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drawings/drawing2.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Stephen_Colodner\windows code\Statistical_Analysis_Lambda_Catalog\"/>
    </mc:Choice>
  </mc:AlternateContent>
  <xr:revisionPtr revIDLastSave="0" documentId="8_{5A5837A1-5759-4315-9836-4D3C1C6C7053}" xr6:coauthVersionLast="47" xr6:coauthVersionMax="47" xr10:uidLastSave="{00000000-0000-0000-0000-000000000000}"/>
  <bookViews>
    <workbookView xWindow="-120" yWindow="-120" windowWidth="29040" windowHeight="15720" firstSheet="2" activeTab="8" xr2:uid="{752620FA-B929-448E-8B26-530C885007E8}"/>
  </bookViews>
  <sheets>
    <sheet name="LAMBDA_functions" sheetId="1" r:id="rId1"/>
    <sheet name="Life Expectancy Data" sheetId="2" r:id="rId2"/>
    <sheet name="Auto_MPG" sheetId="3" r:id="rId3"/>
    <sheet name="Regression Instructions" sheetId="5" r:id="rId4"/>
    <sheet name="Diagnostic Guide" sheetId="6" r:id="rId5"/>
    <sheet name="Version History" sheetId="7" r:id="rId6"/>
    <sheet name="Regression" sheetId="8" r:id="rId7"/>
    <sheet name="Univariate" sheetId="14" r:id="rId8"/>
    <sheet name="Dummy_Test" sheetId="15" r:id="rId9"/>
  </sheets>
  <definedNames>
    <definedName name="Allow_Intercept" localSheetId="6">Regression!$C$2</definedName>
    <definedName name="alpha" localSheetId="6">Regression!$Y$12</definedName>
    <definedName name="Base_Period_Delta_Candidate" localSheetId="6">_xlfn.LAMBDA(_xlfn.LET(_xlpm.d,Regression!Sequence_Deltas(),IF(COUNT(_xlpm.d)=0,NA(),IFERROR(_xlfn.MODE.SNGL(_xlpm.d),MIN(_xlpm.d)))))</definedName>
    <definedName name="Constructed_Column_Names" localSheetId="6">_xlfn.LAMBDA(_xlfn.LET(_xlpm.n_c,COLUMNS(Regression!Source_Data),_xlpm.rl,_xlfn.TAKE(Regression!Spec_Role,_xlpm.n_c),_xlpm.inc,_xlfn.TAKE(Regression!Spec_Include,_xlpm.n_c),_xlpm.typ,_xlfn.TAKE(Regression!Spec_Type,_xlpm.n_c),_xlpm.refs,_xlfn.TAKE(Regression!Spec_Reference,_xlpm.n_c),_xlpm.hdrs,_xlfn.TOROW(Regression!Header_Names),_xlpm.built,_xlfn.REDUCE("",_xlfn.SEQUENCE(_xlpm.n_c),_xlfn.LAMBDA(_xlpm.acc,_xlpm.j,IF(OR(INDEX(_xlpm.rl,_xlpm.j)&lt;&gt;"Predictor (x)",INDEX(_xlpm.inc,_xlpm.j)&lt;&gt;TRUE),_xlpm.acc,_xlfn.LET(_xlpm.h,INDEX(_xlpm.hdrs,1,_xlpm.j),IF(INDEX(_xlpm.typ,_xlpm.j)&lt;&gt;"Categorical",_xlfn.HSTACK(_xlpm.acc,_xlpm.h),_xlfn.LET(_xlpm.col,INDEX(Regression!Source_Data,0,_xlpm.j),_xlpm.d,INDEX(_xlpm.refs,_xlpm.j),_xlpm.r,IF(LEN(_xlpm.d&amp;"")=0,"",_xlpm.d),_xlpm.lv,Dummy_Levels(_xlpm.col,_xlpm.r,Regression!Sample_Include()),IF(ISNA(INDEX(_xlpm.lv,1,1)),_xlpm.acc,_xlfn.HSTACK(_xlpm.acc,_xlpm.h&amp;": "&amp;_xlpm.lv)))))))),_xlfn.DROP(_xlpm.built,,1)))</definedName>
    <definedName name="Fixed_Effects_Column" localSheetId="6">_xlfn.LAMBDA(_xlfn.LET(_xlpm.n_c,COLUMNS(Regression!Source_Data),INDEX(Regression!Source_Data,0,_xlfn.XMATCH("Fixed Effects",_xlfn.TAKE(Regression!Spec_Role,_xlpm.n_c),0))))</definedName>
    <definedName name="Header_Names" localSheetId="6">_xlfn.TAKE(Regression!Source_Table,1)</definedName>
    <definedName name="Intercept_Only_DF" localSheetId="6">_xlfn.LAMBDA(Regression!Intercept_Only_N()-1)</definedName>
    <definedName name="Intercept_Only_N" localSheetId="6">_xlfn.LAMBDA(SUMPRODUCT(N(Regression!Sample_Include())))</definedName>
    <definedName name="Intercept_Only_Point" localSheetId="6">_xlfn.LAMBDA(AVERAGE(_xlfn._xlws.FILTER(Regression!Response_Column(),Regression!Sample_Include())))</definedName>
    <definedName name="Intercept_Only_S" localSheetId="6">_xlfn.LAMBDA(_xlfn.STDEV.S(_xlfn._xlws.FILTER(Regression!Response_Column(),Regression!Sample_Include())))</definedName>
    <definedName name="Intercept_Only_SE" localSheetId="6">_xlfn.LAMBDA(Regression!Intercept_Only_S()/SQRT(Regression!Intercept_Only_N()))</definedName>
    <definedName name="RegChartActY" comment="Actual vs. Predicted chart: Y values (Actual Y)" localSheetId="6">OFFSET(Regression!$AL$2,1,0,MAX(IFERROR(Regression!$Y$8,1),1),1)</definedName>
    <definedName name="RegChartCookDist" comment="Cook's Distance chart: bar values" localSheetId="6">OFFSET(Regression!$AQ$2,1,0,MAX(IFERROR(Regression!$Y$8,1),1),1)</definedName>
    <definedName name="RegChartFitY" comment="Predicted Y: X values for the Residuals vs. Fitted, Actual vs. Predicted, and Scale-Location charts" localSheetId="6">OFFSET(Regression!$AM$2,1,0,MAX(IFERROR(Regression!$Y$8,1),1),1)</definedName>
    <definedName name="RegChartLeverage" comment="Studentized Residuals vs. Leverage chart: X values (Hat Diagonal)" localSheetId="6">OFFSET(Regression!$AO$2,1,0,MAX(IFERROR(Regression!$Y$8,1),1),1)</definedName>
    <definedName name="RegChartPRESSResid" comment="PRESS Residuals chart: bar values" localSheetId="6">OFFSET(Regression!$AU$2,1,0,MAX(IFERROR(Regression!$Y$8,1),1),1)</definedName>
    <definedName name="RegChartQQX" comment="Normal Q-Q chart: X values (theoretical quantiles, Normal Scores Ranked)" localSheetId="6">OFFSET(Regression!$AR$2,1,0,MAX(IFERROR(Regression!$Y$8,1),1),1)</definedName>
    <definedName name="RegChartQQY" comment="Normal Q-Q chart: Y values (Studentized Residuals Ranked)" localSheetId="6">OFFSET(Regression!$AS$2,1,0,MAX(IFERROR(Regression!$Y$8,1),1),1)</definedName>
    <definedName name="RegChartResid" comment="Residuals vs. Fitted chart: Y values (Residuals)" localSheetId="6">OFFSET(Regression!$AN$2,1,0,MAX(IFERROR(Regression!$Y$8,1),1),1)</definedName>
    <definedName name="RegChartScaleLoc" comment="Scale-Location chart: Y values (sqrt of abs Studentized Residual)" localSheetId="6">OFFSET(Regression!$AT$2,1,0,MAX(IFERROR(Regression!$Y$8,1),1),1)</definedName>
    <definedName name="RegChartStudResid" comment="Studentized Residuals vs. Leverage chart: Y values" localSheetId="6">OFFSET(Regression!$AP$2,1,0,MAX(IFERROR(Regression!$Y$8,1),1),1)</definedName>
    <definedName name="Response_Column" localSheetId="6">_xlfn.LAMBDA(_xlfn.LET(_xlpm.n_c,COLUMNS(Regression!Source_Data),_xlpm.rl,_xlfn.TAKE(Regression!Spec_Role,_xlpm.n_c),INDEX(Regression!Source_Data,0,_xlfn.XMATCH("Response (y)",_xlpm.rl))))</definedName>
    <definedName name="Row_Labels" localSheetId="6">_xlfn.LAMBDA(_xlfn.LET(_xlpm.n_c,COLUMNS(Regression!Source_Data),_xlpm.rl,_xlfn.TAKE(Regression!Spec_Role,_xlpm.n_c),_xlpm.ids,IFERROR(TRANSPOSE(_xlfn._xlws.FILTER(TRANSPOSE(Regression!Source_Data),_xlpm.rl="Identifier (Row Label)")),NA()),IF(SUM(--(_xlpm.rl="Identifier (Row Label)"))=0,"Obs. "&amp;_xlfn.SEQUENCE(ROWS(Regression!Source_Data)),_xlfn.BYROW(_xlpm.ids,_xlfn.LAMBDA(_xlpm.r,_xlfn.TEXTJOIN("|",FALSE,_xlpm.r))))))</definedName>
    <definedName name="Sample_Include" localSheetId="6">_xlfn.LAMBDA(_xlfn.LET(_xlpm.n_c,COLUMNS(Regression!Source_Data),_xlpm.rl,_xlfn.TAKE(Regression!Spec_Role,_xlpm.n_c),_xlpm.inc,_xlfn.TAKE(Regression!Spec_Include,_xlpm.n_c),_xlpm.typ,_xlfn.TAKE(Regression!Spec_Type,_xlpm.n_c),_xlpm.seed,_xlfn.SEQUENCE(ROWS(Regression!Source_Data),1,1,0),_xlpm.prod,_xlfn.REDUCE(_xlpm.seed,_xlfn.SEQUENCE(_xlpm.n_c),_xlfn.LAMBDA(_xlpm.acc,_xlpm.j,_xlfn.LET(_xlpm.col,INDEX(Regression!Source_Data,0,_xlpm.j),IF(INDEX(_xlpm.rl,_xlpm.j)="Filter",_xlpm.acc*--(IFERROR((_xlpm.col+0)=1,FALSE)),IF(OR(INDEX(_xlpm.rl,_xlpm.j)="Response (y)",AND(INDEX(_xlpm.rl,_xlpm.j)="Predictor (x)",INDEX(_xlpm.inc,_xlpm.j)=TRUE,INDEX(_xlpm.typ,_xlpm.j)="Continuous")),_xlpm.acc*N(ISNUMBER(_xlpm.col)),_xlpm.acc))))),_xlpm.prod=1))</definedName>
    <definedName name="Sequence_Column" localSheetId="6">_xlfn.LAMBDA(_xlfn.LET(_xlpm.n_c,COLUMNS(Regression!Source_Data),INDEX(Regression!Source_Data,0,_xlfn.XMATCH(TRUE,_xlfn.TAKE(Regression!Spec_Sequence,_xlpm.n_c),0))))</definedName>
    <definedName name="Sequence_Delta_Spectrum" localSheetId="6">_xlfn.LAMBDA(_xlfn.LET(_xlpm.d,Regression!Sequence_Deltas(),_xlpm.u,_xlfn._xlws.SORT(_xlfn.UNIQUE(_xlpm.d)),IF(COUNT(_xlpm.d)=0,NA(),_xlfn.HSTACK(_xlpm.u,_xlfn.BYROW(_xlpm.u,_xlfn.LAMBDA(_xlpm.v,SUM(--(_xlpm.d=_xlpm.v))))))))</definedName>
    <definedName name="Sequence_Deltas" localSheetId="6">_xlfn.LAMBDA(_xlfn.LET(_xlpm.n_c,COLUMNS(Regression!Source_Data),_xlpm.s_pos,_xlfn.XMATCH(TRUE,_xlfn.TAKE(Regression!Spec_Sequence,_xlpm.n_c),0),_xlpm.t_raw,INDEX(Regression!Source_Data,0,_xlpm.s_pos),_xlpm.t_v,IF(_xlpm.t_raw="","",_xlpm.t_raw),_xlpm.rl,_xlfn.TAKE(Regression!Spec_Role,_xlpm.n_c),_xlpm.id_mask,(_xlpm.rl="Identifier (Row Label)")*(_xlfn.SEQUENCE(_xlpm.n_c)&lt;&gt;_xlpm.s_pos),_xlpm.g_v,IF(SUM(_xlpm.id_mask)=0,_xlfn.EXPAND("(all)",ROWS(_xlpm.t_v),1,"(all)"),_xlfn.BYROW(_xlfn.CHOOSECOLS(Regression!Source_Data,_xlfn.TOROW(_xlfn._xlws.FILTER(_xlfn.SEQUENCE(_xlpm.n_c),_xlpm.id_mask))),_xlfn.LAMBDA(_xlpm.r,_xlfn.TEXTJOIN(CHAR(31),FALSE,IF(_xlpm.r="","",_xlpm.r))))),_xlpm.ok,ISNUMBER(_xlpm.t_v)*(SUBSTITUTE(_xlpm.g_v,CHAR(31),"")&lt;&gt;""),_xlpm.g_f,_xlfn._xlws.FILTER(_xlpm.g_v,_xlpm.ok,NA()),_xlpm.t_f,_xlfn._xlws.FILTER(_xlpm.t_v,_xlpm.ok,NA()),_xlpm.g_s,_xlfn.SORTBY(_xlpm.g_f,_xlpm.g_f,1,_xlpm.t_f,1),_xlpm.t_s,_xlfn.SORTBY(_xlpm.t_f,_xlpm.g_f,1,_xlpm.t_f,1),_xlpm.d,_xlfn.DROP(_xlpm.t_s,1)-_xlfn.DROP(_xlpm.t_s,-1),_xlpm.same,_xlfn.DROP(_xlpm.g_s,1)=_xlfn.DROP(_xlpm.g_s,-1),IFERROR(_xlfn._xlws.FILTER(_xlpm.d,_xlpm.same*(_xlpm.d&gt;0),NA()),NA())))</definedName>
    <definedName name="Serial_Correlation_Group" localSheetId="6">_xlfn.LAMBDA(_xlfn.LET(_xlpm.roles,_xlfn.TAKE(Regression!Spec_Role,COLUMNS(Regression!Source_Data)),_xlpm.key,_xlfn.IFS(SUMPRODUCT(N(_xlpm.roles="Fixed Effects"))&gt;0,"Fixed Effects",SUMPRODUCT(N(_xlpm.roles="Cluster"))&gt;0,"Cluster",TRUE,"none"),_xlfn.SWITCH(_xlpm.key,"Fixed Effects",Regression!Fixed_Effects_Column(),"Cluster","n/a — Cluster grouping RESERVED — v2.6+","none")))</definedName>
    <definedName name="Source_Data" localSheetId="6">_xlfn.DROP(Regression!Source_Table,1)</definedName>
    <definedName name="Source_Table" localSheetId="6">Auto_MPG_Data[#All]</definedName>
    <definedName name="Spec_Include" localSheetId="6">SpecTable[[#Data],[Include]]</definedName>
    <definedName name="Spec_Order" localSheetId="6">SpecTable[[#Data],[Order]]</definedName>
    <definedName name="Spec_Period_In_Use" localSheetId="6">SpecTable[[#Data],[Period In Use]]</definedName>
    <definedName name="Spec_Reference" localSheetId="6">SpecTable[[#Data],[Reference Level]]</definedName>
    <definedName name="Spec_Role" localSheetId="6">SpecTable[[#Data],[Role]]</definedName>
    <definedName name="Spec_Sequence" localSheetId="6">SpecTable[[#Data],[Sequence]]</definedName>
    <definedName name="Spec_Sequence_Period" localSheetId="6">SpecTable[[#Data],[Sequence Period]]</definedName>
    <definedName name="Spec_Transform" localSheetId="6">SpecTable[[#Data],[Transform]]</definedName>
    <definedName name="Spec_Type" localSheetId="6">SpecTable[[#Data],[Type]]</definedName>
    <definedName name="UV_BETA_S1" localSheetId="7">Univariate!$BF$58:$BY$77</definedName>
    <definedName name="UV_BETA_S2" localSheetId="7">Univariate!$CB$58:$CU$77</definedName>
    <definedName name="UV_Data" localSheetId="7">_xlfn.ANCHORARRAY(Univariate!$A$4)</definedName>
    <definedName name="UV_FD_Beta_CDF" localSheetId="7">OFFSET(Univariate!$BB$4,1,0,MAX(IFERROR(Number_Of_Histogram_Bins(Univariate!UV_Data,Univariate!$AU$2,Univariate!UV_Include),1),1),1)</definedName>
    <definedName name="UV_FD_Beta_Expected" comment="Freedman-Diaconis Method histogram chart: Beta overlay line (expected counts = bin probability × n)" localSheetId="7">OFFSET(Univariate!$BB$4,1,0,MAX(IFERROR(Number_Of_Histogram_Bins(Univariate!UV_Data,Univariate!$AU$2,Univariate!UV_Include),1),1),1)*Univariate!$E$14</definedName>
    <definedName name="UV_FD_BetaPERT_CDF" localSheetId="7">OFFSET(Univariate!$BC$4,1,0,MAX(IFERROR(Number_Of_Histogram_Bins(Univariate!UV_Data,Univariate!$AU$2,Univariate!UV_Include),1),1),1)</definedName>
    <definedName name="UV_FD_BetaPERT_Expected" comment="Freedman-Diaconis Method histogram chart: BetaPERT overlay line (expected counts = bin probability × n)" localSheetId="7">OFFSET(Univariate!$BC$4,1,0,MAX(IFERROR(Number_Of_Histogram_Bins(Univariate!UV_Data,Univariate!$AU$2,Univariate!UV_Include),1),1),1)*Univariate!$E$14</definedName>
    <definedName name="UV_FD_Counts" comment="Freedman-Diaconis Method histogram chart: bar values (bin counts)" localSheetId="7">OFFSET(Univariate!$AU$4,1,0,MAX(IFERROR(Number_Of_Histogram_Bins(Univariate!UV_Data,Univariate!$AU$2,Univariate!UV_Include),1),1),1)</definedName>
    <definedName name="UV_FD_Exponential_CDF" localSheetId="7">OFFSET(Univariate!$AX$4,1,0,MAX(IFERROR(Number_Of_Histogram_Bins(Univariate!UV_Data,Univariate!$AU$2,Univariate!UV_Include),1),1),1)</definedName>
    <definedName name="UV_FD_Exponential_Expected" comment="Freedman-Diaconis Method histogram chart: Exponential overlay line (expected counts = bin probability × n)" localSheetId="7">OFFSET(Univariate!$AX$4,1,0,MAX(IFERROR(Number_Of_Histogram_Bins(Univariate!UV_Data,Univariate!$AU$2,Univariate!UV_Include),1),1),1)*Univariate!$E$14</definedName>
    <definedName name="UV_FD_Gamma_CDF" localSheetId="7">OFFSET(Univariate!$AZ$4,1,0,MAX(IFERROR(Number_Of_Histogram_Bins(Univariate!UV_Data,Univariate!$AU$2,Univariate!UV_Include),1),1),1)</definedName>
    <definedName name="UV_FD_Gamma_Expected" comment="Freedman-Diaconis Method histogram chart: Gamma overlay line (expected counts = bin probability × n)" localSheetId="7">OFFSET(Univariate!$AZ$4,1,0,MAX(IFERROR(Number_Of_Histogram_Bins(Univariate!UV_Data,Univariate!$AU$2,Univariate!UV_Include),1),1),1)*Univariate!$E$14</definedName>
    <definedName name="UV_FD_Lognormal_CDF" localSheetId="7">OFFSET(Univariate!$AW$4,1,0,MAX(IFERROR(Number_Of_Histogram_Bins(Univariate!UV_Data,Univariate!$AU$2,Univariate!UV_Include),1),1),1)</definedName>
    <definedName name="UV_FD_Lognormal_Expected" comment="Freedman-Diaconis Method histogram chart: Lognormal overlay line (expected counts = bin probability × n)" localSheetId="7">OFFSET(Univariate!$AW$4,1,0,MAX(IFERROR(Number_Of_Histogram_Bins(Univariate!UV_Data,Univariate!$AU$2,Univariate!UV_Include),1),1),1)*Univariate!$E$14</definedName>
    <definedName name="UV_FD_Lower_Edges" localSheetId="7">OFFSET(Univariate!$AS$4,1,0,MAX(IFERROR(Number_Of_Histogram_Bins(Univariate!UV_Data,Univariate!$AU$2,Univariate!UV_Include),1),1),1)</definedName>
    <definedName name="UV_FD_Normal_CDF" localSheetId="7">OFFSET(Univariate!$AV$4,1,0,MAX(IFERROR(Number_Of_Histogram_Bins(Univariate!UV_Data,Univariate!$AU$2,Univariate!UV_Include),1),1),1)</definedName>
    <definedName name="UV_FD_Normal_Expected" comment="Freedman-Diaconis Method histogram chart: Normal overlay line (expected counts = bin probability × n)" localSheetId="7">OFFSET(Univariate!$AV$4,1,0,MAX(IFERROR(Number_Of_Histogram_Bins(Univariate!UV_Data,Univariate!$AU$2,Univariate!UV_Include),1),1),1)*Univariate!$E$14</definedName>
    <definedName name="UV_FD_Triangular_CDF" localSheetId="7">OFFSET(Univariate!$BA$4,1,0,MAX(IFERROR(Number_Of_Histogram_Bins(Univariate!UV_Data,Univariate!$AU$2,Univariate!UV_Include),1),1),1)</definedName>
    <definedName name="UV_FD_Triangular_Expected" comment="Freedman-Diaconis Method histogram chart: Triangular overlay line (expected counts = bin probability × n)" localSheetId="7">OFFSET(Univariate!$BA$4,1,0,MAX(IFERROR(Number_Of_Histogram_Bins(Univariate!UV_Data,Univariate!$AU$2,Univariate!UV_Include),1),1),1)*Univariate!$E$14</definedName>
    <definedName name="UV_FD_Upper_Edges" comment="Freedman-Diaconis Method histogram chart: category (X) axis bin edges" localSheetId="7">OFFSET(Univariate!$AT$4,1,0,MAX(IFERROR(Number_Of_Histogram_Bins(Univariate!UV_Data,Univariate!$AU$2,Univariate!UV_Include),1),1),1)</definedName>
    <definedName name="UV_FD_Weibull_CDF" localSheetId="7">OFFSET(Univariate!$AY$4,1,0,MAX(IFERROR(Number_Of_Histogram_Bins(Univariate!UV_Data,Univariate!$AU$2,Univariate!UV_Include),1),1),1)</definedName>
    <definedName name="UV_FD_Weibull_Expected" comment="Freedman-Diaconis Method histogram chart: Weibull overlay line (expected counts = bin probability × n)" localSheetId="7">OFFSET(Univariate!$AY$4,1,0,MAX(IFERROR(Number_Of_Histogram_Bins(Univariate!UV_Data,Univariate!$AU$2,Univariate!UV_Include),1),1),1)*Univariate!$E$14</definedName>
    <definedName name="UV_GAMMA_S1" localSheetId="7">Univariate!$BF$32:$BY$51</definedName>
    <definedName name="UV_GAMMA_S2" localSheetId="7">Univariate!$CB$32:$CU$51</definedName>
    <definedName name="UV_Include" localSheetId="7">_xlfn.ANCHORARRAY(Univariate!$B$4)</definedName>
    <definedName name="UV_n" localSheetId="7">IFERROR(COUNT(_xlfn._xlws.FILTER(_xlfn.ANCHORARRAY(Univariate!$A$4),Univariate!UV_Include)),0)</definedName>
    <definedName name="UV_QQ_Beta" comment="Beta Q-Q plot: theoretical quantiles (X axis)" localSheetId="7">OFFSET(Univariate!$DE$4,1,0,MAX(IFERROR(Univariate!$E$14,1),1),1)</definedName>
    <definedName name="UV_QQ_BetaPERT" comment="BetaPERT Q-Q plot: theoretical quantiles (X axis)" localSheetId="7">OFFSET(Univariate!$DF$4,1,0,MAX(IFERROR(Univariate!$E$14,1),1),1)</definedName>
    <definedName name="UV_QQ_Exponential" comment="Exponential Q-Q plot: theoretical quantiles (X axis)" localSheetId="7">OFFSET(Univariate!$DA$4,1,0,MAX(IFERROR(Univariate!$E$14,1),1),1)</definedName>
    <definedName name="UV_QQ_Gamma" comment="Gamma Q-Q plot: theoretical quantiles (X axis)" localSheetId="7">OFFSET(Univariate!$DC$4,1,0,MAX(IFERROR(Univariate!$E$14,1),1),1)</definedName>
    <definedName name="UV_QQ_Lognormal" comment="Lognormal Q-Q plot: theoretical quantiles (X axis)" localSheetId="7">OFFSET(Univariate!$CZ$4,1,0,MAX(IFERROR(Univariate!$E$14,1),1),1)</definedName>
    <definedName name="UV_QQ_Normal" comment="Normal Q-Q plot: theoretical quantiles (X axis)" localSheetId="7">OFFSET(Univariate!$CY$4,1,0,MAX(IFERROR(Univariate!$E$14,1),1),1)</definedName>
    <definedName name="UV_QQ_Sample" comment="Q-Q plots: sorted sample values (Y axis, shared by all eight charts)" localSheetId="7">OFFSET(Univariate!$CX$4,1,0,MAX(IFERROR(Univariate!$E$14,1),1),1)</definedName>
    <definedName name="UV_QQ_Triangular" comment="Triangular Q-Q plot: theoretical quantiles (X axis)" localSheetId="7">OFFSET(Univariate!$DD$4,1,0,MAX(IFERROR(Univariate!$E$14,1),1),1)</definedName>
    <definedName name="UV_QQ_Weibull" comment="Weibull Q-Q plot: theoretical quantiles (X axis)" localSheetId="7">OFFSET(Univariate!$DB$4,1,0,MAX(IFERROR(Univariate!$E$14,1),1),1)</definedName>
    <definedName name="UV_Scott_Beta_CDF" localSheetId="7">OFFSET(Univariate!$AP$4,1,0,MAX(IFERROR(Number_Of_Histogram_Bins(Univariate!UV_Data,Univariate!$AI$2,Univariate!UV_Include),1),1),1)</definedName>
    <definedName name="UV_Scott_Beta_Expected" comment="Scott Method histogram chart: Beta overlay line (expected counts = bin probability × n)" localSheetId="7">OFFSET(Univariate!$AP$4,1,0,MAX(IFERROR(Number_Of_Histogram_Bins(Univariate!UV_Data,Univariate!$AI$2,Univariate!UV_Include),1),1),1)*Univariate!$E$14</definedName>
    <definedName name="UV_Scott_BetaPERT_CDF" localSheetId="7">OFFSET(Univariate!$AQ$4,1,0,MAX(IFERROR(Number_Of_Histogram_Bins(Univariate!UV_Data,Univariate!$AI$2,Univariate!UV_Include),1),1),1)</definedName>
    <definedName name="UV_Scott_BetaPERT_Expected" comment="Scott Method histogram chart: BetaPERT overlay line (expected counts = bin probability × n)" localSheetId="7">OFFSET(Univariate!$AQ$4,1,0,MAX(IFERROR(Number_Of_Histogram_Bins(Univariate!UV_Data,Univariate!$AI$2,Univariate!UV_Include),1),1),1)*Univariate!$E$14</definedName>
    <definedName name="UV_Scott_Counts" comment="Scott Method histogram chart: bar values (bin counts)" localSheetId="7">OFFSET(Univariate!$AI$4,1,0,MAX(IFERROR(Number_Of_Histogram_Bins(Univariate!UV_Data,Univariate!$AI$2,Univariate!UV_Include),1),1),1)</definedName>
    <definedName name="UV_Scott_Exponential_CDF" localSheetId="7">OFFSET(Univariate!$AL$4,1,0,MAX(IFERROR(Number_Of_Histogram_Bins(Univariate!UV_Data,Univariate!$AI$2,Univariate!UV_Include),1),1),1)</definedName>
    <definedName name="UV_Scott_Exponential_Expected" comment="Scott Method histogram chart: Exponential overlay line (expected counts = bin probability × n)" localSheetId="7">OFFSET(Univariate!$AL$4,1,0,MAX(IFERROR(Number_Of_Histogram_Bins(Univariate!UV_Data,Univariate!$AI$2,Univariate!UV_Include),1),1),1)*Univariate!$E$14</definedName>
    <definedName name="UV_Scott_Gamma_CDF" localSheetId="7">OFFSET(Univariate!$AN$4,1,0,MAX(IFERROR(Number_Of_Histogram_Bins(Univariate!UV_Data,Univariate!$AI$2,Univariate!UV_Include),1),1),1)</definedName>
    <definedName name="UV_Scott_Gamma_Expected" comment="Scott Method histogram chart: Gamma overlay line (expected counts = bin probability × n)" localSheetId="7">OFFSET(Univariate!$AN$4,1,0,MAX(IFERROR(Number_Of_Histogram_Bins(Univariate!UV_Data,Univariate!$AI$2,Univariate!UV_Include),1),1),1)*Univariate!$E$14</definedName>
    <definedName name="UV_Scott_Lognormal_CDF" localSheetId="7">OFFSET(Univariate!$AK$4,1,0,MAX(IFERROR(Number_Of_Histogram_Bins(Univariate!UV_Data,Univariate!$AI$2,Univariate!UV_Include),1),1),1)</definedName>
    <definedName name="UV_Scott_Lognormal_Expected" comment="Scott Method histogram chart: Lognormal overlay line (expected counts = bin probability × n)" localSheetId="7">OFFSET(Univariate!$AK$4,1,0,MAX(IFERROR(Number_Of_Histogram_Bins(Univariate!UV_Data,Univariate!$AI$2,Univariate!UV_Include),1),1),1)*Univariate!$E$14</definedName>
    <definedName name="UV_Scott_Lower_Edges" localSheetId="7">OFFSET(Univariate!$AG$4,1,0,MAX(IFERROR(Number_Of_Histogram_Bins(Univariate!UV_Data,Univariate!$AI$2,Univariate!UV_Include),1),1),1)</definedName>
    <definedName name="UV_Scott_Normal_CDF" localSheetId="7">OFFSET(Univariate!$AJ$4,1,0,MAX(IFERROR(Number_Of_Histogram_Bins(Univariate!UV_Data,Univariate!$AI$2,Univariate!UV_Include),1),1),1)</definedName>
    <definedName name="UV_Scott_Normal_Expected" comment="Scott Method histogram chart: Normal overlay line (expected counts = bin probability × n)" localSheetId="7">OFFSET(Univariate!$AJ$4,1,0,MAX(IFERROR(Number_Of_Histogram_Bins(Univariate!UV_Data,Univariate!$AI$2,Univariate!UV_Include),1),1),1)*Univariate!$E$14</definedName>
    <definedName name="UV_Scott_Triangular_CDF" localSheetId="7">OFFSET(Univariate!$AO$4,1,0,MAX(IFERROR(Number_Of_Histogram_Bins(Univariate!UV_Data,Univariate!$AI$2,Univariate!UV_Include),1),1),1)</definedName>
    <definedName name="UV_Scott_Triangular_Expected" comment="Scott Method histogram chart: Triangular overlay line (expected counts = bin probability × n)" localSheetId="7">OFFSET(Univariate!$AO$4,1,0,MAX(IFERROR(Number_Of_Histogram_Bins(Univariate!UV_Data,Univariate!$AI$2,Univariate!UV_Include),1),1),1)*Univariate!$E$14</definedName>
    <definedName name="UV_Scott_Upper_Edges" comment="Scott Method histogram chart: category (X) axis bin edges" localSheetId="7">OFFSET(Univariate!$AH$4,1,0,MAX(IFERROR(Number_Of_Histogram_Bins(Univariate!UV_Data,Univariate!$AI$2,Univariate!UV_Include),1),1),1)</definedName>
    <definedName name="UV_Scott_Weibull_CDF" localSheetId="7">OFFSET(Univariate!$AM$4,1,0,MAX(IFERROR(Number_Of_Histogram_Bins(Univariate!UV_Data,Univariate!$AI$2,Univariate!UV_Include),1),1),1)</definedName>
    <definedName name="UV_Scott_Weibull_Expected" comment="Scott Method histogram chart: Weibull overlay line (expected counts = bin probability × n)" localSheetId="7">OFFSET(Univariate!$AM$4,1,0,MAX(IFERROR(Number_Of_Histogram_Bins(Univariate!UV_Data,Univariate!$AI$2,Univariate!UV_Include),1),1),1)*Univariate!$E$14</definedName>
    <definedName name="UV_Sturges_Beta_CDF" localSheetId="7">OFFSET(Univariate!$AD$4,1,0,MAX(IFERROR(Number_Of_Histogram_Bins(Univariate!UV_Data,Univariate!$W$2,Univariate!UV_Include),1),1),1)</definedName>
    <definedName name="UV_Sturges_Beta_Expected" comment="Sturges Method histogram chart: Beta overlay line (expected counts = bin probability × n)" localSheetId="7">OFFSET(Univariate!$AD$4,1,0,MAX(IFERROR(Number_Of_Histogram_Bins(Univariate!UV_Data,Univariate!$W$2,Univariate!UV_Include),1),1),1)*Univariate!$E$14</definedName>
    <definedName name="UV_Sturges_BetaPERT_CDF" localSheetId="7">OFFSET(Univariate!$AE$4,1,0,MAX(IFERROR(Number_Of_Histogram_Bins(Univariate!UV_Data,Univariate!$W$2,Univariate!UV_Include),1),1),1)</definedName>
    <definedName name="UV_Sturges_BetaPERT_Expected" comment="Sturges Method histogram chart: BetaPERT overlay line (expected counts = bin probability × n)" localSheetId="7">OFFSET(Univariate!$AE$4,1,0,MAX(IFERROR(Number_Of_Histogram_Bins(Univariate!UV_Data,Univariate!$W$2,Univariate!UV_Include),1),1),1)*Univariate!$E$14</definedName>
    <definedName name="UV_Sturges_Counts" comment="Sturges Method histogram chart: bar values (bin counts)" localSheetId="7">OFFSET(Univariate!$W$4,1,0,MAX(IFERROR(Number_Of_Histogram_Bins(Univariate!UV_Data,Univariate!$W$2,Univariate!UV_Include),1),1),1)</definedName>
    <definedName name="UV_Sturges_Exponential_CDF" localSheetId="7">OFFSET(Univariate!$Z$4,1,0,MAX(IFERROR(Number_Of_Histogram_Bins(Univariate!UV_Data,Univariate!$W$2,Univariate!UV_Include),1),1),1)</definedName>
    <definedName name="UV_Sturges_Exponential_Expected" comment="Sturges Method histogram chart: Exponential overlay line (expected counts = bin probability × n)" localSheetId="7">OFFSET(Univariate!$Z$4,1,0,MAX(IFERROR(Number_Of_Histogram_Bins(Univariate!UV_Data,Univariate!$W$2,Univariate!UV_Include),1),1),1)*Univariate!$E$14</definedName>
    <definedName name="UV_Sturges_Gamma_CDF" localSheetId="7">OFFSET(Univariate!$AB$4,1,0,MAX(IFERROR(Number_Of_Histogram_Bins(Univariate!UV_Data,Univariate!$W$2,Univariate!UV_Include),1),1),1)</definedName>
    <definedName name="UV_Sturges_Gamma_Expected" comment="Sturges Method histogram chart: Gamma overlay line (expected counts = bin probability × n)" localSheetId="7">OFFSET(Univariate!$AB$4,1,0,MAX(IFERROR(Number_Of_Histogram_Bins(Univariate!UV_Data,Univariate!$W$2,Univariate!UV_Include),1),1),1)*Univariate!$E$14</definedName>
    <definedName name="UV_Sturges_Lognormal_CDF" localSheetId="7">OFFSET(Univariate!$Y$4,1,0,MAX(IFERROR(Number_Of_Histogram_Bins(Univariate!UV_Data,Univariate!$W$2,Univariate!UV_Include),1),1),1)</definedName>
    <definedName name="UV_Sturges_Lognormal_Expected" comment="Sturges Method histogram chart: Lognormal overlay line (expected counts = bin probability × n)" localSheetId="7">OFFSET(Univariate!$Y$4,1,0,MAX(IFERROR(Number_Of_Histogram_Bins(Univariate!UV_Data,Univariate!$W$2,Univariate!UV_Include),1),1),1)*Univariate!$E$14</definedName>
    <definedName name="UV_Sturges_Lower_Edges" localSheetId="7">OFFSET(Univariate!$U$4,1,0,MAX(IFERROR(Number_Of_Histogram_Bins(Univariate!UV_Data,Univariate!$W$2,Univariate!UV_Include),1),1),1)</definedName>
    <definedName name="UV_Sturges_Normal_CDF" localSheetId="7">OFFSET(Univariate!$X$4,1,0,MAX(IFERROR(Number_Of_Histogram_Bins(Univariate!UV_Data,Univariate!$W$2,Univariate!UV_Include),1),1),1)</definedName>
    <definedName name="UV_Sturges_Normal_Expected" comment="Sturges Method histogram chart: Normal overlay line (expected counts = bin probability × n)" localSheetId="7">OFFSET(Univariate!$X$4,1,0,MAX(IFERROR(Number_Of_Histogram_Bins(Univariate!UV_Data,Univariate!$W$2,Univariate!UV_Include),1),1),1)*Univariate!$E$14</definedName>
    <definedName name="UV_Sturges_Triangular_CDF" localSheetId="7">OFFSET(Univariate!$AC$4,1,0,MAX(IFERROR(Number_Of_Histogram_Bins(Univariate!UV_Data,Univariate!$W$2,Univariate!UV_Include),1),1),1)</definedName>
    <definedName name="UV_Sturges_Triangular_Expected" comment="Sturges Method histogram chart: Triangular overlay line (expected counts = bin probability × n)" localSheetId="7">OFFSET(Univariate!$AC$4,1,0,MAX(IFERROR(Number_Of_Histogram_Bins(Univariate!UV_Data,Univariate!$W$2,Univariate!UV_Include),1),1),1)*Univariate!$E$14</definedName>
    <definedName name="UV_Sturges_Upper_Edges" comment="Sturges Method histogram chart: category (X) axis bin edges" localSheetId="7">OFFSET(Univariate!$V$4,1,0,MAX(IFERROR(Number_Of_Histogram_Bins(Univariate!UV_Data,Univariate!$W$2,Univariate!UV_Include),1),1),1)</definedName>
    <definedName name="UV_Sturges_Weibull_CDF" localSheetId="7">OFFSET(Univariate!$AA$4,1,0,MAX(IFERROR(Number_Of_Histogram_Bins(Univariate!UV_Data,Univariate!$W$2,Univariate!UV_Include),1),1),1)</definedName>
    <definedName name="UV_Sturges_Weibull_Expected" comment="Sturges Method histogram chart: Weibull overlay line (expected counts = bin probability × n)" localSheetId="7">OFFSET(Univariate!$AA$4,1,0,MAX(IFERROR(Number_Of_Histogram_Bins(Univariate!UV_Data,Univariate!$W$2,Univariate!UV_Include),1),1),1)*Univariate!$E$14</definedName>
    <definedName name="UV_WB_S1" localSheetId="7">Univariate!$BF$6:$BY$25</definedName>
    <definedName name="UV_WB_S2" localSheetId="7">Univariate!$CB$6:$CU$25</definedName>
    <definedName name="X_s" localSheetId="6">_xlfn.LAMBDA(_xlfn.LET(_xlpm.n_c,COLUMNS(Regression!Source_Data),_xlpm.rl,_xlfn.TAKE(Regression!Spec_Role,_xlpm.n_c),_xlpm.inc,_xlfn.TAKE(Regression!Spec_Include,_xlpm.n_c),_xlpm.typ,_xlfn.TAKE(Regression!Spec_Type,_xlpm.n_c),_xlpm.refs,_xlfn.TAKE(Regression!Spec_Reference,_xlpm.n_c),_xlpm.seed,_xlfn.SEQUENCE(ROWS(Regression!Source_Data),1,0,0),_xlpm.built,_xlfn.REDUCE(_xlpm.seed,_xlfn.SEQUENCE(_xlpm.n_c),_xlfn.LAMBDA(_xlpm.acc,_xlpm.j,IF(OR(INDEX(_xlpm.rl,_xlpm.j)&lt;&gt;"Predictor (x)",INDEX(_xlpm.inc,_xlpm.j)&lt;&gt;TRUE),_xlpm.acc,_xlfn.LET(_xlpm.col,INDEX(Regression!Source_Data,0,_xlpm.j),IF(INDEX(_xlpm.typ,_xlpm.j)&lt;&gt;"Categorical",_xlfn.HSTACK(_xlpm.acc,_xlpm.col),_xlfn.LET(_xlpm.d,INDEX(_xlpm.refs,_xlpm.j),_xlpm.r,IF(LEN(_xlpm.d&amp;"")=0,"",_xlpm.d),_xlpm.lv,Dummy_Levels(_xlpm.col,_xlpm.r,Regression!Sample_Include()),IF(ISNA(INDEX(_xlpm.lv,1,1)),_xlpm.acc,_xlfn.HSTACK(_xlpm.acc,--(_xlpm.col=_xlpm.lv))))))))),_xlfn.DROP(_xlpm.built,,1)))</definedName>
    <definedName name="Zero_Predictors_Selected" localSheetId="6">_xlfn.LAMBDA(IFERROR(COLUMNS(Regression!X_s()),0)=0)</definedName>
    <definedName name="Observations" comment="Count of rows used in the regression after optional filtering. The fundamental sample size n driving all degrees-of-freedom and model-comparison calculations.">_xlfn.LAMBDA(_xlpm.Y,_xlop.Include,_xlfn.LET(_xlpm.filt_arg,IF(_xlfn.ISOMITTED(_xlpm.Include),TRUE,_xlpm.Include),ROWS(_xlfn._xlws.FILTER(_xlpm.Y,_xlpm.filt_arg))))</definedName>
    <definedName name="Regression_Degrees_Of_Freedom" comment="Degrees of freedom for regression = number of predictors k (= COLUMNS(X_s)). Used as the numerator df in the F-test.">_xlfn.LAMBDA(_xlpm.X_s,COLUMNS(_xlpm.X_s))</definedName>
    <definedName name="Total_Degrees_Of_Freedom" comment="Total degrees of freedom = n − 1 with intercept or n without. Partitions into Regression_Degrees_Of_Freedom + Residual_Degrees_Of_Freedom.">_xlfn.LAMBDA(_xlpm.Y,_xlop.Allow_Intercept,_xlop.Include,_xlfn.LET(_xlpm.allow_arg,IF(_xlfn.ISOMITTED(_xlpm.Allow_Intercept),TRUE,_xlpm.Allow_Intercept),_xlpm.filt_arg,IF(_xlfn.ISOMITTED(_xlpm.Include),TRUE,_xlpm.Include),_xlpm.n,Observations(_xlpm.Y,_xlpm.filt_arg),IF(_xlpm.allow_arg,_xlpm.n-1,_xlpm.n)))</definedName>
    <definedName name="R_Squared" comment="Proportion of Y’s variance explained by the model (SS_Regression / SS_Total). Ranges [0, 1]; higher is better.">_xlfn.LAMBDA(_xlpm.X_s,_xlpm.Y,_xlop.Allow_Intercept,_xlop.Include,_xlfn.LET(_xlpm.allow_arg,IF(_xlfn.ISOMITTED(_xlpm.Allow_Intercept),TRUE,_xlpm.Allow_Intercept),_xlpm.filt_arg,IF(_xlfn.ISOMITTED(_xlpm.Include),TRUE,_xlpm.Include),INDEX(LINEST(_xlfn._xlws.FILTER(_xlpm.Y,_xlpm.filt_arg),_xlfn._xlws.FILTER(_xlpm.X_s,_xlpm.filt_arg),_xlpm.allow_arg,TRUE),3,1)))</definedName>
    <definedName name="Residual_Degrees_Of_Freedom" comment="Residual degrees of freedom = Total_Degrees_Of_Freedom − Regression_Degrees_Of_Freedom. Denominator df in the F-test and the penalty term in Adjusted R².">_xlfn.LAMBDA(_xlpm.X_s,_xlpm.Y,_xlop.Allow_Intercept,_xlop.Include,_xlfn.LET(_xlpm.allow_arg,IF(_xlfn.ISOMITTED(_xlpm.Allow_Intercept),TRUE,_xlpm.Allow_Intercept),_xlpm.filt_arg,IF(_xlfn.ISOMITTED(_xlpm.Include),TRUE,_xlpm.Include),Total_Degrees_Of_Freedom(_xlpm.Y,_xlpm.allow_arg,_xlpm.filt_arg)-Regression_Degrees_Of_Freedom(_xlpm.X_s)))</definedName>
    <definedName name="Multiple_R" comment="Correlation between observed and fitted Y values = √R². Ranges [0, 1]. Square to recover R_Squared.">_xlfn.LAMBDA(_xlpm.X_s,_xlpm.Y,_xlop.Allow_Intercept,_xlop.Include,_xlfn.LET(_xlpm.allow_arg,IF(_xlfn.ISOMITTED(_xlpm.Allow_Intercept),TRUE,_xlpm.Allow_Intercept),_xlpm.filt_arg,IF(_xlfn.ISOMITTED(_xlpm.Include),TRUE,_xlpm.Include),SQRT(R_Squared(_xlpm.X_s,_xlpm.Y,_xlpm.allow_arg,_xlpm.filt_arg))))</definedName>
    <definedName name="Adjusted_R_Squared" comment="R² penalised for model complexity: 1 − (1 − R²)·df_total/df_residual. Can be negative when the model fits worse than the mean.">_xlfn.LAMBDA(_xlpm.X_s,_xlpm.Y,_xlop.Allow_Intercept,_xlop.Include,_xlfn.LET(_xlpm.allow_arg,IF(_xlfn.ISOMITTED(_xlpm.Allow_Intercept),TRUE,_xlpm.Allow_Intercept),_xlpm.filt_arg,IF(_xlfn.ISOMITTED(_xlpm.Include),TRUE,_xlpm.Include),1-(1-R_Squared(_xlpm.X_s,_xlpm.Y,_xlpm.allow_arg,_xlpm.filt_arg))*Total_Degrees_Of_Freedom(_xlpm.Y,_xlpm.allow_arg,_xlpm.filt_arg)/Residual_Degrees_Of_Freedom(_xlpm.X_s,_xlpm.Y,_xlpm.allow_arg,_xlpm.filt_arg)))</definedName>
    <definedName name="SS_Total" comment="Total variation in Y before fitting (DEVSQ(Y) with intercept, SUMSQ(Y) without). Denominator of the R² formula.">_xlfn.LAMBDA(_xlpm.Y,_xlop.Allow_Intercept,_xlop.Include,_xlfn.LET(_xlpm.allow_arg,IF(_xlfn.ISOMITTED(_xlpm.Allow_Intercept),TRUE,_xlpm.Allow_Intercept),_xlpm.filt_arg,IF(_xlfn.ISOMITTED(_xlpm.Include),TRUE,_xlpm.Include),_xlpm.y_filt,_xlfn._xlws.FILTER(_xlpm.Y,_xlpm.filt_arg),IF(_xlpm.allow_arg,DEVSQ(_xlpm.y_filt),SUMSQ(_xlpm.y_filt))))</definedName>
    <definedName name="SS_Residual" comment="Unexplained variation in Y = SS_Total × (1 − R²). Shrinks as model fit improves.">_xlfn.LAMBDA(_xlpm.X_s,_xlpm.Y,_xlop.Allow_Intercept,_xlop.Include,_xlfn.LET(_xlpm.allow_arg,IF(_xlfn.ISOMITTED(_xlpm.Allow_Intercept),TRUE,_xlpm.Allow_Intercept),_xlpm.filt_arg,IF(_xlfn.ISOMITTED(_xlpm.Include),TRUE,_xlpm.Include),SS_Total(_xlpm.Y,_xlpm.allow_arg,_xlpm.filt_arg)*(1-R_Squared(_xlpm.X_s,_xlpm.Y,_xlpm.allow_arg,_xlpm.filt_arg))))</definedName>
    <definedName name="SS_Regression" comment="Explained variation in Y = SS_Total × R². Grows as model fit improves.">_xlfn.LAMBDA(_xlpm.X_s,_xlpm.Y,_xlop.Allow_Intercept,_xlop.Include,_xlfn.LET(_xlpm.allow_arg,IF(_xlfn.ISOMITTED(_xlpm.Allow_Intercept),TRUE,_xlpm.Allow_Intercept),_xlpm.filt_arg,IF(_xlfn.ISOMITTED(_xlpm.Include),TRUE,_xlpm.Include),SS_Total(_xlpm.Y,_xlpm.allow_arg,_xlpm.filt_arg)*R_Squared(_xlpm.X_s,_xlpm.Y,_xlpm.allow_arg,_xlpm.filt_arg)))</definedName>
    <definedName name="MS_Regression" comment="Mean square for regression = SS_Regression / df_Regression. Numerator of the overall F-statistic.">_xlfn.LAMBDA(_xlpm.X_s,_xlpm.Y,_xlop.Allow_Intercept,_xlop.Include,_xlfn.LET(_xlpm.allow_arg,IF(_xlfn.ISOMITTED(_xlpm.Allow_Intercept),TRUE,_xlpm.Allow_Intercept),_xlpm.filt_arg,IF(_xlfn.ISOMITTED(_xlpm.Include),TRUE,_xlpm.Include),SS_Regression(_xlpm.X_s,_xlpm.Y,_xlpm.allow_arg,_xlpm.filt_arg)/Regression_Degrees_Of_Freedom(_xlpm.X_s)))</definedName>
    <definedName name="MS_Residual" comment="Mean square residual = SS_Residual / df_Residual = SE_Regression². Denominator of the F-statistic.">_xlfn.LAMBDA(_xlpm.X_s,_xlpm.Y,_xlop.Allow_Intercept,_xlop.Include,_xlfn.LET(_xlpm.allow_arg,IF(_xlfn.ISOMITTED(_xlpm.Allow_Intercept),TRUE,_xlpm.Allow_Intercept),_xlpm.filt_arg,IF(_xlfn.ISOMITTED(_xlpm.Include),TRUE,_xlpm.Include),SS_Residual(_xlpm.X_s,_xlpm.Y,_xlpm.allow_arg,_xlpm.filt_arg)/Residual_Degrees_Of_Freedom(_xlpm.X_s,_xlpm.Y,_xlpm.allow_arg,_xlpm.filt_arg)))</definedName>
    <definedName name="SE_Regression" comment="Standard error of the regression (root MSE = √(SS_Residual / df_residual)). Typical prediction error in Y units.">_xlfn.LAMBDA(_xlpm.X_s,_xlpm.Y,_xlop.Allow_Intercept,_xlop.Include,_xlfn.LET(_xlpm.allow_arg,IF(_xlfn.ISOMITTED(_xlpm.Allow_Intercept),TRUE,_xlpm.Allow_Intercept),_xlpm.filt_arg,IF(_xlfn.ISOMITTED(_xlpm.Include),TRUE,_xlpm.Include),SQRT(SS_Residual(_xlpm.X_s,_xlpm.Y,_xlpm.allow_arg,_xlpm.filt_arg)/Residual_Degrees_Of_Freedom(_xlpm.X_s,_xlpm.Y,_xlpm.allow_arg,_xlpm.filt_arg))))</definedName>
    <definedName name="PRESS" comment="Leave-one-out cross-validation sum of squares = Σ(eᵢ/(1−hᵢ))². Lower values mean better out-of-sample predictions.">_xlfn.LAMBDA(_xlpm.X_s,_xlpm.Y,_xlop.Allow_Intercept,_xlop.Include,_xlfn.LET(_xlpm.allow_arg,IF(_xlfn.ISOMITTED(_xlpm.Allow_Intercept),TRUE,_xlpm.Allow_Intercept),_xlpm.filt_arg,IF(_xlfn.ISOMITTED(_xlpm.Include),TRUE,_xlpm.Include),SUMSQ(LOOCV_Residual(_xlpm.X_s,_xlpm.Y,_xlpm.allow_arg,_xlpm.filt_arg))))</definedName>
    <definedName name="AIC" comment="Akaike Information Criterion = n·ln(SSR/n) + 2p. Lower = better. Use to compare models fitted to the same dataset.">_xlfn.LAMBDA(_xlpm.X_s,_xlpm.Y,_xlop.Allow_Intercept,_xlop.Include,_xlfn.LET(_xlpm.allow_arg,IF(_xlfn.ISOMITTED(_xlpm.Allow_Intercept),TRUE,_xlpm.Allow_Intercept),_xlpm.filt_arg,IF(_xlfn.ISOMITTED(_xlpm.Include),TRUE,_xlpm.Include),_xlpm.n,Observations(_xlpm.Y,_xlpm.filt_arg),_xlpm.ssr,SS_Residual(_xlpm.X_s,_xlpm.Y,_xlpm.allow_arg,_xlpm.filt_arg),_xlpm.p,Regression_Degrees_Of_Freedom(_xlpm.X_s)+IF(_xlpm.allow_arg,1,0),_xlpm.n*LN(_xlpm.ssr/_xlpm.n)+2*_xlpm.p))</definedName>
    <definedName name="BIC" comment="Bayesian Information Criterion = n·ln(SSR/n) + p·ln(n). Penalises model complexity more strongly than AIC.">_xlfn.LAMBDA(_xlpm.X_s,_xlpm.Y,_xlop.Allow_Intercept,_xlop.Include,_xlfn.LET(_xlpm.allow_arg,IF(_xlfn.ISOMITTED(_xlpm.Allow_Intercept),TRUE,_xlpm.Allow_Intercept),_xlpm.filt_arg,IF(_xlfn.ISOMITTED(_xlpm.Include),TRUE,_xlpm.Include),_xlpm.n,Observations(_xlpm.Y,_xlpm.filt_arg),_xlpm.ssr,SS_Residual(_xlpm.X_s,_xlpm.Y,_xlpm.allow_arg,_xlpm.filt_arg),_xlpm.p,Regression_Degrees_Of_Freedom(_xlpm.X_s)+IF(_xlpm.allow_arg,1,0),_xlpm.n*LN(_xlpm.ssr/_xlpm.n)+_xlpm.p*LN(_xlpm.n)))</definedName>
    <definedName name="AICc" comment="AIC with a small-sample correction (+2p(p+1)/(n−p−1)). Preferred when n/p &lt; 40; converges to AIC as n → ∞.">_xlfn.LAMBDA(_xlpm.X_s,_xlpm.Y,_xlop.Allow_Intercept,_xlop.Include,_xlfn.LET(_xlpm.allow_arg,IF(_xlfn.ISOMITTED(_xlpm.Allow_Intercept),TRUE,_xlpm.Allow_Intercept),_xlpm.filt_arg,IF(_xlfn.ISOMITTED(_xlpm.Include),TRUE,_xlpm.Include),_xlpm.n,Observations(_xlpm.Y,_xlpm.filt_arg),_xlpm.ssr,SS_Residual(_xlpm.X_s,_xlpm.Y,_xlpm.allow_arg,_xlpm.filt_arg),_xlpm.p,Regression_Degrees_Of_Freedom(_xlpm.X_s)+IF(_xlpm.allow_arg,1,0),_xlpm.aic,_xlpm.n*LN(_xlpm.ssr/_xlpm.n)+2*_xlpm.p,_xlpm.aic+2*_xlpm.p*(_xlpm.p+1)/(_xlpm.n-_xlpm.p-1)))</definedName>
    <definedName name="Durbin_Watson" comment="Test statistic for first-order serial autocorrelation in residuals. Values near 2 = no autocorrelation; &lt; 1.5 or &gt; 2.5 flag problems.">_xlfn.LAMBDA(_xlpm.X_s,_xlpm.Y,_xlop.Allow_Intercept,_xlop.Include,_xlfn.LET(_xlpm.allow_arg,IF(_xlfn.ISOMITTED(_xlpm.Allow_Intercept),TRUE,_xlpm.Allow_Intercept),_xlpm.filt_arg,IF(_xlfn.ISOMITTED(_xlpm.Include),TRUE,_xlpm.Include),_xlpm.e,Residuals(_xlpm.X_s,_xlpm.Y,_xlpm.allow_arg,_xlpm.filt_arg),SUM((_xlfn.DROP(_xlpm.e,1)-_xlfn.DROP(_xlpm.e,-1))^2)/SUM(_xlpm.e^2)))</definedName>
    <definedName name="Durbin_Watson_By" comment="Sequence-aware Durbin-Watson: sorts residuals by seq before differencing, so the statistic is invariant to physical row order. Use when a Sequence axis is declared; ordinary Durbin_Watson trusts row order. Scalar output, no spill.">_xlfn.LAMBDA(_xlpm.X_s,_xlpm.Y,_xlpm.seq,_xlop.Allow_Intercept,_xlop.Include,_xlfn.LET(_xlpm.allow_arg,IF(_xlfn.ISOMITTED(_xlpm.Allow_Intercept),TRUE,_xlpm.Allow_Intercept),_xlpm.filt_arg,IF(_xlfn.ISOMITTED(_xlpm.Include),TRUE,_xlpm.Include),_xlpm.e,Residuals(_xlpm.X_s,_xlpm.Y,_xlpm.allow_arg,_xlpm.filt_arg),_xlpm.ord,_xlfn._xlws.FILTER(_xlpm.seq,_xlpm.filt_arg),_xlpm.es,_xlfn.SORTBY(_xlpm.e,_xlpm.ord,1),SUM((_xlfn.DROP(_xlpm.es,1)-_xlfn.DROP(_xlpm.es,-1))^2)/SUM(_xlpm.es^2)))</definedName>
    <definedName name="BFN_Panel_Durbin_Watson" comment="Bhargava–Franzini–Narendranathan panel DW: differences residuals within (group, seq−Δ) pairs via Difference_By, NA→0 masked locally; denominator sums all e². Near 2 = no autocorrelation; N,T-dependent critical values — standard DW bounds do not apply.">_xlfn.LAMBDA(_xlpm.X_s,_xlpm.Y,_xlpm.group,_xlpm.seq,_xlop.delta,_xlop.Allow_Intercept,_xlop.Include,_xlfn.LET(_xlpm.allow_arg,IF(_xlfn.ISOMITTED(_xlpm.Allow_Intercept),TRUE,_xlpm.Allow_Intercept),_xlpm.filt_arg,IF(_xlfn.ISOMITTED(_xlpm.Include),TRUE,_xlpm.Include),_xlpm.step,IF(_xlfn.ISOMITTED(_xlpm.delta),Base_Period_Delta(),_xlpm.delta),_xlpm.e,Residuals(_xlpm.X_s,_xlpm.Y,_xlpm.allow_arg,_xlpm.filt_arg),_xlpm.g_f,_xlfn._xlws.FILTER(_xlpm.group,_xlpm.filt_arg),_xlpm.t_f,_xlfn._xlws.FILTER(_xlpm.seq,_xlpm.filt_arg),_xlpm.d,Difference_By(_xlpm.e,_xlpm.g_f,_xlpm.t_f,_xlpm.step),_xlpm.n_terms,SUMPRODUCT(N(ISNUMBER(_xlpm.d))),IF(_xlpm.n_terms=0,NA(),SUMPRODUCT(IFERROR(_xlpm.d,0)^2)/SUMPRODUCT(_xlpm.e^2))))</definedName>
    <definedName name="QQ_Correlation" comment="Filliben Q-Q correlation between ranked scaled residuals and normal quantiles. Values near 1 indicate approximately normal residuals.">_xlfn.LAMBDA(_xlpm.X_s,_xlpm.Y,_xlop.Allow_Intercept,_xlop.Include,_xlfn.LET(_xlpm.allow_arg,IF(_xlfn.ISOMITTED(_xlpm.Allow_Intercept),TRUE,_xlpm.Allow_Intercept),_xlpm.filt_arg,IF(_xlfn.ISOMITTED(_xlpm.Include),TRUE,_xlpm.Include),_xlpm.sr,Scaled_Residuals_Ranked(_xlpm.X_s,_xlpm.Y,_xlpm.allow_arg,_xlpm.filt_arg),_xlpm.n,ROWS(_xlpm.sr),_xlpm.ns,_xlfn.NORM.S.INV((_xlfn.SEQUENCE(_xlpm.n)-0.5)/_xlpm.n),CORREL(_xlpm.sr,_xlpm.ns)))</definedName>
    <definedName name="Coefficients" comment="Fitted OLS coefficients as a column vector: intercept first (when included), then each predictor in X_s column order.">_xlfn.LAMBDA(_xlpm.X_s,_xlpm.Y,_xlop.Allow_Intercept,_xlop.Include,_xlfn.LET(_xlpm.allow_arg,IF(_xlfn.ISOMITTED(_xlpm.Allow_Intercept),TRUE,_xlpm.Allow_Intercept),_xlpm.filt_arg,IF(_xlfn.ISOMITTED(_xlpm.Include),TRUE,_xlpm.Include),_xlpm.ls,LINEST(_xlfn._xlws.FILTER(_xlpm.Y,_xlpm.filt_arg),_xlfn._xlws.FILTER(_xlpm.X_s,_xlpm.filt_arg),_xlpm.allow_arg,FALSE),_xlpm.k,COLUMNS(_xlpm.X_s),TRANSPOSE(IF(_xlpm.allow_arg,_xlfn.HSTACK(INDEX(_xlpm.ls,1,_xlpm.k+1),_xlfn.CHOOSECOLS(_xlpm.ls,_xlfn.SEQUENCE(1,_xlpm.k,_xlpm.k,-1))),_xlfn.CHOOSECOLS(_xlpm.ls,_xlfn.SEQUENCE(1,_xlpm.k,_xlpm.k,-1))))))</definedName>
    <definedName name="SE_Coefficients" comment="Standard errors of the OLS coefficients, same order as Coefficients. Smaller values = more precise estimates.">_xlfn.LAMBDA(_xlpm.X_s,_xlpm.Y,_xlop.Allow_Intercept,_xlop.Include,_xlfn.LET(_xlpm.allow_arg,IF(_xlfn.ISOMITTED(_xlpm.Allow_Intercept),TRUE,_xlpm.Allow_Intercept),_xlpm.filt_arg,IF(_xlfn.ISOMITTED(_xlpm.Include),TRUE,_xlpm.Include),_xlpm.ls,LINEST(_xlfn._xlws.FILTER(_xlpm.Y,_xlpm.filt_arg),_xlfn._xlws.FILTER(_xlpm.X_s,_xlpm.filt_arg),_xlpm.allow_arg,TRUE),_xlpm.ses,INDEX(_xlpm.ls,2),_xlpm.k,COLUMNS(_xlpm.X_s),TRANSPOSE(IF(_xlpm.allow_arg,_xlfn.HSTACK(INDEX(_xlpm.ses,1,_xlpm.k+1),_xlfn.CHOOSECOLS(_xlpm.ses,_xlfn.SEQUENCE(1,_xlpm.k,_xlpm.k,-1))),_xlfn.CHOOSECOLS(_xlpm.ses,_xlfn.SEQUENCE(1,_xlpm.k,_xlpm.k,-1))))))</definedName>
    <definedName name="T_Statistics" comment="t-statistics = Coefficients / SE_Coefficients. Measures each coefficient in standard-error units. Same order as Coefficients.">_xlfn.LAMBDA(_xlpm.X_s,_xlpm.Y,_xlop.Allow_Intercept,_xlop.Include,_xlfn.LET(_xlpm.allow_arg,IF(_xlfn.ISOMITTED(_xlpm.Allow_Intercept),TRUE,_xlpm.Allow_Intercept),_xlpm.filt_arg,IF(_xlfn.ISOMITTED(_xlpm.Include),TRUE,_xlpm.Include),Coefficients(_xlpm.X_s,_xlpm.Y,_xlpm.allow_arg,_xlpm.filt_arg)/SE_Coefficients(_xlpm.X_s,_xlpm.Y,_xlpm.allow_arg,_xlpm.filt_arg)))</definedName>
    <definedName name="P_Values" comment="Two-tailed p-values per coefficient testing H₀: true effect = 0. Same order as Coefficients. Values &lt; alpha are significant.">_xlfn.LAMBDA(_xlpm.X_s,_xlpm.Y,_xlop.Allow_Intercept,_xlop.Include,_xlfn.LET(_xlpm.allow_arg,IF(_xlfn.ISOMITTED(_xlpm.Allow_Intercept),TRUE,_xlpm.Allow_Intercept),_xlpm.filt_arg,IF(_xlfn.ISOMITTED(_xlpm.Include),TRUE,_xlpm.Include),_xlfn.T.DIST.2T(ABS(T_Statistics(_xlpm.X_s,_xlpm.Y,_xlpm.allow_arg,_xlpm.filt_arg)),Residual_Degrees_Of_Freedom(_xlpm.X_s,_xlpm.Y,_xlpm.allow_arg,_xlpm.filt_arg))))</definedName>
    <definedName name="Confidence_Interval_Lower" comment="Lower confidence-interval bounds per coefficient. Default Alpha = 0.05 gives 95% CIs. Same order as Coefficients.">_xlfn.LAMBDA(_xlpm.X_s,_xlpm.Y,_xlop.Allow_Intercept,_xlop.Include,_xlop.Alpha,_xlfn.LET(_xlpm.allow_arg,IF(_xlfn.ISOMITTED(_xlpm.Allow_Intercept),TRUE,_xlpm.Allow_Intercept),_xlpm.filt_arg,IF(_xlfn.ISOMITTED(_xlpm.Include),TRUE,_xlpm.Include),_xlpm.alpha_arg,IF(_xlfn.ISOMITTED(_xlpm.Alpha),0.05,_xlpm.Alpha),Coefficients(_xlpm.X_s,_xlpm.Y,_xlpm.allow_arg,_xlpm.filt_arg)-_xlfn.T.INV.2T(_xlpm.alpha_arg,Residual_Degrees_Of_Freedom(_xlpm.X_s,_xlpm.Y,_xlpm.allow_arg,_xlpm.filt_arg))*SE_Coefficients(_xlpm.X_s,_xlpm.Y,_xlpm.allow_arg,_xlpm.filt_arg)))</definedName>
    <definedName name="Confidence_Interval_Upper" comment="Upper confidence-interval bounds per coefficient. Default Alpha = 0.05 gives 95% CIs. Same order as Coefficients.">_xlfn.LAMBDA(_xlpm.X_s,_xlpm.Y,_xlop.Allow_Intercept,_xlop.Include,_xlop.Alpha,_xlfn.LET(_xlpm.allow_arg,IF(_xlfn.ISOMITTED(_xlpm.Allow_Intercept),TRUE,_xlpm.Allow_Intercept),_xlpm.filt_arg,IF(_xlfn.ISOMITTED(_xlpm.Include),TRUE,_xlpm.Include),_xlpm.alpha_arg,IF(_xlfn.ISOMITTED(_xlpm.Alpha),0.05,_xlpm.Alpha),Coefficients(_xlpm.X_s,_xlpm.Y,_xlpm.allow_arg,_xlpm.filt_arg)+_xlfn.T.INV.2T(_xlpm.alpha_arg,Residual_Degrees_Of_Freedom(_xlpm.X_s,_xlpm.Y,_xlpm.allow_arg,_xlpm.filt_arg))*SE_Coefficients(_xlpm.X_s,_xlpm.Y,_xlpm.allow_arg,_xlpm.filt_arg)))</definedName>
    <definedName name="Partial_R_Squared" comment="Unique proportion of residual variance explained by each predictor after controlling for all others. Range [0, 1].">_xlfn.LAMBDA(_xlpm.X_s,_xlpm.Y,_xlop.Allow_Intercept,_xlop.Include,_xlfn.LET(_xlpm.allow_arg,IF(_xlfn.ISOMITTED(_xlpm.Allow_Intercept),TRUE,_xlpm.Allow_Intercept),_xlpm.filt_arg,IF(_xlfn.ISOMITTED(_xlpm.Include),TRUE,_xlpm.Include),_xlpm.t,T_Statistics(_xlpm.X_s,_xlpm.Y,_xlpm.allow_arg,_xlpm.filt_arg),_xlpm.df,Residual_Degrees_Of_Freedom(_xlpm.X_s,_xlpm.Y,_xlpm.allow_arg,_xlpm.filt_arg),_xlpm.t^2/(_xlpm.t^2+_xlpm.df)))</definedName>
    <definedName name="Partial_Correlation" comment="Sign-preserving partial correlation between Y and each predictor after removing all other predictor effects. Range [−1, 1].">_xlfn.LAMBDA(_xlpm.X_s,_xlpm.Y,_xlop.Allow_Intercept,_xlop.Include,_xlfn.LET(_xlpm.allow_arg,IF(_xlfn.ISOMITTED(_xlpm.Allow_Intercept),TRUE,_xlpm.Allow_Intercept),_xlpm.filt_arg,IF(_xlfn.ISOMITTED(_xlpm.Include),TRUE,_xlpm.Include),_xlpm.t,T_Statistics(_xlpm.X_s,_xlpm.Y,_xlpm.allow_arg,_xlpm.filt_arg),_xlpm.df,Residual_Degrees_Of_Freedom(_xlpm.X_s,_xlpm.Y,_xlpm.allow_arg,_xlpm.filt_arg),_xlpm.t/SQRT(_xlpm.t^2+_xlpm.df)))</definedName>
    <definedName name="Beta_Weights" comment="Standardised coefficients in SD units for comparing predictors measured on different scales. k rows; no intercept row.">_xlfn.LAMBDA(_xlpm.X_s,_xlpm.Y,_xlop.Allow_Intercept,_xlop.Include,_xlfn.LET(_xlpm.allow_arg,IF(_xlfn.ISOMITTED(_xlpm.Allow_Intercept),TRUE,_xlpm.Allow_Intercept),_xlpm.filt_arg,IF(_xlfn.ISOMITTED(_xlpm.Include),TRUE,_xlpm.Include),_xlpm.coefs,Coefficients(_xlpm.X_s,_xlpm.Y,_xlpm.allow_arg,_xlpm.filt_arg),_xlpm.pred_coefs,IF(_xlpm.allow_arg,_xlfn.DROP(_xlpm.coefs,1),_xlpm.coefs),_xlpm.sd_y,STDEV(_xlfn._xlws.FILTER(_xlpm.Y,_xlpm.filt_arg)),_xlpm.k,COLUMNS(_xlpm.X_s),_xlpm.sd_x,_xlfn.MAKEARRAY(_xlpm.k,1,_xlfn.LAMBDA(_xlpm.j,_xlpm._,STDEV(_xlfn._xlws.FILTER(_xlfn.CHOOSECOLS(_xlpm.X_s,_xlpm.j),_xlpm.filt_arg)))),_xlpm.pred_coefs*_xlpm.sd_x/_xlpm.sd_y))</definedName>
    <definedName name="VIF" comment="Variance Inflation Factor per predictor = 1/(1−R²ⱼ). VIF = 1: no collinearity. VIF &gt; 5: review. VIF &gt; 10: problem.">_xlfn.LAMBDA(_xlpm.X_s,_xlop.Allow_Intercept,_xlop.Include,_xlfn.LET(_xlpm.filt_arg,IF(_xlfn.ISOMITTED(_xlpm.Include),TRUE,_xlpm.Include),_xlpm.k,COLUMNS(_xlpm.X_s),IF(_xlpm.k=1,1,_xlfn.LET(_xlpm.col_idx,_xlfn.SEQUENCE(1,_xlpm.k),_xlpm.R2_vec,_xlfn.MAKEARRAY(_xlpm.k,1,_xlfn.LAMBDA(_xlpm.j,_xlpm._,R_Squared(_xlfn.CHOOSECOLS(_xlpm.X_s,_xlfn._xlws.FILTER(_xlpm.col_idx,_xlpm.col_idx&lt;&gt;_xlpm.j)),_xlfn.CHOOSECOLS(_xlpm.X_s,_xlpm.j),TRUE,_xlpm.filt_arg))),1/(1-_xlpm.R2_vec)))))</definedName>
    <definedName name="Tolerance" comment="1/VIF per predictor. Fraction of unique variance not shared with other predictors. &lt; 0.2: review; &lt; 0.1: strong collinearity.">_xlfn.LAMBDA(_xlpm.X_s,_xlop.Allow_Intercept,_xlop.Include,1/VIF(_xlpm.X_s,_xlpm.Allow_Intercept,_xlpm.Include))</definedName>
    <definedName name="Prediction_Interval" comment="6-element vector: point estimate, SE_prediction, t-critical, lower PI bound, upper PI bound, confidence level.">_xlfn.LAMBDA(_xlpm.X_s,_xlpm.Y,_xlpm.X_new,_xlop.Allow_Intercept,_xlop.Include,_xlop.alpha,_xlfn.LET(_xlpm.allow_arg,IF(_xlfn.ISOMITTED(_xlpm.Allow_Intercept),TRUE,_xlpm.Allow_Intercept),_xlpm.filt_arg,IF(_xlfn.ISOMITTED(_xlpm.Include),TRUE,_xlpm.Include),_xlpm.alpha_arg,IF(_xlfn.ISOMITTED(_xlpm.alpha),0.05,_xlpm.alpha),_xlpm.X_design,Design_Matrix(_xlpm.X_s,_xlpm.allow_arg,_xlpm.filt_arg),_xlpm.beta,Coefficients(_xlpm.X_s,_xlpm.Y,_xlpm.allow_arg,_xlpm.filt_arg),_xlpm.s,SE_Regression(_xlpm.X_s,_xlpm.Y,_xlpm.allow_arg,_xlpm.filt_arg),_xlpm.df,Residual_Degrees_Of_Freedom(_xlpm.X_s,_xlpm.Y,_xlpm.allow_arg,_xlpm.filt_arg),_xlpm.t_crit,_xlfn.T.INV.2T(_xlpm.alpha_arg,_xlpm.df),_xlpm.x_new_aligned,IF(_xlpm.allow_arg,_xlpm.X_new,INDEX(_xlpm.X_new,_xlfn.SEQUENCE(ROWS(_xlpm.X_new)-1,1,2,1))),_xlpm.XtX_inv,Gram_Inverse(_xlpm.X_design),_xlpm.h_new,MMULT(MMULT(TRANSPOSE(_xlpm.x_new_aligned),_xlpm.XtX_inv),_xlpm.x_new_aligned),_xlpm.point_est,SUMPRODUCT(_xlpm.x_new_aligned,_xlpm.beta),_xlpm.se_pred,_xlpm.s*SQRT(1+_xlpm.h_new),_xlpm.margin,_xlpm.t_crit*_xlpm.se_pred,_xlfn.VSTACK(_xlpm.point_est,_xlpm.se_pred,_xlpm.t_crit,_xlpm.point_est-_xlpm.margin,_xlpm.point_est+_xlpm.margin,1-_xlpm.alpha_arg)))</definedName>
    <definedName name="Observation_Number" comment="Sequence 1..n for the filtered dataset. Use as an observation index axis on diagnostic scatter plots.">_xlfn.LAMBDA(_xlpm.Y,_xlop.Include,_xlfn.SEQUENCE(ROWS(_xlfn._xlws.FILTER(_xlpm.Y,IF(_xlfn.ISOMITTED(_xlpm.Include),TRUE,_xlpm.Include)))))</definedName>
    <definedName name="Rank_Fraction" comment="Empirical CDF fractions for filtered Y in original data order. Each value is the row’s percentile within the filtered outcome.">_xlfn.LAMBDA(_xlpm.Y,_xlop.Include,_xlfn.LET(_xlpm.filtered,_xlfn._xlws.FILTER(_xlpm.Y,IF(_xlfn.ISOMITTED(_xlpm.Include),TRUE,_xlpm.Include)),_xlpm.n,ROWS(_xlpm.filtered),_xlfn.BYROW(_xlpm.filtered,_xlfn.LAMBDA(_xlpm.v,SUMPRODUCT((_xlpm.filtered&lt;=_xlpm.v)*1)))/_xlpm.n))</definedName>
    <definedName name="Y_Ranked" comment="Filtered Y values sorted from low to high. Paired with Normal_Scores to build a Y-variable Q-Q plot.">_xlfn.LAMBDA(_xlpm.Y,_xlop.Include,_xlfn._xlws.SORT(_xlfn._xlws.FILTER(_xlpm.Y,IF(_xlfn.ISOMITTED(_xlpm.Include),TRUE,_xlpm.Include))))</definedName>
    <definedName name="Dependent_Variable" comment="Filtered Y column in the order the model uses it. Companion to Predictions and Residuals for scatter plots.">_xlfn.LAMBDA(_xlpm.Y,_xlop.Include,_xlfn._xlws.FILTER(_xlpm.Y,IF(_xlfn.ISOMITTED(_xlpm.Include),TRUE,_xlpm.Include)))</definedName>
    <definedName name="Normal_Scores" comment="Theoretical standard-normal quantiles (Blom approximation) for each filtered row. Use as x-axis values on a Q-Q plot.">_xlfn.LAMBDA(_xlpm.Y,_xlop.Include,_xlfn.LET(_xlpm.filtered,_xlfn._xlws.FILTER(_xlpm.Y,IF(_xlfn.ISOMITTED(_xlpm.Include),TRUE,_xlpm.Include)),_xlpm.n,ROWS(_xlpm.filtered),_xlfn.NORM.S.INV((_xlfn.BYROW(_xlpm.filtered,_xlfn.LAMBDA(_xlpm.v,SUMPRODUCT((_xlpm.filtered&lt;_xlpm.v)*1)))+0.5)/_xlpm.n)))</definedName>
    <definedName name="Design_Matrix" comment="Filtered predictor matrix with a leading column of 1s when intercept is included. The X matrix used internally by the regression.">_xlfn.LAMBDA(_xlpm.X_s,_xlop.Allow_Intercept,_xlop.Include,_xlfn.LET(_xlpm.allow_arg,IF(_xlfn.ISOMITTED(_xlpm.Allow_Intercept),TRUE,_xlpm.Allow_Intercept),_xlpm.filt_arg,IF(_xlfn.ISOMITTED(_xlpm.Include),TRUE,_xlpm.Include),_xlpm.x_filt,_xlfn._xlws.FILTER(_xlpm.X_s,_xlpm.filt_arg),IF(_xlpm.allow_arg,_xlfn.HSTACK(_xlfn.SEQUENCE(ROWS(_xlpm.x_filt),,1,0),_xlpm.x_filt),_xlpm.x_filt)))</definedName>
    <definedName name="Gram_Inverse" comment="Inverse of the Gram matrix (X’X)⁻¹. Central to leverage, prediction intervals, and LOOCV calculations. Pass Design_Matrix output.">_xlfn.LAMBDA(_xlpm.X,MINVERSE(MMULT(TRANSPOSE(_xlpm.X),_xlpm.X)))</definedName>
    <definedName name="Predictions" comment="Model-fitted ŷ values (X·β) for each filtered row. Subtract from Y to get Residuals.">_xlfn.LAMBDA(_xlpm.X_s,_xlpm.Y,_xlop.Allow_Intercept,_xlop.Include,_xlfn.LET(_xlpm.allow_arg,IF(_xlfn.ISOMITTED(_xlpm.Allow_Intercept),TRUE,_xlpm.Allow_Intercept),_xlpm.filt_arg,IF(_xlfn.ISOMITTED(_xlpm.Include),TRUE,_xlpm.Include),MMULT(Design_Matrix(_xlpm.X_s,_xlpm.allow_arg,_xlpm.filt_arg),Coefficients(_xlpm.X_s,_xlpm.Y,_xlpm.allow_arg,_xlpm.filt_arg))))</definedName>
    <definedName name="Residuals" comment="Raw residuals = Y − ŷ for each filtered row. Starting point for all diagnostic plots.">_xlfn.LAMBDA(_xlpm.X_s,_xlpm.Y,_xlop.Allow_Intercept,_xlop.Include,_xlfn.LET(_xlpm.allow_arg,IF(_xlfn.ISOMITTED(_xlpm.Allow_Intercept),TRUE,_xlpm.Allow_Intercept),_xlpm.filt_arg,IF(_xlfn.ISOMITTED(_xlpm.Include),TRUE,_xlpm.Include),_xlfn._xlws.FILTER(_xlpm.Y,_xlpm.filt_arg)-Predictions(_xlpm.X_s,_xlpm.Y,_xlpm.allow_arg,_xlpm.filt_arg)))</definedName>
    <definedName name="Scaled_Residuals" comment="Residuals divided by SE_Regression. Not leverage-adjusted; contrast with Studentized_Residuals for outlier detection.">_xlfn.LAMBDA(_xlpm.X_s,_xlpm.Y,_xlop.Allow_Intercept,_xlop.Include,_xlfn.LET(_xlpm.allow_arg,IF(_xlfn.ISOMITTED(_xlpm.Allow_Intercept),TRUE,_xlpm.Allow_Intercept),_xlpm.filt_arg,IF(_xlfn.ISOMITTED(_xlpm.Include),TRUE,_xlpm.Include),Residuals(_xlpm.X_s,_xlpm.Y,_xlpm.allow_arg,_xlpm.filt_arg)/SE_Regression(_xlpm.X_s,_xlpm.Y,_xlpm.allow_arg,_xlpm.filt_arg)))</definedName>
    <definedName name="This_Row" comment="Relative row numbers 1..n for the current spilled array. Pass to CHOOSEROWS or use as a mask inside FILTER.">_xlfn.LAMBDA(_xlpm.array,_xlfn.SEQUENCE(ROWS(_xlpm.array)))</definedName>
    <definedName name="Exclude_Row_N" comment="Array with one row removed. Positive n counts from top, negative from bottom. Returns NA() when n is out of bounds.">_xlfn.LAMBDA(_xlpm.array,_xlpm.n,_xlfn.LET(_xlpm.total_rows,ROWS(_xlpm.array),_xlpm.n_abs,IF(_xlpm.n&lt;0,_xlpm.total_rows+_xlpm.n+1,_xlpm.n),IF(OR(_xlpm.n_abs&lt;1,_xlpm.n_abs&gt;_xlpm.total_rows),NA(),_xlfn.LET(_xlpm.rows,_xlfn.SEQUENCE(_xlpm.total_rows),_xlfn.CHOOSEROWS(_xlpm.array,_xlfn._xlws.FILTER(_xlpm.rows,_xlpm.rows&lt;&gt;_xlpm.n_abs))))))</definedName>
    <definedName name="Leave_One_Out_Prediction" comment="Single leave-one-out prediction for row n by refitting on n−1 rows. For all rows at once use LOOCV_Prediction.">_xlfn.LAMBDA(_xlpm.X_s,_xlpm.Y,_xlpm.n,_xlop.Allow_Intercept,_xlop.Include,_xlfn.LET(_xlpm.allow_arg,IF(_xlfn.ISOMITTED(_xlpm.Allow_Intercept),TRUE,_xlpm.Allow_Intercept),_xlpm.filt_arg,IF(_xlfn.ISOMITTED(_xlpm.Include),TRUE,_xlpm.Include),_xlpm.X_filt,_xlfn._xlws.FILTER(_xlpm.X_s,_xlpm.filt_arg),_xlpm.Y_filt,_xlfn._xlws.FILTER(_xlpm.Y,_xlpm.filt_arg),_xlpm.X_loo,Exclude_Row_N(_xlpm.X_filt,_xlpm.n),_xlpm.Y_loo,Exclude_Row_N(_xlpm.Y_filt,_xlpm.n),_xlpm.x_n,Design_Matrix(_xlfn.CHOOSEROWS(_xlpm.X_filt,_xlpm.n),_xlpm.allow_arg),_xlpm.beta_loo,Coefficients(_xlpm.X_loo,_xlpm.Y_loo,_xlpm.allow_arg),MMULT(_xlpm.x_n,_xlpm.beta_loo)))</definedName>
    <definedName name="LOOCV_Prediction" comment="All n leave-one-out predictions at once using the hat-matrix shortcut ŷ₋ᵢ = ŷᵢ − hᵢeᵢ/(1−hᵢ). No n separate refits needed.">_xlfn.LAMBDA(_xlpm.X_s,_xlpm.Y,_xlop.Allow_Intercept,_xlop.Include,_xlfn.LET(_xlpm.allow_arg,IF(_xlfn.ISOMITTED(_xlpm.Allow_Intercept),TRUE,_xlpm.Allow_Intercept),_xlpm.filt_arg,IF(_xlfn.ISOMITTED(_xlpm.Include),TRUE,_xlpm.Include),_xlpm.yhat,Predictions(_xlpm.X_s,_xlpm.Y,_xlpm.allow_arg,_xlpm.filt_arg),_xlpm.e,_xlfn._xlws.FILTER(_xlpm.Y,_xlpm.filt_arg)-_xlpm.yhat,_xlpm.h,Hat_Diagonal(_xlpm.X_s,_xlpm.allow_arg,_xlpm.filt_arg),_xlpm.yhat-_xlpm.h*_xlpm.e/(1-_xlpm.h)))</definedName>
    <definedName name="LOOCV_Residual" comment="Leave-one-out residuals e_i/(1-h_i). SUMSQ of this spilled vector equals PRESS. #N/A (not #DIV/0!) where h_i = 1.">_xlfn.LAMBDA(_xlpm.X_s,_xlpm.Y,_xlop.Allow_Intercept,_xlop.Include,_xlfn.LET(_xlpm.allow_arg,IF(_xlfn.ISOMITTED(_xlpm.Allow_Intercept),TRUE,_xlpm.Allow_Intercept),_xlpm.filt_arg,IF(_xlfn.ISOMITTED(_xlpm.Include),TRUE,_xlpm.Include),_xlpm.e,Residuals(_xlpm.X_s,_xlpm.Y,_xlpm.allow_arg,_xlpm.filt_arg),_xlpm.h,Hat_Diagonal(_xlpm.X_s,_xlpm.allow_arg,_xlpm.filt_arg),IFERROR(_xlpm.e/(1-_xlpm.h),NA())))</definedName>
    <definedName name="Hat_Diagonal" comment="Leverage hᵢ = xᵢ’(X’X)⁻¹xᵢ per row. Rows with hᵢ &gt; 2p/n have high leverage; used by Cook’s Distance and PRESS.">_xlfn.LAMBDA(_xlpm.X_s,_xlop.Allow_Intercept,_xlop.Include,_xlfn.LET(_xlpm.allow_arg,IF(_xlfn.ISOMITTED(_xlpm.Allow_Intercept),TRUE,_xlpm.Allow_Intercept),_xlpm.filt_arg,IF(_xlfn.ISOMITTED(_xlpm.Include),TRUE,_xlpm.Include),_xlpm.X_design,Design_Matrix(_xlpm.X_s,_xlpm.allow_arg,_xlpm.filt_arg),_xlpm.p,COLUMNS(_xlpm.X_design),_xlpm.XtX_inv,Gram_Inverse(_xlpm.X_design),_xlpm.Z,MMULT(_xlpm.X_design,_xlpm.XtX_inv),MMULT(_xlpm.Z*_xlpm.X_design,_xlfn.SEQUENCE(_xlpm.p,1,1,0))))</definedName>
    <definedName name="Studentized_Residuals" comment="Internally studentized residuals rᵢ = eᵢ / (s√(1−hᵢ)). Leverage-adjusted. Values beyond ±2 flag outliers; ±3 are probable outliers. #N/A (not #DIV/0!) when s = 0 or hᵢ = 1 — an exact fit for that row.">_xlfn.LAMBDA(_xlpm.X_s,_xlpm.Y,_xlop.Allow_Intercept,_xlop.Include,_xlfn.LET(_xlpm.allow_arg,IF(_xlfn.ISOMITTED(_xlpm.Allow_Intercept),TRUE,_xlpm.Allow_Intercept),_xlpm.filt_arg,IF(_xlfn.ISOMITTED(_xlpm.Include),TRUE,_xlpm.Include),_xlpm.e,Residuals(_xlpm.X_s,_xlpm.Y,_xlpm.allow_arg,_xlpm.filt_arg),_xlpm.se,SE_Regression(_xlpm.X_s,_xlpm.Y,_xlpm.allow_arg,_xlpm.filt_arg),_xlpm.h,Hat_Diagonal(_xlpm.X_s,_xlpm.allow_arg,_xlpm.filt_arg),IFERROR(_xlpm.e/(_xlpm.se*SQRT(1-_xlpm.h)),NA())))</definedName>
    <definedName name="Studentized_Residuals_Ranked" comment="Studentized residuals sorted ascending. Paired with Normal_Scores for a leverage-corrected Q-Q residual plot.">_xlfn.LAMBDA(_xlpm.X_s,_xlpm.Y,_xlop.Allow_Intercept,_xlop.Include,_xlfn.LET(_xlpm.allow_arg,IF(_xlfn.ISOMITTED(_xlpm.Allow_Intercept),TRUE,_xlpm.Allow_Intercept),_xlpm.filt_arg,IF(_xlfn.ISOMITTED(_xlpm.Include),TRUE,_xlpm.Include),_xlfn._xlws.SORT(Studentized_Residuals(_xlpm.X_s,_xlpm.Y,_xlpm.allow_arg,_xlpm.filt_arg))))</definedName>
    <definedName name="Cooks_Distance" comment="Influence measure Dᵢ = rᵢ²·hᵢ / ((1−hᵢ)·p). Combines outlier size and leverage. Values &gt; 4/n or &gt; 1 flag influential rows.">_xlfn.LAMBDA(_xlpm.X_s,_xlpm.Y,_xlop.Allow_Intercept,_xlop.Include,_xlfn.LET(_xlpm.allow_arg,IF(_xlfn.ISOMITTED(_xlpm.Allow_Intercept),TRUE,_xlpm.Allow_Intercept),_xlpm.filt_arg,IF(_xlfn.ISOMITTED(_xlpm.Include),TRUE,_xlpm.Include),_xlpm.r,Studentized_Residuals(_xlpm.X_s,_xlpm.Y,_xlpm.allow_arg,_xlpm.filt_arg),_xlpm.h,Hat_Diagonal(_xlpm.X_s,_xlpm.allow_arg,_xlpm.filt_arg),_xlpm.p,COLUMNS(Design_Matrix(_xlpm.X_s,_xlpm.allow_arg,_xlpm.filt_arg)),_xlpm.r^2*_xlpm.h/((1-_xlpm.h)*_xlpm.p)))</definedName>
    <definedName name="Scaled_Residuals_Ranked" comment="Scaled residuals sorted ascending. Paired with Normal_Scores for a standard Q-Q residual plot.">_xlfn.LAMBDA(_xlpm.X_s,_xlpm.Y,_xlop.Allow_Intercept,_xlop.Include,_xlfn.LET(_xlpm.allow_arg,IF(_xlfn.ISOMITTED(_xlpm.Allow_Intercept),TRUE,_xlpm.Allow_Intercept),_xlpm.filt_arg,IF(_xlfn.ISOMITTED(_xlpm.Include),TRUE,_xlpm.Include),_xlfn._xlws.SORT(Scaled_Residuals(_xlpm.X_s,_xlpm.Y,_xlpm.allow_arg,_xlpm.filt_arg))))</definedName>
    <definedName name="Column_Select" comment="Named wrapper for CHOOSECOLS: picks non-contiguous predictor columns by index. Returns an array suitable for X_s.">_xlfn.LAMBDA(_xlpm.table,_xlpm.col_nums,_xlfn.CHOOSECOLS(_xlpm.table,_xlpm.col_nums))</definedName>
    <definedName name="Complete_Cases_Filter" comment="Boolean vector TRUE where every included column is numeric. Pass as the Include argument to exclude incomplete rows.">_xlfn.LAMBDA(_xlpm.X_s,_xlop.Y,_xlfn.LET(_xlpm.combined,IF(_xlfn.ISOMITTED(_xlpm.Y),_xlpm.X_s,_xlfn.HSTACK(_xlpm.X_s,_xlpm.Y)),MMULT((ISNUMBER(_xlpm.combined))*1,_xlfn.SEQUENCE(COLUMNS(_xlpm.combined),1,1,0))=COLUMNS(_xlpm.combined)))</definedName>
    <definedName name="Data_Completeness" comment="Returns TRUE when every predictor cell in one table row is numeric. Use as a calculated table column and pass as Include.">_xlfn.LAMBDA(_xlpm.predictor_row,AND(ISNUMBER(_xlpm.predictor_row)))</definedName>
    <definedName name="Pearson_R" comment="Linear (Pearson) correlations between each X_s column and Y. Returns a k×1 vector. Compare with Spearman_R to detect nonlinearity.">_xlfn.LAMBDA(_xlpm.X_s,_xlpm.Y,_xlop.Include,_xlfn.LET(_xlpm.filt_arg,IF(_xlfn.ISOMITTED(_xlpm.Include),TRUE,_xlpm.Include),_xlpm.xf,_xlfn._xlws.FILTER(_xlpm.X_s,_xlpm.filt_arg),_xlpm.yf,_xlfn._xlws.FILTER(_xlpm.Y,_xlpm.filt_arg),_xlfn.MAKEARRAY(COLUMNS(_xlpm.X_s),1,_xlfn.LAMBDA(_xlpm.r,_xlpm.c,CORREL(_xlfn.CHOOSECOLS(_xlpm.xf,_xlpm.r),_xlpm.yf)))))</definedName>
    <definedName name="Spearman_R" comment="Rank (Spearman) correlations between each X_s column and Y. Detects monotonic but curved relationships. Returns a k×1 vector.">_xlfn.LAMBDA(_xlpm.xf,_xlpm.yf,_xlop.Include,_xlfn.LET(_xlpm.baseFilter,IF(_xlfn.ISOMITTED(_xlpm.Include),TRUE,_xlpm.Include),_xlpm.RankAvgAsc,_xlfn.LAMBDA(_xlpm.a,_xlfn.MAP(_xlpm.a,_xlfn.LAMBDA(_xlpm.v,1+SUM(--(_xlpm.a&lt;_xlpm.v))+(SUM(--(_xlpm.a=_xlpm.v))-1)/2))),TRANSPOSE(_xlfn.BYCOL(_xlpm.xf,_xlfn.LAMBDA(_xlpm.xcol,_xlfn.LET(_xlpm.valid,_xlpm.baseFilter*ISNUMBER(_xlpm.xcol)*ISNUMBER(_xlpm.yf),_xlpm.x,_xlfn._xlws.FILTER(_xlpm.xcol,_xlpm.valid),_xlpm.y,_xlfn._xlws.FILTER(_xlpm.yf,_xlpm.valid),_xlpm.rx,_xlpm.RankAvgAsc(_xlpm.x),_xlpm.ry,_xlpm.RankAvgAsc(_xlpm.y),CORREL(_xlpm.rx,_xlpm.ry)))))))</definedName>
    <definedName name="Skewness" comment="Sample skewness per X_s column after filtering. 0 = symmetric; &gt; 1 = long right tail; &lt; −1 = long left tail.">_xlfn.LAMBDA(_xlpm.X_s,_xlop.Include,_xlfn.LET(_xlpm.filt_arg,IF(_xlfn.ISOMITTED(_xlpm.Include),TRUE,_xlpm.Include),_xlpm.xf,_xlfn._xlws.FILTER(_xlpm.X_s,_xlpm.filt_arg),_xlfn.MAKEARRAY(COLUMNS(_xlpm.X_s),1,_xlfn.LAMBDA(_xlpm.r,_xlpm.c,SKEW(_xlfn.CHOOSECOLS(_xlpm.xf,_xlpm.r))))))</definedName>
    <definedName name="Kurtosis" comment="Excess kurtosis per X_s column. 0 = normal-distributed tails; positive = heavier tails with more frequent extremes.">_xlfn.LAMBDA(_xlpm.X_s,_xlop.Include,_xlfn.LET(_xlpm.filt_arg,IF(_xlfn.ISOMITTED(_xlpm.Include),TRUE,_xlpm.Include),_xlpm.xf,_xlfn._xlws.FILTER(_xlpm.X_s,_xlpm.filt_arg),_xlfn.MAKEARRAY(COLUMNS(_xlpm.X_s),1,_xlfn.LAMBDA(_xlpm.r,_xlpm.c,KURT(_xlfn.CHOOSECOLS(_xlpm.xf,_xlpm.r))))))</definedName>
    <definedName name="F_Statistic" comment="Overall F-statistic = MS_Regression / MS_Residual. Tests whether the model explains significantly more variance than random noise.">_xlfn.LAMBDA(_xlpm.X_s,_xlpm.Y,_xlop.Allow_Intercept,_xlop.Include,_xlfn.LET(_xlpm.allow_arg,IF(_xlfn.ISOMITTED(_xlpm.Allow_Intercept),TRUE,_xlpm.Allow_Intercept),_xlpm.filt_arg,IF(_xlfn.ISOMITTED(_xlpm.Include),TRUE,_xlpm.Include),SS_Regression(_xlpm.X_s,_xlpm.Y,_xlpm.allow_arg,_xlpm.filt_arg)/Regression_Degrees_Of_Freedom(_xlpm.X_s)/(SS_Residual(_xlpm.X_s,_xlpm.Y,_xlpm.allow_arg,_xlpm.filt_arg)/Residual_Degrees_Of_Freedom(_xlpm.X_s,_xlpm.Y,_xlpm.allow_arg,_xlpm.filt_arg))))</definedName>
    <definedName name="F_Statistic_P_Value" comment="Right-tail p-value for the overall F-test. Values &lt; 0.05 indicate the model as a whole is statistically significant.">_xlfn.LAMBDA(_xlpm.X_s,_xlpm.Y,_xlop.Allow_Intercept,_xlop.Include,_xlfn.LET(_xlpm.allow_arg,IF(_xlfn.ISOMITTED(_xlpm.Allow_Intercept),TRUE,_xlpm.Allow_Intercept),_xlpm.filt_arg,IF(_xlfn.ISOMITTED(_xlpm.Include),TRUE,_xlpm.Include),_xlfn.F.DIST.RT(F_Statistic(_xlpm.X_s,_xlpm.Y,_xlpm.allow_arg,_xlpm.filt_arg),Regression_Degrees_Of_Freedom(_xlpm.X_s),Residual_Degrees_Of_Freedom(_xlpm.X_s,_xlpm.Y,_xlpm.allow_arg,_xlpm.filt_arg))))</definedName>
    <definedName name="Correlation_Matrix" comment="k×k symmetric Pearson correlation matrix among all X_s columns. Use to screen for multicollinearity before fitting.">_xlfn.LAMBDA(_xlpm.X_s,_xlop.Include,_xlfn.LET(_xlpm.filt_arg,IF(_xlfn.ISOMITTED(_xlpm.Include),TRUE,_xlpm.Include),_xlpm.xf,_xlfn._xlws.FILTER(_xlpm.X_s,_xlpm.filt_arg),_xlpm.k,COLUMNS(_xlpm.X_s),_xlfn.MAKEARRAY(_xlpm.k,_xlpm.k,_xlfn.LAMBDA(_xlpm.r,_xlpm.c,CORREL(_xlfn.CHOOSECOLS(_xlpm.xf,_xlpm.r),_xlfn.CHOOSECOLS(_xlpm.xf,_xlpm.c))))))</definedName>
    <definedName name="Missing_Count" comment="Count of non-numeric (blank or text) cells in the active data range up to the last non-empty row. Returns 0 when data is clean.">_xlfn.LAMBDA(_xlpm.data,_xlop.filter,_xlfn.LET(_xlpm.filt_arg,IF(_xlfn.ISOMITTED(_xlpm.filter),TRUE,_xlpm.filter),_xlpm.d,_xlfn._xlws.FILTER(_xlpm.data,_xlpm.filt_arg),_xlpm.last_row,IFERROR(LOOKUP(2,1/(_xlpm.d&lt;&gt;""),_xlfn.SEQUENCE(ROWS(_xlpm.d))),0),IF(_xlpm.last_row=0,0,_xlpm.last_row-COUNT(_xlfn.TAKE(_xlpm.d,_xlpm.last_row)))))</definedName>
    <definedName name="Descriptive_Statistics" comment="12×1 column vector: mean, median, mode, SD, variance, min, max, range, skewness, kurtosis, count, missing count.">_xlfn.LAMBDA(_xlpm.data,_xlop.filter,_xlfn.LET(_xlpm.filt_arg,IF(_xlfn.ISOMITTED(_xlpm.filter),ISNUMBER(_xlpm.data),_xlpm.filter),_xlpm.x,_xlfn._xlws.FILTER(_xlpm.data,_xlpm.filt_arg),_xlpm.n,COUNT(_xlpm.x),_xlpm.skew_val,INDEX(Skewness(_xlpm.data,_xlpm.filt_arg),1),_xlpm.kurt_val,INDEX(Kurtosis(_xlpm.data,_xlpm.filt_arg),1),_xlfn.VSTACK(AVERAGE(_xlpm.x),MEDIAN(_xlpm.x),IFERROR(_xlfn.MODE.SNGL(_xlpm.x),NA()),_xlfn.STDEV.S(_xlpm.x),_xlfn.VAR.S(_xlpm.x),MIN(_xlpm.x),MAX(_xlpm.x),MAX(_xlpm.x)-MIN(_xlpm.x),_xlpm.skew_val,_xlpm.kurt_val,_xlpm.n,Missing_Count(_xlpm.data,IF(_xlfn.ISOMITTED(_xlpm.filter),TRUE,_xlpm.filter)))))</definedName>
    <definedName name="Sturges_Bins" comment="Bin count k = ⌈log₂(n)+1⌉ (Sturges’ rule). Reliable for roughly symmetric data with 50–200 observations.">_xlfn.LAMBDA(_xlpm.data,_xlop.filter,_xlfn.LET(_xlpm.filt_arg,IF(_xlfn.ISOMITTED(_xlpm.filter),ISNUMBER(_xlpm.data),_xlpm.filter),_xlpm.x,_xlfn._xlws.FILTER(_xlpm.data,_xlpm.filt_arg),_xlpm.n,COUNT(_xlpm.x),CEILING(LOG(_xlpm.n,2)+1,1)))</definedName>
    <definedName name="Scott_Bins" comment="Bin count from Scott’s normal-reference rule: width = 3.49·σ·n^(−1/3). Optimal when data are approximately normal.">_xlfn.LAMBDA(_xlpm.data,_xlop.filter,_xlfn.LET(_xlpm.filt_arg,IF(_xlfn.ISOMITTED(_xlpm.filter),ISNUMBER(_xlpm.data),_xlpm.filter),_xlpm.x,_xlfn._xlws.FILTER(_xlpm.data,_xlpm.filt_arg),_xlpm.n,COUNT(_xlpm.x),_xlpm.sd,_xlfn.STDEV.S(_xlpm.x),_xlpm.width,3.49*_xlpm.sd*_xlpm.n^(-1/3),_xlpm.range_,MAX(_xlpm.x)-MIN(_xlpm.x),IF(_xlpm.sd=0,1,CEILING(_xlpm.range_/_xlpm.width,1))))</definedName>
    <definedName name="Freedman_Diaconis_Bins" comment="Bin count from Freedman-Diaconis rule: width = 2·IQR·n^(−1/3). Robust to outliers; preferred for skewed data.">_xlfn.LAMBDA(_xlpm.data,_xlop.filter,_xlfn.LET(_xlpm.filt_arg,IF(_xlfn.ISOMITTED(_xlpm.filter),ISNUMBER(_xlpm.data),_xlpm.filter),_xlpm.x,_xlfn._xlws.FILTER(_xlpm.data,_xlpm.filt_arg),_xlpm.n,COUNT(_xlpm.x),_xlpm.iqr,_xlfn.QUARTILE.EXC(_xlpm.x,3)-_xlfn.QUARTILE.EXC(_xlpm.x,1),_xlpm.width,2*_xlpm.iqr*_xlpm.n^(-1/3),_xlpm.range_,MAX(_xlpm.x)-MIN(_xlpm.x),IF(_xlpm.iqr=0,Sturges_Bins(_xlpm.data,_xlpm.filt_arg),CEILING(_xlpm.range_/_xlpm.width,1))))</definedName>
    <definedName name="Number_Of_Histogram_Bins" comment="Bin count by chosen rule (&quot;Sturges&quot;, &quot;Scott&quot;, or default &quot;FD&quot;). Used internally by Bin_Edges; call directly to inspect the count.">_xlfn.LAMBDA(_xlpm.data,_xlop.method,_xlop.filter,_xlfn.LET(_xlpm.filt_arg,IF(_xlfn.ISOMITTED(_xlpm.filter),ISNUMBER(_xlpm.data),_xlpm.filter),_xlpm.x,_xlfn._xlws.FILTER(_xlpm.data,_xlpm.filt_arg),_xlpm.n,COUNT(_xlpm.x),_xlpm.m,IF(_xlfn.ISOMITTED(_xlpm.method),"FD",_xlpm.method),_xlfn.SWITCH(_xlpm.m,"Sturges",CEILING(LOG(_xlpm.n,2)+1,1),"Scott",_xlfn.LET(_xlpm.sd,_xlfn.STDEV.S(_xlpm.x),_xlpm.range_,MAX(_xlpm.x)-MIN(_xlpm.x),IF(_xlpm.sd=0,1,CEILING(_xlpm.range_/(3.49*_xlpm.sd*_xlpm.n^(-1/3)),1))),_xlfn.LET(_xlpm.iqr,_xlfn.QUARTILE.EXC(_xlpm.x,3)-_xlfn.QUARTILE.EXC(_xlpm.x,1),_xlpm.range_,MAX(_xlpm.x)-MIN(_xlpm.x),IF(_xlpm.iqr=0,CEILING(LOG(_xlpm.n,2)+1,1),CEILING(_xlpm.range_/(2*_xlpm.iqr*_xlpm.n^(-1/3)),1))))))</definedName>
    <definedName name="Bin_Edges" comment="k+1 evenly-spaced bin boundaries from data minimum to maximum. The master boundary vector; all other Bin_* functions derive from it.">_xlfn.LAMBDA(_xlpm.data,_xlop.method,_xlop.filter,_xlfn.LET(_xlpm.filt_arg,IF(_xlfn.ISOMITTED(_xlpm.filter),ISNUMBER(_xlpm.data),_xlpm.filter),_xlpm.x,_xlfn._xlws.FILTER(_xlpm.data,_xlpm.filt_arg),_xlpm.min_x,MIN(_xlpm.x),_xlpm.max_x,MAX(_xlpm.x),_xlpm.k,Number_Of_Histogram_Bins(_xlpm.data,IF(_xlfn.ISOMITTED(_xlpm.method),"FD",_xlpm.method),_xlpm.filt_arg),_xlpm.width,(_xlpm.max_x-_xlpm.min_x)/_xlpm.k,_xlfn.VSTACK(_xlfn.SEQUENCE(_xlpm.k,1,_xlpm.min_x,_xlpm.width),_xlpm.max_x)))</definedName>
    <definedName name="Upper_Bin_Edges" comment="k upper bin boundaries (Bin_Edges without the first element). Compatible with Excel’s FREQUENCY function convention.">_xlfn.LAMBDA(_xlpm.data,_xlop.method,_xlop.filter,_xlfn.DROP(Bin_Edges(_xlpm.data,_xlpm.method,_xlpm.filter),1))</definedName>
    <definedName name="Bin_Counts" comment="Counts of observations in each of k bins using Excel FREQUENCY on Upper_Bin_Edges. Returns a k×1 column vector.">_xlfn.LAMBDA(_xlpm.data,_xlop.method,_xlop.filter,_xlfn.LET(_xlpm.filt_arg,IF(_xlfn.ISOMITTED(_xlpm.filter),ISNUMBER(_xlpm.data),_xlpm.filter),_xlpm.x,_xlfn._xlws.FILTER(_xlpm.data,_xlpm.filt_arg),_xlpm.upper,Upper_Bin_Edges(_xlpm.data,_xlpm.method,_xlpm.filter),_xlfn.TAKE(FREQUENCY(_xlpm.x,_xlpm.upper),ROWS(_xlpm.upper))))</definedName>
    <definedName name="Bin_Midpoints" comment="k bin centre values = (lower + upper) / 2. Use as x-axis values when overlaying fitted distribution PDF curves.">_xlfn.LAMBDA(_xlpm.data,_xlop.method,_xlop.filter,_xlfn.LET(_xlpm.e,Bin_Edges(_xlpm.data,_xlpm.method,_xlpm.filter),(_xlfn.DROP(_xlpm.e,1)+_xlfn.DROP(_xlpm.e,-1))/2))</definedName>
    <definedName name="Bin_Lower_Edges" comment="k lower bin boundaries (Bin_Edges without the last element). First element = data minimum.">_xlfn.LAMBDA(_xlpm.data,_xlop.method,_xlop.filter,_xlfn.DROP(Bin_Edges(_xlpm.data,_xlpm.method,_xlpm.filter),-1))</definedName>
    <definedName name="CDF_Normal" comment="P(minimum &lt; X ≤ maximum) for Normal(mean, sd). Omit minimum for P(X ≤ maximum). Accepts arrays; use with Bin_Edges for histogram overlay.">_xlfn.LAMBDA(_xlpm.maximum,_xlpm.mean,_xlpm.sd,_xlop.minimum,_xlfn.LET(_xlpm.cdf_max,_xlfn.NORM.DIST(_xlpm.maximum,_xlpm.mean,_xlpm.sd,TRUE),_xlpm.cdf_min,IF(_xlfn.ISOMITTED(_xlpm.minimum),0,_xlfn.NORM.DIST(_xlpm.minimum,_xlpm.mean,_xlpm.sd,TRUE)),_xlpm.cdf_max-_xlpm.cdf_min))</definedName>
    <definedName name="CDF_Lognormal" comment="P(minimum &lt; X ≤ maximum) for Lognormal(meanlog, sdlog). Data must be positive. Accepts arrays for element-wise calculation.">_xlfn.LAMBDA(_xlpm.maximum,_xlpm.meanlog,_xlpm.sdlog,_xlop.minimum,_xlfn.LET(_xlpm.cdf_max,_xlfn.LOGNORM.DIST(_xlpm.maximum,_xlpm.meanlog,_xlpm.sdlog,TRUE),_xlpm.cdf_min,IF(_xlfn.ISOMITTED(_xlpm.minimum),0,_xlfn.LOGNORM.DIST(_xlpm.minimum,_xlpm.meanlog,_xlpm.sdlog,TRUE)),_xlpm.cdf_max-_xlpm.cdf_min))</definedName>
    <definedName name="CDF_Exponential" comment="P(minimum &lt; X ≤ maximum) for Exponential(rate = 1/mean). Data must be ≥ 0. Accepts arrays for element-wise calculation.">_xlfn.LAMBDA(_xlpm.maximum,_xlpm.rate,_xlop.minimum,_xlfn.LET(_xlpm.cdf_max,_xlfn.EXPON.DIST(_xlpm.maximum,_xlpm.rate,TRUE),_xlpm.cdf_min,IF(_xlfn.ISOMITTED(_xlpm.minimum),0,_xlfn.EXPON.DIST(_xlpm.minimum,_xlpm.rate,TRUE)),_xlpm.cdf_max-_xlpm.cdf_min))</definedName>
    <definedName name="CDF_Weibull" comment="P(minimum &lt; X ≤ maximum) for Weibull(shape, scale). Data must be &gt; 0. Accepts arrays for element-wise calculation.">_xlfn.LAMBDA(_xlpm.maximum,_xlpm.shape,_xlpm.scale,_xlop.minimum,_xlfn.LET(_xlpm.cdf_max,_xlfn.WEIBULL.DIST(_xlpm.maximum,_xlpm.shape,_xlpm.scale,TRUE),_xlpm.cdf_min,IF(_xlfn.ISOMITTED(_xlpm.minimum),0,_xlfn.WEIBULL.DIST(_xlpm.minimum,_xlpm.shape,_xlpm.scale,TRUE)),_xlpm.cdf_max-_xlpm.cdf_min))</definedName>
    <definedName name="CDF_Gamma" comment="P(minimum &lt; X ≤ maximum) for Gamma(shape, rate = 1/scale). Data must be &gt; 0. Accepts arrays for element-wise calculation.">_xlfn.LAMBDA(_xlpm.maximum,_xlpm.shape,_xlpm.rate,_xlop.minimum,_xlfn.LET(_xlpm.cdf_max,_xlfn.GAMMA.DIST(_xlpm.maximum,_xlpm.shape,1/_xlpm.rate,TRUE),_xlpm.cdf_min,IF(_xlfn.ISOMITTED(_xlpm.minimum),0,_xlfn.GAMMA.DIST(_xlpm.minimum,_xlpm.shape,1/_xlpm.rate,TRUE)),_xlpm.cdf_max-_xlpm.cdf_min))</definedName>
    <definedName name="CDF_Triangular" comment="P(minimum &lt; X ≤ maximum) for Triangular(min_val, mode_val, max_val). No Excel built-in; uses closed-form piecewise CDF.">_xlfn.LAMBDA(_xlpm.maximum,_xlpm.min_val,_xlpm.mode_val,_xlpm.max_val,_xlop.minimum,_xlfn.LET(_xlpm.cdf_at,_xlfn.LAMBDA(_xlpm.x,IFERROR(IF(_xlpm.x&lt;_xlpm.min_val,0,IF(_xlpm.x&lt;_xlpm.mode_val,(_xlpm.x-_xlpm.min_val)^2/((_xlpm.max_val-_xlpm.min_val)*(_xlpm.mode_val-_xlpm.min_val)+1E-30),IF(_xlpm.x&lt;=_xlpm.max_val,1-(_xlpm.max_val-_xlpm.x)^2/((_xlpm.max_val-_xlpm.min_val)*(_xlpm.max_val-_xlpm.mode_val)+1E-30),1))),0.5)),_xlpm.cdf_max,_xlfn.MAP(_xlpm.maximum,_xlpm.cdf_at),_xlpm.cdf_min,IF(_xlfn.ISOMITTED(_xlpm.minimum),0,_xlfn.MAP(_xlpm.minimum,_xlpm.cdf_at)),_xlpm.cdf_max-_xlpm.cdf_min))</definedName>
    <definedName name="CDF_Beta" comment="P(minimum &lt; X ≤ maximum) for Beta(alpha, beta) rescaled to the original data range using data_min and data_range.">_xlfn.LAMBDA(_xlpm.maximum,_xlpm.alpha,_xlpm.beta,_xlpm.data_min,_xlpm.data_range,_xlop.minimum,_xlfn.LET(_xlpm.pad,MAX(_xlpm.data_range*0.001,1E-30),_xlpm.scale_,_xlpm.data_range+2*_xlpm.pad,_xlpm.z_max,(_xlpm.maximum-_xlpm.data_min+_xlpm.pad)/_xlpm.scale_,_xlpm.cdf_max,IFERROR(_xlfn.BETA.DIST(_xlpm.z_max,_xlpm.alpha,_xlpm.beta,TRUE),0.5),_xlpm.cdf_min,IF(_xlfn.ISOMITTED(_xlpm.minimum),0,_xlfn.LET(_xlpm.z_min,(_xlpm.minimum-_xlpm.data_min+_xlpm.pad)/_xlpm.scale_,IFERROR(_xlfn.BETA.DIST(_xlpm.z_min,_xlpm.alpha,_xlpm.beta,TRUE),0.5))),_xlpm.cdf_max-_xlpm.cdf_min))</definedName>
    <definedName name="CDF_BetaPERT" comment="P(minimum &lt; X ≤ maximum) for BetaPERT(min, mode, max). PERT parameters are auto-derived from three-point estimates.">_xlfn.LAMBDA(_xlpm.maximum,_xlpm.min_val,_xlpm.mode_val,_xlpm.max_val,_xlop.minimum,_xlfn.LET(_xlpm.range_,_xlpm.max_val-_xlpm.min_val+1E-30,_xlpm.alpha_param,1+4*(_xlpm.mode_val-_xlpm.min_val)/_xlpm.range_,_xlpm.beta_param,1+4*(_xlpm.max_val-_xlpm.mode_val)/_xlpm.range_,_xlpm.z_max,(_xlpm.maximum-_xlpm.min_val)/_xlpm.range_,_xlpm.cdf_max,_xlfn.BETA.DIST(_xlpm.z_max,_xlpm.alpha_param,_xlpm.beta_param,TRUE),_xlpm.cdf_min,IF(_xlfn.ISOMITTED(_xlpm.minimum),0,_xlfn.LET(_xlpm.z_min,(_xlpm.minimum-_xlpm.min_val)/_xlpm.range_,_xlfn.BETA.DIST(_xlpm.z_min,_xlpm.alpha_param,_xlpm.beta_param,TRUE))),_xlpm.cdf_max-_xlpm.cdf_min))</definedName>
    <definedName name="Grid_Argument_Minimum" comment="Minimum value in a grid plus its 1-based row and column. Pass the body of a two-input Data Table to locate MLE parameter estimates.">_xlfn.LAMBDA(_xlpm.grid,_xlfn.LET(_xlpm.value_count,COUNT(_xlpm.grid),IF(_xlpm.value_count=0,_xlfn.HSTACK(NA(),NA(),NA()),_xlfn.LET(_xlpm.min_value,MIN(_xlpm.grid),_xlpm.flat_location,_xlfn.XMATCH(_xlpm.min_value,_xlfn.TOCOL(_xlpm.grid)),_xlpm.column_count,COLUMNS(_xlpm.grid),_xlpm.row_location,QUOTIENT(_xlpm.flat_location-1,_xlpm.column_count)+1,_xlpm.column_location,MOD(_xlpm.flat_location-1,_xlpm.column_count)+1,_xlfn.HSTACK(_xlpm.min_value,_xlpm.row_location,_xlpm.column_location)))))</definedName>
    <definedName name="Grid_Search_Optimum" comment="The two parameter values (column then row) at the minimum of a two-input Data Table. Use after NLL grid search to extract optimal parameters.">_xlfn.LAMBDA(_xlpm.grid,_xlfn.LET(_xlpm.argmin,Grid_Argument_Minimum(_xlpm.grid),_xlpm.row_location,INDEX(_xlpm.argmin,1,2),_xlpm.column_location,INDEX(_xlpm.argmin,1,3),_xlpm.best_column_parameter,OFFSET(_xlpm.grid,-1,_xlpm.column_location-1,1,1),_xlpm.best_row_parameter,OFFSET(_xlpm.grid,_xlpm.row_location-1,-1,1,1),_xlfn.VSTACK(_xlpm.best_column_parameter,_xlpm.best_row_parameter)))</definedName>
    <definedName name="NLL_Normal" comment="Negative log-likelihood for Normal(mean, sd). Minimise to fit by MLE. Closed-form MLE: mean = AVERAGE, sd = STDEV.S.">_xlfn.LAMBDA(_xlpm.data,_xlpm.mean,_xlpm.sd,_xlop.filter,_xlfn.LET(_xlpm.filt_arg,IF(_xlfn.ISOMITTED(_xlpm.filter),ISNUMBER(_xlpm.data),_xlpm.filter),_xlpm.x,_xlfn._xlws.FILTER(_xlpm.data,_xlpm.filt_arg),IFERROR(-SUMPRODUCT(LN(_xlfn.NORM.DIST(_xlpm.x,_xlpm.mean,_xlpm.sd,FALSE))),1E+15)))</definedName>
    <definedName name="NLL_Lognormal" comment="Negative log-likelihood for Lognormal(meanlog, sdlog). Data must be positive. MLE: meanlog = AVERAGE(LN(data)), sdlog = STDEV.S(LN(data)).">_xlfn.LAMBDA(_xlpm.data,_xlpm.meanlog,_xlpm.sdlog,_xlop.filter,_xlfn.LET(_xlpm.filt_arg,IF(_xlfn.ISOMITTED(_xlpm.filter),ISNUMBER(_xlpm.data),_xlpm.filter),_xlpm.x,_xlfn._xlws.FILTER(_xlpm.data,_xlpm.filt_arg),IFERROR(-SUMPRODUCT(LN(_xlfn.LOGNORM.DIST(_xlpm.x,_xlpm.meanlog,_xlpm.sdlog,FALSE))),1E+15)))</definedName>
    <definedName name="NLL_Exponential" comment="Negative log-likelihood for Exponential(rate = 1/mean). Data must be ≥ 0. Closed-form MLE: rate = 1/AVERAGE(data).">_xlfn.LAMBDA(_xlpm.data,_xlpm.rate,_xlop.filter,_xlfn.LET(_xlpm.filt_arg,IF(_xlfn.ISOMITTED(_xlpm.filter),ISNUMBER(_xlpm.data),_xlpm.filter),_xlpm.x,_xlfn._xlws.FILTER(_xlpm.data,_xlpm.filt_arg),IFERROR(-SUMPRODUCT(LN(_xlfn.EXPON.DIST(_xlpm.x,_xlpm.rate,FALSE))),1E+15)))</definedName>
    <definedName name="NLL_Weibull" comment="Negative log-likelihood for Weibull(shape, scale). Data must be &gt; 0. No closed-form MLE; fit using a two-input Data Table grid search.">_xlfn.LAMBDA(_xlpm.data,_xlpm.shape,_xlpm.scale,_xlop.filter,_xlfn.LET(_xlpm.filt_arg,IF(_xlfn.ISOMITTED(_xlpm.filter),ISNUMBER(_xlpm.data),_xlpm.filter),_xlpm.x,_xlfn._xlws.FILTER(_xlpm.data,_xlpm.filt_arg),IFERROR(-SUMPRODUCT(LN(_xlfn.WEIBULL.DIST(_xlpm.x,_xlpm.shape,_xlpm.scale,FALSE))),1E+15)))</definedName>
    <definedName name="NLL_Gamma" comment="Negative log-likelihood for Gamma(shape, rate = 1/scale). Data must be &gt; 0. No closed-form MLE; fit using a grid-search Data Table.">_xlfn.LAMBDA(_xlpm.data,_xlpm.shape,_xlpm.rate,_xlop.filter,_xlfn.LET(_xlpm.filt_arg,IF(_xlfn.ISOMITTED(_xlpm.filter),ISNUMBER(_xlpm.data),_xlpm.filter),_xlpm.x,_xlfn._xlws.FILTER(_xlpm.data,_xlpm.filt_arg),_xlpm.scale,1/_xlpm.rate,IFERROR(-SUMPRODUCT(LN(_xlfn.GAMMA.DIST(_xlpm.x,_xlpm.shape,_xlpm.scale,FALSE))),1E+15)))</definedName>
    <definedName name="NLL_Triangular" comment="Negative log-likelihood for Triangular(min, mode, max). Conventional MLE: set min, mode, max to the data min, mode, and max.">_xlfn.LAMBDA(_xlpm.data,_xlpm.min_val,_xlpm.mode_val,_xlpm.max_val,_xlop.filter,_xlfn.LET(_xlpm.filt_arg,IF(_xlfn.ISOMITTED(_xlpm.filter),ISNUMBER(_xlpm.data),_xlpm.filter),_xlpm.x,_xlfn._xlws.FILTER(_xlpm.data,_xlpm.filt_arg),_xlpm.range_,_xlpm.max_val-_xlpm.min_val,_xlpm.pdf,IF(_xlpm.x&lt;=_xlpm.mode_val,2*(_xlpm.x-_xlpm.min_val)/(_xlpm.range_*(_xlpm.mode_val-_xlpm.min_val)),2*(_xlpm.max_val-_xlpm.x)/(_xlpm.range_*(_xlpm.max_val-_xlpm.mode_val))),IFERROR(-SUMPRODUCT(LN(_xlpm.pdf)),1E+15)))</definedName>
    <definedName name="NLL_Beta" comment="Negative log-likelihood for Beta(alpha, beta). Data must be strictly on (0, 1). No closed-form MLE; use a grid-search Data Table.">_xlfn.LAMBDA(_xlpm.data,_xlpm.alpha_param,_xlpm.beta_param,_xlop.filter,_xlfn.LET(_xlpm.filt_arg,IF(_xlfn.ISOMITTED(_xlpm.filter),ISNUMBER(_xlpm.data),_xlpm.filter),_xlpm.x,_xlfn._xlws.FILTER(_xlpm.data,_xlpm.filt_arg),IFERROR(-SUMPRODUCT(LN(_xlfn.BETA.DIST(_xlpm.x,_xlpm.alpha_param,_xlpm.beta_param,FALSE))),1E+15)))</definedName>
    <definedName name="NLL_BetaPERT" comment="Negative log-likelihood for BetaPERT(min, mode, max). Parameters come from three-point estimates; no optimisation needed.">_xlfn.LAMBDA(_xlpm.data,_xlpm.min_val,_xlpm.mode_val,_xlpm.max_val,_xlop.filter,_xlfn.LET(_xlpm.filt_arg,IF(_xlfn.ISOMITTED(_xlpm.filter),ISNUMBER(_xlpm.data),_xlpm.filter),_xlpm.x,_xlfn._xlws.FILTER(_xlpm.data,_xlpm.filt_arg),_xlpm.range_,_xlpm.max_val-_xlpm.min_val,_xlpm.z,(_xlpm.x-_xlpm.min_val)/_xlpm.range_,_xlpm.alpha_p,1+4*(_xlpm.mode_val-_xlpm.min_val)/_xlpm.range_,_xlpm.beta_p,1+4*(_xlpm.max_val-_xlpm.mode_val)/_xlpm.range_,_xlpm.pdf_z,_xlfn.BETA.DIST(_xlpm.z,_xlpm.alpha_p,_xlpm.beta_p,FALSE),_xlpm.pdf_x,_xlpm.pdf_z/_xlpm.range_,IFERROR(-SUMPRODUCT(LN(_xlpm.pdf_x)),1E+15)))</definedName>
    <definedName name="GoF_AIC" comment="AIC = 2k + 2·NLL for distribution comparison. k = number of free parameters. Lower = better. Compare across distributions on same data.">_xlfn.LAMBDA(_xlpm.nll,_xlpm.k,2*_xlpm.k+2*_xlpm.nll)</definedName>
    <definedName name="GoF_BIC" comment="BIC = k·ln(n) + 2·NLL. Penalises extra parameters more than AIC (penalty scales with log n). Lower = better.">_xlfn.LAMBDA(_xlpm.nll,_xlpm.k,_xlpm.n,_xlpm.k*LN(_xlpm.n)+2*_xlpm.nll)</definedName>
    <definedName name="GoF_Anderson_Darling" comment="Anderson-Darling A² goodness-of-fit. More sensitive to tail deviations than K-S. Lower = better. Compare with AIC, BIC, and K-S.">_xlfn.LAMBDA(_xlpm.data,_xlpm.dist_cdf,_xlop.include,_xlfn.LET(_xlpm.inc,IF(_xlfn.ISOMITTED(_xlpm.include),ISNUMBER(_xlpm.data),_xlpm.include),_xlpm.d,_xlfn._xlws.FILTER(_xlpm.data,_xlpm.inc),_xlpm.f,_xlfn._xlws.FILTER(_xlpm.dist_cdf,_xlpm.inc),_xlpm.n,ROWS(_xlpm.d),IF(_xlpm.n=0,NA(),_xlfn.LET(_xlpm.fs,_xlfn.SORTBY(_xlpm.f,_xlpm.d),_xlpm.eps,1E-10,_xlpm.fc,IF(_xlpm.fs&lt;_xlpm.eps,_xlpm.eps,IF(_xlpm.fs&gt;1-_xlpm.eps,1-_xlpm.eps,_xlpm.fs)),_xlpm.i,_xlfn.SEQUENCE(_xlpm.n),_xlpm.fc_rev,_xlfn.SORTBY(_xlpm.fc,_xlpm.i,-1),-_xlpm.n-SUMPRODUCT((2*_xlpm.i-1)*(LN(_xlpm.fc)+LN(1-_xlpm.fc_rev)))/_xlpm.n))))</definedName>
    <definedName name="GoF_Kolmogorov_Smirnov" comment="Kolmogorov-Smirnov D = max|F_n(xᵢ) − F(xᵢ)|. Maximum deviation between empirical and fitted CDFs. Lower = better.">_xlfn.LAMBDA(_xlpm.data,_xlpm.dist_cdf,_xlop.include,_xlfn.LET(_xlpm.inc,IF(_xlfn.ISOMITTED(_xlpm.include),ISNUMBER(_xlpm.data),_xlpm.include),_xlpm.d,_xlfn._xlws.FILTER(_xlpm.data,_xlpm.inc),_xlpm.f,_xlfn._xlws.FILTER(_xlpm.dist_cdf,_xlpm.inc),_xlpm.n,ROWS(_xlpm.d),IF(_xlpm.n=0,NA(),_xlfn.LET(_xlpm.fs,_xlfn.SORTBY(_xlpm.f,_xlpm.d),_xlpm.i,_xlfn.SEQUENCE(_xlpm.n),_xlpm.d_plus,MAX(_xlpm.i/_xlpm.n-_xlpm.fs),_xlpm.d_minus,MAX(_xlpm.fs-(_xlpm.i-1)/_xlpm.n),MAX(_xlpm.d_plus,_xlpm.d_minus)))))</definedName>
    <definedName name="Dummy_Levels" comment="Retained category labels after treatment coding: sorted levels from the included sample with the reference level dropped. Use as a header row above the Dummy_Code matrix. Returns #N/A (a real Excel error, catchable by ISNA/IFERROR) on degenerate input.">_xlfn.LAMBDA(_xlpm.category,_xlop.reference,_xlop.include,_xlfn.LET(_xlpm.inc,IF(_xlfn.ISOMITTED(_xlpm.include),TRUE,_xlpm.include),_xlpm.x,_xlfn.TOCOL(IF(_xlpm.category="","",_xlpm.category),0),_xlpm.active,(_xlpm.x&lt;&gt;"")*_xlpm.inc,_xlpm.x_active,_xlfn._xlws.FILTER(_xlpm.x,_xlpm.active,NA()),_xlpm.All_Levels,IFERROR(_xlfn.TOROW(_xlfn._xlws.SORT(_xlfn.UNIQUE(_xlpm.x_active))),NA()),_xlpm.ref_raw,IF(_xlfn.ISOMITTED(_xlpm.reference),"",_xlpm.reference),_xlpm.ref,IF(_xlpm.ref_raw="",IFERROR(INDEX(_xlpm.All_Levels,1,1),NA()),_xlpm.ref_raw),_xlpm.ref_ok,IFERROR(ISNUMBER(MATCH(_xlpm.ref,_xlpm.All_Levels,0)),FALSE),IF(OR(ISNA(_xlpm.All_Levels),NOT(_xlpm.ref_ok)),NA(),IFERROR(_xlfn._xlws.FILTER(_xlpm.All_Levels,_xlpm.All_Levels&lt;&gt;_xlpm.ref),NA()))))</definedName>
    <definedName name="Dummy_Code" comment="Treatment-coded 0/1 dummy matrix, row-aligned to the source data. Levels come from Dummy_Levels (one source of truth); the reference level is dropped to avoid collinearity with the intercept; excluded rows return &quot;&quot;. Returns #N/A on degenerate input.">_xlfn.LAMBDA(_xlpm.category,_xlop.reference,_xlop.include,_xlfn.LET(_xlpm.inc,IF(_xlfn.ISOMITTED(_xlpm.include),TRUE,_xlpm.include),_xlpm.x,_xlfn.TOCOL(IF(_xlpm.category="","",_xlpm.category),0),_xlpm.active,(_xlpm.x&lt;&gt;"")*_xlpm.inc,_xlpm.lv,Dummy_Levels(_xlpm.category,_xlpm.reference,_xlpm.include),IF(ISNA(_xlpm.lv),NA(),_xlfn.MAKEARRAY(ROWS(_xlpm.x),COLUMNS(_xlpm.lv),_xlfn.LAMBDA(_xlpm.r,_xlpm.c,IF(INDEX(_xlpm.active,_xlpm.r),--(INDEX(_xlpm.x,_xlpm.r)=INDEX(_xlpm.lv,1,_xlpm.c)),""))))))</definedName>
    <definedName name="Base_Period_Delta" comment="The base period Δ in effect: spec column J (Period In Use) on the Sequence-flagged row of the Regression sheet. #N/A when no axis is flagged or the cell is not numeric. Default for Lag_By / Difference_By.">_xlfn.LAMBDA(_xlfn.LET(_xlpm.n_c,COLUMNS('Regression'!Source_Data),_xlpm.position,_xlfn.XMATCH(TRUE,_xlfn.TAKE('Regression'!Spec_Sequence,_xlpm.n_c),0),_xlpm.value,INDEX(_xlfn.TAKE('Regression'!Spec_Sequence_Period,_xlpm.n_c),_xlpm.position),IF(ISNUMBER(_xlpm.value),_xlpm.value,NA())))</definedName>
    <definedName name="Lag_By" comment="Prior-period value within the group: exact-match lookup of (group, seq − Δ). Gap or first period → #N/A, never the previous available row. Omitted delta reads the spec's Base Period Δ (never a silent 1). Excluded rows return &quot;&quot;.">_xlfn.LAMBDA(_xlpm.x,_xlpm.group,_xlpm.seq,_xlop.delta,_xlop.include,_xlfn.LET(_xlpm.x_v,_xlfn.TOCOL(IF(_xlpm.x="","",_xlpm.x),0),_xlpm.g_v,_xlfn.TOCOL(IF(_xlpm.group="","",_xlpm.group),0),_xlpm.t_v,_xlfn.TOCOL(IF(_xlpm.seq="","",_xlpm.seq),0),_xlpm.step,IF(_xlfn.ISOMITTED(_xlpm.delta),Base_Period_Delta(),_xlpm.delta),_xlpm.inc,IF(_xlfn.ISOMITTED(_xlpm.include),(_xlpm.g_v&lt;&gt;"")*ISNUMBER(_xlpm.t_v),_xlpm.include*1),_xlpm.sep,CHAR(31),_xlpm.source_keys,IF(_xlpm.inc*ISNUMBER(_xlpm.t_v)*(_xlpm.x_v&lt;&gt;""),_xlpm.g_v&amp;_xlpm.sep&amp;_xlpm.t_v,""),_xlpm.prior,_xlfn.XLOOKUP(_xlpm.g_v&amp;_xlpm.sep&amp;(_xlpm.t_v-_xlpm.step),_xlpm.source_keys,_xlpm.x_v,NA(),0),IF(_xlpm.inc,IF(ISNUMBER(_xlpm.t_v),_xlpm.prior,NA()),"")))</definedName>
    <definedName name="Difference_By" comment="Within-group difference x(t) − x(t−Δ) by exact time value. First period or gap → #N/A (never 0, never the previous available row). Omitted delta reads the spec's Base Period Δ (never a silent 1). Excluded rows return &quot;&quot;.">_xlfn.LAMBDA(_xlpm.x,_xlpm.group,_xlpm.seq,_xlop.delta,_xlop.include,_xlfn.LET(_xlpm.x_v,_xlfn.TOCOL(IF(_xlpm.x="","",_xlpm.x),0),_xlpm.g_v,_xlfn.TOCOL(IF(_xlpm.group="","",_xlpm.group),0),_xlpm.t_v,_xlfn.TOCOL(IF(_xlpm.seq="","",_xlpm.seq),0),_xlpm.step,IF(_xlfn.ISOMITTED(_xlpm.delta),Base_Period_Delta(),_xlpm.delta),_xlpm.inc,IF(_xlfn.ISOMITTED(_xlpm.include),(_xlpm.g_v&lt;&gt;"")*ISNUMBER(_xlpm.t_v),_xlpm.include*1),_xlpm.prior,Lag_By(_xlpm.x,_xlpm.group,_xlpm.seq,_xlpm.step,_xlpm.inc),IF(_xlpm.inc,IF(ISNUMBER(_xlpm.x_v)*ISNUMBER(_xlpm.prior),_xlpm.x_v-_xlpm.prior,NA()),"")))</definedName>
  </definedNames>
  <calcPr calcId="191029" calcMode="autoNoTable"/>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Stephen_Colodner</author>
  </authors>
  <commentList>
    <comment ref="Q2" authorId="0" shapeId="0" xr:uid="{B9D33F81-AD05-4E7E-AAD3-FADD0DCD0C5B}">
      <text>
        <r>
          <rPr>
            <b/>
            <sz val="9"/>
            <color indexed="81"/>
            <rFont val="Tahoma"/>
            <family val="2"/>
          </rPr>
          <t>Measures the straight-line relationship between a predictor and Y. Values near 1 or -1 mean a strong linear relationship; values near 0 mean little linear pattern.</t>
        </r>
      </text>
    </comment>
    <comment ref="R2" authorId="0" shapeId="0" xr:uid="{1BE44BB9-C63C-4BBC-95AA-9389CFF4386D}">
      <text>
        <r>
          <rPr>
            <b/>
            <sz val="9"/>
            <color indexed="81"/>
            <rFont val="Tahoma"/>
            <family val="2"/>
          </rPr>
          <t>Measures whether higher X tends to go with higher or lower Y after converting both to ranks. It is useful when the relationship is ordered but curved instead of perfectly linear.</t>
        </r>
      </text>
    </comment>
    <comment ref="S2" authorId="0" shapeId="0" xr:uid="{4B326FE9-B5CB-4DA5-8BD4-C0C60D62C902}">
      <text>
        <r>
          <rPr>
            <b/>
            <sz val="9"/>
            <color indexed="81"/>
            <rFont val="Tahoma"/>
            <family val="2"/>
          </rPr>
          <t>Shows whether the data have a longer tail on one side. Positive means a longer right tail; negative means a longer left tail.</t>
        </r>
      </text>
    </comment>
    <comment ref="T2" authorId="0" shapeId="0" xr:uid="{6B8A9A7B-2B97-47BF-B548-B1059E04A92D}">
      <text>
        <r>
          <rPr>
            <b/>
            <sz val="9"/>
            <color indexed="81"/>
            <rFont val="Tahoma"/>
            <family val="2"/>
          </rPr>
          <t>Shows how heavy the tails are relative to a normal bell curve. Positive values mean heavier tails with more frequent extremes; values near 0 match a normal distribution.</t>
        </r>
      </text>
    </comment>
    <comment ref="U2" authorId="0" shapeId="0" xr:uid="{605FDA13-DAFC-465B-801D-16903351E4F5}">
      <text>
        <r>
          <rPr>
            <b/>
            <sz val="9"/>
            <color indexed="81"/>
            <rFont val="Tahoma"/>
            <family val="2"/>
          </rPr>
          <t>A measure of collinearity with the other predictors. A value of 1 means no overlap; above 5 warrants review, above 10 indicates a problem.</t>
        </r>
      </text>
    </comment>
    <comment ref="V2" authorId="0" shapeId="0" xr:uid="{4D3CDBD3-38CC-45DF-AADF-227397CA69D8}">
      <text>
        <r>
          <rPr>
            <b/>
            <sz val="9"/>
            <color indexed="81"/>
            <rFont val="Tahoma"/>
            <family val="2"/>
          </rPr>
          <t>The fraction of a predictor's variation not explained by the other predictors. Values below 0.2 warrant review; below 0.1 indicate strong collinearity.</t>
        </r>
      </text>
    </comment>
    <comment ref="AL2" authorId="0" shapeId="0" xr:uid="{10E3BD2B-43C0-4EEC-9802-05348B1C3EC2}">
      <text>
        <r>
          <rPr>
            <b/>
            <sz val="9"/>
            <color indexed="81"/>
            <rFont val="Tahoma"/>
            <family val="2"/>
          </rPr>
          <t>The actual observed outcome values.</t>
        </r>
      </text>
    </comment>
    <comment ref="AM2" authorId="0" shapeId="0" xr:uid="{D6E90114-4C82-4E1B-8F73-49D8DF7FB93E}">
      <text>
        <r>
          <rPr>
            <b/>
            <sz val="9"/>
            <color indexed="81"/>
            <rFont val="Tahoma"/>
            <family val="2"/>
          </rPr>
          <t>The fitted outcome values produced by the model.</t>
        </r>
      </text>
    </comment>
    <comment ref="AN2" authorId="0" shapeId="0" xr:uid="{CBA96375-5147-4970-8456-12BE352C70D0}">
      <text>
        <r>
          <rPr>
            <b/>
            <sz val="9"/>
            <color indexed="81"/>
            <rFont val="Tahoma"/>
            <family val="2"/>
          </rPr>
          <t>Actual Y minus predicted Y. Positive means the row came in above the model's prediction; negative means below.</t>
        </r>
      </text>
    </comment>
    <comment ref="AO2" authorId="0" shapeId="0" xr:uid="{2B1AD9F1-306C-4E8E-BE46-BCB92CCEDF6F}">
      <text>
        <r>
          <rPr>
            <b/>
            <sz val="9"/>
            <color indexed="81"/>
            <rFont val="Tahoma"/>
            <family val="2"/>
          </rPr>
          <t>Leverage. It shows how unusual a row's predictor values are relative to the rest of the data.</t>
        </r>
      </text>
    </comment>
    <comment ref="AP2" authorId="0" shapeId="0" xr:uid="{05AFA3CE-0FBB-4EE9-A452-A7AE07616F54}">
      <text>
        <r>
          <rPr>
            <b/>
            <sz val="9"/>
            <color indexed="81"/>
            <rFont val="Tahoma"/>
            <family val="2"/>
          </rPr>
          <t>Residuals scaled to account for overall error size and leverage, making outliers easier to compare fairly.</t>
        </r>
      </text>
    </comment>
    <comment ref="AQ2" authorId="0" shapeId="0" xr:uid="{16BB0334-F3AC-48E3-91CD-053DB2A38C8C}">
      <text>
        <r>
          <rPr>
            <b/>
            <sz val="9"/>
            <color indexed="81"/>
            <rFont val="Tahoma"/>
            <family val="2"/>
          </rPr>
          <t>How much a single row can pull the fitted coefficients and predictions around.</t>
        </r>
      </text>
    </comment>
    <comment ref="AR2" authorId="0" shapeId="0" xr:uid="{E4D70A75-23B3-4872-A622-19A23D8DFF41}">
      <text>
        <r>
          <rPr>
            <b/>
            <sz val="9"/>
            <color indexed="81"/>
            <rFont val="Tahoma"/>
            <family val="2"/>
          </rPr>
          <t>Expected bell-curve quantiles used for the Q-Q comparison.</t>
        </r>
      </text>
    </comment>
    <comment ref="AS2" authorId="0" shapeId="0" xr:uid="{CC97FF74-B56F-45EC-886E-E36603D54923}">
      <text>
        <r>
          <rPr>
            <b/>
            <sz val="9"/>
            <color indexed="81"/>
            <rFont val="Tahoma"/>
            <family val="2"/>
          </rPr>
          <t>Studentized residuals sorted from smallest to largest for the Q-Q plot.</t>
        </r>
      </text>
    </comment>
    <comment ref="AT2" authorId="0" shapeId="0" xr:uid="{86AC10CF-E8B2-4A26-8D8A-AE5C3413D200}">
      <text>
        <r>
          <rPr>
            <b/>
            <sz val="9"/>
            <color indexed="81"/>
            <rFont val="Tahoma"/>
            <family val="2"/>
          </rPr>
          <t>The square root of the absolute studentized residual. A flat pattern suggests stable error spread.</t>
        </r>
      </text>
    </comment>
    <comment ref="AU2" authorId="0" shapeId="0" xr:uid="{99992412-4E4C-4D44-96E3-9EC6EB7FAB14}">
      <text>
        <r>
          <rPr>
            <b/>
            <sz val="9"/>
            <color indexed="81"/>
            <rFont val="Tahoma"/>
            <family val="2"/>
          </rPr>
          <t>The prediction error for a row when that row is left out of the fitting step (the leave-one-out / LOOCV residual). Summing its squares gives PRESS.</t>
        </r>
      </text>
    </comment>
    <comment ref="AG3" authorId="0" shapeId="0" xr:uid="{A6575C40-98B4-4F84-BD3D-BE7F7FA70E83}">
      <text>
        <r>
          <rPr>
            <b/>
            <sz val="9"/>
            <color indexed="81"/>
            <rFont val="Tahoma"/>
            <family val="2"/>
          </rPr>
          <t>The model's single best predicted Y value for the inputs you entered.</t>
        </r>
      </text>
    </comment>
    <comment ref="F4" authorId="0" shapeId="0" xr:uid="{D2498512-C99E-434A-83A7-95BA11E461A4}">
      <text>
        <r>
          <rPr>
            <b/>
            <sz val="9"/>
            <color indexed="81"/>
            <rFont val="Tahoma"/>
            <family val="2"/>
          </rPr>
          <t>Reserved for a future release — not yet used by any formula.</t>
        </r>
      </text>
    </comment>
    <comment ref="G4" authorId="0" shapeId="0" xr:uid="{E81DF451-DB6A-41CC-BDD1-731E00BAE80F}">
      <text>
        <r>
          <rPr>
            <b/>
            <sz val="9"/>
            <color indexed="81"/>
            <rFont val="Tahoma"/>
            <family val="2"/>
          </rPr>
          <t>Reserved for a future release — not yet used by any formula.</t>
        </r>
      </text>
    </comment>
    <comment ref="H4" authorId="0" shapeId="0" xr:uid="{43C06AAD-5FE5-465C-B858-1FD7F9337151}">
      <text>
        <r>
          <rPr>
            <b/>
            <sz val="9"/>
            <color indexed="81"/>
            <rFont val="Tahoma"/>
            <family val="2"/>
          </rPr>
          <t>Sequence structural axis: mark AT MOST ONE variable TRUE as the ordering axis for lag/difference/serial-correlation features. Independent of Role and Predictor Type — a Predictor can also be the sequence axis. Zero flags is valid (non-panel data); two or more is a spec error shown in the status line above this column. Distinct from the reserved Order column (F), which is term-ordering.</t>
        </r>
      </text>
    </comment>
    <comment ref="I4" authorId="0" shapeId="0" xr:uid="{7A7F4263-5B82-4864-9851-AA18391388AB}">
      <text>
        <r>
          <rPr>
            <b/>
            <sz val="9"/>
            <color indexed="81"/>
            <rFont val="Tahoma"/>
            <family val="2"/>
          </rPr>
          <t>Sequence Period — typed override input for Base Period Δ (renamed in v2.1.0). On the Sequence-flagged row this cell is blank by default; type a number here to override the computed candidate delta. Lag_By and Difference_By read the Period In Use column when [delta] is omitted. Period In Use shows what the engine will actually use (the typed override if non-blank, else the computed candidate from within-group consecutive spacings). Blank on rows that are not the sequence axis. See the Sequence Spacing block below the spec for the delta spectrum and verdicts.</t>
        </r>
      </text>
    </comment>
    <comment ref="X4" authorId="0" shapeId="0" xr:uid="{355C99E3-689D-40BD-8092-77A33EE46CE6}">
      <text>
        <r>
          <rPr>
            <b/>
            <sz val="9"/>
            <color indexed="81"/>
            <rFont val="Tahoma"/>
            <family val="2"/>
          </rPr>
          <t>How closely the model's predicted Y values track the actual Y values overall.</t>
        </r>
      </text>
    </comment>
    <comment ref="AA4" authorId="0" shapeId="0" xr:uid="{A079AEEE-D66A-4206-8F62-04D8CD90112A}">
      <text>
        <r>
          <rPr>
            <b/>
            <sz val="9"/>
            <color indexed="81"/>
            <rFont val="Tahoma"/>
            <family val="2"/>
          </rPr>
          <t>A leave-one-out prediction error score. Lower is better because it means the model predicts unseen rows more accurately.</t>
        </r>
      </text>
    </comment>
    <comment ref="AG4" authorId="0" shapeId="0" xr:uid="{D2DBD165-B54A-45D6-BBB0-21FA5D912139}">
      <text>
        <r>
          <rPr>
            <b/>
            <sz val="9"/>
            <color indexed="81"/>
            <rFont val="Tahoma"/>
            <family val="2"/>
          </rPr>
          <t>The standard error for a new prediction. It reflects both model uncertainty and ordinary row-to-row noise.</t>
        </r>
      </text>
    </comment>
    <comment ref="X5" authorId="0" shapeId="0" xr:uid="{AAE08419-64A4-4635-A53C-15F6B9020B94}">
      <text>
        <r>
          <rPr>
            <b/>
            <sz val="9"/>
            <color indexed="81"/>
            <rFont val="Tahoma"/>
            <family val="2"/>
          </rPr>
          <t>The share of the outcome's variation explained by the model.</t>
        </r>
      </text>
    </comment>
    <comment ref="AA5" authorId="0" shapeId="0" xr:uid="{B33015FF-8866-45C5-8BE1-C09BA51DB18E}">
      <text>
        <r>
          <rPr>
            <b/>
            <sz val="9"/>
            <color indexed="81"/>
            <rFont val="Tahoma"/>
            <family val="2"/>
          </rPr>
          <t>An out-of-sample version of R Square based on leave-one-out prediction. Negative values mean the model predicts worse than just using the average Y.</t>
        </r>
      </text>
    </comment>
    <comment ref="AG5" authorId="0" shapeId="0" xr:uid="{C8B32FF4-BBD9-49B6-9538-29D70B04F7DB}">
      <text>
        <r>
          <rPr>
            <b/>
            <sz val="9"/>
            <color indexed="81"/>
            <rFont val="Tahoma"/>
            <family val="2"/>
          </rPr>
          <t>The t-distribution cutoff at the chosen confidence level. Multiply by SE Prediction to get the prediction interval half-width.</t>
        </r>
      </text>
    </comment>
    <comment ref="X6" authorId="0" shapeId="0" xr:uid="{D7C84A3C-481D-4B15-8FA4-0874B9C862C8}">
      <text>
        <r>
          <rPr>
            <b/>
            <sz val="9"/>
            <color indexed="81"/>
            <rFont val="Tahoma"/>
            <family val="2"/>
          </rPr>
          <t>R Square with a penalty for adding predictors that do not help enough.</t>
        </r>
      </text>
    </comment>
    <comment ref="AA6" authorId="0" shapeId="0" xr:uid="{67619DB0-0CC7-4267-B337-4FC982DB49D8}">
      <text>
        <r>
          <rPr>
            <b/>
            <sz val="9"/>
            <color indexed="81"/>
            <rFont val="Tahoma"/>
            <family val="2"/>
          </rPr>
          <t>The average influence each row exerts on the fitted line based on how far it sits from the center of the predictor space. Rows above 2× or 3× this value are flagged by the conditional formatting.</t>
        </r>
      </text>
    </comment>
    <comment ref="AG6" authorId="0" shapeId="0" xr:uid="{4315566D-9B3A-4E10-AC85-4BD4C4EF3E75}">
      <text>
        <r>
          <rPr>
            <b/>
            <sz val="9"/>
            <color indexed="81"/>
            <rFont val="Tahoma"/>
            <family val="2"/>
          </rPr>
          <t>The lower bound of the 95% confidence interval.</t>
        </r>
      </text>
    </comment>
    <comment ref="X7" authorId="0" shapeId="0" xr:uid="{207300B4-C652-4C3D-B4CE-D6CE135938BD}">
      <text>
        <r>
          <rPr>
            <b/>
            <sz val="9"/>
            <color indexed="81"/>
            <rFont val="Tahoma"/>
            <family val="2"/>
          </rPr>
          <t>The typical size of the model's prediction errors, measured in the same units as Y.</t>
        </r>
      </text>
    </comment>
    <comment ref="AA7" authorId="0" shapeId="0" xr:uid="{65F715A2-0CBF-4CEF-8BF9-1B05AD2C675D}">
      <text>
        <r>
          <rPr>
            <b/>
            <sz val="9"/>
            <color indexed="81"/>
            <rFont val="Tahoma"/>
            <family val="2"/>
          </rPr>
          <t>A model-comparison score that balances fit against complexity. Lower is better when comparing models on the same data.</t>
        </r>
      </text>
    </comment>
    <comment ref="AG7" authorId="0" shapeId="0" xr:uid="{9B4A5C78-8A35-4642-8DA6-3D04F42831D8}">
      <text>
        <r>
          <rPr>
            <b/>
            <sz val="9"/>
            <color indexed="81"/>
            <rFont val="Tahoma"/>
            <family val="2"/>
          </rPr>
          <t>The upper bound of the 95% confidence interval.</t>
        </r>
      </text>
    </comment>
    <comment ref="X8" authorId="0" shapeId="0" xr:uid="{9267D82E-93EC-4A8E-BF19-47D4E39F4BB1}">
      <text>
        <r>
          <rPr>
            <b/>
            <sz val="9"/>
            <color indexed="81"/>
            <rFont val="Tahoma"/>
            <family val="2"/>
          </rPr>
          <t>The number of rows actually used in the regression after filtering.</t>
        </r>
      </text>
    </comment>
    <comment ref="AA8" authorId="0" shapeId="0" xr:uid="{734FFBE6-BD22-4B30-AE12-17B03E439194}">
      <text>
        <r>
          <rPr>
            <b/>
            <sz val="9"/>
            <color indexed="81"/>
            <rFont val="Tahoma"/>
            <family val="2"/>
          </rPr>
          <t>Another model-comparison score like AIC, but it penalizes extra predictors more strongly.</t>
        </r>
      </text>
    </comment>
    <comment ref="AG8" authorId="0" shapeId="0" xr:uid="{7CDAB381-845F-4C4D-84F1-D7227AA3787E}">
      <text>
        <r>
          <rPr>
            <b/>
            <sz val="9"/>
            <color indexed="81"/>
            <rFont val="Tahoma"/>
            <family val="2"/>
          </rPr>
          <t>The probability level associated with the interval. With alpha 0.05, this is 95%.</t>
        </r>
      </text>
    </comment>
    <comment ref="AA9" authorId="0" shapeId="0" xr:uid="{3B25FB5E-C7B7-4C75-BE2C-97F6C9AFEC42}">
      <text>
        <r>
          <rPr>
            <b/>
            <sz val="9"/>
            <color indexed="81"/>
            <rFont val="Tahoma"/>
            <family val="2"/>
          </rPr>
          <t>AIC with an extra correction for small samples.</t>
        </r>
      </text>
    </comment>
    <comment ref="AA10" authorId="0" shapeId="0" xr:uid="{346A3ACF-2FE5-443A-8522-DA6315907AE2}">
      <text>
        <r>
          <rPr>
            <b/>
            <sz val="9"/>
            <color indexed="81"/>
            <rFont val="Tahoma"/>
            <family val="2"/>
          </rPr>
          <t>A numeric check of how close the residuals are to a normal bell shape. Values closer to 1 are better.</t>
        </r>
      </text>
    </comment>
    <comment ref="AA11" authorId="0" shapeId="0" xr:uid="{A0D8AD6D-1DB6-4458-AE68-97EC6613DE9F}">
      <text>
        <r>
          <rPr>
            <b/>
            <sz val="9"/>
            <color indexed="81"/>
            <rFont val="Tahoma"/>
            <family val="2"/>
          </rPr>
          <t>A check for serial correlation — whether residuals next to each other in the declared Sequence order tend to move together. Values near 2 mean no autocorrelation; below ~1.5 suggests positive, above ~2.5 negative. Requires exactly one Sequence axis to be flagged; with none the cell reads 'n/a — requires Sequence' (plain row order is not a meaningful time axis), and with two or more it reads 'n/a — multiple Sequence flags' (the spec error the status line above column H reports). With a Fixed Effects variable declared it reads 'n/a — FE active': the single-series statistic is invalid on within-demeaned panel residuals, and the BFN Panel Durbin-Watson cell below takes over.</t>
        </r>
      </text>
    </comment>
    <comment ref="X12" authorId="0" shapeId="0" xr:uid="{4D0F50C8-F4A4-48B8-AF90-CAC62DB70931}">
      <text>
        <r>
          <rPr>
            <b/>
            <sz val="9"/>
            <color indexed="81"/>
            <rFont val="Tahoma"/>
            <family val="2"/>
          </rPr>
          <t>The cutoff for statistical significance. At 0.05, results with p-values below 0.05 are treated as statistically significant.</t>
        </r>
      </text>
    </comment>
    <comment ref="AA12" authorId="0" shapeId="0" xr:uid="{8557B763-342E-410E-BFBF-2CB7AEDC653B}">
      <text>
        <r>
          <rPr>
            <b/>
            <sz val="9"/>
            <color indexed="81"/>
            <rFont val="Tahoma"/>
            <family val="2"/>
          </rPr>
          <t>The panel (fixed-effects) form of the serial-correlation check, after Bhargava–Franzini–Narendranathan (1982): residual changes are measured within each panel unit only, never across the boundary between two units, so group seams cannot fake a correlation. Read it like Durbin-Watson — near 2 means no first-order autocorrelation in the within residuals — but do NOT judge it against the standard Durbin-Watson significance bounds: BFN has its own critical values that depend on the number of units (N) and periods (T). Surfacing those bounds here is a recorded open item. Active only when both a Sequence axis and a Fixed Effects variable are declared; otherwise the cell shows which ingredient is missing.</t>
        </r>
      </text>
    </comment>
    <comment ref="Y14" authorId="0" shapeId="0" xr:uid="{3B948E45-A17D-419A-8CE9-6A25612C38D2}">
      <text>
        <r>
          <rPr>
            <b/>
            <sz val="9"/>
            <color indexed="81"/>
            <rFont val="Tahoma"/>
            <family val="2"/>
          </rPr>
          <t>The number of independent data points available to estimate each part of the model — total rows minus one for each estimated parameter.</t>
        </r>
      </text>
    </comment>
    <comment ref="Z14" authorId="0" shapeId="0" xr:uid="{1AEF59BE-ECC9-4BB8-B0D7-2F5C6BEB100B}">
      <text>
        <r>
          <rPr>
            <b/>
            <sz val="9"/>
            <color indexed="81"/>
            <rFont val="Tahoma"/>
            <family val="2"/>
          </rPr>
          <t>The total variation attributed to that source — regression, residual, or total. The raw material from which MS and F are calculated.</t>
        </r>
      </text>
    </comment>
    <comment ref="AA14" authorId="0" shapeId="0" xr:uid="{D7F63C11-E3DC-49E8-BE1A-43ADAAF3B4FF}">
      <text>
        <r>
          <rPr>
            <b/>
            <sz val="9"/>
            <color indexed="81"/>
            <rFont val="Tahoma"/>
            <family val="2"/>
          </rPr>
          <t>Sum of squares averaged over its degrees of freedom — a per-unit measure of variation for that source.</t>
        </r>
      </text>
    </comment>
    <comment ref="AB14" authorId="0" shapeId="0" xr:uid="{2C7EA303-3D71-420D-B91A-DC9EE7F8B9E9}">
      <text>
        <r>
          <rPr>
            <b/>
            <sz val="9"/>
            <color indexed="81"/>
            <rFont val="Tahoma"/>
            <family val="2"/>
          </rPr>
          <t>The model-vs-noise ratio used in the overall regression significance test.</t>
        </r>
      </text>
    </comment>
    <comment ref="AC14" authorId="0" shapeId="0" xr:uid="{43F21F75-82EC-4671-8DB3-F4E83618B948}">
      <text>
        <r>
          <rPr>
            <b/>
            <sz val="9"/>
            <color indexed="81"/>
            <rFont val="Tahoma"/>
            <family val="2"/>
          </rPr>
          <t>The p-value for the overall F test. Small values mean the model as a whole is unlikely to be pure noise.</t>
        </r>
      </text>
    </comment>
    <comment ref="X15" authorId="0" shapeId="0" xr:uid="{31BA94D7-6F5D-460A-BEA5-5ED84464ED92}">
      <text>
        <r>
          <rPr>
            <b/>
            <sz val="9"/>
            <color indexed="81"/>
            <rFont val="Tahoma"/>
            <family val="2"/>
          </rPr>
          <t>The variation explained by the predictors taken together.</t>
        </r>
      </text>
    </comment>
    <comment ref="X16" authorId="0" shapeId="0" xr:uid="{113D1218-BB0C-4B83-A33C-0F6319ACA088}">
      <text>
        <r>
          <rPr>
            <b/>
            <sz val="9"/>
            <color indexed="81"/>
            <rFont val="Tahoma"/>
            <family val="2"/>
          </rPr>
          <t>The variation the model does not explain.</t>
        </r>
      </text>
    </comment>
    <comment ref="X17" authorId="0" shapeId="0" xr:uid="{0591B8A6-E047-4CCE-9D2B-FA243564EA1A}">
      <text>
        <r>
          <rPr>
            <b/>
            <sz val="9"/>
            <color indexed="81"/>
            <rFont val="Tahoma"/>
            <family val="2"/>
          </rPr>
          <t>All variation in the outcome before splitting it into explained and unexplained parts.</t>
        </r>
      </text>
    </comment>
    <comment ref="Y20" authorId="0" shapeId="0" xr:uid="{E6F420EB-28F1-44E8-BA66-BFF0CD145A5B}">
      <text>
        <r>
          <rPr>
            <b/>
            <sz val="9"/>
            <color indexed="81"/>
            <rFont val="Tahoma"/>
            <family val="2"/>
          </rPr>
          <t>The fitted weights used to turn predictor values into predictions.</t>
        </r>
      </text>
    </comment>
    <comment ref="Z20" authorId="0" shapeId="0" xr:uid="{18B56C7F-3C14-480E-9279-4610C7DBF87B}">
      <text>
        <r>
          <rPr>
            <b/>
            <sz val="9"/>
            <color indexed="81"/>
            <rFont val="Tahoma"/>
            <family val="2"/>
          </rPr>
          <t>How uncertain each coefficient estimate is.</t>
        </r>
      </text>
    </comment>
    <comment ref="AA20" authorId="0" shapeId="0" xr:uid="{AC5BF9B9-3D42-4B54-8A40-97CD4C03A128}">
      <text>
        <r>
          <rPr>
            <b/>
            <sz val="9"/>
            <color indexed="81"/>
            <rFont val="Tahoma"/>
            <family val="2"/>
          </rPr>
          <t>How many standard errors the coefficient is away from zero.</t>
        </r>
      </text>
    </comment>
    <comment ref="AB20" authorId="0" shapeId="0" xr:uid="{BB8BA94F-2FD2-4BF4-AF46-C2504F206216}">
      <text>
        <r>
          <rPr>
            <b/>
            <sz val="9"/>
            <color indexed="81"/>
            <rFont val="Tahoma"/>
            <family val="2"/>
          </rPr>
          <t>How surprising this coefficient would be if its true effect were zero. Smaller values mean stronger evidence of a real effect.</t>
        </r>
      </text>
    </comment>
    <comment ref="AC20" authorId="0" shapeId="0" xr:uid="{9C662601-672E-4410-891F-36C41C8CD577}">
      <text>
        <r>
          <rPr>
            <b/>
            <sz val="9"/>
            <color indexed="81"/>
            <rFont val="Tahoma"/>
            <family val="2"/>
          </rPr>
          <t>The lower bound of the 95% confidence interval.</t>
        </r>
      </text>
    </comment>
    <comment ref="AD20" authorId="0" shapeId="0" xr:uid="{4661115F-385B-45D7-B5E4-BDA7018A8D2A}">
      <text>
        <r>
          <rPr>
            <b/>
            <sz val="9"/>
            <color indexed="81"/>
            <rFont val="Tahoma"/>
            <family val="2"/>
          </rPr>
          <t>The upper bound of the 95% confidence interval.</t>
        </r>
      </text>
    </comment>
    <comment ref="AE20" authorId="0" shapeId="0" xr:uid="{3DC09EC7-3348-44C9-A55E-3C802C5AFFA8}">
      <text>
        <r>
          <rPr>
            <b/>
            <sz val="9"/>
            <color indexed="81"/>
            <rFont val="Tahoma"/>
            <family val="2"/>
          </rPr>
          <t>The coefficient after standardizing units, so predictors can be compared on the same scale.</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<sst xmlns="http://schemas.openxmlformats.org/spreadsheetml/2006/main" count="8811" uniqueCount="1775">
  <si>
    <t>Function Name</t>
  </si>
  <si>
    <t>Scope</t>
  </si>
  <si>
    <t>Definition</t>
  </si>
  <si>
    <t>Arguments</t>
  </si>
  <si>
    <t>Yields</t>
  </si>
  <si>
    <t>Plain-Language Summary</t>
  </si>
  <si>
    <t>Description</t>
  </si>
  <si>
    <t>Observations</t>
  </si>
  <si>
    <t>Workbook</t>
  </si>
  <si>
    <t>=LAMBDA(Y, [Include],
  LET(
    filt_arg, IF(ISOMITTED(Include), TRUE, Include),
    ROWS(FILTER(Y, filt_arg))
  ))</t>
  </si>
  <si>
    <t>Y: single-column outcome range
[Include]: boolean array — TRUE includes the row, FALSE excludes it</t>
  </si>
  <si>
    <t>n — count of rows used in the regression as a scalar integer</t>
  </si>
  <si>
    <t>How many rows of data the model is using.</t>
  </si>
  <si>
    <t>n (number of observations) is the count of data points available to the model after any filtering is applied. It is the fundamental sample size that drives all degrees-of-freedom calculations.
Returns ROWS(FILTER(Y, filt_arg)). X_s is not required because row count is fully determined by Y.</t>
  </si>
  <si>
    <t>Regression_Degrees_Of_Freedom</t>
  </si>
  <si>
    <t>=LAMBDA(X_s,
  COLUMNS(X_s))</t>
  </si>
  <si>
    <t>X_s: column range of predictors (single or multi-column)</t>
  </si>
  <si>
    <t>df_regression (k, number of predictors) as a scalar integer</t>
  </si>
  <si>
    <t>How many predictor slots the model is trying to fit.</t>
  </si>
  <si>
    <t>df_regression is the number of degrees of freedom attributable to the regression model — equal to k, the number of predictor columns. The intercept term (if any) is not counted here; it is accounted for implicitly in df_total.
Returns COLUMNS(X_s). Include and Allow_Intercept do not affect this value.</t>
  </si>
  <si>
    <t>Total_Degrees_Of_Freedom</t>
  </si>
  <si>
    <t>=LAMBDA(Y, [Allow_Intercept], [Include],
  LET(
    allow_arg, IF(ISOMITTED(Allow_Intercept), TRUE, Allow_Intercept),
    filt_arg,  IF(ISOMITTED(Include),          TRUE, Include),
    n,         Observations(Y, filt_arg),
    IF(allow_arg, n - 1, n)
  ))</t>
  </si>
  <si>
    <t>Y: single-column outcome range
[Allow_Intercept]: TRUE/FALSE — fit intercept? Default TRUE
[Include]: boolean array — TRUE includes the row, FALSE excludes it</t>
  </si>
  <si>
    <t>df_total (n-1 with intercept, n without) as a scalar integer</t>
  </si>
  <si>
    <t>The total amount of independent information in the outcome column.</t>
  </si>
  <si>
    <t>df_total is the total degrees of freedom for the sum of squares. When an intercept is fit (default), one df is spent estimating the grand mean, giving n - 1. When the model is forced through the origin (Allow_Intercept = FALSE), no df is spent on the mean, giving n. df_total partitions into df_regression + df_residual.
Calls Observations() for n, then returns IF(allow_arg, n-1, n).</t>
  </si>
  <si>
    <t>R_Squared</t>
  </si>
  <si>
    <t>=LAMBDA(X_s, Y, [Allow_Intercept], [Include],
  LET(
    allow_arg, IF(ISOMITTED(Allow_Intercept), TRUE, Allow_Intercept),
    filt_arg,  IF(ISOMITTED(Include),          TRUE, Include),
    INDEX(LINEST(FILTER(Y, filt_arg), FILTER(X_s, filt_arg), allow_arg, TRUE), 3, 1)
  ))</t>
  </si>
  <si>
    <t>X_s: column range of predictors (single or multi-column)
Y: single-column outcome range
[Allow_Intercept]: TRUE/FALSE — fit intercept? Default TRUE
[Include]: boolean array — TRUE includes the row, FALSE excludes it</t>
  </si>
  <si>
    <t>R² (coefficient of determination) as a scalar in [0, 1]</t>
  </si>
  <si>
    <t>How much of the outcome's movement the model explains.</t>
  </si>
  <si>
    <t>R² (coefficient of determination) is the proportion of variance in Y explained by the regression model. It equals SS_regression / SS_total, ranges from 0 (no explanatory power) to 1 (perfect fit), and is the square of Multiple R.
Returns INDEX(LINEST(...), 3, 1) directly. R_Squared is the base statistic from which Multiple_R and Adjusted_R_Squared are derived.</t>
  </si>
  <si>
    <t>Residual_Degrees_Of_Freedom</t>
  </si>
  <si>
    <t>=LAMBDA(X_s, Y, [Allow_Intercept], [Include],
  LET(
    allow_arg, IF(ISOMITTED(Allow_Intercept), TRUE, Allow_Intercept),
    filt_arg,  IF(ISOMITTED(Include),          TRUE, Include),
    Total_Degrees_Of_Freedom(Y, allow_arg, filt_arg) - Regression_Degrees_Of_Freedom(X_s)
  ))</t>
  </si>
  <si>
    <t>df_residual (n-k-1 with intercept, n-k without) as a scalar integer</t>
  </si>
  <si>
    <t>How much data is left to estimate random error after fitting the model.</t>
  </si>
  <si>
    <t>df_residual (also called df_error) is the degrees of freedom remaining after the regression model has been fit. With an intercept it equals n - k - 1; without an intercept it equals n - k. It is the denominator degrees of freedom for the F-test and the penalty term in Adjusted R².
Computed as Total_Degrees_Of_Freedom(...) - Regression_Degrees_Of_Freedom(...), inheriting the Allow_Intercept correction from Total_Degrees_Of_Freedom.</t>
  </si>
  <si>
    <t>Multiple_R</t>
  </si>
  <si>
    <t>=LAMBDA(X_s, Y, [Allow_Intercept], [Include],
  LET(
    allow_arg, IF(ISOMITTED(Allow_Intercept), TRUE, Allow_Intercept),
    filt_arg,  IF(ISOMITTED(Include),          TRUE, Include),
    SQRT(R_Squared(X_s, Y, allow_arg, filt_arg))
  ))</t>
  </si>
  <si>
    <t>Multiple R (correlation coefficient) as a scalar in [0, 1]</t>
  </si>
  <si>
    <t>How closely the model's predictions track the real outcome values.</t>
  </si>
  <si>
    <t>Multiple R is the Pearson correlation between the observed values of Y and the values predicted by the regression model. It ranges from 0 (no linear relationship) to 1 (perfect linear fit) and is the square root of R².
Computed as SQRT(R_Squared(...)).</t>
  </si>
  <si>
    <t>Adjusted_R_Squared</t>
  </si>
  <si>
    <t>=LAMBDA(X_s, Y, [Allow_Intercept], [Include],
  LET(
    allow_arg, IF(ISOMITTED(Allow_Intercept), TRUE, Allow_Intercept),
    filt_arg,  IF(ISOMITTED(Include),          TRUE, Include),
    1 - (1 - R_Squared(X_s, Y, allow_arg, filt_arg))
      * Total_Degrees_Of_Freedom(Y, allow_arg, filt_arg)
      / Residual_Degrees_Of_Freedom(X_s, Y, allow_arg, filt_arg)
  ))</t>
  </si>
  <si>
    <t>Adjusted R² as a scalar, typically in [0, 1] but can be negative</t>
  </si>
  <si>
    <t>R-squared adjusted so extra predictors do not get free credit.</t>
  </si>
  <si>
    <t>Adjusted R² penalises R² for the number of predictors relative to sample size, correcting for the inflation that occurs when irrelevant predictors are added. It equals 1 - (1 - R²) × df_total / df_residual, which reduces to the familiar 1 - (1 - R²)(n-1)/(n-k-1) when an intercept is fit. Unlike R² it can decrease when a predictor adds less explanatory power than expected by chance, and can be negative when the model fits worse than a horizontal line.
Computed as 1 - (1 - R_Squared(...)) * Total_Degrees_Of_Freedom(...) / Residual_Degrees_Of_Freedom(...), inheriting the Allow_Intercept correction from both df functions.</t>
  </si>
  <si>
    <t>SS_Total</t>
  </si>
  <si>
    <t>=LAMBDA(Y, [Allow_Intercept], [Include],
  LET(
    allow_arg, IF(ISOMITTED(Allow_Intercept), TRUE, Allow_Intercept),
    filt_arg,  IF(ISOMITTED(Include),          TRUE, Include),
    y_filt, FILTER(Y, filt_arg),
    IF(allow_arg, DEVSQ(y_filt), SUMSQ(y_filt))
  ))</t>
  </si>
  <si>
    <t>SS_total (total sum of squares) as a scalar</t>
  </si>
  <si>
    <t>All of the variation in Y before the model explains any of it.</t>
  </si>
  <si>
    <t>SS_total is the total variation in Y before any predictors are added. With an intercept it equals the sum of squared deviations from the mean — DEVSQ(Y). Without an intercept it equals the raw sum of squares — SUMSQ(Y). It is the denominator in the R² formula and partitions into SS_regression + SS_residual.
Returns DEVSQ(filtered_Y) when Allow_Intercept is TRUE, SUMSQ(filtered_Y) when FALSE. Does not require X_s.</t>
  </si>
  <si>
    <t>SS_Residual</t>
  </si>
  <si>
    <t>=LAMBDA(X_s, Y, [Allow_Intercept], [Include],
  LET(
    allow_arg, IF(ISOMITTED(Allow_Intercept), TRUE, Allow_Intercept),
    filt_arg,  IF(ISOMITTED(Include),          TRUE, Include),
    SS_Total(Y, allow_arg, filt_arg) * (1 - R_Squared(X_s, Y, allow_arg, filt_arg))
  ))</t>
  </si>
  <si>
    <t>SS_residual (residual/error sum of squares) as a scalar</t>
  </si>
  <si>
    <t>The part of Y's variation the model still misses.</t>
  </si>
  <si>
    <t>SS_residual (also called SS_error) is the variation in Y left unexplained by the regression model — the sum of squared differences between observed and fitted values. It equals SS_total × (1 - R²) and shrinks as the model improves.
Computed as SS_Total(...) * (1 - R_Squared(...)).</t>
  </si>
  <si>
    <t>SS_Regression</t>
  </si>
  <si>
    <t>=LAMBDA(X_s, Y, [Allow_Intercept], [Include],
  LET(
    allow_arg, IF(ISOMITTED(Allow_Intercept), TRUE, Allow_Intercept),
    filt_arg,  IF(ISOMITTED(Include),          TRUE, Include),
    SS_Total(Y, allow_arg, filt_arg) * R_Squared(X_s, Y, allow_arg, filt_arg)
  ))</t>
  </si>
  <si>
    <t>SS_regression (explained/model sum of squares) as a scalar</t>
  </si>
  <si>
    <t>The part of Y's variation the model successfully explains.</t>
  </si>
  <si>
    <t>SS_regression (also called SS_model or SS_explained) is the variation in Y explained by the regression model — the reduction in total variation achieved by adding the predictors. It equals SS_total × R² and grows as the model explains more.
Computed as SS_Total(...) * R_Squared(...).</t>
  </si>
  <si>
    <t>MS_Regression</t>
  </si>
  <si>
    <t>=LAMBDA(X_s, Y, [Allow_Intercept], [Include],
  LET(
    allow_arg, IF(ISOMITTED(Allow_Intercept), TRUE, Allow_Intercept),
    filt_arg,  IF(ISOMITTED(Include),          TRUE, Include),
    SS_Regression(X_s, Y, allow_arg, filt_arg) / Regression_Degrees_Of_Freedom(X_s)
  ))</t>
  </si>
  <si>
    <t>mean square for regression (MS_regression = SS_regression / df_regression) as a scalar</t>
  </si>
  <si>
    <t>Average explained variation per model degree of freedom.</t>
  </si>
  <si>
    <t>MS_Regression is the mean square for the regression model: SS_Regression divided by df_Regression. It is the numerator of the overall F-statistic and represents the average explained variation per predictor degree of freedom.</t>
  </si>
  <si>
    <t>MS_Residual</t>
  </si>
  <si>
    <t>=LAMBDA(X_s, Y, [Allow_Intercept], [Include],
  LET(
    allow_arg, IF(ISOMITTED(Allow_Intercept), TRUE, Allow_Intercept),
    filt_arg,  IF(ISOMITTED(Include),          TRUE, Include),
    SS_Residual(X_s, Y, allow_arg, filt_arg) / Residual_Degrees_Of_Freedom(X_s, Y, allow_arg, filt_arg)
  ))</t>
  </si>
  <si>
    <t>mean square for residual error (MS_residual = SS_residual / df_residual) as a scalar</t>
  </si>
  <si>
    <t>Average unexplained variation per residual degree of freedom.</t>
  </si>
  <si>
    <t>MS_Residual is the mean square for residual error: SS_Residual divided by df_Residual. It equals SE_Regression² and is the denominator of the overall F-statistic. It represents the average unexplained variation per residual degree of freedom.</t>
  </si>
  <si>
    <t>SE_Regression</t>
  </si>
  <si>
    <t>=LAMBDA(X_s, Y, [Allow_Intercept], [Include],
  LET(
    allow_arg, IF(ISOMITTED(Allow_Intercept), TRUE, Allow_Intercept),
    filt_arg,  IF(ISOMITTED(Include),          TRUE, Include),
    SQRT(SS_Residual(X_s, Y, allow_arg, filt_arg) / Residual_Degrees_Of_Freedom(X_s, Y, allow_arg, filt_arg))
  ))</t>
  </si>
  <si>
    <t>SE_regression (standard error of the regression) as a scalar</t>
  </si>
  <si>
    <t>The typical size of the model's prediction mistakes, in Y units.</t>
  </si>
  <si>
    <t>SE_regression (also called the root mean square error or S) measures the typical distance between observed Y values and the regression line, in the same units as Y. It equals √(SS_residual / df_residual) = √MSE. Smaller values indicate a tighter fit.
Computed as SQRT(SS_Residual(...) / Residual_Degrees_Of_Freedom(...)).</t>
  </si>
  <si>
    <t>PRESS</t>
  </si>
  <si>
    <t>=LAMBDA(X_s, Y, [Allow_Intercept], [Include],
  LET(
    allow_arg, IF(ISOMITTED(Allow_Intercept), TRUE, Allow_Intercept),
    filt_arg,  IF(ISOMITTED(Include),          TRUE, Include),
    SUMSQ(LOOCV_Residual(X_s, Y, allow_arg, filt_arg))
  ))</t>
  </si>
  <si>
    <t>PRESS (Prediction Residual Error Sum of Squares) as a scalar</t>
  </si>
  <si>
    <t>How well the model predicts rows it did not get to train on.</t>
  </si>
  <si>
    <t>PRESS is the leave-one-out cross-validation (LOOCV) sum of squared prediction errors. For each observation i the model is refitted on all other observations and evaluated at x_i; the shortcut formula avoids n separate refits by computing Σ(eᵢ / (1 − hᵢ))² where eᵢ are the OLS residuals and hᵢ are the hat-matrix diagonal (leverage) values.
Computed as SUMSQ(LOOCV_Residual(...)), where LOOCV_Residual returns eᵢ / (1 − hᵢ) using Residuals() and Hat_Diagonal().</t>
  </si>
  <si>
    <t>AIC</t>
  </si>
  <si>
    <t>=LAMBDA(X_s, Y, [Allow_Intercept], [Include],
  LET(
    allow_arg, IF(ISOMITTED(Allow_Intercept), TRUE, Allow_Intercept),
    filt_arg,  IF(ISOMITTED(Include), TRUE, Include),
    n,   Observations(Y, filt_arg),
    ssr, SS_Residual(X_s, Y, allow_arg, filt_arg),
    p,   Regression_Degrees_Of_Freedom(X_s) + IF(allow_arg, 1, 0),
    n * LN(ssr / n) + 2 * p
  ))</t>
  </si>
  <si>
    <t>Akaike Information Criterion (AIC) scalar</t>
  </si>
  <si>
    <t>A score for comparing models that rewards fit but penalizes extra complexity.</t>
  </si>
  <si>
    <t>AIC = n·ln(SSR/n) + 2p, where p = number of regression parameters (predictors + intercept when Allow_Intercept is TRUE). Smaller values indicate better-fitting models; compare across models on the same dataset.</t>
  </si>
  <si>
    <t>BIC</t>
  </si>
  <si>
    <t>=LAMBDA(X_s, Y, [Allow_Intercept], [Include],
  LET(
    allow_arg, IF(ISOMITTED(Allow_Intercept), TRUE, Allow_Intercept),
    filt_arg,  IF(ISOMITTED(Include), TRUE, Include),
    n,   Observations(Y, filt_arg),
    ssr, SS_Residual(X_s, Y, allow_arg, filt_arg),
    p,   Regression_Degrees_Of_Freedom(X_s) + IF(allow_arg, 1, 0),
    n * LN(ssr / n) + p * LN(n)
  ))</t>
  </si>
  <si>
    <t>Bayesian Information Criterion (BIC) scalar</t>
  </si>
  <si>
    <t>A model-comparison score that penalizes extra complexity more strongly than AIC.</t>
  </si>
  <si>
    <t>BIC = n·ln(SSR/n) + p·ln(n), where p = number of regression parameters. Applies a heavier penalty than AIC for additional parameters, favouring sparser models in large samples.</t>
  </si>
  <si>
    <t>AICc</t>
  </si>
  <si>
    <t>=LAMBDA(X_s, Y, [Allow_Intercept], [Include],
  LET(
    allow_arg, IF(ISOMITTED(Allow_Intercept), TRUE, Allow_Intercept),
    filt_arg,  IF(ISOMITTED(Include), TRUE, Include),
    n,   Observations(Y, filt_arg),
    ssr, SS_Residual(X_s, Y, allow_arg, filt_arg),
    p,   Regression_Degrees_Of_Freedom(X_s) + IF(allow_arg, 1, 0),
    aic, n * LN(ssr / n) + 2 * p,
    aic + 2 * p * (p + 1) / (n - p - 1)
  ))</t>
  </si>
  <si>
    <t>Corrected Akaike Information Criterion (AICc) scalar</t>
  </si>
  <si>
    <t>AIC with an extra small-sample penalty.</t>
  </si>
  <si>
    <t>AICc = AIC + 2p(p+1)/(n−p−1). The small-sample correction reduces upward bias in AIC when n/p &lt; 40. Converges to AIC as n → ∞.</t>
  </si>
  <si>
    <t>Durbin_Watson</t>
  </si>
  <si>
    <t>=LAMBDA(X_s, Y, [Allow_Intercept], [Include],
  LET(
    allow_arg, IF(ISOMITTED(Allow_Intercept), TRUE, Allow_Intercept),
    filt_arg,  IF(ISOMITTED(Include),          TRUE, Include),
    e,         Residuals(X_s, Y, allow_arg, filt_arg),
    SUM((DROP(e, 1) - DROP(e, -1))^2) / SUM(e^2)
  ))</t>
  </si>
  <si>
    <t>Durbin-Watson statistic as a scalar</t>
  </si>
  <si>
    <t>Whether nearby residuals tend to move together instead of staying independent.</t>
  </si>
  <si>
    <t>DW = Σ(eₜ − eₜ₋₁)² / Σeₜ², testing for first-order serial correlation in residuals. Values near 2 indicate no autocorrelation; values below ~1.5 suggest positive autocorrelation, values above ~2.5 suggest negative autocorrelation.
Computed as SUM((DROP(e,1) − DROP(e,−1))²) / SUM(e²), where DROP(e,1) removes the first residual (giving e₂..eₙ) and DROP(e,−1) removes the last (giving e₁..eₙ₋₁), so consecutive differences are formed without OFFSET or index arithmetic.</t>
  </si>
  <si>
    <t>Durbin_Watson_By</t>
  </si>
  <si>
    <t>=LAMBDA(X_s, Y, seq, [Allow_Intercept], [Include],
  LET(
    allow_arg, IF(ISOMITTED(Allow_Intercept), TRUE, Allow_Intercept),
    filt_arg,  IF(ISOMITTED(Include),          TRUE, Include),
    e,         Residuals(X_s, Y, allow_arg, filt_arg),
    ord,       FILTER(seq, filt_arg),
    es,        SORTBY(e, ord, 1),
    SUM((DROP(es, 1) - DROP(es, -1))^2) / SUM(es^2)
  ))</t>
  </si>
  <si>
    <t>X_s: column range of predictors (single or multi-column)
Y: single-column outcome range
seq: single-column ordering axis (the declared Sequence column, e.g. Year) — residuals are sorted by this before differencing, so the result does not depend on physical row order
[Allow_Intercept]: TRUE/FALSE — fit intercept? Default TRUE
[Include]: boolean array — TRUE includes the row, FALSE excludes it</t>
  </si>
  <si>
    <t>Durbin-Watson statistic as a scalar, computed along seq order rather than row order</t>
  </si>
  <si>
    <t>The Durbin-Watson autocorrelation check, but measured along a declared time/order column instead of the accidental row order.</t>
  </si>
  <si>
    <t>Durbin_Watson_By is the sequence-aware Durbin-Watson statistic: DW = Σ(eₜ − eₜ₋₁)² / Σeₜ², but with the residuals ordered by a declared sequence axis instead of trusting physical row order.
Why this exists: the ordinary Durbin_Watson differences residuals in the order the rows happen to sit in the sheet. That is only meaningful if row adjacency IS the hypothesized serial axis. On arbitrarily sorted data — e.g. rows sorted by GDP — it silently assumes row order = time order and, under a meaningful non-time sort with mild misspecification, reports strong spurious autocorrelation. This function removes that hazard: it computes residuals, sorts them ascending by seq (SORTBY, all internal — the sort never spills to the sheet), and only then forms consecutive differences.
The result is invariant to how the source rows are physically ordered: shuffling the data and recomputing gives the identical statistic, because adjacency is defined by seq, not by row position. seq should uniquely order the observations of a single series (a proper time index); on a pooled panel where seq repeats across groups (many countries sharing a Year), adjacency along seq alone is not the within-group serial axis — that group-aware, seam-safe case is BFN_Panel_Durbin_Watson, not this function.
Output is always a scalar; the DROP/SORTBY array work stays inside the LAMBDA so no helper column or spill is exposed.</t>
  </si>
  <si>
    <t>BFN_Panel_Durbin_Watson</t>
  </si>
  <si>
    <t>=LAMBDA(X_s, Y, group, seq, [delta], [Allow_Intercept], [Include],
  LET(
    allow_arg, IF(ISOMITTED(Allow_Intercept), TRUE, Allow_Intercept),
    filt_arg,  IF(ISOMITTED(Include),          TRUE, Include),
    step,      IF(ISOMITTED(delta), Base_Period_Delta(), delta),
    e,         Residuals(X_s, Y, allow_arg, filt_arg),
    g_f,       FILTER(group, filt_arg),
    t_f,       FILTER(seq, filt_arg),
    d,         Difference_By(e, g_f, t_f, step),
    n_terms,   SUMPRODUCT(N(ISNUMBER(d))),
    IF(n_terms = 0, NA(),
      SUMPRODUCT(IFERROR(d, 0)^2) / SUMPRODUCT(e^2))
  ))</t>
  </si>
  <si>
    <t>X_s: column range of predictors (single or multi-column)
Y: single-column outcome range
group: single-column panel-unit identifiers (the Fixed Effects variable, e.g. Country) — residual differences never cross a group boundary
seq: single-column numeric time index (the declared Sequence column, e.g. Year) — the within-group lookup key, not the row order
[delta]: base period Δ: differences pair û(i,t) with û(i,t−delta) by exact time value; when omitted, the spec's Base Period Δ (Base_Period_Delta()) is used — never a silent 1
[Allow_Intercept]: TRUE/FALSE — fit intercept? Default TRUE
[Include]: boolean array — TRUE includes the row, FALSE excludes it</t>
  </si>
  <si>
    <t>Bhargava–Franzini–Narendranathan panel Durbin-Watson statistic as a scalar: Σᵢ Σₜ (û(i,t) − û(i,t−Δ))² / Σᵢ Σₜ û(i,t)², with differencing restricted to within-group (group, seq−Δ) pairs</t>
  </si>
  <si>
    <t>The panel version of the Durbin-Watson autocorrelation check — residual changes are measured within each group (country) only, so group boundaries never fake a correlation.</t>
  </si>
  <si>
    <t>BFN_Panel_Durbin_Watson is the Bhargava–Franzini–Narendranathan (1982) panel form of the Durbin-Watson statistic: BFN = Σᵢ Σₜ₌₂ (û(i,t) − û(i,t−Δ))² / Σᵢ Σₜ û(i,t)², where the numerator differences residuals only within a panel unit.
Why this exists: under fixed effects, ordinary Durbin-Watson is invalid twice over — the residuals are within-demeaned, and a panel has no single ordering. Naive row-adjacent differencing manufactures correlation at every group seam (unit A's last period sits next to unit B's first), and even the sequence-sorted Durbin_Watson_By still differences across units that share a time value. BFN restricts the numerator's differencing to within-group pairs, so seams contribute nothing by construction.
The within-group differencing is delegated to Difference_By (one source of truth): the prior residual is the exact-match (group, seq − Δ) lookup, never row arithmetic, so the statistic is invariant to physical row order — permuting whole group blocks leaves it unchanged. Difference_By returns #N/A at each group's first period and across panel gaps (a punched-out year contributes no fabricated difference); the IFERROR(…, 0) mask in the numerator zeroes exactly those terms, locally and visibly, per the consumer-owns-masking rule. The denominator sums every residual's square — first periods and gap rows still count there, as the BFN definition requires. A filtered-in row whose group is blank or whose seq is not numeric is a data defect and surfaces as a visible error rather than being silently dropped.
The mask never turns an error STATE into a number: when not a single difference is computable — every group a singleton, or Δ unresolved (no Base Period Δ declared and delta omitted, so step is #N/A and every lookup misses) — the all-#N/A difference column would otherwise mask to an all-zero numerator and display BFN = 0, a fake strong-negative-autocorrelation reading. The n_terms guard returns a genuine #N/A instead: zero computable differences is an error state, not a statistic.
Interpretation caveat: read it like Durbin-Watson — near 2 means no first-order autocorrelation in the within residuals — but do NOT apply the standard DW significance bounds. BFN has its own critical values that depend on both N (units) and T (periods); Bhargava, Franzini &amp; Narendranathan (1982) tabulate them. Surfacing those bounds on the sheet is a recorded open item.
Output is always a scalar; residual computation, filtering, and differencing stay inside the LAMBDA so no helper column or spill is exposed.</t>
  </si>
  <si>
    <t>QQ_Correlation</t>
  </si>
  <si>
    <t>=LAMBDA(X_s, Y, [Allow_Intercept], [Include],
  LET(
    allow_arg, IF(ISOMITTED(Allow_Intercept), TRUE, Allow_Intercept),
    filt_arg,  IF(ISOMITTED(Include), TRUE, Include),
    sr,        Scaled_Residuals_Ranked(X_s, Y, allow_arg, filt_arg),
    n,         ROWS(sr),
    ns,        NORM.S.INV((SEQUENCE(n) - 0.5) / n),
    CORREL(sr, ns)
  ))</t>
  </si>
  <si>
    <t>Filliben Q-Q correlation coefficient (normality statistic) scalar</t>
  </si>
  <si>
    <t>How close the residual distribution is to a normal bell shape.</t>
  </si>
  <si>
    <t>CORREL(Scaled_Residuals_Ranked, Normal_Scores) — the Filliben approximation to the Shapiro-Wilk statistic. Values near 1 indicate approximately normal residuals; values below ~0.99 suggest non-normality. The Q-Q plot is the corresponding visual: plot Normal_Scores (x) vs Scaled_Residuals_Ranked (y) and look for alignment with the identity line.</t>
  </si>
  <si>
    <t>Coefficients</t>
  </si>
  <si>
    <t>=LAMBDA(X_s, Y, [Allow_Intercept], [Include],
  LET(
    allow_arg, IF(ISOMITTED(Allow_Intercept), TRUE, Allow_Intercept),
    filt_arg,  IF(ISOMITTED(Include),          TRUE, Include),
    ls,        LINEST(FILTER(Y, filt_arg), FILTER(X_s, filt_arg), allow_arg, FALSE),
    k,         COLUMNS(X_s),
    TRANSPOSE(IF(allow_arg,
      HSTACK(INDEX(ls, 1, k + 1), CHOOSECOLS(ls, SEQUENCE(1, k, k, -1))),
      CHOOSECOLS(ls, SEQUENCE(1, k, k, -1))
    ))
  ))</t>
  </si>
  <si>
    <t>vertical array of fitted OLS coefficients — intercept first (when included), then predictors in input order</t>
  </si>
  <si>
    <t>The fitted intercept and predictor weights used to make predictions.</t>
  </si>
  <si>
    <t>Returns a vertical spill array of the fitted OLS regression coefficients. When Allow_Intercept is TRUE the intercept is the first element, followed by the coefficients for each column of X_s in input order. When Allow_Intercept is FALSE the output contains only the k predictor coefficients.
Uses LINEST with stats=FALSE (row 1 only), then reverses and optionally prepends the intercept to match X_s column order.</t>
  </si>
  <si>
    <t>SE_Coefficients</t>
  </si>
  <si>
    <t>=LAMBDA(X_s, Y, [Allow_Intercept], [Include],
  LET(
    allow_arg, IF(ISOMITTED(Allow_Intercept), TRUE, Allow_Intercept),
    filt_arg,  IF(ISOMITTED(Include),          TRUE, Include),
    ls,        LINEST(FILTER(Y, filt_arg), FILTER(X_s, filt_arg), allow_arg, TRUE),
    ses,       INDEX(ls, 2),
    k,         COLUMNS(X_s),
    TRANSPOSE(IF(allow_arg,
      HSTACK(INDEX(ses, 1, k + 1), CHOOSECOLS(ses, SEQUENCE(1, k, k, -1))),
      CHOOSECOLS(ses, SEQUENCE(1, k, k, -1))
    ))
  ))</t>
  </si>
  <si>
    <t>vertical array of standard errors of the OLS coefficients — same order as Coefficients</t>
  </si>
  <si>
    <t>How uncertain each fitted coefficient is.</t>
  </si>
  <si>
    <t>Returns a vertical spill array of the standard errors of the fitted OLS coefficients, in the same order as Coefficients (intercept first when included).
Uses LINEST with stats=TRUE and extracts row 2 (the standard error row), then applies the same reversal as Coefficients.</t>
  </si>
  <si>
    <t>T_Statistics</t>
  </si>
  <si>
    <t>=LAMBDA(X_s, Y, [Allow_Intercept], [Include],
  LET(
    allow_arg, IF(ISOMITTED(Allow_Intercept), TRUE, Allow_Intercept),
    filt_arg,  IF(ISOMITTED(Include),          TRUE, Include),
    Coefficients(X_s, Y, allow_arg, filt_arg) / SE_Coefficients(X_s, Y, allow_arg, filt_arg)
  ))</t>
  </si>
  <si>
    <t>vertical array of t-statistics for each coefficient (coefficient / standard error)</t>
  </si>
  <si>
    <t>Each coefficient measured in standard-error units.</t>
  </si>
  <si>
    <t>Returns a vertical spill array of t-statistics for each OLS coefficient. Each element equals the corresponding Coefficients value divided by its SE_Coefficients value.
Computed as Coefficients(...) / SE_Coefficients(...).</t>
  </si>
  <si>
    <t>P_Values</t>
  </si>
  <si>
    <t>=LAMBDA(X_s, Y, [Allow_Intercept], [Include],
  LET(
    allow_arg, IF(ISOMITTED(Allow_Intercept), TRUE, Allow_Intercept),
    filt_arg,  IF(ISOMITTED(Include),          TRUE, Include),
    T.DIST.2T(ABS(T_Statistics(X_s, Y, allow_arg, filt_arg)), Residual_Degrees_Of_Freedom(X_s, Y, allow_arg, filt_arg))
  ))</t>
  </si>
  <si>
    <t>vertical array of two-tailed p-values for each coefficient</t>
  </si>
  <si>
    <t>How surprising each coefficient would be if its true effect were zero.</t>
  </si>
  <si>
    <t>Returns a vertical spill array of two-tailed p-values for each OLS coefficient, testing the null hypothesis that the true coefficient equals zero.
Computed as T.DIST.2T(ABS(T_Statistics(...)), Residual_Degrees_Of_Freedom(...)).</t>
  </si>
  <si>
    <t>Confidence_Interval_Lower</t>
  </si>
  <si>
    <t>=LAMBDA(X_s, Y, [Allow_Intercept], [Include], [Alpha],
  LET(
    allow_arg,   IF(ISOMITTED(Allow_Intercept), TRUE, Allow_Intercept),
    filt_arg,    IF(ISOMITTED(Include),          TRUE, Include),
    alpha_arg,   IF(ISOMITTED(Alpha),           0.05, Alpha),
    Coefficients(X_s, Y, allow_arg, filt_arg)
      - T.INV.2T(alpha_arg, Residual_Degrees_Of_Freedom(X_s, Y, allow_arg, filt_arg))
        * SE_Coefficients(X_s, Y, allow_arg, filt_arg)
  ))</t>
  </si>
  <si>
    <t>X_s: column range of predictors (single or multi-column)
Y: single-column outcome range
[Allow_Intercept]: TRUE/FALSE — fit intercept? Default TRUE
[Include]: boolean array — TRUE includes the row, FALSE excludes it
[Alpha]: significance level (0–1); default 0.05 yields 95% CIs.</t>
  </si>
  <si>
    <t>vertical array of lower confidence interval bounds for each coefficient</t>
  </si>
  <si>
    <t>The low end of the likely range for each coefficient.</t>
  </si>
  <si>
    <t>Returns a vertical spill array of the lower bounds of the confidence intervals for each OLS coefficient. Uses a two-tailed t critical value at significance level Alpha (default 0.05, yielding 95% CIs).
Computed as Coefficients(...) - T.INV.2T(Alpha, Residual_Degrees_Of_Freedom(...)) * SE_Coefficients(...).</t>
  </si>
  <si>
    <t>Confidence_Interval_Upper</t>
  </si>
  <si>
    <t>=LAMBDA(X_s, Y, [Allow_Intercept], [Include], [Alpha],
  LET(
    allow_arg,   IF(ISOMITTED(Allow_Intercept), TRUE, Allow_Intercept),
    filt_arg,    IF(ISOMITTED(Include),          TRUE, Include),
    alpha_arg,   IF(ISOMITTED(Alpha),           0.05, Alpha),
    Coefficients(X_s, Y, allow_arg, filt_arg)
      + T.INV.2T(alpha_arg, Residual_Degrees_Of_Freedom(X_s, Y, allow_arg, filt_arg))
        * SE_Coefficients(X_s, Y, allow_arg, filt_arg)
  ))</t>
  </si>
  <si>
    <t>vertical array of upper confidence interval bounds for each coefficient</t>
  </si>
  <si>
    <t>The high end of the likely range for each coefficient.</t>
  </si>
  <si>
    <t>Returns a vertical spill array of the upper bounds of the confidence intervals for each OLS coefficient. Uses a two-tailed t critical value at significance level Alpha (default 0.05, yielding 95% CIs).
Computed as Coefficients(...) + T.INV.2T(Alpha, Residual_Degrees_Of_Freedom(...)) * SE_Coefficients(...).</t>
  </si>
  <si>
    <t>Partial_R_Squared</t>
  </si>
  <si>
    <t>=LAMBDA(X_s, Y, [Allow_Intercept], [Include],
  LET(
    allow_arg, IF(ISOMITTED(Allow_Intercept), TRUE, Allow_Intercept),
    filt_arg,  IF(ISOMITTED(Include),          TRUE, Include),
    t,         T_Statistics(X_s, Y, allow_arg, filt_arg),
    df,        Residual_Degrees_Of_Freedom(X_s, Y, allow_arg, filt_arg),
    t^2 / (t^2 + df)
  ))</t>
  </si>
  <si>
    <t>vertical array of partial R² values — same order as Coefficients (intercept first when included)</t>
  </si>
  <si>
    <t>How much unique explanatory value each predictor adds after controlling for the rest.</t>
  </si>
  <si>
    <t>Partial R² for coefficient j = t²ⱼ / (t²ⱼ + df_residual), the proportion of residual variance explained by predictor j after controlling for all other predictors. Equivalently, it is the squared partial correlation between Y and Xⱼ given all other Xₛ.
Computed as T_Statistics² / (T_Statistics² + Residual_Degrees_Of_Freedom), element-wise. The intercept row is included (row 1) for consistency with T_Statistics and P_Values.</t>
  </si>
  <si>
    <t>Partial_Correlation</t>
  </si>
  <si>
    <t>=LAMBDA(X_s, Y, [Allow_Intercept], [Include],
  LET(
    allow_arg, IF(ISOMITTED(Allow_Intercept), TRUE, Allow_Intercept),
    filt_arg,  IF(ISOMITTED(Include),          TRUE, Include),
    t,         T_Statistics(X_s, Y, allow_arg, filt_arg),
    df,        Residual_Degrees_Of_Freedom(X_s, Y, allow_arg, filt_arg),
    t / SQRT(t^2 + df)
  ))</t>
  </si>
  <si>
    <t>vertical array of partial correlation coefficients — same order as Coefficients (intercept first when included)</t>
  </si>
  <si>
    <t>The predictor-outcome relationship left over after accounting for the other predictors.</t>
  </si>
  <si>
    <t>Partial correlation for coefficient j = tⱼ / √(t²ⱼ + df_residual), the sign-preserving linear correlation between Y and Xⱼ after partialling out all other predictors from both Y and Xⱼ. Equals √(Partial_R_Squared) × sign(t).
Computed as T_Statistics / SQRT(T_Statistics² + Residual_Degrees_Of_Freedom), element-wise. Ranges from −1 to +1.</t>
  </si>
  <si>
    <t>Beta_Weights</t>
  </si>
  <si>
    <t>=LAMBDA(X_s, Y, [Allow_Intercept], [Include],
  LET(
    allow_arg,  IF(ISOMITTED(Allow_Intercept), TRUE, Allow_Intercept),
    filt_arg,   IF(ISOMITTED(Include),          TRUE, Include),
    coefs,      Coefficients(X_s, Y, allow_arg, filt_arg),
    pred_coefs, IF(allow_arg, DROP(coefs, 1), coefs),
    sd_y,       STDEV(FILTER(Y, filt_arg)),
    k,          COLUMNS(X_s),
    sd_x,       MAKEARRAY(k, 1, LAMBDA(j, _, STDEV(FILTER(CHOOSECOLS(X_s, j), filt_arg)))),
    pred_coefs * sd_x / sd_y
  ))</t>
  </si>
  <si>
    <t>k×1 column vector of standardized coefficients (Beta weights), one per predictor — intercept row excluded</t>
  </si>
  <si>
    <t>Coefficients rescaled so predictors on different units can be compared fairly.</t>
  </si>
  <si>
    <t>Standardized (Beta) coefficient for predictor j = b_j × std(X_j) / std(Y). Expresses each coefficient in standard-deviation units, making predictors with different scales directly comparable in magnitude. Always returns k values (one per predictor); the intercept has no meaningful standardized counterpart and is excluded.
Computed as Coefficients × column-wise STDEV(X) / STDEV(Y), using filtered rows. Mirrors the output of VIF and Tolerance in returning k rows without an intercept entry.</t>
  </si>
  <si>
    <t>VIF</t>
  </si>
  <si>
    <t>=LAMBDA(X_s, [Allow_Intercept], [Include],
  LET(
    filt_arg, IF(ISOMITTED(Include), TRUE, Include),
    k,        COLUMNS(X_s),
    IF(k = 1,
      1,
      LET(
        col_idx, SEQUENCE(1, k),
        R2_vec,  MAKEARRAY(k, 1, LAMBDA(j, _,
          R_Squared(
            CHOOSECOLS(X_s, FILTER(col_idx, col_idx &lt;&gt; j)),
            CHOOSECOLS(X_s, j),
            TRUE,
            filt_arg
          )
        )),
        1 / (1 - R2_vec)
      )
    )
  ))</t>
  </si>
  <si>
    <t>X_s: column range of predictors (single or multi-column)
[Allow_Intercept]: TRUE/FALSE — included for interface consistency; VIF always fits intercept in auxiliary regressions
[Include]: boolean array — TRUE includes the row, FALSE excludes it</t>
  </si>
  <si>
    <t>k×1 column vector of VIF values, one per predictor (does not include an intercept row)</t>
  </si>
  <si>
    <t>How much overlap with other predictors is inflating each coefficient's instability.</t>
  </si>
  <si>
    <t>Variance Inflation Factor for each predictor Xⱼ = 1 / (1 − R²ⱼ), where R²ⱼ is the R² from regressing Xⱼ on all other predictors. VIF measures how much the variance of coefficient j is inflated by multicollinearity. VIF = 1 means no collinearity; VIF &gt; 10 (or &gt; 5 by stricter convention) signals a problem.
Auxiliary regressions always include an intercept regardless of the main model's Allow_Intercept setting (standard convention). When k = 1 the function returns 1 (no collinearity possible with a single predictor). Uses MAKEARRAY + FILTER to iterate over column indices without VBA or helper columns.</t>
  </si>
  <si>
    <t>Tolerance</t>
  </si>
  <si>
    <t>=LAMBDA(X_s, [Allow_Intercept], [Include],
  1 / VIF(X_s, Allow_Intercept, Include)
)</t>
  </si>
  <si>
    <t>X_s: column range of predictors (single or multi-column)
[Allow_Intercept]: TRUE/FALSE — passed through to VIF; included for interface consistency
[Include]: boolean array — TRUE includes the row, FALSE excludes it</t>
  </si>
  <si>
    <t>k×1 column vector of Tolerance values (= 1/VIF), one per predictor</t>
  </si>
  <si>
    <t>How much unique information a predictor still has after overlap with the others.</t>
  </si>
  <si>
    <t>Tolerance = 1 − R²ⱼ = 1 / VIF, where R²ⱼ is the coefficient of determination from regressing Xⱼ on all other predictors. Values below 0.1 (VIF &gt; 10) conventionally flag severe multicollinearity; values below 0.2 (VIF &gt; 5) flag moderate concern.
Computed as 1 / VIF(...), forwarding all arguments.</t>
  </si>
  <si>
    <t>Prediction_Interval</t>
  </si>
  <si>
    <t>=LAMBDA(X_s, Y, X_new, [Allow_Intercept], [Include], [alpha],
  LET(
    allow_arg,     IF(ISOMITTED(Allow_Intercept), TRUE, Allow_Intercept),
    filt_arg,      IF(ISOMITTED(Include),          TRUE, Include),
    alpha_arg,     IF(ISOMITTED(alpha),           0.05, alpha),
    X_design,      Design_Matrix(X_s, allow_arg, filt_arg),
    beta,          Coefficients(X_s, Y, allow_arg, filt_arg),
    s,             SE_Regression(X_s, Y, allow_arg, filt_arg),
    df,            Residual_Degrees_Of_Freedom(X_s, Y, allow_arg, filt_arg),
    t_crit,        T.INV.2T(alpha_arg, df),
    x_new_aligned, IF(allow_arg, X_new, INDEX(X_new, SEQUENCE(ROWS(X_new) - 1, 1, 2, 1))),
    XtX_inv,       Gram_Inverse(X_design),
    h_new,         MMULT(MMULT(TRANSPOSE(x_new_aligned), XtX_inv), x_new_aligned),
    point_est,     SUMPRODUCT(x_new_aligned, beta),
    se_pred,       s * SQRT(1 + h_new),
    margin,        t_crit * se_pred,
    VSTACK(
      point_est,
      se_pred,
      t_crit,
      point_est - margin,
      point_est + margin,
      1 - alpha_arg
    )
  ))</t>
  </si>
  <si>
    <t>X_s: column range of predictors (single or multi-column)
Y: single-column outcome range
X_new: column vector of predictor values for the new observation — intercept term first (=1 or 0) when Allow_Intercept is TRUE, matching the layout of pred_input on the Regression sheet
[Allow_Intercept]: TRUE/FALSE — fit intercept? Default TRUE
[Include]: boolean array — TRUE includes the row, FALSE excludes it
[alpha]: significance level (0–1); default 0.05 yields 95% prediction intervals</t>
  </si>
  <si>
    <t>6-element vertical array: [Point Estimate, SE Prediction, t Critical, Lower bound, Upper bound, Confidence Level]</t>
  </si>
  <si>
    <t>A predicted outcome plus the range a new real-world observation is likely to fall in.</t>
  </si>
  <si>
    <t>Returns a 6-element VSTACK: (1) point estimate = x_new · beta, (2) SE of prediction = s √(1 + x_new'(X'X)⁻¹x_new), (3) t critical value at alpha, (4) lower prediction bound, (5) upper prediction bound, (6) confidence level = 1 − alpha.
When Allow_Intercept is FALSE the first element of X_new (the intercept placeholder) is dropped before the dot product and leverage calculation to align dimensions with the k-column design matrix. Leverage h_new is computed as x_new'(X'X)⁻¹x_new using Gram_Inverse(X_design) and MMULT.</t>
  </si>
  <si>
    <t>Observation_Number</t>
  </si>
  <si>
    <t>=LAMBDA(Y, [Include],
  SEQUENCE(ROWS(FILTER(Y, IF(ISOMITTED(Include), TRUE, Include))))
)</t>
  </si>
  <si>
    <t>1..n observation index as a spilled vector</t>
  </si>
  <si>
    <t>A simple 1-to-n row counter for the filtered data.</t>
  </si>
  <si>
    <t>Spills 1..n, where n is the number of filtered observations.</t>
  </si>
  <si>
    <t>Rank_Fraction</t>
  </si>
  <si>
    <t>=LAMBDA(Y, [Include],
  LET(
    filtered, FILTER(Y, IF(ISOMITTED(Include), TRUE, Include)),
    n,        ROWS(filtered),
    BYROW(filtered, LAMBDA(v, SUMPRODUCT((filtered &lt;= v) * 1))) / n
  ))</t>
  </si>
  <si>
    <t>empirical-CDF fractions as a spilled vector, in original data order</t>
  </si>
  <si>
    <t>Each row's percentile-style position within the filtered outcome values.</t>
  </si>
  <si>
    <t>Empirical CDF: fraction of filtered observations with value &lt;= each observation. Equivalent to SUMPRODUCT((filtered&lt;=v)*1)/n for each v. Output is in original data order.</t>
  </si>
  <si>
    <t>Y_Ranked</t>
  </si>
  <si>
    <t>=LAMBDA(Y, [Include],
  SORT(FILTER(Y, IF(ISOMITTED(Include), TRUE, Include)))
)</t>
  </si>
  <si>
    <t>sorted filtered Y values as a spilled vector</t>
  </si>
  <si>
    <t>The filtered outcome values sorted from low to high.</t>
  </si>
  <si>
    <t>Useful for empirical distribution/probability plots of the response variable.</t>
  </si>
  <si>
    <t>Dependent_Variable</t>
  </si>
  <si>
    <t>=LAMBDA(Y, [Include],
  FILTER(Y, IF(ISOMITTED(Include), TRUE, Include))
)</t>
  </si>
  <si>
    <t>filtered dependent variable vector (all rows when Include is omitted)</t>
  </si>
  <si>
    <t>The filtered outcome column in the order the model uses it.</t>
  </si>
  <si>
    <t>Returns the dependent-variable vector used by residual and diagnostic outputs.</t>
  </si>
  <si>
    <t>Normal_Scores</t>
  </si>
  <si>
    <t>=LAMBDA(Y, [Include],
  LET(
    filtered, FILTER(Y, IF(ISOMITTED(Include), TRUE, Include)),
    n,        ROWS(filtered),
    NORM.S.INV(
      (BYROW(filtered, LAMBDA(v, SUMPRODUCT((filtered &lt; v) * 1))) + 0.5) / n
    )
  ))</t>
  </si>
  <si>
    <t>theoretical standard-normal scores as a spilled vector</t>
  </si>
  <si>
    <t>The bell-curve quantiles used to build a Q-Q plot.</t>
  </si>
  <si>
    <t>Intended for normal probability plot x-values.</t>
  </si>
  <si>
    <t>Design_Matrix</t>
  </si>
  <si>
    <t>=LAMBDA(X_s, [Allow_Intercept], [Include],
  LET(
    allow_arg, IF(ISOMITTED(Allow_Intercept), TRUE, Allow_Intercept),
    filt_arg,  IF(ISOMITTED(Include), TRUE, Include),
    x_filt,    FILTER(X_s, filt_arg),
    IF(
      allow_arg,
      HSTACK(SEQUENCE(ROWS(x_filt), , 1, 0), x_filt),
      x_filt
    )
  ))</t>
  </si>
  <si>
    <t>X_s: column range of predictors (single or multi-column)
[Allow_Intercept]: TRUE/FALSE — fit intercept? Default TRUE
[Include]: boolean array — TRUE includes the row, FALSE excludes it</t>
  </si>
  <si>
    <t>filtered numeric design matrix as spilled array</t>
  </si>
  <si>
    <t>The cleaned predictor matrix the regression actually fits.</t>
  </si>
  <si>
    <t>Returns the matrix used for prediction: with intercept, a leading column of 1s followed by filtered X columns; without intercept, filtered X columns only. Factor encoding is intentionally deferred.</t>
  </si>
  <si>
    <t>Gram_Inverse</t>
  </si>
  <si>
    <t>=LAMBDA(X,
  MINVERSE(MMULT(TRANSPOSE(X), X))
)</t>
  </si>
  <si>
    <t>X: design matrix (already filtered and intercept-augmented as needed)</t>
  </si>
  <si>
    <t>p×p matrix — the inverse of the Gram matrix (X'X)⁻¹</t>
  </si>
  <si>
    <t>The matrix inverse the regression uses for leverage, intervals, and influence math.</t>
  </si>
  <si>
    <t>Returns (X'X)⁻¹ for a design matrix X. Single point of inversion used by Hat_Diagonal, PRESS, LOOCV_Prediction, and Prediction_Interval — any future stability upgrade (e.g., Tikhonov regularisation) only needs to be made here.
Pass the output of Design_Matrix — already filtered and intercept-augmented — directly as X.</t>
  </si>
  <si>
    <t>Predictions</t>
  </si>
  <si>
    <t>=LAMBDA(X_s, Y, [Allow_Intercept], [Include],
  LET(
    allow_arg, IF(ISOMITTED(Allow_Intercept), TRUE, Allow_Intercept),
    filt_arg,  IF(ISOMITTED(Include), TRUE, Include),
    MMULT(
      Design_Matrix(X_s, allow_arg, filt_arg),
      Coefficients(X_s, Y, allow_arg, filt_arg)
    )
  ))</t>
  </si>
  <si>
    <t>fitted Y values as a spilled vector</t>
  </si>
  <si>
    <t>The model's fitted Y values for each row.</t>
  </si>
  <si>
    <t>Computes X_design * beta using MMULT.</t>
  </si>
  <si>
    <t>Residuals</t>
  </si>
  <si>
    <t>=LAMBDA(X_s, Y, [Allow_Intercept], [Include],
  LET(
    allow_arg, IF(ISOMITTED(Allow_Intercept), TRUE, Allow_Intercept),
    filt_arg,  IF(ISOMITTED(Include), TRUE, Include),
    FILTER(Y, filt_arg) - Predictions(X_s, Y, allow_arg, filt_arg)
  ))</t>
  </si>
  <si>
    <t>raw residuals as a spilled vector</t>
  </si>
  <si>
    <t>How far each actual Y value is above or below its fitted value.</t>
  </si>
  <si>
    <t>Residuals are Y - fitted Y.</t>
  </si>
  <si>
    <t>Scaled_Residuals</t>
  </si>
  <si>
    <t>=LAMBDA(X_s, Y, [Allow_Intercept], [Include],
  LET(
    allow_arg, IF(ISOMITTED(Allow_Intercept), TRUE, Allow_Intercept),
    filt_arg,  IF(ISOMITTED(Include), TRUE, Include),
    Residuals(X_s, Y, allow_arg, filt_arg)
      / SE_Regression(X_s, Y, allow_arg, filt_arg)
  ))</t>
  </si>
  <si>
    <t>residual divided by SE_Regression as a spilled vector</t>
  </si>
  <si>
    <t>Residuals converted to a common error scale.</t>
  </si>
  <si>
    <t>Residual divided by SE_Regression. This is not Excel Analysis ToolPak 'Standard Residuals' and is not leverage-adjusted/studentized.</t>
  </si>
  <si>
    <t>This_Row</t>
  </si>
  <si>
    <t>=LAMBDA(array,
  SEQUENCE(ROWS(array))
)</t>
  </si>
  <si>
    <t>array: any contiguous array (including one that has already been filtered)</t>
  </si>
  <si>
    <t>1..n column vector of relative row numbers</t>
  </si>
  <si>
    <t>Relative row numbers for the current spilled array.</t>
  </si>
  <si>
    <t>Returns a 1-based integer sequence 1, 2, …, n where n = ROWS(array). The row numbers are relative to the top of the supplied array, so they are stable regardless of where the array sits on the sheet or whether it has been pre-filtered by the caller.
Designed to be passed to CHOOSEROWS or used as a comparison mask inside FILTER; see Exclude_Row_N for the canonical usage.</t>
  </si>
  <si>
    <t>Exclude_Row_N</t>
  </si>
  <si>
    <t>=LAMBDA(array, n,
  LET(
    total_rows, ROWS(array),
    n_abs,      IF(n &lt; 0, total_rows + n + 1, n),
    IF(
      OR(n_abs &lt; 1, n_abs &gt; total_rows),
      NA(),
      LET(
        rows, SEQUENCE(total_rows),
        CHOOSEROWS(array, FILTER(rows, rows &lt;&gt; n_abs))
      )
    )
  )
)</t>
  </si>
  <si>
    <t>array: any contiguous array to drop a row from
n: 1-based row to exclude; negative values count from the end (−1 = last row)</t>
  </si>
  <si>
    <t>array with row n removed; NA() if n is out of bounds</t>
  </si>
  <si>
    <t>The same array with one chosen row removed.</t>
  </si>
  <si>
    <t>Returns the input array with exactly one row removed. Positive n selects from the top (1 = first row); negative n selects from the bottom (−1 = last row, −2 = second-to-last, …). Returns NA() when the resolved index is less than 1 or greater than ROWS(array).
Implemented as CHOOSEROWS(array, FILTER(SEQUENCE(total_rows), SEQUENCE(total_rows) &lt;&gt; n_abs)): SEQUENCE produces the full index 1..n, FILTER removes the target index, and CHOOSEROWS reassembles the array without that row.</t>
  </si>
  <si>
    <t>Leave_One_Out_Prediction</t>
  </si>
  <si>
    <t>=LAMBDA(X_s, Y, n, [Allow_Intercept], [Include],
  LET(
    allow_arg, IF(ISOMITTED(Allow_Intercept), TRUE, Allow_Intercept),
    filt_arg,  IF(ISOMITTED(Include),          TRUE, Include),
    X_filt,    FILTER(X_s, filt_arg),
    Y_filt,    FILTER(Y, filt_arg),
    X_loo,     Exclude_Row_N(X_filt, n),
    Y_loo,     Exclude_Row_N(Y_filt, n),
    x_n,       Design_Matrix(CHOOSEROWS(X_filt, n), allow_arg),
    beta_loo,  Coefficients(X_loo, Y_loo, allow_arg),
    MMULT(x_n, beta_loo)
  )
)</t>
  </si>
  <si>
    <t>X_s: column range of predictors (single or multi-column)
Y: single-column outcome range
n: relative row index of the observation to predict (1-based within the filtered dataset; negative values count from the end)
[Allow_Intercept]: TRUE/FALSE — fit intercept? Default TRUE
[Include]: boolean array — TRUE includes the row, FALSE excludes it</t>
  </si>
  <si>
    <t>scalar LOO prediction for observation n — the fitted value from a model trained on all rows except n, evaluated at row n of X_s</t>
  </si>
  <si>
    <t>One leave-one-out prediction for the requested row.</t>
  </si>
  <si>
    <t>Applies the filter once in the outer scope to produce X_filt and Y_filt, then delegates to inner LAMBDAs without re-passing the filter. Exclude_Row_N removes observation n from both X and Y; Coefficients fits OLS on the remaining n−1 rows; Design_Matrix builds the single-row design vector for row n (with or without intercept column); MMULT computes the dot product.
Note: for n LOO predictions at once use LOOCV_Prediction, which avoids n separate OLS fits via the hat-matrix shortcut.</t>
  </si>
  <si>
    <t>LOOCV_Prediction</t>
  </si>
  <si>
    <t>=LAMBDA(X_s, Y, [Allow_Intercept], [Include],
  LET(
    allow_arg, IF(ISOMITTED(Allow_Intercept), TRUE, Allow_Intercept),
    filt_arg,  IF(ISOMITTED(Include),          TRUE, Include),
    yhat,      Predictions(X_s, Y, allow_arg, filt_arg),
    e,         FILTER(Y, filt_arg) - yhat,
    h,         Hat_Diagonal(X_s, allow_arg, filt_arg),
    yhat - h * e / (1 - h)
  )
)</t>
  </si>
  <si>
    <t>n-element spill vector of LOO predictions for every filtered observation</t>
  </si>
  <si>
    <t>Each row's prediction from a model refit without that row.</t>
  </si>
  <si>
    <t>Returns the leave-one-out predicted value for every observation simultaneously, without fitting n separate models. Uses the Sherman-Morrison-Woodbury update: ŷ_{−i}(xᵢ) = ŷᵢ − hᵢ eᵢ / (1 − hᵢ), where ŷᵢ = Predictions, eᵢ = Y − ŷᵢ, and hᵢ is the hat-matrix diagonal from Hat_Diagonal.
The LOOCV residual for each row equals eᵢ / (1 − hᵢ), which is exposed directly by LOOCV_Residual; SUMSQ(LOOCV_Residual(...)) = PRESS.</t>
  </si>
  <si>
    <t>LOOCV_Residual</t>
  </si>
  <si>
    <t>=LAMBDA(X_s, Y, [Allow_Intercept], [Include],
  LET(
    allow_arg, IF(ISOMITTED(Allow_Intercept), TRUE, Allow_Intercept),
    filt_arg,  IF(ISOMITTED(Include),          TRUE, Include),
    e,         Residuals(X_s, Y, allow_arg, filt_arg),
    h,         Hat_Diagonal(X_s, allow_arg, filt_arg),
    IFERROR(e / (1 - h), NA())
  )
)</t>
  </si>
  <si>
    <t>n-element spill vector of leave-one-out residuals for every filtered observation</t>
  </si>
  <si>
    <t>Each row's prediction error when that row is left out of the fit.</t>
  </si>
  <si>
    <t>Returns the leave-one-out cross-validation residual for every observation simultaneously. The shortcut formula is e_i / (1 - h_i), where e_i is the ordinary OLS residual and h_i is the hat-matrix diagonal from Hat_Diagonal. Squaring and summing this vector gives PRESS. A row with h_i = 1 (its fit is fully determined by that single observation, e.g. a singleton dummy level) makes the denominator 0; that row returns #N/A instead of #DIV/0!.</t>
  </si>
  <si>
    <t>Hat_Diagonal</t>
  </si>
  <si>
    <t>=LAMBDA(X_s, [Allow_Intercept], [Include],
  LET(
    allow_arg, IF(ISOMITTED(Allow_Intercept), TRUE, Allow_Intercept),
    filt_arg,  IF(ISOMITTED(Include), TRUE, Include),
    X_design,  Design_Matrix(X_s, allow_arg, filt_arg),
    p,         COLUMNS(X_design),
    XtX_inv,   Gram_Inverse(X_design),
    Z,         MMULT(X_design, XtX_inv),
    MMULT(Z * X_design, SEQUENCE(p, 1, 1, 0))
  ))</t>
  </si>
  <si>
    <t>n-element hat-matrix diagonal (leverage values) as spilled vector</t>
  </si>
  <si>
    <t>Each row's leverage, meaning how unusual its predictor values are.</t>
  </si>
  <si>
    <t>Returns h_i = x_iᵀ(XᵀX)⁻¹x_i for each observation. Values range from p/n (minimum leverage, uniform design) to 1. Observations with h_i &gt; 2p/n are conventionally flagged as high-leverage. Used internally by Studentized_Residuals, Cooks_Distance, PRESS, and LOOCV_Prediction; exposed here for direct inspection. Inversion is delegated to Gram_Inverse.</t>
  </si>
  <si>
    <t>Studentized_Residuals</t>
  </si>
  <si>
    <t>=LAMBDA(X_s, Y, [Allow_Intercept], [Include],
  LET(
    allow_arg, IF(ISOMITTED(Allow_Intercept), TRUE, Allow_Intercept),
    filt_arg,  IF(ISOMITTED(Include), TRUE, Include),
    e,         Residuals(X_s, Y, allow_arg, filt_arg),
    se,        SE_Regression(X_s, Y, allow_arg, filt_arg),
    h,         Hat_Diagonal(X_s, allow_arg, filt_arg),
    IFERROR(e / (se * SQRT(1 - h)), NA())
  ))</t>
  </si>
  <si>
    <t>n-element vector of internally studentized residuals</t>
  </si>
  <si>
    <t>Residuals adjusted for both model error and leverage.</t>
  </si>
  <si>
    <t>r_i = e_i / (s√(1−h_i)), the leverage-adjusted scaled residual. Unlike Scaled_Residuals (which divides by s only), studentized residuals have equal variance under the normal model and are more sensitive to outliers in high-leverage regions. Values beyond ±2 or ±3 indicate potential outliers. The denominator is 0 when the fit is exact for a row — a perfect-fit model (s = 0) or a leverage-1 row (h_i = 1, e_i = 0 for that row) — and that row returns #N/A rather than #DIV/0!. Cooks_Distance and the Scale-Location column both consume this output, so the #N/A propagates to them automatically.</t>
  </si>
  <si>
    <t>Studentized_Residuals_Ranked</t>
  </si>
  <si>
    <t>=LAMBDA(X_s, Y, [Allow_Intercept], [Include],
  LET(
    allow_arg, IF(ISOMITTED(Allow_Intercept), TRUE, Allow_Intercept),
    filt_arg,  IF(ISOMITTED(Include), TRUE, Include),
    SORT(Studentized_Residuals(X_s, Y, allow_arg, filt_arg))
  ))</t>
  </si>
  <si>
    <t>sorted studentized residuals as spilled vector</t>
  </si>
  <si>
    <t>Studentized residuals sorted from smallest to largest.</t>
  </si>
  <si>
    <t>Ascending sort of Studentized_Residuals. Paired with Normal_Scores gives a leverage-corrected Q-Q plot; paired with Percentile gives a cumulative distribution plot.</t>
  </si>
  <si>
    <t>Cooks_Distance</t>
  </si>
  <si>
    <t>=LAMBDA(X_s, Y, [Allow_Intercept], [Include],
  LET(
    allow_arg, IF(ISOMITTED(Allow_Intercept), TRUE, Allow_Intercept),
    filt_arg,  IF(ISOMITTED(Include), TRUE, Include),
    r,         Studentized_Residuals(X_s, Y, allow_arg, filt_arg),
    h,         Hat_Diagonal(X_s, allow_arg, filt_arg),
    p,         COLUMNS(Design_Matrix(X_s, allow_arg, filt_arg)),
    r ^ 2 * h / ((1 - h) * p)
  ))</t>
  </si>
  <si>
    <t>n-element vector of Cook’s distances</t>
  </si>
  <si>
    <t>How much one row can pull the fitted model around.</t>
  </si>
  <si>
    <t>D_i = r_i² · h_i / ((1−h_i)·p) where r_i is the internally studentized residual, h_i the hat-matrix diagonal, and p the number of regression parameters. Combines outlier signal (r_i) with leverage (h_i) into a single influence measure. Observations with D_i &gt; 4/n or D_i &gt; 1 are conventionally flagged as influential.</t>
  </si>
  <si>
    <t>Scaled_Residuals_Ranked</t>
  </si>
  <si>
    <t>=LAMBDA(X_s, Y, [Allow_Intercept], [Include],
  LET(
    allow_arg, IF(ISOMITTED(Allow_Intercept), TRUE, Allow_Intercept),
    filt_arg,  IF(ISOMITTED(Include), TRUE, Include),
    SORT(Scaled_Residuals(X_s, Y, allow_arg, filt_arg))
  ))</t>
  </si>
  <si>
    <t>sorted scaled residuals as spilled vector</t>
  </si>
  <si>
    <t>Scaled residuals sorted from smallest to largest.</t>
  </si>
  <si>
    <t>Sorted Scaled_Residuals, intended for plotting against Normal_Scores.</t>
  </si>
  <si>
    <t>Column_Select</t>
  </si>
  <si>
    <t>=LAMBDA(table, col_nums,
  CHOOSECOLS(table, col_nums)
)</t>
  </si>
  <si>
    <t>table: source range or table body (multi-column)
col_nums: horizontal array of 1-based column numbers, e.g. {1,3,5}; negative indices count from the right</t>
  </si>
  <si>
    <t>array of the selected columns in the specified order</t>
  </si>
  <si>
    <t>A helper that picks specific columns from a larger table.</t>
  </si>
  <si>
    <t>Wraps CHOOSECOLS to give column selection a named, self-documenting form. The output is a calculated array with the same row count as the source table, valid as X_s in any library function.
Primary use: define a named range — e.g. X_Predictors = Column_Select(LifeData, {3,7,9}) — then pass that name as X_s. Non-contiguous column sets are fully supported. Combine with Complete_Cases_Filter to drop rows that have missing or non-numeric values in the chosen columns.</t>
  </si>
  <si>
    <t>Complete_Cases_Filter</t>
  </si>
  <si>
    <t>=LAMBDA(X_s, [Y],
  LET(
    combined, IF(ISOMITTED(Y), X_s, HSTACK(X_s, Y)),
    MMULT((ISNUMBER(combined)) * 1, SEQUENCE(COLUMNS(combined), 1, 1, 0)) = COLUMNS(combined)
  )
)</t>
  </si>
  <si>
    <t>X_s: column range of predictors (single or multi-column), or a Column_Select result
[Y]: single-column outcome range; when supplied, rows where Y is also non-numeric are excluded</t>
  </si>
  <si>
    <t>boolean column vector — TRUE for rows where every included column is numeric</t>
  </si>
  <si>
    <t>A TRUE/FALSE mask that keeps only rows with usable numeric data.</t>
  </si>
  <si>
    <t>Produces a ready-made Include argument for any library function. TRUE rows have no blanks, text, or errors in any of the supplied columns.
When Y is omitted, only X_s columns are checked. When Y is provided, it is HSTACKed onto X_s so that a single MMULT row-sum determines completeness across all regression inputs at once. ISNUMBER returns FALSE for errors and blanks, so error cells are safely treated as incomplete without propagating into the MMULT result.
Typical usage: R_Squared(X_s, Y, , Complete_Cases_Filter(X_s, Y))</t>
  </si>
  <si>
    <t>Data_Completeness</t>
  </si>
  <si>
    <t>=LAMBDA(predictor_row,
  AND(ISNUMBER(predictor_row))
)</t>
  </si>
  <si>
    <t>predictor_row: single-row range covering the predictor columns for one data row — typically a structured table row reference such as Table[@[FirstCol]:[LastCol]]</t>
  </si>
  <si>
    <t>TRUE if every cell in predictor_row is numeric, FALSE if any value is blank, text, or an error</t>
  </si>
  <si>
    <t>Returns TRUE when every predictor value in the row is a usable number.</t>
  </si>
  <si>
    <t>Data_Completeness tests whether a single data row has usable numeric values in every predictor column. It applies ISNUMBER to each cell in predictor_row and reduces the results with AND, returning TRUE only when no cell is blank, text, or an error.
Designed to be entered as a calculated table column formula — e.g. =Data_Completeness(Table[@[First]:[Last]]) — so that every row carries its own TRUE/FALSE completeness flag. That column can then be used directly as the Regression_Sample_Include argument to any regression library function, restricting the model to rows with complete predictor data.
Contrast with Complete_Cases_Filter, which operates on full column ranges and returns a boolean vector for all rows at once.</t>
  </si>
  <si>
    <t>Pearson_R</t>
  </si>
  <si>
    <t>=LAMBDA(X_s, Y, [Include],
  LET(
    filt_arg, IF(ISOMITTED(Include), TRUE, Include),
    xf, FILTER(X_s, filt_arg),
    yf, FILTER(Y,   filt_arg),
    MAKEARRAY(COLUMNS(X_s), 1, LAMBDA(r, c, CORREL(CHOOSECOLS(xf, r), yf)))
  ))</t>
  </si>
  <si>
    <t>X_s: predictor column range (single or multi-column); returns one correlation per column
Y: single-column outcome range
[Include]: boolean array — TRUE includes the row, FALSE excludes it</t>
  </si>
  <si>
    <t>k×1 column vector of Pearson correlations between each predictor and Y</t>
  </si>
  <si>
    <t>The straight-line relationship between each predictor and the outcome.</t>
  </si>
  <si>
    <t>Pearson_R computes the linear (Pearson product-moment) correlation between each column of X_s and Y after applying the optional Include argument. When X_s has a single column the result is a scalar; when X_s has k columns it spills as a k×1 column vector.
A Pearson_R close to ±1 indicates a strong linear association. Comparing Pearson_R with Spearman_R on the same data reveals nonlinearity: a large gap (Spearman &gt; Pearson in magnitude) suggests a monotonic but curved relationship that may warrant a log or polynomial transformation.</t>
  </si>
  <si>
    <t>Spearman_R</t>
  </si>
  <si>
    <t>=LAMBDA(xf, yf, [Include],
  LET(
    baseFilter, IF(ISOMITTED(Include), TRUE, Include),
    RankAvgAsc, LAMBDA(a,
      MAP(a, LAMBDA(v, 1+SUM(--(a&lt;v))+(SUM(--(a=v))-1)/2))
    ),
    TRANSPOSE(
      BYCOL(xf,
        LAMBDA(xcol,
          LET(
            valid, baseFilter*ISNUMBER(xcol)*ISNUMBER(yf),
            x, FILTER(xcol, valid),
            y, FILTER(yf, valid),
            rx, RankAvgAsc(x),
            ry, RankAvgAsc(y),
            CORREL(rx, ry)
          )
        )
      )
    )
  ))</t>
  </si>
  <si>
    <t>xf: predictor column range (single or multi-column); returns one correlation per column
yf: single-column outcome range
[Include]: boolean array — TRUE includes the row, FALSE excludes it</t>
  </si>
  <si>
    <t>k×1 column vector of Spearman rank correlations between each predictor and Y</t>
  </si>
  <si>
    <t>The rank-order relationship between each predictor and the outcome.</t>
  </si>
  <si>
    <t>Spearman_R computes the rank (Spearman) correlation between each column of xf and yf. For each predictor column, rows are kept where both that column and yf are numeric (and pass the optional Include). Ties receive average ranks via a MAP-based helper (avoids RANK.AVG on dynamic arrays). Returns a k×1 vector when xf has k columns.
Unlike Pearson_R, Spearman_R measures any monotonic relationship, not just linear ones. The diagnostic value of the pair is in their difference: if |Spearman_R| is noticeably larger than |Pearson_R| for the same predictor, the relationship is curved and a transformation (e.g. LOG) or a nonlinear term may improve model fit.</t>
  </si>
  <si>
    <t>Skewness</t>
  </si>
  <si>
    <t>=LAMBDA(X_s, [Include],
  LET(
    filt_arg, IF(ISOMITTED(Include), TRUE, Include),
    xf, FILTER(X_s, filt_arg),
    MAKEARRAY(COLUMNS(X_s), 1, LAMBDA(r, c, SKEW(CHOOSECOLS(xf, r))))
  ))</t>
  </si>
  <si>
    <t>X_s: column range to summarize (single or multi-column); returns one value per column
[Include]: boolean array — TRUE includes the row, FALSE excludes it</t>
  </si>
  <si>
    <t>k×1 column vector of sample skewness values (one per column of X_s)</t>
  </si>
  <si>
    <t>Whether a variable has a longer tail on one side than the other.</t>
  </si>
  <si>
    <t>Skewness returns the sample skewness (Fisher-Pearson standardized third moment) for each column of X_s after filtering. Uses Excel's SKEW function, which divides by (n-1)(n-2).
Interpretation: 0 = symmetric; positive = right tail (mean &gt; median, common in counts and incomes); negative = left tail. |Skewness| &gt; 1 typically signals that a log or square-root transformation would linearize relationships and stabilize regression residual variance. Compare with Kurtosis for a fuller picture of distributional shape.</t>
  </si>
  <si>
    <t>Kurtosis</t>
  </si>
  <si>
    <t>=LAMBDA(X_s, [Include],
  LET(
    filt_arg, IF(ISOMITTED(Include), TRUE, Include),
    xf, FILTER(X_s, filt_arg),
    MAKEARRAY(COLUMNS(X_s), 1, LAMBDA(r, c, KURT(CHOOSECOLS(xf, r))))
  ))</t>
  </si>
  <si>
    <t>k×1 column vector of excess kurtosis values (one per column of X_s)</t>
  </si>
  <si>
    <t>Whether a variable has unusually heavy tails or outliers.</t>
  </si>
  <si>
    <t>Kurtosis returns the excess kurtosis for each filtered column of X_s. Uses Excel's KURT function (Fisher's excess kurtosis: kurtosis − 3, so a normal distribution returns 0).
Positive excess kurtosis (leptokurtic) indicates heavier tails and more extreme outliers than a normal distribution. Negative (platykurtic) indicates lighter tails. High kurtosis in a predictor or in regression residuals signals that OLS standard errors may be unreliable, and that robust standard errors or a different distributional assumption may be warranted.</t>
  </si>
  <si>
    <t>F_Statistic</t>
  </si>
  <si>
    <t>=LAMBDA(X_s, Y, [Allow_Intercept], [Include],
  LET(
    allow_arg, IF(ISOMITTED(Allow_Intercept), TRUE, Allow_Intercept),
    filt_arg,  IF(ISOMITTED(Include),          TRUE, Include),
    SS_Regression(X_s, Y, allow_arg, filt_arg) / Regression_Degrees_Of_Freedom(X_s) /
    (SS_Residual(X_s, Y, allow_arg, filt_arg) / Residual_Degrees_Of_Freedom(X_s, Y, allow_arg, filt_arg))
  ))</t>
  </si>
  <si>
    <t>F-statistic for the overall regression model as a scalar</t>
  </si>
  <si>
    <t>Whether the model, taken as a whole, explains more than random noise would.</t>
  </si>
  <si>
    <t>F_Statistic returns the F-statistic for the omnibus test of the null hypothesis that all regression coefficients are simultaneously zero. It equals (MS_Regression / MS_Residual) = (SS_Regression / df_regression) / (SS_Residual / df_residual).
A large F-statistic (and correspondingly small F_Statistic_P_Value) means the model explains significantly more variance than would be expected by chance. Note that a significant F does not guarantee that every individual predictor is significant — individual t-statistics (T_Statistics) address that question. F_Statistic appears in the ANOVA table on the Regression sheet; this function exposes it as a named reference for use in other formulas.</t>
  </si>
  <si>
    <t>F_Statistic_P_Value</t>
  </si>
  <si>
    <t>=LAMBDA(X_s, Y, [Allow_Intercept], [Include],
  LET(
    allow_arg, IF(ISOMITTED(Allow_Intercept), TRUE, Allow_Intercept),
    filt_arg,  IF(ISOMITTED(Include),          TRUE, Include),
    F.DIST.RT(
      F_Statistic(X_s, Y, allow_arg, filt_arg),
      Regression_Degrees_Of_Freedom(X_s),
      Residual_Degrees_Of_Freedom(X_s, Y, allow_arg, filt_arg)
    )
  ))</t>
  </si>
  <si>
    <t>p-value for the overall F-test (right-tail probability of the F distribution)</t>
  </si>
  <si>
    <t>How surprising the overall F-statistic would be if the model had no real signal.</t>
  </si>
  <si>
    <t>F_Statistic_P_Value returns the p-value for the overall model F-test: the probability of observing an F-statistic at least as large as F_Statistic under the null hypothesis that all coefficients are zero. Computed as F.DIST.RT(F_Statistic, df_regression, df_residual).
Conventionally, F_Statistic_P_Value &lt; 0.05 indicates that the model as a whole fits the data significantly better than a null model. This p-value appears in the Significance F column of the Regression sheet ANOVA table; this function exposes it for programmatic use.</t>
  </si>
  <si>
    <t>Correlation_Matrix</t>
  </si>
  <si>
    <t>=LAMBDA(X_s, [Include],
  LET(
    filt_arg, IF(ISOMITTED(Include), TRUE, Include),
    xf, FILTER(X_s, filt_arg),
    k,  COLUMNS(X_s),
    MAKEARRAY(k, k, LAMBDA(r, c, CORREL(CHOOSECOLS(xf, r), CHOOSECOLS(xf, c))))
  ))</t>
  </si>
  <si>
    <t>X_s: column range of variables (single or multi-column); returns a k×k symmetric matrix
[Include]: boolean array — TRUE includes the row, FALSE excludes it</t>
  </si>
  <si>
    <t>k×k symmetric matrix of pairwise Pearson correlations (diagonal = 1)</t>
  </si>
  <si>
    <t>The pairwise correlations among all predictor columns.</t>
  </si>
  <si>
    <t>Correlation_Matrix returns the k×k Pearson correlation matrix for all columns of X_s after filtering. Each cell [r, c] equals CORREL(column r, column c). The diagonal is always 1. The matrix is symmetric. Enter as a single formula and let it spill.
Use this to screen for multicollinearity before fitting a model: pairs with |r| &gt; 0.7 are candidates for VIF investigation. High off-diagonal correlations indicate redundant predictors whose coefficients will be unstable and hard to interpret. For formal post-fit diagnostics, use VIF and Tolerance instead.</t>
  </si>
  <si>
    <t>Missing_Count</t>
  </si>
  <si>
    <t>=LAMBDA(data, [filter],
  LET(
    filt_arg, IF(ISOMITTED(filter), TRUE, filter),
    d, FILTER(data, filt_arg),
    last_row, IFERROR(LOOKUP(2, 1/(d&lt;&gt;""), SEQUENCE(ROWS(d))), 0),
    IF(last_row = 0, 0,
      last_row - COUNT(TAKE(d, last_row)))
  ))</t>
  </si>
  <si>
    <t>data: single-column data range (may contain blanks or non-numeric cells)
[filter]: optional boolean array — TRUE includes the row, FALSE excludes it</t>
  </si>
  <si>
    <t>count of non-numeric (blank or text) cells within the active rows of the data range</t>
  </si>
  <si>
    <t>How many cells in the data column are blank or non-numeric.</t>
  </si>
  <si>
    <t>Missing_Count counts cells that are present in the active data range but not numeric. The active range is determined from the first row down to the last non-empty row (using MATCH to find the last non-empty entry), so trailing blanks beyond the user's data do not inflate the count.
Returns 0 when no active rows exist. A non-zero result signals that some cells the user likely intended as data values were blank or contained text and were silently excluded from statistical calculations.</t>
  </si>
  <si>
    <t>Descriptive_Statistics</t>
  </si>
  <si>
    <t>=LAMBDA(data, [filter],
  LET(
    filt_arg, IF(ISOMITTED(filter), ISNUMBER(data), filter),
    x, FILTER(data, filt_arg),
    n, COUNT(x),
    skew_val, INDEX(Skewness(data, filt_arg), 1),
    kurt_val, INDEX(Kurtosis(data, filt_arg), 1),
    VSTACK(
      AVERAGE(x),
      MEDIAN(x),
      IFERROR(MODE.SNGL(x), NA()),
      STDEV.S(x),
      VAR.S(x),
      MIN(x),
      MAX(x),
      MAX(x) - MIN(x),
      skew_val,
      kurt_val,
      n,
      Missing_Count(data, IF(ISOMITTED(filter), TRUE, filter))
    )
  ))</t>
  </si>
  <si>
    <t>data: single-column data range
[filter]: optional boolean array — TRUE includes the row, FALSE excludes it; defaults to ISNUMBER(data)</t>
  </si>
  <si>
    <t>12×1 column vector: mean, median, mode, SD, variance, min, max, range, skewness, kurtosis, count, missing count</t>
  </si>
  <si>
    <t>All 12 standard summary statistics for a data column, returned as a column vector.</t>
  </si>
  <si>
    <t>Descriptive_Statistics returns a 12-element column vector of summary statistics for a single data column. When no filter is supplied, non-numeric cells are automatically excluded via ISNUMBER. Mode returns NA() when no unique mode exists. Skewness and kurtosis reuse the existing Skewness and Kurtosis LAMBDAs (Excel SKEW and KURT bias-correction formulas).
Use INDEX to extract individual values: INDEX(Descriptive_Statistics(data), 1) = mean, INDEX(..., 4) = SD, etc. Or enter as a single spill formula to populate all 12 rows at once.</t>
  </si>
  <si>
    <t>Sturges_Bins</t>
  </si>
  <si>
    <t>=LAMBDA(data, [filter],
  LET(
    filt_arg, IF(ISOMITTED(filter), ISNUMBER(data), filter),
    x, FILTER(data, filt_arg),
    n, COUNT(x),
    CEILING(LOG(n, 2) + 1, 1)
  ))</t>
  </si>
  <si>
    <t>data: single-column numeric data range
[filter]: optional boolean array</t>
  </si>
  <si>
    <t>integer bin count via Sturges' rule</t>
  </si>
  <si>
    <t>How many histogram bins Sturges' rule recommends for this data.</t>
  </si>
  <si>
    <t>Sturges_Bins returns the bin count k = ⌈log₂(n) + 1⌉, where n is the count of numeric values after filtering. Sturges' rule works well for roughly symmetric, unimodal data with moderate sample sizes (50–200 observations). It tends to undersmooth (too few bins) for skewed or heavy-tailed data.
Used by Bin_Edges to generate upper bin edges for the Sturges histogram column chart.</t>
  </si>
  <si>
    <t>Scott_Bins</t>
  </si>
  <si>
    <t>=LAMBDA(data, [filter],
  LET(
    filt_arg, IF(ISOMITTED(filter), ISNUMBER(data), filter),
    x, FILTER(data, filt_arg),
    n, COUNT(x),
    sd, STDEV.S(x),
    width, 3.49 * sd * n ^ (-1/3),
    range_, MAX(x) - MIN(x),
    IF(sd = 0, 1, CEILING(range_ / width, 1))
  ))</t>
  </si>
  <si>
    <t>integer bin count via Scott's normal reference rule</t>
  </si>
  <si>
    <t>How many histogram bins Scott's normal-reference rule recommends.</t>
  </si>
  <si>
    <t>Scott_Bins computes the bin width h = 3.49 × σ × n^(−1/3) that minimises mean integrated squared error assuming the data are normally distributed, then returns k = ⌈range / h⌉.
Scott's rule is more adaptive than Sturges for larger samples and performs well when the data are approximately normal. For strongly skewed or multimodal data, Freedman-Diaconis is more appropriate.</t>
  </si>
  <si>
    <t>Freedman_Diaconis_Bins</t>
  </si>
  <si>
    <t>=LAMBDA(data, [filter],
  LET(
    filt_arg, IF(ISOMITTED(filter), ISNUMBER(data), filter),
    x, FILTER(data, filt_arg),
    n, COUNT(x),
    iqr, QUARTILE.EXC(x, 3) - QUARTILE.EXC(x, 1),
    width, 2 * iqr * n ^ (-1/3),
    range_, MAX(x) - MIN(x),
    IF(iqr = 0, Sturges_Bins(data, filt_arg), CEILING(range_ / width, 1))
  ))</t>
  </si>
  <si>
    <t>integer bin count via the Freedman-Diaconis rule</t>
  </si>
  <si>
    <t>How many histogram bins the Freedman-Diaconis rule recommends.</t>
  </si>
  <si>
    <t>Freedman_Diaconis_Bins computes the bin width h = 2 × IQR × n^(−1/3) where IQR is the interquartile range (QUARTILE.EXC), then returns k = ⌈range / h⌉.
Freedman-Diaconis is robust to outliers because it uses the IQR rather than the standard deviation. It is the preferred rule for skewed or heavy-tailed distributions and for large samples where the shape deviates from normality.</t>
  </si>
  <si>
    <t>Number_Of_Histogram_Bins</t>
  </si>
  <si>
    <t>=LAMBDA(data, [method], [filter],
  LET(
    filt_arg, IF(ISOMITTED(filter), ISNUMBER(data), filter),
    x, FILTER(data, filt_arg),
    n, COUNT(x),
    m, IF(ISOMITTED(method), "FD", method),
    SWITCH(m,
      "Sturges", CEILING(LOG(n, 2) + 1, 1),
      "Scott",   LET(
                   sd, STDEV.S(x),
                   range_, MAX(x) - MIN(x),
                   IF(sd = 0, 1, CEILING(range_ / (3.49 * sd * n ^ (-1/3)), 1))
                 ),
      LET(
        iqr, QUARTILE.EXC(x, 3) - QUARTILE.EXC(x, 1),
        range_, MAX(x) - MIN(x),
        IF(iqr = 0,
          CEILING(LOG(n, 2) + 1, 1),
          CEILING(range_ / (2 * iqr * n ^ (-1/3)), 1))
      )
    )
  ))</t>
  </si>
  <si>
    <t>data: single-column numeric data range
[method]: bin-count rule: "Sturges", "Scott", or "FD" (default when omitted)
[filter]: optional boolean array</t>
  </si>
  <si>
    <t>integer bin count k for the chosen method</t>
  </si>
  <si>
    <t>How many histogram bins a chosen rule (default: Freedman-Diaconis) recommends for this data.</t>
  </si>
  <si>
    <t>Number_Of_Histogram_Bins returns the recommended number of histogram bins k using the specified rule, defaulting to Freedman-Diaconis when method is omitted.
All three methods are computed inline without calling other named LAMBDAs:
  Sturges: k = ⌈log₂(n) + 1⌉
  Scott:   width = 3.49 × SD × n^(−1/3);  k = ⌈range / width⌉  (k=1 when SD=0)
  FD:      width = 2 × IQR × n^(−1/3);   k = ⌈range / width⌉  (falls back to Sturges when IQR=0)
Used internally by Bin_Edges. Can also be called directly to get the bin count for a specific rule.</t>
  </si>
  <si>
    <t>Bin_Edges</t>
  </si>
  <si>
    <t>=LAMBDA(data, [method], [filter],
  LET(
    filt_arg, IF(ISOMITTED(filter), ISNUMBER(data), filter),
    x, FILTER(data, filt_arg),
    min_x, MIN(x),
    max_x, MAX(x),
    k, Number_Of_Histogram_Bins(data, IF(ISOMITTED(method), "FD", method), filt_arg),
    width, (max_x - min_x) / k,
    VSTACK(SEQUENCE(k, 1, min_x, width), max_x)
  ))</t>
  </si>
  <si>
    <t>k+1 × 1 column vector of bin boundaries — the minimum of the data followed by k evenly-spaced upper edges</t>
  </si>
  <si>
    <t>The complete list of k+1 bin boundary values from min to max.</t>
  </si>
  <si>
    <t>Bin_Edges returns the complete set of k+1 bin boundaries as a column vector, starting at the data minimum and ending at the exact data maximum. Intermediate boundaries are spaced by width = (max - min) / k. Upper_Bin_Edges, Bin_Lower_Edges, Bin_Midpoints, and Bin_Counts all derive from this vector.</t>
  </si>
  <si>
    <t>Upper_Bin_Edges</t>
  </si>
  <si>
    <t>=LAMBDA(data, [method], [filter],
  DROP(Bin_Edges(data, method, filter), 1)
)</t>
  </si>
  <si>
    <t>k × 1 column vector of upper bin edges (the k+1 boundary vector with the first element dropped)</t>
  </si>
  <si>
    <t>The k upper boundary values of the histogram bins.</t>
  </si>
  <si>
    <t>Upper_Bin_Edges returns the k upper bin edges derived from Bin_Edges by dropping the first boundary (the data minimum). Each edge is the right endpoint of the corresponding bin. Bins are half-open intervals (lower, upper], matching Excel's FREQUENCY convention.</t>
  </si>
  <si>
    <t>Bin_Counts</t>
  </si>
  <si>
    <t>=LAMBDA(data, [method], [filter],
  LET(
    filt_arg, IF(ISOMITTED(filter), ISNUMBER(data), filter),
    x, FILTER(data, filt_arg),
    upper, Upper_Bin_Edges(data, method, filter),
    TAKE(FREQUENCY(x, upper), ROWS(upper))
  ))</t>
  </si>
  <si>
    <t>k × 1 column vector of bin frequencies</t>
  </si>
  <si>
    <t>How many data values fall into each histogram bin.</t>
  </si>
  <si>
    <t>Bin_Counts returns the number of observations in each bin, using Excel's FREQUENCY function applied to the upper edges from Upper_Bin_Edges.</t>
  </si>
  <si>
    <t>Bin_Midpoints</t>
  </si>
  <si>
    <t>=LAMBDA(data, [method], [filter],
  LET(
    e, Bin_Edges(data, method, filter),
    (DROP(e, 1) + DROP(e, -1)) / 2
  ))</t>
  </si>
  <si>
    <t>k × 1 column vector of bin midpoints</t>
  </si>
  <si>
    <t>The centre of each histogram bin — use as the X-axis value for distribution overlay curves.</t>
  </si>
  <si>
    <t>Bin_Midpoints returns the midpoint of each bin, computed as the average of consecutive boundaries from Bin_Edges: (upper_edge + lower_edge) / 2. Bin_Edges is called once via LET to avoid recomputation.</t>
  </si>
  <si>
    <t>Bin_Lower_Edges</t>
  </si>
  <si>
    <t>=LAMBDA(data, [method], [filter],
  DROP(Bin_Edges(data, method, filter), -1)
)</t>
  </si>
  <si>
    <t>k × 1 column vector of lower bin edges (the k+1 boundary vector with the last element dropped)</t>
  </si>
  <si>
    <t>The lower boundary of each histogram bin — data minimum for bin 1, then each previous upper edge.</t>
  </si>
  <si>
    <t>Bin_Lower_Edges returns the k lower bin edges derived from Bin_Edges by dropping the last boundary (the data maximum). The first lower edge is the data minimum.</t>
  </si>
  <si>
    <t>CDF_Normal</t>
  </si>
  <si>
    <t>=LAMBDA(maximum, mean, sd, [minimum],
  LET(
    cdf_max, NORM.DIST(maximum, mean, sd, TRUE),
    cdf_min, IF(ISOMITTED(minimum), 0, NORM.DIST(minimum, mean, sd, TRUE)),
    cdf_max - cdf_min
  ))</t>
  </si>
  <si>
    <t>maximum: upper bound of the interval (scalar or array)
mean: distribution mean μ
sd: distribution standard deviation σ (must be &gt; 0)
[minimum]: lower bound of the interval; when omitted, returns CDF(maximum) from −∞</t>
  </si>
  <si>
    <t>CDF(maximum) − CDF(minimum) for Normal(mean, sd); probability of the interval</t>
  </si>
  <si>
    <t>The probability that a Normal variable falls between minimum and maximum.</t>
  </si>
  <si>
    <t>CDF_Normal returns the probability that a Normal(mean, sd) random variable falls in the interval (minimum, maximum]. When minimum is omitted the result is the cumulative probability from −∞ to maximum.
Accepts arrays for maximum and minimum, spilling element-wise. Use with Bin_Edges as maximum and Bin_Lower_Edges as minimum to compute the expected proportion of each histogram bin under the fitted Normal distribution.</t>
  </si>
  <si>
    <t>CDF_Lognormal</t>
  </si>
  <si>
    <t>=LAMBDA(maximum, meanlog, sdlog, [minimum],
  LET(
    cdf_max, LOGNORM.DIST(maximum, meanlog, sdlog, TRUE),
    cdf_min, IF(ISOMITTED(minimum), 0, LOGNORM.DIST(minimum, meanlog, sdlog, TRUE)),
    cdf_max - cdf_min
  ))</t>
  </si>
  <si>
    <t>maximum: upper bound of the interval (scalar or array)
meanlog: mean of ln(x)
sdlog: standard deviation of ln(x) (must be &gt; 0)
[minimum]: lower bound of the interval; when omitted, returns CDF(maximum) from 0</t>
  </si>
  <si>
    <t>CDF(maximum) − CDF(minimum) for Lognormal(meanlog, sdlog); probability of the interval</t>
  </si>
  <si>
    <t>The probability that a Lognormal variable falls between minimum and maximum.</t>
  </si>
  <si>
    <t>CDF_Lognormal returns the probability that a Lognormal(meanlog, sdlog) random variable falls in the interval (minimum, maximum]. When minimum is omitted the result is the cumulative probability from 0 to maximum.
Accepts arrays for maximum and minimum, spilling element-wise.</t>
  </si>
  <si>
    <t>CDF_Exponential</t>
  </si>
  <si>
    <t>=LAMBDA(maximum, rate, [minimum],
  LET(
    cdf_max, EXPON.DIST(maximum, rate, TRUE),
    cdf_min, IF(ISOMITTED(minimum), 0, EXPON.DIST(minimum, rate, TRUE)),
    cdf_max - cdf_min
  ))</t>
  </si>
  <si>
    <t>maximum: upper bound of the interval (scalar or array)
rate: rate parameter λ = 1/mean
[minimum]: lower bound of the interval; when omitted, returns CDF(maximum) from 0</t>
  </si>
  <si>
    <t>CDF(maximum) − CDF(minimum) for Exponential(rate); probability of the interval</t>
  </si>
  <si>
    <t>The probability that an Exponential variable falls between minimum and maximum.</t>
  </si>
  <si>
    <t>CDF_Exponential returns the probability that an Exponential(rate) random variable falls in the interval (minimum, maximum]. When minimum is omitted the result is the cumulative probability from 0 to maximum.
Accepts arrays for maximum and minimum, spilling element-wise.</t>
  </si>
  <si>
    <t>CDF_Weibull</t>
  </si>
  <si>
    <t>=LAMBDA(maximum, shape, scale, [minimum],
  LET(
    cdf_max, WEIBULL.DIST(maximum, shape, scale, TRUE),
    cdf_min, IF(ISOMITTED(minimum), 0, WEIBULL.DIST(minimum, shape, scale, TRUE)),
    cdf_max - cdf_min
  ))</t>
  </si>
  <si>
    <t>maximum: upper bound of the interval (scalar or array)
shape: shape parameter k (must be &gt; 0)
scale: scale parameter λ (must be &gt; 0)
[minimum]: lower bound of the interval; when omitted, returns CDF(maximum) from 0</t>
  </si>
  <si>
    <t>CDF(maximum) − CDF(minimum) for Weibull(shape, scale); probability of the interval</t>
  </si>
  <si>
    <t>The probability that a Weibull variable falls between minimum and maximum.</t>
  </si>
  <si>
    <t>CDF_Weibull returns the probability that a Weibull(shape, scale) random variable falls in the interval (minimum, maximum]. When minimum is omitted the result is the cumulative probability from 0 to maximum.
Accepts arrays for maximum and minimum, spilling element-wise.</t>
  </si>
  <si>
    <t>CDF_Gamma</t>
  </si>
  <si>
    <t>=LAMBDA(maximum, shape, rate, [minimum],
  LET(
    cdf_max, GAMMA.DIST(maximum, shape, 1 / rate, TRUE),
    cdf_min, IF(ISOMITTED(minimum), 0, GAMMA.DIST(minimum, shape, 1 / rate, TRUE)),
    cdf_max - cdf_min
  ))</t>
  </si>
  <si>
    <t>maximum: upper bound of the interval (scalar or array)
shape: shape parameter α (must be &gt; 0)
rate: rate parameter β = 1/scale (must be &gt; 0)
[minimum]: lower bound of the interval; when omitted, returns CDF(maximum) from 0</t>
  </si>
  <si>
    <t>CDF(maximum) − CDF(minimum) for Gamma(shape, rate); probability of the interval</t>
  </si>
  <si>
    <t>The probability that a Gamma variable falls between minimum and maximum.</t>
  </si>
  <si>
    <t>CDF_Gamma returns the probability that a Gamma(shape, rate) random variable falls in the interval (minimum, maximum]. GAMMA.DIST takes scale = 1/rate, matching the rate parameterisation used by NLL_Gamma.
Accepts arrays for maximum and minimum, spilling element-wise.</t>
  </si>
  <si>
    <t>CDF_Triangular</t>
  </si>
  <si>
    <t>=LAMBDA(maximum, min_val, mode_val, max_val, [minimum],
  LET(
    cdf_at, LAMBDA(x,
      IFERROR(IF(x &lt; min_val, 0,
        IF(x &lt; mode_val,
          (x - min_val)^2 / ((max_val - min_val) * (mode_val - min_val) + 1E-30),
          IF(x &lt;= max_val,
            1 - (max_val - x)^2 / ((max_val - min_val) * (max_val - mode_val) + 1E-30),
            1))), 0.5)),
    cdf_max, MAP(maximum, cdf_at),
    cdf_min, IF(ISOMITTED(minimum), 0, MAP(minimum, cdf_at)),
    cdf_max - cdf_min
  ))</t>
  </si>
  <si>
    <t>maximum: upper bound of the interval (scalar or array)
min_val: distribution minimum a
mode_val: distribution mode c (must satisfy a &lt; c &lt; b)
max_val: distribution maximum b
[minimum]: lower bound of the interval; when omitted, returns CDF(maximum) from min_val</t>
  </si>
  <si>
    <t>CDF(maximum) − CDF(minimum) for Triangular(min_val, mode_val, max_val); probability of the interval</t>
  </si>
  <si>
    <t>The probability that a Triangular variable falls between minimum and maximum.</t>
  </si>
  <si>
    <t>CDF_Triangular returns the probability that a Triangular(a, c, b) random variable falls in the interval (minimum, maximum]. Uses the piecewise closed-form CDF since Excel has no built-in Triangular CDF. MAP applies the nested CDF LAMBDA element-wise so the function works with array inputs.
The epsilon guard (1E-30) prevents division by zero for degenerate parameters. IFERROR maps any remaining errors to 0.5.</t>
  </si>
  <si>
    <t>CDF_Beta</t>
  </si>
  <si>
    <t>=LAMBDA(maximum, alpha, beta, data_min, data_range, [minimum],
  LET(
    pad, MAX(data_range * 0.001, 1E-30),
    scale_, data_range + 2 * pad,
    z_max, (maximum - data_min + pad) / scale_,
    cdf_max, IFERROR(BETA.DIST(z_max, alpha, beta, TRUE), 0.5),
    cdf_min, IF(ISOMITTED(minimum), 0,
      LET(z_min, (minimum - data_min + pad) / scale_,
        IFERROR(BETA.DIST(z_min, alpha, beta, TRUE), 0.5))),
    cdf_max - cdf_min
  ))</t>
  </si>
  <si>
    <t>maximum: upper bound of the interval (scalar or array, on the original data scale)
alpha: Beta shape parameter α (must be &gt; 0)
beta: Beta shape parameter β (must be &gt; 0)
data_min: minimum of the fitted data (used for rescaling to [0,1])
data_range: max − min of the fitted data (used for rescaling to [0,1])
[minimum]: lower bound of the interval; when omitted, returns CDF(maximum) from the padded support minimum (data_min − pad)</t>
  </si>
  <si>
    <t>CDF(maximum) − CDF(minimum) for rescaled Beta(alpha, beta); probability of the interval</t>
  </si>
  <si>
    <t>The probability that a rescaled Beta variable falls between minimum and maximum.</t>
  </si>
  <si>
    <t>CDF_Beta returns the probability that a Beta(alpha, beta) random variable (rescaled from [0,1] to the original data range) falls in the interval (minimum, maximum]. Rescaling uses the same 0.1 % padding as NLL_Beta to keep boundary data points interior to the support.
Takes data_min and data_range rather than the full data array to avoid redundant computation when called repeatedly (e.g. once per histogram bin).</t>
  </si>
  <si>
    <t>CDF_BetaPERT</t>
  </si>
  <si>
    <t>=LAMBDA(maximum, min_val, mode_val, max_val, [minimum],
  LET(
    range_, max_val - min_val + 1E-30,
    alpha_param, 1 + 4 * (mode_val - min_val) / range_,
    beta_param, 1 + 4 * (max_val - mode_val) / range_,
    z_max, (maximum - min_val) / range_,
    cdf_max, BETA.DIST(z_max, alpha_param, beta_param, TRUE),
    cdf_min, IF(ISOMITTED(minimum), 0,
      LET(z_min, (minimum - min_val) / range_,
        BETA.DIST(z_min, alpha_param, beta_param, TRUE))),
    cdf_max - cdf_min
  ))</t>
  </si>
  <si>
    <t>maximum: upper bound of the interval (scalar or array)
min_val: distribution minimum
mode_val: distribution mode (most likely value)
max_val: distribution maximum
[minimum]: lower bound of the interval; when omitted, returns CDF(maximum) from min_val</t>
  </si>
  <si>
    <t>CDF(maximum) − CDF(minimum) for BetaPERT(min_val, mode_val, max_val); probability of the interval</t>
  </si>
  <si>
    <t>The probability that a BetaPERT variable falls between minimum and maximum.</t>
  </si>
  <si>
    <t>CDF_BetaPERT returns the probability that a BetaPERT(min, mode, max) random variable falls in the interval (minimum, maximum]. The λ=4 PERT mapping α = 1 + 4·(mode − min)/range and β = 1 + 4·(max − mode)/range (the same parameterisation as NLL_BetaPERT) is evaluated via BETA.DIST on the [0,1]-rescaled value. This form is algebraically identical to the μ-based reparameterisation but has no 0/0 singularity at a symmetric mode (mode = (min + max)/2), where the μ form degenerates to α = β = 0.
Epsilon guards (1E-30) prevent division by zero for degenerate parameters.</t>
  </si>
  <si>
    <t>Grid_Argument_Minimum</t>
  </si>
  <si>
    <t>=LAMBDA(grid,
  LET(
    value_count, COUNT(grid),
    IF(
      value_count = 0,
      HSTACK(NA(), NA(), NA()),
      LET(
        min_value, MIN(grid),
        flat_location, XMATCH(min_value, TOCOL(grid)),
        column_count, COLUMNS(grid),
        row_location, QUOTIENT(flat_location - 1, column_count) + 1,
        column_location, MOD(flat_location - 1, column_count) + 1,
        HSTACK(min_value, row_location, column_location)
      )
    )
  ))</t>
  </si>
  <si>
    <t>grid: rectangular numeric grid to search; for a two-input Data Table, pass the complete body range only</t>
  </si>
  <si>
    <t>1×3 row vector: minimum value, 1-based row location, and 1-based column location of the first minimum</t>
  </si>
  <si>
    <t>The smallest value in a grid and the row and column where its first occurrence appears.</t>
  </si>
  <si>
    <t>Grid_Argument_Minimum finds the minimum numeric value in a rectangular grid and returns that value together with its 1-based row and column locations. TOCOL scans the grid by row, XMATCH selects the first occurrence of the minimum, and QUOTIENT/MOD convert the flattened position back to grid coordinates. Returning one matched position avoids combining the row of one tied minimum with the column of another.
For a two-input Excel Data Table, pass only the Data Table body, excluding the parameter headings, parameter-value axes, and corner formula cell. The grid is expected to contain numeric results; an all-nonnumeric grid returns NA() in all three output positions.</t>
  </si>
  <si>
    <t>Grid_Search_Optimum</t>
  </si>
  <si>
    <t>=LAMBDA(grid,
  LET(
    argmin, Grid_Argument_Minimum(grid),
    row_location, INDEX(argmin, 1, 2),
    column_location, INDEX(argmin, 1, 3),
    best_column_parameter, OFFSET(grid, -1, column_location - 1, 1, 1),
    best_row_parameter, OFFSET(grid, row_location - 1, -1, 1, 1),
    VSTACK(best_column_parameter, best_row_parameter)
  ))</t>
  </si>
  <si>
    <t>grid: complete body range of a two-input Data Table, with column-parameter values immediately above and row-parameter values immediately to the left</t>
  </si>
  <si>
    <t>2×1 column vector: optimal column-parameter value, then optimal row-parameter value</t>
  </si>
  <si>
    <t>The two parameter values that produce the smallest result in a two-input Data Table.</t>
  </si>
  <si>
    <t>Grid_Search_Optimum returns the two parameter values associated with the first minimum in a two-input Excel Data Table. It calls Grid_Argument_Minimum to determine the minimum's row and column internally, then uses OFFSET to retrieve the corresponding column-parameter value from the row immediately above the grid and the row-parameter value from the column immediately to its left.
The function is distribution-agnostic: for Weibull the outputs can represent shape and scale; for Beta they can represent alpha and beta. The supplied grid must be the full worksheet range of the Data Table body, not a single cell containing the TABLE array formula and not a detached calculated array.</t>
  </si>
  <si>
    <t>NLL_Normal</t>
  </si>
  <si>
    <t>=LAMBDA(data, mean, sd, [filter],
  LET(
    filt_arg, IF(ISOMITTED(filter), ISNUMBER(data), filter),
    x, FILTER(data, filt_arg),
    IFERROR(-SUMPRODUCT(LN(NORM.DIST(x, mean, sd, FALSE))), 1E+15)
  ))</t>
  </si>
  <si>
    <t>data: single-column data range
mean: distribution mean parameter μ
sd: distribution standard deviation σ (must be &gt; 0)
[filter]: optional boolean array; defaults to ISNUMBER(data)</t>
  </si>
  <si>
    <t>negative log-likelihood for Normal(mean, sd) given data; returns 1E+15 for invalid parameter combinations</t>
  </si>
  <si>
    <t>How unlikely the Normal distribution is to have generated this data at the given parameters.</t>
  </si>
  <si>
    <t>NLL_Normal computes −Σ ln f(xᵢ | μ, σ) where f is the Normal PDF evaluated via NORM.DIST. The IFERROR sentinel maps overflow or invalid regions (sd ≤ 0, or non-positive PDF values) to 1E+15, keeping MIN and grid-search argmin robust. Minimising NLL over (μ, σ) gives the MLE; for the Normal distribution the MLE is the sample mean and sample standard deviation.
The filter defaults to ISNUMBER(data) so blank cells in the input range are automatically excluded. Pass this value to GoF_AIC and GoF_BIC with k = 2.</t>
  </si>
  <si>
    <t>NLL_Lognormal</t>
  </si>
  <si>
    <t>=LAMBDA(data, meanlog, sdlog, [filter],
  LET(
    filt_arg, IF(ISOMITTED(filter), ISNUMBER(data), filter),
    x, FILTER(data, filt_arg),
    IFERROR(-SUMPRODUCT(LN(LOGNORM.DIST(x, meanlog, sdlog, FALSE))), 1E+15)
  ))</t>
  </si>
  <si>
    <t>data: single-column data range (all values must be &gt; 0)
meanlog: mean of ln(data), μ_ln
sdlog: standard deviation of ln(data), σ_ln (must be &gt; 0)
[filter]: optional boolean array; defaults to ISNUMBER(data)</t>
  </si>
  <si>
    <t>negative log-likelihood for Lognormal(meanlog, sdlog) given data; returns 1E+15 for invalid parameter combinations</t>
  </si>
  <si>
    <t>How unlikely the Lognormal distribution is to have generated this data at the given parameters.</t>
  </si>
  <si>
    <t>NLL_Lognormal evaluates −Σ ln f(xᵢ | μ_ln, σ_ln) using Excel's LOGNORM.DIST PDF. The IFERROR sentinel maps overflow or invalid regions (non-positive data or sdlog ≤ 0) to 1E+15, keeping MIN and grid-search argmin robust. The MLE closed form is: μ_ln = AVERAGE(LN(data)), σ_ln = STDEV.S(LN(data)).
Lognormal fits well when data is right-skewed and multiplicative (incomes, sizes, concentrations). Pass to GoF_AIC and GoF_BIC with k = 2.</t>
  </si>
  <si>
    <t>NLL_Exponential</t>
  </si>
  <si>
    <t>=LAMBDA(data, rate, [filter],
  LET(
    filt_arg, IF(ISOMITTED(filter), ISNUMBER(data), filter),
    x, FILTER(data, filt_arg),
    IFERROR(-SUMPRODUCT(LN(EXPON.DIST(x, rate, FALSE))), 1E+15)
  ))</t>
  </si>
  <si>
    <t>data: single-column data range (all values must be ≥ 0)
rate: rate parameter λ = 1/mean (must be &gt; 0)
[filter]: optional boolean array; defaults to ISNUMBER(data)</t>
  </si>
  <si>
    <t>negative log-likelihood for Exponential(rate) given data; returns 1E+15 for invalid parameter combinations</t>
  </si>
  <si>
    <t>How unlikely the Exponential distribution is to have generated this data at the given rate.</t>
  </si>
  <si>
    <t>NLL_Exponential evaluates −Σ ln f(xᵢ | λ) = −n·ln(λ) + λ·Σxᵢ via EXPON.DIST. The IFERROR sentinel maps invalid regions (rate ≤ 0, or data violating the ≥ 0 support) to 1E+15, keeping MIN and grid-search argmin robust. The MLE closed form is: rate = 1/AVERAGE(data).
Exponential fits well for memoryless waiting times, inter-arrival times, and time-to-failure data. Pass to GoF_AIC and GoF_BIC with k = 1.</t>
  </si>
  <si>
    <t>NLL_Weibull</t>
  </si>
  <si>
    <t>=LAMBDA(data, shape, scale, [filter],
  LET(
    filt_arg, IF(ISOMITTED(filter), ISNUMBER(data), filter),
    x, FILTER(data, filt_arg),
    IFERROR(-SUMPRODUCT(LN(WEIBULL.DIST(x, shape, scale, FALSE))), 1E+15)
  ))</t>
  </si>
  <si>
    <t>data: single-column data range (all values must be &gt; 0)
shape: shape parameter k (must be &gt; 0)
scale: scale parameter λ (must be &gt; 0)
[filter]: optional boolean array; defaults to ISNUMBER(data)</t>
  </si>
  <si>
    <t>negative log-likelihood for Weibull(shape, scale) given data; returns 1E+15 for invalid parameter combinations</t>
  </si>
  <si>
    <t>How unlikely the Weibull distribution is to have generated this data at the given shape and scale.</t>
  </si>
  <si>
    <t>NLL_Weibull evaluates −Σ ln f(xᵢ | k, λ) using WEIBULL.DIST. The IFERROR sentinel maps overflow or invalid regions (shape → 0, or data violating support) to 1E+15, keeping MIN and grid-search argmin robust.
Weibull is the standard model for failure times and wind speeds. No closed-form MLE exists; fit using a two-input Data Table grid-search (v2.1). Pass to GoF_AIC and GoF_BIC with k = 2.</t>
  </si>
  <si>
    <t>NLL_Gamma</t>
  </si>
  <si>
    <t>=LAMBDA(data, shape, rate, [filter],
  LET(
    filt_arg, IF(ISOMITTED(filter), ISNUMBER(data), filter),
    x, FILTER(data, filt_arg),
    scale, 1 / rate,
    IFERROR(-SUMPRODUCT(LN(GAMMA.DIST(x, shape, scale, FALSE))), 1E+15)
  ))</t>
  </si>
  <si>
    <t>data: single-column data range (all values must be &gt; 0)
shape: shape parameter α (must be &gt; 0)
rate: rate parameter β = 1/scale (must be &gt; 0)
[filter]: optional boolean array; defaults to ISNUMBER(data)</t>
  </si>
  <si>
    <t>negative log-likelihood for Gamma(shape, rate) given data; returns 1E+15 for invalid parameter combinations</t>
  </si>
  <si>
    <t>How unlikely the Gamma distribution is to have generated this data at the given shape and rate.</t>
  </si>
  <si>
    <t>NLL_Gamma evaluates −Σ ln f(xᵢ | α, β) via GAMMA.DIST, converting rate to scale internally (scale = 1/rate). IFERROR maps overflow near shape → 0 to a large sentinel.
Gamma fits well for right-skewed positive data (insurance claims, rainfall, queuing times). No closed-form MLE; fit using grid-search Data Table (v2.1). Pass to GoF_AIC and GoF_BIC with k = 2.</t>
  </si>
  <si>
    <t>NLL_Triangular</t>
  </si>
  <si>
    <t>=LAMBDA(data, min_val, mode_val, max_val, [filter],
  LET(
    filt_arg, IF(ISOMITTED(filter), ISNUMBER(data), filter),
    x, FILTER(data, filt_arg),
    range_, max_val - min_val,
    pdf, IF(
      x &lt;= mode_val,
      2 * (x - min_val)  / (range_ * (mode_val - min_val)),
      2 * (max_val - x)  / (range_ * (max_val - mode_val))
    ),
    IFERROR(-SUMPRODUCT(LN(pdf)), 1E+15)
  ))</t>
  </si>
  <si>
    <t>data: single-column data range
min_val: lower bound of the triangular distribution
mode_val: peak (most likely value)
max_val: upper bound
[filter]: optional boolean array; defaults to ISNUMBER(data)</t>
  </si>
  <si>
    <t>negative log-likelihood for Triangular(min, mode, max) given data; returns 1E+15 for invalid parameters</t>
  </si>
  <si>
    <t>How unlikely the Triangular distribution is to have generated this data at the given bounds.</t>
  </si>
  <si>
    <t>NLL_Triangular implements the triangular PDF directly: 2(x − min) / (range × (mode − min)) on [min, mode] and 2(max − x) / (range × (max − mode)) on (mode, max]. The likelihood is non-differentiable at the mode, so MLE is non-standard; the conventional approach is to set min = data min, mode = data mode, max = data max.
Triangular is common in project risk and cost estimation (three-point estimates). Pass to GoF_AIC and GoF_BIC with k = 3.</t>
  </si>
  <si>
    <t>NLL_Beta</t>
  </si>
  <si>
    <t>=LAMBDA(data, alpha_param, beta_param, [filter],
  LET(
    filt_arg, IF(ISOMITTED(filter), ISNUMBER(data), filter),
    x, FILTER(data, filt_arg),
    IFERROR(-SUMPRODUCT(LN(BETA.DIST(x, alpha_param, beta_param, FALSE))), 1E+15)
  ))</t>
  </si>
  <si>
    <t>data: single-column data range; values must be strictly on (0, 1)
alpha_param: first shape parameter α (must be &gt; 0)
beta_param: second shape parameter β (must be &gt; 0)
[filter]: optional boolean array; defaults to ISNUMBER(data)</t>
  </si>
  <si>
    <t>negative log-likelihood for Beta(α, β) given data on (0,1); returns 1E+15 for boundary or invalid values</t>
  </si>
  <si>
    <t>How unlikely the Beta distribution is to have generated this (0,1)-bounded data at the given shape parameters.</t>
  </si>
  <si>
    <t>NLL_Beta evaluates −Σ ln f(xᵢ | α, β) via BETA.DIST. Values exactly at 0 or 1 cause BETA.DIST to return errors; the IFERROR sentinel catches these and maps the entire NLL to 1E+15, making the cell visible as an overflow region in grid-search heatmaps.
Beta fits proportions and rates bounded on [0, 1] (e.g. efficiencies, fractions). Data must be rescaled to (0, 1) before fitting. No closed-form MLE; fit using grid-search Data Table (v2.1). Pass to GoF_AIC and GoF_BIC with k = 2.</t>
  </si>
  <si>
    <t>NLL_BetaPERT</t>
  </si>
  <si>
    <t>=LAMBDA(data, min_val, mode_val, max_val, [filter],
  LET(
    filt_arg, IF(ISOMITTED(filter), ISNUMBER(data), filter),
    x, FILTER(data, filt_arg),
    range_, max_val - min_val,
    z, (x - min_val) / range_,
    alpha_p, 1 + 4 * (mode_val - min_val) / range_,
    beta_p,  1 + 4 * (max_val  - mode_val) / range_,
    pdf_z, BETA.DIST(z, alpha_p, beta_p, FALSE),
    pdf_x, pdf_z / range_,
    IFERROR(-SUMPRODUCT(LN(pdf_x)), 1E+15)
  ))</t>
  </si>
  <si>
    <t>data: single-column data range
min_val: lower bound (minimum possible value)
mode_val: most likely value (peak of the PERT curve)
max_val: upper bound (maximum possible value)
[filter]: optional boolean array; defaults to ISNUMBER(data)</t>
  </si>
  <si>
    <t>negative log-likelihood for BetaPERT(min, mode, max) given data; returns 1E+15 for invalid parameters</t>
  </si>
  <si>
    <t>How unlikely the BetaPERT distribution is to have generated this data at the given three-point bounds.</t>
  </si>
  <si>
    <t>NLL_BetaPERT reparameterises the Beta distribution using the PERT convention: α = 1 + 4·(mode − min)/(max − min), β = 1 + 4·(max − mode)/(max − min). Data are rescaled to z = (x − min)/(max − min); the Jacobian correction log(1/(max − min)) converts the Beta log-likelihood back to the original data scale.
BetaPERT is the standard distribution for three-point cost and schedule estimates. Parameters are estimated directly from min, mode, max; no optimisation is needed. Pass to GoF_AIC and GoF_BIC with k = 3.</t>
  </si>
  <si>
    <t>GoF_AIC</t>
  </si>
  <si>
    <t>=LAMBDA(nll, k, 2 * k + 2 * nll)</t>
  </si>
  <si>
    <t>nll: negative log-likelihood from any NLL_* function
k: number of free parameters in the distribution (1 for Exponential, 2 for Normal/Lognormal/Weibull/Gamma/Beta, 3 for Triangular/BetaPERT)</t>
  </si>
  <si>
    <t>AIC = 2k + 2·NLL as a scalar</t>
  </si>
  <si>
    <t>A model-comparison score that balances fit quality against the number of parameters.</t>
  </si>
  <si>
    <t>GoF_AIC computes the Akaike Information Criterion: AIC = 2k + 2·NLL. Lower AIC indicates a better balance of fit quality and model complexity. AIC is comparable across all distributions fitted to the same dataset — the distribution with the lowest AIC is the best-fitting model under this criterion.
AIC does not penalise extra parameters as strongly as BIC, so it may favour more complex distributions (larger k) when sample sizes are large. For small samples, use AICc instead (not implemented here — add a correction term 2k(k+1)/(n−k−1) if n/k &lt; 40).</t>
  </si>
  <si>
    <t>GoF_BIC</t>
  </si>
  <si>
    <t>=LAMBDA(nll, k, n, k * LN(n) + 2 * nll)</t>
  </si>
  <si>
    <t>nll: negative log-likelihood from any NLL_* function
k: number of free parameters in the distribution
n: number of observations used in the fit (from UV_n or COUNT(data))</t>
  </si>
  <si>
    <t>BIC = k·ln(n) + 2·NLL as a scalar</t>
  </si>
  <si>
    <t>A model-comparison score that penalises extra parameters more strongly as sample size grows.</t>
  </si>
  <si>
    <t>GoF_BIC computes the Bayesian Information Criterion: BIC = k·ln(n) + 2·NLL. Lower BIC indicates a better model. BIC penalises extra parameters more strongly than AIC (penalty grows with log(n) rather than 2), favouring simpler distributions in larger samples.
Compare AIC and BIC together: if they agree, the best-fit distribution is clear; if they disagree, AIC is selecting a more complex distribution and BIC is selecting a simpler one. The difference is informative about how much the extra parameters contribute to fit.</t>
  </si>
  <si>
    <t>GoF_Anderson_Darling</t>
  </si>
  <si>
    <t>=LAMBDA(data, dist_cdf, [include],
  LET(
    inc, IF(ISOMITTED(include), ISNUMBER(data), include),
    d, FILTER(data, inc),
    f, FILTER(dist_cdf, inc),
    n, ROWS(d),
    IF(n = 0, NA(),
    LET(
      fs, SORTBY(f, d),
      eps, 1E-10,
      fc, IF(fs &lt; eps, eps, IF(fs &gt; 1 - eps, 1 - eps, fs)),
      i, SEQUENCE(n),
      fc_rev, SORTBY(fc, i, -1),
      -n - SUMPRODUCT((2 * i - 1) * (LN(fc) + LN(1 - fc_rev))) / n
    ))
  ))</t>
  </si>
  <si>
    <t>data: single-column data range
dist_cdf: CDF values evaluated at each data point under the fitted distribution (same size as data; e.g. NORM.DIST(data, mean, sd, TRUE))
[include]: optional boolean array — TRUE keeps the row, FALSE excludes it; defaults to ISNUMBER(data)</t>
  </si>
  <si>
    <t>Anderson-Darling A² statistic as a scalar (lower = better fit)</t>
  </si>
  <si>
    <t>Anderson-Darling A² = −n − (1/n)·Σ(2i−1)[ln F(xᵢ) + ln(1−F(x_{n+1−i}))] (lower = better fit).</t>
  </si>
  <si>
    <t>GoF_Anderson_Darling computes the Anderson-Darling goodness-of-fit statistic: A² = −n − (1/n) Σᵢ (2i−1)·[ln F(X₍ᵢ₎) + ln(1 − F(X₍ₙ₊₁₋ᵢ₎))]. CDF values are sorted by data internally. An epsilon clamp (1E-10) prevents ln(0) for bounded-support distributions (Beta, Triangular, BetaPERT) whose CDF can reach exactly 0 or 1 at support edges.
A-D is more sensitive to tail deviations than K-S, making it better at detecting departures in the extremes. Lower A² indicates a better fit. Compare alongside AIC, BIC, and K-S in the fit comparison table.</t>
  </si>
  <si>
    <t>GoF_Kolmogorov_Smirnov</t>
  </si>
  <si>
    <t>=LAMBDA(data, dist_cdf, [include],
  LET(
    inc, IF(ISOMITTED(include), ISNUMBER(data), include),
    d, FILTER(data, inc),
    f, FILTER(dist_cdf, inc),
    n, ROWS(d),
    IF(n = 0, NA(),
    LET(
      fs, SORTBY(f, d),
      i, SEQUENCE(n),
      d_plus, MAX(i / n - fs),
      d_minus, MAX(fs - (i - 1) / n),
      MAX(d_plus, d_minus)
    ))
  ))</t>
  </si>
  <si>
    <t>Kolmogorov-Smirnov D statistic as a scalar in [0, 1] (lower = better fit)</t>
  </si>
  <si>
    <t>Kolmogorov-Smirnov D = max|F_n(xᵢ) − F(xᵢ)| (lower = better fit).</t>
  </si>
  <si>
    <t>GoF_Kolmogorov_Smirnov computes the Kolmogorov-Smirnov goodness-of-fit statistic: D = max(D⁺, D⁻) where D⁺ = maxᵢ(i/n − F(X₍ᵢ₎)) and D⁻ = maxᵢ(F(X₍ᵢ₎) − (i−1)/n). This is the maximum vertical distance between the empirical CDF and the fitted CDF.
K-S is sensitive to the single largest deviation between the empirical and fitted distributions, making it complementary to A-D (which weights tails more heavily). Lower D indicates a better fit. D is bounded on [0, 1]; values near 0 mean the fitted CDF closely tracks the empirical CDF.</t>
  </si>
  <si>
    <t>Dummy_Levels</t>
  </si>
  <si>
    <t>=LAMBDA(category, [reference], [include],
    LET(
        inc,        IF(ISOMITTED(include), TRUE, include),
        x,          TOCOL(IF(category = "", "", category), 0),
        active,     (x&lt;&gt;"") * inc,
        x_active,   FILTER(x, active, NA()),
        All_Levels, IFERROR(TOROW(SORT(UNIQUE(x_active))), NA()),
        ref_raw,    IF(ISOMITTED(reference), "", reference),
        ref,        IF(ref_raw = "", IFERROR(INDEX(All_Levels, 1, 1), NA()), ref_raw),
        ref_ok,     IFERROR(ISNUMBER(MATCH(ref, All_Levels, 0)), FALSE),
        IF(OR(ISNA(All_Levels), NOT(ref_ok)),
           NA(),
           IFERROR(FILTER(All_Levels, All_Levels &lt;&gt; ref), NA())
        )
    )
)</t>
  </si>
  <si>
    <t>category: single-column categorical data range
[reference]: the level to drop (treatment coding); when omitted or "", the first sorted level is dropped
[include]: boolean mask — TRUE keeps the row; when omitted all non-blank rows are used</t>
  </si>
  <si>
    <t>1 × k horizontal vector of retained category labels (sorted, reference level removed); #N/A on degenerate input</t>
  </si>
  <si>
    <t>The k category labels that become dummy columns (sorted, reference level removed).</t>
  </si>
  <si>
    <t>Dummy_Levels returns the set of category labels that will become dummy columns after treatment coding. It sorts all levels present in the included sample, drops the reference level, and returns the remainder as a horizontal row vector.
When reference is omitted or given as an empty string "", the first sorted level is used as the reference (alphabetically first) — so a blank reference cell passed straight through means "use the default". When any other reference is supplied, it is validated against the included sample; if not found, the function returns #N/A rather than silently failing to drop a column.
Use Dummy_Levels as a header row above Dummy_Code to label dummy columns, or to inspect which levels the model will contain before fitting.
Truly empty cells are normalized to "" before the row mask is applied, so a blank category cell is excluded rather than coerced to a spurious numeric-zero level; genuine 0 values pass through untouched.
Failure is signaled by type, not by text: degenerate inputs return a genuine Excel error (#N/A via NA()) that every downstream IFERROR/ISNA guard can catch, never a descriptive string that would silently participate in array math. The three failure conditions — an included sample with no non-blank category values, a reference level not present in the included sample, and a sample containing only one level (nothing left to code after the reference is dropped) — all return #N/A. The human-readable explanation is carried by the consuming sheet's conditional formatting, not by the return value.</t>
  </si>
  <si>
    <t>Dummy_Code</t>
  </si>
  <si>
    <t>=LAMBDA(category, [reference], [include],
    LET(
        inc,    IF(ISOMITTED(include), TRUE, include),
        x,      TOCOL(IF(category = "", "", category), 0),
        active, (x&lt;&gt;"") * inc,
        lv,     Dummy_Levels(category, reference, include),
        IF(ISNA(lv),
           NA(),
           MAKEARRAY(ROWS(x), COLUMNS(lv), LAMBDA(r, c,
               IF(INDEX(active, r), --(INDEX(x, r) = INDEX(lv, 1, c)), "")
           ))
        )
    )
)</t>
  </si>
  <si>
    <t>n × k matrix of 0/1 dummy indicators aligned to every source row; excluded rows return "" in all columns; #N/A on degenerate input</t>
  </si>
  <si>
    <t>Treatment-coded dummy matrix for a categorical predictor, with excluded rows as blank and the reference level dropped.</t>
  </si>
  <si>
    <t>Dummy_Code returns a treatment-coded dummy matrix for a categorical variable. For each included row, the value is compared to each retained level and encoded as 1 (match) or 0 (no match). Excluded rows (include = FALSE or blank category value) return "" across all k columns so the spilled array stays row-aligned with the source data.
Level determination is delegated to Dummy_Levels — one source of truth for which levels are retained — so the two functions can never disagree about the level set. The reference level is dropped to avoid perfect multicollinearity when the design includes an intercept. Reference-level validation is enforced: if the supplied reference does not appear in the included sample, the function returns #N/A rather than silently failing to drop a column — an invalid reference reintroduces the exact collinearity the function exists to prevent.
Pair with Dummy_Levels to get the matching column headers. Pass the output directly to HSTACK to assemble a multi-predictor design for Coefficients, Prediction_Interval, and related functions.
Failure is signaled by type, not by text: degenerate inputs return a genuine Excel error (#N/A via NA()) that every downstream IFERROR/ISNA guard can catch, never a descriptive string that would silently participate in array math. The three failure conditions — an included sample with no non-blank category values, a reference level not present in the included sample, and a sample containing only one level (nothing left to code after the reference is dropped) — all return #N/A.</t>
  </si>
  <si>
    <t>Base_Period_Delta</t>
  </si>
  <si>
    <t>=LAMBDA(
    LET(
        n_c,      COLUMNS('Regression'!Source_Data),
        position, XMATCH(TRUE, TAKE('Regression'!Spec_Sequence, n_c), 0),
        value,    INDEX(TAKE('Regression'!Spec_Sequence_Period, n_c), position),
        IF(ISNUMBER(value), value, NA())
    )
)</t>
  </si>
  <si>
    <t>The base period Δ in effect — the numeric value of spec cell J (Period In Use) on the Sequence-flagged row of the Regression sheet; #N/A when no Sequence axis is flagged or the cell holds no number.</t>
  </si>
  <si>
    <t>The gap between consecutive time periods (Δ) currently set in the model spec — what Lag_By and Difference_By use when you don't pass one.</t>
  </si>
  <si>
    <t>Base_Period_Delta returns the base period Δ currently in effect for the workbook's sequence axis: the value of the Period In Use spec cell (column J) on the row whose Sequence flag (column H) is TRUE on the Regression sheet. That cell is computed-with-override — the build pre-fills it with Base_Period_Delta_Candidate() (the MODE of within-group consecutive spacings), and a user-typed number into column I (Sequence Period) replaces the formula to override. Either way, this accessor reads whatever the J cell shows, so the Δ that drives Lag_By and Difference_By defaults is always the Δ visible in the spec.
Δ is never silently assumed to be 1. When no variable is flagged as the Sequence axis, or the flagged row's J cell holds no number, the function returns #N/A — and an omitted-delta Lag_By/Difference_By call therefore returns #N/A everywhere rather than fabricating single-step differences. This is the same visible-default-with-override pattern as the categorical reference level (blank E cell → surfaced default in L).
The reference is sheet-qualified ('Regression'!Spec_Sequence / 'Regression'!Spec_Sequence_Period) because a workbook-scoped name cannot resolve sheet-scoped names unqualified; both bands are TAKE-trimmed to COLUMNS(Source_Data) so cells below the live spec rows (including the Sequence Spacing block) are never scanned. In a workbook without a Regression sheet the accessor is inert (#REF!/# N/A), which only matters for omitted-delta calls — an explicit delta argument never evaluates it.</t>
  </si>
  <si>
    <t>Lag_By</t>
  </si>
  <si>
    <t>=LAMBDA(x, group, seq, [delta], [include],
    LET(
        x_v,  TOCOL(IF(x = "", "", x), 0),
        g_v,  TOCOL(IF(group = "", "", group), 0),
        t_v,  TOCOL(IF(seq = "", "", seq), 0),
        step, IF(ISOMITTED(delta), Base_Period_Delta(), delta),
        inc,  IF(ISOMITTED(include), (g_v &lt;&gt; "") * ISNUMBER(t_v), include * 1),
        sep,  CHAR(31),
        source_keys, IF(inc * ISNUMBER(t_v) * (x_v &lt;&gt; ""), g_v &amp; sep &amp; t_v, ""),
        prior, XLOOKUP(g_v &amp; sep &amp; (t_v - step), source_keys, x_v, NA(), 0),
        IF(inc, IF(ISNUMBER(t_v), prior, NA()), "")
    )
)</t>
  </si>
  <si>
    <t>x: single-column data range to lag
group: single-column group identifiers (e.g. Country) — lags never cross a group boundary
seq: single-column numeric time index (e.g. Year) — the lookup key, not the row order
[delta]: base period Δ: the lag looks up seq − delta exactly; when omitted, the spec's Base Period Δ (Base_Period_Delta()) is used — never a silent 1
[include]: boolean mask — TRUE keeps the row; when omitted, rows with a non-blank group and numeric seq are used</t>
  </si>
  <si>
    <t>n × 1 column, row-aligned to x: the value of x at (group, seq − Δ); #N/A when that exact prior period does not exist; "" on excluded rows.</t>
  </si>
  <si>
    <t>The previous period's value of a column within the same group — matched by actual time value, so gaps give #N/A instead of grabbing the wrong row.</t>
  </si>
  <si>
    <t>Lag_By returns the prior-period value of x within the same group: for each included row, the value of x on the row whose group matches and whose seq equals exactly seq − Δ.
The lookup is by time value, not row position — by construction, not convention: the implementation is an exact-match XLOOKUP of composite (group, seq − Δ) keys, never OFFSET or row arithmetic. If the literal period seq − Δ is absent within the group (a gap in the panel), the result is #N/A. It never falls back to "the previous available row", because that would silently splice a multi-period jump into a series that claims to be a one-Δ lag. A group's first observed period has no seq − Δ row and is #N/A for the same reason.
Δ is computed-and-displayed-with-override, never silently assumed: an omitted delta resolves through Base_Period_Delta() — the visible Base Period Δ spec cell (column I of the Sequence-flagged row) — and when no sequence axis or Δ is declared, every included row returns #N/A rather than guessing Δ = 1.
Rows failing the include mask return "" so the spilled column stays row-aligned with the source (the standard row-aligned-transform contract). Excluded rows are also removed from the lookup source, so a lag never reads through an excluded observation. Blank x values are normalized to "" and never served as lag values (the lookup misses → #N/A). The composite key joins group and seq with CHAR(31), so ordinary text groups cannot collide; duplicate (group, seq) pairs are a data defect — the first occurrence wins. seq should be an integer period index (Year, or YEAR*12+MONTH for monthly data); raw calendar serial dates make seq − Δ land between real dates — see the Sequence Spacing block's calendar-signature guidance.</t>
  </si>
  <si>
    <t>Difference_By</t>
  </si>
  <si>
    <t>=LAMBDA(x, group, seq, [delta], [include],
    LET(
        x_v,  TOCOL(IF(x = "", "", x), 0),
        g_v,  TOCOL(IF(group = "", "", group), 0),
        t_v,  TOCOL(IF(seq = "", "", seq), 0),
        step, IF(ISOMITTED(delta), Base_Period_Delta(), delta),
        inc,  IF(ISOMITTED(include), (g_v &lt;&gt; "") * ISNUMBER(t_v), include * 1),
        prior, Lag_By(x, group, seq, step, inc),
        IF(inc, IF(ISNUMBER(x_v) * ISNUMBER(prior), x_v - prior, NA()), "")
    )
)</t>
  </si>
  <si>
    <t>x: single-column numeric data range to difference
group: single-column group identifiers (e.g. Country) — differences never cross a group boundary
seq: single-column numeric time index (e.g. Year) — the lookup key, not the row order
[delta]: base period Δ: Δx(t) = x(t) − x(t − delta) by exact time value; when omitted, the spec's Base Period Δ (Base_Period_Delta()) is used — never a silent 1
[include]: boolean mask — TRUE keeps the row; when omitted, rows with a non-blank group and numeric seq are used</t>
  </si>
  <si>
    <t>n × 1 column, row-aligned to x: Δx(i,t) = x(i,t) − x(i,t−Δ); #N/A when the difference is not computable (first period, gap, or a non-numeric value); "" on excluded rows.</t>
  </si>
  <si>
    <t>The change in a column since the group's previous time period — #N/A at each group's first period and across gaps, so no fake zeros or multi-year jumps sneak into a model.</t>
  </si>
  <si>
    <t>Difference_By returns the within-group time difference Δx(i,t) = x(i,t) − x(i, t−Δ), where Δ is the base period. Three semantic commitments, in order of how expensively they fail when violated:
(A) Each group's first period returns #N/A — never a fabricated 0. A zero would enter a design matrix silently as a real observation; #N/A is caught by every downstream ISNUMBER/IFERROR mask.
(B) "Prior period" means the literal time value t − Δ. If t − Δ is absent within the group (a gap), the result is #N/A. The function never falls back to the previous available row: that would inject a spurious multi-period jump and present it as a one-Δ change. Lookup is by time value, not row position, by construction — the prior value comes from Lag_By's exact-match XLOOKUP of (group, seq − Δ) composite keys, not from OFFSET/row arithmetic — so the result is invariant to how the rows happen to be sorted.
(C) Δ is computed-and-displayed-with-override, never silently assumed to be 1. An omitted delta resolves through Base_Period_Delta() — the visible Base Period Δ spec cell — and returns #N/A everywhere when no sequence axis or Δ is declared. Same pattern as the categorical reference level.
The prior value is delegated to Lag_By (one source of truth for the pair lookup, as Dummy_Code delegates to Dummy_Levels). A row whose own x, or whose t−Δ partner's x, is blank or non-numeric yields #N/A: an incomputable difference on an included row is a visible #N/A observation, not a silently dropped one — which is why the default include mask requires only a non-blank group and numeric seq, deliberately NOT numeric x. Rows failing the include mask return "" so the spilled column stays row-aligned with the source.</t>
  </si>
  <si>
    <t>Sample_Include</t>
  </si>
  <si>
    <t>Regression</t>
  </si>
  <si>
    <t>=LAMBDA(LET(n_c,COLUMNS(Source_Data),rl,TAKE(Spec_Role,n_c),inc,TAKE(Spec_Include,n_c),typ,TAKE(Spec_Type,n_c),seed,SEQUENCE(ROWS(Source_Data),1,1,0),prod,REDUCE(seed,SEQUENCE(n_c),LAMBDA(acc,j,LET(col,INDEX(Source_Data,0,j),IF(INDEX(rl,j)="Filter",acc*--(IFERROR((col+0)=1,FALSE)),IF(OR(INDEX(rl,j)="Response (y)",AND(INDEX(rl,j)="Predictor (x)",INDEX(inc,j)=TRUE,INDEX(typ,j)="Continuous")),acc*N(ISNUMBER(col)),acc))))),prod=1))</t>
  </si>
  <si>
    <t>Full-height boolean column: TRUE for rows passing every declared Filter and complete on the response and included continuous predictors.</t>
  </si>
  <si>
    <t>Which rows the model uses — every Filter column truthy and the response and continuous predictors present.</t>
  </si>
  <si>
    <t>Sheet-scoped row mask for the Model Construction sheet. A REDUCE walks the spec columns, multiplying per-column 0/1 indicator vectors into a full-height ones seed: Filter columns contribute a truthiness test (TRUE or 1 pass; FALSE/0/blank/text fail), the Response and every included Continuous Predictor contribute an ISNUMBER completeness test, and all other roles pass through. Multiplication over {0,1} is logical AND; the final prod=1 yields the boolean column. Full-height by contract (2938 rows on the WHO dataset) — it never row-filters; the sheet's display zones are the only place it filters. Filter truthiness coerces with (col+0), not N(col): col is a bare range reference, and N() of a bare reference implicit-intersects to a scalar, which silently voided the Filter.</t>
  </si>
  <si>
    <t>Response_Column</t>
  </si>
  <si>
    <t>=LAMBDA(LET(n_c,COLUMNS(Source_Data),rl,TAKE(Spec_Role,n_c),INDEX(Source_Data,0,XMATCH("Response (y)",rl))))</t>
  </si>
  <si>
    <t>The single Role=Response data column, full height; #N/A when no row is declared Response.</t>
  </si>
  <si>
    <t>The y column — whichever variable is marked Response in the spec.</t>
  </si>
  <si>
    <t>Sheet-scoped derived response for the Model Construction sheet. Returns the data column of the first spec row whose Role is Response, via XMATCH over the trimmed role vector. Full-height; consumers wrap it in IFERROR to absorb the no-Response and multiple-Response states, which the audit strip's responses count flags separately.</t>
  </si>
  <si>
    <t>Row_Labels</t>
  </si>
  <si>
    <t>=LAMBDA(LET(n_c,COLUMNS(Source_Data),rl,TAKE(Spec_Role,n_c),ids,IFERROR(TRANSPOSE(FILTER(TRANSPOSE(Source_Data),rl="Identifier (Row Label)")),NA()),IF(SUM(--(rl="Identifier (Row Label)"))=0,"Obs. "&amp;SEQUENCE(ROWS(Source_Data)),BYROW(ids,LAMBDA(r,TEXTJOIN("|",FALSE,r))))))</t>
  </si>
  <si>
    <t>Full-height text column of observation labels: joined Identifier columns, or 'Obs. n' when none are declared.</t>
  </si>
  <si>
    <t>A readable label per row — the Identifier columns joined, or Obs. 1, Obs. 2, … when there are none.</t>
  </si>
  <si>
    <t>Sheet-scoped observation labels for the Model Construction sheet. Dispatches structurally on whether any spec row has Role=Identifier: with none, positional labels 'Obs. 1', 'Obs. 2', …; with some, a per-row TEXTJOIN of all Identifier columns in table order, '|'-separated with ignore_empty=FALSE so field positions stay aligned when an identifier cell is blank. Full-height by the same row-mask contract as X_s and Sample_Include.</t>
  </si>
  <si>
    <t>X_s</t>
  </si>
  <si>
    <t>=LAMBDA(LET(n_c,COLUMNS(Source_Data),rl,TAKE(Spec_Role,n_c),inc,TAKE(Spec_Include,n_c),typ,TAKE(Spec_Type,n_c),refs,TAKE(Spec_Reference,n_c),seed,SEQUENCE(ROWS(Source_Data),1,0,0),built,REDUCE(seed,SEQUENCE(n_c),LAMBDA(acc,j,IF(OR(INDEX(rl,j)&lt;&gt;"Predictor (x)",INDEX(inc,j)&lt;&gt;TRUE),acc,LET(col,INDEX(Source_Data,0,j),IF(INDEX(typ,j)&lt;&gt;"Categorical",HSTACK(acc,col),LET(d,INDEX(refs,j),r,IF(LEN(d&amp;"")=0,"",d),lv,Dummy_Levels(col,r,Sample_Include()),IF(ISNA(INDEX(lv,1,1)),acc,HSTACK(acc,--(col=lv))))))))),DROP(built,,1)))</t>
  </si>
  <si>
    <t>The constructed design matrix in spec order: continuous predictors passed through, categoricals reference-dropped one-hot; full height.</t>
  </si>
  <si>
    <t>The design matrix built from the spec — continuous columns as-is, categorical columns turned into reference-dropped dummies.</t>
  </si>
  <si>
    <t>Sheet-scoped design-matrix constructor for the Model Construction sheet. A REDUCE assembles columns in spec order for rows where Role=Predictor and Include=TRUE: a Continuous predictor is passed through as its raw column; a Categorical predictor is encoded as --(col = retained_levels), where Dummy_Levels supplies the mask-scoped, reference-dropped level set (bound once; its #N/A on a degenerate or invalid-reference column is the single skip signal, so the variable contributes nothing rather than erroring the sheet). Reads Sample_Include only to fix categorical level sets; the output is always full-height (the row-mask contract). The retained-levels broadcast is inlined, never LET-bound, to avoid an eager empty-array error. The degenerate skip tests ISNA(INDEX(lv,1,1)), a scalar: lv is a 1x(L-1) row, and an array ISNA condition in front of a wider HSTACK branch broadcasts to #N/A, so the guard must be scalarized.</t>
  </si>
  <si>
    <t>Constructed_Column_Names</t>
  </si>
  <si>
    <t>=LAMBDA(LET(n_c,COLUMNS(Source_Data),rl,TAKE(Spec_Role,n_c),inc,TAKE(Spec_Include,n_c),typ,TAKE(Spec_Type,n_c),refs,TAKE(Spec_Reference,n_c),hdrs,TOROW(Header_Names),built,REDUCE("",SEQUENCE(n_c),LAMBDA(acc,j,IF(OR(INDEX(rl,j)&lt;&gt;"Predictor (x)",INDEX(inc,j)&lt;&gt;TRUE),acc,LET(h,INDEX(hdrs,1,j),IF(INDEX(typ,j)&lt;&gt;"Categorical",HSTACK(acc,h),LET(col,INDEX(Source_Data,0,j),d,INDEX(refs,j),r,IF(LEN(d&amp;"")=0,"",d),lv,Dummy_Levels(col,r,Sample_Include()),IF(ISNA(INDEX(lv,1,1)),acc,HSTACK(acc,h&amp;": "&amp;lv)))))))),DROP(built,,1)))</t>
  </si>
  <si>
    <t>Horizontal header row of level-qualified names for X_s(); always the same width as COLUMNS(X_s()).</t>
  </si>
  <si>
    <t>The column headings for the design matrix — like 'Status: Developing' or 'Year: 2001', one per X_s column.</t>
  </si>
  <si>
    <t>Sheet-scoped header strip for the Model Construction sheet: the structural twin of X_s. Same iteration, same Predictor-AND-Include predicate, same Dummy_Levels skip conditions, emitting a name per contributed column — the bare header for a Continuous predictor, 'Header: level' for each retained Categorical level. Twinning guarantees the header width always equals COLUMNS(X_s()); QC asserts the two never diverge. The degenerate skip tests ISNA(INDEX(lv,1,1)), a scalar: lv is a 1x(L-1) row, and an array ISNA condition in front of a wider HSTACK branch broadcasts to #N/A, so the guard must be scalarized.</t>
  </si>
  <si>
    <t>Sequence_Column</t>
  </si>
  <si>
    <t>=LAMBDA(LET(n_c,COLUMNS(Source_Data),INDEX(Source_Data,0,XMATCH(TRUE,TAKE(Spec_Sequence,n_c),0))))</t>
  </si>
  <si>
    <t>The single Sequence-flagged data column, full height; #N/A when no variable is flagged as the Sequence axis.</t>
  </si>
  <si>
    <t>The column marked as the Sequence (ordering) axis in the spec — whichever variable has its Sequence flag set.</t>
  </si>
  <si>
    <t>Sheet-scoped accessor for the declared ordering axis on the Regression sheet. Returns the data column of the variable whose Sequence flag (spec column H) is TRUE, via XMATCH over the TAKE-trimmed Spec_Sequence vector — the structural sibling of Response_Column (which does the same for Role=Response). Full-height by the same row-mask contract as the other sheet closures.
It is the seq input for sequence-aware serial-correlation diagnostics (Durbin_Watson_By), keeping the axis a single canonical name rather than an inline XMATCH repeated at every call site. When no variable is flagged as the Sequence axis, XMATCH does not match and the accessor is #N/A — the caller's gate (the zero-or-one Sequence-flag count) shows the not-applicable token before this is ever evaluated. When two or more are flagged (a spec error surfaced at the H2 status line) it resolves the first flagged column. Spec_Sequence is TAKE-trimmed to COLUMNS(Source_Data) so cells below the live spec rows, including the Sequence Spacing block, are never scanned.</t>
  </si>
  <si>
    <t>Fixed_Effects_Column</t>
  </si>
  <si>
    <t>=LAMBDA(LET(n_c,COLUMNS(Source_Data),INDEX(Source_Data,0,XMATCH("Fixed Effects",TAKE(Spec_Role,n_c),0))))</t>
  </si>
  <si>
    <t>The single Role=Fixed Effects data column (the panel-unit identifier), full height; #N/A when no row carries the role.</t>
  </si>
  <si>
    <t>The column marked as the Fixed Effects (panel unit) variable in the spec — e.g. Country in a Country/Year panel.</t>
  </si>
  <si>
    <t>Sheet-scoped accessor for the panel-unit (grouping) variable on the Regression sheet. Returns the data column of the first spec row whose Role is "Fixed Effects", via exact-match XMATCH over the TAKE-trimmed Spec_Role vector — the Role-axis sibling of Response_Column (Role=Response) and the structural counterpart of Sequence_Column (the H flag). Full-height by the same row-mask contract as the other sheet closures.
It is the group input for the seam-safe panel serial-correlation diagnostic (BFN_Panel_Durbin_Watson), keeping the panel unit a single canonical name rather than an inline XMATCH repeated at every call site. When no row carries the Fixed Effects role, XMATCH does not match and the accessor is #N/A — the caller's gate (the FE-variable count) shows the not-applicable token before this is ever evaluated. When two or more rows carry the role (two-way absorption, out of scope until its own milestone) it resolves the first, and callers gate on the count instead of computing.
Forward wiring for the v2.1 Fixed Effects release: the "Fixed Effects" Role token is not yet offered by the Role dropdown because the design-matrix engine does not absorb it yet — the accessor and the diagnostics gated on it activate when the role ships. Spec_Role is TAKE-trimmed to COLUMNS(Source_Data) so cells below the live spec rows are never scanned.</t>
  </si>
  <si>
    <t>Serial_Correlation_Group</t>
  </si>
  <si>
    <t>=LAMBDA(LET(
    roles, TAKE(Spec_Role, COLUMNS(Source_Data)),
    key, IFS(
        SUMPRODUCT(N(roles = "Fixed Effects")) &gt; 0, "Fixed Effects",
        SUMPRODUCT(N(roles = "Cluster")) &gt; 0, "Cluster",
        TRUE, "none"
    ),
    SWITCH(key,
        "Fixed Effects", Fixed_Effects_Column(),
        "Cluster", "n/a — Cluster grouping RESERVED — v2.6+",
        "none"
    )
))</t>
  </si>
  <si>
    <t>The grouping-key column for serial-correlation diagnostics: the Fixed Effects data column when a Role="Fixed Effects" row is declared; the token "n/a — Cluster grouping RESERVED — v2.6+" when only a Cluster role is declared; the sentinel "none" when no grouping role exists (ordinary DW path).</t>
  </si>
  <si>
    <t>Which column groups the residuals for the serial-correlation checks — the Fixed Effects variable today, with a reserved slot for the future Cluster role.</t>
  </si>
  <si>
    <t>Serial_Correlation_Group is the grouping-key resolver for the serial-correlation diagnostics: it answers "which dimension partitions the residuals for within-group differencing?" as a single dispatch point, so consumers (the BFN panel Durbin-Watson wiring) never reference a role column directly. Today the answer is the Fixed Effects column; when the v2.6+ Cluster role supplies pooled-panel grouping without absorption, ONLY this resolver changes — every consumer retargets for free.
The SWITCH dispatches on the declared grouping role, highest-priority first: a Role="Fixed Effects" row wins and returns Fixed_Effects_Column() (one source of truth for the FE lookup — the resolver dispatches, the accessor looks up); a Role="Cluster" row with no FE returns the not-applicable token "n/a — Cluster grouping RESERVED — v2.6+" — the branch is present in the SWITCH but deliberately inert, the switch that currently does nothing, mirroring the reserved-spec-column pattern (Order/Transform columns named now, read by nothing); with neither role the default returns the none-sentinel "none", signalling the ordinary single-series DW path. The Cluster branch is dormant AND unreachable from the shipped cells: "Cluster" is not in the Role dropdown, and the diagnostic cells gate on the FE-variable count before this resolver is ever evaluated — a hand-typed Cluster role reaches the token path, never an error.
Both non-column results are explicit text tokens, not NA() (reserved for genuine errors) — friendlier to a future Model-Comparison XLOOKUP and self-explaining in the audit trail. Spec_Role is TAKE-trimmed to COLUMNS(Source_Data) so cells below the live spec rows are never scanned.</t>
  </si>
  <si>
    <t>Sequence_Deltas</t>
  </si>
  <si>
    <t>=LAMBDA(
    LET(
        n_c,     COLUMNS(Source_Data),
        s_pos,   XMATCH(TRUE, TAKE(Spec_Sequence, n_c), 0),
        t_raw,   INDEX(Source_Data, 0, s_pos),
        t_v,     IF(t_raw = "", "", t_raw),
        rl,      TAKE(Spec_Role, n_c),
        id_mask, (rl = "Identifier (Row Label)") * (SEQUENCE(n_c) &lt;&gt; s_pos),
        g_v,     IF(SUM(id_mask) = 0,
            EXPAND("(all)", ROWS(t_v), 1, "(all)"),
            BYROW(CHOOSECOLS(Source_Data, TOROW(FILTER(SEQUENCE(n_c), id_mask))),
                LAMBDA(r, TEXTJOIN(CHAR(31), FALSE, IF(r = "", "", r))))),
        ok,      ISNUMBER(t_v) * (SUBSTITUTE(g_v, CHAR(31), "") &lt;&gt; ""),
        g_f,     FILTER(g_v, ok, NA()),
        t_f,     FILTER(t_v, ok, NA()),
        g_s,     SORTBY(g_f, g_f, 1, t_f, 1),
        t_s,     SORTBY(t_f, g_f, 1, t_f, 1),
        d,       DROP(t_s, 1) - DROP(t_s, -1),
        same,    DROP(g_s, 1) = DROP(g_s, -1),
        IFERROR(FILTER(d, same * (d &gt; 0), NA()), NA())
    )
)</t>
  </si>
  <si>
    <t>Column of all within-group consecutive positive spacings of the Sequence-flagged column (the raw material of the delta spectrum); #N/A when no Sequence axis is flagged or no group has two observations.</t>
  </si>
  <si>
    <t>All the observed gaps between consecutive time periods within each group — e.g. all 1s for a complete yearly panel, with a 2 appearing where a year is missing.</t>
  </si>
  <si>
    <t>Sequence_Deltas returns every within-group consecutive spacing of the sequence axis: for each group, the differences between successive observed values of the Sequence-flagged column, pooled across groups into one column. It is the raw material for the Base Period Δ candidate (its MODE) and the delta spectrum display.
Seam-safety is the point of the implementation: rows are sorted by (group, seq) and consecutive diffs are kept only where the sorted neighbors share a group, so group seams can never contaminate the spacings. A pooled column-wise diff over the raw row order is forbidden — on Country/Year panel data it would manufacture large negative seam deltas at every country boundary. Zero spacings (duplicate (group, seq) pairs) are also dropped: the spectrum describes the time grid, and duplicates are a data defect surfaced elsewhere.
Groups are keyed by the Identifier-role columns, excluding the sequence column itself (a Year flagged as both Identifier and Sequence must not group by itself), joined with CHAR(31) when there are several. With no Identifier columns the whole sample is one group. A row whose Identifier fields are ALL blank produces a delimiter-only join key, which the emptiness check strips (SUBSTITUTE off the CHAR(31) separators) so unidentified rows never form a spurious group. The spectrum deliberately ignores Sample_Include(): the time grid is dataset structure, while the mask is model-iteration state — a filtered model must not make the data look gappier than it is.
All spec-band reads are TAKE-trimmed to COLUMNS(Source_Data), so the Sequence Spacing block below the spec rows is never scanned.</t>
  </si>
  <si>
    <t>Base_Period_Delta_Candidate</t>
  </si>
  <si>
    <t>=LAMBDA(
    LET(
        d, Sequence_Deltas(),
        IF(COUNT(d) = 0, NA(), IFERROR(MODE.SNGL(d), MIN(d)))
    )
)</t>
  </si>
  <si>
    <t>The computed Base Period Δ candidate: MODE of the within-group spacings, falling back to their MIN when no spacing repeats; #N/A when there are no spacings at all.</t>
  </si>
  <si>
    <t>The suggested time step for the data — the most common gap between consecutive periods within a group (1 for yearly data).</t>
  </si>
  <si>
    <t>Base_Period_Delta_Candidate computes the natural base period of the declared sequence axis: the MODE.SNGL of Sequence_Deltas() — the most common within-group consecutive spacing. For a complete yearly panel that is 1; for a decadal survey it is 10. The build writes this candidate into spec cell J (Period In Use) of the Sequence-flagged row; cell I (Sequence Period) is the user-typed override input, and a non-blank I replaces the formula via the reference-level pattern.
When MODE.SNGL returns #N/A because every spacing is distinct, there is no natural base period; the candidate falls back to the MIN of the positive spacings (the finest grid the data could support) and the Sequence Spacing block surfaces an explicit override prompt ("no repeated spacing — set Δ"). When there are no within-group spacings at all — no sequence axis flagged, or every group has a single observation — the candidate is #N/A and cell J displays blank, awaiting a typed Δ in I.
The candidate never quantizes calendar spacings: monthly serial dates produce a spectrum clustered at 28–31 and a MODE of 31, which is a wrong Δ for eleven months of the year. That situation is surfaced (calendar-signature guidance recommending an integer period index upstream), not papered over with a scalar.</t>
  </si>
  <si>
    <t>Sequence_Delta_Spectrum</t>
  </si>
  <si>
    <t>=LAMBDA(
    LET(
        d, Sequence_Deltas(),
        u, SORT(UNIQUE(d)),
        IF(COUNT(d) = 0, NA(), HSTACK(u, BYROW(u, LAMBDA(v, SUM(--(d = v))))))
    )
)</t>
  </si>
  <si>
    <t>Two-column array — each distinct within-group spacing with its count, ascending (the delta spectrum); #N/A when there are no spacings.</t>
  </si>
  <si>
    <t>A little table of every gap size found between consecutive time periods and how often each occurs — all 1s means an evenly spaced panel.</t>
  </si>
  <si>
    <t>Sequence_Delta_Spectrum tabulates the delta spectrum: every distinct within-group consecutive spacing of the sequence axis alongside how many times it occurs, sorted ascending. It is the display behind the Sequence Spacing block's Delta/Count table and the evidence base for its verdict flags.
Reading it: a complete yearly panel shows the single row {1, n−G}. A punched-out year adds a {2, 1} row — the Regularity flag fires, but 2 is still on the Δ = 1 grid so the Off-grid flag stays quiet. First-of-month calendar serials show the signature cluster {28, 29, 30, 31} — Regularity and Off-grid both fire and the calendar-signature guidance recommends an integer period index (YEAR, or YEAR*12 + MONTH) upstream instead of quantizing day counts to a scalar Δ.
Returns #N/A when there are no within-group spacings (no Sequence axis flagged, or every group is a single observation); the consuming cells wrap IFERROR to degrade to a quiet blank.</t>
  </si>
  <si>
    <t>Country</t>
  </si>
  <si>
    <t>Year</t>
  </si>
  <si>
    <t>Status</t>
  </si>
  <si>
    <t>Life expectancy</t>
  </si>
  <si>
    <t>Adult Mortality</t>
  </si>
  <si>
    <t>infant deaths</t>
  </si>
  <si>
    <t>Alcohol</t>
  </si>
  <si>
    <t>percentage expenditure</t>
  </si>
  <si>
    <t>Hepatitis B</t>
  </si>
  <si>
    <t>Measles</t>
  </si>
  <si>
    <t>BMI</t>
  </si>
  <si>
    <t>under-five deaths</t>
  </si>
  <si>
    <t>Polio</t>
  </si>
  <si>
    <t>Total expenditure</t>
  </si>
  <si>
    <t>Diphtheria</t>
  </si>
  <si>
    <t>HIV/AIDS</t>
  </si>
  <si>
    <t>GDP</t>
  </si>
  <si>
    <t>Population</t>
  </si>
  <si>
    <t>thinness 1-19 years</t>
  </si>
  <si>
    <t>thinness 5-9 years</t>
  </si>
  <si>
    <t>Income composition of resources</t>
  </si>
  <si>
    <t>Schooling</t>
  </si>
  <si>
    <t>Full_Data</t>
  </si>
  <si>
    <t>Afghanistan</t>
  </si>
  <si>
    <t>Developing</t>
  </si>
  <si>
    <t>Albania</t>
  </si>
  <si>
    <t>Algeria</t>
  </si>
  <si>
    <t>Angola</t>
  </si>
  <si>
    <t>Antigua and Barbuda</t>
  </si>
  <si>
    <t>Argentina</t>
  </si>
  <si>
    <t>Armenia</t>
  </si>
  <si>
    <t>Australia</t>
  </si>
  <si>
    <t>Developed</t>
  </si>
  <si>
    <t>Austria</t>
  </si>
  <si>
    <t>Azerbaijan</t>
  </si>
  <si>
    <t>Bahamas</t>
  </si>
  <si>
    <t>Bahrain</t>
  </si>
  <si>
    <t>Bangladesh</t>
  </si>
  <si>
    <t>Barbados</t>
  </si>
  <si>
    <t>Belarus</t>
  </si>
  <si>
    <t>Belgium</t>
  </si>
  <si>
    <t>Belize</t>
  </si>
  <si>
    <t>Benin</t>
  </si>
  <si>
    <t>Bhutan</t>
  </si>
  <si>
    <t>Bolivia (Plurinational State of)</t>
  </si>
  <si>
    <t>Bosnia and Herzegovina</t>
  </si>
  <si>
    <t>Botswana</t>
  </si>
  <si>
    <t>Brazil</t>
  </si>
  <si>
    <t>Brunei Darussalam</t>
  </si>
  <si>
    <t>Bulgaria</t>
  </si>
  <si>
    <t>Burkina Faso</t>
  </si>
  <si>
    <t>Burundi</t>
  </si>
  <si>
    <t>Côte d'Ivoire</t>
  </si>
  <si>
    <t>Cabo Verde</t>
  </si>
  <si>
    <t>Cambodia</t>
  </si>
  <si>
    <t>Cameroon</t>
  </si>
  <si>
    <t>Canada</t>
  </si>
  <si>
    <t>Central African Republic</t>
  </si>
  <si>
    <t>Chad</t>
  </si>
  <si>
    <t>Chile</t>
  </si>
  <si>
    <t>China</t>
  </si>
  <si>
    <t>Colombia</t>
  </si>
  <si>
    <t>Comoros</t>
  </si>
  <si>
    <t>Congo</t>
  </si>
  <si>
    <t>Cook Islands</t>
  </si>
  <si>
    <t>Costa Rica</t>
  </si>
  <si>
    <t>Croatia</t>
  </si>
  <si>
    <t>Cuba</t>
  </si>
  <si>
    <t>Cyprus</t>
  </si>
  <si>
    <t>Czechia</t>
  </si>
  <si>
    <t>Democratic People's Republic of Korea</t>
  </si>
  <si>
    <t>Democratic Republic of the Congo</t>
  </si>
  <si>
    <t>Denmark</t>
  </si>
  <si>
    <t>Djibouti</t>
  </si>
  <si>
    <t>Dominica</t>
  </si>
  <si>
    <t>Dominican Republic</t>
  </si>
  <si>
    <t>Ecuador</t>
  </si>
  <si>
    <t>Egypt</t>
  </si>
  <si>
    <t>El Salvador</t>
  </si>
  <si>
    <t>Equatorial Guinea</t>
  </si>
  <si>
    <t>Eritrea</t>
  </si>
  <si>
    <t>Estonia</t>
  </si>
  <si>
    <t>Ethiopia</t>
  </si>
  <si>
    <t>Fiji</t>
  </si>
  <si>
    <t>Finland</t>
  </si>
  <si>
    <t>France</t>
  </si>
  <si>
    <t>Gabon</t>
  </si>
  <si>
    <t>Gambia</t>
  </si>
  <si>
    <t>Georgia</t>
  </si>
  <si>
    <t>Germany</t>
  </si>
  <si>
    <t>Ghana</t>
  </si>
  <si>
    <t>Greece</t>
  </si>
  <si>
    <t>Grenada</t>
  </si>
  <si>
    <t>Guatemala</t>
  </si>
  <si>
    <t>Guinea</t>
  </si>
  <si>
    <t>Guinea-Bissau</t>
  </si>
  <si>
    <t>Guyana</t>
  </si>
  <si>
    <t>Haiti</t>
  </si>
  <si>
    <t>Honduras</t>
  </si>
  <si>
    <t>Hungary</t>
  </si>
  <si>
    <t>Iceland</t>
  </si>
  <si>
    <t>India</t>
  </si>
  <si>
    <t>Indonesia</t>
  </si>
  <si>
    <t>Iran (Islamic Republic of)</t>
  </si>
  <si>
    <t>Iraq</t>
  </si>
  <si>
    <t>Ireland</t>
  </si>
  <si>
    <t>Israel</t>
  </si>
  <si>
    <t>Italy</t>
  </si>
  <si>
    <t>Jamaica</t>
  </si>
  <si>
    <t>Japan</t>
  </si>
  <si>
    <t>Jordan</t>
  </si>
  <si>
    <t>Kazakhstan</t>
  </si>
  <si>
    <t>Kenya</t>
  </si>
  <si>
    <t>Kiribati</t>
  </si>
  <si>
    <t>Kuwait</t>
  </si>
  <si>
    <t>Kyrgyzstan</t>
  </si>
  <si>
    <t>Lao People's Democratic Republic</t>
  </si>
  <si>
    <t>Latvia</t>
  </si>
  <si>
    <t>Lebanon</t>
  </si>
  <si>
    <t>Lesotho</t>
  </si>
  <si>
    <t>Liberia</t>
  </si>
  <si>
    <t>Libya</t>
  </si>
  <si>
    <t>Lithuania</t>
  </si>
  <si>
    <t>Luxembourg</t>
  </si>
  <si>
    <t>Madagascar</t>
  </si>
  <si>
    <t>Malawi</t>
  </si>
  <si>
    <t>Malaysia</t>
  </si>
  <si>
    <t>Maldives</t>
  </si>
  <si>
    <t>Mali</t>
  </si>
  <si>
    <t>Malta</t>
  </si>
  <si>
    <t>Marshall Islands</t>
  </si>
  <si>
    <t>Mauritania</t>
  </si>
  <si>
    <t>Mauritius</t>
  </si>
  <si>
    <t>Mexico</t>
  </si>
  <si>
    <t>Micronesia (Federated States of)</t>
  </si>
  <si>
    <t>Monaco</t>
  </si>
  <si>
    <t>Mongolia</t>
  </si>
  <si>
    <t>Montenegro</t>
  </si>
  <si>
    <t>Morocco</t>
  </si>
  <si>
    <t>Mozambique</t>
  </si>
  <si>
    <t>Myanmar</t>
  </si>
  <si>
    <t>Namibia</t>
  </si>
  <si>
    <t>Nauru</t>
  </si>
  <si>
    <t>Nepal</t>
  </si>
  <si>
    <t>Netherlands</t>
  </si>
  <si>
    <t>New Zealand</t>
  </si>
  <si>
    <t>Nicaragua</t>
  </si>
  <si>
    <t>Niger</t>
  </si>
  <si>
    <t>Nigeria</t>
  </si>
  <si>
    <t>Niue</t>
  </si>
  <si>
    <t>Norway</t>
  </si>
  <si>
    <t>Oman</t>
  </si>
  <si>
    <t>Pakistan</t>
  </si>
  <si>
    <t>Palau</t>
  </si>
  <si>
    <t>Panama</t>
  </si>
  <si>
    <t>Papua New Guinea</t>
  </si>
  <si>
    <t>Paraguay</t>
  </si>
  <si>
    <t>Peru</t>
  </si>
  <si>
    <t>Philippines</t>
  </si>
  <si>
    <t>Poland</t>
  </si>
  <si>
    <t>Portugal</t>
  </si>
  <si>
    <t>Qatar</t>
  </si>
  <si>
    <t>Republic of Korea</t>
  </si>
  <si>
    <t>Republic of Moldova</t>
  </si>
  <si>
    <t>Romania</t>
  </si>
  <si>
    <t>Russian Federation</t>
  </si>
  <si>
    <t>Rwanda</t>
  </si>
  <si>
    <t>Saint Kitts and Nevis</t>
  </si>
  <si>
    <t>Saint Lucia</t>
  </si>
  <si>
    <t>Saint Vincent and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</si>
  <si>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</si>
  <si>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</si>
  <si>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</si>
  <si>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</si>
  <si>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</si>
  <si>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</si>
  <si>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</si>
  <si>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</si>
  <si>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</si>
  <si>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</si>
  <si>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</si>
  <si>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</si>
  <si>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</si>
  <si>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</si>
  <si>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Sudan</t>
  </si>
  <si>
    <t>Spain</t>
  </si>
  <si>
    <t>Sri Lanka</t>
  </si>
  <si>
    <t>Sudan</t>
  </si>
  <si>
    <t>Suriname</t>
  </si>
  <si>
    <t>Swaziland</t>
  </si>
  <si>
    <t>Sweden</t>
  </si>
  <si>
    <t>Switzerland</t>
  </si>
  <si>
    <t>Syrian Arab Republic</t>
  </si>
  <si>
    <t>Tajikistan</t>
  </si>
  <si>
    <t>Thailand</t>
  </si>
  <si>
    <t>The former Yugoslav republic of Macedonia</t>
  </si>
  <si>
    <t>Timor-Leste</t>
  </si>
  <si>
    <t>Togo</t>
  </si>
  <si>
    <t>Tonga</t>
  </si>
  <si>
    <t>Trinidad and Tobago</t>
  </si>
  <si>
    <t>Tunisia</t>
  </si>
  <si>
    <t>Turkey</t>
  </si>
  <si>
    <t>Turkmenistan</t>
  </si>
  <si>
    <t>Tuvalu</t>
  </si>
  <si>
    <t>Uganda</t>
  </si>
  <si>
    <t>Ukraine</t>
  </si>
  <si>
    <t>United Arab Emirates</t>
  </si>
  <si>
    <t>United Kingdom of Great Britain and Northern Ireland</t>
  </si>
  <si>
    <t>United Republic of Tanzania</t>
  </si>
  <si>
    <t>United States of America</t>
  </si>
  <si>
    <t>Uruguay</t>
  </si>
  <si>
    <t>Uzbekistan</t>
  </si>
  <si>
    <t>Vanuatu</t>
  </si>
  <si>
    <t>Venezuela (Bolivarian Republic of)</t>
  </si>
  <si>
    <t>Viet Nam</t>
  </si>
  <si>
    <t>Yemen</t>
  </si>
  <si>
    <t>Zambia</t>
  </si>
  <si>
    <t>Zimbabwe</t>
  </si>
  <si>
    <t>Car Name</t>
  </si>
  <si>
    <t>Make</t>
  </si>
  <si>
    <t>Origin</t>
  </si>
  <si>
    <t>MPG</t>
  </si>
  <si>
    <t>Cylinders</t>
  </si>
  <si>
    <t>Displacement</t>
  </si>
  <si>
    <t>Horsepower</t>
  </si>
  <si>
    <t>Weight</t>
  </si>
  <si>
    <t>Acceleration</t>
  </si>
  <si>
    <t>Model Year</t>
  </si>
  <si>
    <t>Model?</t>
  </si>
  <si>
    <t>chevrolet chevelle malibu</t>
  </si>
  <si>
    <t>chevrolet</t>
  </si>
  <si>
    <t>US</t>
  </si>
  <si>
    <t>chevelle malibu</t>
  </si>
  <si>
    <t>buick skylark 320</t>
  </si>
  <si>
    <t>buick</t>
  </si>
  <si>
    <t>skylark 320</t>
  </si>
  <si>
    <t>plymouth satellite</t>
  </si>
  <si>
    <t>plymouth</t>
  </si>
  <si>
    <t>satellite</t>
  </si>
  <si>
    <t>amc rebel sst</t>
  </si>
  <si>
    <t>amc</t>
  </si>
  <si>
    <t>rebel sst</t>
  </si>
  <si>
    <t>ford torino</t>
  </si>
  <si>
    <t>ford</t>
  </si>
  <si>
    <t>torino</t>
  </si>
  <si>
    <t>ford galaxie 500</t>
  </si>
  <si>
    <t>galaxie 500</t>
  </si>
  <si>
    <t>chevrolet impala</t>
  </si>
  <si>
    <t>impala</t>
  </si>
  <si>
    <t>plymouth fury iii</t>
  </si>
  <si>
    <t>fury iii</t>
  </si>
  <si>
    <t>pontiac catalina</t>
  </si>
  <si>
    <t>pontiac</t>
  </si>
  <si>
    <t>catalina</t>
  </si>
  <si>
    <t>amc ambassador dpl</t>
  </si>
  <si>
    <t>ambassador dpl</t>
  </si>
  <si>
    <t>citroen ds-21 pallas</t>
  </si>
  <si>
    <t>citroen</t>
  </si>
  <si>
    <t>Europe</t>
  </si>
  <si>
    <t>NA</t>
  </si>
  <si>
    <t>ds-21 pallas</t>
  </si>
  <si>
    <t>chevrolet chevelle concours (sw)</t>
  </si>
  <si>
    <t>chevelle concours (sw)</t>
  </si>
  <si>
    <t>ford torino (sw)</t>
  </si>
  <si>
    <t>torino (sw)</t>
  </si>
  <si>
    <t>plymouth satellite (sw)</t>
  </si>
  <si>
    <t>satellite (sw)</t>
  </si>
  <si>
    <t>amc rebel sst (sw)</t>
  </si>
  <si>
    <t>rebel sst (sw)</t>
  </si>
  <si>
    <t>dodge challenger se</t>
  </si>
  <si>
    <t>dodge</t>
  </si>
  <si>
    <t>challenger se</t>
  </si>
  <si>
    <t>plymouth 'cuda 340</t>
  </si>
  <si>
    <t>cuda 340</t>
  </si>
  <si>
    <t>ford mustang boss 302</t>
  </si>
  <si>
    <t>mustang boss 302</t>
  </si>
  <si>
    <t>chevrolet monte carlo</t>
  </si>
  <si>
    <t>monte carlo</t>
  </si>
  <si>
    <t>buick estate wagon (sw)</t>
  </si>
  <si>
    <t>estate wagon (sw)</t>
  </si>
  <si>
    <t>toyota corona mark ii</t>
  </si>
  <si>
    <t>toyota</t>
  </si>
  <si>
    <t>Asia</t>
  </si>
  <si>
    <t>corona mark ii</t>
  </si>
  <si>
    <t>plymouth duster</t>
  </si>
  <si>
    <t>duster</t>
  </si>
  <si>
    <t>amc hornet</t>
  </si>
  <si>
    <t>hornet</t>
  </si>
  <si>
    <t>ford maverick</t>
  </si>
  <si>
    <t>maverick</t>
  </si>
  <si>
    <t>datsun pl510</t>
  </si>
  <si>
    <t>datsun</t>
  </si>
  <si>
    <t>pl510</t>
  </si>
  <si>
    <t>volkswagen 1131 deluxe sedan</t>
  </si>
  <si>
    <t>volkswagen</t>
  </si>
  <si>
    <t>1131 deluxe sedan</t>
  </si>
  <si>
    <t>peugeot 504</t>
  </si>
  <si>
    <t>peugeot</t>
  </si>
  <si>
    <t>audi 100 ls</t>
  </si>
  <si>
    <t>audi</t>
  </si>
  <si>
    <t>100 ls</t>
  </si>
  <si>
    <t>saab 99e</t>
  </si>
  <si>
    <t>saab</t>
  </si>
  <si>
    <t>99e</t>
  </si>
  <si>
    <t>bmw 2002</t>
  </si>
  <si>
    <t>bmw</t>
  </si>
  <si>
    <t>amc gremlin</t>
  </si>
  <si>
    <t>gremlin</t>
  </si>
  <si>
    <t>ford f250</t>
  </si>
  <si>
    <t>f250</t>
  </si>
  <si>
    <t>chevy c20</t>
  </si>
  <si>
    <t>chevy</t>
  </si>
  <si>
    <t>c20</t>
  </si>
  <si>
    <t>dodge d200</t>
  </si>
  <si>
    <t>d200</t>
  </si>
  <si>
    <t>hi 1200d</t>
  </si>
  <si>
    <t>hi</t>
  </si>
  <si>
    <t>1200d</t>
  </si>
  <si>
    <t>chevrolet vega 2300</t>
  </si>
  <si>
    <t>vega 2300</t>
  </si>
  <si>
    <t>toyota corona</t>
  </si>
  <si>
    <t>corona</t>
  </si>
  <si>
    <t>ford pinto</t>
  </si>
  <si>
    <t>pinto</t>
  </si>
  <si>
    <t>volkswagen super beetle 117</t>
  </si>
  <si>
    <t>super beetle 117</t>
  </si>
  <si>
    <t>plymouth satellite custom</t>
  </si>
  <si>
    <t>satellite custom</t>
  </si>
  <si>
    <t>ford torino 500</t>
  </si>
  <si>
    <t>torino 500</t>
  </si>
  <si>
    <t>amc matador</t>
  </si>
  <si>
    <t>matador</t>
  </si>
  <si>
    <t>pontiac catalina brougham</t>
  </si>
  <si>
    <t>catalina brougham</t>
  </si>
  <si>
    <t>dodge monaco (sw)</t>
  </si>
  <si>
    <t>monaco (sw)</t>
  </si>
  <si>
    <t>ford country squire (sw)</t>
  </si>
  <si>
    <t>country squire (sw)</t>
  </si>
  <si>
    <t>pontiac safari (sw)</t>
  </si>
  <si>
    <t>safari (sw)</t>
  </si>
  <si>
    <t>amc hornet sportabout (sw)</t>
  </si>
  <si>
    <t>hornet sportabout (sw)</t>
  </si>
  <si>
    <t>chevrolet vega (sw)</t>
  </si>
  <si>
    <t>vega (sw)</t>
  </si>
  <si>
    <t>pontiac firebird</t>
  </si>
  <si>
    <t>firebird</t>
  </si>
  <si>
    <t>ford mustang</t>
  </si>
  <si>
    <t>mustang</t>
  </si>
  <si>
    <t>mercury capri 2000</t>
  </si>
  <si>
    <t>mercury</t>
  </si>
  <si>
    <t>capri 2000</t>
  </si>
  <si>
    <t>opel 1900</t>
  </si>
  <si>
    <t>opel</t>
  </si>
  <si>
    <t>peugeot 304</t>
  </si>
  <si>
    <t>fiat 124b</t>
  </si>
  <si>
    <t>fiat</t>
  </si>
  <si>
    <t>124b</t>
  </si>
  <si>
    <t>toyota corolla 1200</t>
  </si>
  <si>
    <t>corolla 1200</t>
  </si>
  <si>
    <t>datsun 1200</t>
  </si>
  <si>
    <t>volkswagen model 111</t>
  </si>
  <si>
    <t>model 111</t>
  </si>
  <si>
    <t>plymouth cricket</t>
  </si>
  <si>
    <t>cricket</t>
  </si>
  <si>
    <t>toyota corona hardtop</t>
  </si>
  <si>
    <t>corona hardtop</t>
  </si>
  <si>
    <t>dodge colt hardtop</t>
  </si>
  <si>
    <t>colt hardtop</t>
  </si>
  <si>
    <t>volkswagen type 3</t>
  </si>
  <si>
    <t>type 3</t>
  </si>
  <si>
    <t>chevrolet vega</t>
  </si>
  <si>
    <t>vega</t>
  </si>
  <si>
    <t>ford pinto runabout</t>
  </si>
  <si>
    <t>pinto runabout</t>
  </si>
  <si>
    <t>amc ambassador sst</t>
  </si>
  <si>
    <t>ambassador sst</t>
  </si>
  <si>
    <t>mercury marquis</t>
  </si>
  <si>
    <t>marquis</t>
  </si>
  <si>
    <t>buick lesabre custom</t>
  </si>
  <si>
    <t>lesabre custom</t>
  </si>
  <si>
    <t>oldsmobile delta 88 royale</t>
  </si>
  <si>
    <t>oldsmobile</t>
  </si>
  <si>
    <t>delta 88 royale</t>
  </si>
  <si>
    <t>chrysler newport royal</t>
  </si>
  <si>
    <t>chrysler</t>
  </si>
  <si>
    <t>newport royal</t>
  </si>
  <si>
    <t>mazda rx2 coupe</t>
  </si>
  <si>
    <t>mazda</t>
  </si>
  <si>
    <t>rx2 coupe</t>
  </si>
  <si>
    <t>amc matador (sw)</t>
  </si>
  <si>
    <t>matador (sw)</t>
  </si>
  <si>
    <t>ford gran torino (sw)</t>
  </si>
  <si>
    <t>gran torino (sw)</t>
  </si>
  <si>
    <t>plymouth satellite custom (sw)</t>
  </si>
  <si>
    <t>satellite custom (sw)</t>
  </si>
  <si>
    <t>volvo 145e (sw)</t>
  </si>
  <si>
    <t>volvo</t>
  </si>
  <si>
    <t>145e (sw)</t>
  </si>
  <si>
    <t>volkswagen 411 (sw)</t>
  </si>
  <si>
    <t>411 (sw)</t>
  </si>
  <si>
    <t>peugeot 504 (sw)</t>
  </si>
  <si>
    <t>504 (sw)</t>
  </si>
  <si>
    <t>renault 12 (sw)</t>
  </si>
  <si>
    <t>renault</t>
  </si>
  <si>
    <t>12 (sw)</t>
  </si>
  <si>
    <t>ford pinto (sw)</t>
  </si>
  <si>
    <t>pinto (sw)</t>
  </si>
  <si>
    <t>datsun 510 (sw)</t>
  </si>
  <si>
    <t>510 (sw)</t>
  </si>
  <si>
    <t>toyouta corona mark ii (sw)</t>
  </si>
  <si>
    <t>toyouta</t>
  </si>
  <si>
    <t>corona mark ii (sw)</t>
  </si>
  <si>
    <t>dodge colt (sw)</t>
  </si>
  <si>
    <t>colt (sw)</t>
  </si>
  <si>
    <t>toyota corolla 1600 (sw)</t>
  </si>
  <si>
    <t>corolla 1600 (sw)</t>
  </si>
  <si>
    <t>buick century 350</t>
  </si>
  <si>
    <t>century 350</t>
  </si>
  <si>
    <t>chevrolet malibu</t>
  </si>
  <si>
    <t>malibu</t>
  </si>
  <si>
    <t>ford gran torino</t>
  </si>
  <si>
    <t>gran torino</t>
  </si>
  <si>
    <t>dodge coronet custom</t>
  </si>
  <si>
    <t>coronet custom</t>
  </si>
  <si>
    <t>mercury marquis brougham</t>
  </si>
  <si>
    <t>marquis brougham</t>
  </si>
  <si>
    <t>chevrolet caprice classic</t>
  </si>
  <si>
    <t>caprice classic</t>
  </si>
  <si>
    <t>ford ltd</t>
  </si>
  <si>
    <t>ltd</t>
  </si>
  <si>
    <t>plymouth fury gran sedan</t>
  </si>
  <si>
    <t>fury gran sedan</t>
  </si>
  <si>
    <t>chrysler new yorker brougham</t>
  </si>
  <si>
    <t>new yorker brougham</t>
  </si>
  <si>
    <t>buick electra 225 custom</t>
  </si>
  <si>
    <t>electra 225 custom</t>
  </si>
  <si>
    <t>amc ambassador brougham</t>
  </si>
  <si>
    <t>ambassador brougham</t>
  </si>
  <si>
    <t>plymouth valiant</t>
  </si>
  <si>
    <t>valiant</t>
  </si>
  <si>
    <t>chevrolet nova custom</t>
  </si>
  <si>
    <t>nova custom</t>
  </si>
  <si>
    <t>volkswagen super beetle</t>
  </si>
  <si>
    <t>super beetle</t>
  </si>
  <si>
    <t>ford country</t>
  </si>
  <si>
    <t>country</t>
  </si>
  <si>
    <t>plymouth custom suburb</t>
  </si>
  <si>
    <t>custom suburb</t>
  </si>
  <si>
    <t>oldsmobile vista cruiser</t>
  </si>
  <si>
    <t>vista cruiser</t>
  </si>
  <si>
    <t>toyota carina</t>
  </si>
  <si>
    <t>carina</t>
  </si>
  <si>
    <t>datsun 610</t>
  </si>
  <si>
    <t>maxda rx3</t>
  </si>
  <si>
    <t>maxda</t>
  </si>
  <si>
    <t>rx3</t>
  </si>
  <si>
    <t>mercury capri v6</t>
  </si>
  <si>
    <t>capri v6</t>
  </si>
  <si>
    <t>fiat 124 sport coupe</t>
  </si>
  <si>
    <t>124 sport coupe</t>
  </si>
  <si>
    <t>chevrolet monte carlo s</t>
  </si>
  <si>
    <t>monte carlo s</t>
  </si>
  <si>
    <t>pontiac grand prix</t>
  </si>
  <si>
    <t>grand prix</t>
  </si>
  <si>
    <t>fiat 128</t>
  </si>
  <si>
    <t>opel manta</t>
  </si>
  <si>
    <t>manta</t>
  </si>
  <si>
    <t>audi 100ls</t>
  </si>
  <si>
    <t>100ls</t>
  </si>
  <si>
    <t>volvo 144ea</t>
  </si>
  <si>
    <t>144ea</t>
  </si>
  <si>
    <t>dodge dart custom</t>
  </si>
  <si>
    <t>dart custom</t>
  </si>
  <si>
    <t>saab 99le</t>
  </si>
  <si>
    <t>99le</t>
  </si>
  <si>
    <t>toyota mark ii</t>
  </si>
  <si>
    <t>mark ii</t>
  </si>
  <si>
    <t>oldsmobile omega</t>
  </si>
  <si>
    <t>omega</t>
  </si>
  <si>
    <t>chevrolet nova</t>
  </si>
  <si>
    <t>nova</t>
  </si>
  <si>
    <t>datsun b210</t>
  </si>
  <si>
    <t>b210</t>
  </si>
  <si>
    <t>chevrolet chevelle malibu classic</t>
  </si>
  <si>
    <t>chevelle malibu classic</t>
  </si>
  <si>
    <t>plymouth satellite sebring</t>
  </si>
  <si>
    <t>satellite sebring</t>
  </si>
  <si>
    <t>buick century luxus (sw)</t>
  </si>
  <si>
    <t>century luxus (sw)</t>
  </si>
  <si>
    <t>dodge coronet custom (sw)</t>
  </si>
  <si>
    <t>coronet custom (sw)</t>
  </si>
  <si>
    <t>audi fox</t>
  </si>
  <si>
    <t>fox</t>
  </si>
  <si>
    <t>volkswagen dasher</t>
  </si>
  <si>
    <t>dasher</t>
  </si>
  <si>
    <t>datsun 710</t>
  </si>
  <si>
    <t>dodge colt</t>
  </si>
  <si>
    <t>colt</t>
  </si>
  <si>
    <t>fiat 124 tc</t>
  </si>
  <si>
    <t>124 tc</t>
  </si>
  <si>
    <t>honda civic</t>
  </si>
  <si>
    <t>honda</t>
  </si>
  <si>
    <t>civic</t>
  </si>
  <si>
    <t>subaru</t>
  </si>
  <si>
    <t>fiat x1.9</t>
  </si>
  <si>
    <t>x1.9</t>
  </si>
  <si>
    <t>plymouth valiant custom</t>
  </si>
  <si>
    <t>valiant custom</t>
  </si>
  <si>
    <t>mercury monarch</t>
  </si>
  <si>
    <t>monarch</t>
  </si>
  <si>
    <t>chevrolet bel air</t>
  </si>
  <si>
    <t>bel air</t>
  </si>
  <si>
    <t>plymouth grand fury</t>
  </si>
  <si>
    <t>grand fury</t>
  </si>
  <si>
    <t>buick century</t>
  </si>
  <si>
    <t>century</t>
  </si>
  <si>
    <t>chevroelt chevelle malibu</t>
  </si>
  <si>
    <t>chevroelt</t>
  </si>
  <si>
    <t>plymouth fury</t>
  </si>
  <si>
    <t>fury</t>
  </si>
  <si>
    <t>buick skyhawk</t>
  </si>
  <si>
    <t>skyhawk</t>
  </si>
  <si>
    <t>chevrolet monza 2+2</t>
  </si>
  <si>
    <t>monza 2+2</t>
  </si>
  <si>
    <t>ford mustang ii</t>
  </si>
  <si>
    <t>mustang ii</t>
  </si>
  <si>
    <t>toyota corolla</t>
  </si>
  <si>
    <t>corolla</t>
  </si>
  <si>
    <t>pontiac astro</t>
  </si>
  <si>
    <t>astro</t>
  </si>
  <si>
    <t>volkswagen rabbit</t>
  </si>
  <si>
    <t>rabbit</t>
  </si>
  <si>
    <t>amc pacer</t>
  </si>
  <si>
    <t>pacer</t>
  </si>
  <si>
    <t>volvo 244dl</t>
  </si>
  <si>
    <t>244dl</t>
  </si>
  <si>
    <t>honda civic cvcc</t>
  </si>
  <si>
    <t>civic cvcc</t>
  </si>
  <si>
    <t>fiat 131</t>
  </si>
  <si>
    <t>capri ii</t>
  </si>
  <si>
    <t>capri</t>
  </si>
  <si>
    <t>ii</t>
  </si>
  <si>
    <t>renault 12tl</t>
  </si>
  <si>
    <t>12tl</t>
  </si>
  <si>
    <t>dodge coronet brougham</t>
  </si>
  <si>
    <t>coronet brougham</t>
  </si>
  <si>
    <t>chevrolet chevette</t>
  </si>
  <si>
    <t>chevette</t>
  </si>
  <si>
    <t>chevrolet woody</t>
  </si>
  <si>
    <t>woody</t>
  </si>
  <si>
    <t>vw rabbit</t>
  </si>
  <si>
    <t>vw</t>
  </si>
  <si>
    <t>dodge aspen se</t>
  </si>
  <si>
    <t>aspen se</t>
  </si>
  <si>
    <t>ford granada ghia</t>
  </si>
  <si>
    <t>granada ghia</t>
  </si>
  <si>
    <t>pontiac ventura sj</t>
  </si>
  <si>
    <t>ventura sj</t>
  </si>
  <si>
    <t>amc pacer d/l</t>
  </si>
  <si>
    <t>pacer d/l</t>
  </si>
  <si>
    <t>datsun b-210</t>
  </si>
  <si>
    <t>b-210</t>
  </si>
  <si>
    <t>volvo 245</t>
  </si>
  <si>
    <t>plymouth volare premier v8</t>
  </si>
  <si>
    <t>volare premier v8</t>
  </si>
  <si>
    <t>mercedes-benz 280s</t>
  </si>
  <si>
    <t>mercedes-benz</t>
  </si>
  <si>
    <t>280s</t>
  </si>
  <si>
    <t>cadillac seville</t>
  </si>
  <si>
    <t>cadillac</t>
  </si>
  <si>
    <t>seville</t>
  </si>
  <si>
    <t>chevy c10</t>
  </si>
  <si>
    <t>c10</t>
  </si>
  <si>
    <t>ford f108</t>
  </si>
  <si>
    <t>f108</t>
  </si>
  <si>
    <t>dodge d100</t>
  </si>
  <si>
    <t>d100</t>
  </si>
  <si>
    <t>honda accord cvcc</t>
  </si>
  <si>
    <t>accord cvcc</t>
  </si>
  <si>
    <t>buick opel isuzu deluxe</t>
  </si>
  <si>
    <t>opel isuzu deluxe</t>
  </si>
  <si>
    <t>renault 5 gtl</t>
  </si>
  <si>
    <t>5 gtl</t>
  </si>
  <si>
    <t>plymouth arrow gs</t>
  </si>
  <si>
    <t>arrow gs</t>
  </si>
  <si>
    <t>datsun f-10 hatchback</t>
  </si>
  <si>
    <t>f-10 hatchback</t>
  </si>
  <si>
    <t>oldsmobile cutlass supreme</t>
  </si>
  <si>
    <t>cutlass supreme</t>
  </si>
  <si>
    <t>dodge monaco brougham</t>
  </si>
  <si>
    <t>monaco brougham</t>
  </si>
  <si>
    <t>mercury cougar brougham</t>
  </si>
  <si>
    <t>cougar brougham</t>
  </si>
  <si>
    <t>chevrolet concours</t>
  </si>
  <si>
    <t>concours</t>
  </si>
  <si>
    <t>buick skylark</t>
  </si>
  <si>
    <t>skylark</t>
  </si>
  <si>
    <t>plymouth volare custom</t>
  </si>
  <si>
    <t>volare custom</t>
  </si>
  <si>
    <t>ford granada</t>
  </si>
  <si>
    <t>granada</t>
  </si>
  <si>
    <t>pontiac grand prix lj</t>
  </si>
  <si>
    <t>grand prix lj</t>
  </si>
  <si>
    <t>chevrolet monte carlo landau</t>
  </si>
  <si>
    <t>monte carlo landau</t>
  </si>
  <si>
    <t>chrysler cordoba</t>
  </si>
  <si>
    <t>cordoba</t>
  </si>
  <si>
    <t>ford thunderbird</t>
  </si>
  <si>
    <t>thunderbird</t>
  </si>
  <si>
    <t>volkswagen rabbit custom</t>
  </si>
  <si>
    <t>rabbit custom</t>
  </si>
  <si>
    <t>pontiac sunbird coupe</t>
  </si>
  <si>
    <t>sunbird coupe</t>
  </si>
  <si>
    <t>toyota corolla liftback</t>
  </si>
  <si>
    <t>corolla liftback</t>
  </si>
  <si>
    <t>ford mustang ii 2+2</t>
  </si>
  <si>
    <t>mustang ii 2+2</t>
  </si>
  <si>
    <t>dodge colt m/m</t>
  </si>
  <si>
    <t>colt m/m</t>
  </si>
  <si>
    <t>subaru dl</t>
  </si>
  <si>
    <t>dl</t>
  </si>
  <si>
    <t>datsun 810</t>
  </si>
  <si>
    <t>bmw 320i</t>
  </si>
  <si>
    <t>320i</t>
  </si>
  <si>
    <t>mazda rx-4</t>
  </si>
  <si>
    <t>rx-4</t>
  </si>
  <si>
    <t>volkswagen rabbit custom diesel</t>
  </si>
  <si>
    <t>rabbit custom diesel</t>
  </si>
  <si>
    <t>ford fiesta</t>
  </si>
  <si>
    <t>fiesta</t>
  </si>
  <si>
    <t>mazda glc deluxe</t>
  </si>
  <si>
    <t>glc deluxe</t>
  </si>
  <si>
    <t>datsun b210 gx</t>
  </si>
  <si>
    <t>b210 gx</t>
  </si>
  <si>
    <t>oldsmobile cutlass salon brougham</t>
  </si>
  <si>
    <t>cutlass salon brougham</t>
  </si>
  <si>
    <t>dodge diplomat</t>
  </si>
  <si>
    <t>diplomat</t>
  </si>
  <si>
    <t>mercury monarch ghia</t>
  </si>
  <si>
    <t>monarch ghia</t>
  </si>
  <si>
    <t>pontiac phoenix lj</t>
  </si>
  <si>
    <t>phoenix lj</t>
  </si>
  <si>
    <t>ford fairmont (auto)</t>
  </si>
  <si>
    <t>fairmont (auto)</t>
  </si>
  <si>
    <t>ford fairmont (man)</t>
  </si>
  <si>
    <t>fairmont (man)</t>
  </si>
  <si>
    <t>plymouth volare</t>
  </si>
  <si>
    <t>volare</t>
  </si>
  <si>
    <t>amc concord</t>
  </si>
  <si>
    <t>concord</t>
  </si>
  <si>
    <t>buick century special</t>
  </si>
  <si>
    <t>century special</t>
  </si>
  <si>
    <t>mercury zephyr</t>
  </si>
  <si>
    <t>zephyr</t>
  </si>
  <si>
    <t>dodge aspen</t>
  </si>
  <si>
    <t>aspen</t>
  </si>
  <si>
    <t>amc concord d/l</t>
  </si>
  <si>
    <t>concord d/l</t>
  </si>
  <si>
    <t>buick regal sport coupe (turbo)</t>
  </si>
  <si>
    <t>regal sport coupe (turbo)</t>
  </si>
  <si>
    <t>ford futura</t>
  </si>
  <si>
    <t>futura</t>
  </si>
  <si>
    <t>dodge magnum xe</t>
  </si>
  <si>
    <t>magnum xe</t>
  </si>
  <si>
    <t>datsun 510</t>
  </si>
  <si>
    <t>dodge omni</t>
  </si>
  <si>
    <t>omni</t>
  </si>
  <si>
    <t>toyota celica gt liftback</t>
  </si>
  <si>
    <t>celica gt liftback</t>
  </si>
  <si>
    <t>plymouth sapporo</t>
  </si>
  <si>
    <t>sapporo</t>
  </si>
  <si>
    <t>oldsmobile starfire sx</t>
  </si>
  <si>
    <t>starfire sx</t>
  </si>
  <si>
    <t>datsun 200-sx</t>
  </si>
  <si>
    <t>200-sx</t>
  </si>
  <si>
    <t>audi 5000</t>
  </si>
  <si>
    <t>volvo 264gl</t>
  </si>
  <si>
    <t>264gl</t>
  </si>
  <si>
    <t>saab 99gle</t>
  </si>
  <si>
    <t>99gle</t>
  </si>
  <si>
    <t>peugeot 604sl</t>
  </si>
  <si>
    <t>604sl</t>
  </si>
  <si>
    <t>volkswagen scirocco</t>
  </si>
  <si>
    <t>scirocco</t>
  </si>
  <si>
    <t>honda accord lx</t>
  </si>
  <si>
    <t>accord lx</t>
  </si>
  <si>
    <t>pontiac lemans v6</t>
  </si>
  <si>
    <t>lemans v6</t>
  </si>
  <si>
    <t>mercury zephyr 6</t>
  </si>
  <si>
    <t>zephyr 6</t>
  </si>
  <si>
    <t>ford fairmont 4</t>
  </si>
  <si>
    <t>fairmont 4</t>
  </si>
  <si>
    <t>amc concord dl 6</t>
  </si>
  <si>
    <t>concord dl 6</t>
  </si>
  <si>
    <t>dodge aspen 6</t>
  </si>
  <si>
    <t>aspen 6</t>
  </si>
  <si>
    <t>ford ltd landau</t>
  </si>
  <si>
    <t>ltd landau</t>
  </si>
  <si>
    <t>mercury grand marquis</t>
  </si>
  <si>
    <t>grand marquis</t>
  </si>
  <si>
    <t>dodge st. regis</t>
  </si>
  <si>
    <t>st. regis</t>
  </si>
  <si>
    <t>chevrolet malibu classic (sw)</t>
  </si>
  <si>
    <t>malibu classic (sw)</t>
  </si>
  <si>
    <t>chrysler lebaron town @ country (sw)</t>
  </si>
  <si>
    <t>lebaron town @ country (sw)</t>
  </si>
  <si>
    <t>vw rabbit custom</t>
  </si>
  <si>
    <t>maxda glc deluxe</t>
  </si>
  <si>
    <t>dodge colt hatchback custom</t>
  </si>
  <si>
    <t>colt hatchback custom</t>
  </si>
  <si>
    <t>amc spirit dl</t>
  </si>
  <si>
    <t>spirit dl</t>
  </si>
  <si>
    <t>mercedes benz 300d</t>
  </si>
  <si>
    <t>mercedes</t>
  </si>
  <si>
    <t>benz 300d</t>
  </si>
  <si>
    <t>cadillac eldorado</t>
  </si>
  <si>
    <t>eldorado</t>
  </si>
  <si>
    <t>plymouth horizon</t>
  </si>
  <si>
    <t>horizon</t>
  </si>
  <si>
    <t>plymouth horizon tc3</t>
  </si>
  <si>
    <t>horizon tc3</t>
  </si>
  <si>
    <t>datsun 210</t>
  </si>
  <si>
    <t>fiat strada custom</t>
  </si>
  <si>
    <t>strada custom</t>
  </si>
  <si>
    <t>buick skylark limited</t>
  </si>
  <si>
    <t>skylark limited</t>
  </si>
  <si>
    <t>chevrolet citation</t>
  </si>
  <si>
    <t>citation</t>
  </si>
  <si>
    <t>oldsmobile omega brougham</t>
  </si>
  <si>
    <t>omega brougham</t>
  </si>
  <si>
    <t>pontiac phoenix</t>
  </si>
  <si>
    <t>phoenix</t>
  </si>
  <si>
    <t>toyota corolla tercel</t>
  </si>
  <si>
    <t>corolla tercel</t>
  </si>
  <si>
    <t>datsun 310</t>
  </si>
  <si>
    <t>ford fairmont</t>
  </si>
  <si>
    <t>fairmont</t>
  </si>
  <si>
    <t>audi 4000</t>
  </si>
  <si>
    <t>toyota corona liftback</t>
  </si>
  <si>
    <t>corona liftback</t>
  </si>
  <si>
    <t>mazda 626</t>
  </si>
  <si>
    <t>datsun 510 hatchback</t>
  </si>
  <si>
    <t>510 hatchback</t>
  </si>
  <si>
    <t>mazda glc</t>
  </si>
  <si>
    <t>glc</t>
  </si>
  <si>
    <t>vw rabbit c (diesel)</t>
  </si>
  <si>
    <t>rabbit c (diesel)</t>
  </si>
  <si>
    <t>vw dasher (diesel)</t>
  </si>
  <si>
    <t>dasher (diesel)</t>
  </si>
  <si>
    <t>audi 5000s (diesel)</t>
  </si>
  <si>
    <t>5000s (diesel)</t>
  </si>
  <si>
    <t>mercedes-benz 240d</t>
  </si>
  <si>
    <t>240d</t>
  </si>
  <si>
    <t>honda civic 1500 gl</t>
  </si>
  <si>
    <t>civic 1500 gl</t>
  </si>
  <si>
    <t>renault lecar deluxe</t>
  </si>
  <si>
    <t>lecar deluxe</t>
  </si>
  <si>
    <t>vokswagen rabbit</t>
  </si>
  <si>
    <t>vokswagen</t>
  </si>
  <si>
    <t>datsun 280-zx</t>
  </si>
  <si>
    <t>280-zx</t>
  </si>
  <si>
    <t>mazda rx-7 gs</t>
  </si>
  <si>
    <t>rx-7 gs</t>
  </si>
  <si>
    <t>triumph tr7 coupe</t>
  </si>
  <si>
    <t>triumph</t>
  </si>
  <si>
    <t>tr7 coupe</t>
  </si>
  <si>
    <t>ford mustang cobra</t>
  </si>
  <si>
    <t>mustang cobra</t>
  </si>
  <si>
    <t>honda accord</t>
  </si>
  <si>
    <t>accord</t>
  </si>
  <si>
    <t>plymouth reliant</t>
  </si>
  <si>
    <t>reliant</t>
  </si>
  <si>
    <t>dodge aries wagon (sw)</t>
  </si>
  <si>
    <t>aries wagon (sw)</t>
  </si>
  <si>
    <t>toyota starlet</t>
  </si>
  <si>
    <t>starlet</t>
  </si>
  <si>
    <t>plymouth champ</t>
  </si>
  <si>
    <t>champ</t>
  </si>
  <si>
    <t>honda civic 1300</t>
  </si>
  <si>
    <t>civic 1300</t>
  </si>
  <si>
    <t>datsun 210 mpg</t>
  </si>
  <si>
    <t>210 mpg</t>
  </si>
  <si>
    <t>toyota tercel</t>
  </si>
  <si>
    <t>tercel</t>
  </si>
  <si>
    <t>mazda glc 4</t>
  </si>
  <si>
    <t>glc 4</t>
  </si>
  <si>
    <t>plymouth horizon 4</t>
  </si>
  <si>
    <t>horizon 4</t>
  </si>
  <si>
    <t>ford escort 4w</t>
  </si>
  <si>
    <t>escort 4w</t>
  </si>
  <si>
    <t>ford escort 2h</t>
  </si>
  <si>
    <t>escort 2h</t>
  </si>
  <si>
    <t>volkswagen jetta</t>
  </si>
  <si>
    <t>jetta</t>
  </si>
  <si>
    <t>renault 18i</t>
  </si>
  <si>
    <t>18i</t>
  </si>
  <si>
    <t>honda prelude</t>
  </si>
  <si>
    <t>prelude</t>
  </si>
  <si>
    <t>datsun 200sx</t>
  </si>
  <si>
    <t>200sx</t>
  </si>
  <si>
    <t>peugeot 505s turbo diesel</t>
  </si>
  <si>
    <t>505s turbo diesel</t>
  </si>
  <si>
    <t>saab 900s</t>
  </si>
  <si>
    <t>900s</t>
  </si>
  <si>
    <t>volvo diesel</t>
  </si>
  <si>
    <t>diesel</t>
  </si>
  <si>
    <t>toyota cressida</t>
  </si>
  <si>
    <t>cressida</t>
  </si>
  <si>
    <t>datsun 810 maxima</t>
  </si>
  <si>
    <t>810 maxima</t>
  </si>
  <si>
    <t>oldsmobile cutlass ls</t>
  </si>
  <si>
    <t>cutlass ls</t>
  </si>
  <si>
    <t>ford granada gl</t>
  </si>
  <si>
    <t>granada gl</t>
  </si>
  <si>
    <t>chrysler lebaron salon</t>
  </si>
  <si>
    <t>lebaron salon</t>
  </si>
  <si>
    <t>chevrolet cavalier</t>
  </si>
  <si>
    <t>cavalier</t>
  </si>
  <si>
    <t>chevrolet cavalier wagon</t>
  </si>
  <si>
    <t>cavalier wagon</t>
  </si>
  <si>
    <t>chevrolet cavalier 2-door</t>
  </si>
  <si>
    <t>cavalier 2-door</t>
  </si>
  <si>
    <t>pontiac j2000 se hatchback</t>
  </si>
  <si>
    <t>j2000 se hatchback</t>
  </si>
  <si>
    <t>dodge aries se</t>
  </si>
  <si>
    <t>aries se</t>
  </si>
  <si>
    <t>ford fairmont futura</t>
  </si>
  <si>
    <t>fairmont futura</t>
  </si>
  <si>
    <t>amc concord dl</t>
  </si>
  <si>
    <t>concord dl</t>
  </si>
  <si>
    <t>volkswagen rabbit l</t>
  </si>
  <si>
    <t>rabbit l</t>
  </si>
  <si>
    <t>mazda glc custom l</t>
  </si>
  <si>
    <t>glc custom l</t>
  </si>
  <si>
    <t>mazda glc custom</t>
  </si>
  <si>
    <t>glc custom</t>
  </si>
  <si>
    <t>plymouth horizon miser</t>
  </si>
  <si>
    <t>horizon miser</t>
  </si>
  <si>
    <t>mercury lynx l</t>
  </si>
  <si>
    <t>lynx l</t>
  </si>
  <si>
    <t>nissan stanza xe</t>
  </si>
  <si>
    <t>nissan</t>
  </si>
  <si>
    <t>stanza xe</t>
  </si>
  <si>
    <t>honda civic (auto)</t>
  </si>
  <si>
    <t>civic (auto)</t>
  </si>
  <si>
    <t>datsun 310 gx</t>
  </si>
  <si>
    <t>310 gx</t>
  </si>
  <si>
    <t>buick century limited</t>
  </si>
  <si>
    <t>century limited</t>
  </si>
  <si>
    <t>oldsmobile cutlass ciera (diesel)</t>
  </si>
  <si>
    <t>cutlass ciera (diesel)</t>
  </si>
  <si>
    <t>chrysler lebaron medallion</t>
  </si>
  <si>
    <t>lebaron medallion</t>
  </si>
  <si>
    <t>ford granada l</t>
  </si>
  <si>
    <t>granada l</t>
  </si>
  <si>
    <t>toyota celica gt</t>
  </si>
  <si>
    <t>celica gt</t>
  </si>
  <si>
    <t>dodge charger 2.2</t>
  </si>
  <si>
    <t>charger 2.2</t>
  </si>
  <si>
    <t>chevrolet camaro</t>
  </si>
  <si>
    <t>camaro</t>
  </si>
  <si>
    <t>ford mustang gl</t>
  </si>
  <si>
    <t>mustang gl</t>
  </si>
  <si>
    <t>vw pickup</t>
  </si>
  <si>
    <t>pickup</t>
  </si>
  <si>
    <t>dodge rampage</t>
  </si>
  <si>
    <t>rampage</t>
  </si>
  <si>
    <t>ford ranger</t>
  </si>
  <si>
    <t>ranger</t>
  </si>
  <si>
    <t>chevy s-10</t>
  </si>
  <si>
    <t>s-10</t>
  </si>
  <si>
    <t>Univariate Analysis</t>
  </si>
  <si>
    <t>Data</t>
  </si>
  <si>
    <t>Filter</t>
  </si>
  <si>
    <t>Include</t>
  </si>
  <si>
    <t>Descriptive Statistics</t>
  </si>
  <si>
    <t>Value</t>
  </si>
  <si>
    <t>Mean</t>
  </si>
  <si>
    <t>Median</t>
  </si>
  <si>
    <t>Mode</t>
  </si>
  <si>
    <t>Std Dev</t>
  </si>
  <si>
    <t>Variance</t>
  </si>
  <si>
    <t>Min</t>
  </si>
  <si>
    <t>Max</t>
  </si>
  <si>
    <t>Range</t>
  </si>
  <si>
    <t>Count</t>
  </si>
  <si>
    <t>Missing</t>
  </si>
  <si>
    <t>Histograms</t>
  </si>
  <si>
    <t>Method</t>
  </si>
  <si>
    <t>Sturges</t>
  </si>
  <si>
    <t>Lower Edges</t>
  </si>
  <si>
    <t>Upper Edges</t>
  </si>
  <si>
    <t>Normal</t>
  </si>
  <si>
    <t>Lognormal</t>
  </si>
  <si>
    <t>Exponential</t>
  </si>
  <si>
    <t>Weibull</t>
  </si>
  <si>
    <t>Gamma</t>
  </si>
  <si>
    <t>Triangular</t>
  </si>
  <si>
    <t>Beta</t>
  </si>
  <si>
    <t>BetaPERT</t>
  </si>
  <si>
    <t>Bins:</t>
  </si>
  <si>
    <t>Scott</t>
  </si>
  <si>
    <t>FD</t>
  </si>
  <si>
    <t>Distribution Fitting/Comparison</t>
  </si>
  <si>
    <t>Distribution</t>
  </si>
  <si>
    <t>θ₁</t>
  </si>
  <si>
    <t>θ₂</t>
  </si>
  <si>
    <t>θ₃</t>
  </si>
  <si>
    <t>NLL</t>
  </si>
  <si>
    <t>k</t>
  </si>
  <si>
    <t>A-D</t>
  </si>
  <si>
    <t>K-S</t>
  </si>
  <si>
    <t>μ_ln</t>
  </si>
  <si>
    <t>σ_ln</t>
  </si>
  <si>
    <t>Rate</t>
  </si>
  <si>
    <t>shape</t>
  </si>
  <si>
    <t>scale</t>
  </si>
  <si>
    <t>rate</t>
  </si>
  <si>
    <t>alpha</t>
  </si>
  <si>
    <t>beta</t>
  </si>
  <si>
    <t>Q-Q Plot Data</t>
  </si>
  <si>
    <t>P</t>
  </si>
  <si>
    <t>Sample</t>
  </si>
  <si>
    <t>Weibull Grid-Search MLE  —  Stage 1  (Shape (k) × Scale (λ))</t>
  </si>
  <si>
    <t>Min NLL:</t>
  </si>
  <si>
    <t>Rows/Columns</t>
  </si>
  <si>
    <t>Parameter</t>
  </si>
  <si>
    <t>Input</t>
  </si>
  <si>
    <t>Step Size</t>
  </si>
  <si>
    <t>Best</t>
  </si>
  <si>
    <t>Shape (k)</t>
  </si>
  <si>
    <t>Scale (λ)</t>
  </si>
  <si>
    <t>Weibull Grid-Search MLE  —  Stage 2  (refined)</t>
  </si>
  <si>
    <t>Gamma Grid-Search MLE  —  Stage 1  (Shape (α) × Rate (β))</t>
  </si>
  <si>
    <t>Shape (α)</t>
  </si>
  <si>
    <t>Rate (β)</t>
  </si>
  <si>
    <t>Gamma Grid-Search MLE  —  Stage 2  (refined)</t>
  </si>
  <si>
    <t>Beta Grid-Search MLE  —  Stage 1  (Alpha (α) × Beta (β))</t>
  </si>
  <si>
    <t>Alpha (α)</t>
  </si>
  <si>
    <t>Beta (β)</t>
  </si>
  <si>
    <t>Beta Grid-Search MLE  —  Stage 2  (refined)</t>
  </si>
  <si>
    <t>How to use the Regression sheet for Multilinear Regression (MLR)</t>
  </si>
  <si>
    <t>To analyze your own dataset, copy the Regression sheet into your workbook (right-click the tab → Move or Copy). This carries over all workbook-scoped LAMBDA functions as well as the sheet-scoped names the Regression sheet uses.</t>
  </si>
  <si>
    <t>Ensure your data is organized as a structured Excel table. Select the range including column headers and press Ctrl+T, or go to Home → Format as Table.</t>
  </si>
  <si>
    <t>Point the sheet at your data (one edit):</t>
  </si>
  <si>
    <t>Open the Name Manager (Formulas → Name Manager) and update Source_Table (the "Refers To" field) to your table, including its header row — for example =MyTable[#All]. Everything else derives from this one name: the header row, the data body, and the variable list in the MODEL SPECIFICATION block all update automatically.</t>
  </si>
  <si>
    <t>Define your model in the MODEL SPECIFICATION block (columns A–K):</t>
  </si>
  <si>
    <t>The Variable column fills itself from your table's headers — one specification row per column. For each row, choose a Role:
Response (y) — the dependent variable; declare exactly one.
Predictor (x) — a candidate model input; the Include toggle turns it on or off for the current model run.
Identifier (Row Label) — labeling columns such as names, IDs, or dates; they appear as row labels in the RESIDUAL OUTPUT section (multiple Identifier columns are joined with "|").
Filter — a TRUE/FALSE or 1/0 column; only rows where every Filter column is truthy enter the regression. Declare several Filter columns to stratify — they are ANDed together.
Omit — never used for anything; helper columns and notes.</t>
  </si>
  <si>
    <t>For each included Predictor, set its Type. Continuous predictors enter the design matrix as-is. Categorical predictors are dummy-coded automatically: each level except the reference level becomes a 0/1 column with a level-qualified name (e.g. "Status: Developing"). The reference level defaults to the first level in sort order; type a level into Reference Level to override it (the cell turns red if that level does not exist in the analysis sample). The Levels and Reference In Use columns display what the model will do: the distinct level count in the analysis sample, and the reference actually in effect. A categorical with one level (or an invalid reference) is flagged red and contributes no columns — the rest of the model still computes.</t>
  </si>
  <si>
    <t>If your table has more columns than the shipped dataset, fill in Role, Include, and Type for the extra specification rows — the dropdowns are available all the way down. A row with a blank Role is ignored. The Order and Transform columns are placeholders for a future version and are not read by any formula; they are hidden on the sheet. The Sequence column marks at most one variable as the ordering axis for future lag/difference/serial-correlation features — it is independent of Role and Type (a Predictor can also be the sequence axis). Leave it blank for non-panel data; marking two or more rows shows a red error in the status cell above the column. The Sequence Period column (I) is the typed override input: type a number on the flagged row to declare a Δ that differs from the candidate. The Period In Use column (J) is the live companion — it shows the typed override if column I is non-blank, otherwise the computed candidate (the most common gap between consecutive periods within a group). Lag_By and Difference_By fall back to Base_Period_Delta() when their [delta] argument is omitted — never a silent 1.</t>
  </si>
  <si>
    <t>Intercept:</t>
  </si>
  <si>
    <t>The Intercept toggle sits at the top of the Include column (C2). Leave it TRUE for models with Categorical predictors: reference-level dummy coding relies on the intercept to carry the baseline, and the toggle flags red if it is FALSE while a Categorical predictor is included.</t>
  </si>
  <si>
    <t>Which rows are used:</t>
  </si>
  <si>
    <t>The analysis sample is derived automatically — a row is included when the Response is numeric, every included Continuous predictor is numeric, and every Filter column is truthy. There is nothing to configure beyond the Roles. Note that Categorical predictors impose no completeness requirement: rows with a blank category still enter the sample (all of that variable's dummies are blank there) unless a Filter excludes them.</t>
  </si>
  <si>
    <t>Optional — point prediction:</t>
  </si>
  <si>
    <t>Enter a value for each design-matrix column in the orange cells under PREDICTION INPUTS (column AC) — one row per constructed column, including one per dummy (use 1 for the scenario's level, 0 for its siblings). The Training Mean column beside the inputs shows each column's mean over the analysis sample, which is also the prefilled default — so the untouched prediction is at the data's center and the SE prediction equals the SE of the regression. Results appear in the PREDICTION OUTPUTS box above; the confidence level is controlled by the Alpha cell (T12) in REGRESSION OUTPUTS.</t>
  </si>
  <si>
    <t>REGRESSION DIAGNOSTIC GUIDE</t>
  </si>
  <si>
    <t>Use the charts and flagged cells on the Regression sheet to assess model assumptions. Work through Tier 1 first; investigate Tier 2 only when a Tier 1 plot raises a concern.</t>
  </si>
  <si>
    <t>TIER 1 — Review for every model</t>
  </si>
  <si>
    <t>Plot</t>
  </si>
  <si>
    <t>X-axis</t>
  </si>
  <si>
    <t>Y-axis</t>
  </si>
  <si>
    <t>What to look for</t>
  </si>
  <si>
    <t>Residuals vs. Fitted</t>
  </si>
  <si>
    <t>Predicted Y</t>
  </si>
  <si>
    <t>Random scatter around zero. A curve or funnel shape signals nonlinearity or heteroscedasticity (non-constant error variance).</t>
  </si>
  <si>
    <t>Normal Q-Q</t>
  </si>
  <si>
    <t>Normal Scores (theoretical)</t>
  </si>
  <si>
    <t>Studentized Residuals Ranked</t>
  </si>
  <si>
    <t>Points close to a straight diagonal line. Heavy tails or an S-curve indicate non-normal errors. Check QQ Correlation (Cell P10): below 0.98 = mild concern, below 0.95 = stronger concern.</t>
  </si>
  <si>
    <t>Actual vs. Predicted</t>
  </si>
  <si>
    <t>Y</t>
  </si>
  <si>
    <t>Points close to a 45° line. A bow or fan shape confirms the same problems seen in Residuals vs. Fitted but from a different angle.</t>
  </si>
  <si>
    <t>TIER 2 — Investigate when Tier 1 raises a concern</t>
  </si>
  <si>
    <t>Scale-Location</t>
  </si>
  <si>
    <t>Scale-Location
(√|Studentized Residuals|)</t>
  </si>
  <si>
    <t>Flat horizontal spread of points = homoscedasticity. An upward trend confirms heteroscedasticity flagged in Tier 1. Yellow cells: value &gt; √2 ≈ 1.41; red cells: value &gt; √3 ≈ 1.73.</t>
  </si>
  <si>
    <t>Cook's Distance</t>
  </si>
  <si>
    <t>Observation (bar position)</t>
  </si>
  <si>
    <t>Spikes above 4/n (yellow) or above 0.9 (red) mark observations with outsized influence on the fitted coefficients. Bars are ordered by observation number. Inspect those rows for data entry errors or genuine outliers before removing them. Remove outliers only when you have a definitive, non-statistical reason to believe the data point is invalid, comes from a different population, or disproportionately distorts the analysis. Never filter out data solely because it is an extreme statistical value, as doing so can introduce bias and erase genuine insights.</t>
  </si>
  <si>
    <t>Studentized Residuals vs. Leverage</t>
  </si>
  <si>
    <t>Hat Diagonal (leverage)</t>
  </si>
  <si>
    <t>Studentized Residuals</t>
  </si>
  <si>
    <t>High leverage alone is not a problem. Combined high leverage and large residual (top-right or bottom-right of the plot) = influential outlier. Hat &gt; 2p/n is flagged red; Hat &gt; 3p/n is additionally bold.</t>
  </si>
  <si>
    <t>PRESS Residuals</t>
  </si>
  <si>
    <t>PRESS Residual
(e / (1 − h))</t>
  </si>
  <si>
    <t>PRESS residuals inflate the ordinary residual by leverage. Bars are ordered by observation number. Large values (|PRESS| &gt; 2 × SE yellow, &gt; 3 × SE red) flag observations whose removal would substantially shift the fitted model.</t>
  </si>
  <si>
    <t>DIAGNOSTIC THRESHOLD REFERENCE</t>
  </si>
  <si>
    <t>Diagnostic</t>
  </si>
  <si>
    <t>Location on sheet</t>
  </si>
  <si>
    <t>Yellow threshold</t>
  </si>
  <si>
    <t>Red threshold</t>
  </si>
  <si>
    <t>VIF (Variance Inflation Factor)</t>
  </si>
  <si>
    <t>Col I, Predictor Summary</t>
  </si>
  <si>
    <t>VIF &gt; 5  (possible collinearity)</t>
  </si>
  <si>
    <t>VIF &gt; 10  (strong collinearity)</t>
  </si>
  <si>
    <t>Col J, Predictor Summary</t>
  </si>
  <si>
    <t>Tolerance &lt; 0.2</t>
  </si>
  <si>
    <t>Tolerance &lt; 0.1</t>
  </si>
  <si>
    <t>PRESS R²</t>
  </si>
  <si>
    <t>Cell P5, Diagnostics</t>
  </si>
  <si>
    <t>—</t>
  </si>
  <si>
    <t>PRESS R² &lt; 0  (worse than predicting Y-mean)</t>
  </si>
  <si>
    <t>QQ Correlation</t>
  </si>
  <si>
    <t>Cell P10, Diagnostics</t>
  </si>
  <si>
    <t>&lt; 0.98  (mild non-normality)</t>
  </si>
  <si>
    <t>&lt; 0.95  (clear non-normality)</t>
  </si>
  <si>
    <t>Significance F</t>
  </si>
  <si>
    <t>Cell Q15, ANOVA Table</t>
  </si>
  <si>
    <t>P-value &gt; alpha  (model not significant)</t>
  </si>
  <si>
    <t>Coefficient P-values</t>
  </si>
  <si>
    <t>Col P, Coefficients</t>
  </si>
  <si>
    <t>P-value &gt; alpha  (term not significant)</t>
  </si>
  <si>
    <t>Col AB, Residual Output</t>
  </si>
  <si>
    <t>h &gt; 2p/n  (high leverage)</t>
  </si>
  <si>
    <t>Col AC, Residual Output</t>
  </si>
  <si>
    <t>|r*| &gt; 2  (moderate outlier)</t>
  </si>
  <si>
    <t>|r*| ≥ 3  (strong outlier)</t>
  </si>
  <si>
    <t>Col AD, Residual Output</t>
  </si>
  <si>
    <t>D &gt; 4/n  (review)</t>
  </si>
  <si>
    <t>D &gt; 0.9  (high influence)</t>
  </si>
  <si>
    <t>Col AG, Residual Output</t>
  </si>
  <si>
    <t>&gt; √2 ≈ 1.41  (|r*| &gt; 2 equivalent)</t>
  </si>
  <si>
    <t>&gt; √3 ≈ 1.73  (|r*| &gt; 3 equivalent)</t>
  </si>
  <si>
    <t>PRESS Residual</t>
  </si>
  <si>
    <t>Col AH, Residual Output</t>
  </si>
  <si>
    <t>|PRESS| &gt; 2 × SE</t>
  </si>
  <si>
    <t>|PRESS| &gt; 3 × SE</t>
  </si>
  <si>
    <t>COMMON PATTERNS AND NEXT STEPS</t>
  </si>
  <si>
    <t>Pattern</t>
  </si>
  <si>
    <t>Symptom</t>
  </si>
  <si>
    <t>Next step</t>
  </si>
  <si>
    <t>Heteroscedasticity
(funnel residuals)</t>
  </si>
  <si>
    <t>Residuals vs. Fitted shows fan shape; Scale-Location trends upward.</t>
  </si>
  <si>
    <t>Consider: log-transforming Y, adding polynomial terms, or fitting a Weighted Least Squares (WLS) model. WLS is planned for a future version of this library.</t>
  </si>
  <si>
    <t>Nonlinearity
(curved residuals)</t>
  </si>
  <si>
    <t>Residuals vs. Fitted shows a curve; Actual vs. Predicted bows.</t>
  </si>
  <si>
    <t>Add squared or interaction terms to the model. Toggle individual predictors on/off to isolate which variable is driving the curve.</t>
  </si>
  <si>
    <t>Non-normal errors
(Q-Q deviation)</t>
  </si>
  <si>
    <t>Q-Q plot shows heavy tails or S-curve; QQ Correlation &lt; 0.98.</t>
  </si>
  <si>
    <t>With n &gt; 100 moderate departures rarely invalidate inference. For small n, consider robust standard errors or a bootstrap Confidence Interval approach.</t>
  </si>
  <si>
    <t>Influential observations
(high Cook's D or PRESS)</t>
  </si>
  <si>
    <t>Cook's D &gt; 4/n or |PRESS| &gt; 2 × SE for one or more rows.</t>
  </si>
  <si>
    <t>Inspect those rows. Verify data entry. Refit without the observation(s) and compare coefficients — if they shift substantially, see which ones and research the reasons why those data points are different. If there's a significant difference, choose one model, but report the prediction results of the other regression as a sensitivity analysis.</t>
  </si>
  <si>
    <t>Multicollinearity
(high VIF)</t>
  </si>
  <si>
    <t>VIF &gt; 10 for one or more predictors.</t>
  </si>
  <si>
    <t>Remove or combine correlated predictors. Use the Correlation_Matrix function to identify the pairs. Partial R² shows each predictor's unique contribution after controlling for the others.</t>
  </si>
  <si>
    <t>VERSION HISTORY</t>
  </si>
  <si>
    <t>Version</t>
  </si>
  <si>
    <t>Release Date</t>
  </si>
  <si>
    <t>Breaking?</t>
  </si>
  <si>
    <t>Summary of Changes</t>
  </si>
  <si>
    <t>1.0.0</t>
  </si>
  <si>
    <t>No</t>
  </si>
  <si>
    <t>Initial release — complete OLS/MLR engine with full model-fit and ANOVA statistics, coefficient inference (SE, t, p, CIs, partial R²/correlation), multicollinearity diagnostics (VIF, Tolerance, correlation matrix), residual and influence diagnostics (residuals, studentized residuals, hat diagonal, Cook's distance, Q-Q machinery, Durbin-Watson), cross-validation (PRESS, LOOCV), information criteria (AIC, AICc, BIC), distributional exploration (skewness, kurtosis, Pearson/Spearman), and prediction with confidence intervals. Ships with Regression sheet, Diagnostic Guide, Regression Instructions, pre-built diagnostic charts, and this Version History.</t>
  </si>
  <si>
    <t>1.1.0</t>
  </si>
  <si>
    <t>Univariate Analysis release. Adds a live Univariate sheet with descriptive statistics, missing-count handling, Sturges/Scott/Freedman-Diaconis histogram binning, dynamic histogram charts, lower/upper edge and midpoint helpers, eight CDF and NLL distribution families (Normal, Lognormal, Exponential, Weibull, Gamma, Triangular, Beta, BetaPERT), goodness-of-fit ranking with AIC, BIC, Anderson-Darling, and Kolmogorov-Smirnov, and two-stage native Data Table grid-search fitting for Weibull, Gamma, and Beta. Also establishes the shared sheet-style palette and the xlwings COM chart-writing pattern used by generated worksheets.</t>
  </si>
  <si>
    <t>1.2.0</t>
  </si>
  <si>
    <t>Workbook hardening and regression usability update. Adds Name Manager notes to catalog functions, a predicted-variable readout and row identifiers on the Regression sheet, LOOCV_Residual as an observation-level diagnostic, stronger intercept-only and undersized-sample guards, explicit error handling instead of silent first-predictor fallbacks, a chart data series for the identity line, and safer production-build retry/RPC handling. Includes categorical helper groundwork and documentation while leaving the full specification-driven regression sheet for the v2.0 milestone.</t>
  </si>
  <si>
    <t>2.0.0</t>
  </si>
  <si>
    <t>Yes</t>
  </si>
  <si>
    <t>Specification-Driven Regression release (MAJOR — existing workbook inputs change meaning). The Regression sheet's control block is replaced by a declarative variable-specification block (Role, Include, Type, Reference Level, plus reserved Order/Transform columns); X_s is promoted from a column filter to a model-matrix constructor with sheet-scoped twins (Source_Data, Sample_Include, Response_Column, Row_Labels, X_s, Constructed_Column_Names) that dissolve the v1 hard-wired ranges. Categorical predictors are reference-dropped via the rebuilt Dummy_Levels/Dummy_Code, now NA()-error-signaling with degenerate or invalid-reference cases flagged red rather than erroring. Ships the canonical rename pass and a Model Construction QC analyzer that asserts the default-spec audit values, the X_s/Constructed_Column_Names twin widths, and the full-height row-mask contract.</t>
  </si>
  <si>
    <t>Variable</t>
  </si>
  <si>
    <t>Role</t>
  </si>
  <si>
    <t>Type</t>
  </si>
  <si>
    <t>Reference Level</t>
  </si>
  <si>
    <t>Order</t>
  </si>
  <si>
    <t>Transform</t>
  </si>
  <si>
    <t>Sequence</t>
  </si>
  <si>
    <t>Sequence Period</t>
  </si>
  <si>
    <t>Period In Use</t>
  </si>
  <si>
    <t>Levels</t>
  </si>
  <si>
    <t>Reference In Use</t>
  </si>
  <si>
    <t>Identifier (Row Label)</t>
  </si>
  <si>
    <t>Continuous</t>
  </si>
  <si>
    <t>None</t>
  </si>
  <si>
    <t>Predictor (x)</t>
  </si>
  <si>
    <t>Categorical</t>
  </si>
  <si>
    <t>Response (y)</t>
  </si>
  <si>
    <t>Omit</t>
  </si>
  <si>
    <t>MODEL SPECIFICATION</t>
  </si>
  <si>
    <t>Δ</t>
  </si>
  <si>
    <t>Verdict</t>
  </si>
  <si>
    <t>Intercept</t>
  </si>
  <si>
    <t>PREDICTOR SUMMARY</t>
  </si>
  <si>
    <t>Pearson R</t>
  </si>
  <si>
    <t>Spearman R</t>
  </si>
  <si>
    <t>REGRESSION OUTPUTS</t>
  </si>
  <si>
    <t>Predicted Variable</t>
  </si>
  <si>
    <t>REGRESSION STATISTICS</t>
  </si>
  <si>
    <t>Multiple R</t>
  </si>
  <si>
    <t>R Square</t>
  </si>
  <si>
    <t>Adjusted R Square</t>
  </si>
  <si>
    <t>Standard Error</t>
  </si>
  <si>
    <t>DIAGNOSTICS</t>
  </si>
  <si>
    <t>Mean Leverage</t>
  </si>
  <si>
    <t>Durbin-Watson</t>
  </si>
  <si>
    <t>BFN Panel Durbin-Watson</t>
  </si>
  <si>
    <t>Alpha</t>
  </si>
  <si>
    <t>ANOVA TABLE</t>
  </si>
  <si>
    <t>df</t>
  </si>
  <si>
    <t>SS</t>
  </si>
  <si>
    <t>MS</t>
  </si>
  <si>
    <t>F</t>
  </si>
  <si>
    <t>Residual</t>
  </si>
  <si>
    <t>Total</t>
  </si>
  <si>
    <t>COEFFICIENTS</t>
  </si>
  <si>
    <t>Std Error</t>
  </si>
  <si>
    <t>t Stat</t>
  </si>
  <si>
    <t>P-value</t>
  </si>
  <si>
    <t>Lower 95%</t>
  </si>
  <si>
    <t>Upper 95%</t>
  </si>
  <si>
    <t>Beta Weight</t>
  </si>
  <si>
    <t>PREDICTION OUTPUTS</t>
  </si>
  <si>
    <t>PREDICTION INTERVAL</t>
  </si>
  <si>
    <t>Point Estimate</t>
  </si>
  <si>
    <t>SE Prediction</t>
  </si>
  <si>
    <t>t Critical</t>
  </si>
  <si>
    <t>Confidence Level</t>
  </si>
  <si>
    <t>PREDICTION INPUTS</t>
  </si>
  <si>
    <t>Predictor</t>
  </si>
  <si>
    <t>Prediction Value</t>
  </si>
  <si>
    <t>Training Mean</t>
  </si>
  <si>
    <t>RESIDUAL OUTPUT</t>
  </si>
  <si>
    <t>Observation</t>
  </si>
  <si>
    <t>Hat Diagonal</t>
  </si>
  <si>
    <t>Normal Scores Ranked</t>
  </si>
  <si>
    <t>Category</t>
  </si>
  <si>
    <t>Single_Level</t>
  </si>
  <si>
    <t>All_Blank</t>
  </si>
  <si>
    <t>OnlyLevel</t>
  </si>
  <si>
    <t>Check</t>
  </si>
  <si>
    <t>Pass</t>
  </si>
  <si>
    <t>levels_default_reference</t>
  </si>
  <si>
    <t>levels_empty_string_reference_defaults</t>
  </si>
  <si>
    <t>levels_explicit_reference</t>
  </si>
  <si>
    <t>levels_invalid_reference_is_na</t>
  </si>
  <si>
    <t>levels_invalid_reference_not_text</t>
  </si>
  <si>
    <t>levels_single_level_is_na</t>
  </si>
  <si>
    <t>levels_all_excluded_is_na</t>
  </si>
  <si>
    <t>levels_all_blank_is_na</t>
  </si>
  <si>
    <t>code_default_width</t>
  </si>
  <si>
    <t>code_default_ones</t>
  </si>
  <si>
    <t>code_default_zeros</t>
  </si>
  <si>
    <t>code_blank_category_row_is_blank</t>
  </si>
  <si>
    <t>code_masked_ones</t>
  </si>
  <si>
    <t>code_masked_zeros</t>
  </si>
  <si>
    <t>code_excluded_row_is_blank</t>
  </si>
  <si>
    <t>code_full_height</t>
  </si>
  <si>
    <t>code_invalid_reference_is_na</t>
  </si>
  <si>
    <t>code_single_level_is_na</t>
  </si>
  <si>
    <t>ALL PASS</t>
  </si>
  <si>
    <t>Live results</t>
  </si>
  <si>
    <t>Dummy_Levels(Category)</t>
  </si>
  <si>
    <t>Dummy_Levels(Category, "Developing")</t>
  </si>
  <si>
    <t>Dummy_Code(Category, "Developed", Include)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</si>
</sst>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0"/>
    <numFmt numFmtId="166" formatCode="0.0E+00"/>
    <numFmt numFmtId="167" formatCode="0.000"/>
  </numFmts>
  <fonts count="4" x14ac:knownFonts="1">
    <font>
      <sz val="11"/>
      <color theme="1"/>
      <name val="Aptos Narrow"/>
      <family val="2"/>
      <scheme val="minor"/>
    </font>
    <font>
      <b/>
      <sz val="11"/>
      <color theme="1"/>
      <name val="Aptos Narrow"/>
      <family val="2"/>
      <scheme val="minor"/>
    </font>
    <font>
      <b/>
      <sz val="14"/>
      <color theme="1"/>
      <name val="Aptos Narrow"/>
      <family val="2"/>
      <scheme val="minor"/>
    </font>
    <font>
      <b/>
      <sz val="9"/>
      <color indexed="81"/>
      <name val="Tahoma"/>
      <family val="2"/>
    </font>
  </fonts>
  <fills count="5">
    <fill>
      <patternFill patternType="none"/>
    </fill>
    <fill>
      <patternFill patternType="gray125"/>
    </fill>
    <fill>
      <patternFill patternType="solid">
        <fgColor rgb="FFCAEDFB"/>
        <bgColor indexed="64"/>
      </patternFill>
    </fill>
    <fill>
      <patternFill patternType="solid">
        <fgColor rgb="FFFBE2D5"/>
        <bgColor indexed="64"/>
      </patternFill>
    </fill>
    <fill>
      <patternFill patternType="solid">
        <fgColor rgb="FFDCE6F1"/>
        <bgColor indexed="64"/>
      </patternFill>
    </fill>
  </fills>
  <borders count="14">
    <border>
      <left/>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auto="1"/>
      </top>
      <bottom/>
      <diagonal/>
    </border>
    <border>
      <left/>
      <right/>
      <top style="thin">
        <color auto="1"/>
      </top>
      <bottom/>
      <diagonal/>
    </border>
    <border>
      <left/>
      <right style="thin">
        <color indexed="64"/>
      </right>
      <top style="thin">
        <color auto="1"/>
      </top>
      <bottom/>
      <diagonal/>
    </border>
    <border>
      <left style="thin">
        <color indexed="64"/>
      </left>
      <right/>
      <top style="thin">
        <color auto="1"/>
      </top>
      <bottom/>
      <diagonal/>
    </border>
    <border>
      <left/>
      <right/>
      <top style="thin">
        <color auto="1"/>
      </top>
      <bottom/>
      <diagonal/>
    </border>
    <border>
      <left/>
      <right style="thin">
        <color indexed="64"/>
      </right>
      <top style="thin">
        <color auto="1"/>
      </top>
      <bottom/>
      <diagonal/>
    </border>
  </borders>
  <cellStyleXfs count="1">
    <xf numFmtId="0" fontId="0" fillId="0" borderId="0"/>
  </cellStyleXfs>
  <cellXfs count="75">
    <xf numFmtId="0" fontId="0" fillId="0" borderId="0" xfId="0"/>
    <xf numFmtId="49" fontId="0" fillId="0" borderId="0" xfId="0" applyNumberFormat="1" applyAlignment="1">
      <alignment wrapText="1"/>
    </xf>
    <xf numFmtId="0" fontId="0" fillId="0" borderId="0" xfId="0" applyAlignment="1">
      <alignment wrapText="1"/>
    </xf>
    <xf numFmtId="0" fontId="0" fillId="0" borderId="0" xfId="0" quotePrefix="1"/>
    <xf numFmtId="0" fontId="1" fillId="0" borderId="0" xfId="0" applyFont="1"/>
    <xf numFmtId="0" fontId="2" fillId="0" borderId="0" xfId="0" applyFont="1"/>
    <xf numFmtId="0" fontId="1" fillId="2" borderId="0" xfId="0" applyFont="1" applyFill="1"/>
    <xf numFmtId="0" fontId="1" fillId="3" borderId="0" xfId="0" applyFont="1" applyFill="1"/>
    <xf numFmtId="0" fontId="0" fillId="3" borderId="0" xfId="0" applyFill="1"/>
    <xf numFmtId="164" fontId="0" fillId="3" borderId="0" xfId="0" applyNumberFormat="1" applyFill="1"/>
    <xf numFmtId="1" fontId="0" fillId="3" borderId="0" xfId="0" applyNumberFormat="1" applyFill="1"/>
    <xf numFmtId="0" fontId="0" fillId="4" borderId="0" xfId="0" applyFill="1"/>
    <xf numFmtId="0" fontId="1" fillId="4" borderId="0" xfId="0" applyFont="1" applyFill="1"/>
    <xf numFmtId="164" fontId="0" fillId="0" borderId="0" xfId="0" applyNumberFormat="1"/>
    <xf numFmtId="1" fontId="0" fillId="0" borderId="0" xfId="0" applyNumberFormat="1"/>
    <xf numFmtId="0" fontId="1" fillId="4" borderId="1" xfId="0" applyFont="1" applyFill="1" applyBorder="1"/>
    <xf numFmtId="0" fontId="0" fillId="0" borderId="1" xfId="0" applyBorder="1"/>
    <xf numFmtId="0" fontId="0" fillId="0" borderId="2" xfId="0" applyBorder="1"/>
    <xf numFmtId="1" fontId="0" fillId="0" borderId="3" xfId="0" applyNumberFormat="1" applyBorder="1"/>
    <xf numFmtId="164" fontId="1" fillId="4" borderId="4" xfId="0" applyNumberFormat="1" applyFont="1" applyFill="1" applyBorder="1"/>
    <xf numFmtId="164" fontId="0" fillId="0" borderId="4" xfId="0" applyNumberFormat="1" applyBorder="1"/>
    <xf numFmtId="1" fontId="0" fillId="0" borderId="4" xfId="0" applyNumberFormat="1" applyBorder="1"/>
    <xf numFmtId="1" fontId="0" fillId="0" borderId="5" xfId="0" applyNumberFormat="1" applyBorder="1"/>
    <xf numFmtId="0" fontId="0" fillId="2" borderId="0" xfId="0" applyFill="1"/>
    <xf numFmtId="165" fontId="0" fillId="0" borderId="0" xfId="0" applyNumberFormat="1"/>
    <xf numFmtId="166" fontId="0" fillId="0" borderId="0" xfId="0" applyNumberFormat="1"/>
    <xf numFmtId="0" fontId="0" fillId="0" borderId="3" xfId="0" applyBorder="1"/>
    <xf numFmtId="164" fontId="0" fillId="0" borderId="3" xfId="0" applyNumberFormat="1" applyBorder="1"/>
    <xf numFmtId="166" fontId="0" fillId="0" borderId="3" xfId="0" applyNumberFormat="1" applyBorder="1"/>
    <xf numFmtId="165" fontId="0" fillId="0" borderId="3" xfId="0" applyNumberFormat="1" applyBorder="1"/>
    <xf numFmtId="165" fontId="0" fillId="0" borderId="4" xfId="0" applyNumberFormat="1" applyBorder="1"/>
    <xf numFmtId="165" fontId="0" fillId="0" borderId="5" xfId="0" applyNumberFormat="1" applyBorder="1"/>
    <xf numFmtId="0" fontId="1" fillId="4" borderId="6" xfId="0" applyFont="1" applyFill="1" applyBorder="1"/>
    <xf numFmtId="166" fontId="0" fillId="0" borderId="7" xfId="0" applyNumberFormat="1" applyBorder="1"/>
    <xf numFmtId="1" fontId="0" fillId="0" borderId="7" xfId="0" applyNumberFormat="1" applyBorder="1"/>
    <xf numFmtId="164" fontId="0" fillId="0" borderId="1" xfId="0" applyNumberFormat="1" applyBorder="1"/>
    <xf numFmtId="164" fontId="0" fillId="0" borderId="2" xfId="0" applyNumberFormat="1" applyBorder="1"/>
    <xf numFmtId="166" fontId="0" fillId="0" borderId="4" xfId="0" applyNumberFormat="1" applyBorder="1"/>
    <xf numFmtId="166" fontId="0" fillId="0" borderId="5" xfId="0" applyNumberFormat="1" applyBorder="1"/>
    <xf numFmtId="14" fontId="0" fillId="0" borderId="0" xfId="0" applyNumberFormat="1"/>
    <xf numFmtId="2" fontId="0" fillId="0" borderId="0" xfId="0" applyNumberFormat="1"/>
    <xf numFmtId="167" fontId="0" fillId="0" borderId="4" xfId="0" applyNumberFormat="1" applyBorder="1"/>
    <xf numFmtId="0" fontId="1" fillId="0" borderId="1" xfId="0" applyFont="1" applyBorder="1"/>
    <xf numFmtId="0" fontId="1" fillId="0" borderId="4" xfId="0" applyFont="1" applyBorder="1"/>
    <xf numFmtId="0" fontId="0" fillId="0" borderId="4" xfId="0" applyBorder="1"/>
    <xf numFmtId="0" fontId="0" fillId="0" borderId="5" xfId="0" applyBorder="1"/>
    <xf numFmtId="165" fontId="0" fillId="3" borderId="0" xfId="0" applyNumberFormat="1" applyFill="1"/>
    <xf numFmtId="165" fontId="1" fillId="0" borderId="0" xfId="0" applyNumberFormat="1" applyFont="1"/>
    <xf numFmtId="0" fontId="1" fillId="0" borderId="0" xfId="0" applyFont="1" applyAlignment="1">
      <alignment wrapText="1"/>
    </xf>
    <xf numFmtId="0" fontId="1" fillId="2" borderId="0" xfId="0" applyFont="1" applyFill="1" applyAlignment="1">
      <alignment wrapText="1"/>
    </xf>
    <xf numFmtId="0" fontId="1" fillId="0" borderId="1" xfId="0" applyFont="1" applyBorder="1" applyAlignment="1">
      <alignment wrapText="1"/>
    </xf>
    <xf numFmtId="0" fontId="0" fillId="0" borderId="4" xfId="0" applyBorder="1" applyAlignment="1">
      <alignment wrapText="1"/>
    </xf>
    <xf numFmtId="165" fontId="0" fillId="0" borderId="0" xfId="0" applyNumberFormat="1" applyAlignment="1">
      <alignment wrapText="1"/>
    </xf>
    <xf numFmtId="165" fontId="1" fillId="0" borderId="0" xfId="0" applyNumberFormat="1" applyFont="1" applyAlignment="1">
      <alignment wrapText="1"/>
    </xf>
    <xf numFmtId="0" fontId="1" fillId="2" borderId="8" xfId="0" applyFont="1" applyFill="1" applyBorder="1"/>
    <xf numFmtId="0" fontId="0" fillId="0" borderId="10" xfId="0" applyBorder="1"/>
    <xf numFmtId="0" fontId="1" fillId="2" borderId="0" xfId="0" applyFont="1" applyFill="1"/>
    <xf numFmtId="0" fontId="0" fillId="0" borderId="0" xfId="0"/>
    <xf numFmtId="0" fontId="0" fillId="0" borderId="0" xfId="0" applyBorder="1"/>
    <xf numFmtId="164" fontId="0" fillId="0" borderId="0" xfId="0" applyNumberFormat="1" applyBorder="1"/>
    <xf numFmtId="1" fontId="0" fillId="0" borderId="0" xfId="0" applyNumberFormat="1" applyBorder="1"/>
    <xf numFmtId="166" fontId="0" fillId="0" borderId="0" xfId="0" applyNumberFormat="1" applyBorder="1"/>
    <xf numFmtId="165" fontId="0" fillId="0" borderId="0" xfId="0" applyNumberFormat="1" applyBorder="1"/>
    <xf numFmtId="0" fontId="1" fillId="4" borderId="8" xfId="0" applyFont="1" applyFill="1" applyBorder="1"/>
    <xf numFmtId="0" fontId="1" fillId="4" borderId="9" xfId="0" applyFont="1" applyFill="1" applyBorder="1"/>
    <xf numFmtId="0" fontId="1" fillId="4" borderId="10" xfId="0" applyFont="1" applyFill="1" applyBorder="1"/>
    <xf numFmtId="164" fontId="0" fillId="3" borderId="0" xfId="0" applyNumberFormat="1" applyFill="1" applyBorder="1"/>
    <xf numFmtId="166" fontId="0" fillId="0" borderId="11" xfId="0" applyNumberFormat="1" applyBorder="1"/>
    <xf numFmtId="164" fontId="0" fillId="0" borderId="12" xfId="0" applyNumberFormat="1" applyBorder="1"/>
    <xf numFmtId="164" fontId="0" fillId="0" borderId="13" xfId="0" applyNumberFormat="1" applyBorder="1"/>
    <xf numFmtId="0" fontId="1" fillId="0" borderId="0" xfId="0" applyFont="1" applyBorder="1"/>
    <xf numFmtId="0" fontId="1" fillId="2" borderId="11" xfId="0" applyFont="1" applyFill="1" applyBorder="1"/>
    <xf numFmtId="0" fontId="0" fillId="0" borderId="12" xfId="0" applyBorder="1"/>
    <xf numFmtId="0" fontId="0" fillId="0" borderId="13" xfId="0" applyBorder="1"/>
    <xf numFmtId="0" fontId="0" fillId="0" borderId="0" xfId="0" applyNumberFormat="1"/>
  </cellXfs>
  <cellStyles count="1">
    <cellStyle name="Normal" xfId="0" builtinId="0"/>
  </cellStyles>
  <dxfs count="86">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b/>
        <i val="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69696"/>
      </font>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69696"/>
      </font>
    </dxf>
    <dxf>
      <font>
        <color rgb="FF969696"/>
      </font>
    </dxf>
    <dxf>
      <font>
        <color rgb="FF969696"/>
      </font>
    </dxf>
    <dxf>
      <numFmt numFmtId="0" formatCode="General"/>
    </dxf>
    <dxf>
      <numFmt numFmtId="0" formatCode="General"/>
    </dxf>
    <dxf>
      <numFmt numFmtId="0" formatCode="General"/>
    </dxf>
    <dxf>
      <font>
        <b/>
        <i val="0"/>
        <strike val="0"/>
        <condense val="0"/>
        <extend val="0"/>
        <outline val="0"/>
        <shadow val="0"/>
        <u val="none"/>
        <vertAlign val="baseline"/>
        <sz val="11"/>
        <color theme="1"/>
        <name val="Aptos Narrow"/>
        <family val="2"/>
        <scheme val="minor"/>
      </font>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286227"/>
      </font>
      <fill>
        <patternFill>
          <bgColor rgb="FFCEEFC6"/>
        </patternFill>
      </fill>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b/>
        <i val="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69696"/>
      </font>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6969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69696"/>
      </font>
    </dxf>
    <dxf>
      <font>
        <color rgb="FF969696"/>
      </font>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pPr>
            <a:r>
              <a:rPr lang="en-US"/>
              <a:t>Residuals vs. Fitted</a:t>
            </a:r>
          </a:p>
        </c:rich>
      </c:tx>
      <c:overlay val="0"/>
      <c:spPr>
        <a:solidFill>
          <a:srgbClr val="CAEDFB"/>
        </a:solidFill>
      </c:spPr>
    </c:title>
    <c:autoTitleDeleted val="0"/>
    <c:plotArea>
      <c:layout/>
      <c:scatterChart>
        <c:scatterStyle val="lineMarker"/>
        <c:varyColors val="0"/>
        <c:ser>
          <c:idx val="0"/>
          <c:order val="0"/>
          <c:tx>
            <c:v>Residuals vs. Fitted</c:v>
          </c:tx>
          <c:spPr>
            <a:ln w="38100">
              <a:noFill/>
            </a:ln>
          </c:spPr>
          <c:marker>
            <c:symbol val="diamond"/>
            <c:size val="4"/>
          </c:marker>
          <c:xVal>
            <c:numRef>
              <c:f>Regression!RegChartFitY</c:f>
              <c:numCache>
                <c:formatCode>0.0000</c:formatCode>
                <c:ptCount val="1"/>
                <c:pt idx="0">
                  <c:v>0</c:v>
                </c:pt>
              </c:numCache>
            </c:numRef>
          </c:xVal>
          <c:yVal>
            <c:numRef>
              <c:f>Regression!RegChartResid</c:f>
              <c:numCache>
                <c:formatCode>0.0000</c:formatCode>
                <c:ptCount val="1"/>
                <c:pt idx="0">
                  <c:v>0</c:v>
                </c:pt>
              </c:numCache>
            </c:numRef>
          </c:yVal>
          <c:smooth val="0"/>
          <c:extLst>
            <c:ext xmlns:c16="http://schemas.microsoft.com/office/drawing/2014/chart" uri="{C3380CC4-5D6E-409C-BE32-E72D297353CC}">
              <c16:uniqueId val="{00000001-CB6E-491E-A029-D6CA143A45C6}"/>
            </c:ext>
          </c:extLst>
        </c:ser>
        <c:dLbls>
          <c:showLegendKey val="0"/>
          <c:showVal val="0"/>
          <c:showCatName val="0"/>
          <c:showSerName val="0"/>
          <c:showPercent val="0"/>
          <c:showBubbleSize val="0"/>
        </c:dLbls>
        <c:axId val="1079405216"/>
        <c:axId val="1079405696"/>
      </c:scatterChart>
      <c:valAx>
        <c:axId val="1079405216"/>
        <c:scaling>
          <c:orientation val="minMax"/>
        </c:scaling>
        <c:delete val="0"/>
        <c:axPos val="b"/>
        <c:title>
          <c:tx>
            <c:rich>
              <a:bodyPr/>
              <a:lstStyle/>
              <a:p>
                <a:pPr>
                  <a:defRPr/>
                </a:pPr>
                <a:r>
                  <a:rPr lang="en-US"/>
                  <a:t>Fitted Values</a:t>
                </a:r>
              </a:p>
            </c:rich>
          </c:tx>
          <c:overlay val="0"/>
        </c:title>
        <c:numFmt formatCode="0" sourceLinked="0"/>
        <c:majorTickMark val="out"/>
        <c:minorTickMark val="none"/>
        <c:tickLblPos val="nextTo"/>
        <c:crossAx val="1079405696"/>
        <c:crosses val="autoZero"/>
        <c:crossBetween val="midCat"/>
      </c:valAx>
      <c:valAx>
        <c:axId val="1079405696"/>
        <c:scaling>
          <c:orientation val="minMax"/>
        </c:scaling>
        <c:delete val="0"/>
        <c:axPos val="l"/>
        <c:title>
          <c:tx>
            <c:rich>
              <a:bodyPr/>
              <a:lstStyle/>
              <a:p>
                <a:pPr>
                  <a:defRPr/>
                </a:pPr>
                <a:r>
                  <a:rPr lang="en-US"/>
                  <a:t>Residuals</a:t>
                </a:r>
              </a:p>
            </c:rich>
          </c:tx>
          <c:overlay val="0"/>
        </c:title>
        <c:numFmt formatCode="0" sourceLinked="0"/>
        <c:majorTickMark val="out"/>
        <c:minorTickMark val="none"/>
        <c:tickLblPos val="nextTo"/>
        <c:crossAx val="1079405216"/>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pPr>
            <a:r>
              <a:rPr lang="en-US"/>
              <a:t>Normal Q-Q</a:t>
            </a:r>
          </a:p>
        </c:rich>
      </c:tx>
      <c:overlay val="0"/>
      <c:spPr>
        <a:solidFill>
          <a:srgbClr val="CAEDFB"/>
        </a:solidFill>
      </c:spPr>
    </c:title>
    <c:autoTitleDeleted val="0"/>
    <c:plotArea>
      <c:layout/>
      <c:scatterChart>
        <c:scatterStyle val="lineMarker"/>
        <c:varyColors val="0"/>
        <c:ser>
          <c:idx val="0"/>
          <c:order val="0"/>
          <c:tx>
            <c:v>Normal Q-Q</c:v>
          </c:tx>
          <c:spPr>
            <a:ln w="38100">
              <a:noFill/>
            </a:ln>
          </c:spPr>
          <c:marker>
            <c:symbol val="diamond"/>
            <c:size val="4"/>
          </c:marker>
          <c:xVal>
            <c:numRef>
              <c:f>Regression!RegChartQQX</c:f>
              <c:numCache>
                <c:formatCode>0.0000</c:formatCode>
                <c:ptCount val="1"/>
                <c:pt idx="0">
                  <c:v>0</c:v>
                </c:pt>
              </c:numCache>
            </c:numRef>
          </c:xVal>
          <c:yVal>
            <c:numRef>
              <c:f>Regression!RegChartQQY</c:f>
              <c:numCache>
                <c:formatCode>0.0000</c:formatCode>
                <c:ptCount val="1"/>
                <c:pt idx="0">
                  <c:v>0</c:v>
                </c:pt>
              </c:numCache>
            </c:numRef>
          </c:yVal>
          <c:smooth val="0"/>
          <c:extLst>
            <c:ext xmlns:c16="http://schemas.microsoft.com/office/drawing/2014/chart" uri="{C3380CC4-5D6E-409C-BE32-E72D297353CC}">
              <c16:uniqueId val="{00000001-EA4D-4528-8DE7-16982B4045D7}"/>
            </c:ext>
          </c:extLst>
        </c:ser>
        <c:ser>
          <c:idx val="1"/>
          <c:order val="1"/>
          <c:tx>
            <c:v>Identity</c:v>
          </c:tx>
          <c:spPr>
            <a:ln w="15875" cap="rnd">
              <a:solidFill>
                <a:srgbClr val="787878"/>
              </a:solidFill>
              <a:prstDash val="dot"/>
            </a:ln>
          </c:spPr>
          <c:marker>
            <c:symbol val="none"/>
          </c:marker>
          <c:xVal>
            <c:numRef>
              <c:f>Regression!RegChartQQX</c:f>
              <c:numCache>
                <c:formatCode>0.0000</c:formatCode>
                <c:ptCount val="1"/>
                <c:pt idx="0">
                  <c:v>0</c:v>
                </c:pt>
              </c:numCache>
            </c:numRef>
          </c:xVal>
          <c:yVal>
            <c:numRef>
              <c:f>Regression!RegChartQQX</c:f>
              <c:numCache>
                <c:formatCode>0.0000</c:formatCode>
                <c:ptCount val="1"/>
                <c:pt idx="0">
                  <c:v>0</c:v>
                </c:pt>
              </c:numCache>
            </c:numRef>
          </c:yVal>
          <c:smooth val="0"/>
          <c:extLst>
            <c:ext xmlns:c16="http://schemas.microsoft.com/office/drawing/2014/chart" uri="{C3380CC4-5D6E-409C-BE32-E72D297353CC}">
              <c16:uniqueId val="{00000002-EA4D-4528-8DE7-16982B4045D7}"/>
            </c:ext>
          </c:extLst>
        </c:ser>
        <c:dLbls>
          <c:showLegendKey val="0"/>
          <c:showVal val="0"/>
          <c:showCatName val="0"/>
          <c:showSerName val="0"/>
          <c:showPercent val="0"/>
          <c:showBubbleSize val="0"/>
        </c:dLbls>
        <c:axId val="1076173456"/>
        <c:axId val="1076172976"/>
      </c:scatterChart>
      <c:valAx>
        <c:axId val="1076173456"/>
        <c:scaling>
          <c:orientation val="minMax"/>
        </c:scaling>
        <c:delete val="0"/>
        <c:axPos val="b"/>
        <c:majorGridlines/>
        <c:title>
          <c:tx>
            <c:rich>
              <a:bodyPr/>
              <a:lstStyle/>
              <a:p>
                <a:pPr>
                  <a:defRPr/>
                </a:pPr>
                <a:r>
                  <a:rPr lang="en-US"/>
                  <a:t>Theoretical Quantiles</a:t>
                </a:r>
              </a:p>
            </c:rich>
          </c:tx>
          <c:overlay val="0"/>
        </c:title>
        <c:numFmt formatCode="0" sourceLinked="0"/>
        <c:majorTickMark val="out"/>
        <c:minorTickMark val="none"/>
        <c:tickLblPos val="nextTo"/>
        <c:crossAx val="1076172976"/>
        <c:crosses val="autoZero"/>
        <c:crossBetween val="midCat"/>
      </c:valAx>
      <c:valAx>
        <c:axId val="1076172976"/>
        <c:scaling>
          <c:orientation val="minMax"/>
        </c:scaling>
        <c:delete val="0"/>
        <c:axPos val="l"/>
        <c:majorGridlines/>
        <c:title>
          <c:tx>
            <c:rich>
              <a:bodyPr/>
              <a:lstStyle/>
              <a:p>
                <a:pPr>
                  <a:defRPr/>
                </a:pPr>
                <a:r>
                  <a:rPr lang="en-US"/>
                  <a:t>Studentized Residuals</a:t>
                </a:r>
              </a:p>
            </c:rich>
          </c:tx>
          <c:overlay val="0"/>
        </c:title>
        <c:numFmt formatCode="0" sourceLinked="0"/>
        <c:majorTickMark val="out"/>
        <c:minorTickMark val="none"/>
        <c:tickLblPos val="nextTo"/>
        <c:crossAx val="1076173456"/>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pPr>
            <a:r>
              <a:rPr lang="en-US"/>
              <a:t>Actual vs. Predicted</a:t>
            </a:r>
          </a:p>
        </c:rich>
      </c:tx>
      <c:overlay val="0"/>
      <c:spPr>
        <a:solidFill>
          <a:srgbClr val="CAEDFB"/>
        </a:solidFill>
      </c:spPr>
    </c:title>
    <c:autoTitleDeleted val="0"/>
    <c:plotArea>
      <c:layout/>
      <c:scatterChart>
        <c:scatterStyle val="lineMarker"/>
        <c:varyColors val="0"/>
        <c:ser>
          <c:idx val="0"/>
          <c:order val="0"/>
          <c:tx>
            <c:v>Actual vs. Predicted</c:v>
          </c:tx>
          <c:spPr>
            <a:ln w="38100">
              <a:noFill/>
            </a:ln>
          </c:spPr>
          <c:marker>
            <c:symbol val="diamond"/>
            <c:size val="4"/>
          </c:marker>
          <c:xVal>
            <c:numRef>
              <c:f>Regression!RegChartFitY</c:f>
              <c:numCache>
                <c:formatCode>0.0000</c:formatCode>
                <c:ptCount val="1"/>
                <c:pt idx="0">
                  <c:v>0</c:v>
                </c:pt>
              </c:numCache>
            </c:numRef>
          </c:xVal>
          <c:yVal>
            <c:numRef>
              <c:f>Regression!RegChartActY</c:f>
              <c:numCache>
                <c:formatCode>0.0000</c:formatCode>
                <c:ptCount val="1"/>
                <c:pt idx="0">
                  <c:v>0</c:v>
                </c:pt>
              </c:numCache>
            </c:numRef>
          </c:yVal>
          <c:smooth val="0"/>
          <c:extLst>
            <c:ext xmlns:c16="http://schemas.microsoft.com/office/drawing/2014/chart" uri="{C3380CC4-5D6E-409C-BE32-E72D297353CC}">
              <c16:uniqueId val="{00000001-ED01-4AF4-B5A0-2F0055A1CBCA}"/>
            </c:ext>
          </c:extLst>
        </c:ser>
        <c:ser>
          <c:idx val="1"/>
          <c:order val="1"/>
          <c:tx>
            <c:v>Identity</c:v>
          </c:tx>
          <c:spPr>
            <a:ln w="15875" cap="rnd">
              <a:solidFill>
                <a:srgbClr val="787878"/>
              </a:solidFill>
              <a:prstDash val="dot"/>
            </a:ln>
          </c:spPr>
          <c:marker>
            <c:symbol val="none"/>
          </c:marker>
          <c:xVal>
            <c:numRef>
              <c:f>Regression!RegChartFitY</c:f>
              <c:numCache>
                <c:formatCode>0.0000</c:formatCode>
                <c:ptCount val="1"/>
                <c:pt idx="0">
                  <c:v>0</c:v>
                </c:pt>
              </c:numCache>
            </c:numRef>
          </c:xVal>
          <c:yVal>
            <c:numRef>
              <c:f>Regression!RegChartFitY</c:f>
              <c:numCache>
                <c:formatCode>0.0000</c:formatCode>
                <c:ptCount val="1"/>
                <c:pt idx="0">
                  <c:v>0</c:v>
                </c:pt>
              </c:numCache>
            </c:numRef>
          </c:yVal>
          <c:smooth val="0"/>
          <c:extLst>
            <c:ext xmlns:c16="http://schemas.microsoft.com/office/drawing/2014/chart" uri="{C3380CC4-5D6E-409C-BE32-E72D297353CC}">
              <c16:uniqueId val="{00000002-ED01-4AF4-B5A0-2F0055A1CBCA}"/>
            </c:ext>
          </c:extLst>
        </c:ser>
        <c:dLbls>
          <c:showLegendKey val="0"/>
          <c:showVal val="0"/>
          <c:showCatName val="0"/>
          <c:showSerName val="0"/>
          <c:showPercent val="0"/>
          <c:showBubbleSize val="0"/>
        </c:dLbls>
        <c:axId val="1076173456"/>
        <c:axId val="1076174896"/>
      </c:scatterChart>
      <c:valAx>
        <c:axId val="1076173456"/>
        <c:scaling>
          <c:orientation val="minMax"/>
        </c:scaling>
        <c:delete val="0"/>
        <c:axPos val="b"/>
        <c:majorGridlines/>
        <c:title>
          <c:tx>
            <c:rich>
              <a:bodyPr/>
              <a:lstStyle/>
              <a:p>
                <a:pPr>
                  <a:defRPr/>
                </a:pPr>
                <a:r>
                  <a:rPr lang="en-US"/>
                  <a:t>Predicted Y</a:t>
                </a:r>
              </a:p>
            </c:rich>
          </c:tx>
          <c:overlay val="0"/>
        </c:title>
        <c:numFmt formatCode="0" sourceLinked="0"/>
        <c:majorTickMark val="out"/>
        <c:minorTickMark val="none"/>
        <c:tickLblPos val="nextTo"/>
        <c:crossAx val="1076174896"/>
        <c:crosses val="autoZero"/>
        <c:crossBetween val="midCat"/>
      </c:valAx>
      <c:valAx>
        <c:axId val="1076174896"/>
        <c:scaling>
          <c:orientation val="minMax"/>
        </c:scaling>
        <c:delete val="0"/>
        <c:axPos val="l"/>
        <c:majorGridlines/>
        <c:title>
          <c:tx>
            <c:rich>
              <a:bodyPr/>
              <a:lstStyle/>
              <a:p>
                <a:pPr>
                  <a:defRPr/>
                </a:pPr>
                <a:r>
                  <a:rPr lang="en-US"/>
                  <a:t>Actual Y</a:t>
                </a:r>
              </a:p>
            </c:rich>
          </c:tx>
          <c:overlay val="0"/>
        </c:title>
        <c:numFmt formatCode="0" sourceLinked="0"/>
        <c:majorTickMark val="out"/>
        <c:minorTickMark val="none"/>
        <c:tickLblPos val="nextTo"/>
        <c:crossAx val="1076173456"/>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pPr>
            <a:r>
              <a:rPr lang="en-US"/>
              <a:t>Scale-Location</a:t>
            </a:r>
          </a:p>
        </c:rich>
      </c:tx>
      <c:overlay val="0"/>
      <c:spPr>
        <a:solidFill>
          <a:srgbClr val="CAEDFB"/>
        </a:solidFill>
      </c:spPr>
    </c:title>
    <c:autoTitleDeleted val="0"/>
    <c:plotArea>
      <c:layout/>
      <c:scatterChart>
        <c:scatterStyle val="lineMarker"/>
        <c:varyColors val="0"/>
        <c:ser>
          <c:idx val="0"/>
          <c:order val="0"/>
          <c:tx>
            <c:v>Scale-Location</c:v>
          </c:tx>
          <c:spPr>
            <a:ln w="38100">
              <a:noFill/>
            </a:ln>
          </c:spPr>
          <c:marker>
            <c:symbol val="diamond"/>
            <c:size val="4"/>
          </c:marker>
          <c:xVal>
            <c:numRef>
              <c:f>Regression!RegChartFitY</c:f>
              <c:numCache>
                <c:formatCode>0.0000</c:formatCode>
                <c:ptCount val="1"/>
                <c:pt idx="0">
                  <c:v>0</c:v>
                </c:pt>
              </c:numCache>
            </c:numRef>
          </c:xVal>
          <c:yVal>
            <c:numRef>
              <c:f>Regression!RegChartScaleLoc</c:f>
              <c:numCache>
                <c:formatCode>0.0000</c:formatCode>
                <c:ptCount val="1"/>
                <c:pt idx="0">
                  <c:v>0</c:v>
                </c:pt>
              </c:numCache>
            </c:numRef>
          </c:yVal>
          <c:smooth val="0"/>
          <c:extLst>
            <c:ext xmlns:c16="http://schemas.microsoft.com/office/drawing/2014/chart" uri="{C3380CC4-5D6E-409C-BE32-E72D297353CC}">
              <c16:uniqueId val="{00000001-D8F8-489A-962B-EA4F6FF0516C}"/>
            </c:ext>
          </c:extLst>
        </c:ser>
        <c:dLbls>
          <c:showLegendKey val="0"/>
          <c:showVal val="0"/>
          <c:showCatName val="0"/>
          <c:showSerName val="0"/>
          <c:showPercent val="0"/>
          <c:showBubbleSize val="0"/>
        </c:dLbls>
        <c:axId val="1074529952"/>
        <c:axId val="1074530912"/>
      </c:scatterChart>
      <c:valAx>
        <c:axId val="1074529952"/>
        <c:scaling>
          <c:orientation val="minMax"/>
        </c:scaling>
        <c:delete val="0"/>
        <c:axPos val="b"/>
        <c:title>
          <c:tx>
            <c:rich>
              <a:bodyPr/>
              <a:lstStyle/>
              <a:p>
                <a:pPr>
                  <a:defRPr/>
                </a:pPr>
                <a:r>
                  <a:rPr lang="en-US"/>
                  <a:t>Fitted Values</a:t>
                </a:r>
              </a:p>
            </c:rich>
          </c:tx>
          <c:overlay val="0"/>
        </c:title>
        <c:numFmt formatCode="0" sourceLinked="0"/>
        <c:majorTickMark val="out"/>
        <c:minorTickMark val="none"/>
        <c:tickLblPos val="nextTo"/>
        <c:crossAx val="1074530912"/>
        <c:crosses val="autoZero"/>
        <c:crossBetween val="midCat"/>
      </c:valAx>
      <c:valAx>
        <c:axId val="1074530912"/>
        <c:scaling>
          <c:orientation val="minMax"/>
        </c:scaling>
        <c:delete val="0"/>
        <c:axPos val="l"/>
        <c:majorGridlines/>
        <c:title>
          <c:tx>
            <c:rich>
              <a:bodyPr/>
              <a:lstStyle/>
              <a:p>
                <a:pPr>
                  <a:defRPr/>
                </a:pPr>
                <a:r>
                  <a:rPr lang="en-US"/>
                  <a:t>√|Studentized Residual|</a:t>
                </a:r>
              </a:p>
            </c:rich>
          </c:tx>
          <c:overlay val="0"/>
        </c:title>
        <c:numFmt formatCode="0" sourceLinked="0"/>
        <c:majorTickMark val="out"/>
        <c:minorTickMark val="none"/>
        <c:tickLblPos val="nextTo"/>
        <c:crossAx val="1074529952"/>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pPr>
            <a:r>
              <a:rPr lang="en-US"/>
              <a:t>Cook's Distance</a:t>
            </a:r>
          </a:p>
        </c:rich>
      </c:tx>
      <c:overlay val="0"/>
      <c:spPr>
        <a:solidFill>
          <a:srgbClr val="CAEDFB"/>
        </a:solidFill>
      </c:spPr>
    </c:title>
    <c:autoTitleDeleted val="0"/>
    <c:plotArea>
      <c:layout/>
      <c:barChart>
        <c:barDir val="col"/>
        <c:grouping val="clustered"/>
        <c:varyColors val="0"/>
        <c:ser>
          <c:idx val="0"/>
          <c:order val="0"/>
          <c:tx>
            <c:v>Cook's Distance</c:v>
          </c:tx>
          <c:invertIfNegative val="0"/>
          <c:val>
            <c:numRef>
              <c:f>Regression!RegChartCookDist</c:f>
              <c:numCache>
                <c:formatCode>0.0000</c:formatCode>
                <c:ptCount val="1"/>
                <c:pt idx="0">
                  <c:v>0</c:v>
                </c:pt>
              </c:numCache>
            </c:numRef>
          </c:val>
          <c:extLst>
            <c:ext xmlns:c16="http://schemas.microsoft.com/office/drawing/2014/chart" uri="{C3380CC4-5D6E-409C-BE32-E72D297353CC}">
              <c16:uniqueId val="{00000001-72AF-4825-A854-91C5BAFE92E1}"/>
            </c:ext>
          </c:extLst>
        </c:ser>
        <c:dLbls>
          <c:showLegendKey val="0"/>
          <c:showVal val="0"/>
          <c:showCatName val="0"/>
          <c:showSerName val="0"/>
          <c:showPercent val="0"/>
          <c:showBubbleSize val="0"/>
        </c:dLbls>
        <c:gapWidth val="150"/>
        <c:axId val="1081209360"/>
        <c:axId val="1081206480"/>
      </c:barChart>
      <c:catAx>
        <c:axId val="1081209360"/>
        <c:scaling>
          <c:orientation val="minMax"/>
        </c:scaling>
        <c:delete val="0"/>
        <c:axPos val="b"/>
        <c:title>
          <c:tx>
            <c:rich>
              <a:bodyPr/>
              <a:lstStyle/>
              <a:p>
                <a:pPr>
                  <a:defRPr/>
                </a:pPr>
                <a:r>
                  <a:rPr lang="en-US"/>
                  <a:t>Observation</a:t>
                </a:r>
              </a:p>
            </c:rich>
          </c:tx>
          <c:overlay val="0"/>
        </c:title>
        <c:numFmt formatCode="0" sourceLinked="0"/>
        <c:majorTickMark val="out"/>
        <c:minorTickMark val="none"/>
        <c:tickLblPos val="none"/>
        <c:crossAx val="1081206480"/>
        <c:crosses val="autoZero"/>
        <c:auto val="1"/>
        <c:lblAlgn val="ctr"/>
        <c:lblOffset val="100"/>
        <c:noMultiLvlLbl val="0"/>
      </c:catAx>
      <c:valAx>
        <c:axId val="1081206480"/>
        <c:scaling>
          <c:orientation val="minMax"/>
        </c:scaling>
        <c:delete val="0"/>
        <c:axPos val="l"/>
        <c:majorGridlines/>
        <c:title>
          <c:tx>
            <c:rich>
              <a:bodyPr/>
              <a:lstStyle/>
              <a:p>
                <a:pPr>
                  <a:defRPr/>
                </a:pPr>
                <a:r>
                  <a:rPr lang="en-US"/>
                  <a:t>Cook's Distance</a:t>
                </a:r>
              </a:p>
            </c:rich>
          </c:tx>
          <c:overlay val="0"/>
        </c:title>
        <c:numFmt formatCode="0.0E+00" sourceLinked="0"/>
        <c:majorTickMark val="out"/>
        <c:minorTickMark val="none"/>
        <c:tickLblPos val="nextTo"/>
        <c:crossAx val="1081209360"/>
        <c:crosses val="autoZero"/>
        <c:crossBetween val="between"/>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pPr>
            <a:r>
              <a:rPr lang="en-US"/>
              <a:t>Studentized Residuals vs. Leverage</a:t>
            </a:r>
          </a:p>
        </c:rich>
      </c:tx>
      <c:overlay val="0"/>
      <c:spPr>
        <a:solidFill>
          <a:srgbClr val="CAEDFB"/>
        </a:solidFill>
      </c:spPr>
    </c:title>
    <c:autoTitleDeleted val="0"/>
    <c:plotArea>
      <c:layout/>
      <c:scatterChart>
        <c:scatterStyle val="lineMarker"/>
        <c:varyColors val="0"/>
        <c:ser>
          <c:idx val="0"/>
          <c:order val="0"/>
          <c:tx>
            <c:v>Studentized Residuals vs. Leverage</c:v>
          </c:tx>
          <c:spPr>
            <a:ln w="38100">
              <a:noFill/>
            </a:ln>
          </c:spPr>
          <c:marker>
            <c:symbol val="diamond"/>
            <c:size val="4"/>
          </c:marker>
          <c:xVal>
            <c:numRef>
              <c:f>Regression!RegChartLeverage</c:f>
              <c:numCache>
                <c:formatCode>0.0000</c:formatCode>
                <c:ptCount val="1"/>
                <c:pt idx="0">
                  <c:v>0</c:v>
                </c:pt>
              </c:numCache>
            </c:numRef>
          </c:xVal>
          <c:yVal>
            <c:numRef>
              <c:f>Regression!RegChartStudResid</c:f>
              <c:numCache>
                <c:formatCode>0.0000</c:formatCode>
                <c:ptCount val="1"/>
                <c:pt idx="0">
                  <c:v>0</c:v>
                </c:pt>
              </c:numCache>
            </c:numRef>
          </c:yVal>
          <c:smooth val="0"/>
          <c:extLst>
            <c:ext xmlns:c16="http://schemas.microsoft.com/office/drawing/2014/chart" uri="{C3380CC4-5D6E-409C-BE32-E72D297353CC}">
              <c16:uniqueId val="{00000001-7DFB-4875-84BA-71A2638F6A91}"/>
            </c:ext>
          </c:extLst>
        </c:ser>
        <c:dLbls>
          <c:showLegendKey val="0"/>
          <c:showVal val="0"/>
          <c:showCatName val="0"/>
          <c:showSerName val="0"/>
          <c:showPercent val="0"/>
          <c:showBubbleSize val="0"/>
        </c:dLbls>
        <c:axId val="1074532352"/>
        <c:axId val="1074529952"/>
      </c:scatterChart>
      <c:valAx>
        <c:axId val="1074532352"/>
        <c:scaling>
          <c:orientation val="minMax"/>
        </c:scaling>
        <c:delete val="0"/>
        <c:axPos val="b"/>
        <c:majorGridlines/>
        <c:title>
          <c:tx>
            <c:rich>
              <a:bodyPr/>
              <a:lstStyle/>
              <a:p>
                <a:pPr>
                  <a:defRPr/>
                </a:pPr>
                <a:r>
                  <a:rPr lang="en-US"/>
                  <a:t>Leverage (Hat Diagonal)</a:t>
                </a:r>
              </a:p>
            </c:rich>
          </c:tx>
          <c:overlay val="0"/>
        </c:title>
        <c:numFmt formatCode="0.00" sourceLinked="0"/>
        <c:majorTickMark val="out"/>
        <c:minorTickMark val="none"/>
        <c:tickLblPos val="nextTo"/>
        <c:crossAx val="1074529952"/>
        <c:crosses val="autoZero"/>
        <c:crossBetween val="midCat"/>
      </c:valAx>
      <c:valAx>
        <c:axId val="1074529952"/>
        <c:scaling>
          <c:orientation val="minMax"/>
        </c:scaling>
        <c:delete val="0"/>
        <c:axPos val="l"/>
        <c:majorGridlines/>
        <c:title>
          <c:tx>
            <c:rich>
              <a:bodyPr/>
              <a:lstStyle/>
              <a:p>
                <a:pPr>
                  <a:defRPr/>
                </a:pPr>
                <a:r>
                  <a:rPr lang="en-US"/>
                  <a:t>Studentized Residuals</a:t>
                </a:r>
              </a:p>
            </c:rich>
          </c:tx>
          <c:overlay val="0"/>
        </c:title>
        <c:numFmt formatCode="0" sourceLinked="0"/>
        <c:majorTickMark val="out"/>
        <c:minorTickMark val="none"/>
        <c:tickLblPos val="nextTo"/>
        <c:crossAx val="1074532352"/>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pPr>
            <a:r>
              <a:rPr lang="en-US"/>
              <a:t>PRESS Residuals</a:t>
            </a:r>
          </a:p>
        </c:rich>
      </c:tx>
      <c:overlay val="0"/>
      <c:spPr>
        <a:solidFill>
          <a:srgbClr val="CAEDFB"/>
        </a:solidFill>
      </c:spPr>
    </c:title>
    <c:autoTitleDeleted val="0"/>
    <c:plotArea>
      <c:layout/>
      <c:barChart>
        <c:barDir val="col"/>
        <c:grouping val="clustered"/>
        <c:varyColors val="0"/>
        <c:ser>
          <c:idx val="0"/>
          <c:order val="0"/>
          <c:tx>
            <c:v>PRESS Residuals</c:v>
          </c:tx>
          <c:invertIfNegative val="0"/>
          <c:val>
            <c:numRef>
              <c:f>Regression!RegChartPRESSResid</c:f>
              <c:numCache>
                <c:formatCode>0.0000</c:formatCode>
                <c:ptCount val="1"/>
                <c:pt idx="0">
                  <c:v>0</c:v>
                </c:pt>
              </c:numCache>
            </c:numRef>
          </c:val>
          <c:extLst>
            <c:ext xmlns:c16="http://schemas.microsoft.com/office/drawing/2014/chart" uri="{C3380CC4-5D6E-409C-BE32-E72D297353CC}">
              <c16:uniqueId val="{00000001-C38C-4443-AF3D-D785C35271AD}"/>
            </c:ext>
          </c:extLst>
        </c:ser>
        <c:dLbls>
          <c:showLegendKey val="0"/>
          <c:showVal val="0"/>
          <c:showCatName val="0"/>
          <c:showSerName val="0"/>
          <c:showPercent val="0"/>
          <c:showBubbleSize val="0"/>
        </c:dLbls>
        <c:gapWidth val="150"/>
        <c:axId val="1081654704"/>
        <c:axId val="1081651344"/>
      </c:barChart>
      <c:catAx>
        <c:axId val="1081654704"/>
        <c:scaling>
          <c:orientation val="minMax"/>
        </c:scaling>
        <c:delete val="0"/>
        <c:axPos val="b"/>
        <c:title>
          <c:tx>
            <c:rich>
              <a:bodyPr/>
              <a:lstStyle/>
              <a:p>
                <a:pPr>
                  <a:defRPr/>
                </a:pPr>
                <a:r>
                  <a:rPr lang="en-US"/>
                  <a:t>Observation</a:t>
                </a:r>
              </a:p>
            </c:rich>
          </c:tx>
          <c:overlay val="0"/>
        </c:title>
        <c:numFmt formatCode="0" sourceLinked="0"/>
        <c:majorTickMark val="out"/>
        <c:minorTickMark val="none"/>
        <c:tickLblPos val="none"/>
        <c:crossAx val="1081651344"/>
        <c:crosses val="autoZero"/>
        <c:auto val="1"/>
        <c:lblAlgn val="ctr"/>
        <c:lblOffset val="100"/>
        <c:noMultiLvlLbl val="0"/>
      </c:catAx>
      <c:valAx>
        <c:axId val="1081651344"/>
        <c:scaling>
          <c:orientation val="minMax"/>
        </c:scaling>
        <c:delete val="0"/>
        <c:axPos val="l"/>
        <c:majorGridlines/>
        <c:title>
          <c:tx>
            <c:rich>
              <a:bodyPr/>
              <a:lstStyle/>
              <a:p>
                <a:pPr>
                  <a:defRPr/>
                </a:pPr>
                <a:r>
                  <a:rPr lang="en-US"/>
                  <a:t>PRESS Residual</a:t>
                </a:r>
              </a:p>
            </c:rich>
          </c:tx>
          <c:overlay val="0"/>
        </c:title>
        <c:numFmt formatCode="0" sourceLinked="0"/>
        <c:majorTickMark val="out"/>
        <c:minorTickMark val="none"/>
        <c:tickLblPos val="nextTo"/>
        <c:crossAx val="1081654704"/>
        <c:crosses val="autoZero"/>
        <c:crossBetween val="between"/>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v>Count</c:v>
          </c:tx>
          <c:invertIfNegative val="0"/>
          <c:cat>
            <c:numRef>
              <c:f>Univariate!UV_Sturges_Upper_Edges</c:f>
              <c:numCache>
                <c:formatCode>0.0</c:formatCode>
                <c:ptCount val="1"/>
                <c:pt idx="0">
                  <c:v>0</c:v>
                </c:pt>
              </c:numCache>
            </c:numRef>
          </c:cat>
          <c:val>
            <c:numRef>
              <c:f>Univariate!UV_Sturges_Counts</c:f>
              <c:numCache>
                <c:formatCode>0</c:formatCode>
                <c:ptCount val="1"/>
                <c:pt idx="0">
                  <c:v>0</c:v>
                </c:pt>
              </c:numCache>
            </c:numRef>
          </c:val>
          <c:extLst>
            <c:ext xmlns:c16="http://schemas.microsoft.com/office/drawing/2014/chart" uri="{C3380CC4-5D6E-409C-BE32-E72D297353CC}">
              <c16:uniqueId val="{00000001-A715-4CBE-AF1E-466AB353180C}"/>
            </c:ext>
          </c:extLst>
        </c:ser>
        <c:dLbls>
          <c:showLegendKey val="0"/>
          <c:showVal val="0"/>
          <c:showCatName val="0"/>
          <c:showSerName val="0"/>
          <c:showPercent val="0"/>
          <c:showBubbleSize val="0"/>
        </c:dLbls>
        <c:gapWidth val="0"/>
        <c:axId val="2019050896"/>
        <c:axId val="2013729440"/>
      </c:barChart>
      <c:lineChart>
        <c:grouping val="standard"/>
        <c:varyColors val="0"/>
        <c:ser>
          <c:idx val="1"/>
          <c:order val="1"/>
          <c:marker>
            <c:symbol val="none"/>
          </c:marker>
          <c:cat>
            <c:numRef>
              <c:f>Univariate!UV_Sturges_Upper_Edges</c:f>
              <c:numCache>
                <c:formatCode>0.0</c:formatCode>
                <c:ptCount val="1"/>
                <c:pt idx="0">
                  <c:v>0</c:v>
                </c:pt>
              </c:numCache>
            </c:numRef>
          </c:cat>
          <c:smooth val="0"/>
          <c:extLst>
            <c:ext xmlns:c16="http://schemas.microsoft.com/office/drawing/2014/chart" uri="{C3380CC4-5D6E-409C-BE32-E72D297353CC}">
              <c16:uniqueId val="{00000002-A715-4CBE-AF1E-466AB353180C}"/>
            </c:ext>
          </c:extLst>
        </c:ser>
        <c:dLbls>
          <c:showLegendKey val="0"/>
          <c:showVal val="0"/>
          <c:showCatName val="0"/>
          <c:showSerName val="0"/>
          <c:showPercent val="0"/>
          <c:showBubbleSize val="0"/>
        </c:dLbls>
        <c:marker val="1"/>
        <c:smooth val="0"/>
        <c:axId val="2019050896"/>
        <c:axId val="2013729440"/>
      </c:lineChart>
      <c:catAx>
        <c:axId val="2019050896"/>
        <c:scaling>
          <c:orientation val="minMax"/>
        </c:scaling>
        <c:delete val="0"/>
        <c:axPos val="b"/>
        <c:numFmt formatCode="0.0" sourceLinked="1"/>
        <c:majorTickMark val="out"/>
        <c:minorTickMark val="none"/>
        <c:tickLblPos val="nextTo"/>
        <c:crossAx val="2013729440"/>
        <c:crosses val="autoZero"/>
        <c:auto val="1"/>
        <c:lblAlgn val="ctr"/>
        <c:lblOffset val="100"/>
        <c:noMultiLvlLbl val="0"/>
      </c:catAx>
      <c:valAx>
        <c:axId val="2013729440"/>
        <c:scaling>
          <c:orientation val="minMax"/>
        </c:scaling>
        <c:delete val="0"/>
        <c:axPos val="l"/>
        <c:majorGridlines/>
        <c:numFmt formatCode="0" sourceLinked="1"/>
        <c:majorTickMark val="out"/>
        <c:minorTickMark val="none"/>
        <c:tickLblPos val="nextTo"/>
        <c:crossAx val="2019050896"/>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Normal Q-Q Plot</a:t>
            </a:r>
          </a:p>
        </c:rich>
      </c:tx>
      <c:overlay val="0"/>
    </c:title>
    <c:autoTitleDeleted val="0"/>
    <c:plotArea>
      <c:layout/>
      <c:scatterChart>
        <c:scatterStyle val="lineMarker"/>
        <c:varyColors val="0"/>
        <c:ser>
          <c:idx val="0"/>
          <c:order val="0"/>
          <c:tx>
            <c:v>Normal</c:v>
          </c:tx>
          <c:spPr>
            <a:ln w="38100">
              <a:noFill/>
            </a:ln>
          </c:spPr>
          <c:marker>
            <c:symbol val="diamond"/>
            <c:size val="4"/>
          </c:marker>
          <c:xVal>
            <c:numRef>
              <c:f>Univariate!UV_QQ_Normal</c:f>
              <c:numCache>
                <c:formatCode>0.0</c:formatCode>
                <c:ptCount val="2928"/>
                <c:pt idx="0">
                  <c:v>35.114493229390149</c:v>
                </c:pt>
                <c:pt idx="1">
                  <c:v>37.951541547725853</c:v>
                </c:pt>
                <c:pt idx="2">
                  <c:v>39.349849874195414</c:v>
                </c:pt>
                <c:pt idx="3">
                  <c:v>40.302454569950356</c:v>
                </c:pt>
                <c:pt idx="4">
                  <c:v>41.0317842224283</c:v>
                </c:pt>
                <c:pt idx="5">
                  <c:v>41.625817161110888</c:v>
                </c:pt>
                <c:pt idx="6">
                  <c:v>42.128673647931777</c:v>
                </c:pt>
                <c:pt idx="7">
                  <c:v>42.565728570449522</c:v>
                </c:pt>
                <c:pt idx="8">
                  <c:v>42.952957461502315</c:v>
                </c:pt>
                <c:pt idx="9">
                  <c:v>43.301088944565819</c:v>
                </c:pt>
                <c:pt idx="10">
                  <c:v>43.617686275830977</c:v>
                </c:pt>
                <c:pt idx="11">
                  <c:v>43.908287051483057</c:v>
                </c:pt>
                <c:pt idx="12">
                  <c:v>44.177070918401306</c:v>
                </c:pt>
                <c:pt idx="13">
                  <c:v>44.427272331522346</c:v>
                </c:pt>
                <c:pt idx="14">
                  <c:v>44.661447102966818</c:v>
                </c:pt>
                <c:pt idx="15">
                  <c:v>44.88165089638769</c:v>
                </c:pt>
                <c:pt idx="16">
                  <c:v>45.089562477031059</c:v>
                </c:pt>
                <c:pt idx="17">
                  <c:v>45.286571079646919</c:v>
                </c:pt>
                <c:pt idx="18">
                  <c:v>45.473839765447636</c:v>
                </c:pt>
                <c:pt idx="19">
                  <c:v>45.652352290376861</c:v>
                </c:pt>
                <c:pt idx="20">
                  <c:v>45.822948390121347</c:v>
                </c:pt>
                <c:pt idx="21">
                  <c:v>45.986350762673169</c:v>
                </c:pt>
                <c:pt idx="22">
                  <c:v>46.143185992413947</c:v>
                </c:pt>
                <c:pt idx="23">
                  <c:v>46.294000981561169</c:v>
                </c:pt>
                <c:pt idx="24">
                  <c:v>46.439276001454431</c:v>
                </c:pt>
                <c:pt idx="25">
                  <c:v>46.579435167017948</c:v>
                </c:pt>
                <c:pt idx="26">
                  <c:v>46.714854923133089</c:v>
                </c:pt>
                <c:pt idx="27">
                  <c:v>46.845870980235972</c:v>
                </c:pt>
                <c:pt idx="28">
                  <c:v>46.97278402801723</c:v>
                </c:pt>
                <c:pt idx="29">
                  <c:v>47.095864477377376</c:v>
                </c:pt>
                <c:pt idx="30">
                  <c:v>47.215356422916102</c:v>
                </c:pt>
                <c:pt idx="31">
                  <c:v>47.331480975191134</c:v>
                </c:pt>
                <c:pt idx="32">
                  <c:v>47.444439079622164</c:v>
                </c:pt>
                <c:pt idx="33">
                  <c:v>47.554413914343968</c:v>
                </c:pt>
                <c:pt idx="34">
                  <c:v>47.661572940480568</c:v>
                </c:pt>
                <c:pt idx="35">
                  <c:v>47.766069663751182</c:v>
                </c:pt>
                <c:pt idx="36">
                  <c:v>47.868045154970183</c:v>
                </c:pt>
                <c:pt idx="37">
                  <c:v>47.967629368088431</c:v>
                </c:pt>
                <c:pt idx="38">
                  <c:v>48.064942287371636</c:v>
                </c:pt>
                <c:pt idx="39">
                  <c:v>48.160094929693919</c:v>
                </c:pt>
                <c:pt idx="40">
                  <c:v>48.253190223422649</c:v>
                </c:pt>
                <c:pt idx="41">
                  <c:v>48.344323781739256</c:v>
                </c:pt>
                <c:pt idx="42">
                  <c:v>48.433584585295549</c:v>
                </c:pt>
                <c:pt idx="43">
                  <c:v>48.521055586703966</c:v>
                </c:pt>
                <c:pt idx="44">
                  <c:v>48.606814247390915</c:v>
                </c:pt>
                <c:pt idx="45">
                  <c:v>48.6909330157212</c:v>
                </c:pt>
                <c:pt idx="46">
                  <c:v>48.773479753959592</c:v>
                </c:pt>
                <c:pt idx="47">
                  <c:v>48.854518120520098</c:v>
                </c:pt>
                <c:pt idx="48">
                  <c:v>48.934107913022387</c:v>
                </c:pt>
                <c:pt idx="49">
                  <c:v>49.012305376894361</c:v>
                </c:pt>
                <c:pt idx="50">
                  <c:v>49.089163483603407</c:v>
                </c:pt>
                <c:pt idx="51">
                  <c:v>49.164732182044119</c:v>
                </c:pt>
                <c:pt idx="52">
                  <c:v>49.239058626140576</c:v>
                </c:pt>
                <c:pt idx="53">
                  <c:v>49.31218738132138</c:v>
                </c:pt>
                <c:pt idx="54">
                  <c:v>49.384160612184886</c:v>
                </c:pt>
                <c:pt idx="55">
                  <c:v>49.455018253380096</c:v>
                </c:pt>
                <c:pt idx="56">
                  <c:v>49.524798165478273</c:v>
                </c:pt>
                <c:pt idx="57">
                  <c:v>49.593536277394676</c:v>
                </c:pt>
                <c:pt idx="58">
                  <c:v>49.661266716733742</c:v>
                </c:pt>
                <c:pt idx="59">
                  <c:v>49.728021929269403</c:v>
                </c:pt>
                <c:pt idx="60">
                  <c:v>49.793832788633168</c:v>
                </c:pt>
                <c:pt idx="61">
                  <c:v>49.858728697160132</c:v>
                </c:pt>
                <c:pt idx="62">
                  <c:v>49.922737678737278</c:v>
                </c:pt>
                <c:pt idx="63">
                  <c:v>49.985886464405752</c:v>
                </c:pt>
                <c:pt idx="64">
                  <c:v>50.048200571387298</c:v>
                </c:pt>
                <c:pt idx="65">
                  <c:v>50.109704376133649</c:v>
                </c:pt>
                <c:pt idx="66">
                  <c:v>50.170421181935026</c:v>
                </c:pt>
                <c:pt idx="67">
                  <c:v>50.230373281568447</c:v>
                </c:pt>
                <c:pt idx="68">
                  <c:v>50.289582015417402</c:v>
                </c:pt>
                <c:pt idx="69">
                  <c:v>50.348067825451636</c:v>
                </c:pt>
                <c:pt idx="70">
                  <c:v>50.405850305416806</c:v>
                </c:pt>
                <c:pt idx="71">
                  <c:v>50.462948247549988</c:v>
                </c:pt>
                <c:pt idx="72">
                  <c:v>50.519379686106703</c:v>
                </c:pt>
                <c:pt idx="73">
                  <c:v>50.575161937957773</c:v>
                </c:pt>
                <c:pt idx="74">
                  <c:v>50.630311640490454</c:v>
                </c:pt>
                <c:pt idx="75">
                  <c:v>50.68484478702635</c:v>
                </c:pt>
                <c:pt idx="76">
                  <c:v>50.738776759949616</c:v>
                </c:pt>
                <c:pt idx="77">
                  <c:v>50.792122361721326</c:v>
                </c:pt>
                <c:pt idx="78">
                  <c:v>50.844895843940229</c:v>
                </c:pt>
                <c:pt idx="79">
                  <c:v>50.897110934596469</c:v>
                </c:pt>
                <c:pt idx="80">
                  <c:v>50.948780863651521</c:v>
                </c:pt>
                <c:pt idx="81">
                  <c:v>50.999918387066998</c:v>
                </c:pt>
                <c:pt idx="82">
                  <c:v>51.050535809393899</c:v>
                </c:pt>
                <c:pt idx="83">
                  <c:v>51.100645005025036</c:v>
                </c:pt>
                <c:pt idx="84">
                  <c:v>51.150257438204832</c:v>
                </c:pt>
                <c:pt idx="85">
                  <c:v>51.199384181882813</c:v>
                </c:pt>
                <c:pt idx="86">
                  <c:v>51.248035935490464</c:v>
                </c:pt>
                <c:pt idx="87">
                  <c:v>51.296223041714526</c:v>
                </c:pt>
                <c:pt idx="88">
                  <c:v>51.343955502334282</c:v>
                </c:pt>
                <c:pt idx="89">
                  <c:v>51.391242993184946</c:v>
                </c:pt>
                <c:pt idx="90">
                  <c:v>51.438094878304682</c:v>
                </c:pt>
                <c:pt idx="91">
                  <c:v>51.484520223318114</c:v>
                </c:pt>
                <c:pt idx="92">
                  <c:v>51.530527808105717</c:v>
                </c:pt>
                <c:pt idx="93">
                  <c:v>51.576126138804156</c:v>
                </c:pt>
                <c:pt idx="94">
                  <c:v>51.621323459179891</c:v>
                </c:pt>
                <c:pt idx="95">
                  <c:v>51.666127761414955</c:v>
                </c:pt>
                <c:pt idx="96">
                  <c:v>51.710546796341177</c:v>
                </c:pt>
                <c:pt idx="97">
                  <c:v>51.754588083156406</c:v>
                </c:pt>
                <c:pt idx="98">
                  <c:v>51.798258918654028</c:v>
                </c:pt>
                <c:pt idx="99">
                  <c:v>51.84156638599481</c:v>
                </c:pt>
                <c:pt idx="100">
                  <c:v>51.884517363048175</c:v>
                </c:pt>
                <c:pt idx="101">
                  <c:v>51.927118530328102</c:v>
                </c:pt>
                <c:pt idx="102">
                  <c:v>51.969376378547061</c:v>
                </c:pt>
                <c:pt idx="103">
                  <c:v>52.011297215810053</c:v>
                </c:pt>
                <c:pt idx="104">
                  <c:v>52.05288717446912</c:v>
                </c:pt>
                <c:pt idx="105">
                  <c:v>52.094152217657417</c:v>
                </c:pt>
                <c:pt idx="106">
                  <c:v>52.135098145520779</c:v>
                </c:pt>
                <c:pt idx="107">
                  <c:v>52.175730601163494</c:v>
                </c:pt>
                <c:pt idx="108">
                  <c:v>52.216055076323848</c:v>
                </c:pt>
                <c:pt idx="109">
                  <c:v>52.2560769167942</c:v>
                </c:pt>
                <c:pt idx="110">
                  <c:v>52.295801327599222</c:v>
                </c:pt>
                <c:pt idx="111">
                  <c:v>52.335233377945251</c:v>
                </c:pt>
                <c:pt idx="112">
                  <c:v>52.374378005952764</c:v>
                </c:pt>
                <c:pt idx="113">
                  <c:v>52.413240023183405</c:v>
                </c:pt>
                <c:pt idx="114">
                  <c:v>52.451824118972134</c:v>
                </c:pt>
                <c:pt idx="115">
                  <c:v>52.490134864574529</c:v>
                </c:pt>
                <c:pt idx="116">
                  <c:v>52.52817671713872</c:v>
                </c:pt>
                <c:pt idx="117">
                  <c:v>52.565954023510763</c:v>
                </c:pt>
                <c:pt idx="118">
                  <c:v>52.603471023881738</c:v>
                </c:pt>
                <c:pt idx="119">
                  <c:v>52.640731855284557</c:v>
                </c:pt>
                <c:pt idx="120">
                  <c:v>52.677740554947803</c:v>
                </c:pt>
                <c:pt idx="121">
                  <c:v>52.714501063513595</c:v>
                </c:pt>
                <c:pt idx="122">
                  <c:v>52.751017228126045</c:v>
                </c:pt>
                <c:pt idx="123">
                  <c:v>52.787292805396547</c:v>
                </c:pt>
                <c:pt idx="124">
                  <c:v>52.823331464251837</c:v>
                </c:pt>
                <c:pt idx="125">
                  <c:v>52.859136788670185</c:v>
                </c:pt>
                <c:pt idx="126">
                  <c:v>52.894712280311154</c:v>
                </c:pt>
                <c:pt idx="127">
                  <c:v>52.930061361043741</c:v>
                </c:pt>
                <c:pt idx="128">
                  <c:v>52.965187375377695</c:v>
                </c:pt>
                <c:pt idx="129">
                  <c:v>53.000093592802372</c:v>
                </c:pt>
                <c:pt idx="130">
                  <c:v>53.034783210037332</c:v>
                </c:pt>
                <c:pt idx="131">
                  <c:v>53.06925935319876</c:v>
                </c:pt>
                <c:pt idx="132">
                  <c:v>53.103525079885259</c:v>
                </c:pt>
                <c:pt idx="133">
                  <c:v>53.137583381186914</c:v>
                </c:pt>
                <c:pt idx="134">
                  <c:v>53.171437183620661</c:v>
                </c:pt>
                <c:pt idx="135">
                  <c:v>53.205089350995465</c:v>
                </c:pt>
                <c:pt idx="136">
                  <c:v>53.238542686210209</c:v>
                </c:pt>
                <c:pt idx="137">
                  <c:v>53.271799932987257</c:v>
                </c:pt>
                <c:pt idx="138">
                  <c:v>53.304863777544377</c:v>
                </c:pt>
                <c:pt idx="139">
                  <c:v>53.337736850207691</c:v>
                </c:pt>
                <c:pt idx="140">
                  <c:v>53.37042172696821</c:v>
                </c:pt>
                <c:pt idx="141">
                  <c:v>53.402920930984152</c:v>
                </c:pt>
                <c:pt idx="142">
                  <c:v>53.435236934031437</c:v>
                </c:pt>
                <c:pt idx="143">
                  <c:v>53.467372157904407</c:v>
                </c:pt>
                <c:pt idx="144">
                  <c:v>53.499328975768968</c:v>
                </c:pt>
                <c:pt idx="145">
                  <c:v>53.53110971346981</c:v>
                </c:pt>
                <c:pt idx="146">
                  <c:v>53.562716650793895</c:v>
                </c:pt>
                <c:pt idx="147">
                  <c:v>53.594152022691695</c:v>
                </c:pt>
                <c:pt idx="148">
                  <c:v>53.625418020458056</c:v>
                </c:pt>
                <c:pt idx="149">
                  <c:v>53.656516792874157</c:v>
                </c:pt>
                <c:pt idx="150">
                  <c:v>53.687450447312195</c:v>
                </c:pt>
                <c:pt idx="151">
                  <c:v>53.718221050804154</c:v>
                </c:pt>
                <c:pt idx="152">
                  <c:v>53.748830631076167</c:v>
                </c:pt>
                <c:pt idx="153">
                  <c:v>53.77928117754972</c:v>
                </c:pt>
                <c:pt idx="154">
                  <c:v>53.809574642310942</c:v>
                </c:pt>
                <c:pt idx="155">
                  <c:v>53.839712941049335</c:v>
                </c:pt>
                <c:pt idx="156">
                  <c:v>53.869697953966934</c:v>
                </c:pt>
                <c:pt idx="157">
                  <c:v>53.899531526659125</c:v>
                </c:pt>
                <c:pt idx="158">
                  <c:v>53.92921547096811</c:v>
                </c:pt>
                <c:pt idx="159">
                  <c:v>53.95875156581009</c:v>
                </c:pt>
                <c:pt idx="160">
                  <c:v>53.98814155797713</c:v>
                </c:pt>
                <c:pt idx="161">
                  <c:v>54.017387162914545</c:v>
                </c:pt>
                <c:pt idx="162">
                  <c:v>54.046490065474842</c:v>
                </c:pt>
                <c:pt idx="163">
                  <c:v>54.075451920648966</c:v>
                </c:pt>
                <c:pt idx="164">
                  <c:v>54.104274354275688</c:v>
                </c:pt>
                <c:pt idx="165">
                  <c:v>54.132958963729948</c:v>
                </c:pt>
                <c:pt idx="166">
                  <c:v>54.161507318590822</c:v>
                </c:pt>
                <c:pt idx="167">
                  <c:v>54.189920961290014</c:v>
                </c:pt>
                <c:pt idx="168">
                  <c:v>54.218201407741255</c:v>
                </c:pt>
                <c:pt idx="169">
                  <c:v>54.246350147951617</c:v>
                </c:pt>
                <c:pt idx="170">
                  <c:v>54.274368646615116</c:v>
                </c:pt>
                <c:pt idx="171">
                  <c:v>54.302258343689324</c:v>
                </c:pt>
                <c:pt idx="172">
                  <c:v>54.330020654955582</c:v>
                </c:pt>
                <c:pt idx="173">
                  <c:v>54.357656972563312</c:v>
                </c:pt>
                <c:pt idx="174">
                  <c:v>54.385168665559014</c:v>
                </c:pt>
                <c:pt idx="175">
                  <c:v>54.412557080400475</c:v>
                </c:pt>
                <c:pt idx="176">
                  <c:v>54.439823541456633</c:v>
                </c:pt>
                <c:pt idx="177">
                  <c:v>54.466969351493617</c:v>
                </c:pt>
                <c:pt idx="178">
                  <c:v>54.493995792147416</c:v>
                </c:pt>
                <c:pt idx="179">
                  <c:v>54.520904124383605</c:v>
                </c:pt>
                <c:pt idx="180">
                  <c:v>54.547695588944578</c:v>
                </c:pt>
                <c:pt idx="181">
                  <c:v>54.574371406784621</c:v>
                </c:pt>
                <c:pt idx="182">
                  <c:v>54.600932779493348</c:v>
                </c:pt>
                <c:pt idx="183">
                  <c:v>54.62738088970778</c:v>
                </c:pt>
                <c:pt idx="184">
                  <c:v>54.653716901513384</c:v>
                </c:pt>
                <c:pt idx="185">
                  <c:v>54.679941960834611</c:v>
                </c:pt>
                <c:pt idx="186">
                  <c:v>54.706057195815063</c:v>
                </c:pt>
                <c:pt idx="187">
                  <c:v>54.732063717187742</c:v>
                </c:pt>
                <c:pt idx="188">
                  <c:v>54.757962618635609</c:v>
                </c:pt>
                <c:pt idx="189">
                  <c:v>54.783754977142877</c:v>
                </c:pt>
                <c:pt idx="190">
                  <c:v>54.809441853337155</c:v>
                </c:pt>
                <c:pt idx="191">
                  <c:v>54.83502429182289</c:v>
                </c:pt>
                <c:pt idx="192">
                  <c:v>54.860503321506286</c:v>
                </c:pt>
                <c:pt idx="193">
                  <c:v>54.885879955911932</c:v>
                </c:pt>
                <c:pt idx="194">
                  <c:v>54.91115519349151</c:v>
                </c:pt>
                <c:pt idx="195">
                  <c:v>54.93633001792471</c:v>
                </c:pt>
                <c:pt idx="196">
                  <c:v>54.961405398412609</c:v>
                </c:pt>
                <c:pt idx="197">
                  <c:v>54.9863822899638</c:v>
                </c:pt>
                <c:pt idx="198">
                  <c:v>55.011261633673406</c:v>
                </c:pt>
                <c:pt idx="199">
                  <c:v>55.036044356995248</c:v>
                </c:pt>
                <c:pt idx="200">
                  <c:v>55.060731374007361</c:v>
                </c:pt>
                <c:pt idx="201">
                  <c:v>55.085323585670984</c:v>
                </c:pt>
                <c:pt idx="202">
                  <c:v>55.109821880083388</c:v>
                </c:pt>
                <c:pt idx="203">
                  <c:v>55.134227132724419</c:v>
                </c:pt>
                <c:pt idx="204">
                  <c:v>55.158540206697367</c:v>
                </c:pt>
                <c:pt idx="205">
                  <c:v>55.182761952963823</c:v>
                </c:pt>
                <c:pt idx="206">
                  <c:v>55.20689321057317</c:v>
                </c:pt>
                <c:pt idx="207">
                  <c:v>55.230934806886516</c:v>
                </c:pt>
                <c:pt idx="208">
                  <c:v>55.254887557795392</c:v>
                </c:pt>
                <c:pt idx="209">
                  <c:v>55.278752267935346</c:v>
                </c:pt>
                <c:pt idx="210">
                  <c:v>55.302529730894534</c:v>
                </c:pt>
                <c:pt idx="211">
                  <c:v>55.326220729417471</c:v>
                </c:pt>
                <c:pt idx="212">
                  <c:v>55.349826035604096</c:v>
                </c:pt>
                <c:pt idx="213">
                  <c:v>55.373346411104237</c:v>
                </c:pt>
                <c:pt idx="214">
                  <c:v>55.396782607307642</c:v>
                </c:pt>
                <c:pt idx="215">
                  <c:v>55.420135365529674</c:v>
                </c:pt>
                <c:pt idx="216">
                  <c:v>55.443405417192821</c:v>
                </c:pt>
                <c:pt idx="217">
                  <c:v>55.466593484004079</c:v>
                </c:pt>
                <c:pt idx="218">
                  <c:v>55.489700278128353</c:v>
                </c:pt>
                <c:pt idx="219">
                  <c:v>55.512726502358021</c:v>
                </c:pt>
                <c:pt idx="220">
                  <c:v>55.535672850278686</c:v>
                </c:pt>
                <c:pt idx="221">
                  <c:v>55.558540006431222</c:v>
                </c:pt>
                <c:pt idx="222">
                  <c:v>55.581328646470439</c:v>
                </c:pt>
                <c:pt idx="223">
                  <c:v>55.604039437319919</c:v>
                </c:pt>
                <c:pt idx="224">
                  <c:v>55.626673037323847</c:v>
                </c:pt>
                <c:pt idx="225">
                  <c:v>55.649230096395186</c:v>
                </c:pt>
                <c:pt idx="226">
                  <c:v>55.671711256161011</c:v>
                </c:pt>
                <c:pt idx="227">
                  <c:v>55.694117150104418</c:v>
                </c:pt>
                <c:pt idx="228">
                  <c:v>55.716448403703374</c:v>
                </c:pt>
                <c:pt idx="229">
                  <c:v>55.738705634566969</c:v>
                </c:pt>
                <c:pt idx="230">
                  <c:v>55.760889452568264</c:v>
                </c:pt>
                <c:pt idx="231">
                  <c:v>55.783000459974744</c:v>
                </c:pt>
                <c:pt idx="232">
                  <c:v>55.805039251575664</c:v>
                </c:pt>
                <c:pt idx="233">
                  <c:v>55.827006414807109</c:v>
                </c:pt>
                <c:pt idx="234">
                  <c:v>55.848902529874032</c:v>
                </c:pt>
                <c:pt idx="235">
                  <c:v>55.870728169870162</c:v>
                </c:pt>
                <c:pt idx="236">
                  <c:v>55.892483900894973</c:v>
                </c:pt>
                <c:pt idx="237">
                  <c:v>55.914170282168634</c:v>
                </c:pt>
                <c:pt idx="238">
                  <c:v>55.935787866144423</c:v>
                </c:pt>
                <c:pt idx="239">
                  <c:v>55.957337198618823</c:v>
                </c:pt>
                <c:pt idx="240">
                  <c:v>55.978818818839386</c:v>
                </c:pt>
                <c:pt idx="241">
                  <c:v>56.000233259610425</c:v>
                </c:pt>
                <c:pt idx="242">
                  <c:v>56.021581047396623</c:v>
                </c:pt>
                <c:pt idx="243">
                  <c:v>56.042862702424515</c:v>
                </c:pt>
                <c:pt idx="244">
                  <c:v>56.064078738781802</c:v>
                </c:pt>
                <c:pt idx="245">
                  <c:v>56.085229664514856</c:v>
                </c:pt>
                <c:pt idx="246">
                  <c:v>56.106315981724308</c:v>
                </c:pt>
                <c:pt idx="247">
                  <c:v>56.127338186658577</c:v>
                </c:pt>
                <c:pt idx="248">
                  <c:v>56.148296769805654</c:v>
                </c:pt>
                <c:pt idx="249">
                  <c:v>56.169192215983067</c:v>
                </c:pt>
                <c:pt idx="250">
                  <c:v>56.190025004426147</c:v>
                </c:pt>
                <c:pt idx="251">
                  <c:v>56.210795608874406</c:v>
                </c:pt>
                <c:pt idx="252">
                  <c:v>56.231504497656417</c:v>
                </c:pt>
                <c:pt idx="253">
                  <c:v>56.252152133772967</c:v>
                </c:pt>
                <c:pt idx="254">
                  <c:v>56.272738974978651</c:v>
                </c:pt>
                <c:pt idx="255">
                  <c:v>56.293265473861823</c:v>
                </c:pt>
                <c:pt idx="256">
                  <c:v>56.313732077923063</c:v>
                </c:pt>
                <c:pt idx="257">
                  <c:v>56.334139229652202</c:v>
                </c:pt>
                <c:pt idx="258">
                  <c:v>56.354487366603813</c:v>
                </c:pt>
                <c:pt idx="259">
                  <c:v>56.374776921471295</c:v>
                </c:pt>
                <c:pt idx="260">
                  <c:v>56.395008322159555</c:v>
                </c:pt>
                <c:pt idx="261">
                  <c:v>56.415181991856414</c:v>
                </c:pt>
                <c:pt idx="262">
                  <c:v>56.435298349102524</c:v>
                </c:pt>
                <c:pt idx="263">
                  <c:v>56.455357807860096</c:v>
                </c:pt>
                <c:pt idx="264">
                  <c:v>56.475360777580391</c:v>
                </c:pt>
                <c:pt idx="265">
                  <c:v>56.49530766326977</c:v>
                </c:pt>
                <c:pt idx="266">
                  <c:v>56.515198865554787</c:v>
                </c:pt>
                <c:pt idx="267">
                  <c:v>56.53503478074586</c:v>
                </c:pt>
                <c:pt idx="268">
                  <c:v>56.554815800900023</c:v>
                </c:pt>
                <c:pt idx="269">
                  <c:v>56.574542313882191</c:v>
                </c:pt>
                <c:pt idx="270">
                  <c:v>56.594214703425727</c:v>
                </c:pt>
                <c:pt idx="271">
                  <c:v>56.613833349191594</c:v>
                </c:pt>
                <c:pt idx="272">
                  <c:v>56.633398626826555</c:v>
                </c:pt>
                <c:pt idx="273">
                  <c:v>56.652910908020417</c:v>
                </c:pt>
                <c:pt idx="274">
                  <c:v>56.672370560562044</c:v>
                </c:pt>
                <c:pt idx="275">
                  <c:v>56.69177794839463</c:v>
                </c:pt>
                <c:pt idx="276">
                  <c:v>56.711133431669779</c:v>
                </c:pt>
                <c:pt idx="277">
                  <c:v>56.730437366800743</c:v>
                </c:pt>
                <c:pt idx="278">
                  <c:v>56.749690106514677</c:v>
                </c:pt>
                <c:pt idx="279">
                  <c:v>56.768891999904035</c:v>
                </c:pt>
                <c:pt idx="280">
                  <c:v>56.788043392476965</c:v>
                </c:pt>
                <c:pt idx="281">
                  <c:v>56.807144626206906</c:v>
                </c:pt>
                <c:pt idx="282">
                  <c:v>56.82619603958139</c:v>
                </c:pt>
                <c:pt idx="283">
                  <c:v>56.84519796764981</c:v>
                </c:pt>
                <c:pt idx="284">
                  <c:v>56.864150742070493</c:v>
                </c:pt>
                <c:pt idx="285">
                  <c:v>56.883054691157028</c:v>
                </c:pt>
                <c:pt idx="286">
                  <c:v>56.901910139923658</c:v>
                </c:pt>
                <c:pt idx="287">
                  <c:v>56.920717410129896</c:v>
                </c:pt>
                <c:pt idx="288">
                  <c:v>56.9394768203246</c:v>
                </c:pt>
                <c:pt idx="289">
                  <c:v>56.958188685889041</c:v>
                </c:pt>
                <c:pt idx="290">
                  <c:v>56.976853319079389</c:v>
                </c:pt>
                <c:pt idx="291">
                  <c:v>56.995471029068405</c:v>
                </c:pt>
                <c:pt idx="292">
                  <c:v>57.014042121986584</c:v>
                </c:pt>
                <c:pt idx="293">
                  <c:v>57.032566900962379</c:v>
                </c:pt>
                <c:pt idx="294">
                  <c:v>57.051045666162011</c:v>
                </c:pt>
                <c:pt idx="295">
                  <c:v>57.069478714828378</c:v>
                </c:pt>
                <c:pt idx="296">
                  <c:v>57.087866341319497</c:v>
                </c:pt>
                <c:pt idx="297">
                  <c:v>57.106208837146269</c:v>
                </c:pt>
                <c:pt idx="298">
                  <c:v>57.124506491009555</c:v>
                </c:pt>
                <c:pt idx="299">
                  <c:v>57.142759588836711</c:v>
                </c:pt>
                <c:pt idx="300">
                  <c:v>57.160968413817564</c:v>
                </c:pt>
                <c:pt idx="301">
                  <c:v>57.179133246439697</c:v>
                </c:pt>
                <c:pt idx="302">
                  <c:v>57.197254364523211</c:v>
                </c:pt>
                <c:pt idx="303">
                  <c:v>57.215332043254996</c:v>
                </c:pt>
                <c:pt idx="304">
                  <c:v>57.233366555222347</c:v>
                </c:pt>
                <c:pt idx="305">
                  <c:v>57.251358170446103</c:v>
                </c:pt>
                <c:pt idx="306">
                  <c:v>57.269307156413163</c:v>
                </c:pt>
                <c:pt idx="307">
                  <c:v>57.287213778108736</c:v>
                </c:pt>
                <c:pt idx="308">
                  <c:v>57.305078298047675</c:v>
                </c:pt>
                <c:pt idx="309">
                  <c:v>57.322900976305704</c:v>
                </c:pt>
                <c:pt idx="310">
                  <c:v>57.340682070549917</c:v>
                </c:pt>
                <c:pt idx="311">
                  <c:v>57.358421836068928</c:v>
                </c:pt>
                <c:pt idx="312">
                  <c:v>57.376120525802442</c:v>
                </c:pt>
                <c:pt idx="313">
                  <c:v>57.393778390370379</c:v>
                </c:pt>
                <c:pt idx="314">
                  <c:v>57.411395678101684</c:v>
                </c:pt>
                <c:pt idx="315">
                  <c:v>57.428972635062522</c:v>
                </c:pt>
                <c:pt idx="316">
                  <c:v>57.446509505084052</c:v>
                </c:pt>
                <c:pt idx="317">
                  <c:v>57.464006529789927</c:v>
                </c:pt>
                <c:pt idx="318">
                  <c:v>57.481463948623194</c:v>
                </c:pt>
                <c:pt idx="319">
                  <c:v>57.498881998872868</c:v>
                </c:pt>
                <c:pt idx="320">
                  <c:v>57.516260915700045</c:v>
                </c:pt>
                <c:pt idx="321">
                  <c:v>57.533600932163772</c:v>
                </c:pt>
                <c:pt idx="322">
                  <c:v>57.550902279246259</c:v>
                </c:pt>
                <c:pt idx="323">
                  <c:v>57.56816518587798</c:v>
                </c:pt>
                <c:pt idx="324">
                  <c:v>57.585389878962211</c:v>
                </c:pt>
                <c:pt idx="325">
                  <c:v>57.602576583399269</c:v>
                </c:pt>
                <c:pt idx="326">
                  <c:v>57.6197255221104</c:v>
                </c:pt>
                <c:pt idx="327">
                  <c:v>57.63683691606127</c:v>
                </c:pt>
                <c:pt idx="328">
                  <c:v>57.653910984285162</c:v>
                </c:pt>
                <c:pt idx="329">
                  <c:v>57.670947943905752</c:v>
                </c:pt>
                <c:pt idx="330">
                  <c:v>57.687948010159602</c:v>
                </c:pt>
                <c:pt idx="331">
                  <c:v>57.704911396418332</c:v>
                </c:pt>
                <c:pt idx="332">
                  <c:v>57.721838314210409</c:v>
                </c:pt>
                <c:pt idx="333">
                  <c:v>57.738728973242644</c:v>
                </c:pt>
                <c:pt idx="334">
                  <c:v>57.755583581421426</c:v>
                </c:pt>
                <c:pt idx="335">
                  <c:v>57.772402344873569</c:v>
                </c:pt>
                <c:pt idx="336">
                  <c:v>57.789185467966838</c:v>
                </c:pt>
                <c:pt idx="337">
                  <c:v>57.805933153330329</c:v>
                </c:pt>
                <c:pt idx="338">
                  <c:v>57.82264560187437</c:v>
                </c:pt>
                <c:pt idx="339">
                  <c:v>57.839323012810254</c:v>
                </c:pt>
                <c:pt idx="340">
                  <c:v>57.855965583669615</c:v>
                </c:pt>
                <c:pt idx="341">
                  <c:v>57.872573510323591</c:v>
                </c:pt>
                <c:pt idx="342">
                  <c:v>57.889146987001688</c:v>
                </c:pt>
                <c:pt idx="343">
                  <c:v>57.905686206310342</c:v>
                </c:pt>
                <c:pt idx="344">
                  <c:v>57.922191359251258</c:v>
                </c:pt>
                <c:pt idx="345">
                  <c:v>57.938662635239496</c:v>
                </c:pt>
                <c:pt idx="346">
                  <c:v>57.955100222121274</c:v>
                </c:pt>
                <c:pt idx="347">
                  <c:v>57.971504306191484</c:v>
                </c:pt>
                <c:pt idx="348">
                  <c:v>57.987875072211096</c:v>
                </c:pt>
                <c:pt idx="349">
                  <c:v>58.004212703424145</c:v>
                </c:pt>
                <c:pt idx="350">
                  <c:v>58.020517381574592</c:v>
                </c:pt>
                <c:pt idx="351">
                  <c:v>58.036789286922982</c:v>
                </c:pt>
                <c:pt idx="352">
                  <c:v>58.053028598262706</c:v>
                </c:pt>
                <c:pt idx="353">
                  <c:v>58.069235492936208</c:v>
                </c:pt>
                <c:pt idx="354">
                  <c:v>58.085410146850933</c:v>
                </c:pt>
                <c:pt idx="355">
                  <c:v>58.101552734494931</c:v>
                </c:pt>
                <c:pt idx="356">
                  <c:v>58.117663428952461</c:v>
                </c:pt>
                <c:pt idx="357">
                  <c:v>58.133742401919157</c:v>
                </c:pt>
                <c:pt idx="358">
                  <c:v>58.149789823717157</c:v>
                </c:pt>
                <c:pt idx="359">
                  <c:v>58.165805863309963</c:v>
                </c:pt>
                <c:pt idx="360">
                  <c:v>58.181790688317037</c:v>
                </c:pt>
                <c:pt idx="361">
                  <c:v>58.197744465028343</c:v>
                </c:pt>
                <c:pt idx="362">
                  <c:v>58.213667358418554</c:v>
                </c:pt>
                <c:pt idx="363">
                  <c:v>58.229559532161126</c:v>
                </c:pt>
                <c:pt idx="364">
                  <c:v>58.245421148642244</c:v>
                </c:pt>
                <c:pt idx="365">
                  <c:v>58.261252368974425</c:v>
                </c:pt>
                <c:pt idx="366">
                  <c:v>58.27705335301011</c:v>
                </c:pt>
                <c:pt idx="367">
                  <c:v>58.292824259354951</c:v>
                </c:pt>
                <c:pt idx="368">
                  <c:v>58.308565245380997</c:v>
                </c:pt>
                <c:pt idx="369">
                  <c:v>58.32427646723967</c:v>
                </c:pt>
                <c:pt idx="370">
                  <c:v>58.33995807987457</c:v>
                </c:pt>
                <c:pt idx="371">
                  <c:v>58.355610237034107</c:v>
                </c:pt>
                <c:pt idx="372">
                  <c:v>58.371233091284033</c:v>
                </c:pt>
                <c:pt idx="373">
                  <c:v>58.386826794019683</c:v>
                </c:pt>
                <c:pt idx="374">
                  <c:v>58.402391495478163</c:v>
                </c:pt>
                <c:pt idx="375">
                  <c:v>58.417927344750368</c:v>
                </c:pt>
                <c:pt idx="376">
                  <c:v>58.433434489792774</c:v>
                </c:pt>
                <c:pt idx="377">
                  <c:v>58.448913077439151</c:v>
                </c:pt>
                <c:pt idx="378">
                  <c:v>58.46436325341211</c:v>
                </c:pt>
                <c:pt idx="379">
                  <c:v>58.479785162334444</c:v>
                </c:pt>
                <c:pt idx="380">
                  <c:v>58.495178947740413</c:v>
                </c:pt>
                <c:pt idx="381">
                  <c:v>58.510544752086822</c:v>
                </c:pt>
                <c:pt idx="382">
                  <c:v>58.525882716763952</c:v>
                </c:pt>
                <c:pt idx="383">
                  <c:v>58.541192982106416</c:v>
                </c:pt>
                <c:pt idx="384">
                  <c:v>58.556475687403811</c:v>
                </c:pt>
                <c:pt idx="385">
                  <c:v>58.571730970911261</c:v>
                </c:pt>
                <c:pt idx="386">
                  <c:v>58.586958969859829</c:v>
                </c:pt>
                <c:pt idx="387">
                  <c:v>58.602159820466774</c:v>
                </c:pt>
                <c:pt idx="388">
                  <c:v>58.617333657945721</c:v>
                </c:pt>
                <c:pt idx="389">
                  <c:v>58.632480616516688</c:v>
                </c:pt>
                <c:pt idx="390">
                  <c:v>58.64760082941595</c:v>
                </c:pt>
                <c:pt idx="391">
                  <c:v>58.662694428905802</c:v>
                </c:pt>
                <c:pt idx="392">
                  <c:v>58.677761546284273</c:v>
                </c:pt>
                <c:pt idx="393">
                  <c:v>58.692802311894567</c:v>
                </c:pt>
                <c:pt idx="394">
                  <c:v>58.70781685513456</c:v>
                </c:pt>
                <c:pt idx="395">
                  <c:v>58.722805304466007</c:v>
                </c:pt>
                <c:pt idx="396">
                  <c:v>58.737767787423792</c:v>
                </c:pt>
                <c:pt idx="397">
                  <c:v>58.752704430624959</c:v>
                </c:pt>
                <c:pt idx="398">
                  <c:v>58.767615359777672</c:v>
                </c:pt>
                <c:pt idx="399">
                  <c:v>58.782500699690068</c:v>
                </c:pt>
                <c:pt idx="400">
                  <c:v>58.79736057427899</c:v>
                </c:pt>
                <c:pt idx="401">
                  <c:v>58.812195106578613</c:v>
                </c:pt>
                <c:pt idx="402">
                  <c:v>58.827004418748984</c:v>
                </c:pt>
                <c:pt idx="403">
                  <c:v>58.841788632084445</c:v>
                </c:pt>
                <c:pt idx="404">
                  <c:v>58.856547867021916</c:v>
                </c:pt>
                <c:pt idx="405">
                  <c:v>58.871282243149174</c:v>
                </c:pt>
                <c:pt idx="406">
                  <c:v>58.885991879212931</c:v>
                </c:pt>
                <c:pt idx="407">
                  <c:v>58.900676893126892</c:v>
                </c:pt>
                <c:pt idx="408">
                  <c:v>58.915337401979642</c:v>
                </c:pt>
                <c:pt idx="409">
                  <c:v>58.929973522042523</c:v>
                </c:pt>
                <c:pt idx="410">
                  <c:v>58.944585368777339</c:v>
                </c:pt>
                <c:pt idx="411">
                  <c:v>58.959173056844044</c:v>
                </c:pt>
                <c:pt idx="412">
                  <c:v>58.973736700108248</c:v>
                </c:pt>
                <c:pt idx="413">
                  <c:v>58.988276411648741</c:v>
                </c:pt>
                <c:pt idx="414">
                  <c:v>59.002792303764814</c:v>
                </c:pt>
                <c:pt idx="415">
                  <c:v>59.017284487983623</c:v>
                </c:pt>
                <c:pt idx="416">
                  <c:v>59.031753075067328</c:v>
                </c:pt>
                <c:pt idx="417">
                  <c:v>59.046198175020251</c:v>
                </c:pt>
                <c:pt idx="418">
                  <c:v>59.06061989709594</c:v>
                </c:pt>
                <c:pt idx="419">
                  <c:v>59.075018349804061</c:v>
                </c:pt>
                <c:pt idx="420">
                  <c:v>59.089393640917343</c:v>
                </c:pt>
                <c:pt idx="421">
                  <c:v>59.103745877478339</c:v>
                </c:pt>
                <c:pt idx="422">
                  <c:v>59.118075165806154</c:v>
                </c:pt>
                <c:pt idx="423">
                  <c:v>59.132381611503071</c:v>
                </c:pt>
                <c:pt idx="424">
                  <c:v>59.146665319461157</c:v>
                </c:pt>
                <c:pt idx="425">
                  <c:v>59.160926393868692</c:v>
                </c:pt>
                <c:pt idx="426">
                  <c:v>59.175164938216653</c:v>
                </c:pt>
                <c:pt idx="427">
                  <c:v>59.189381055305006</c:v>
                </c:pt>
                <c:pt idx="428">
                  <c:v>59.203574847248987</c:v>
                </c:pt>
                <c:pt idx="429">
                  <c:v>59.217746415485301</c:v>
                </c:pt>
                <c:pt idx="430">
                  <c:v>59.231895860778238</c:v>
                </c:pt>
                <c:pt idx="431">
                  <c:v>59.246023283225867</c:v>
                </c:pt>
                <c:pt idx="432">
                  <c:v>59.260128782265632</c:v>
                </c:pt>
                <c:pt idx="433">
                  <c:v>59.274212456680843</c:v>
                </c:pt>
                <c:pt idx="434">
                  <c:v>59.288274404606064</c:v>
                </c:pt>
                <c:pt idx="435">
                  <c:v>59.302314723533165</c:v>
                </c:pt>
                <c:pt idx="436">
                  <c:v>59.316333510316845</c:v>
                </c:pt>
                <c:pt idx="437">
                  <c:v>59.330330861180549</c:v>
                </c:pt>
                <c:pt idx="438">
                  <c:v>59.344306871721756</c:v>
                </c:pt>
                <c:pt idx="439">
                  <c:v>59.358261636917838</c:v>
                </c:pt>
                <c:pt idx="440">
                  <c:v>59.372195251131288</c:v>
                </c:pt>
                <c:pt idx="441">
                  <c:v>59.386107808115256</c:v>
                </c:pt>
                <c:pt idx="442">
                  <c:v>59.39999940101886</c:v>
                </c:pt>
                <c:pt idx="443">
                  <c:v>59.413870122392439</c:v>
                </c:pt>
                <c:pt idx="444">
                  <c:v>59.427720064192968</c:v>
                </c:pt>
                <c:pt idx="445">
                  <c:v>59.441549317789026</c:v>
                </c:pt>
                <c:pt idx="446">
                  <c:v>59.455357973965953</c:v>
                </c:pt>
                <c:pt idx="447">
                  <c:v>59.469146122931093</c:v>
                </c:pt>
                <c:pt idx="448">
                  <c:v>59.48291385431861</c:v>
                </c:pt>
                <c:pt idx="449">
                  <c:v>59.496661257194532</c:v>
                </c:pt>
                <c:pt idx="450">
                  <c:v>59.510388420061567</c:v>
                </c:pt>
                <c:pt idx="451">
                  <c:v>59.524095430864165</c:v>
                </c:pt>
                <c:pt idx="452">
                  <c:v>59.537782376993071</c:v>
                </c:pt>
                <c:pt idx="453">
                  <c:v>59.551449345290195</c:v>
                </c:pt>
                <c:pt idx="454">
                  <c:v>59.565096422053315</c:v>
                </c:pt>
                <c:pt idx="455">
                  <c:v>59.5787236930407</c:v>
                </c:pt>
                <c:pt idx="456">
                  <c:v>59.592331243475613</c:v>
                </c:pt>
                <c:pt idx="457">
                  <c:v>59.605919158051037</c:v>
                </c:pt>
                <c:pt idx="458">
                  <c:v>59.619487520934065</c:v>
                </c:pt>
                <c:pt idx="459">
                  <c:v>59.633036415770306</c:v>
                </c:pt>
                <c:pt idx="460">
                  <c:v>59.646565925688435</c:v>
                </c:pt>
                <c:pt idx="461">
                  <c:v>59.660076133304379</c:v>
                </c:pt>
                <c:pt idx="462">
                  <c:v>59.673567120725764</c:v>
                </c:pt>
                <c:pt idx="463">
                  <c:v>59.687038969556092</c:v>
                </c:pt>
                <c:pt idx="464">
                  <c:v>59.700491760898991</c:v>
                </c:pt>
                <c:pt idx="465">
                  <c:v>59.713925575362438</c:v>
                </c:pt>
                <c:pt idx="466">
                  <c:v>59.727340493062727</c:v>
                </c:pt>
                <c:pt idx="467">
                  <c:v>59.740736593628853</c:v>
                </c:pt>
                <c:pt idx="468">
                  <c:v>59.754113956206197</c:v>
                </c:pt>
                <c:pt idx="469">
                  <c:v>59.767472659460829</c:v>
                </c:pt>
                <c:pt idx="470">
                  <c:v>59.7808127815833</c:v>
                </c:pt>
                <c:pt idx="471">
                  <c:v>59.794134400292691</c:v>
                </c:pt>
                <c:pt idx="472">
                  <c:v>59.807437592840273</c:v>
                </c:pt>
                <c:pt idx="473">
                  <c:v>59.820722436013654</c:v>
                </c:pt>
                <c:pt idx="474">
                  <c:v>59.833989006140278</c:v>
                </c:pt>
                <c:pt idx="475">
                  <c:v>59.847237379091482</c:v>
                </c:pt>
                <c:pt idx="476">
                  <c:v>59.86046763028591</c:v>
                </c:pt>
                <c:pt idx="477">
                  <c:v>59.873679834693483</c:v>
                </c:pt>
                <c:pt idx="478">
                  <c:v>59.886874066838793</c:v>
                </c:pt>
                <c:pt idx="479">
                  <c:v>59.900050400804943</c:v>
                </c:pt>
                <c:pt idx="480">
                  <c:v>59.913208910236982</c:v>
                </c:pt>
                <c:pt idx="481">
                  <c:v>59.926349668345452</c:v>
                </c:pt>
                <c:pt idx="482">
                  <c:v>59.939472747909988</c:v>
                </c:pt>
                <c:pt idx="483">
                  <c:v>59.952578221282579</c:v>
                </c:pt>
                <c:pt idx="484">
                  <c:v>59.965666160391251</c:v>
                </c:pt>
                <c:pt idx="485">
                  <c:v>59.978736636743328</c:v>
                </c:pt>
                <c:pt idx="486">
                  <c:v>59.991789721428745</c:v>
                </c:pt>
                <c:pt idx="487">
                  <c:v>60.00482548512349</c:v>
                </c:pt>
                <c:pt idx="488">
                  <c:v>60.017843998092857</c:v>
                </c:pt>
                <c:pt idx="489">
                  <c:v>60.030845330194737</c:v>
                </c:pt>
                <c:pt idx="490">
                  <c:v>60.043829550882698</c:v>
                </c:pt>
                <c:pt idx="491">
                  <c:v>60.056796729209431</c:v>
                </c:pt>
                <c:pt idx="492">
                  <c:v>60.069746933829698</c:v>
                </c:pt>
                <c:pt idx="493">
                  <c:v>60.082680233003657</c:v>
                </c:pt>
                <c:pt idx="494">
                  <c:v>60.095596694599777</c:v>
                </c:pt>
                <c:pt idx="495">
                  <c:v>60.108496386098025</c:v>
                </c:pt>
                <c:pt idx="496">
                  <c:v>60.121379374592891</c:v>
                </c:pt>
                <c:pt idx="497">
                  <c:v>60.134245726796408</c:v>
                </c:pt>
                <c:pt idx="498">
                  <c:v>60.147095509041115</c:v>
                </c:pt>
                <c:pt idx="499">
                  <c:v>60.159928787283008</c:v>
                </c:pt>
                <c:pt idx="500">
                  <c:v>60.172745627104497</c:v>
                </c:pt>
                <c:pt idx="501">
                  <c:v>60.185546093717299</c:v>
                </c:pt>
                <c:pt idx="502">
                  <c:v>60.198330251965281</c:v>
                </c:pt>
                <c:pt idx="503">
                  <c:v>60.211098166327282</c:v>
                </c:pt>
                <c:pt idx="504">
                  <c:v>60.223849900920051</c:v>
                </c:pt>
                <c:pt idx="505">
                  <c:v>60.236585519500849</c:v>
                </c:pt>
                <c:pt idx="506">
                  <c:v>60.24930508547034</c:v>
                </c:pt>
                <c:pt idx="507">
                  <c:v>60.262008661875328</c:v>
                </c:pt>
                <c:pt idx="508">
                  <c:v>60.274696311411347</c:v>
                </c:pt>
                <c:pt idx="509">
                  <c:v>60.287368096425496</c:v>
                </c:pt>
                <c:pt idx="510">
                  <c:v>60.300024078918995</c:v>
                </c:pt>
                <c:pt idx="511">
                  <c:v>60.312664320549828</c:v>
                </c:pt>
                <c:pt idx="512">
                  <c:v>60.325288882635363</c:v>
                </c:pt>
                <c:pt idx="513">
                  <c:v>60.337897826154936</c:v>
                </c:pt>
                <c:pt idx="514">
                  <c:v>60.350491211752384</c:v>
                </c:pt>
                <c:pt idx="515">
                  <c:v>60.363069099738645</c:v>
                </c:pt>
                <c:pt idx="516">
                  <c:v>60.37563155009417</c:v>
                </c:pt>
                <c:pt idx="517">
                  <c:v>60.38817862247145</c:v>
                </c:pt>
                <c:pt idx="518">
                  <c:v>60.400710376197523</c:v>
                </c:pt>
                <c:pt idx="519">
                  <c:v>60.413226870276297</c:v>
                </c:pt>
                <c:pt idx="520">
                  <c:v>60.425728163391113</c:v>
                </c:pt>
                <c:pt idx="521">
                  <c:v>60.438214313907032</c:v>
                </c:pt>
                <c:pt idx="522">
                  <c:v>60.450685379873228</c:v>
                </c:pt>
                <c:pt idx="523">
                  <c:v>60.463141419025334</c:v>
                </c:pt>
                <c:pt idx="524">
                  <c:v>60.475582488787794</c:v>
                </c:pt>
                <c:pt idx="525">
                  <c:v>60.488008646276114</c:v>
                </c:pt>
                <c:pt idx="526">
                  <c:v>60.500419948299246</c:v>
                </c:pt>
                <c:pt idx="527">
                  <c:v>60.512816451361729</c:v>
                </c:pt>
                <c:pt idx="528">
                  <c:v>60.525198211666023</c:v>
                </c:pt>
                <c:pt idx="529">
                  <c:v>60.537565285114653</c:v>
                </c:pt>
                <c:pt idx="530">
                  <c:v>60.549917727312483</c:v>
                </c:pt>
                <c:pt idx="531">
                  <c:v>60.562255593568835</c:v>
                </c:pt>
                <c:pt idx="532">
                  <c:v>60.574578938899705</c:v>
                </c:pt>
                <c:pt idx="533">
                  <c:v>60.586887818029851</c:v>
                </c:pt>
                <c:pt idx="534">
                  <c:v>60.599182285394917</c:v>
                </c:pt>
                <c:pt idx="535">
                  <c:v>60.611462395143604</c:v>
                </c:pt>
                <c:pt idx="536">
                  <c:v>60.623728201139649</c:v>
                </c:pt>
                <c:pt idx="537">
                  <c:v>60.635979756963991</c:v>
                </c:pt>
                <c:pt idx="538">
                  <c:v>60.648217115916708</c:v>
                </c:pt>
                <c:pt idx="539">
                  <c:v>60.66044033101916</c:v>
                </c:pt>
                <c:pt idx="540">
                  <c:v>60.672649455015893</c:v>
                </c:pt>
                <c:pt idx="541">
                  <c:v>60.684844540376687</c:v>
                </c:pt>
                <c:pt idx="542">
                  <c:v>60.697025639298516</c:v>
                </c:pt>
                <c:pt idx="543">
                  <c:v>60.709192803707474</c:v>
                </c:pt>
                <c:pt idx="544">
                  <c:v>60.721346085260777</c:v>
                </c:pt>
                <c:pt idx="545">
                  <c:v>60.733485535348635</c:v>
                </c:pt>
                <c:pt idx="546">
                  <c:v>60.745611205096111</c:v>
                </c:pt>
                <c:pt idx="547">
                  <c:v>60.757723145365127</c:v>
                </c:pt>
                <c:pt idx="548">
                  <c:v>60.769821406756215</c:v>
                </c:pt>
                <c:pt idx="549">
                  <c:v>60.781906039610405</c:v>
                </c:pt>
                <c:pt idx="550">
                  <c:v>60.793977094011133</c:v>
                </c:pt>
                <c:pt idx="551">
                  <c:v>60.806034619785947</c:v>
                </c:pt>
                <c:pt idx="552">
                  <c:v>60.818078666508356</c:v>
                </c:pt>
                <c:pt idx="553">
                  <c:v>60.830109283499645</c:v>
                </c:pt>
                <c:pt idx="554">
                  <c:v>60.842126519830636</c:v>
                </c:pt>
                <c:pt idx="555">
                  <c:v>60.854130424323401</c:v>
                </c:pt>
                <c:pt idx="556">
                  <c:v>60.866121045553015</c:v>
                </c:pt>
                <c:pt idx="557">
                  <c:v>60.878098431849374</c:v>
                </c:pt>
                <c:pt idx="558">
                  <c:v>60.890062631298747</c:v>
                </c:pt>
                <c:pt idx="559">
                  <c:v>60.902013691745637</c:v>
                </c:pt>
                <c:pt idx="560">
                  <c:v>60.913951660794297</c:v>
                </c:pt>
                <c:pt idx="561">
                  <c:v>60.925876585810535</c:v>
                </c:pt>
                <c:pt idx="562">
                  <c:v>60.93778851392328</c:v>
                </c:pt>
                <c:pt idx="563">
                  <c:v>60.949687492026257</c:v>
                </c:pt>
                <c:pt idx="564">
                  <c:v>60.96157356677962</c:v>
                </c:pt>
                <c:pt idx="565">
                  <c:v>60.973446784611525</c:v>
                </c:pt>
                <c:pt idx="566">
                  <c:v>60.985307191719727</c:v>
                </c:pt>
                <c:pt idx="567">
                  <c:v>60.9971548340732</c:v>
                </c:pt>
                <c:pt idx="568">
                  <c:v>61.008989757413673</c:v>
                </c:pt>
                <c:pt idx="569">
                  <c:v>61.020812007257213</c:v>
                </c:pt>
                <c:pt idx="570">
                  <c:v>61.032621628895704</c:v>
                </c:pt>
                <c:pt idx="571">
                  <c:v>61.044418667398467</c:v>
                </c:pt>
                <c:pt idx="572">
                  <c:v>61.056203167613688</c:v>
                </c:pt>
                <c:pt idx="573">
                  <c:v>61.06797517416998</c:v>
                </c:pt>
                <c:pt idx="574">
                  <c:v>61.079734731477842</c:v>
                </c:pt>
                <c:pt idx="575">
                  <c:v>61.091481883731163</c:v>
                </c:pt>
                <c:pt idx="576">
                  <c:v>61.103216674908616</c:v>
                </c:pt>
                <c:pt idx="577">
                  <c:v>61.114939148775235</c:v>
                </c:pt>
                <c:pt idx="578">
                  <c:v>61.126649348883724</c:v>
                </c:pt>
                <c:pt idx="579">
                  <c:v>61.138347318575967</c:v>
                </c:pt>
                <c:pt idx="580">
                  <c:v>61.150033100984423</c:v>
                </c:pt>
                <c:pt idx="581">
                  <c:v>61.161706739033505</c:v>
                </c:pt>
                <c:pt idx="582">
                  <c:v>61.173368275441021</c:v>
                </c:pt>
                <c:pt idx="583">
                  <c:v>61.185017752719482</c:v>
                </c:pt>
                <c:pt idx="584">
                  <c:v>61.196655213177579</c:v>
                </c:pt>
                <c:pt idx="585">
                  <c:v>61.208280698921421</c:v>
                </c:pt>
                <c:pt idx="586">
                  <c:v>61.219894251855955</c:v>
                </c:pt>
                <c:pt idx="587">
                  <c:v>61.231495913686295</c:v>
                </c:pt>
                <c:pt idx="588">
                  <c:v>61.24308572591903</c:v>
                </c:pt>
                <c:pt idx="589">
                  <c:v>61.254663729863509</c:v>
                </c:pt>
                <c:pt idx="590">
                  <c:v>61.266229966633219</c:v>
                </c:pt>
                <c:pt idx="591">
                  <c:v>61.27778447714703</c:v>
                </c:pt>
                <c:pt idx="592">
                  <c:v>61.289327302130417</c:v>
                </c:pt>
                <c:pt idx="593">
                  <c:v>61.300858482116872</c:v>
                </c:pt>
                <c:pt idx="594">
                  <c:v>61.312378057449038</c:v>
                </c:pt>
                <c:pt idx="595">
                  <c:v>61.323886068280032</c:v>
                </c:pt>
                <c:pt idx="596">
                  <c:v>61.335382554574615</c:v>
                </c:pt>
                <c:pt idx="597">
                  <c:v>61.346867556110496</c:v>
                </c:pt>
                <c:pt idx="598">
                  <c:v>61.358341112479508</c:v>
                </c:pt>
                <c:pt idx="599">
                  <c:v>61.369803263088833</c:v>
                </c:pt>
                <c:pt idx="600">
                  <c:v>61.381254047162194</c:v>
                </c:pt>
                <c:pt idx="601">
                  <c:v>61.392693503741036</c:v>
                </c:pt>
                <c:pt idx="602">
                  <c:v>61.404121671685743</c:v>
                </c:pt>
                <c:pt idx="603">
                  <c:v>61.415538589676743</c:v>
                </c:pt>
                <c:pt idx="604">
                  <c:v>61.426944296215737</c:v>
                </c:pt>
                <c:pt idx="605">
                  <c:v>61.438338829626844</c:v>
                </c:pt>
                <c:pt idx="606">
                  <c:v>61.449722228057652</c:v>
                </c:pt>
                <c:pt idx="607">
                  <c:v>61.461094529480491</c:v>
                </c:pt>
                <c:pt idx="608">
                  <c:v>61.472455771693475</c:v>
                </c:pt>
                <c:pt idx="609">
                  <c:v>61.483805992321599</c:v>
                </c:pt>
                <c:pt idx="610">
                  <c:v>61.495145228817904</c:v>
                </c:pt>
                <c:pt idx="611">
                  <c:v>61.506473518464546</c:v>
                </c:pt>
                <c:pt idx="612">
                  <c:v>61.517790898373882</c:v>
                </c:pt>
                <c:pt idx="613">
                  <c:v>61.529097405489544</c:v>
                </c:pt>
                <c:pt idx="614">
                  <c:v>61.540393076587549</c:v>
                </c:pt>
                <c:pt idx="615">
                  <c:v>61.551677948277316</c:v>
                </c:pt>
                <c:pt idx="616">
                  <c:v>61.56295205700274</c:v>
                </c:pt>
                <c:pt idx="617">
                  <c:v>61.574215439043265</c:v>
                </c:pt>
                <c:pt idx="618">
                  <c:v>61.58546813051484</c:v>
                </c:pt>
                <c:pt idx="619">
                  <c:v>61.596710167371079</c:v>
                </c:pt>
                <c:pt idx="620">
                  <c:v>61.607941585404141</c:v>
                </c:pt>
                <c:pt idx="621">
                  <c:v>61.619162420245864</c:v>
                </c:pt>
                <c:pt idx="622">
                  <c:v>61.630372707368679</c:v>
                </c:pt>
                <c:pt idx="623">
                  <c:v>61.641572482086687</c:v>
                </c:pt>
                <c:pt idx="624">
                  <c:v>61.652761779556577</c:v>
                </c:pt>
                <c:pt idx="625">
                  <c:v>61.663940634778669</c:v>
                </c:pt>
                <c:pt idx="626">
                  <c:v>61.675109082597849</c:v>
                </c:pt>
                <c:pt idx="627">
                  <c:v>61.686267157704549</c:v>
                </c:pt>
                <c:pt idx="628">
                  <c:v>61.697414894635727</c:v>
                </c:pt>
                <c:pt idx="629">
                  <c:v>61.708552327775777</c:v>
                </c:pt>
                <c:pt idx="630">
                  <c:v>61.719679491357525</c:v>
                </c:pt>
                <c:pt idx="631">
                  <c:v>61.730796419463111</c:v>
                </c:pt>
                <c:pt idx="632">
                  <c:v>61.741903146024967</c:v>
                </c:pt>
                <c:pt idx="633">
                  <c:v>61.752999704826742</c:v>
                </c:pt>
                <c:pt idx="634">
                  <c:v>61.764086129504172</c:v>
                </c:pt>
                <c:pt idx="635">
                  <c:v>61.775162453546002</c:v>
                </c:pt>
                <c:pt idx="636">
                  <c:v>61.786228710294957</c:v>
                </c:pt>
                <c:pt idx="637">
                  <c:v>61.797284932948543</c:v>
                </c:pt>
                <c:pt idx="638">
                  <c:v>61.80833115455998</c:v>
                </c:pt>
                <c:pt idx="639">
                  <c:v>61.819367408039113</c:v>
                </c:pt>
                <c:pt idx="640">
                  <c:v>61.830393726153211</c:v>
                </c:pt>
                <c:pt idx="641">
                  <c:v>61.841410141527923</c:v>
                </c:pt>
                <c:pt idx="642">
                  <c:v>61.852416686648063</c:v>
                </c:pt>
                <c:pt idx="643">
                  <c:v>61.863413393858515</c:v>
                </c:pt>
                <c:pt idx="644">
                  <c:v>61.874400295365085</c:v>
                </c:pt>
                <c:pt idx="645">
                  <c:v>61.885377423235305</c:v>
                </c:pt>
                <c:pt idx="646">
                  <c:v>61.896344809399281</c:v>
                </c:pt>
                <c:pt idx="647">
                  <c:v>61.907302485650561</c:v>
                </c:pt>
                <c:pt idx="648">
                  <c:v>61.918250483646915</c:v>
                </c:pt>
                <c:pt idx="649">
                  <c:v>61.929188834911173</c:v>
                </c:pt>
                <c:pt idx="650">
                  <c:v>61.940117570832022</c:v>
                </c:pt>
                <c:pt idx="651">
                  <c:v>61.951036722664838</c:v>
                </c:pt>
                <c:pt idx="652">
                  <c:v>61.961946321532459</c:v>
                </c:pt>
                <c:pt idx="653">
                  <c:v>61.972846398426</c:v>
                </c:pt>
                <c:pt idx="654">
                  <c:v>61.983736984205606</c:v>
                </c:pt>
                <c:pt idx="655">
                  <c:v>61.994618109601291</c:v>
                </c:pt>
                <c:pt idx="656">
                  <c:v>62.005489805213656</c:v>
                </c:pt>
                <c:pt idx="657">
                  <c:v>62.016352101514691</c:v>
                </c:pt>
                <c:pt idx="658">
                  <c:v>62.02720502884852</c:v>
                </c:pt>
                <c:pt idx="659">
                  <c:v>62.03804861743221</c:v>
                </c:pt>
                <c:pt idx="660">
                  <c:v>62.048882897356442</c:v>
                </c:pt>
                <c:pt idx="661">
                  <c:v>62.059707898586332</c:v>
                </c:pt>
                <c:pt idx="662">
                  <c:v>62.07052365096213</c:v>
                </c:pt>
                <c:pt idx="663">
                  <c:v>62.081330184200006</c:v>
                </c:pt>
                <c:pt idx="664">
                  <c:v>62.092127527892686</c:v>
                </c:pt>
                <c:pt idx="665">
                  <c:v>62.102915711510299</c:v>
                </c:pt>
                <c:pt idx="666">
                  <c:v>62.113694764401004</c:v>
                </c:pt>
                <c:pt idx="667">
                  <c:v>62.12446471579176</c:v>
                </c:pt>
                <c:pt idx="668">
                  <c:v>62.135225594789006</c:v>
                </c:pt>
                <c:pt idx="669">
                  <c:v>62.145977430379382</c:v>
                </c:pt>
                <c:pt idx="670">
                  <c:v>62.156720251430421</c:v>
                </c:pt>
                <c:pt idx="671">
                  <c:v>62.167454086691251</c:v>
                </c:pt>
                <c:pt idx="672">
                  <c:v>62.178178964793275</c:v>
                </c:pt>
                <c:pt idx="673">
                  <c:v>62.188894914250866</c:v>
                </c:pt>
                <c:pt idx="674">
                  <c:v>62.199601963462065</c:v>
                </c:pt>
                <c:pt idx="675">
                  <c:v>62.210300140709187</c:v>
                </c:pt>
                <c:pt idx="676">
                  <c:v>62.220989474159587</c:v>
                </c:pt>
                <c:pt idx="677">
                  <c:v>62.231669991866262</c:v>
                </c:pt>
                <c:pt idx="678">
                  <c:v>62.242341721768518</c:v>
                </c:pt>
                <c:pt idx="679">
                  <c:v>62.253004691692645</c:v>
                </c:pt>
                <c:pt idx="680">
                  <c:v>62.263658929352559</c:v>
                </c:pt>
                <c:pt idx="681">
                  <c:v>62.274304462350443</c:v>
                </c:pt>
                <c:pt idx="682">
                  <c:v>62.28494131817741</c:v>
                </c:pt>
                <c:pt idx="683">
                  <c:v>62.295569524214116</c:v>
                </c:pt>
                <c:pt idx="684">
                  <c:v>62.306189107731399</c:v>
                </c:pt>
                <c:pt idx="685">
                  <c:v>62.316800095890926</c:v>
                </c:pt>
                <c:pt idx="686">
                  <c:v>62.327402515745788</c:v>
                </c:pt>
                <c:pt idx="687">
                  <c:v>62.337996394241138</c:v>
                </c:pt>
                <c:pt idx="688">
                  <c:v>62.348581758214806</c:v>
                </c:pt>
                <c:pt idx="689">
                  <c:v>62.359158634397915</c:v>
                </c:pt>
                <c:pt idx="690">
                  <c:v>62.369727049415474</c:v>
                </c:pt>
                <c:pt idx="691">
                  <c:v>62.38028702978697</c:v>
                </c:pt>
                <c:pt idx="692">
                  <c:v>62.390838601927001</c:v>
                </c:pt>
                <c:pt idx="693">
                  <c:v>62.401381792145862</c:v>
                </c:pt>
                <c:pt idx="694">
                  <c:v>62.41191662665009</c:v>
                </c:pt>
                <c:pt idx="695">
                  <c:v>62.422443131543112</c:v>
                </c:pt>
                <c:pt idx="696">
                  <c:v>62.432961332825791</c:v>
                </c:pt>
                <c:pt idx="697">
                  <c:v>62.443471256397018</c:v>
                </c:pt>
                <c:pt idx="698">
                  <c:v>62.453972928054256</c:v>
                </c:pt>
                <c:pt idx="699">
                  <c:v>62.464466373494169</c:v>
                </c:pt>
                <c:pt idx="700">
                  <c:v>62.474951618313113</c:v>
                </c:pt>
                <c:pt idx="701">
                  <c:v>62.485428688007772</c:v>
                </c:pt>
                <c:pt idx="702">
                  <c:v>62.49589760797565</c:v>
                </c:pt>
                <c:pt idx="703">
                  <c:v>62.506358403515684</c:v>
                </c:pt>
                <c:pt idx="704">
                  <c:v>62.516811099828743</c:v>
                </c:pt>
                <c:pt idx="705">
                  <c:v>62.527255722018197</c:v>
                </c:pt>
                <c:pt idx="706">
                  <c:v>62.537692295090473</c:v>
                </c:pt>
                <c:pt idx="707">
                  <c:v>62.54812084395558</c:v>
                </c:pt>
                <c:pt idx="708">
                  <c:v>62.558541393427632</c:v>
                </c:pt>
                <c:pt idx="709">
                  <c:v>62.568953968225401</c:v>
                </c:pt>
                <c:pt idx="710">
                  <c:v>62.579358592972838</c:v>
                </c:pt>
                <c:pt idx="711">
                  <c:v>62.589755292199605</c:v>
                </c:pt>
                <c:pt idx="712">
                  <c:v>62.600144090341558</c:v>
                </c:pt>
                <c:pt idx="713">
                  <c:v>62.610525011741316</c:v>
                </c:pt>
                <c:pt idx="714">
                  <c:v>62.62089808064875</c:v>
                </c:pt>
                <c:pt idx="715">
                  <c:v>62.631263321221489</c:v>
                </c:pt>
                <c:pt idx="716">
                  <c:v>62.64162075752543</c:v>
                </c:pt>
                <c:pt idx="717">
                  <c:v>62.65197041353526</c:v>
                </c:pt>
                <c:pt idx="718">
                  <c:v>62.662312313134919</c:v>
                </c:pt>
                <c:pt idx="719">
                  <c:v>62.672646480118132</c:v>
                </c:pt>
                <c:pt idx="720">
                  <c:v>62.68297293818889</c:v>
                </c:pt>
                <c:pt idx="721">
                  <c:v>62.69329171096193</c:v>
                </c:pt>
                <c:pt idx="722">
                  <c:v>62.703602821963237</c:v>
                </c:pt>
                <c:pt idx="723">
                  <c:v>62.713906294630505</c:v>
                </c:pt>
                <c:pt idx="724">
                  <c:v>62.724202152313651</c:v>
                </c:pt>
                <c:pt idx="725">
                  <c:v>62.734490418275271</c:v>
                </c:pt>
                <c:pt idx="726">
                  <c:v>62.744771115691101</c:v>
                </c:pt>
                <c:pt idx="727">
                  <c:v>62.755044267650511</c:v>
                </c:pt>
                <c:pt idx="728">
                  <c:v>62.765309897156982</c:v>
                </c:pt>
                <c:pt idx="729">
                  <c:v>62.775568027128529</c:v>
                </c:pt>
                <c:pt idx="730">
                  <c:v>62.785818680398187</c:v>
                </c:pt>
                <c:pt idx="731">
                  <c:v>62.796061879714486</c:v>
                </c:pt>
                <c:pt idx="732">
                  <c:v>62.806297647741864</c:v>
                </c:pt>
                <c:pt idx="733">
                  <c:v>62.816526007061171</c:v>
                </c:pt>
                <c:pt idx="734">
                  <c:v>62.826746980170078</c:v>
                </c:pt>
                <c:pt idx="735">
                  <c:v>62.836960589483532</c:v>
                </c:pt>
                <c:pt idx="736">
                  <c:v>62.847166857334209</c:v>
                </c:pt>
                <c:pt idx="737">
                  <c:v>62.85736580597294</c:v>
                </c:pt>
                <c:pt idx="738">
                  <c:v>62.86755745756917</c:v>
                </c:pt>
                <c:pt idx="739">
                  <c:v>62.877741834211378</c:v>
                </c:pt>
                <c:pt idx="740">
                  <c:v>62.887918957907516</c:v>
                </c:pt>
                <c:pt idx="741">
                  <c:v>62.89808885058541</c:v>
                </c:pt>
                <c:pt idx="742">
                  <c:v>62.908251534093232</c:v>
                </c:pt>
                <c:pt idx="743">
                  <c:v>62.918407030199894</c:v>
                </c:pt>
                <c:pt idx="744">
                  <c:v>62.928555360595475</c:v>
                </c:pt>
                <c:pt idx="745">
                  <c:v>62.938696546891634</c:v>
                </c:pt>
                <c:pt idx="746">
                  <c:v>62.948830610622046</c:v>
                </c:pt>
                <c:pt idx="747">
                  <c:v>62.958957573242785</c:v>
                </c:pt>
                <c:pt idx="748">
                  <c:v>62.969077456132752</c:v>
                </c:pt>
                <c:pt idx="749">
                  <c:v>62.979190280594075</c:v>
                </c:pt>
                <c:pt idx="750">
                  <c:v>62.989296067852521</c:v>
                </c:pt>
                <c:pt idx="751">
                  <c:v>62.999394839057899</c:v>
                </c:pt>
                <c:pt idx="752">
                  <c:v>63.009486615284445</c:v>
                </c:pt>
                <c:pt idx="753">
                  <c:v>63.019571417531225</c:v>
                </c:pt>
                <c:pt idx="754">
                  <c:v>63.029649266722551</c:v>
                </c:pt>
                <c:pt idx="755">
                  <c:v>63.039720183708333</c:v>
                </c:pt>
                <c:pt idx="756">
                  <c:v>63.0497841892645</c:v>
                </c:pt>
                <c:pt idx="757">
                  <c:v>63.059841304093382</c:v>
                </c:pt>
                <c:pt idx="758">
                  <c:v>63.069891548824067</c:v>
                </c:pt>
                <c:pt idx="759">
                  <c:v>63.079934944012834</c:v>
                </c:pt>
                <c:pt idx="760">
                  <c:v>63.089971510143478</c:v>
                </c:pt>
                <c:pt idx="761">
                  <c:v>63.100001267627732</c:v>
                </c:pt>
                <c:pt idx="762">
                  <c:v>63.1100242368056</c:v>
                </c:pt>
                <c:pt idx="763">
                  <c:v>63.120040437945761</c:v>
                </c:pt>
                <c:pt idx="764">
                  <c:v>63.130049891245939</c:v>
                </c:pt>
                <c:pt idx="765">
                  <c:v>63.140052616833252</c:v>
                </c:pt>
                <c:pt idx="766">
                  <c:v>63.150048634764573</c:v>
                </c:pt>
                <c:pt idx="767">
                  <c:v>63.160037965026923</c:v>
                </c:pt>
                <c:pt idx="768">
                  <c:v>63.170020627537809</c:v>
                </c:pt>
                <c:pt idx="769">
                  <c:v>63.179996642145596</c:v>
                </c:pt>
                <c:pt idx="770">
                  <c:v>63.189966028629833</c:v>
                </c:pt>
                <c:pt idx="771">
                  <c:v>63.199928806701642</c:v>
                </c:pt>
                <c:pt idx="772">
                  <c:v>63.209884996004064</c:v>
                </c:pt>
                <c:pt idx="773">
                  <c:v>63.219834616112387</c:v>
                </c:pt>
                <c:pt idx="774">
                  <c:v>63.229777686534518</c:v>
                </c:pt>
                <c:pt idx="775">
                  <c:v>63.239714226711307</c:v>
                </c:pt>
                <c:pt idx="776">
                  <c:v>63.249644256016914</c:v>
                </c:pt>
                <c:pt idx="777">
                  <c:v>63.259567793759125</c:v>
                </c:pt>
                <c:pt idx="778">
                  <c:v>63.269484859179698</c:v>
                </c:pt>
                <c:pt idx="779">
                  <c:v>63.279395471454727</c:v>
                </c:pt>
                <c:pt idx="780">
                  <c:v>63.289299649694932</c:v>
                </c:pt>
                <c:pt idx="781">
                  <c:v>63.299197412946015</c:v>
                </c:pt>
                <c:pt idx="782">
                  <c:v>63.309088780188993</c:v>
                </c:pt>
                <c:pt idx="783">
                  <c:v>63.318973770340527</c:v>
                </c:pt>
                <c:pt idx="784">
                  <c:v>63.328852402253233</c:v>
                </c:pt>
                <c:pt idx="785">
                  <c:v>63.338724694716028</c:v>
                </c:pt>
                <c:pt idx="786">
                  <c:v>63.348590666454442</c:v>
                </c:pt>
                <c:pt idx="787">
                  <c:v>63.358450336130907</c:v>
                </c:pt>
                <c:pt idx="788">
                  <c:v>63.368303722345154</c:v>
                </c:pt>
                <c:pt idx="789">
                  <c:v>63.378150843634444</c:v>
                </c:pt>
                <c:pt idx="790">
                  <c:v>63.387991718473941</c:v>
                </c:pt>
                <c:pt idx="791">
                  <c:v>63.397826365276991</c:v>
                </c:pt>
                <c:pt idx="792">
                  <c:v>63.407654802395463</c:v>
                </c:pt>
                <c:pt idx="793">
                  <c:v>63.417477048120027</c:v>
                </c:pt>
                <c:pt idx="794">
                  <c:v>63.427293120680467</c:v>
                </c:pt>
                <c:pt idx="795">
                  <c:v>63.437103038246022</c:v>
                </c:pt>
                <c:pt idx="796">
                  <c:v>63.446906818925626</c:v>
                </c:pt>
                <c:pt idx="797">
                  <c:v>63.456704480768273</c:v>
                </c:pt>
                <c:pt idx="798">
                  <c:v>63.466496041763278</c:v>
                </c:pt>
                <c:pt idx="799">
                  <c:v>63.476281519840583</c:v>
                </c:pt>
                <c:pt idx="800">
                  <c:v>63.486060932871062</c:v>
                </c:pt>
                <c:pt idx="801">
                  <c:v>63.495834298666807</c:v>
                </c:pt>
                <c:pt idx="802">
                  <c:v>63.50560163498141</c:v>
                </c:pt>
                <c:pt idx="803">
                  <c:v>63.515362959510284</c:v>
                </c:pt>
                <c:pt idx="804">
                  <c:v>63.525118289890919</c:v>
                </c:pt>
                <c:pt idx="805">
                  <c:v>63.534867643703201</c:v>
                </c:pt>
                <c:pt idx="806">
                  <c:v>63.544611038469668</c:v>
                </c:pt>
                <c:pt idx="807">
                  <c:v>63.554348491655809</c:v>
                </c:pt>
                <c:pt idx="808">
                  <c:v>63.564080020670339</c:v>
                </c:pt>
                <c:pt idx="809">
                  <c:v>63.573805642865501</c:v>
                </c:pt>
                <c:pt idx="810">
                  <c:v>63.583525375537306</c:v>
                </c:pt>
                <c:pt idx="811">
                  <c:v>63.593239235925857</c:v>
                </c:pt>
                <c:pt idx="812">
                  <c:v>63.602947241215588</c:v>
                </c:pt>
                <c:pt idx="813">
                  <c:v>63.612649408535539</c:v>
                </c:pt>
                <c:pt idx="814">
                  <c:v>63.622345754959653</c:v>
                </c:pt>
                <c:pt idx="815">
                  <c:v>63.632036297507035</c:v>
                </c:pt>
                <c:pt idx="816">
                  <c:v>63.641721053142213</c:v>
                </c:pt>
                <c:pt idx="817">
                  <c:v>63.651400038775407</c:v>
                </c:pt>
                <c:pt idx="818">
                  <c:v>63.661073271262815</c:v>
                </c:pt>
                <c:pt idx="819">
                  <c:v>63.670740767406841</c:v>
                </c:pt>
                <c:pt idx="820">
                  <c:v>63.680402543956397</c:v>
                </c:pt>
                <c:pt idx="821">
                  <c:v>63.69005861760715</c:v>
                </c:pt>
                <c:pt idx="822">
                  <c:v>63.699709005001743</c:v>
                </c:pt>
                <c:pt idx="823">
                  <c:v>63.709353722730135</c:v>
                </c:pt>
                <c:pt idx="824">
                  <c:v>63.718992787329782</c:v>
                </c:pt>
                <c:pt idx="825">
                  <c:v>63.728626215285914</c:v>
                </c:pt>
                <c:pt idx="826">
                  <c:v>63.738254023031836</c:v>
                </c:pt>
                <c:pt idx="827">
                  <c:v>63.747876226949096</c:v>
                </c:pt>
                <c:pt idx="828">
                  <c:v>63.757492843367793</c:v>
                </c:pt>
                <c:pt idx="829">
                  <c:v>63.767103888566837</c:v>
                </c:pt>
                <c:pt idx="830">
                  <c:v>63.776709378774143</c:v>
                </c:pt>
                <c:pt idx="831">
                  <c:v>63.786309330166922</c:v>
                </c:pt>
                <c:pt idx="832">
                  <c:v>63.795903758871916</c:v>
                </c:pt>
                <c:pt idx="833">
                  <c:v>63.805492680965614</c:v>
                </c:pt>
                <c:pt idx="834">
                  <c:v>63.815076112474557</c:v>
                </c:pt>
                <c:pt idx="835">
                  <c:v>63.824654069375512</c:v>
                </c:pt>
                <c:pt idx="836">
                  <c:v>63.834226567595749</c:v>
                </c:pt>
                <c:pt idx="837">
                  <c:v>63.843793623013255</c:v>
                </c:pt>
                <c:pt idx="838">
                  <c:v>63.85335525145701</c:v>
                </c:pt>
                <c:pt idx="839">
                  <c:v>63.862911468707182</c:v>
                </c:pt>
                <c:pt idx="840">
                  <c:v>63.872462290495378</c:v>
                </c:pt>
                <c:pt idx="841">
                  <c:v>63.882007732504874</c:v>
                </c:pt>
                <c:pt idx="842">
                  <c:v>63.891547810370859</c:v>
                </c:pt>
                <c:pt idx="843">
                  <c:v>63.901082539680637</c:v>
                </c:pt>
                <c:pt idx="844">
                  <c:v>63.910611935973897</c:v>
                </c:pt>
                <c:pt idx="845">
                  <c:v>63.920136014742887</c:v>
                </c:pt>
                <c:pt idx="846">
                  <c:v>63.929654791432689</c:v>
                </c:pt>
                <c:pt idx="847">
                  <c:v>63.939168281441425</c:v>
                </c:pt>
                <c:pt idx="848">
                  <c:v>63.94867650012047</c:v>
                </c:pt>
                <c:pt idx="849">
                  <c:v>63.958179462774687</c:v>
                </c:pt>
                <c:pt idx="850">
                  <c:v>63.967677184662662</c:v>
                </c:pt>
                <c:pt idx="851">
                  <c:v>63.97716968099688</c:v>
                </c:pt>
                <c:pt idx="852">
                  <c:v>63.986656966943997</c:v>
                </c:pt>
                <c:pt idx="853">
                  <c:v>63.996139057625015</c:v>
                </c:pt>
                <c:pt idx="854">
                  <c:v>64.005615968115521</c:v>
                </c:pt>
                <c:pt idx="855">
                  <c:v>64.015087713445894</c:v>
                </c:pt>
                <c:pt idx="856">
                  <c:v>64.024554308601523</c:v>
                </c:pt>
                <c:pt idx="857">
                  <c:v>64.03401576852302</c:v>
                </c:pt>
                <c:pt idx="858">
                  <c:v>64.043472108106428</c:v>
                </c:pt>
                <c:pt idx="859">
                  <c:v>64.052923342203428</c:v>
                </c:pt>
                <c:pt idx="860">
                  <c:v>64.062369485621559</c:v>
                </c:pt>
                <c:pt idx="861">
                  <c:v>64.071810553124408</c:v>
                </c:pt>
                <c:pt idx="862">
                  <c:v>64.081246559431833</c:v>
                </c:pt>
                <c:pt idx="863">
                  <c:v>64.090677519220179</c:v>
                </c:pt>
                <c:pt idx="864">
                  <c:v>64.10010344712245</c:v>
                </c:pt>
                <c:pt idx="865">
                  <c:v>64.109524357728532</c:v>
                </c:pt>
                <c:pt idx="866">
                  <c:v>64.11894026558538</c:v>
                </c:pt>
                <c:pt idx="867">
                  <c:v>64.128351185197275</c:v>
                </c:pt>
                <c:pt idx="868">
                  <c:v>64.13775713102595</c:v>
                </c:pt>
                <c:pt idx="869">
                  <c:v>64.14715811749079</c:v>
                </c:pt>
                <c:pt idx="870">
                  <c:v>64.156554158969129</c:v>
                </c:pt>
                <c:pt idx="871">
                  <c:v>64.165945269796339</c:v>
                </c:pt>
                <c:pt idx="872">
                  <c:v>64.175331464266037</c:v>
                </c:pt>
                <c:pt idx="873">
                  <c:v>64.184712756630375</c:v>
                </c:pt>
                <c:pt idx="874">
                  <c:v>64.194089161100109</c:v>
                </c:pt>
                <c:pt idx="875">
                  <c:v>64.203460691844867</c:v>
                </c:pt>
                <c:pt idx="876">
                  <c:v>64.212827362993309</c:v>
                </c:pt>
                <c:pt idx="877">
                  <c:v>64.222189188633365</c:v>
                </c:pt>
                <c:pt idx="878">
                  <c:v>64.231546182812366</c:v>
                </c:pt>
                <c:pt idx="879">
                  <c:v>64.24089835953724</c:v>
                </c:pt>
                <c:pt idx="880">
                  <c:v>64.250245732774744</c:v>
                </c:pt>
                <c:pt idx="881">
                  <c:v>64.259588316451612</c:v>
                </c:pt>
                <c:pt idx="882">
                  <c:v>64.268926124454723</c:v>
                </c:pt>
                <c:pt idx="883">
                  <c:v>64.278259170631372</c:v>
                </c:pt>
                <c:pt idx="884">
                  <c:v>64.287587468789326</c:v>
                </c:pt>
                <c:pt idx="885">
                  <c:v>64.296911032697125</c:v>
                </c:pt>
                <c:pt idx="886">
                  <c:v>64.306229876084174</c:v>
                </c:pt>
                <c:pt idx="887">
                  <c:v>64.315544012640999</c:v>
                </c:pt>
                <c:pt idx="888">
                  <c:v>64.324853456019355</c:v>
                </c:pt>
                <c:pt idx="889">
                  <c:v>64.33415821983246</c:v>
                </c:pt>
                <c:pt idx="890">
                  <c:v>64.343458317655148</c:v>
                </c:pt>
                <c:pt idx="891">
                  <c:v>64.35275376302404</c:v>
                </c:pt>
                <c:pt idx="892">
                  <c:v>64.362044569437728</c:v>
                </c:pt>
                <c:pt idx="893">
                  <c:v>64.371330750356975</c:v>
                </c:pt>
                <c:pt idx="894">
                  <c:v>64.380612319204815</c:v>
                </c:pt>
                <c:pt idx="895">
                  <c:v>64.38988928936682</c:v>
                </c:pt>
                <c:pt idx="896">
                  <c:v>64.39916167419122</c:v>
                </c:pt>
                <c:pt idx="897">
                  <c:v>64.40842948698905</c:v>
                </c:pt>
                <c:pt idx="898">
                  <c:v>64.417692741034372</c:v>
                </c:pt>
                <c:pt idx="899">
                  <c:v>64.426951449564442</c:v>
                </c:pt>
                <c:pt idx="900">
                  <c:v>64.43620562577982</c:v>
                </c:pt>
                <c:pt idx="901">
                  <c:v>64.44545528284462</c:v>
                </c:pt>
                <c:pt idx="902">
                  <c:v>64.454700433886586</c:v>
                </c:pt>
                <c:pt idx="903">
                  <c:v>64.463941091997327</c:v>
                </c:pt>
                <c:pt idx="904">
                  <c:v>64.473177270232483</c:v>
                </c:pt>
                <c:pt idx="905">
                  <c:v>64.482408981611826</c:v>
                </c:pt>
                <c:pt idx="906">
                  <c:v>64.491636239119487</c:v>
                </c:pt>
                <c:pt idx="907">
                  <c:v>64.500859055704097</c:v>
                </c:pt>
                <c:pt idx="908">
                  <c:v>64.510077444278934</c:v>
                </c:pt>
                <c:pt idx="909">
                  <c:v>64.519291417722087</c:v>
                </c:pt>
                <c:pt idx="910">
                  <c:v>64.528500988876644</c:v>
                </c:pt>
                <c:pt idx="911">
                  <c:v>64.53770617055082</c:v>
                </c:pt>
                <c:pt idx="912">
                  <c:v>64.546906975518127</c:v>
                </c:pt>
                <c:pt idx="913">
                  <c:v>64.556103416517544</c:v>
                </c:pt>
                <c:pt idx="914">
                  <c:v>64.565295506253634</c:v>
                </c:pt>
                <c:pt idx="915">
                  <c:v>64.57448325739675</c:v>
                </c:pt>
                <c:pt idx="916">
                  <c:v>64.583666682583143</c:v>
                </c:pt>
                <c:pt idx="917">
                  <c:v>64.592845794415155</c:v>
                </c:pt>
                <c:pt idx="918">
                  <c:v>64.602020605461348</c:v>
                </c:pt>
                <c:pt idx="919">
                  <c:v>64.611191128256678</c:v>
                </c:pt>
                <c:pt idx="920">
                  <c:v>64.620357375302589</c:v>
                </c:pt>
                <c:pt idx="921">
                  <c:v>64.629519359067288</c:v>
                </c:pt>
                <c:pt idx="922">
                  <c:v>64.638677091985713</c:v>
                </c:pt>
                <c:pt idx="923">
                  <c:v>64.647830586459889</c:v>
                </c:pt>
                <c:pt idx="924">
                  <c:v>64.656979854858889</c:v>
                </c:pt>
                <c:pt idx="925">
                  <c:v>64.666124909519098</c:v>
                </c:pt>
                <c:pt idx="926">
                  <c:v>64.675265762744331</c:v>
                </c:pt>
                <c:pt idx="927">
                  <c:v>64.684402426805974</c:v>
                </c:pt>
                <c:pt idx="928">
                  <c:v>64.693534913943125</c:v>
                </c:pt>
                <c:pt idx="929">
                  <c:v>64.702663236362739</c:v>
                </c:pt>
                <c:pt idx="930">
                  <c:v>64.711787406239793</c:v>
                </c:pt>
                <c:pt idx="931">
                  <c:v>64.720907435717393</c:v>
                </c:pt>
                <c:pt idx="932">
                  <c:v>64.730023336906967</c:v>
                </c:pt>
                <c:pt idx="933">
                  <c:v>64.739135121888353</c:v>
                </c:pt>
                <c:pt idx="934">
                  <c:v>64.748242802709967</c:v>
                </c:pt>
                <c:pt idx="935">
                  <c:v>64.757346391388964</c:v>
                </c:pt>
                <c:pt idx="936">
                  <c:v>64.766445899911332</c:v>
                </c:pt>
                <c:pt idx="937">
                  <c:v>64.775541340232081</c:v>
                </c:pt>
                <c:pt idx="938">
                  <c:v>64.784632724275298</c:v>
                </c:pt>
                <c:pt idx="939">
                  <c:v>64.79372006393443</c:v>
                </c:pt>
                <c:pt idx="940">
                  <c:v>64.802803371072244</c:v>
                </c:pt>
                <c:pt idx="941">
                  <c:v>64.811882657521124</c:v>
                </c:pt>
                <c:pt idx="942">
                  <c:v>64.820957935083072</c:v>
                </c:pt>
                <c:pt idx="943">
                  <c:v>64.830029215529976</c:v>
                </c:pt>
                <c:pt idx="944">
                  <c:v>64.839096510603611</c:v>
                </c:pt>
                <c:pt idx="945">
                  <c:v>64.848159832015867</c:v>
                </c:pt>
                <c:pt idx="946">
                  <c:v>64.857219191448863</c:v>
                </c:pt>
                <c:pt idx="947">
                  <c:v>64.86627460055503</c:v>
                </c:pt>
                <c:pt idx="948">
                  <c:v>64.875326070957314</c:v>
                </c:pt>
                <c:pt idx="949">
                  <c:v>64.88437361424927</c:v>
                </c:pt>
                <c:pt idx="950">
                  <c:v>64.893417241995166</c:v>
                </c:pt>
                <c:pt idx="951">
                  <c:v>64.902456965730195</c:v>
                </c:pt>
                <c:pt idx="952">
                  <c:v>64.911492796960488</c:v>
                </c:pt>
                <c:pt idx="953">
                  <c:v>64.92052474716337</c:v>
                </c:pt>
                <c:pt idx="954">
                  <c:v>64.929552827787361</c:v>
                </c:pt>
                <c:pt idx="955">
                  <c:v>64.938577050252448</c:v>
                </c:pt>
                <c:pt idx="956">
                  <c:v>64.947597425950036</c:v>
                </c:pt>
                <c:pt idx="957">
                  <c:v>64.956613966243253</c:v>
                </c:pt>
                <c:pt idx="958">
                  <c:v>64.965626682466919</c:v>
                </c:pt>
                <c:pt idx="959">
                  <c:v>64.9746355859278</c:v>
                </c:pt>
                <c:pt idx="960">
                  <c:v>64.983640687904654</c:v>
                </c:pt>
                <c:pt idx="961">
                  <c:v>64.992641999648356</c:v>
                </c:pt>
                <c:pt idx="962">
                  <c:v>65.001639532382072</c:v>
                </c:pt>
                <c:pt idx="963">
                  <c:v>65.010633297301325</c:v>
                </c:pt>
                <c:pt idx="964">
                  <c:v>65.019623305574157</c:v>
                </c:pt>
                <c:pt idx="965">
                  <c:v>65.028609568341224</c:v>
                </c:pt>
                <c:pt idx="966">
                  <c:v>65.03759209671594</c:v>
                </c:pt>
                <c:pt idx="967">
                  <c:v>65.046570901784591</c:v>
                </c:pt>
                <c:pt idx="968">
                  <c:v>65.055545994606405</c:v>
                </c:pt>
                <c:pt idx="969">
                  <c:v>65.064517386213765</c:v>
                </c:pt>
                <c:pt idx="970">
                  <c:v>65.073485087612269</c:v>
                </c:pt>
                <c:pt idx="971">
                  <c:v>65.082449109780811</c:v>
                </c:pt>
                <c:pt idx="972">
                  <c:v>65.091409463671795</c:v>
                </c:pt>
                <c:pt idx="973">
                  <c:v>65.100366160211166</c:v>
                </c:pt>
                <c:pt idx="974">
                  <c:v>65.10931921029858</c:v>
                </c:pt>
                <c:pt idx="975">
                  <c:v>65.118268624807484</c:v>
                </c:pt>
                <c:pt idx="976">
                  <c:v>65.127214414585254</c:v>
                </c:pt>
                <c:pt idx="977">
                  <c:v>65.136156590453297</c:v>
                </c:pt>
                <c:pt idx="978">
                  <c:v>65.145095163207188</c:v>
                </c:pt>
                <c:pt idx="979">
                  <c:v>65.154030143616723</c:v>
                </c:pt>
                <c:pt idx="980">
                  <c:v>65.162961542426103</c:v>
                </c:pt>
                <c:pt idx="981">
                  <c:v>65.171889370354023</c:v>
                </c:pt>
                <c:pt idx="982">
                  <c:v>65.180813638093767</c:v>
                </c:pt>
                <c:pt idx="983">
                  <c:v>65.189734356313309</c:v>
                </c:pt>
                <c:pt idx="984">
                  <c:v>65.1986515356555</c:v>
                </c:pt>
                <c:pt idx="985">
                  <c:v>65.207565186738051</c:v>
                </c:pt>
                <c:pt idx="986">
                  <c:v>65.216475320153776</c:v>
                </c:pt>
                <c:pt idx="987">
                  <c:v>65.225381946470605</c:v>
                </c:pt>
                <c:pt idx="988">
                  <c:v>65.234285076231757</c:v>
                </c:pt>
                <c:pt idx="989">
                  <c:v>65.243184719955764</c:v>
                </c:pt>
                <c:pt idx="990">
                  <c:v>65.252080888136703</c:v>
                </c:pt>
                <c:pt idx="991">
                  <c:v>65.260973591244181</c:v>
                </c:pt>
                <c:pt idx="992">
                  <c:v>65.269862839723515</c:v>
                </c:pt>
                <c:pt idx="993">
                  <c:v>65.278748643995812</c:v>
                </c:pt>
                <c:pt idx="994">
                  <c:v>65.287631014458086</c:v>
                </c:pt>
                <c:pt idx="995">
                  <c:v>65.296509961483352</c:v>
                </c:pt>
                <c:pt idx="996">
                  <c:v>65.305385495420751</c:v>
                </c:pt>
                <c:pt idx="997">
                  <c:v>65.314257626595619</c:v>
                </c:pt>
                <c:pt idx="998">
                  <c:v>65.323126365309619</c:v>
                </c:pt>
                <c:pt idx="999">
                  <c:v>65.331991721840822</c:v>
                </c:pt>
                <c:pt idx="1000">
                  <c:v>65.340853706443852</c:v>
                </c:pt>
                <c:pt idx="1001">
                  <c:v>65.349712329349956</c:v>
                </c:pt>
                <c:pt idx="1002">
                  <c:v>65.358567600767074</c:v>
                </c:pt>
                <c:pt idx="1003">
                  <c:v>65.367419530880028</c:v>
                </c:pt>
                <c:pt idx="1004">
                  <c:v>65.37626812985053</c:v>
                </c:pt>
                <c:pt idx="1005">
                  <c:v>65.385113407817357</c:v>
                </c:pt>
                <c:pt idx="1006">
                  <c:v>65.393955374896407</c:v>
                </c:pt>
                <c:pt idx="1007">
                  <c:v>65.402794041180783</c:v>
                </c:pt>
                <c:pt idx="1008">
                  <c:v>65.411629416740965</c:v>
                </c:pt>
                <c:pt idx="1009">
                  <c:v>65.420461511624822</c:v>
                </c:pt>
                <c:pt idx="1010">
                  <c:v>65.429290335857772</c:v>
                </c:pt>
                <c:pt idx="1011">
                  <c:v>65.438115899442863</c:v>
                </c:pt>
                <c:pt idx="1012">
                  <c:v>65.446938212360863</c:v>
                </c:pt>
                <c:pt idx="1013">
                  <c:v>65.455757284570339</c:v>
                </c:pt>
                <c:pt idx="1014">
                  <c:v>65.464573126007807</c:v>
                </c:pt>
                <c:pt idx="1015">
                  <c:v>65.473385746587766</c:v>
                </c:pt>
                <c:pt idx="1016">
                  <c:v>65.482195156202849</c:v>
                </c:pt>
                <c:pt idx="1017">
                  <c:v>65.491001364723871</c:v>
                </c:pt>
                <c:pt idx="1018">
                  <c:v>65.499804381999951</c:v>
                </c:pt>
                <c:pt idx="1019">
                  <c:v>65.508604217858618</c:v>
                </c:pt>
                <c:pt idx="1020">
                  <c:v>65.517400882105875</c:v>
                </c:pt>
                <c:pt idx="1021">
                  <c:v>65.526194384526278</c:v>
                </c:pt>
                <c:pt idx="1022">
                  <c:v>65.534984734883096</c:v>
                </c:pt>
                <c:pt idx="1023">
                  <c:v>65.543771942918369</c:v>
                </c:pt>
                <c:pt idx="1024">
                  <c:v>65.552556018352945</c:v>
                </c:pt>
                <c:pt idx="1025">
                  <c:v>65.561336970886657</c:v>
                </c:pt>
                <c:pt idx="1026">
                  <c:v>65.57011481019839</c:v>
                </c:pt>
                <c:pt idx="1027">
                  <c:v>65.578889545946126</c:v>
                </c:pt>
                <c:pt idx="1028">
                  <c:v>65.587661187767111</c:v>
                </c:pt>
                <c:pt idx="1029">
                  <c:v>65.59642974527786</c:v>
                </c:pt>
                <c:pt idx="1030">
                  <c:v>65.605195228074336</c:v>
                </c:pt>
                <c:pt idx="1031">
                  <c:v>65.613957645731958</c:v>
                </c:pt>
                <c:pt idx="1032">
                  <c:v>65.622717007805747</c:v>
                </c:pt>
                <c:pt idx="1033">
                  <c:v>65.631473323830392</c:v>
                </c:pt>
                <c:pt idx="1034">
                  <c:v>65.640226603320329</c:v>
                </c:pt>
                <c:pt idx="1035">
                  <c:v>65.64897685576986</c:v>
                </c:pt>
                <c:pt idx="1036">
                  <c:v>65.657724090653204</c:v>
                </c:pt>
                <c:pt idx="1037">
                  <c:v>65.666468317424602</c:v>
                </c:pt>
                <c:pt idx="1038">
                  <c:v>65.675209545518442</c:v>
                </c:pt>
                <c:pt idx="1039">
                  <c:v>65.683947784349229</c:v>
                </c:pt>
                <c:pt idx="1040">
                  <c:v>65.692683043311817</c:v>
                </c:pt>
                <c:pt idx="1041">
                  <c:v>65.701415331781419</c:v>
                </c:pt>
                <c:pt idx="1042">
                  <c:v>65.710144659113652</c:v>
                </c:pt>
                <c:pt idx="1043">
                  <c:v>65.718871034644721</c:v>
                </c:pt>
                <c:pt idx="1044">
                  <c:v>65.727594467691432</c:v>
                </c:pt>
                <c:pt idx="1045">
                  <c:v>65.736314967551294</c:v>
                </c:pt>
                <c:pt idx="1046">
                  <c:v>65.745032543502603</c:v>
                </c:pt>
                <c:pt idx="1047">
                  <c:v>65.75374720480454</c:v>
                </c:pt>
                <c:pt idx="1048">
                  <c:v>65.762458960697245</c:v>
                </c:pt>
                <c:pt idx="1049">
                  <c:v>65.771167820401871</c:v>
                </c:pt>
                <c:pt idx="1050">
                  <c:v>65.779873793120714</c:v>
                </c:pt>
                <c:pt idx="1051">
                  <c:v>65.788576888037269</c:v>
                </c:pt>
                <c:pt idx="1052">
                  <c:v>65.797277114316302</c:v>
                </c:pt>
                <c:pt idx="1053">
                  <c:v>65.805974481103988</c:v>
                </c:pt>
                <c:pt idx="1054">
                  <c:v>65.814668997527889</c:v>
                </c:pt>
                <c:pt idx="1055">
                  <c:v>65.823360672697135</c:v>
                </c:pt>
                <c:pt idx="1056">
                  <c:v>65.832049515702465</c:v>
                </c:pt>
                <c:pt idx="1057">
                  <c:v>65.840735535616275</c:v>
                </c:pt>
                <c:pt idx="1058">
                  <c:v>65.849418741492784</c:v>
                </c:pt>
                <c:pt idx="1059">
                  <c:v>65.85809914236799</c:v>
                </c:pt>
                <c:pt idx="1060">
                  <c:v>65.866776747259877</c:v>
                </c:pt>
                <c:pt idx="1061">
                  <c:v>65.875451565168404</c:v>
                </c:pt>
                <c:pt idx="1062">
                  <c:v>65.884123605075615</c:v>
                </c:pt>
                <c:pt idx="1063">
                  <c:v>65.89279287594573</c:v>
                </c:pt>
                <c:pt idx="1064">
                  <c:v>65.901459386725207</c:v>
                </c:pt>
                <c:pt idx="1065">
                  <c:v>65.910123146342798</c:v>
                </c:pt>
                <c:pt idx="1066">
                  <c:v>65.918784163709674</c:v>
                </c:pt>
                <c:pt idx="1067">
                  <c:v>65.927442447719471</c:v>
                </c:pt>
                <c:pt idx="1068">
                  <c:v>65.936098007248361</c:v>
                </c:pt>
                <c:pt idx="1069">
                  <c:v>65.944750851155149</c:v>
                </c:pt>
                <c:pt idx="1070">
                  <c:v>65.953400988281345</c:v>
                </c:pt>
                <c:pt idx="1071">
                  <c:v>65.962048427451222</c:v>
                </c:pt>
                <c:pt idx="1072">
                  <c:v>65.970693177471929</c:v>
                </c:pt>
                <c:pt idx="1073">
                  <c:v>65.979335247133491</c:v>
                </c:pt>
                <c:pt idx="1074">
                  <c:v>65.987974645208965</c:v>
                </c:pt>
                <c:pt idx="1075">
                  <c:v>65.996611380454496</c:v>
                </c:pt>
                <c:pt idx="1076">
                  <c:v>66.005245461609348</c:v>
                </c:pt>
                <c:pt idx="1077">
                  <c:v>66.013876897396031</c:v>
                </c:pt>
                <c:pt idx="1078">
                  <c:v>66.022505696520312</c:v>
                </c:pt>
                <c:pt idx="1079">
                  <c:v>66.031131867671363</c:v>
                </c:pt>
                <c:pt idx="1080">
                  <c:v>66.039755419521796</c:v>
                </c:pt>
                <c:pt idx="1081">
                  <c:v>66.04837636072773</c:v>
                </c:pt>
                <c:pt idx="1082">
                  <c:v>66.056994699928836</c:v>
                </c:pt>
                <c:pt idx="1083">
                  <c:v>66.06561044574849</c:v>
                </c:pt>
                <c:pt idx="1084">
                  <c:v>66.074223606793794</c:v>
                </c:pt>
                <c:pt idx="1085">
                  <c:v>66.082834191655607</c:v>
                </c:pt>
                <c:pt idx="1086">
                  <c:v>66.091442208908717</c:v>
                </c:pt>
                <c:pt idx="1087">
                  <c:v>66.100047667111795</c:v>
                </c:pt>
                <c:pt idx="1088">
                  <c:v>66.108650574807598</c:v>
                </c:pt>
                <c:pt idx="1089">
                  <c:v>66.117250940522894</c:v>
                </c:pt>
                <c:pt idx="1090">
                  <c:v>66.125848772768634</c:v>
                </c:pt>
                <c:pt idx="1091">
                  <c:v>66.134444080040026</c:v>
                </c:pt>
                <c:pt idx="1092">
                  <c:v>66.143036870816502</c:v>
                </c:pt>
                <c:pt idx="1093">
                  <c:v>66.151627153561904</c:v>
                </c:pt>
                <c:pt idx="1094">
                  <c:v>66.1602149367245</c:v>
                </c:pt>
                <c:pt idx="1095">
                  <c:v>66.168800228737055</c:v>
                </c:pt>
                <c:pt idx="1096">
                  <c:v>66.17738303801687</c:v>
                </c:pt>
                <c:pt idx="1097">
                  <c:v>66.185963372965929</c:v>
                </c:pt>
                <c:pt idx="1098">
                  <c:v>66.194541241970882</c:v>
                </c:pt>
                <c:pt idx="1099">
                  <c:v>66.203116653403171</c:v>
                </c:pt>
                <c:pt idx="1100">
                  <c:v>66.211689615619079</c:v>
                </c:pt>
                <c:pt idx="1101">
                  <c:v>66.22026013695978</c:v>
                </c:pt>
                <c:pt idx="1102">
                  <c:v>66.228828225751428</c:v>
                </c:pt>
                <c:pt idx="1103">
                  <c:v>66.237393890305199</c:v>
                </c:pt>
                <c:pt idx="1104">
                  <c:v>66.24595713891739</c:v>
                </c:pt>
                <c:pt idx="1105">
                  <c:v>66.25451797986949</c:v>
                </c:pt>
                <c:pt idx="1106">
                  <c:v>66.263076421428167</c:v>
                </c:pt>
                <c:pt idx="1107">
                  <c:v>66.271632471845436</c:v>
                </c:pt>
                <c:pt idx="1108">
                  <c:v>66.280186139358676</c:v>
                </c:pt>
                <c:pt idx="1109">
                  <c:v>66.288737432190672</c:v>
                </c:pt>
                <c:pt idx="1110">
                  <c:v>66.297286358549727</c:v>
                </c:pt>
                <c:pt idx="1111">
                  <c:v>66.305832926629705</c:v>
                </c:pt>
                <c:pt idx="1112">
                  <c:v>66.314377144610106</c:v>
                </c:pt>
                <c:pt idx="1113">
                  <c:v>66.322919020656073</c:v>
                </c:pt>
                <c:pt idx="1114">
                  <c:v>66.331458562918542</c:v>
                </c:pt>
                <c:pt idx="1115">
                  <c:v>66.339995779534263</c:v>
                </c:pt>
                <c:pt idx="1116">
                  <c:v>66.348530678625877</c:v>
                </c:pt>
                <c:pt idx="1117">
                  <c:v>66.357063268301914</c:v>
                </c:pt>
                <c:pt idx="1118">
                  <c:v>66.365593556656975</c:v>
                </c:pt>
                <c:pt idx="1119">
                  <c:v>66.374121551771708</c:v>
                </c:pt>
                <c:pt idx="1120">
                  <c:v>66.382647261712847</c:v>
                </c:pt>
                <c:pt idx="1121">
                  <c:v>66.391170694533386</c:v>
                </c:pt>
                <c:pt idx="1122">
                  <c:v>66.399691858272547</c:v>
                </c:pt>
                <c:pt idx="1123">
                  <c:v>66.408210760955853</c:v>
                </c:pt>
                <c:pt idx="1124">
                  <c:v>66.416727410595229</c:v>
                </c:pt>
                <c:pt idx="1125">
                  <c:v>66.425241815189011</c:v>
                </c:pt>
                <c:pt idx="1126">
                  <c:v>66.433753982722067</c:v>
                </c:pt>
                <c:pt idx="1127">
                  <c:v>66.442263921165789</c:v>
                </c:pt>
                <c:pt idx="1128">
                  <c:v>66.450771638478244</c:v>
                </c:pt>
                <c:pt idx="1129">
                  <c:v>66.459277142604137</c:v>
                </c:pt>
                <c:pt idx="1130">
                  <c:v>66.467780441474915</c:v>
                </c:pt>
                <c:pt idx="1131">
                  <c:v>66.476281543008838</c:v>
                </c:pt>
                <c:pt idx="1132">
                  <c:v>66.484780455111036</c:v>
                </c:pt>
                <c:pt idx="1133">
                  <c:v>66.493277185673534</c:v>
                </c:pt>
                <c:pt idx="1134">
                  <c:v>66.501771742575372</c:v>
                </c:pt>
                <c:pt idx="1135">
                  <c:v>66.510264133682611</c:v>
                </c:pt>
                <c:pt idx="1136">
                  <c:v>66.51875436684837</c:v>
                </c:pt>
                <c:pt idx="1137">
                  <c:v>66.527242449913004</c:v>
                </c:pt>
                <c:pt idx="1138">
                  <c:v>66.535728390704023</c:v>
                </c:pt>
                <c:pt idx="1139">
                  <c:v>66.544212197036231</c:v>
                </c:pt>
                <c:pt idx="1140">
                  <c:v>66.552693876711743</c:v>
                </c:pt>
                <c:pt idx="1141">
                  <c:v>66.561173437520097</c:v>
                </c:pt>
                <c:pt idx="1142">
                  <c:v>66.56965088723824</c:v>
                </c:pt>
                <c:pt idx="1143">
                  <c:v>66.578126233630655</c:v>
                </c:pt>
                <c:pt idx="1144">
                  <c:v>66.586599484449351</c:v>
                </c:pt>
                <c:pt idx="1145">
                  <c:v>66.595070647433985</c:v>
                </c:pt>
                <c:pt idx="1146">
                  <c:v>66.60353973031188</c:v>
                </c:pt>
                <c:pt idx="1147">
                  <c:v>66.612006740798066</c:v>
                </c:pt>
                <c:pt idx="1148">
                  <c:v>66.620471686595394</c:v>
                </c:pt>
                <c:pt idx="1149">
                  <c:v>66.628934575394538</c:v>
                </c:pt>
                <c:pt idx="1150">
                  <c:v>66.637395414874078</c:v>
                </c:pt>
                <c:pt idx="1151">
                  <c:v>66.645854212700527</c:v>
                </c:pt>
                <c:pt idx="1152">
                  <c:v>66.65431097652845</c:v>
                </c:pt>
                <c:pt idx="1153">
                  <c:v>66.662765714000429</c:v>
                </c:pt>
                <c:pt idx="1154">
                  <c:v>66.67121843274721</c:v>
                </c:pt>
                <c:pt idx="1155">
                  <c:v>66.679669140387702</c:v>
                </c:pt>
                <c:pt idx="1156">
                  <c:v>66.688117844529017</c:v>
                </c:pt>
                <c:pt idx="1157">
                  <c:v>66.696564552766574</c:v>
                </c:pt>
                <c:pt idx="1158">
                  <c:v>66.705009272684137</c:v>
                </c:pt>
                <c:pt idx="1159">
                  <c:v>66.71345201185386</c:v>
                </c:pt>
                <c:pt idx="1160">
                  <c:v>66.721892777836331</c:v>
                </c:pt>
                <c:pt idx="1161">
                  <c:v>66.730331578180653</c:v>
                </c:pt>
                <c:pt idx="1162">
                  <c:v>66.738768420424478</c:v>
                </c:pt>
                <c:pt idx="1163">
                  <c:v>66.747203312094058</c:v>
                </c:pt>
                <c:pt idx="1164">
                  <c:v>66.755636260704335</c:v>
                </c:pt>
                <c:pt idx="1165">
                  <c:v>66.764067273758954</c:v>
                </c:pt>
                <c:pt idx="1166">
                  <c:v>66.772496358750288</c:v>
                </c:pt>
                <c:pt idx="1167">
                  <c:v>66.780923523159586</c:v>
                </c:pt>
                <c:pt idx="1168">
                  <c:v>66.789348774456954</c:v>
                </c:pt>
                <c:pt idx="1169">
                  <c:v>66.797772120101399</c:v>
                </c:pt>
                <c:pt idx="1170">
                  <c:v>66.80619356754093</c:v>
                </c:pt>
                <c:pt idx="1171">
                  <c:v>66.814613124212585</c:v>
                </c:pt>
                <c:pt idx="1172">
                  <c:v>66.823030797542472</c:v>
                </c:pt>
                <c:pt idx="1173">
                  <c:v>66.831446594945845</c:v>
                </c:pt>
                <c:pt idx="1174">
                  <c:v>66.839860523827127</c:v>
                </c:pt>
                <c:pt idx="1175">
                  <c:v>66.848272591579999</c:v>
                </c:pt>
                <c:pt idx="1176">
                  <c:v>66.856682805587411</c:v>
                </c:pt>
                <c:pt idx="1177">
                  <c:v>66.865091173221671</c:v>
                </c:pt>
                <c:pt idx="1178">
                  <c:v>66.873497701844443</c:v>
                </c:pt>
                <c:pt idx="1179">
                  <c:v>66.881902398806858</c:v>
                </c:pt>
                <c:pt idx="1180">
                  <c:v>66.890305271449535</c:v>
                </c:pt>
                <c:pt idx="1181">
                  <c:v>66.89870632710263</c:v>
                </c:pt>
                <c:pt idx="1182">
                  <c:v>66.9071055730859</c:v>
                </c:pt>
                <c:pt idx="1183">
                  <c:v>66.915503016708712</c:v>
                </c:pt>
                <c:pt idx="1184">
                  <c:v>66.923898665270158</c:v>
                </c:pt>
                <c:pt idx="1185">
                  <c:v>66.932292526059072</c:v>
                </c:pt>
                <c:pt idx="1186">
                  <c:v>66.94068460635404</c:v>
                </c:pt>
                <c:pt idx="1187">
                  <c:v>66.94907491342353</c:v>
                </c:pt>
                <c:pt idx="1188">
                  <c:v>66.957463454525879</c:v>
                </c:pt>
                <c:pt idx="1189">
                  <c:v>66.965850236909375</c:v>
                </c:pt>
                <c:pt idx="1190">
                  <c:v>66.974235267812261</c:v>
                </c:pt>
                <c:pt idx="1191">
                  <c:v>66.98261855446286</c:v>
                </c:pt>
                <c:pt idx="1192">
                  <c:v>66.991000104079561</c:v>
                </c:pt>
                <c:pt idx="1193">
                  <c:v>66.999379923870876</c:v>
                </c:pt>
                <c:pt idx="1194">
                  <c:v>67.007758021035499</c:v>
                </c:pt>
                <c:pt idx="1195">
                  <c:v>67.016134402762361</c:v>
                </c:pt>
                <c:pt idx="1196">
                  <c:v>67.0245090762307</c:v>
                </c:pt>
                <c:pt idx="1197">
                  <c:v>67.032882048610006</c:v>
                </c:pt>
                <c:pt idx="1198">
                  <c:v>67.041253327060232</c:v>
                </c:pt>
                <c:pt idx="1199">
                  <c:v>67.049622918731671</c:v>
                </c:pt>
                <c:pt idx="1200">
                  <c:v>67.057990830765135</c:v>
                </c:pt>
                <c:pt idx="1201">
                  <c:v>67.066357070291929</c:v>
                </c:pt>
                <c:pt idx="1202">
                  <c:v>67.07472164443395</c:v>
                </c:pt>
                <c:pt idx="1203">
                  <c:v>67.083084560303661</c:v>
                </c:pt>
                <c:pt idx="1204">
                  <c:v>67.0914458250042</c:v>
                </c:pt>
                <c:pt idx="1205">
                  <c:v>67.099805445629443</c:v>
                </c:pt>
                <c:pt idx="1206">
                  <c:v>67.108163429263954</c:v>
                </c:pt>
                <c:pt idx="1207">
                  <c:v>67.116519782983133</c:v>
                </c:pt>
                <c:pt idx="1208">
                  <c:v>67.124874513853229</c:v>
                </c:pt>
                <c:pt idx="1209">
                  <c:v>67.133227628931351</c:v>
                </c:pt>
                <c:pt idx="1210">
                  <c:v>67.141579135265559</c:v>
                </c:pt>
                <c:pt idx="1211">
                  <c:v>67.149929039894886</c:v>
                </c:pt>
                <c:pt idx="1212">
                  <c:v>67.158277349849413</c:v>
                </c:pt>
                <c:pt idx="1213">
                  <c:v>67.16662407215027</c:v>
                </c:pt>
                <c:pt idx="1214">
                  <c:v>67.174969213809717</c:v>
                </c:pt>
                <c:pt idx="1215">
                  <c:v>67.183312781831177</c:v>
                </c:pt>
                <c:pt idx="1216">
                  <c:v>67.191654783209259</c:v>
                </c:pt>
                <c:pt idx="1217">
                  <c:v>67.19999522492985</c:v>
                </c:pt>
                <c:pt idx="1218">
                  <c:v>67.208334113970139</c:v>
                </c:pt>
                <c:pt idx="1219">
                  <c:v>67.216671457298631</c:v>
                </c:pt>
                <c:pt idx="1220">
                  <c:v>67.225007261875248</c:v>
                </c:pt>
                <c:pt idx="1221">
                  <c:v>67.233341534651345</c:v>
                </c:pt>
                <c:pt idx="1222">
                  <c:v>67.241674282569704</c:v>
                </c:pt>
                <c:pt idx="1223">
                  <c:v>67.250005512564698</c:v>
                </c:pt>
                <c:pt idx="1224">
                  <c:v>67.258335231562214</c:v>
                </c:pt>
                <c:pt idx="1225">
                  <c:v>67.266663446479768</c:v>
                </c:pt>
                <c:pt idx="1226">
                  <c:v>67.274990164226537</c:v>
                </c:pt>
                <c:pt idx="1227">
                  <c:v>67.283315391703383</c:v>
                </c:pt>
                <c:pt idx="1228">
                  <c:v>67.291639135802896</c:v>
                </c:pt>
                <c:pt idx="1229">
                  <c:v>67.299961403409483</c:v>
                </c:pt>
                <c:pt idx="1230">
                  <c:v>67.308282201399365</c:v>
                </c:pt>
                <c:pt idx="1231">
                  <c:v>67.316601536640633</c:v>
                </c:pt>
                <c:pt idx="1232">
                  <c:v>67.324919415993264</c:v>
                </c:pt>
                <c:pt idx="1233">
                  <c:v>67.33323584630925</c:v>
                </c:pt>
                <c:pt idx="1234">
                  <c:v>67.341550834432525</c:v>
                </c:pt>
                <c:pt idx="1235">
                  <c:v>67.349864387199119</c:v>
                </c:pt>
                <c:pt idx="1236">
                  <c:v>67.358176511437094</c:v>
                </c:pt>
                <c:pt idx="1237">
                  <c:v>67.366487213966693</c:v>
                </c:pt>
                <c:pt idx="1238">
                  <c:v>67.374796501600301</c:v>
                </c:pt>
                <c:pt idx="1239">
                  <c:v>67.383104381142516</c:v>
                </c:pt>
                <c:pt idx="1240">
                  <c:v>67.391410859390206</c:v>
                </c:pt>
                <c:pt idx="1241">
                  <c:v>67.399715943132506</c:v>
                </c:pt>
                <c:pt idx="1242">
                  <c:v>67.408019639150936</c:v>
                </c:pt>
                <c:pt idx="1243">
                  <c:v>67.41632195421937</c:v>
                </c:pt>
                <c:pt idx="1244">
                  <c:v>67.424622895104093</c:v>
                </c:pt>
                <c:pt idx="1245">
                  <c:v>67.432922468563902</c:v>
                </c:pt>
                <c:pt idx="1246">
                  <c:v>67.441220681350046</c:v>
                </c:pt>
                <c:pt idx="1247">
                  <c:v>67.449517540206358</c:v>
                </c:pt>
                <c:pt idx="1248">
                  <c:v>67.457813051869238</c:v>
                </c:pt>
                <c:pt idx="1249">
                  <c:v>67.466107223067752</c:v>
                </c:pt>
                <c:pt idx="1250">
                  <c:v>67.474400060523607</c:v>
                </c:pt>
                <c:pt idx="1251">
                  <c:v>67.482691570951232</c:v>
                </c:pt>
                <c:pt idx="1252">
                  <c:v>67.490981761057796</c:v>
                </c:pt>
                <c:pt idx="1253">
                  <c:v>67.499270637543304</c:v>
                </c:pt>
                <c:pt idx="1254">
                  <c:v>67.507558207100544</c:v>
                </c:pt>
                <c:pt idx="1255">
                  <c:v>67.515844476415225</c:v>
                </c:pt>
                <c:pt idx="1256">
                  <c:v>67.524129452165937</c:v>
                </c:pt>
                <c:pt idx="1257">
                  <c:v>67.532413141024264</c:v>
                </c:pt>
                <c:pt idx="1258">
                  <c:v>67.540695549654757</c:v>
                </c:pt>
                <c:pt idx="1259">
                  <c:v>67.548976684715015</c:v>
                </c:pt>
                <c:pt idx="1260">
                  <c:v>67.557256552855719</c:v>
                </c:pt>
                <c:pt idx="1261">
                  <c:v>67.565535160720671</c:v>
                </c:pt>
                <c:pt idx="1262">
                  <c:v>67.573812514946823</c:v>
                </c:pt>
                <c:pt idx="1263">
                  <c:v>67.582088622164321</c:v>
                </c:pt>
                <c:pt idx="1264">
                  <c:v>67.590363488996559</c:v>
                </c:pt>
                <c:pt idx="1265">
                  <c:v>67.598637122060211</c:v>
                </c:pt>
                <c:pt idx="1266">
                  <c:v>67.606909527965243</c:v>
                </c:pt>
                <c:pt idx="1267">
                  <c:v>67.615180713315013</c:v>
                </c:pt>
                <c:pt idx="1268">
                  <c:v>67.623450684706242</c:v>
                </c:pt>
                <c:pt idx="1269">
                  <c:v>67.6317194487291</c:v>
                </c:pt>
                <c:pt idx="1270">
                  <c:v>67.639987011967236</c:v>
                </c:pt>
                <c:pt idx="1271">
                  <c:v>67.648253380997815</c:v>
                </c:pt>
                <c:pt idx="1272">
                  <c:v>67.65651856239154</c:v>
                </c:pt>
                <c:pt idx="1273">
                  <c:v>67.664782562712702</c:v>
                </c:pt>
                <c:pt idx="1274">
                  <c:v>67.673045388519228</c:v>
                </c:pt>
                <c:pt idx="1275">
                  <c:v>67.681307046362733</c:v>
                </c:pt>
                <c:pt idx="1276">
                  <c:v>67.68956754278851</c:v>
                </c:pt>
                <c:pt idx="1277">
                  <c:v>67.697826884335598</c:v>
                </c:pt>
                <c:pt idx="1278">
                  <c:v>67.706085077536841</c:v>
                </c:pt>
                <c:pt idx="1279">
                  <c:v>67.714342128918901</c:v>
                </c:pt>
                <c:pt idx="1280">
                  <c:v>67.722598045002286</c:v>
                </c:pt>
                <c:pt idx="1281">
                  <c:v>67.730852832301395</c:v>
                </c:pt>
                <c:pt idx="1282">
                  <c:v>67.739106497324599</c:v>
                </c:pt>
                <c:pt idx="1283">
                  <c:v>67.747359046574218</c:v>
                </c:pt>
                <c:pt idx="1284">
                  <c:v>67.755610486546587</c:v>
                </c:pt>
                <c:pt idx="1285">
                  <c:v>67.763860823732088</c:v>
                </c:pt>
                <c:pt idx="1286">
                  <c:v>67.772110064615205</c:v>
                </c:pt>
                <c:pt idx="1287">
                  <c:v>67.780358215674539</c:v>
                </c:pt>
                <c:pt idx="1288">
                  <c:v>67.78860528338285</c:v>
                </c:pt>
                <c:pt idx="1289">
                  <c:v>67.7968512742071</c:v>
                </c:pt>
                <c:pt idx="1290">
                  <c:v>67.80509619460851</c:v>
                </c:pt>
                <c:pt idx="1291">
                  <c:v>67.81334005104253</c:v>
                </c:pt>
                <c:pt idx="1292">
                  <c:v>67.821582849958972</c:v>
                </c:pt>
                <c:pt idx="1293">
                  <c:v>67.829824597801974</c:v>
                </c:pt>
                <c:pt idx="1294">
                  <c:v>67.838065301010047</c:v>
                </c:pt>
                <c:pt idx="1295">
                  <c:v>67.846304966016163</c:v>
                </c:pt>
                <c:pt idx="1296">
                  <c:v>67.854543599247734</c:v>
                </c:pt>
                <c:pt idx="1297">
                  <c:v>67.862781207126645</c:v>
                </c:pt>
                <c:pt idx="1298">
                  <c:v>67.871017796069367</c:v>
                </c:pt>
                <c:pt idx="1299">
                  <c:v>67.879253372486914</c:v>
                </c:pt>
                <c:pt idx="1300">
                  <c:v>67.887487942784887</c:v>
                </c:pt>
                <c:pt idx="1301">
                  <c:v>67.895721513363583</c:v>
                </c:pt>
                <c:pt idx="1302">
                  <c:v>67.903954090617916</c:v>
                </c:pt>
                <c:pt idx="1303">
                  <c:v>67.912185680937583</c:v>
                </c:pt>
                <c:pt idx="1304">
                  <c:v>67.920416290706981</c:v>
                </c:pt>
                <c:pt idx="1305">
                  <c:v>67.928645926305322</c:v>
                </c:pt>
                <c:pt idx="1306">
                  <c:v>67.936874594106641</c:v>
                </c:pt>
                <c:pt idx="1307">
                  <c:v>67.945102300479832</c:v>
                </c:pt>
                <c:pt idx="1308">
                  <c:v>67.9533290517887</c:v>
                </c:pt>
                <c:pt idx="1309">
                  <c:v>67.961554854391949</c:v>
                </c:pt>
                <c:pt idx="1310">
                  <c:v>67.969779714643295</c:v>
                </c:pt>
                <c:pt idx="1311">
                  <c:v>67.978003638891423</c:v>
                </c:pt>
                <c:pt idx="1312">
                  <c:v>67.986226633480101</c:v>
                </c:pt>
                <c:pt idx="1313">
                  <c:v>67.994448704748123</c:v>
                </c:pt>
                <c:pt idx="1314">
                  <c:v>68.002669859029425</c:v>
                </c:pt>
                <c:pt idx="1315">
                  <c:v>68.010890102653107</c:v>
                </c:pt>
                <c:pt idx="1316">
                  <c:v>68.019109441943428</c:v>
                </c:pt>
                <c:pt idx="1317">
                  <c:v>68.027327883219854</c:v>
                </c:pt>
                <c:pt idx="1318">
                  <c:v>68.035545432797136</c:v>
                </c:pt>
                <c:pt idx="1319">
                  <c:v>68.04376209698529</c:v>
                </c:pt>
                <c:pt idx="1320">
                  <c:v>68.051977882089673</c:v>
                </c:pt>
                <c:pt idx="1321">
                  <c:v>68.060192794411009</c:v>
                </c:pt>
                <c:pt idx="1322">
                  <c:v>68.068406840245387</c:v>
                </c:pt>
                <c:pt idx="1323">
                  <c:v>68.076620025884353</c:v>
                </c:pt>
                <c:pt idx="1324">
                  <c:v>68.0848323576149</c:v>
                </c:pt>
                <c:pt idx="1325">
                  <c:v>68.093043841719535</c:v>
                </c:pt>
                <c:pt idx="1326">
                  <c:v>68.101254484476286</c:v>
                </c:pt>
                <c:pt idx="1327">
                  <c:v>68.109464292158762</c:v>
                </c:pt>
                <c:pt idx="1328">
                  <c:v>68.117673271036168</c:v>
                </c:pt>
                <c:pt idx="1329">
                  <c:v>68.125881427373358</c:v>
                </c:pt>
                <c:pt idx="1330">
                  <c:v>68.134088767430839</c:v>
                </c:pt>
                <c:pt idx="1331">
                  <c:v>68.142295297464855</c:v>
                </c:pt>
                <c:pt idx="1332">
                  <c:v>68.150501023727372</c:v>
                </c:pt>
                <c:pt idx="1333">
                  <c:v>68.158705952466121</c:v>
                </c:pt>
                <c:pt idx="1334">
                  <c:v>68.166910089924684</c:v>
                </c:pt>
                <c:pt idx="1335">
                  <c:v>68.17511344234245</c:v>
                </c:pt>
                <c:pt idx="1336">
                  <c:v>68.183316015954688</c:v>
                </c:pt>
                <c:pt idx="1337">
                  <c:v>68.191517816992615</c:v>
                </c:pt>
                <c:pt idx="1338">
                  <c:v>68.199718851683386</c:v>
                </c:pt>
                <c:pt idx="1339">
                  <c:v>68.20791912625009</c:v>
                </c:pt>
                <c:pt idx="1340">
                  <c:v>68.21611864691188</c:v>
                </c:pt>
                <c:pt idx="1341">
                  <c:v>68.22431741988396</c:v>
                </c:pt>
                <c:pt idx="1342">
                  <c:v>68.232515451377608</c:v>
                </c:pt>
                <c:pt idx="1343">
                  <c:v>68.240712747600185</c:v>
                </c:pt>
                <c:pt idx="1344">
                  <c:v>68.248909314755267</c:v>
                </c:pt>
                <c:pt idx="1345">
                  <c:v>68.257105159042567</c:v>
                </c:pt>
                <c:pt idx="1346">
                  <c:v>68.265300286658018</c:v>
                </c:pt>
                <c:pt idx="1347">
                  <c:v>68.273494703793844</c:v>
                </c:pt>
                <c:pt idx="1348">
                  <c:v>68.281688416638531</c:v>
                </c:pt>
                <c:pt idx="1349">
                  <c:v>68.289881431376855</c:v>
                </c:pt>
                <c:pt idx="1350">
                  <c:v>68.298073754189986</c:v>
                </c:pt>
                <c:pt idx="1351">
                  <c:v>68.306265391255479</c:v>
                </c:pt>
                <c:pt idx="1352">
                  <c:v>68.314456348747285</c:v>
                </c:pt>
                <c:pt idx="1353">
                  <c:v>68.322646632835813</c:v>
                </c:pt>
                <c:pt idx="1354">
                  <c:v>68.330836249687991</c:v>
                </c:pt>
                <c:pt idx="1355">
                  <c:v>68.339025205467209</c:v>
                </c:pt>
                <c:pt idx="1356">
                  <c:v>68.34721350633346</c:v>
                </c:pt>
                <c:pt idx="1357">
                  <c:v>68.3554011584433</c:v>
                </c:pt>
                <c:pt idx="1358">
                  <c:v>68.363588167949899</c:v>
                </c:pt>
                <c:pt idx="1359">
                  <c:v>68.371774541003106</c:v>
                </c:pt>
                <c:pt idx="1360">
                  <c:v>68.379960283749426</c:v>
                </c:pt>
                <c:pt idx="1361">
                  <c:v>68.388145402332086</c:v>
                </c:pt>
                <c:pt idx="1362">
                  <c:v>68.396329902891082</c:v>
                </c:pt>
                <c:pt idx="1363">
                  <c:v>68.404513791563176</c:v>
                </c:pt>
                <c:pt idx="1364">
                  <c:v>68.412697074481954</c:v>
                </c:pt>
                <c:pt idx="1365">
                  <c:v>68.420879757777854</c:v>
                </c:pt>
                <c:pt idx="1366">
                  <c:v>68.429061847578197</c:v>
                </c:pt>
                <c:pt idx="1367">
                  <c:v>68.437243350007193</c:v>
                </c:pt>
                <c:pt idx="1368">
                  <c:v>68.445424271186042</c:v>
                </c:pt>
                <c:pt idx="1369">
                  <c:v>68.453604617232884</c:v>
                </c:pt>
                <c:pt idx="1370">
                  <c:v>68.461784394262892</c:v>
                </c:pt>
                <c:pt idx="1371">
                  <c:v>68.469963608388298</c:v>
                </c:pt>
                <c:pt idx="1372">
                  <c:v>68.47814226571839</c:v>
                </c:pt>
                <c:pt idx="1373">
                  <c:v>68.486320372359557</c:v>
                </c:pt>
                <c:pt idx="1374">
                  <c:v>68.49449793441535</c:v>
                </c:pt>
                <c:pt idx="1375">
                  <c:v>68.5026749579865</c:v>
                </c:pt>
                <c:pt idx="1376">
                  <c:v>68.510851449170929</c:v>
                </c:pt>
                <c:pt idx="1377">
                  <c:v>68.5190274140638</c:v>
                </c:pt>
                <c:pt idx="1378">
                  <c:v>68.527202858757562</c:v>
                </c:pt>
                <c:pt idx="1379">
                  <c:v>68.535377789341936</c:v>
                </c:pt>
                <c:pt idx="1380">
                  <c:v>68.543552211904029</c:v>
                </c:pt>
                <c:pt idx="1381">
                  <c:v>68.551726132528273</c:v>
                </c:pt>
                <c:pt idx="1382">
                  <c:v>68.559899557296518</c:v>
                </c:pt>
                <c:pt idx="1383">
                  <c:v>68.568072492288039</c:v>
                </c:pt>
                <c:pt idx="1384">
                  <c:v>68.576244943579582</c:v>
                </c:pt>
                <c:pt idx="1385">
                  <c:v>68.584416917245392</c:v>
                </c:pt>
                <c:pt idx="1386">
                  <c:v>68.592588419357241</c:v>
                </c:pt>
                <c:pt idx="1387">
                  <c:v>68.600759455984459</c:v>
                </c:pt>
                <c:pt idx="1388">
                  <c:v>68.608930033193957</c:v>
                </c:pt>
                <c:pt idx="1389">
                  <c:v>68.617100157050288</c:v>
                </c:pt>
                <c:pt idx="1390">
                  <c:v>68.625269833615647</c:v>
                </c:pt>
                <c:pt idx="1391">
                  <c:v>68.63343906894994</c:v>
                </c:pt>
                <c:pt idx="1392">
                  <c:v>68.641607869110786</c:v>
                </c:pt>
                <c:pt idx="1393">
                  <c:v>68.649776240153514</c:v>
                </c:pt>
                <c:pt idx="1394">
                  <c:v>68.657944188131282</c:v>
                </c:pt>
                <c:pt idx="1395">
                  <c:v>68.666111719095056</c:v>
                </c:pt>
                <c:pt idx="1396">
                  <c:v>68.674278839093631</c:v>
                </c:pt>
                <c:pt idx="1397">
                  <c:v>68.682445554173711</c:v>
                </c:pt>
                <c:pt idx="1398">
                  <c:v>68.690611870379868</c:v>
                </c:pt>
                <c:pt idx="1399">
                  <c:v>68.698777793754658</c:v>
                </c:pt>
                <c:pt idx="1400">
                  <c:v>68.706943330338561</c:v>
                </c:pt>
                <c:pt idx="1401">
                  <c:v>68.715108486170124</c:v>
                </c:pt>
                <c:pt idx="1402">
                  <c:v>68.723273267285862</c:v>
                </c:pt>
                <c:pt idx="1403">
                  <c:v>68.731437679720415</c:v>
                </c:pt>
                <c:pt idx="1404">
                  <c:v>68.739601729506475</c:v>
                </c:pt>
                <c:pt idx="1405">
                  <c:v>68.747765422674917</c:v>
                </c:pt>
                <c:pt idx="1406">
                  <c:v>68.755928765254723</c:v>
                </c:pt>
                <c:pt idx="1407">
                  <c:v>68.7640917632731</c:v>
                </c:pt>
                <c:pt idx="1408">
                  <c:v>68.772254422755466</c:v>
                </c:pt>
                <c:pt idx="1409">
                  <c:v>68.780416749725518</c:v>
                </c:pt>
                <c:pt idx="1410">
                  <c:v>68.788578750205204</c:v>
                </c:pt>
                <c:pt idx="1411">
                  <c:v>68.796740430214811</c:v>
                </c:pt>
                <c:pt idx="1412">
                  <c:v>68.804901795772992</c:v>
                </c:pt>
                <c:pt idx="1413">
                  <c:v>68.813062852896735</c:v>
                </c:pt>
                <c:pt idx="1414">
                  <c:v>68.821223607601482</c:v>
                </c:pt>
                <c:pt idx="1415">
                  <c:v>68.82938406590111</c:v>
                </c:pt>
                <c:pt idx="1416">
                  <c:v>68.837544233807947</c:v>
                </c:pt>
                <c:pt idx="1417">
                  <c:v>68.845704117332843</c:v>
                </c:pt>
                <c:pt idx="1418">
                  <c:v>68.853863722485201</c:v>
                </c:pt>
                <c:pt idx="1419">
                  <c:v>68.862023055272957</c:v>
                </c:pt>
                <c:pt idx="1420">
                  <c:v>68.870182121702669</c:v>
                </c:pt>
                <c:pt idx="1421">
                  <c:v>68.878340927779533</c:v>
                </c:pt>
                <c:pt idx="1422">
                  <c:v>68.886499479507364</c:v>
                </c:pt>
                <c:pt idx="1423">
                  <c:v>68.894657782888729</c:v>
                </c:pt>
                <c:pt idx="1424">
                  <c:v>68.90281584392487</c:v>
                </c:pt>
                <c:pt idx="1425">
                  <c:v>68.910973668615796</c:v>
                </c:pt>
                <c:pt idx="1426">
                  <c:v>68.919131262960306</c:v>
                </c:pt>
                <c:pt idx="1427">
                  <c:v>68.927288632956021</c:v>
                </c:pt>
                <c:pt idx="1428">
                  <c:v>68.935445784599395</c:v>
                </c:pt>
                <c:pt idx="1429">
                  <c:v>68.94360272388576</c:v>
                </c:pt>
                <c:pt idx="1430">
                  <c:v>68.951759456809384</c:v>
                </c:pt>
                <c:pt idx="1431">
                  <c:v>68.959915989363424</c:v>
                </c:pt>
                <c:pt idx="1432">
                  <c:v>68.968072327540057</c:v>
                </c:pt>
                <c:pt idx="1433">
                  <c:v>68.976228477330437</c:v>
                </c:pt>
                <c:pt idx="1434">
                  <c:v>68.984384444724739</c:v>
                </c:pt>
                <c:pt idx="1435">
                  <c:v>68.992540235712241</c:v>
                </c:pt>
                <c:pt idx="1436">
                  <c:v>69.000695856281268</c:v>
                </c:pt>
                <c:pt idx="1437">
                  <c:v>69.008851312419296</c:v>
                </c:pt>
                <c:pt idx="1438">
                  <c:v>69.017006610112972</c:v>
                </c:pt>
                <c:pt idx="1439">
                  <c:v>69.02516175534808</c:v>
                </c:pt>
                <c:pt idx="1440">
                  <c:v>69.033316754109677</c:v>
                </c:pt>
                <c:pt idx="1441">
                  <c:v>69.041471612382011</c:v>
                </c:pt>
                <c:pt idx="1442">
                  <c:v>69.049626336148677</c:v>
                </c:pt>
                <c:pt idx="1443">
                  <c:v>69.057780931392514</c:v>
                </c:pt>
                <c:pt idx="1444">
                  <c:v>69.06593540409574</c:v>
                </c:pt>
                <c:pt idx="1445">
                  <c:v>69.074089760239943</c:v>
                </c:pt>
                <c:pt idx="1446">
                  <c:v>69.082244005806075</c:v>
                </c:pt>
                <c:pt idx="1447">
                  <c:v>69.090398146774575</c:v>
                </c:pt>
                <c:pt idx="1448">
                  <c:v>69.0985521891253</c:v>
                </c:pt>
                <c:pt idx="1449">
                  <c:v>69.106706138837637</c:v>
                </c:pt>
                <c:pt idx="1450">
                  <c:v>69.114860001890477</c:v>
                </c:pt>
                <c:pt idx="1451">
                  <c:v>69.123013784262241</c:v>
                </c:pt>
                <c:pt idx="1452">
                  <c:v>69.131167491931009</c:v>
                </c:pt>
                <c:pt idx="1453">
                  <c:v>69.139321130874393</c:v>
                </c:pt>
                <c:pt idx="1454">
                  <c:v>69.147474707069719</c:v>
                </c:pt>
                <c:pt idx="1455">
                  <c:v>69.155628226493945</c:v>
                </c:pt>
                <c:pt idx="1456">
                  <c:v>69.163781695123774</c:v>
                </c:pt>
                <c:pt idx="1457">
                  <c:v>69.171935118935636</c:v>
                </c:pt>
                <c:pt idx="1458">
                  <c:v>69.180088503905694</c:v>
                </c:pt>
                <c:pt idx="1459">
                  <c:v>69.188241856009981</c:v>
                </c:pt>
                <c:pt idx="1460">
                  <c:v>69.19639518122429</c:v>
                </c:pt>
                <c:pt idx="1461">
                  <c:v>69.204548485524342</c:v>
                </c:pt>
                <c:pt idx="1462">
                  <c:v>69.212701774885716</c:v>
                </c:pt>
                <c:pt idx="1463">
                  <c:v>69.220855055283891</c:v>
                </c:pt>
                <c:pt idx="1464">
                  <c:v>69.229008332694349</c:v>
                </c:pt>
                <c:pt idx="1465">
                  <c:v>69.237161613092525</c:v>
                </c:pt>
                <c:pt idx="1466">
                  <c:v>69.245314902453899</c:v>
                </c:pt>
                <c:pt idx="1467">
                  <c:v>69.253468206753936</c:v>
                </c:pt>
                <c:pt idx="1468">
                  <c:v>69.26162153196826</c:v>
                </c:pt>
                <c:pt idx="1469">
                  <c:v>69.269774884072547</c:v>
                </c:pt>
                <c:pt idx="1470">
                  <c:v>69.277928269042604</c:v>
                </c:pt>
                <c:pt idx="1471">
                  <c:v>69.286081692854466</c:v>
                </c:pt>
                <c:pt idx="1472">
                  <c:v>69.294235161484295</c:v>
                </c:pt>
                <c:pt idx="1473">
                  <c:v>69.302388680908521</c:v>
                </c:pt>
                <c:pt idx="1474">
                  <c:v>69.310542257103847</c:v>
                </c:pt>
                <c:pt idx="1475">
                  <c:v>69.318695896047231</c:v>
                </c:pt>
                <c:pt idx="1476">
                  <c:v>69.326849603715999</c:v>
                </c:pt>
                <c:pt idx="1477">
                  <c:v>69.335003386087763</c:v>
                </c:pt>
                <c:pt idx="1478">
                  <c:v>69.343157249140603</c:v>
                </c:pt>
                <c:pt idx="1479">
                  <c:v>69.35131119885294</c:v>
                </c:pt>
                <c:pt idx="1480">
                  <c:v>69.359465241203665</c:v>
                </c:pt>
                <c:pt idx="1481">
                  <c:v>69.367619382172165</c:v>
                </c:pt>
                <c:pt idx="1482">
                  <c:v>69.375773627738297</c:v>
                </c:pt>
                <c:pt idx="1483">
                  <c:v>69.383927983882501</c:v>
                </c:pt>
                <c:pt idx="1484">
                  <c:v>69.392082456585726</c:v>
                </c:pt>
                <c:pt idx="1485">
                  <c:v>69.400237051829563</c:v>
                </c:pt>
                <c:pt idx="1486">
                  <c:v>69.408391775596215</c:v>
                </c:pt>
                <c:pt idx="1487">
                  <c:v>69.416546633868563</c:v>
                </c:pt>
                <c:pt idx="1488">
                  <c:v>69.42470163263016</c:v>
                </c:pt>
                <c:pt idx="1489">
                  <c:v>69.432856777865268</c:v>
                </c:pt>
                <c:pt idx="1490">
                  <c:v>69.441012075558945</c:v>
                </c:pt>
                <c:pt idx="1491">
                  <c:v>69.449167531696972</c:v>
                </c:pt>
                <c:pt idx="1492">
                  <c:v>69.457323152266</c:v>
                </c:pt>
                <c:pt idx="1493">
                  <c:v>69.465478943253501</c:v>
                </c:pt>
                <c:pt idx="1494">
                  <c:v>69.473634910647803</c:v>
                </c:pt>
                <c:pt idx="1495">
                  <c:v>69.481791060438184</c:v>
                </c:pt>
                <c:pt idx="1496">
                  <c:v>69.489947398614817</c:v>
                </c:pt>
                <c:pt idx="1497">
                  <c:v>69.498103931168856</c:v>
                </c:pt>
                <c:pt idx="1498">
                  <c:v>69.50626066409248</c:v>
                </c:pt>
                <c:pt idx="1499">
                  <c:v>69.514417603378845</c:v>
                </c:pt>
                <c:pt idx="1500">
                  <c:v>69.52257475502222</c:v>
                </c:pt>
                <c:pt idx="1501">
                  <c:v>69.530732125017934</c:v>
                </c:pt>
                <c:pt idx="1502">
                  <c:v>69.538889719362444</c:v>
                </c:pt>
                <c:pt idx="1503">
                  <c:v>69.54704754405337</c:v>
                </c:pt>
                <c:pt idx="1504">
                  <c:v>69.555205605089512</c:v>
                </c:pt>
                <c:pt idx="1505">
                  <c:v>69.563363908470876</c:v>
                </c:pt>
                <c:pt idx="1506">
                  <c:v>69.571522460198707</c:v>
                </c:pt>
                <c:pt idx="1507">
                  <c:v>69.579681266275571</c:v>
                </c:pt>
                <c:pt idx="1508">
                  <c:v>69.587840332705284</c:v>
                </c:pt>
                <c:pt idx="1509">
                  <c:v>69.595999665493039</c:v>
                </c:pt>
                <c:pt idx="1510">
                  <c:v>69.604159270645397</c:v>
                </c:pt>
                <c:pt idx="1511">
                  <c:v>69.612319154170294</c:v>
                </c:pt>
                <c:pt idx="1512">
                  <c:v>69.620479322077131</c:v>
                </c:pt>
                <c:pt idx="1513">
                  <c:v>69.628639780376758</c:v>
                </c:pt>
                <c:pt idx="1514">
                  <c:v>69.636800535081505</c:v>
                </c:pt>
                <c:pt idx="1515">
                  <c:v>69.644961592205249</c:v>
                </c:pt>
                <c:pt idx="1516">
                  <c:v>69.653122957763429</c:v>
                </c:pt>
                <c:pt idx="1517">
                  <c:v>69.661284637773036</c:v>
                </c:pt>
                <c:pt idx="1518">
                  <c:v>69.669446638252722</c:v>
                </c:pt>
                <c:pt idx="1519">
                  <c:v>69.677608965222774</c:v>
                </c:pt>
                <c:pt idx="1520">
                  <c:v>69.68577162470514</c:v>
                </c:pt>
                <c:pt idx="1521">
                  <c:v>69.693934622723518</c:v>
                </c:pt>
                <c:pt idx="1522">
                  <c:v>69.702097965303324</c:v>
                </c:pt>
                <c:pt idx="1523">
                  <c:v>69.710261658471765</c:v>
                </c:pt>
                <c:pt idx="1524">
                  <c:v>69.718425708257826</c:v>
                </c:pt>
                <c:pt idx="1525">
                  <c:v>69.726590120692379</c:v>
                </c:pt>
                <c:pt idx="1526">
                  <c:v>69.734754901808117</c:v>
                </c:pt>
                <c:pt idx="1527">
                  <c:v>69.742920057639679</c:v>
                </c:pt>
                <c:pt idx="1528">
                  <c:v>69.751085594223582</c:v>
                </c:pt>
                <c:pt idx="1529">
                  <c:v>69.759251517598372</c:v>
                </c:pt>
                <c:pt idx="1530">
                  <c:v>69.767417833804529</c:v>
                </c:pt>
                <c:pt idx="1531">
                  <c:v>69.775584548884609</c:v>
                </c:pt>
                <c:pt idx="1532">
                  <c:v>69.783751668883184</c:v>
                </c:pt>
                <c:pt idx="1533">
                  <c:v>69.791919199846959</c:v>
                </c:pt>
                <c:pt idx="1534">
                  <c:v>69.800087147824726</c:v>
                </c:pt>
                <c:pt idx="1535">
                  <c:v>69.808255518867469</c:v>
                </c:pt>
                <c:pt idx="1536">
                  <c:v>69.8164243190283</c:v>
                </c:pt>
                <c:pt idx="1537">
                  <c:v>69.824593554362593</c:v>
                </c:pt>
                <c:pt idx="1538">
                  <c:v>69.832763230927952</c:v>
                </c:pt>
                <c:pt idx="1539">
                  <c:v>69.840933354784283</c:v>
                </c:pt>
                <c:pt idx="1540">
                  <c:v>69.849103931993781</c:v>
                </c:pt>
                <c:pt idx="1541">
                  <c:v>69.857274968620999</c:v>
                </c:pt>
                <c:pt idx="1542">
                  <c:v>69.865446470732849</c:v>
                </c:pt>
                <c:pt idx="1543">
                  <c:v>69.873618444398659</c:v>
                </c:pt>
                <c:pt idx="1544">
                  <c:v>69.881790895690202</c:v>
                </c:pt>
                <c:pt idx="1545">
                  <c:v>69.889963830681722</c:v>
                </c:pt>
                <c:pt idx="1546">
                  <c:v>69.898137255449967</c:v>
                </c:pt>
                <c:pt idx="1547">
                  <c:v>69.906311176074212</c:v>
                </c:pt>
                <c:pt idx="1548">
                  <c:v>69.914485598636304</c:v>
                </c:pt>
                <c:pt idx="1549">
                  <c:v>69.922660529220678</c:v>
                </c:pt>
                <c:pt idx="1550">
                  <c:v>69.930835973914441</c:v>
                </c:pt>
                <c:pt idx="1551">
                  <c:v>69.939011938807312</c:v>
                </c:pt>
                <c:pt idx="1552">
                  <c:v>69.947188429991741</c:v>
                </c:pt>
                <c:pt idx="1553">
                  <c:v>69.955365453562891</c:v>
                </c:pt>
                <c:pt idx="1554">
                  <c:v>69.963543015618683</c:v>
                </c:pt>
                <c:pt idx="1555">
                  <c:v>69.971721122259851</c:v>
                </c:pt>
                <c:pt idx="1556">
                  <c:v>69.979899779589942</c:v>
                </c:pt>
                <c:pt idx="1557">
                  <c:v>69.988078993715348</c:v>
                </c:pt>
                <c:pt idx="1558">
                  <c:v>69.996258770745357</c:v>
                </c:pt>
                <c:pt idx="1559">
                  <c:v>70.004439116792199</c:v>
                </c:pt>
                <c:pt idx="1560">
                  <c:v>70.012620037971047</c:v>
                </c:pt>
                <c:pt idx="1561">
                  <c:v>70.020801540400043</c:v>
                </c:pt>
                <c:pt idx="1562">
                  <c:v>70.028983630200386</c:v>
                </c:pt>
                <c:pt idx="1563">
                  <c:v>70.037166313496286</c:v>
                </c:pt>
                <c:pt idx="1564">
                  <c:v>70.045349596415065</c:v>
                </c:pt>
                <c:pt idx="1565">
                  <c:v>70.053533485087158</c:v>
                </c:pt>
                <c:pt idx="1566">
                  <c:v>70.061717985646155</c:v>
                </c:pt>
                <c:pt idx="1567">
                  <c:v>70.069903104228814</c:v>
                </c:pt>
                <c:pt idx="1568">
                  <c:v>70.078088846975135</c:v>
                </c:pt>
                <c:pt idx="1569">
                  <c:v>70.086275220028341</c:v>
                </c:pt>
                <c:pt idx="1570">
                  <c:v>70.09446222953494</c:v>
                </c:pt>
                <c:pt idx="1571">
                  <c:v>70.10264988164478</c:v>
                </c:pt>
                <c:pt idx="1572">
                  <c:v>70.110838182511031</c:v>
                </c:pt>
                <c:pt idx="1573">
                  <c:v>70.119027138290264</c:v>
                </c:pt>
                <c:pt idx="1574">
                  <c:v>70.127216755142427</c:v>
                </c:pt>
                <c:pt idx="1575">
                  <c:v>70.135407039230955</c:v>
                </c:pt>
                <c:pt idx="1576">
                  <c:v>70.143597996722761</c:v>
                </c:pt>
                <c:pt idx="1577">
                  <c:v>70.151789633788255</c:v>
                </c:pt>
                <c:pt idx="1578">
                  <c:v>70.159981956601385</c:v>
                </c:pt>
                <c:pt idx="1579">
                  <c:v>70.16817497133971</c:v>
                </c:pt>
                <c:pt idx="1580">
                  <c:v>70.176368684184396</c:v>
                </c:pt>
                <c:pt idx="1581">
                  <c:v>70.184563101320222</c:v>
                </c:pt>
                <c:pt idx="1582">
                  <c:v>70.192758228935674</c:v>
                </c:pt>
                <c:pt idx="1583">
                  <c:v>70.200954073222974</c:v>
                </c:pt>
                <c:pt idx="1584">
                  <c:v>70.209150640378056</c:v>
                </c:pt>
                <c:pt idx="1585">
                  <c:v>70.217347936600632</c:v>
                </c:pt>
                <c:pt idx="1586">
                  <c:v>70.225545968094281</c:v>
                </c:pt>
                <c:pt idx="1587">
                  <c:v>70.23374474106636</c:v>
                </c:pt>
                <c:pt idx="1588">
                  <c:v>70.24194426172815</c:v>
                </c:pt>
                <c:pt idx="1589">
                  <c:v>70.250144536294869</c:v>
                </c:pt>
                <c:pt idx="1590">
                  <c:v>70.258345570985625</c:v>
                </c:pt>
                <c:pt idx="1591">
                  <c:v>70.266547372023552</c:v>
                </c:pt>
                <c:pt idx="1592">
                  <c:v>70.274749945635804</c:v>
                </c:pt>
                <c:pt idx="1593">
                  <c:v>70.282953298053556</c:v>
                </c:pt>
                <c:pt idx="1594">
                  <c:v>70.291157435512119</c:v>
                </c:pt>
                <c:pt idx="1595">
                  <c:v>70.299362364250868</c:v>
                </c:pt>
                <c:pt idx="1596">
                  <c:v>70.307568090513385</c:v>
                </c:pt>
                <c:pt idx="1597">
                  <c:v>70.315774620547401</c:v>
                </c:pt>
                <c:pt idx="1598">
                  <c:v>70.323981960604883</c:v>
                </c:pt>
                <c:pt idx="1599">
                  <c:v>70.332190116942073</c:v>
                </c:pt>
                <c:pt idx="1600">
                  <c:v>70.340399095819478</c:v>
                </c:pt>
                <c:pt idx="1601">
                  <c:v>70.348608903501955</c:v>
                </c:pt>
                <c:pt idx="1602">
                  <c:v>70.356819546258706</c:v>
                </c:pt>
                <c:pt idx="1603">
                  <c:v>70.36503103036334</c:v>
                </c:pt>
                <c:pt idx="1604">
                  <c:v>70.373243362093888</c:v>
                </c:pt>
                <c:pt idx="1605">
                  <c:v>70.381456547732853</c:v>
                </c:pt>
                <c:pt idx="1606">
                  <c:v>70.389670593567232</c:v>
                </c:pt>
                <c:pt idx="1607">
                  <c:v>70.397885505888553</c:v>
                </c:pt>
                <c:pt idx="1608">
                  <c:v>70.40610129099295</c:v>
                </c:pt>
                <c:pt idx="1609">
                  <c:v>70.414317955181104</c:v>
                </c:pt>
                <c:pt idx="1610">
                  <c:v>70.422535504758386</c:v>
                </c:pt>
                <c:pt idx="1611">
                  <c:v>70.430753946034812</c:v>
                </c:pt>
                <c:pt idx="1612">
                  <c:v>70.438973285325133</c:v>
                </c:pt>
                <c:pt idx="1613">
                  <c:v>70.447193528948816</c:v>
                </c:pt>
                <c:pt idx="1614">
                  <c:v>70.455414683230117</c:v>
                </c:pt>
                <c:pt idx="1615">
                  <c:v>70.46363675449814</c:v>
                </c:pt>
                <c:pt idx="1616">
                  <c:v>70.471859749086818</c:v>
                </c:pt>
                <c:pt idx="1617">
                  <c:v>70.480083673334946</c:v>
                </c:pt>
                <c:pt idx="1618">
                  <c:v>70.488308533586292</c:v>
                </c:pt>
                <c:pt idx="1619">
                  <c:v>70.496534336189541</c:v>
                </c:pt>
                <c:pt idx="1620">
                  <c:v>70.504761087498409</c:v>
                </c:pt>
                <c:pt idx="1621">
                  <c:v>70.5129887938716</c:v>
                </c:pt>
                <c:pt idx="1622">
                  <c:v>70.521217461672919</c:v>
                </c:pt>
                <c:pt idx="1623">
                  <c:v>70.529447097271259</c:v>
                </c:pt>
                <c:pt idx="1624">
                  <c:v>70.537677707040658</c:v>
                </c:pt>
                <c:pt idx="1625">
                  <c:v>70.545909297360325</c:v>
                </c:pt>
                <c:pt idx="1626">
                  <c:v>70.554141874614658</c:v>
                </c:pt>
                <c:pt idx="1627">
                  <c:v>70.562375445193354</c:v>
                </c:pt>
                <c:pt idx="1628">
                  <c:v>70.570610015491326</c:v>
                </c:pt>
                <c:pt idx="1629">
                  <c:v>70.578845591908859</c:v>
                </c:pt>
                <c:pt idx="1630">
                  <c:v>70.587082180851596</c:v>
                </c:pt>
                <c:pt idx="1631">
                  <c:v>70.595319788730507</c:v>
                </c:pt>
                <c:pt idx="1632">
                  <c:v>70.603558421962077</c:v>
                </c:pt>
                <c:pt idx="1633">
                  <c:v>70.611798086968193</c:v>
                </c:pt>
                <c:pt idx="1634">
                  <c:v>70.620038790176267</c:v>
                </c:pt>
                <c:pt idx="1635">
                  <c:v>70.628280538019268</c:v>
                </c:pt>
                <c:pt idx="1636">
                  <c:v>70.63652333693571</c:v>
                </c:pt>
                <c:pt idx="1637">
                  <c:v>70.644767193369731</c:v>
                </c:pt>
                <c:pt idx="1638">
                  <c:v>70.65301211377114</c:v>
                </c:pt>
                <c:pt idx="1639">
                  <c:v>70.66125810459539</c:v>
                </c:pt>
                <c:pt idx="1640">
                  <c:v>70.669505172303701</c:v>
                </c:pt>
                <c:pt idx="1641">
                  <c:v>70.677753323363035</c:v>
                </c:pt>
                <c:pt idx="1642">
                  <c:v>70.686002564246152</c:v>
                </c:pt>
                <c:pt idx="1643">
                  <c:v>70.694252901431653</c:v>
                </c:pt>
                <c:pt idx="1644">
                  <c:v>70.702504341404023</c:v>
                </c:pt>
                <c:pt idx="1645">
                  <c:v>70.710756890653641</c:v>
                </c:pt>
                <c:pt idx="1646">
                  <c:v>70.719010555676846</c:v>
                </c:pt>
                <c:pt idx="1647">
                  <c:v>70.727265342975954</c:v>
                </c:pt>
                <c:pt idx="1648">
                  <c:v>70.73552125905934</c:v>
                </c:pt>
                <c:pt idx="1649">
                  <c:v>70.7437783104414</c:v>
                </c:pt>
                <c:pt idx="1650">
                  <c:v>70.752036503642643</c:v>
                </c:pt>
                <c:pt idx="1651">
                  <c:v>70.760295845189731</c:v>
                </c:pt>
                <c:pt idx="1652">
                  <c:v>70.768556341615508</c:v>
                </c:pt>
                <c:pt idx="1653">
                  <c:v>70.776817999459013</c:v>
                </c:pt>
                <c:pt idx="1654">
                  <c:v>70.785080825265538</c:v>
                </c:pt>
                <c:pt idx="1655">
                  <c:v>70.793344825586701</c:v>
                </c:pt>
                <c:pt idx="1656">
                  <c:v>70.801610006980425</c:v>
                </c:pt>
                <c:pt idx="1657">
                  <c:v>70.809876376011005</c:v>
                </c:pt>
                <c:pt idx="1658">
                  <c:v>70.81814393924914</c:v>
                </c:pt>
                <c:pt idx="1659">
                  <c:v>70.826412703271998</c:v>
                </c:pt>
                <c:pt idx="1660">
                  <c:v>70.834682674663227</c:v>
                </c:pt>
                <c:pt idx="1661">
                  <c:v>70.842953860012997</c:v>
                </c:pt>
                <c:pt idx="1662">
                  <c:v>70.851226265918029</c:v>
                </c:pt>
                <c:pt idx="1663">
                  <c:v>70.859499898981682</c:v>
                </c:pt>
                <c:pt idx="1664">
                  <c:v>70.86777476581392</c:v>
                </c:pt>
                <c:pt idx="1665">
                  <c:v>70.876050873031417</c:v>
                </c:pt>
                <c:pt idx="1666">
                  <c:v>70.884328227257569</c:v>
                </c:pt>
                <c:pt idx="1667">
                  <c:v>70.892606835122521</c:v>
                </c:pt>
                <c:pt idx="1668">
                  <c:v>70.900886703263225</c:v>
                </c:pt>
                <c:pt idx="1669">
                  <c:v>70.909167838323484</c:v>
                </c:pt>
                <c:pt idx="1670">
                  <c:v>70.917450246953976</c:v>
                </c:pt>
                <c:pt idx="1671">
                  <c:v>70.925733935812303</c:v>
                </c:pt>
                <c:pt idx="1672">
                  <c:v>70.934018911563015</c:v>
                </c:pt>
                <c:pt idx="1673">
                  <c:v>70.942305180877696</c:v>
                </c:pt>
                <c:pt idx="1674">
                  <c:v>70.950592750434936</c:v>
                </c:pt>
                <c:pt idx="1675">
                  <c:v>70.958881626920444</c:v>
                </c:pt>
                <c:pt idx="1676">
                  <c:v>70.967171817027008</c:v>
                </c:pt>
                <c:pt idx="1677">
                  <c:v>70.975463327454634</c:v>
                </c:pt>
                <c:pt idx="1678">
                  <c:v>70.983756164910488</c:v>
                </c:pt>
                <c:pt idx="1679">
                  <c:v>70.992050336109003</c:v>
                </c:pt>
                <c:pt idx="1680">
                  <c:v>71.000345847771882</c:v>
                </c:pt>
                <c:pt idx="1681">
                  <c:v>71.008642706628194</c:v>
                </c:pt>
                <c:pt idx="1682">
                  <c:v>71.016940919414338</c:v>
                </c:pt>
                <c:pt idx="1683">
                  <c:v>71.025240492874147</c:v>
                </c:pt>
                <c:pt idx="1684">
                  <c:v>71.03354143375887</c:v>
                </c:pt>
                <c:pt idx="1685">
                  <c:v>71.041843748827304</c:v>
                </c:pt>
                <c:pt idx="1686">
                  <c:v>71.050147444845734</c:v>
                </c:pt>
                <c:pt idx="1687">
                  <c:v>71.058452528588035</c:v>
                </c:pt>
                <c:pt idx="1688">
                  <c:v>71.066759006835724</c:v>
                </c:pt>
                <c:pt idx="1689">
                  <c:v>71.07506688637794</c:v>
                </c:pt>
                <c:pt idx="1690">
                  <c:v>71.083376174011548</c:v>
                </c:pt>
                <c:pt idx="1691">
                  <c:v>71.091686876541146</c:v>
                </c:pt>
                <c:pt idx="1692">
                  <c:v>71.099999000779121</c:v>
                </c:pt>
                <c:pt idx="1693">
                  <c:v>71.108312553545716</c:v>
                </c:pt>
                <c:pt idx="1694">
                  <c:v>71.116627541669004</c:v>
                </c:pt>
                <c:pt idx="1695">
                  <c:v>71.124943971984976</c:v>
                </c:pt>
                <c:pt idx="1696">
                  <c:v>71.133261851337608</c:v>
                </c:pt>
                <c:pt idx="1697">
                  <c:v>71.141581186578875</c:v>
                </c:pt>
                <c:pt idx="1698">
                  <c:v>71.149901984568757</c:v>
                </c:pt>
                <c:pt idx="1699">
                  <c:v>71.158224252175344</c:v>
                </c:pt>
                <c:pt idx="1700">
                  <c:v>71.166547996274858</c:v>
                </c:pt>
                <c:pt idx="1701">
                  <c:v>71.174873223751703</c:v>
                </c:pt>
                <c:pt idx="1702">
                  <c:v>71.183199941498472</c:v>
                </c:pt>
                <c:pt idx="1703">
                  <c:v>71.191528156416027</c:v>
                </c:pt>
                <c:pt idx="1704">
                  <c:v>71.199857875413542</c:v>
                </c:pt>
                <c:pt idx="1705">
                  <c:v>71.208189105408536</c:v>
                </c:pt>
                <c:pt idx="1706">
                  <c:v>71.216521853326896</c:v>
                </c:pt>
                <c:pt idx="1707">
                  <c:v>71.224856126102992</c:v>
                </c:pt>
                <c:pt idx="1708">
                  <c:v>71.23319193067961</c:v>
                </c:pt>
                <c:pt idx="1709">
                  <c:v>71.241529274008101</c:v>
                </c:pt>
                <c:pt idx="1710">
                  <c:v>71.24986816304839</c:v>
                </c:pt>
                <c:pt idx="1711">
                  <c:v>71.258208604768981</c:v>
                </c:pt>
                <c:pt idx="1712">
                  <c:v>71.266550606147064</c:v>
                </c:pt>
                <c:pt idx="1713">
                  <c:v>71.274894174168523</c:v>
                </c:pt>
                <c:pt idx="1714">
                  <c:v>71.28323931582797</c:v>
                </c:pt>
                <c:pt idx="1715">
                  <c:v>71.291586038128827</c:v>
                </c:pt>
                <c:pt idx="1716">
                  <c:v>71.299934348083355</c:v>
                </c:pt>
                <c:pt idx="1717">
                  <c:v>71.308284252712681</c:v>
                </c:pt>
                <c:pt idx="1718">
                  <c:v>71.316635759046889</c:v>
                </c:pt>
                <c:pt idx="1719">
                  <c:v>71.324988874125012</c:v>
                </c:pt>
                <c:pt idx="1720">
                  <c:v>71.333343604995108</c:v>
                </c:pt>
                <c:pt idx="1721">
                  <c:v>71.341699958714287</c:v>
                </c:pt>
                <c:pt idx="1722">
                  <c:v>71.350057942348798</c:v>
                </c:pt>
                <c:pt idx="1723">
                  <c:v>71.35841756297404</c:v>
                </c:pt>
                <c:pt idx="1724">
                  <c:v>71.36677882767458</c:v>
                </c:pt>
                <c:pt idx="1725">
                  <c:v>71.37514174354429</c:v>
                </c:pt>
                <c:pt idx="1726">
                  <c:v>71.383506317686312</c:v>
                </c:pt>
                <c:pt idx="1727">
                  <c:v>71.391872557213105</c:v>
                </c:pt>
                <c:pt idx="1728">
                  <c:v>71.400240469246569</c:v>
                </c:pt>
                <c:pt idx="1729">
                  <c:v>71.408610060918022</c:v>
                </c:pt>
                <c:pt idx="1730">
                  <c:v>71.416981339368235</c:v>
                </c:pt>
                <c:pt idx="1731">
                  <c:v>71.42535431174754</c:v>
                </c:pt>
                <c:pt idx="1732">
                  <c:v>71.433728985215879</c:v>
                </c:pt>
                <c:pt idx="1733">
                  <c:v>71.442105366942741</c:v>
                </c:pt>
                <c:pt idx="1734">
                  <c:v>71.450483464107364</c:v>
                </c:pt>
                <c:pt idx="1735">
                  <c:v>71.45886328389868</c:v>
                </c:pt>
                <c:pt idx="1736">
                  <c:v>71.467244833515366</c:v>
                </c:pt>
                <c:pt idx="1737">
                  <c:v>71.475628120165979</c:v>
                </c:pt>
                <c:pt idx="1738">
                  <c:v>71.484013151068865</c:v>
                </c:pt>
                <c:pt idx="1739">
                  <c:v>71.492399933452361</c:v>
                </c:pt>
                <c:pt idx="1740">
                  <c:v>71.50078847455471</c:v>
                </c:pt>
                <c:pt idx="1741">
                  <c:v>71.5091787816242</c:v>
                </c:pt>
                <c:pt idx="1742">
                  <c:v>71.517570861919168</c:v>
                </c:pt>
                <c:pt idx="1743">
                  <c:v>71.525964722708082</c:v>
                </c:pt>
                <c:pt idx="1744">
                  <c:v>71.534360371269528</c:v>
                </c:pt>
                <c:pt idx="1745">
                  <c:v>71.542757814892354</c:v>
                </c:pt>
                <c:pt idx="1746">
                  <c:v>71.55115706087561</c:v>
                </c:pt>
                <c:pt idx="1747">
                  <c:v>71.559558116528706</c:v>
                </c:pt>
                <c:pt idx="1748">
                  <c:v>71.567960989171382</c:v>
                </c:pt>
                <c:pt idx="1749">
                  <c:v>71.576365686133798</c:v>
                </c:pt>
                <c:pt idx="1750">
                  <c:v>71.584772214756569</c:v>
                </c:pt>
                <c:pt idx="1751">
                  <c:v>71.593180582390829</c:v>
                </c:pt>
                <c:pt idx="1752">
                  <c:v>71.601590796398241</c:v>
                </c:pt>
                <c:pt idx="1753">
                  <c:v>71.610002864151113</c:v>
                </c:pt>
                <c:pt idx="1754">
                  <c:v>71.618416793032395</c:v>
                </c:pt>
                <c:pt idx="1755">
                  <c:v>71.626832590435768</c:v>
                </c:pt>
                <c:pt idx="1756">
                  <c:v>71.635250263765656</c:v>
                </c:pt>
                <c:pt idx="1757">
                  <c:v>71.64366982043731</c:v>
                </c:pt>
                <c:pt idx="1758">
                  <c:v>71.652091267876841</c:v>
                </c:pt>
                <c:pt idx="1759">
                  <c:v>71.660514613521286</c:v>
                </c:pt>
                <c:pt idx="1760">
                  <c:v>71.668939864818654</c:v>
                </c:pt>
                <c:pt idx="1761">
                  <c:v>71.677367029227952</c:v>
                </c:pt>
                <c:pt idx="1762">
                  <c:v>71.685796114219286</c:v>
                </c:pt>
                <c:pt idx="1763">
                  <c:v>71.694227127273891</c:v>
                </c:pt>
                <c:pt idx="1764">
                  <c:v>71.702660075884182</c:v>
                </c:pt>
                <c:pt idx="1765">
                  <c:v>71.711094967553763</c:v>
                </c:pt>
                <c:pt idx="1766">
                  <c:v>71.719531809797587</c:v>
                </c:pt>
                <c:pt idx="1767">
                  <c:v>71.727970610141909</c:v>
                </c:pt>
                <c:pt idx="1768">
                  <c:v>71.73641137612438</c:v>
                </c:pt>
                <c:pt idx="1769">
                  <c:v>71.744854115294103</c:v>
                </c:pt>
                <c:pt idx="1770">
                  <c:v>71.753298835211666</c:v>
                </c:pt>
                <c:pt idx="1771">
                  <c:v>71.761745543449223</c:v>
                </c:pt>
                <c:pt idx="1772">
                  <c:v>71.770194247590538</c:v>
                </c:pt>
                <c:pt idx="1773">
                  <c:v>71.77864495523103</c:v>
                </c:pt>
                <c:pt idx="1774">
                  <c:v>71.787097673977811</c:v>
                </c:pt>
                <c:pt idx="1775">
                  <c:v>71.79555241144979</c:v>
                </c:pt>
                <c:pt idx="1776">
                  <c:v>71.804009175277713</c:v>
                </c:pt>
                <c:pt idx="1777">
                  <c:v>71.812467973104162</c:v>
                </c:pt>
                <c:pt idx="1778">
                  <c:v>71.820928812583702</c:v>
                </c:pt>
                <c:pt idx="1779">
                  <c:v>71.829391701382846</c:v>
                </c:pt>
                <c:pt idx="1780">
                  <c:v>71.837856647180175</c:v>
                </c:pt>
                <c:pt idx="1781">
                  <c:v>71.84632365766636</c:v>
                </c:pt>
                <c:pt idx="1782">
                  <c:v>71.854792740544255</c:v>
                </c:pt>
                <c:pt idx="1783">
                  <c:v>71.863263903528889</c:v>
                </c:pt>
                <c:pt idx="1784">
                  <c:v>71.871737154347585</c:v>
                </c:pt>
                <c:pt idx="1785">
                  <c:v>71.880212500740001</c:v>
                </c:pt>
                <c:pt idx="1786">
                  <c:v>71.888689950458144</c:v>
                </c:pt>
                <c:pt idx="1787">
                  <c:v>71.897169511266497</c:v>
                </c:pt>
                <c:pt idx="1788">
                  <c:v>71.90565119094201</c:v>
                </c:pt>
                <c:pt idx="1789">
                  <c:v>71.914134997274218</c:v>
                </c:pt>
                <c:pt idx="1790">
                  <c:v>71.922620938065236</c:v>
                </c:pt>
                <c:pt idx="1791">
                  <c:v>71.93110902112987</c:v>
                </c:pt>
                <c:pt idx="1792">
                  <c:v>71.939599254295629</c:v>
                </c:pt>
                <c:pt idx="1793">
                  <c:v>71.948091645402869</c:v>
                </c:pt>
                <c:pt idx="1794">
                  <c:v>71.956586202304706</c:v>
                </c:pt>
                <c:pt idx="1795">
                  <c:v>71.965082932867205</c:v>
                </c:pt>
                <c:pt idx="1796">
                  <c:v>71.973581844969402</c:v>
                </c:pt>
                <c:pt idx="1797">
                  <c:v>71.982082946503326</c:v>
                </c:pt>
                <c:pt idx="1798">
                  <c:v>71.990586245374104</c:v>
                </c:pt>
                <c:pt idx="1799">
                  <c:v>71.999091749499996</c:v>
                </c:pt>
                <c:pt idx="1800">
                  <c:v>72.007599466812451</c:v>
                </c:pt>
                <c:pt idx="1801">
                  <c:v>72.016109405256174</c:v>
                </c:pt>
                <c:pt idx="1802">
                  <c:v>72.024621572789229</c:v>
                </c:pt>
                <c:pt idx="1803">
                  <c:v>72.033135977383012</c:v>
                </c:pt>
                <c:pt idx="1804">
                  <c:v>72.041652627022387</c:v>
                </c:pt>
                <c:pt idx="1805">
                  <c:v>72.050171529705693</c:v>
                </c:pt>
                <c:pt idx="1806">
                  <c:v>72.058692693444854</c:v>
                </c:pt>
                <c:pt idx="1807">
                  <c:v>72.067216126265393</c:v>
                </c:pt>
                <c:pt idx="1808">
                  <c:v>72.075741836206532</c:v>
                </c:pt>
                <c:pt idx="1809">
                  <c:v>72.084269831321251</c:v>
                </c:pt>
                <c:pt idx="1810">
                  <c:v>72.092800119676326</c:v>
                </c:pt>
                <c:pt idx="1811">
                  <c:v>72.101332709352363</c:v>
                </c:pt>
                <c:pt idx="1812">
                  <c:v>72.109867608443963</c:v>
                </c:pt>
                <c:pt idx="1813">
                  <c:v>72.118404825059699</c:v>
                </c:pt>
                <c:pt idx="1814">
                  <c:v>72.126944367322167</c:v>
                </c:pt>
                <c:pt idx="1815">
                  <c:v>72.135486243368149</c:v>
                </c:pt>
                <c:pt idx="1816">
                  <c:v>72.144030461348535</c:v>
                </c:pt>
                <c:pt idx="1817">
                  <c:v>72.152577029428514</c:v>
                </c:pt>
                <c:pt idx="1818">
                  <c:v>72.161125955787568</c:v>
                </c:pt>
                <c:pt idx="1819">
                  <c:v>72.169677248619564</c:v>
                </c:pt>
                <c:pt idx="1820">
                  <c:v>72.178230916132804</c:v>
                </c:pt>
                <c:pt idx="1821">
                  <c:v>72.186786966550073</c:v>
                </c:pt>
                <c:pt idx="1822">
                  <c:v>72.19534540810875</c:v>
                </c:pt>
                <c:pt idx="1823">
                  <c:v>72.20390624906085</c:v>
                </c:pt>
                <c:pt idx="1824">
                  <c:v>72.212469497673041</c:v>
                </c:pt>
                <c:pt idx="1825">
                  <c:v>72.221035162226812</c:v>
                </c:pt>
                <c:pt idx="1826">
                  <c:v>72.22960325101846</c:v>
                </c:pt>
                <c:pt idx="1827">
                  <c:v>72.238173772359161</c:v>
                </c:pt>
                <c:pt idx="1828">
                  <c:v>72.246746734575055</c:v>
                </c:pt>
                <c:pt idx="1829">
                  <c:v>72.255322146007359</c:v>
                </c:pt>
                <c:pt idx="1830">
                  <c:v>72.263900015012311</c:v>
                </c:pt>
                <c:pt idx="1831">
                  <c:v>72.27248034996137</c:v>
                </c:pt>
                <c:pt idx="1832">
                  <c:v>72.281063159241185</c:v>
                </c:pt>
                <c:pt idx="1833">
                  <c:v>72.28964845125374</c:v>
                </c:pt>
                <c:pt idx="1834">
                  <c:v>72.298236234416336</c:v>
                </c:pt>
                <c:pt idx="1835">
                  <c:v>72.306826517161738</c:v>
                </c:pt>
                <c:pt idx="1836">
                  <c:v>72.315419307938214</c:v>
                </c:pt>
                <c:pt idx="1837">
                  <c:v>72.324014615209606</c:v>
                </c:pt>
                <c:pt idx="1838">
                  <c:v>72.332612447455347</c:v>
                </c:pt>
                <c:pt idx="1839">
                  <c:v>72.341212813170642</c:v>
                </c:pt>
                <c:pt idx="1840">
                  <c:v>72.349815720866445</c:v>
                </c:pt>
                <c:pt idx="1841">
                  <c:v>72.358421179069524</c:v>
                </c:pt>
                <c:pt idx="1842">
                  <c:v>72.367029196322633</c:v>
                </c:pt>
                <c:pt idx="1843">
                  <c:v>72.375639781184447</c:v>
                </c:pt>
                <c:pt idx="1844">
                  <c:v>72.38425294222975</c:v>
                </c:pt>
                <c:pt idx="1845">
                  <c:v>72.392868688049404</c:v>
                </c:pt>
                <c:pt idx="1846">
                  <c:v>72.401487027250511</c:v>
                </c:pt>
                <c:pt idx="1847">
                  <c:v>72.410107968456444</c:v>
                </c:pt>
                <c:pt idx="1848">
                  <c:v>72.418731520306878</c:v>
                </c:pt>
                <c:pt idx="1849">
                  <c:v>72.427357691457928</c:v>
                </c:pt>
                <c:pt idx="1850">
                  <c:v>72.435986490582223</c:v>
                </c:pt>
                <c:pt idx="1851">
                  <c:v>72.444617926368892</c:v>
                </c:pt>
                <c:pt idx="1852">
                  <c:v>72.453252007523744</c:v>
                </c:pt>
                <c:pt idx="1853">
                  <c:v>72.461888742769275</c:v>
                </c:pt>
                <c:pt idx="1854">
                  <c:v>72.470528140844749</c:v>
                </c:pt>
                <c:pt idx="1855">
                  <c:v>72.479170210506311</c:v>
                </c:pt>
                <c:pt idx="1856">
                  <c:v>72.487814960527018</c:v>
                </c:pt>
                <c:pt idx="1857">
                  <c:v>72.496462399696895</c:v>
                </c:pt>
                <c:pt idx="1858">
                  <c:v>72.505112536823091</c:v>
                </c:pt>
                <c:pt idx="1859">
                  <c:v>72.513765380729879</c:v>
                </c:pt>
                <c:pt idx="1860">
                  <c:v>72.522420940258769</c:v>
                </c:pt>
                <c:pt idx="1861">
                  <c:v>72.531079224268566</c:v>
                </c:pt>
                <c:pt idx="1862">
                  <c:v>72.539740241635442</c:v>
                </c:pt>
                <c:pt idx="1863">
                  <c:v>72.548404001253033</c:v>
                </c:pt>
                <c:pt idx="1864">
                  <c:v>72.55707051203251</c:v>
                </c:pt>
                <c:pt idx="1865">
                  <c:v>72.565739782902625</c:v>
                </c:pt>
                <c:pt idx="1866">
                  <c:v>72.574411822809836</c:v>
                </c:pt>
                <c:pt idx="1867">
                  <c:v>72.583086640718363</c:v>
                </c:pt>
                <c:pt idx="1868">
                  <c:v>72.59176424561025</c:v>
                </c:pt>
                <c:pt idx="1869">
                  <c:v>72.600444646485471</c:v>
                </c:pt>
                <c:pt idx="1870">
                  <c:v>72.609127852361965</c:v>
                </c:pt>
                <c:pt idx="1871">
                  <c:v>72.617813872275775</c:v>
                </c:pt>
                <c:pt idx="1872">
                  <c:v>72.626502715281106</c:v>
                </c:pt>
                <c:pt idx="1873">
                  <c:v>72.635194390450351</c:v>
                </c:pt>
                <c:pt idx="1874">
                  <c:v>72.643888906874267</c:v>
                </c:pt>
                <c:pt idx="1875">
                  <c:v>72.652586273661939</c:v>
                </c:pt>
                <c:pt idx="1876">
                  <c:v>72.661286499940971</c:v>
                </c:pt>
                <c:pt idx="1877">
                  <c:v>72.669989594857526</c:v>
                </c:pt>
                <c:pt idx="1878">
                  <c:v>72.678695567576369</c:v>
                </c:pt>
                <c:pt idx="1879">
                  <c:v>72.687404427280995</c:v>
                </c:pt>
                <c:pt idx="1880">
                  <c:v>72.6961161831737</c:v>
                </c:pt>
                <c:pt idx="1881">
                  <c:v>72.704830844475637</c:v>
                </c:pt>
                <c:pt idx="1882">
                  <c:v>72.713548420426946</c:v>
                </c:pt>
                <c:pt idx="1883">
                  <c:v>72.722268920286808</c:v>
                </c:pt>
                <c:pt idx="1884">
                  <c:v>72.730992353333519</c:v>
                </c:pt>
                <c:pt idx="1885">
                  <c:v>72.739718728864588</c:v>
                </c:pt>
                <c:pt idx="1886">
                  <c:v>72.748448056196821</c:v>
                </c:pt>
                <c:pt idx="1887">
                  <c:v>72.757180344666409</c:v>
                </c:pt>
                <c:pt idx="1888">
                  <c:v>72.765915603629011</c:v>
                </c:pt>
                <c:pt idx="1889">
                  <c:v>72.774653842459799</c:v>
                </c:pt>
                <c:pt idx="1890">
                  <c:v>72.783395070553624</c:v>
                </c:pt>
                <c:pt idx="1891">
                  <c:v>72.792139297325036</c:v>
                </c:pt>
                <c:pt idx="1892">
                  <c:v>72.800886532208381</c:v>
                </c:pt>
                <c:pt idx="1893">
                  <c:v>72.809636784657911</c:v>
                </c:pt>
                <c:pt idx="1894">
                  <c:v>72.818390064147849</c:v>
                </c:pt>
                <c:pt idx="1895">
                  <c:v>72.827146380172493</c:v>
                </c:pt>
                <c:pt idx="1896">
                  <c:v>72.835905742246283</c:v>
                </c:pt>
                <c:pt idx="1897">
                  <c:v>72.844668159903904</c:v>
                </c:pt>
                <c:pt idx="1898">
                  <c:v>72.853433642700381</c:v>
                </c:pt>
                <c:pt idx="1899">
                  <c:v>72.862202200211129</c:v>
                </c:pt>
                <c:pt idx="1900">
                  <c:v>72.870973842032114</c:v>
                </c:pt>
                <c:pt idx="1901">
                  <c:v>72.87974857777985</c:v>
                </c:pt>
                <c:pt idx="1902">
                  <c:v>72.888526417091583</c:v>
                </c:pt>
                <c:pt idx="1903">
                  <c:v>72.897307369625295</c:v>
                </c:pt>
                <c:pt idx="1904">
                  <c:v>72.906091445059872</c:v>
                </c:pt>
                <c:pt idx="1905">
                  <c:v>72.914878653095144</c:v>
                </c:pt>
                <c:pt idx="1906">
                  <c:v>72.923669003451963</c:v>
                </c:pt>
                <c:pt idx="1907">
                  <c:v>72.932462505872365</c:v>
                </c:pt>
                <c:pt idx="1908">
                  <c:v>72.941259170119622</c:v>
                </c:pt>
                <c:pt idx="1909">
                  <c:v>72.950059005978289</c:v>
                </c:pt>
                <c:pt idx="1910">
                  <c:v>72.958862023254369</c:v>
                </c:pt>
                <c:pt idx="1911">
                  <c:v>72.967668231775392</c:v>
                </c:pt>
                <c:pt idx="1912">
                  <c:v>72.976477641390474</c:v>
                </c:pt>
                <c:pt idx="1913">
                  <c:v>72.985290261970434</c:v>
                </c:pt>
                <c:pt idx="1914">
                  <c:v>72.994106103407901</c:v>
                </c:pt>
                <c:pt idx="1915">
                  <c:v>73.002925175617378</c:v>
                </c:pt>
                <c:pt idx="1916">
                  <c:v>73.011747488535377</c:v>
                </c:pt>
                <c:pt idx="1917">
                  <c:v>73.020573052120469</c:v>
                </c:pt>
                <c:pt idx="1918">
                  <c:v>73.029401876353418</c:v>
                </c:pt>
                <c:pt idx="1919">
                  <c:v>73.038233971237275</c:v>
                </c:pt>
                <c:pt idx="1920">
                  <c:v>73.047069346797457</c:v>
                </c:pt>
                <c:pt idx="1921">
                  <c:v>73.055908013081833</c:v>
                </c:pt>
                <c:pt idx="1922">
                  <c:v>73.064749980160883</c:v>
                </c:pt>
                <c:pt idx="1923">
                  <c:v>73.07359525812771</c:v>
                </c:pt>
                <c:pt idx="1924">
                  <c:v>73.082443857098212</c:v>
                </c:pt>
                <c:pt idx="1925">
                  <c:v>73.091295787211166</c:v>
                </c:pt>
                <c:pt idx="1926">
                  <c:v>73.100151058628285</c:v>
                </c:pt>
                <c:pt idx="1927">
                  <c:v>73.109009681534388</c:v>
                </c:pt>
                <c:pt idx="1928">
                  <c:v>73.117871666137418</c:v>
                </c:pt>
                <c:pt idx="1929">
                  <c:v>73.126737022668621</c:v>
                </c:pt>
                <c:pt idx="1930">
                  <c:v>73.135605761382621</c:v>
                </c:pt>
                <c:pt idx="1931">
                  <c:v>73.144477892557489</c:v>
                </c:pt>
                <c:pt idx="1932">
                  <c:v>73.153353426494888</c:v>
                </c:pt>
                <c:pt idx="1933">
                  <c:v>73.162232373520155</c:v>
                </c:pt>
                <c:pt idx="1934">
                  <c:v>73.171114743982429</c:v>
                </c:pt>
                <c:pt idx="1935">
                  <c:v>73.180000548254725</c:v>
                </c:pt>
                <c:pt idx="1936">
                  <c:v>73.18888979673406</c:v>
                </c:pt>
                <c:pt idx="1937">
                  <c:v>73.197782499841537</c:v>
                </c:pt>
                <c:pt idx="1938">
                  <c:v>73.206678668022477</c:v>
                </c:pt>
                <c:pt idx="1939">
                  <c:v>73.215578311746484</c:v>
                </c:pt>
                <c:pt idx="1940">
                  <c:v>73.224481441507635</c:v>
                </c:pt>
                <c:pt idx="1941">
                  <c:v>73.233388067824464</c:v>
                </c:pt>
                <c:pt idx="1942">
                  <c:v>73.242298201240189</c:v>
                </c:pt>
                <c:pt idx="1943">
                  <c:v>73.25121185232274</c:v>
                </c:pt>
                <c:pt idx="1944">
                  <c:v>73.260129031664931</c:v>
                </c:pt>
                <c:pt idx="1945">
                  <c:v>73.269049749884473</c:v>
                </c:pt>
                <c:pt idx="1946">
                  <c:v>73.277974017624217</c:v>
                </c:pt>
                <c:pt idx="1947">
                  <c:v>73.286901845552137</c:v>
                </c:pt>
                <c:pt idx="1948">
                  <c:v>73.295833244361518</c:v>
                </c:pt>
                <c:pt idx="1949">
                  <c:v>73.304768224771053</c:v>
                </c:pt>
                <c:pt idx="1950">
                  <c:v>73.313706797524944</c:v>
                </c:pt>
                <c:pt idx="1951">
                  <c:v>73.322648973392987</c:v>
                </c:pt>
                <c:pt idx="1952">
                  <c:v>73.331594763170756</c:v>
                </c:pt>
                <c:pt idx="1953">
                  <c:v>73.340544177679661</c:v>
                </c:pt>
                <c:pt idx="1954">
                  <c:v>73.349497227767074</c:v>
                </c:pt>
                <c:pt idx="1955">
                  <c:v>73.358453924306446</c:v>
                </c:pt>
                <c:pt idx="1956">
                  <c:v>73.36741427819743</c:v>
                </c:pt>
                <c:pt idx="1957">
                  <c:v>73.376378300365971</c:v>
                </c:pt>
                <c:pt idx="1958">
                  <c:v>73.385346001764475</c:v>
                </c:pt>
                <c:pt idx="1959">
                  <c:v>73.394317393371836</c:v>
                </c:pt>
                <c:pt idx="1960">
                  <c:v>73.403292486193649</c:v>
                </c:pt>
                <c:pt idx="1961">
                  <c:v>73.4122712912623</c:v>
                </c:pt>
                <c:pt idx="1962">
                  <c:v>73.421253819637016</c:v>
                </c:pt>
                <c:pt idx="1963">
                  <c:v>73.430240082404097</c:v>
                </c:pt>
                <c:pt idx="1964">
                  <c:v>73.439230090676915</c:v>
                </c:pt>
                <c:pt idx="1965">
                  <c:v>73.448223855596169</c:v>
                </c:pt>
                <c:pt idx="1966">
                  <c:v>73.457221388329884</c:v>
                </c:pt>
                <c:pt idx="1967">
                  <c:v>73.466222700073587</c:v>
                </c:pt>
                <c:pt idx="1968">
                  <c:v>73.475227802050441</c:v>
                </c:pt>
                <c:pt idx="1969">
                  <c:v>73.484236705511321</c:v>
                </c:pt>
                <c:pt idx="1970">
                  <c:v>73.493249421734987</c:v>
                </c:pt>
                <c:pt idx="1971">
                  <c:v>73.502265962028204</c:v>
                </c:pt>
                <c:pt idx="1972">
                  <c:v>73.511286337725792</c:v>
                </c:pt>
                <c:pt idx="1973">
                  <c:v>73.520310560190865</c:v>
                </c:pt>
                <c:pt idx="1974">
                  <c:v>73.529338640814871</c:v>
                </c:pt>
                <c:pt idx="1975">
                  <c:v>73.538370591017753</c:v>
                </c:pt>
                <c:pt idx="1976">
                  <c:v>73.547406422248045</c:v>
                </c:pt>
                <c:pt idx="1977">
                  <c:v>73.556446145983074</c:v>
                </c:pt>
                <c:pt idx="1978">
                  <c:v>73.56548977372897</c:v>
                </c:pt>
                <c:pt idx="1979">
                  <c:v>73.574537317020926</c:v>
                </c:pt>
                <c:pt idx="1980">
                  <c:v>73.58358878742321</c:v>
                </c:pt>
                <c:pt idx="1981">
                  <c:v>73.592644196529378</c:v>
                </c:pt>
                <c:pt idx="1982">
                  <c:v>73.601703555962374</c:v>
                </c:pt>
                <c:pt idx="1983">
                  <c:v>73.61076687737463</c:v>
                </c:pt>
                <c:pt idx="1984">
                  <c:v>73.619834172448265</c:v>
                </c:pt>
                <c:pt idx="1985">
                  <c:v>73.628905452895168</c:v>
                </c:pt>
                <c:pt idx="1986">
                  <c:v>73.637980730457116</c:v>
                </c:pt>
                <c:pt idx="1987">
                  <c:v>73.647060016905996</c:v>
                </c:pt>
                <c:pt idx="1988">
                  <c:v>73.656143324043811</c:v>
                </c:pt>
                <c:pt idx="1989">
                  <c:v>73.665230663702928</c:v>
                </c:pt>
                <c:pt idx="1990">
                  <c:v>73.674322047746159</c:v>
                </c:pt>
                <c:pt idx="1991">
                  <c:v>73.683417488066908</c:v>
                </c:pt>
                <c:pt idx="1992">
                  <c:v>73.692516996589276</c:v>
                </c:pt>
                <c:pt idx="1993">
                  <c:v>73.701620585268273</c:v>
                </c:pt>
                <c:pt idx="1994">
                  <c:v>73.710728266089887</c:v>
                </c:pt>
                <c:pt idx="1995">
                  <c:v>73.719840051071273</c:v>
                </c:pt>
                <c:pt idx="1996">
                  <c:v>73.728955952260847</c:v>
                </c:pt>
                <c:pt idx="1997">
                  <c:v>73.738075981738447</c:v>
                </c:pt>
                <c:pt idx="1998">
                  <c:v>73.747200151615502</c:v>
                </c:pt>
                <c:pt idx="1999">
                  <c:v>73.756328474035115</c:v>
                </c:pt>
                <c:pt idx="2000" formatCode="General">
                  <c:v>73.765460961172266</c:v>
                </c:pt>
                <c:pt idx="2001" formatCode="General">
                  <c:v>73.774597625233909</c:v>
                </c:pt>
                <c:pt idx="2002" formatCode="General">
                  <c:v>73.783738478459142</c:v>
                </c:pt>
                <c:pt idx="2003" formatCode="General">
                  <c:v>73.792883533119351</c:v>
                </c:pt>
                <c:pt idx="2004" formatCode="General">
                  <c:v>73.802032801518351</c:v>
                </c:pt>
                <c:pt idx="2005" formatCode="General">
                  <c:v>73.811186295992528</c:v>
                </c:pt>
                <c:pt idx="2006" formatCode="General">
                  <c:v>73.820344028910966</c:v>
                </c:pt>
                <c:pt idx="2007" formatCode="General">
                  <c:v>73.829506012675651</c:v>
                </c:pt>
                <c:pt idx="2008" formatCode="General">
                  <c:v>73.838672259721562</c:v>
                </c:pt>
                <c:pt idx="2009" formatCode="General">
                  <c:v>73.847842782516892</c:v>
                </c:pt>
                <c:pt idx="2010" formatCode="General">
                  <c:v>73.857017593563086</c:v>
                </c:pt>
                <c:pt idx="2011" formatCode="General">
                  <c:v>73.866196705395097</c:v>
                </c:pt>
                <c:pt idx="2012" formatCode="General">
                  <c:v>73.87538013058149</c:v>
                </c:pt>
                <c:pt idx="2013" formatCode="General">
                  <c:v>73.884567881724607</c:v>
                </c:pt>
                <c:pt idx="2014" formatCode="General">
                  <c:v>73.893759971460696</c:v>
                </c:pt>
                <c:pt idx="2015" formatCode="General">
                  <c:v>73.902956412460114</c:v>
                </c:pt>
                <c:pt idx="2016" formatCode="General">
                  <c:v>73.912157217427421</c:v>
                </c:pt>
                <c:pt idx="2017" formatCode="General">
                  <c:v>73.921362399101596</c:v>
                </c:pt>
                <c:pt idx="2018" formatCode="General">
                  <c:v>73.930571970256153</c:v>
                </c:pt>
                <c:pt idx="2019" formatCode="General">
                  <c:v>73.939785943699306</c:v>
                </c:pt>
                <c:pt idx="2020" formatCode="General">
                  <c:v>73.949004332274143</c:v>
                </c:pt>
                <c:pt idx="2021" formatCode="General">
                  <c:v>73.958227148858754</c:v>
                </c:pt>
                <c:pt idx="2022" formatCode="General">
                  <c:v>73.967454406366414</c:v>
                </c:pt>
                <c:pt idx="2023" formatCode="General">
                  <c:v>73.976686117745757</c:v>
                </c:pt>
                <c:pt idx="2024" formatCode="General">
                  <c:v>73.985922295980913</c:v>
                </c:pt>
                <c:pt idx="2025" formatCode="General">
                  <c:v>73.995162954091654</c:v>
                </c:pt>
                <c:pt idx="2026" formatCode="General">
                  <c:v>74.004408105133621</c:v>
                </c:pt>
                <c:pt idx="2027" formatCode="General">
                  <c:v>74.013657762198406</c:v>
                </c:pt>
                <c:pt idx="2028" formatCode="General">
                  <c:v>74.022911938413799</c:v>
                </c:pt>
                <c:pt idx="2029" formatCode="General">
                  <c:v>74.032170646943868</c:v>
                </c:pt>
                <c:pt idx="2030" formatCode="General">
                  <c:v>74.041433900989205</c:v>
                </c:pt>
                <c:pt idx="2031" formatCode="General">
                  <c:v>74.050701713787021</c:v>
                </c:pt>
                <c:pt idx="2032" formatCode="General">
                  <c:v>74.05997409861142</c:v>
                </c:pt>
                <c:pt idx="2033" formatCode="General">
                  <c:v>74.069251068773426</c:v>
                </c:pt>
                <c:pt idx="2034" formatCode="General">
                  <c:v>74.078532637621265</c:v>
                </c:pt>
                <c:pt idx="2035" formatCode="General">
                  <c:v>74.087818818540512</c:v>
                </c:pt>
                <c:pt idx="2036" formatCode="General">
                  <c:v>74.0971096249542</c:v>
                </c:pt>
                <c:pt idx="2037" formatCode="General">
                  <c:v>74.106405070323092</c:v>
                </c:pt>
                <c:pt idx="2038" formatCode="General">
                  <c:v>74.11570516814578</c:v>
                </c:pt>
                <c:pt idx="2039" formatCode="General">
                  <c:v>74.125009931958886</c:v>
                </c:pt>
                <c:pt idx="2040" formatCode="General">
                  <c:v>74.134319375337242</c:v>
                </c:pt>
                <c:pt idx="2041" formatCode="General">
                  <c:v>74.143633511894066</c:v>
                </c:pt>
                <c:pt idx="2042" formatCode="General">
                  <c:v>74.152952355281116</c:v>
                </c:pt>
                <c:pt idx="2043" formatCode="General">
                  <c:v>74.162275919188914</c:v>
                </c:pt>
                <c:pt idx="2044" formatCode="General">
                  <c:v>74.171604217346868</c:v>
                </c:pt>
                <c:pt idx="2045" formatCode="General">
                  <c:v>74.180937263523518</c:v>
                </c:pt>
                <c:pt idx="2046" formatCode="General">
                  <c:v>74.190275071526628</c:v>
                </c:pt>
                <c:pt idx="2047" formatCode="General">
                  <c:v>74.199617655203497</c:v>
                </c:pt>
                <c:pt idx="2048" formatCode="General">
                  <c:v>74.208965028441</c:v>
                </c:pt>
                <c:pt idx="2049" formatCode="General">
                  <c:v>74.218317205165874</c:v>
                </c:pt>
                <c:pt idx="2050" formatCode="General">
                  <c:v>74.227674199344875</c:v>
                </c:pt>
                <c:pt idx="2051" formatCode="General">
                  <c:v>74.237036024984931</c:v>
                </c:pt>
                <c:pt idx="2052" formatCode="General">
                  <c:v>74.246402696133387</c:v>
                </c:pt>
                <c:pt idx="2053" formatCode="General">
                  <c:v>74.255774226878131</c:v>
                </c:pt>
                <c:pt idx="2054" formatCode="General">
                  <c:v>74.265150631347865</c:v>
                </c:pt>
                <c:pt idx="2055" formatCode="General">
                  <c:v>74.274531923712203</c:v>
                </c:pt>
                <c:pt idx="2056" formatCode="General">
                  <c:v>74.283918118181901</c:v>
                </c:pt>
                <c:pt idx="2057" formatCode="General">
                  <c:v>74.293309229009111</c:v>
                </c:pt>
                <c:pt idx="2058" formatCode="General">
                  <c:v>74.302705270487451</c:v>
                </c:pt>
                <c:pt idx="2059" formatCode="General">
                  <c:v>74.312106256952305</c:v>
                </c:pt>
                <c:pt idx="2060" formatCode="General">
                  <c:v>74.321512202780966</c:v>
                </c:pt>
                <c:pt idx="2061" formatCode="General">
                  <c:v>74.330923122392861</c:v>
                </c:pt>
                <c:pt idx="2062" formatCode="General">
                  <c:v>74.340339030249709</c:v>
                </c:pt>
                <c:pt idx="2063" formatCode="General">
                  <c:v>74.34975994085579</c:v>
                </c:pt>
                <c:pt idx="2064" formatCode="General">
                  <c:v>74.359185868758061</c:v>
                </c:pt>
                <c:pt idx="2065" formatCode="General">
                  <c:v>74.368616828546408</c:v>
                </c:pt>
                <c:pt idx="2066" formatCode="General">
                  <c:v>74.378052834853833</c:v>
                </c:pt>
                <c:pt idx="2067" formatCode="General">
                  <c:v>74.387493902356681</c:v>
                </c:pt>
                <c:pt idx="2068" formatCode="General">
                  <c:v>74.396940045774812</c:v>
                </c:pt>
                <c:pt idx="2069" formatCode="General">
                  <c:v>74.406391279871812</c:v>
                </c:pt>
                <c:pt idx="2070" formatCode="General">
                  <c:v>74.415847619455221</c:v>
                </c:pt>
                <c:pt idx="2071" formatCode="General">
                  <c:v>74.425309079376717</c:v>
                </c:pt>
                <c:pt idx="2072" formatCode="General">
                  <c:v>74.434775674532347</c:v>
                </c:pt>
                <c:pt idx="2073" formatCode="General">
                  <c:v>74.44424741986272</c:v>
                </c:pt>
                <c:pt idx="2074" formatCode="General">
                  <c:v>74.453724330353225</c:v>
                </c:pt>
                <c:pt idx="2075" formatCode="General">
                  <c:v>74.463206421034243</c:v>
                </c:pt>
                <c:pt idx="2076" formatCode="General">
                  <c:v>74.47269370698136</c:v>
                </c:pt>
                <c:pt idx="2077" formatCode="General">
                  <c:v>74.482186203315578</c:v>
                </c:pt>
                <c:pt idx="2078" formatCode="General">
                  <c:v>74.491683925203546</c:v>
                </c:pt>
                <c:pt idx="2079" formatCode="General">
                  <c:v>74.50118688785777</c:v>
                </c:pt>
                <c:pt idx="2080" formatCode="General">
                  <c:v>74.510695106536815</c:v>
                </c:pt>
                <c:pt idx="2081" formatCode="General">
                  <c:v>74.520208596545558</c:v>
                </c:pt>
                <c:pt idx="2082" formatCode="General">
                  <c:v>74.52972737323536</c:v>
                </c:pt>
                <c:pt idx="2083" formatCode="General">
                  <c:v>74.539251452004351</c:v>
                </c:pt>
                <c:pt idx="2084" formatCode="General">
                  <c:v>74.548780848297596</c:v>
                </c:pt>
                <c:pt idx="2085" formatCode="General">
                  <c:v>74.558315577607388</c:v>
                </c:pt>
                <c:pt idx="2086" formatCode="General">
                  <c:v>74.567855655473366</c:v>
                </c:pt>
                <c:pt idx="2087" formatCode="General">
                  <c:v>74.577401097482863</c:v>
                </c:pt>
                <c:pt idx="2088" formatCode="General">
                  <c:v>74.586951919271058</c:v>
                </c:pt>
                <c:pt idx="2089" formatCode="General">
                  <c:v>74.596508136521223</c:v>
                </c:pt>
                <c:pt idx="2090" formatCode="General">
                  <c:v>74.606069764964985</c:v>
                </c:pt>
                <c:pt idx="2091" formatCode="General">
                  <c:v>74.615636820382491</c:v>
                </c:pt>
                <c:pt idx="2092" formatCode="General">
                  <c:v>74.625209318602728</c:v>
                </c:pt>
                <c:pt idx="2093" formatCode="General">
                  <c:v>74.634787275503683</c:v>
                </c:pt>
                <c:pt idx="2094" formatCode="General">
                  <c:v>74.644370707012627</c:v>
                </c:pt>
                <c:pt idx="2095" formatCode="General">
                  <c:v>74.653959629106325</c:v>
                </c:pt>
                <c:pt idx="2096" formatCode="General">
                  <c:v>74.663554057811325</c:v>
                </c:pt>
                <c:pt idx="2097" formatCode="General">
                  <c:v>74.673154009204097</c:v>
                </c:pt>
                <c:pt idx="2098" formatCode="General">
                  <c:v>74.682759499411404</c:v>
                </c:pt>
                <c:pt idx="2099" formatCode="General">
                  <c:v>74.692370544610441</c:v>
                </c:pt>
                <c:pt idx="2100" formatCode="General">
                  <c:v>74.701987161029152</c:v>
                </c:pt>
                <c:pt idx="2101" formatCode="General">
                  <c:v>74.711609364946412</c:v>
                </c:pt>
                <c:pt idx="2102" formatCode="General">
                  <c:v>74.721237172692327</c:v>
                </c:pt>
                <c:pt idx="2103" formatCode="General">
                  <c:v>74.730870600648458</c:v>
                </c:pt>
                <c:pt idx="2104" formatCode="General">
                  <c:v>74.740509665248098</c:v>
                </c:pt>
                <c:pt idx="2105" formatCode="General">
                  <c:v>74.75015438297649</c:v>
                </c:pt>
                <c:pt idx="2106" formatCode="General">
                  <c:v>74.75980477037109</c:v>
                </c:pt>
                <c:pt idx="2107" formatCode="General">
                  <c:v>74.769460844021836</c:v>
                </c:pt>
                <c:pt idx="2108" formatCode="General">
                  <c:v>74.7791226205714</c:v>
                </c:pt>
                <c:pt idx="2109" formatCode="General">
                  <c:v>74.788790116715433</c:v>
                </c:pt>
                <c:pt idx="2110" formatCode="General">
                  <c:v>74.798463349202834</c:v>
                </c:pt>
                <c:pt idx="2111" formatCode="General">
                  <c:v>74.808142334836035</c:v>
                </c:pt>
                <c:pt idx="2112" formatCode="General">
                  <c:v>74.817827090471212</c:v>
                </c:pt>
                <c:pt idx="2113" formatCode="General">
                  <c:v>74.827517633018587</c:v>
                </c:pt>
                <c:pt idx="2114" formatCode="General">
                  <c:v>74.837213979442708</c:v>
                </c:pt>
                <c:pt idx="2115" formatCode="General">
                  <c:v>74.846916146762652</c:v>
                </c:pt>
                <c:pt idx="2116" formatCode="General">
                  <c:v>74.856624152052376</c:v>
                </c:pt>
                <c:pt idx="2117" formatCode="General">
                  <c:v>74.866338012440934</c:v>
                </c:pt>
                <c:pt idx="2118" formatCode="General">
                  <c:v>74.876057745112746</c:v>
                </c:pt>
                <c:pt idx="2119" formatCode="General">
                  <c:v>74.885783367307909</c:v>
                </c:pt>
                <c:pt idx="2120" formatCode="General">
                  <c:v>74.895514896322439</c:v>
                </c:pt>
                <c:pt idx="2121" formatCode="General">
                  <c:v>74.905252349508572</c:v>
                </c:pt>
                <c:pt idx="2122" formatCode="General">
                  <c:v>74.914995744275046</c:v>
                </c:pt>
                <c:pt idx="2123" formatCode="General">
                  <c:v>74.924745098087314</c:v>
                </c:pt>
                <c:pt idx="2124" formatCode="General">
                  <c:v>74.934500428467956</c:v>
                </c:pt>
                <c:pt idx="2125" formatCode="General">
                  <c:v>74.944261752996837</c:v>
                </c:pt>
                <c:pt idx="2126" formatCode="General">
                  <c:v>74.954029089311433</c:v>
                </c:pt>
                <c:pt idx="2127" formatCode="General">
                  <c:v>74.963802455107185</c:v>
                </c:pt>
                <c:pt idx="2128" formatCode="General">
                  <c:v>74.973581868137657</c:v>
                </c:pt>
                <c:pt idx="2129" formatCode="General">
                  <c:v>74.983367346214962</c:v>
                </c:pt>
                <c:pt idx="2130" formatCode="General">
                  <c:v>74.993158907209974</c:v>
                </c:pt>
                <c:pt idx="2131" formatCode="General">
                  <c:v>75.002956569052614</c:v>
                </c:pt>
                <c:pt idx="2132" formatCode="General">
                  <c:v>75.012760349732218</c:v>
                </c:pt>
                <c:pt idx="2133" formatCode="General">
                  <c:v>75.022570267297766</c:v>
                </c:pt>
                <c:pt idx="2134" formatCode="General">
                  <c:v>75.03238633985822</c:v>
                </c:pt>
                <c:pt idx="2135" formatCode="General">
                  <c:v>75.04220858558277</c:v>
                </c:pt>
                <c:pt idx="2136" formatCode="General">
                  <c:v>75.052037022701242</c:v>
                </c:pt>
                <c:pt idx="2137" formatCode="General">
                  <c:v>75.061871669504299</c:v>
                </c:pt>
                <c:pt idx="2138" formatCode="General">
                  <c:v>75.071712544343796</c:v>
                </c:pt>
                <c:pt idx="2139" formatCode="General">
                  <c:v>75.081559665633094</c:v>
                </c:pt>
                <c:pt idx="2140" formatCode="General">
                  <c:v>75.091413051847326</c:v>
                </c:pt>
                <c:pt idx="2141" formatCode="General">
                  <c:v>75.101272721523799</c:v>
                </c:pt>
                <c:pt idx="2142" formatCode="General">
                  <c:v>75.111138693262205</c:v>
                </c:pt>
                <c:pt idx="2143" formatCode="General">
                  <c:v>75.121010985725007</c:v>
                </c:pt>
                <c:pt idx="2144" formatCode="General">
                  <c:v>75.130889617637706</c:v>
                </c:pt>
                <c:pt idx="2145" formatCode="General">
                  <c:v>75.140774607789254</c:v>
                </c:pt>
                <c:pt idx="2146" formatCode="General">
                  <c:v>75.150665975032226</c:v>
                </c:pt>
                <c:pt idx="2147" formatCode="General">
                  <c:v>75.160563738283315</c:v>
                </c:pt>
                <c:pt idx="2148" formatCode="General">
                  <c:v>75.170467916523506</c:v>
                </c:pt>
                <c:pt idx="2149" formatCode="General">
                  <c:v>75.180378528798542</c:v>
                </c:pt>
                <c:pt idx="2150" formatCode="General">
                  <c:v>75.190295594219123</c:v>
                </c:pt>
                <c:pt idx="2151" formatCode="General">
                  <c:v>75.200219131961319</c:v>
                </c:pt>
                <c:pt idx="2152" formatCode="General">
                  <c:v>75.210149161266941</c:v>
                </c:pt>
                <c:pt idx="2153" formatCode="General">
                  <c:v>75.220085701443722</c:v>
                </c:pt>
                <c:pt idx="2154" formatCode="General">
                  <c:v>75.230028771865861</c:v>
                </c:pt>
                <c:pt idx="2155" formatCode="General">
                  <c:v>75.239978391974176</c:v>
                </c:pt>
                <c:pt idx="2156" formatCode="General">
                  <c:v>75.249934581276605</c:v>
                </c:pt>
                <c:pt idx="2157" formatCode="General">
                  <c:v>75.259897359348415</c:v>
                </c:pt>
                <c:pt idx="2158" formatCode="General">
                  <c:v>75.269866745832644</c:v>
                </c:pt>
                <c:pt idx="2159" formatCode="General">
                  <c:v>75.279842760440431</c:v>
                </c:pt>
                <c:pt idx="2160" formatCode="General">
                  <c:v>75.28982542295131</c:v>
                </c:pt>
                <c:pt idx="2161" formatCode="General">
                  <c:v>75.299814753213667</c:v>
                </c:pt>
                <c:pt idx="2162" formatCode="General">
                  <c:v>75.309810771144996</c:v>
                </c:pt>
                <c:pt idx="2163" formatCode="General">
                  <c:v>75.319813496732294</c:v>
                </c:pt>
                <c:pt idx="2164" formatCode="General">
                  <c:v>75.329822950032479</c:v>
                </c:pt>
                <c:pt idx="2165" formatCode="General">
                  <c:v>75.33983915117264</c:v>
                </c:pt>
                <c:pt idx="2166" formatCode="General">
                  <c:v>75.349862120350508</c:v>
                </c:pt>
                <c:pt idx="2167" formatCode="General">
                  <c:v>75.359891877834755</c:v>
                </c:pt>
                <c:pt idx="2168" formatCode="General">
                  <c:v>75.369928443965406</c:v>
                </c:pt>
                <c:pt idx="2169" formatCode="General">
                  <c:v>75.379971839154166</c:v>
                </c:pt>
                <c:pt idx="2170" formatCode="General">
                  <c:v>75.390022083884858</c:v>
                </c:pt>
                <c:pt idx="2171" formatCode="General">
                  <c:v>75.40007919871374</c:v>
                </c:pt>
                <c:pt idx="2172" formatCode="General">
                  <c:v>75.410143204269914</c:v>
                </c:pt>
                <c:pt idx="2173" formatCode="General">
                  <c:v>75.420214121255697</c:v>
                </c:pt>
                <c:pt idx="2174" formatCode="General">
                  <c:v>75.430291970447016</c:v>
                </c:pt>
                <c:pt idx="2175" formatCode="General">
                  <c:v>75.440376772693796</c:v>
                </c:pt>
                <c:pt idx="2176" formatCode="General">
                  <c:v>75.450468548920341</c:v>
                </c:pt>
                <c:pt idx="2177" formatCode="General">
                  <c:v>75.460567320125719</c:v>
                </c:pt>
                <c:pt idx="2178" formatCode="General">
                  <c:v>75.470673107384158</c:v>
                </c:pt>
                <c:pt idx="2179" formatCode="General">
                  <c:v>75.480785931845489</c:v>
                </c:pt>
                <c:pt idx="2180" formatCode="General">
                  <c:v>75.490905814735456</c:v>
                </c:pt>
                <c:pt idx="2181" formatCode="General">
                  <c:v>75.501032777356187</c:v>
                </c:pt>
                <c:pt idx="2182" formatCode="General">
                  <c:v>75.511166841086606</c:v>
                </c:pt>
                <c:pt idx="2183" formatCode="General">
                  <c:v>75.521308027382773</c:v>
                </c:pt>
                <c:pt idx="2184" formatCode="General">
                  <c:v>75.531456357778353</c:v>
                </c:pt>
                <c:pt idx="2185" formatCode="General">
                  <c:v>75.541611853885001</c:v>
                </c:pt>
                <c:pt idx="2186" formatCode="General">
                  <c:v>75.551774537392831</c:v>
                </c:pt>
                <c:pt idx="2187" formatCode="General">
                  <c:v>75.561944430070724</c:v>
                </c:pt>
                <c:pt idx="2188" formatCode="General">
                  <c:v>75.572121553766863</c:v>
                </c:pt>
                <c:pt idx="2189" formatCode="General">
                  <c:v>75.582305930409078</c:v>
                </c:pt>
                <c:pt idx="2190" formatCode="General">
                  <c:v>75.592497582005308</c:v>
                </c:pt>
                <c:pt idx="2191" formatCode="General">
                  <c:v>75.602696530644039</c:v>
                </c:pt>
                <c:pt idx="2192" formatCode="General">
                  <c:v>75.612902798494716</c:v>
                </c:pt>
                <c:pt idx="2193" formatCode="General">
                  <c:v>75.623116407808155</c:v>
                </c:pt>
                <c:pt idx="2194" formatCode="General">
                  <c:v>75.633337380917069</c:v>
                </c:pt>
                <c:pt idx="2195" formatCode="General">
                  <c:v>75.643565740236369</c:v>
                </c:pt>
                <c:pt idx="2196" formatCode="General">
                  <c:v>75.653801508263754</c:v>
                </c:pt>
                <c:pt idx="2197" formatCode="General">
                  <c:v>75.664044707580061</c:v>
                </c:pt>
                <c:pt idx="2198" formatCode="General">
                  <c:v>75.674295360849712</c:v>
                </c:pt>
                <c:pt idx="2199" formatCode="General">
                  <c:v>75.684553490821258</c:v>
                </c:pt>
                <c:pt idx="2200" formatCode="General">
                  <c:v>75.694819120327722</c:v>
                </c:pt>
                <c:pt idx="2201" formatCode="General">
                  <c:v>75.705092272287146</c:v>
                </c:pt>
                <c:pt idx="2202" formatCode="General">
                  <c:v>75.715372969702969</c:v>
                </c:pt>
                <c:pt idx="2203" formatCode="General">
                  <c:v>75.725661235664589</c:v>
                </c:pt>
                <c:pt idx="2204" formatCode="General">
                  <c:v>75.735957093347736</c:v>
                </c:pt>
                <c:pt idx="2205" formatCode="General">
                  <c:v>75.74626056601501</c:v>
                </c:pt>
                <c:pt idx="2206" formatCode="General">
                  <c:v>75.756571677016311</c:v>
                </c:pt>
                <c:pt idx="2207" formatCode="General">
                  <c:v>75.766890449789344</c:v>
                </c:pt>
                <c:pt idx="2208" formatCode="General">
                  <c:v>75.777216907860108</c:v>
                </c:pt>
                <c:pt idx="2209" formatCode="General">
                  <c:v>75.787551074843321</c:v>
                </c:pt>
                <c:pt idx="2210" formatCode="General">
                  <c:v>75.797892974442988</c:v>
                </c:pt>
                <c:pt idx="2211" formatCode="General">
                  <c:v>75.80824263045281</c:v>
                </c:pt>
                <c:pt idx="2212" formatCode="General">
                  <c:v>75.818600066756758</c:v>
                </c:pt>
                <c:pt idx="2213" formatCode="General">
                  <c:v>75.828965307329497</c:v>
                </c:pt>
                <c:pt idx="2214" formatCode="General">
                  <c:v>75.839338376236924</c:v>
                </c:pt>
                <c:pt idx="2215" formatCode="General">
                  <c:v>75.849719297636682</c:v>
                </c:pt>
                <c:pt idx="2216" formatCode="General">
                  <c:v>75.860108095778642</c:v>
                </c:pt>
                <c:pt idx="2217" formatCode="General">
                  <c:v>75.870504795005402</c:v>
                </c:pt>
                <c:pt idx="2218" formatCode="General">
                  <c:v>75.88090941975284</c:v>
                </c:pt>
                <c:pt idx="2219" formatCode="General">
                  <c:v>75.891321994550609</c:v>
                </c:pt>
                <c:pt idx="2220" formatCode="General">
                  <c:v>75.901742544022667</c:v>
                </c:pt>
                <c:pt idx="2221" formatCode="General">
                  <c:v>75.91217109288776</c:v>
                </c:pt>
                <c:pt idx="2222" formatCode="General">
                  <c:v>75.922607665960044</c:v>
                </c:pt>
                <c:pt idx="2223" formatCode="General">
                  <c:v>75.933052288149497</c:v>
                </c:pt>
                <c:pt idx="2224" formatCode="General">
                  <c:v>75.943504984462564</c:v>
                </c:pt>
                <c:pt idx="2225" formatCode="General">
                  <c:v>75.953965780002591</c:v>
                </c:pt>
                <c:pt idx="2226" formatCode="General">
                  <c:v>75.964434699970468</c:v>
                </c:pt>
                <c:pt idx="2227" formatCode="General">
                  <c:v>75.974911769665127</c:v>
                </c:pt>
                <c:pt idx="2228" formatCode="General">
                  <c:v>75.985397014484079</c:v>
                </c:pt>
                <c:pt idx="2229" formatCode="General">
                  <c:v>75.99589045992397</c:v>
                </c:pt>
                <c:pt idx="2230" formatCode="General">
                  <c:v>76.006392131581222</c:v>
                </c:pt>
                <c:pt idx="2231" formatCode="General">
                  <c:v>76.016902055152443</c:v>
                </c:pt>
                <c:pt idx="2232" formatCode="General">
                  <c:v>76.027420256435136</c:v>
                </c:pt>
                <c:pt idx="2233" formatCode="General">
                  <c:v>76.037946761328158</c:v>
                </c:pt>
                <c:pt idx="2234" formatCode="General">
                  <c:v>76.048481595832385</c:v>
                </c:pt>
                <c:pt idx="2235" formatCode="General">
                  <c:v>76.059024786051239</c:v>
                </c:pt>
                <c:pt idx="2236" formatCode="General">
                  <c:v>76.06957635819127</c:v>
                </c:pt>
                <c:pt idx="2237" formatCode="General">
                  <c:v>76.080136338562767</c:v>
                </c:pt>
                <c:pt idx="2238" formatCode="General">
                  <c:v>76.090704753580326</c:v>
                </c:pt>
                <c:pt idx="2239" formatCode="General">
                  <c:v>76.101281629763434</c:v>
                </c:pt>
                <c:pt idx="2240" formatCode="General">
                  <c:v>76.11186699373711</c:v>
                </c:pt>
                <c:pt idx="2241" formatCode="General">
                  <c:v>76.122460872232452</c:v>
                </c:pt>
                <c:pt idx="2242" formatCode="General">
                  <c:v>76.133063292087314</c:v>
                </c:pt>
                <c:pt idx="2243" formatCode="General">
                  <c:v>76.143674280246842</c:v>
                </c:pt>
                <c:pt idx="2244" formatCode="General">
                  <c:v>76.154293863764124</c:v>
                </c:pt>
                <c:pt idx="2245" formatCode="General">
                  <c:v>76.164922069800824</c:v>
                </c:pt>
                <c:pt idx="2246" formatCode="General">
                  <c:v>76.175558925627797</c:v>
                </c:pt>
                <c:pt idx="2247" formatCode="General">
                  <c:v>76.186204458625681</c:v>
                </c:pt>
                <c:pt idx="2248" formatCode="General">
                  <c:v>76.196858696285602</c:v>
                </c:pt>
                <c:pt idx="2249" formatCode="General">
                  <c:v>76.207521666209729</c:v>
                </c:pt>
                <c:pt idx="2250" formatCode="General">
                  <c:v>76.218193396111971</c:v>
                </c:pt>
                <c:pt idx="2251" formatCode="General">
                  <c:v>76.228873913818646</c:v>
                </c:pt>
                <c:pt idx="2252" formatCode="General">
                  <c:v>76.239563247269047</c:v>
                </c:pt>
                <c:pt idx="2253" formatCode="General">
                  <c:v>76.250261424516182</c:v>
                </c:pt>
                <c:pt idx="2254" formatCode="General">
                  <c:v>76.260968473727374</c:v>
                </c:pt>
                <c:pt idx="2255" formatCode="General">
                  <c:v>76.271684423184965</c:v>
                </c:pt>
                <c:pt idx="2256" formatCode="General">
                  <c:v>76.282409301286989</c:v>
                </c:pt>
                <c:pt idx="2257" formatCode="General">
                  <c:v>76.293143136547826</c:v>
                </c:pt>
                <c:pt idx="2258" formatCode="General">
                  <c:v>76.303885957598851</c:v>
                </c:pt>
                <c:pt idx="2259" formatCode="General">
                  <c:v>76.314637793189235</c:v>
                </c:pt>
                <c:pt idx="2260" formatCode="General">
                  <c:v>76.325398672186481</c:v>
                </c:pt>
                <c:pt idx="2261" formatCode="General">
                  <c:v>76.336168623577237</c:v>
                </c:pt>
                <c:pt idx="2262" formatCode="General">
                  <c:v>76.346947676467948</c:v>
                </c:pt>
                <c:pt idx="2263" formatCode="General">
                  <c:v>76.357735860085555</c:v>
                </c:pt>
                <c:pt idx="2264" formatCode="General">
                  <c:v>76.368533203778242</c:v>
                </c:pt>
                <c:pt idx="2265" formatCode="General">
                  <c:v>76.37933973701611</c:v>
                </c:pt>
                <c:pt idx="2266" formatCode="General">
                  <c:v>76.390155489391901</c:v>
                </c:pt>
                <c:pt idx="2267" formatCode="General">
                  <c:v>76.400980490621791</c:v>
                </c:pt>
                <c:pt idx="2268" formatCode="General">
                  <c:v>76.41181477054603</c:v>
                </c:pt>
                <c:pt idx="2269" formatCode="General">
                  <c:v>76.422658359129713</c:v>
                </c:pt>
                <c:pt idx="2270" formatCode="General">
                  <c:v>76.433511286463556</c:v>
                </c:pt>
                <c:pt idx="2271" formatCode="General">
                  <c:v>76.444373582764584</c:v>
                </c:pt>
                <c:pt idx="2272" formatCode="General">
                  <c:v>76.455245278376935</c:v>
                </c:pt>
                <c:pt idx="2273" formatCode="General">
                  <c:v>76.466126403772634</c:v>
                </c:pt>
                <c:pt idx="2274" formatCode="General">
                  <c:v>76.47701698955224</c:v>
                </c:pt>
                <c:pt idx="2275" formatCode="General">
                  <c:v>76.487917066445775</c:v>
                </c:pt>
                <c:pt idx="2276" formatCode="General">
                  <c:v>76.498826665313402</c:v>
                </c:pt>
                <c:pt idx="2277" formatCode="General">
                  <c:v>76.509745817146225</c:v>
                </c:pt>
                <c:pt idx="2278" formatCode="General">
                  <c:v>76.520674553067067</c:v>
                </c:pt>
                <c:pt idx="2279" formatCode="General">
                  <c:v>76.531612904331325</c:v>
                </c:pt>
                <c:pt idx="2280" formatCode="General">
                  <c:v>76.542560902327693</c:v>
                </c:pt>
                <c:pt idx="2281" formatCode="General">
                  <c:v>76.553518578578959</c:v>
                </c:pt>
                <c:pt idx="2282" formatCode="General">
                  <c:v>76.564485964742943</c:v>
                </c:pt>
                <c:pt idx="2283" formatCode="General">
                  <c:v>76.575463092613148</c:v>
                </c:pt>
                <c:pt idx="2284" formatCode="General">
                  <c:v>76.586449994119718</c:v>
                </c:pt>
                <c:pt idx="2285" formatCode="General">
                  <c:v>76.597446701330171</c:v>
                </c:pt>
                <c:pt idx="2286" formatCode="General">
                  <c:v>76.608453246450324</c:v>
                </c:pt>
                <c:pt idx="2287" formatCode="General">
                  <c:v>76.619469661825036</c:v>
                </c:pt>
                <c:pt idx="2288" formatCode="General">
                  <c:v>76.630495979939127</c:v>
                </c:pt>
                <c:pt idx="2289" formatCode="General">
                  <c:v>76.64153223341826</c:v>
                </c:pt>
                <c:pt idx="2290" formatCode="General">
                  <c:v>76.652578455029698</c:v>
                </c:pt>
                <c:pt idx="2291" formatCode="General">
                  <c:v>76.663634677683277</c:v>
                </c:pt>
                <c:pt idx="2292" formatCode="General">
                  <c:v>76.674700934432238</c:v>
                </c:pt>
                <c:pt idx="2293" formatCode="General">
                  <c:v>76.685777258474062</c:v>
                </c:pt>
                <c:pt idx="2294" formatCode="General">
                  <c:v>76.696863683151491</c:v>
                </c:pt>
                <c:pt idx="2295" formatCode="General">
                  <c:v>76.707960241953273</c:v>
                </c:pt>
                <c:pt idx="2296" formatCode="General">
                  <c:v>76.719066968515136</c:v>
                </c:pt>
                <c:pt idx="2297" formatCode="General">
                  <c:v>76.730183896620716</c:v>
                </c:pt>
                <c:pt idx="2298" formatCode="General">
                  <c:v>76.741311060202463</c:v>
                </c:pt>
                <c:pt idx="2299" formatCode="General">
                  <c:v>76.752448493342513</c:v>
                </c:pt>
                <c:pt idx="2300" formatCode="General">
                  <c:v>76.763596230273691</c:v>
                </c:pt>
                <c:pt idx="2301" formatCode="General">
                  <c:v>76.774754305380384</c:v>
                </c:pt>
                <c:pt idx="2302" formatCode="General">
                  <c:v>76.785922753199571</c:v>
                </c:pt>
                <c:pt idx="2303" formatCode="General">
                  <c:v>76.797101608421656</c:v>
                </c:pt>
                <c:pt idx="2304" formatCode="General">
                  <c:v>76.808290905891553</c:v>
                </c:pt>
                <c:pt idx="2305" formatCode="General">
                  <c:v>76.819490680609562</c:v>
                </c:pt>
                <c:pt idx="2306" formatCode="General">
                  <c:v>76.830700967732383</c:v>
                </c:pt>
                <c:pt idx="2307" formatCode="General">
                  <c:v>76.841921802574092</c:v>
                </c:pt>
                <c:pt idx="2308" formatCode="General">
                  <c:v>76.853153220607155</c:v>
                </c:pt>
                <c:pt idx="2309" formatCode="General">
                  <c:v>76.8643952574634</c:v>
                </c:pt>
                <c:pt idx="2310" formatCode="General">
                  <c:v>76.875647948934983</c:v>
                </c:pt>
                <c:pt idx="2311" formatCode="General">
                  <c:v>76.886911330975494</c:v>
                </c:pt>
                <c:pt idx="2312" formatCode="General">
                  <c:v>76.898185439700924</c:v>
                </c:pt>
                <c:pt idx="2313" formatCode="General">
                  <c:v>76.909470311390692</c:v>
                </c:pt>
                <c:pt idx="2314" formatCode="General">
                  <c:v>76.920765982488703</c:v>
                </c:pt>
                <c:pt idx="2315" formatCode="General">
                  <c:v>76.932072489604366</c:v>
                </c:pt>
                <c:pt idx="2316" formatCode="General">
                  <c:v>76.943389869513695</c:v>
                </c:pt>
                <c:pt idx="2317" formatCode="General">
                  <c:v>76.954718159160336</c:v>
                </c:pt>
                <c:pt idx="2318" formatCode="General">
                  <c:v>76.966057395656648</c:v>
                </c:pt>
                <c:pt idx="2319" formatCode="General">
                  <c:v>76.977407616284765</c:v>
                </c:pt>
                <c:pt idx="2320" formatCode="General">
                  <c:v>76.98876885849775</c:v>
                </c:pt>
                <c:pt idx="2321" formatCode="General">
                  <c:v>77.000141159920588</c:v>
                </c:pt>
                <c:pt idx="2322" formatCode="General">
                  <c:v>77.011524558351397</c:v>
                </c:pt>
                <c:pt idx="2323" formatCode="General">
                  <c:v>77.022919091762489</c:v>
                </c:pt>
                <c:pt idx="2324" formatCode="General">
                  <c:v>77.034324798301498</c:v>
                </c:pt>
                <c:pt idx="2325" formatCode="General">
                  <c:v>77.045741716292497</c:v>
                </c:pt>
                <c:pt idx="2326" formatCode="General">
                  <c:v>77.057169884237197</c:v>
                </c:pt>
                <c:pt idx="2327" formatCode="General">
                  <c:v>77.068609340816053</c:v>
                </c:pt>
                <c:pt idx="2328" formatCode="General">
                  <c:v>77.0800601248894</c:v>
                </c:pt>
                <c:pt idx="2329" formatCode="General">
                  <c:v>77.091522275498733</c:v>
                </c:pt>
                <c:pt idx="2330" formatCode="General">
                  <c:v>77.102995831867744</c:v>
                </c:pt>
                <c:pt idx="2331" formatCode="General">
                  <c:v>77.114480833403633</c:v>
                </c:pt>
                <c:pt idx="2332" formatCode="General">
                  <c:v>77.125977319698208</c:v>
                </c:pt>
                <c:pt idx="2333" formatCode="General">
                  <c:v>77.137485330529202</c:v>
                </c:pt>
                <c:pt idx="2334" formatCode="General">
                  <c:v>77.149004905861361</c:v>
                </c:pt>
                <c:pt idx="2335" formatCode="General">
                  <c:v>77.160536085847824</c:v>
                </c:pt>
                <c:pt idx="2336" formatCode="General">
                  <c:v>77.172078910831218</c:v>
                </c:pt>
                <c:pt idx="2337" formatCode="General">
                  <c:v>77.183633421345021</c:v>
                </c:pt>
                <c:pt idx="2338" formatCode="General">
                  <c:v>77.195199658114731</c:v>
                </c:pt>
                <c:pt idx="2339" formatCode="General">
                  <c:v>77.20677766205921</c:v>
                </c:pt>
                <c:pt idx="2340" formatCode="General">
                  <c:v>77.218367474291938</c:v>
                </c:pt>
                <c:pt idx="2341" formatCode="General">
                  <c:v>77.229969136122293</c:v>
                </c:pt>
                <c:pt idx="2342" formatCode="General">
                  <c:v>77.241582689056813</c:v>
                </c:pt>
                <c:pt idx="2343" formatCode="General">
                  <c:v>77.253208174800662</c:v>
                </c:pt>
                <c:pt idx="2344" formatCode="General">
                  <c:v>77.264845635258752</c:v>
                </c:pt>
                <c:pt idx="2345" formatCode="General">
                  <c:v>77.276495112537219</c:v>
                </c:pt>
                <c:pt idx="2346" formatCode="General">
                  <c:v>77.288156648944735</c:v>
                </c:pt>
                <c:pt idx="2347" formatCode="General">
                  <c:v>77.299830286993824</c:v>
                </c:pt>
                <c:pt idx="2348" formatCode="General">
                  <c:v>77.311516069402273</c:v>
                </c:pt>
                <c:pt idx="2349" formatCode="General">
                  <c:v>77.323214039094523</c:v>
                </c:pt>
                <c:pt idx="2350" formatCode="General">
                  <c:v>77.334924239203019</c:v>
                </c:pt>
                <c:pt idx="2351" formatCode="General">
                  <c:v>77.346646713069632</c:v>
                </c:pt>
                <c:pt idx="2352" formatCode="General">
                  <c:v>77.358381504247077</c:v>
                </c:pt>
                <c:pt idx="2353" formatCode="General">
                  <c:v>77.370128656500398</c:v>
                </c:pt>
                <c:pt idx="2354" formatCode="General">
                  <c:v>77.381888213808253</c:v>
                </c:pt>
                <c:pt idx="2355" formatCode="General">
                  <c:v>77.393660220364552</c:v>
                </c:pt>
                <c:pt idx="2356" formatCode="General">
                  <c:v>77.405444720579766</c:v>
                </c:pt>
                <c:pt idx="2357" formatCode="General">
                  <c:v>77.417241759082543</c:v>
                </c:pt>
                <c:pt idx="2358" formatCode="General">
                  <c:v>77.429051380721035</c:v>
                </c:pt>
                <c:pt idx="2359" formatCode="General">
                  <c:v>77.440873630564568</c:v>
                </c:pt>
                <c:pt idx="2360" formatCode="General">
                  <c:v>77.45270855390504</c:v>
                </c:pt>
                <c:pt idx="2361" formatCode="General">
                  <c:v>77.464556196258513</c:v>
                </c:pt>
                <c:pt idx="2362" formatCode="General">
                  <c:v>77.476416603366715</c:v>
                </c:pt>
                <c:pt idx="2363" formatCode="General">
                  <c:v>77.48828982119862</c:v>
                </c:pt>
                <c:pt idx="2364" formatCode="General">
                  <c:v>77.500175895951983</c:v>
                </c:pt>
                <c:pt idx="2365" formatCode="General">
                  <c:v>77.51207487405496</c:v>
                </c:pt>
                <c:pt idx="2366" formatCode="General">
                  <c:v>77.523986802167713</c:v>
                </c:pt>
                <c:pt idx="2367" formatCode="General">
                  <c:v>77.535911727183944</c:v>
                </c:pt>
                <c:pt idx="2368" formatCode="General">
                  <c:v>77.547849696232603</c:v>
                </c:pt>
                <c:pt idx="2369" formatCode="General">
                  <c:v>77.559800756679465</c:v>
                </c:pt>
                <c:pt idx="2370" formatCode="General">
                  <c:v>77.57176495612886</c:v>
                </c:pt>
                <c:pt idx="2371" formatCode="General">
                  <c:v>77.583742342425225</c:v>
                </c:pt>
                <c:pt idx="2372" formatCode="General">
                  <c:v>77.595732963654854</c:v>
                </c:pt>
                <c:pt idx="2373" formatCode="General">
                  <c:v>77.607736868147597</c:v>
                </c:pt>
                <c:pt idx="2374" formatCode="General">
                  <c:v>77.619754104478588</c:v>
                </c:pt>
                <c:pt idx="2375" formatCode="General">
                  <c:v>77.631784721469884</c:v>
                </c:pt>
                <c:pt idx="2376" formatCode="General">
                  <c:v>77.643828768192293</c:v>
                </c:pt>
                <c:pt idx="2377" formatCode="General">
                  <c:v>77.6558862939671</c:v>
                </c:pt>
                <c:pt idx="2378" formatCode="General">
                  <c:v>77.667957348367835</c:v>
                </c:pt>
                <c:pt idx="2379" formatCode="General">
                  <c:v>77.680041981222033</c:v>
                </c:pt>
                <c:pt idx="2380" formatCode="General">
                  <c:v>77.692140242613121</c:v>
                </c:pt>
                <c:pt idx="2381" formatCode="General">
                  <c:v>77.704252182882129</c:v>
                </c:pt>
                <c:pt idx="2382" formatCode="General">
                  <c:v>77.716377852629606</c:v>
                </c:pt>
                <c:pt idx="2383" formatCode="General">
                  <c:v>77.728517302717464</c:v>
                </c:pt>
                <c:pt idx="2384" formatCode="General">
                  <c:v>77.740670584270774</c:v>
                </c:pt>
                <c:pt idx="2385" formatCode="General">
                  <c:v>77.752837748679724</c:v>
                </c:pt>
                <c:pt idx="2386" formatCode="General">
                  <c:v>77.765018847601553</c:v>
                </c:pt>
                <c:pt idx="2387" formatCode="General">
                  <c:v>77.777213932962354</c:v>
                </c:pt>
                <c:pt idx="2388" formatCode="General">
                  <c:v>77.789423056959066</c:v>
                </c:pt>
                <c:pt idx="2389" formatCode="General">
                  <c:v>77.801646272061532</c:v>
                </c:pt>
                <c:pt idx="2390" formatCode="General">
                  <c:v>77.813883631014249</c:v>
                </c:pt>
                <c:pt idx="2391" formatCode="General">
                  <c:v>77.826135186838599</c:v>
                </c:pt>
                <c:pt idx="2392" formatCode="General">
                  <c:v>77.838400992834636</c:v>
                </c:pt>
                <c:pt idx="2393" formatCode="General">
                  <c:v>77.850681102583323</c:v>
                </c:pt>
                <c:pt idx="2394" formatCode="General">
                  <c:v>77.862975569948389</c:v>
                </c:pt>
                <c:pt idx="2395" formatCode="General">
                  <c:v>77.875284449078535</c:v>
                </c:pt>
                <c:pt idx="2396" formatCode="General">
                  <c:v>77.887607794409405</c:v>
                </c:pt>
                <c:pt idx="2397" formatCode="General">
                  <c:v>77.89994566066575</c:v>
                </c:pt>
                <c:pt idx="2398" formatCode="General">
                  <c:v>77.912298102863588</c:v>
                </c:pt>
                <c:pt idx="2399" formatCode="General">
                  <c:v>77.924665176312203</c:v>
                </c:pt>
                <c:pt idx="2400" formatCode="General">
                  <c:v>77.937046936616511</c:v>
                </c:pt>
                <c:pt idx="2401" formatCode="General">
                  <c:v>77.949443439678987</c:v>
                </c:pt>
                <c:pt idx="2402" formatCode="General">
                  <c:v>77.961854741702126</c:v>
                </c:pt>
                <c:pt idx="2403" formatCode="General">
                  <c:v>77.974280899190447</c:v>
                </c:pt>
                <c:pt idx="2404" formatCode="General">
                  <c:v>77.986721968952907</c:v>
                </c:pt>
                <c:pt idx="2405" formatCode="General">
                  <c:v>77.999178008105019</c:v>
                </c:pt>
                <c:pt idx="2406" formatCode="General">
                  <c:v>78.011649074071215</c:v>
                </c:pt>
                <c:pt idx="2407" formatCode="General">
                  <c:v>78.024135224587127</c:v>
                </c:pt>
                <c:pt idx="2408" formatCode="General">
                  <c:v>78.03663651770195</c:v>
                </c:pt>
                <c:pt idx="2409" formatCode="General">
                  <c:v>78.049153011780717</c:v>
                </c:pt>
                <c:pt idx="2410" formatCode="General">
                  <c:v>78.061684765506783</c:v>
                </c:pt>
                <c:pt idx="2411" formatCode="General">
                  <c:v>78.074231837884071</c:v>
                </c:pt>
                <c:pt idx="2412" formatCode="General">
                  <c:v>78.086794288239588</c:v>
                </c:pt>
                <c:pt idx="2413" formatCode="General">
                  <c:v>78.099372176225856</c:v>
                </c:pt>
                <c:pt idx="2414" formatCode="General">
                  <c:v>78.111965561823311</c:v>
                </c:pt>
                <c:pt idx="2415" formatCode="General">
                  <c:v>78.124574505342878</c:v>
                </c:pt>
                <c:pt idx="2416" formatCode="General">
                  <c:v>78.137199067428412</c:v>
                </c:pt>
                <c:pt idx="2417" formatCode="General">
                  <c:v>78.149839309059246</c:v>
                </c:pt>
                <c:pt idx="2418" formatCode="General">
                  <c:v>78.162495291552744</c:v>
                </c:pt>
                <c:pt idx="2419" formatCode="General">
                  <c:v>78.175167076566893</c:v>
                </c:pt>
                <c:pt idx="2420" formatCode="General">
                  <c:v>78.187854726102913</c:v>
                </c:pt>
                <c:pt idx="2421" formatCode="General">
                  <c:v>78.200558302507901</c:v>
                </c:pt>
                <c:pt idx="2422" formatCode="General">
                  <c:v>78.213277868477391</c:v>
                </c:pt>
                <c:pt idx="2423" formatCode="General">
                  <c:v>78.226013487058182</c:v>
                </c:pt>
                <c:pt idx="2424" formatCode="General">
                  <c:v>78.238765221650951</c:v>
                </c:pt>
                <c:pt idx="2425" formatCode="General">
                  <c:v>78.251533136012966</c:v>
                </c:pt>
                <c:pt idx="2426" formatCode="General">
                  <c:v>78.264317294260948</c:v>
                </c:pt>
                <c:pt idx="2427" formatCode="General">
                  <c:v>78.277117760873736</c:v>
                </c:pt>
                <c:pt idx="2428" formatCode="General">
                  <c:v>78.289934600695233</c:v>
                </c:pt>
                <c:pt idx="2429" formatCode="General">
                  <c:v>78.302767878937118</c:v>
                </c:pt>
                <c:pt idx="2430" formatCode="General">
                  <c:v>78.315617661181832</c:v>
                </c:pt>
                <c:pt idx="2431" formatCode="General">
                  <c:v>78.328484013385349</c:v>
                </c:pt>
                <c:pt idx="2432" formatCode="General">
                  <c:v>78.341367001880215</c:v>
                </c:pt>
                <c:pt idx="2433" formatCode="General">
                  <c:v>78.354266693378463</c:v>
                </c:pt>
                <c:pt idx="2434" formatCode="General">
                  <c:v>78.367183154974583</c:v>
                </c:pt>
                <c:pt idx="2435" formatCode="General">
                  <c:v>78.380116454148549</c:v>
                </c:pt>
                <c:pt idx="2436" formatCode="General">
                  <c:v>78.393066658768817</c:v>
                </c:pt>
                <c:pt idx="2437" formatCode="General">
                  <c:v>78.406033837095549</c:v>
                </c:pt>
                <c:pt idx="2438" formatCode="General">
                  <c:v>78.419018057783504</c:v>
                </c:pt>
                <c:pt idx="2439" formatCode="General">
                  <c:v>78.432019389885383</c:v>
                </c:pt>
                <c:pt idx="2440" formatCode="General">
                  <c:v>78.44503790285475</c:v>
                </c:pt>
                <c:pt idx="2441" formatCode="General">
                  <c:v>78.458073666549495</c:v>
                </c:pt>
                <c:pt idx="2442" formatCode="General">
                  <c:v>78.47112675123492</c:v>
                </c:pt>
                <c:pt idx="2443" formatCode="General">
                  <c:v>78.484197227586989</c:v>
                </c:pt>
                <c:pt idx="2444" formatCode="General">
                  <c:v>78.497285166695661</c:v>
                </c:pt>
                <c:pt idx="2445" formatCode="General">
                  <c:v>78.510390640068252</c:v>
                </c:pt>
                <c:pt idx="2446" formatCode="General">
                  <c:v>78.523513719632788</c:v>
                </c:pt>
                <c:pt idx="2447" formatCode="General">
                  <c:v>78.536654477741251</c:v>
                </c:pt>
                <c:pt idx="2448" formatCode="General">
                  <c:v>78.549812987173297</c:v>
                </c:pt>
                <c:pt idx="2449" formatCode="General">
                  <c:v>78.562989321139455</c:v>
                </c:pt>
                <c:pt idx="2450" formatCode="General">
                  <c:v>78.576183553284793</c:v>
                </c:pt>
                <c:pt idx="2451" formatCode="General">
                  <c:v>78.58939575769233</c:v>
                </c:pt>
                <c:pt idx="2452" formatCode="General">
                  <c:v>78.602626008886759</c:v>
                </c:pt>
                <c:pt idx="2453" formatCode="General">
                  <c:v>78.615874381837955</c:v>
                </c:pt>
                <c:pt idx="2454" formatCode="General">
                  <c:v>78.629140951964587</c:v>
                </c:pt>
                <c:pt idx="2455" formatCode="General">
                  <c:v>78.642425795137981</c:v>
                </c:pt>
                <c:pt idx="2456" formatCode="General">
                  <c:v>78.655728987685549</c:v>
                </c:pt>
                <c:pt idx="2457" formatCode="General">
                  <c:v>78.669050606394933</c:v>
                </c:pt>
                <c:pt idx="2458" formatCode="General">
                  <c:v>78.682390728517419</c:v>
                </c:pt>
                <c:pt idx="2459" formatCode="General">
                  <c:v>78.695749431772043</c:v>
                </c:pt>
                <c:pt idx="2460" formatCode="General">
                  <c:v>78.709126794349388</c:v>
                </c:pt>
                <c:pt idx="2461" formatCode="General">
                  <c:v>78.722522894915514</c:v>
                </c:pt>
                <c:pt idx="2462" formatCode="General">
                  <c:v>78.735937812615802</c:v>
                </c:pt>
                <c:pt idx="2463" formatCode="General">
                  <c:v>78.749371627079228</c:v>
                </c:pt>
                <c:pt idx="2464" formatCode="General">
                  <c:v>78.762824418422156</c:v>
                </c:pt>
                <c:pt idx="2465" formatCode="General">
                  <c:v>78.776296267252476</c:v>
                </c:pt>
                <c:pt idx="2466" formatCode="General">
                  <c:v>78.789787254673868</c:v>
                </c:pt>
                <c:pt idx="2467" formatCode="General">
                  <c:v>78.803297462289805</c:v>
                </c:pt>
                <c:pt idx="2468" formatCode="General">
                  <c:v>78.816826972207934</c:v>
                </c:pt>
                <c:pt idx="2469" formatCode="General">
                  <c:v>78.830375867044182</c:v>
                </c:pt>
                <c:pt idx="2470" formatCode="General">
                  <c:v>78.843944229927203</c:v>
                </c:pt>
                <c:pt idx="2471" formatCode="General">
                  <c:v>78.857532144502628</c:v>
                </c:pt>
                <c:pt idx="2472" formatCode="General">
                  <c:v>78.87113969493754</c:v>
                </c:pt>
                <c:pt idx="2473" formatCode="General">
                  <c:v>78.884766965924925</c:v>
                </c:pt>
                <c:pt idx="2474" formatCode="General">
                  <c:v>78.898414042688017</c:v>
                </c:pt>
                <c:pt idx="2475" formatCode="General">
                  <c:v>78.912081010985162</c:v>
                </c:pt>
                <c:pt idx="2476" formatCode="General">
                  <c:v>78.925767957114076</c:v>
                </c:pt>
                <c:pt idx="2477" formatCode="General">
                  <c:v>78.939474967916681</c:v>
                </c:pt>
                <c:pt idx="2478" formatCode="General">
                  <c:v>78.953202130783708</c:v>
                </c:pt>
                <c:pt idx="2479" formatCode="General">
                  <c:v>78.96694953365963</c:v>
                </c:pt>
                <c:pt idx="2480" formatCode="General">
                  <c:v>78.980717265047147</c:v>
                </c:pt>
                <c:pt idx="2481" formatCode="General">
                  <c:v>78.994505414012281</c:v>
                </c:pt>
                <c:pt idx="2482" formatCode="General">
                  <c:v>79.008314070189215</c:v>
                </c:pt>
                <c:pt idx="2483" formatCode="General">
                  <c:v>79.022143323785272</c:v>
                </c:pt>
                <c:pt idx="2484" formatCode="General">
                  <c:v>79.035993265585802</c:v>
                </c:pt>
                <c:pt idx="2485" formatCode="General">
                  <c:v>79.049863986959394</c:v>
                </c:pt>
                <c:pt idx="2486" formatCode="General">
                  <c:v>79.063755579862985</c:v>
                </c:pt>
                <c:pt idx="2487" formatCode="General">
                  <c:v>79.077668136846953</c:v>
                </c:pt>
                <c:pt idx="2488" formatCode="General">
                  <c:v>79.091601751060395</c:v>
                </c:pt>
                <c:pt idx="2489" formatCode="General">
                  <c:v>79.105556516256485</c:v>
                </c:pt>
                <c:pt idx="2490" formatCode="General">
                  <c:v>79.119532526797684</c:v>
                </c:pt>
                <c:pt idx="2491" formatCode="General">
                  <c:v>79.133529877661402</c:v>
                </c:pt>
                <c:pt idx="2492" formatCode="General">
                  <c:v>79.147548664445083</c:v>
                </c:pt>
                <c:pt idx="2493" formatCode="General">
                  <c:v>79.161588983372155</c:v>
                </c:pt>
                <c:pt idx="2494" formatCode="General">
                  <c:v>79.175650931297398</c:v>
                </c:pt>
                <c:pt idx="2495" formatCode="General">
                  <c:v>79.189734605712601</c:v>
                </c:pt>
                <c:pt idx="2496" formatCode="General">
                  <c:v>79.203840104752373</c:v>
                </c:pt>
                <c:pt idx="2497" formatCode="General">
                  <c:v>79.217967527200003</c:v>
                </c:pt>
                <c:pt idx="2498" formatCode="General">
                  <c:v>79.232116972492946</c:v>
                </c:pt>
                <c:pt idx="2499" formatCode="General">
                  <c:v>79.246288540729253</c:v>
                </c:pt>
                <c:pt idx="2500" formatCode="General">
                  <c:v>79.260482332673234</c:v>
                </c:pt>
                <c:pt idx="2501" formatCode="General">
                  <c:v>79.274698449761587</c:v>
                </c:pt>
                <c:pt idx="2502" formatCode="General">
                  <c:v>79.288936994109548</c:v>
                </c:pt>
                <c:pt idx="2503" formatCode="General">
                  <c:v>79.303198068517077</c:v>
                </c:pt>
                <c:pt idx="2504" formatCode="General">
                  <c:v>79.317481776475177</c:v>
                </c:pt>
                <c:pt idx="2505" formatCode="General">
                  <c:v>79.331788222172094</c:v>
                </c:pt>
                <c:pt idx="2506" formatCode="General">
                  <c:v>79.346117510499894</c:v>
                </c:pt>
                <c:pt idx="2507" formatCode="General">
                  <c:v>79.36046974706089</c:v>
                </c:pt>
                <c:pt idx="2508" formatCode="General">
                  <c:v>79.374845038174172</c:v>
                </c:pt>
                <c:pt idx="2509" formatCode="General">
                  <c:v>79.389243490882293</c:v>
                </c:pt>
                <c:pt idx="2510" formatCode="General">
                  <c:v>79.403665212957989</c:v>
                </c:pt>
                <c:pt idx="2511" formatCode="General">
                  <c:v>79.418110312910912</c:v>
                </c:pt>
                <c:pt idx="2512" formatCode="General">
                  <c:v>79.432578899994624</c:v>
                </c:pt>
                <c:pt idx="2513" formatCode="General">
                  <c:v>79.44707108421342</c:v>
                </c:pt>
                <c:pt idx="2514" formatCode="General">
                  <c:v>79.4615869763295</c:v>
                </c:pt>
                <c:pt idx="2515" formatCode="General">
                  <c:v>79.476126687869993</c:v>
                </c:pt>
                <c:pt idx="2516" formatCode="General">
                  <c:v>79.490690331134189</c:v>
                </c:pt>
                <c:pt idx="2517" formatCode="General">
                  <c:v>79.505278019200901</c:v>
                </c:pt>
                <c:pt idx="2518" formatCode="General">
                  <c:v>79.51988986593571</c:v>
                </c:pt>
                <c:pt idx="2519" formatCode="General">
                  <c:v>79.534525985998599</c:v>
                </c:pt>
                <c:pt idx="2520" formatCode="General">
                  <c:v>79.549186494851355</c:v>
                </c:pt>
                <c:pt idx="2521" formatCode="General">
                  <c:v>79.563871508765303</c:v>
                </c:pt>
                <c:pt idx="2522" formatCode="General">
                  <c:v>79.578581144829073</c:v>
                </c:pt>
                <c:pt idx="2523" formatCode="General">
                  <c:v>79.593315520956324</c:v>
                </c:pt>
                <c:pt idx="2524" formatCode="General">
                  <c:v>79.608074755893796</c:v>
                </c:pt>
                <c:pt idx="2525" formatCode="General">
                  <c:v>79.622858969229242</c:v>
                </c:pt>
                <c:pt idx="2526" formatCode="General">
                  <c:v>79.637668281399627</c:v>
                </c:pt>
                <c:pt idx="2527" formatCode="General">
                  <c:v>79.652502813699243</c:v>
                </c:pt>
                <c:pt idx="2528" formatCode="General">
                  <c:v>79.667362688288179</c:v>
                </c:pt>
                <c:pt idx="2529" formatCode="General">
                  <c:v>79.682248028200561</c:v>
                </c:pt>
                <c:pt idx="2530" formatCode="General">
                  <c:v>79.697158957353281</c:v>
                </c:pt>
                <c:pt idx="2531" formatCode="General">
                  <c:v>79.712095600554449</c:v>
                </c:pt>
                <c:pt idx="2532" formatCode="General">
                  <c:v>79.727058083512233</c:v>
                </c:pt>
                <c:pt idx="2533" formatCode="General">
                  <c:v>79.742046532843673</c:v>
                </c:pt>
                <c:pt idx="2534" formatCode="General">
                  <c:v>79.757061076083673</c:v>
                </c:pt>
                <c:pt idx="2535" formatCode="General">
                  <c:v>79.772101841693967</c:v>
                </c:pt>
                <c:pt idx="2536" formatCode="General">
                  <c:v>79.787168959072446</c:v>
                </c:pt>
                <c:pt idx="2537" formatCode="General">
                  <c:v>79.80226255856229</c:v>
                </c:pt>
                <c:pt idx="2538" formatCode="General">
                  <c:v>79.817382771461553</c:v>
                </c:pt>
                <c:pt idx="2539" formatCode="General">
                  <c:v>79.832529730032519</c:v>
                </c:pt>
                <c:pt idx="2540" formatCode="General">
                  <c:v>79.847703567511473</c:v>
                </c:pt>
                <c:pt idx="2541" formatCode="General">
                  <c:v>79.862904418118404</c:v>
                </c:pt>
                <c:pt idx="2542" formatCode="General">
                  <c:v>79.878132417066979</c:v>
                </c:pt>
                <c:pt idx="2543" formatCode="General">
                  <c:v>79.893387700574422</c:v>
                </c:pt>
                <c:pt idx="2544" formatCode="General">
                  <c:v>79.908670405871817</c:v>
                </c:pt>
                <c:pt idx="2545" formatCode="General">
                  <c:v>79.923980671214295</c:v>
                </c:pt>
                <c:pt idx="2546" formatCode="General">
                  <c:v>79.939318635891425</c:v>
                </c:pt>
                <c:pt idx="2547" formatCode="General">
                  <c:v>79.954684440237827</c:v>
                </c:pt>
                <c:pt idx="2548" formatCode="General">
                  <c:v>79.970078225643789</c:v>
                </c:pt>
                <c:pt idx="2549" formatCode="General">
                  <c:v>79.985500134566124</c:v>
                </c:pt>
                <c:pt idx="2550" formatCode="General">
                  <c:v>80.000950310539082</c:v>
                </c:pt>
                <c:pt idx="2551" formatCode="General">
                  <c:v>80.016428898185467</c:v>
                </c:pt>
                <c:pt idx="2552" formatCode="General">
                  <c:v>80.031936043227873</c:v>
                </c:pt>
                <c:pt idx="2553" formatCode="General">
                  <c:v>80.047471892500084</c:v>
                </c:pt>
                <c:pt idx="2554" formatCode="General">
                  <c:v>80.063036593958557</c:v>
                </c:pt>
                <c:pt idx="2555" formatCode="General">
                  <c:v>80.0786302966942</c:v>
                </c:pt>
                <c:pt idx="2556" formatCode="General">
                  <c:v>80.094253150944127</c:v>
                </c:pt>
                <c:pt idx="2557" formatCode="General">
                  <c:v>80.109905308103677</c:v>
                </c:pt>
                <c:pt idx="2558" formatCode="General">
                  <c:v>80.12558692073857</c:v>
                </c:pt>
                <c:pt idx="2559" formatCode="General">
                  <c:v>80.141298142597236</c:v>
                </c:pt>
                <c:pt idx="2560" formatCode="General">
                  <c:v>80.157039128623282</c:v>
                </c:pt>
                <c:pt idx="2561" formatCode="General">
                  <c:v>80.172810034968137</c:v>
                </c:pt>
                <c:pt idx="2562" formatCode="General">
                  <c:v>80.188611019003815</c:v>
                </c:pt>
                <c:pt idx="2563" formatCode="General">
                  <c:v>80.204442239336004</c:v>
                </c:pt>
                <c:pt idx="2564" formatCode="General">
                  <c:v>80.220303855817122</c:v>
                </c:pt>
                <c:pt idx="2565" formatCode="General">
                  <c:v>80.236196029559693</c:v>
                </c:pt>
                <c:pt idx="2566" formatCode="General">
                  <c:v>80.252118922949904</c:v>
                </c:pt>
                <c:pt idx="2567" formatCode="General">
                  <c:v>80.268072699661204</c:v>
                </c:pt>
                <c:pt idx="2568" formatCode="General">
                  <c:v>80.28405752466827</c:v>
                </c:pt>
                <c:pt idx="2569" formatCode="General">
                  <c:v>80.300073564261083</c:v>
                </c:pt>
                <c:pt idx="2570" formatCode="General">
                  <c:v>80.316120986059076</c:v>
                </c:pt>
                <c:pt idx="2571" formatCode="General">
                  <c:v>80.332199959025786</c:v>
                </c:pt>
                <c:pt idx="2572" formatCode="General">
                  <c:v>80.34831065348331</c:v>
                </c:pt>
                <c:pt idx="2573" formatCode="General">
                  <c:v>80.364453241127308</c:v>
                </c:pt>
                <c:pt idx="2574" formatCode="General">
                  <c:v>80.380627895042039</c:v>
                </c:pt>
                <c:pt idx="2575" formatCode="General">
                  <c:v>80.396834789715541</c:v>
                </c:pt>
                <c:pt idx="2576" formatCode="General">
                  <c:v>80.413074101055258</c:v>
                </c:pt>
                <c:pt idx="2577" formatCode="General">
                  <c:v>80.429346006403648</c:v>
                </c:pt>
                <c:pt idx="2578" formatCode="General">
                  <c:v>80.445650684554096</c:v>
                </c:pt>
                <c:pt idx="2579" formatCode="General">
                  <c:v>80.461988315767144</c:v>
                </c:pt>
                <c:pt idx="2580" formatCode="General">
                  <c:v>80.478359081786763</c:v>
                </c:pt>
                <c:pt idx="2581" formatCode="General">
                  <c:v>80.494763165856966</c:v>
                </c:pt>
                <c:pt idx="2582" formatCode="General">
                  <c:v>80.511200752738745</c:v>
                </c:pt>
                <c:pt idx="2583" formatCode="General">
                  <c:v>80.527672028726982</c:v>
                </c:pt>
                <c:pt idx="2584" formatCode="General">
                  <c:v>80.544177181667905</c:v>
                </c:pt>
                <c:pt idx="2585" formatCode="General">
                  <c:v>80.56071640097656</c:v>
                </c:pt>
                <c:pt idx="2586" formatCode="General">
                  <c:v>80.57728987765465</c:v>
                </c:pt>
                <c:pt idx="2587" formatCode="General">
                  <c:v>80.593897804308625</c:v>
                </c:pt>
                <c:pt idx="2588" formatCode="General">
                  <c:v>80.610540375167986</c:v>
                </c:pt>
                <c:pt idx="2589" formatCode="General">
                  <c:v>80.62721778610387</c:v>
                </c:pt>
                <c:pt idx="2590" formatCode="General">
                  <c:v>80.643930234647911</c:v>
                </c:pt>
                <c:pt idx="2591" formatCode="General">
                  <c:v>80.660677920011395</c:v>
                </c:pt>
                <c:pt idx="2592" formatCode="General">
                  <c:v>80.677461043104671</c:v>
                </c:pt>
                <c:pt idx="2593" formatCode="General">
                  <c:v>80.694279806556807</c:v>
                </c:pt>
                <c:pt idx="2594" formatCode="General">
                  <c:v>80.711134414735596</c:v>
                </c:pt>
                <c:pt idx="2595" formatCode="General">
                  <c:v>80.728025073767839</c:v>
                </c:pt>
                <c:pt idx="2596" formatCode="General">
                  <c:v>80.744951991559901</c:v>
                </c:pt>
                <c:pt idx="2597" formatCode="General">
                  <c:v>80.761915377818639</c:v>
                </c:pt>
                <c:pt idx="2598" formatCode="General">
                  <c:v>80.778915444072496</c:v>
                </c:pt>
                <c:pt idx="2599" formatCode="General">
                  <c:v>80.795952403693079</c:v>
                </c:pt>
                <c:pt idx="2600" formatCode="General">
                  <c:v>80.81302647191697</c:v>
                </c:pt>
                <c:pt idx="2601" formatCode="General">
                  <c:v>80.830137865867854</c:v>
                </c:pt>
                <c:pt idx="2602" formatCode="General">
                  <c:v>80.847286804578971</c:v>
                </c:pt>
                <c:pt idx="2603" formatCode="General">
                  <c:v>80.864473509016037</c:v>
                </c:pt>
                <c:pt idx="2604" formatCode="General">
                  <c:v>80.881698202100267</c:v>
                </c:pt>
                <c:pt idx="2605" formatCode="General">
                  <c:v>80.898961108731982</c:v>
                </c:pt>
                <c:pt idx="2606" formatCode="General">
                  <c:v>80.916262455814476</c:v>
                </c:pt>
                <c:pt idx="2607" formatCode="General">
                  <c:v>80.933602472278196</c:v>
                </c:pt>
                <c:pt idx="2608" formatCode="General">
                  <c:v>80.95098138910538</c:v>
                </c:pt>
                <c:pt idx="2609" formatCode="General">
                  <c:v>80.968399439355039</c:v>
                </c:pt>
                <c:pt idx="2610" formatCode="General">
                  <c:v>80.985856858188313</c:v>
                </c:pt>
                <c:pt idx="2611" formatCode="General">
                  <c:v>81.003353882894174</c:v>
                </c:pt>
                <c:pt idx="2612" formatCode="General">
                  <c:v>81.020890752915719</c:v>
                </c:pt>
                <c:pt idx="2613" formatCode="General">
                  <c:v>81.038467709876556</c:v>
                </c:pt>
                <c:pt idx="2614" formatCode="General">
                  <c:v>81.056084997607854</c:v>
                </c:pt>
                <c:pt idx="2615" formatCode="General">
                  <c:v>81.073742862175806</c:v>
                </c:pt>
                <c:pt idx="2616" formatCode="General">
                  <c:v>81.091441551909313</c:v>
                </c:pt>
                <c:pt idx="2617" formatCode="General">
                  <c:v>81.109181317428323</c:v>
                </c:pt>
                <c:pt idx="2618" formatCode="General">
                  <c:v>81.126962411672537</c:v>
                </c:pt>
                <c:pt idx="2619" formatCode="General">
                  <c:v>81.144785089930565</c:v>
                </c:pt>
                <c:pt idx="2620" formatCode="General">
                  <c:v>81.162649609869504</c:v>
                </c:pt>
                <c:pt idx="2621" formatCode="General">
                  <c:v>81.180556231565077</c:v>
                </c:pt>
                <c:pt idx="2622" formatCode="General">
                  <c:v>81.198505217532144</c:v>
                </c:pt>
                <c:pt idx="2623" formatCode="General">
                  <c:v>81.216496832755894</c:v>
                </c:pt>
                <c:pt idx="2624" formatCode="General">
                  <c:v>81.234531344723237</c:v>
                </c:pt>
                <c:pt idx="2625" formatCode="General">
                  <c:v>81.252609023455037</c:v>
                </c:pt>
                <c:pt idx="2626" formatCode="General">
                  <c:v>81.270730141538536</c:v>
                </c:pt>
                <c:pt idx="2627" formatCode="General">
                  <c:v>81.288894974160669</c:v>
                </c:pt>
                <c:pt idx="2628" formatCode="General">
                  <c:v>81.30710379914153</c:v>
                </c:pt>
                <c:pt idx="2629" formatCode="General">
                  <c:v>81.325356896968685</c:v>
                </c:pt>
                <c:pt idx="2630" formatCode="General">
                  <c:v>81.343654550831957</c:v>
                </c:pt>
                <c:pt idx="2631" formatCode="General">
                  <c:v>81.361997046658743</c:v>
                </c:pt>
                <c:pt idx="2632" formatCode="General">
                  <c:v>81.380384673149862</c:v>
                </c:pt>
                <c:pt idx="2633" formatCode="General">
                  <c:v>81.398817721816243</c:v>
                </c:pt>
                <c:pt idx="2634" formatCode="General">
                  <c:v>81.417296487015861</c:v>
                </c:pt>
                <c:pt idx="2635" formatCode="General">
                  <c:v>81.435821265991649</c:v>
                </c:pt>
                <c:pt idx="2636" formatCode="General">
                  <c:v>81.454392358909843</c:v>
                </c:pt>
                <c:pt idx="2637" formatCode="General">
                  <c:v>81.473010068898859</c:v>
                </c:pt>
                <c:pt idx="2638" formatCode="General">
                  <c:v>81.491674702089185</c:v>
                </c:pt>
                <c:pt idx="2639" formatCode="General">
                  <c:v>81.51038656765364</c:v>
                </c:pt>
                <c:pt idx="2640" formatCode="General">
                  <c:v>81.529145977848344</c:v>
                </c:pt>
                <c:pt idx="2641" formatCode="General">
                  <c:v>81.547953248054597</c:v>
                </c:pt>
                <c:pt idx="2642" formatCode="General">
                  <c:v>81.566808696821212</c:v>
                </c:pt>
                <c:pt idx="2643" formatCode="General">
                  <c:v>81.585712645907748</c:v>
                </c:pt>
                <c:pt idx="2644" formatCode="General">
                  <c:v>81.604665420328445</c:v>
                </c:pt>
                <c:pt idx="2645" formatCode="General">
                  <c:v>81.62366734839685</c:v>
                </c:pt>
                <c:pt idx="2646" formatCode="General">
                  <c:v>81.64271876177132</c:v>
                </c:pt>
                <c:pt idx="2647" formatCode="General">
                  <c:v>81.661819995501276</c:v>
                </c:pt>
                <c:pt idx="2648" formatCode="General">
                  <c:v>81.680971388074198</c:v>
                </c:pt>
                <c:pt idx="2649" formatCode="General">
                  <c:v>81.700173281463563</c:v>
                </c:pt>
                <c:pt idx="2650" formatCode="General">
                  <c:v>81.719426021177497</c:v>
                </c:pt>
                <c:pt idx="2651" formatCode="General">
                  <c:v>81.738729956308461</c:v>
                </c:pt>
                <c:pt idx="2652" formatCode="General">
                  <c:v>81.758085439583624</c:v>
                </c:pt>
                <c:pt idx="2653" formatCode="General">
                  <c:v>81.777492827416197</c:v>
                </c:pt>
                <c:pt idx="2654" formatCode="General">
                  <c:v>81.796952479957838</c:v>
                </c:pt>
                <c:pt idx="2655" formatCode="General">
                  <c:v>81.816464761151678</c:v>
                </c:pt>
                <c:pt idx="2656" formatCode="General">
                  <c:v>81.836030038786646</c:v>
                </c:pt>
                <c:pt idx="2657" formatCode="General">
                  <c:v>81.855648684552506</c:v>
                </c:pt>
                <c:pt idx="2658" formatCode="General">
                  <c:v>81.87532107409605</c:v>
                </c:pt>
                <c:pt idx="2659" formatCode="General">
                  <c:v>81.89504758707821</c:v>
                </c:pt>
                <c:pt idx="2660" formatCode="General">
                  <c:v>81.91482860723238</c:v>
                </c:pt>
                <c:pt idx="2661" formatCode="General">
                  <c:v>81.934664522423461</c:v>
                </c:pt>
                <c:pt idx="2662" formatCode="General">
                  <c:v>81.954555724708484</c:v>
                </c:pt>
                <c:pt idx="2663" formatCode="General">
                  <c:v>81.974502610397849</c:v>
                </c:pt>
                <c:pt idx="2664" formatCode="General">
                  <c:v>81.994505580118144</c:v>
                </c:pt>
                <c:pt idx="2665" formatCode="General">
                  <c:v>82.01456503887573</c:v>
                </c:pt>
                <c:pt idx="2666" formatCode="General">
                  <c:v>82.034681396121826</c:v>
                </c:pt>
                <c:pt idx="2667" formatCode="General">
                  <c:v>82.054855065818685</c:v>
                </c:pt>
                <c:pt idx="2668" formatCode="General">
                  <c:v>82.07508646650696</c:v>
                </c:pt>
                <c:pt idx="2669" formatCode="General">
                  <c:v>82.09537602137442</c:v>
                </c:pt>
                <c:pt idx="2670" formatCode="General">
                  <c:v>82.115724158326032</c:v>
                </c:pt>
                <c:pt idx="2671" formatCode="General">
                  <c:v>82.136131310055177</c:v>
                </c:pt>
                <c:pt idx="2672" formatCode="General">
                  <c:v>82.156597914116418</c:v>
                </c:pt>
                <c:pt idx="2673" formatCode="General">
                  <c:v>82.177124412999575</c:v>
                </c:pt>
                <c:pt idx="2674" formatCode="General">
                  <c:v>82.197711254205274</c:v>
                </c:pt>
                <c:pt idx="2675" formatCode="General">
                  <c:v>82.218358890321824</c:v>
                </c:pt>
                <c:pt idx="2676" formatCode="General">
                  <c:v>82.239067779103848</c:v>
                </c:pt>
                <c:pt idx="2677" formatCode="General">
                  <c:v>82.259838383552093</c:v>
                </c:pt>
                <c:pt idx="2678" formatCode="General">
                  <c:v>82.280671171995166</c:v>
                </c:pt>
                <c:pt idx="2679" formatCode="General">
                  <c:v>82.301566618172586</c:v>
                </c:pt>
                <c:pt idx="2680" formatCode="General">
                  <c:v>82.322525201319664</c:v>
                </c:pt>
                <c:pt idx="2681" formatCode="General">
                  <c:v>82.343547406253919</c:v>
                </c:pt>
                <c:pt idx="2682" formatCode="General">
                  <c:v>82.364633723463385</c:v>
                </c:pt>
                <c:pt idx="2683" formatCode="General">
                  <c:v>82.385784649196438</c:v>
                </c:pt>
                <c:pt idx="2684" formatCode="General">
                  <c:v>82.407000685553726</c:v>
                </c:pt>
                <c:pt idx="2685" formatCode="General">
                  <c:v>82.428282340581617</c:v>
                </c:pt>
                <c:pt idx="2686" formatCode="General">
                  <c:v>82.449630128367815</c:v>
                </c:pt>
                <c:pt idx="2687" formatCode="General">
                  <c:v>82.471044569138868</c:v>
                </c:pt>
                <c:pt idx="2688" formatCode="General">
                  <c:v>82.492526189359424</c:v>
                </c:pt>
                <c:pt idx="2689" formatCode="General">
                  <c:v>82.514075521833803</c:v>
                </c:pt>
                <c:pt idx="2690" formatCode="General">
                  <c:v>82.5356931058096</c:v>
                </c:pt>
                <c:pt idx="2691" formatCode="General">
                  <c:v>82.557379487083267</c:v>
                </c:pt>
                <c:pt idx="2692" formatCode="General">
                  <c:v>82.579135218108078</c:v>
                </c:pt>
                <c:pt idx="2693" formatCode="General">
                  <c:v>82.600960858104202</c:v>
                </c:pt>
                <c:pt idx="2694" formatCode="General">
                  <c:v>82.622856973171139</c:v>
                </c:pt>
                <c:pt idx="2695" formatCode="General">
                  <c:v>82.64482413640259</c:v>
                </c:pt>
                <c:pt idx="2696" formatCode="General">
                  <c:v>82.666862928003496</c:v>
                </c:pt>
                <c:pt idx="2697" formatCode="General">
                  <c:v>82.688973935409976</c:v>
                </c:pt>
                <c:pt idx="2698" formatCode="General">
                  <c:v>82.711157753411271</c:v>
                </c:pt>
                <c:pt idx="2699" formatCode="General">
                  <c:v>82.733414984274873</c:v>
                </c:pt>
                <c:pt idx="2700" formatCode="General">
                  <c:v>82.755746237873836</c:v>
                </c:pt>
                <c:pt idx="2701" formatCode="General">
                  <c:v>82.778152131817222</c:v>
                </c:pt>
                <c:pt idx="2702" formatCode="General">
                  <c:v>82.800633291583054</c:v>
                </c:pt>
                <c:pt idx="2703" formatCode="General">
                  <c:v>82.8231903506544</c:v>
                </c:pt>
                <c:pt idx="2704" formatCode="General">
                  <c:v>82.845823950658328</c:v>
                </c:pt>
                <c:pt idx="2705" formatCode="General">
                  <c:v>82.868534741507787</c:v>
                </c:pt>
                <c:pt idx="2706" formatCode="General">
                  <c:v>82.891323381547011</c:v>
                </c:pt>
                <c:pt idx="2707" formatCode="General">
                  <c:v>82.914190537699554</c:v>
                </c:pt>
                <c:pt idx="2708" formatCode="General">
                  <c:v>82.93713688562022</c:v>
                </c:pt>
                <c:pt idx="2709" formatCode="General">
                  <c:v>82.960163109849901</c:v>
                </c:pt>
                <c:pt idx="2710" formatCode="General">
                  <c:v>82.983269903974175</c:v>
                </c:pt>
                <c:pt idx="2711" formatCode="General">
                  <c:v>83.006457970785434</c:v>
                </c:pt>
                <c:pt idx="2712" formatCode="General">
                  <c:v>83.02972802244858</c:v>
                </c:pt>
                <c:pt idx="2713" formatCode="General">
                  <c:v>83.053080780670612</c:v>
                </c:pt>
                <c:pt idx="2714" formatCode="General">
                  <c:v>83.076516976874018</c:v>
                </c:pt>
                <c:pt idx="2715" formatCode="General">
                  <c:v>83.100037352374144</c:v>
                </c:pt>
                <c:pt idx="2716" formatCode="General">
                  <c:v>83.123642658560769</c:v>
                </c:pt>
                <c:pt idx="2717" formatCode="General">
                  <c:v>83.147333657083706</c:v>
                </c:pt>
                <c:pt idx="2718" formatCode="General">
                  <c:v>83.171111120042895</c:v>
                </c:pt>
                <c:pt idx="2719" formatCode="General">
                  <c:v>83.194975830182855</c:v>
                </c:pt>
                <c:pt idx="2720" formatCode="General">
                  <c:v>83.218928581091731</c:v>
                </c:pt>
                <c:pt idx="2721" formatCode="General">
                  <c:v>83.24297017740507</c:v>
                </c:pt>
                <c:pt idx="2722" formatCode="General">
                  <c:v>83.267101435014425</c:v>
                </c:pt>
                <c:pt idx="2723" formatCode="General">
                  <c:v>83.291323181280887</c:v>
                </c:pt>
                <c:pt idx="2724" formatCode="General">
                  <c:v>83.315636255253821</c:v>
                </c:pt>
                <c:pt idx="2725" formatCode="General">
                  <c:v>83.340041507894867</c:v>
                </c:pt>
                <c:pt idx="2726" formatCode="General">
                  <c:v>83.364539802307263</c:v>
                </c:pt>
                <c:pt idx="2727" formatCode="General">
                  <c:v>83.38913201397088</c:v>
                </c:pt>
                <c:pt idx="2728" formatCode="General">
                  <c:v>83.413819030982992</c:v>
                </c:pt>
                <c:pt idx="2729" formatCode="General">
                  <c:v>83.438601754304841</c:v>
                </c:pt>
                <c:pt idx="2730" formatCode="General">
                  <c:v>83.463481098014441</c:v>
                </c:pt>
                <c:pt idx="2731" formatCode="General">
                  <c:v>83.488457989565632</c:v>
                </c:pt>
                <c:pt idx="2732" formatCode="General">
                  <c:v>83.513533370053523</c:v>
                </c:pt>
                <c:pt idx="2733" formatCode="General">
                  <c:v>83.53870819448673</c:v>
                </c:pt>
                <c:pt idx="2734" formatCode="General">
                  <c:v>83.563983432066308</c:v>
                </c:pt>
                <c:pt idx="2735" formatCode="General">
                  <c:v>83.589360066471954</c:v>
                </c:pt>
                <c:pt idx="2736" formatCode="General">
                  <c:v>83.61483909615535</c:v>
                </c:pt>
                <c:pt idx="2737" formatCode="General">
                  <c:v>83.640421534641092</c:v>
                </c:pt>
                <c:pt idx="2738" formatCode="General">
                  <c:v>83.666108410835363</c:v>
                </c:pt>
                <c:pt idx="2739" formatCode="General">
                  <c:v>83.691900769342624</c:v>
                </c:pt>
                <c:pt idx="2740" formatCode="General">
                  <c:v>83.717799670790498</c:v>
                </c:pt>
                <c:pt idx="2741" formatCode="General">
                  <c:v>83.743806192163177</c:v>
                </c:pt>
                <c:pt idx="2742" formatCode="General">
                  <c:v>83.769921427143629</c:v>
                </c:pt>
                <c:pt idx="2743" formatCode="General">
                  <c:v>83.796146486464863</c:v>
                </c:pt>
                <c:pt idx="2744" formatCode="General">
                  <c:v>83.822482498270475</c:v>
                </c:pt>
                <c:pt idx="2745" formatCode="General">
                  <c:v>83.848930608484892</c:v>
                </c:pt>
                <c:pt idx="2746" formatCode="General">
                  <c:v>83.875491981193619</c:v>
                </c:pt>
                <c:pt idx="2747" formatCode="General">
                  <c:v>83.902167799033663</c:v>
                </c:pt>
                <c:pt idx="2748" formatCode="General">
                  <c:v>83.928959263594635</c:v>
                </c:pt>
                <c:pt idx="2749" formatCode="General">
                  <c:v>83.955867595830824</c:v>
                </c:pt>
                <c:pt idx="2750" formatCode="General">
                  <c:v>83.982894036484623</c:v>
                </c:pt>
                <c:pt idx="2751" formatCode="General">
                  <c:v>84.010039846521607</c:v>
                </c:pt>
                <c:pt idx="2752" formatCode="General">
                  <c:v>84.037306307577765</c:v>
                </c:pt>
                <c:pt idx="2753" formatCode="General">
                  <c:v>84.064694722419233</c:v>
                </c:pt>
                <c:pt idx="2754" formatCode="General">
                  <c:v>84.092206415414935</c:v>
                </c:pt>
                <c:pt idx="2755" formatCode="General">
                  <c:v>84.119842733022665</c:v>
                </c:pt>
                <c:pt idx="2756" formatCode="General">
                  <c:v>84.147605044288923</c:v>
                </c:pt>
                <c:pt idx="2757" formatCode="General">
                  <c:v>84.175494741363124</c:v>
                </c:pt>
                <c:pt idx="2758" formatCode="General">
                  <c:v>84.203513240026624</c:v>
                </c:pt>
                <c:pt idx="2759" formatCode="General">
                  <c:v>84.231661980236979</c:v>
                </c:pt>
                <c:pt idx="2760" formatCode="General">
                  <c:v>84.259942426688227</c:v>
                </c:pt>
                <c:pt idx="2761" formatCode="General">
                  <c:v>84.288356069387419</c:v>
                </c:pt>
                <c:pt idx="2762" formatCode="General">
                  <c:v>84.316904424248293</c:v>
                </c:pt>
                <c:pt idx="2763" formatCode="General">
                  <c:v>84.345589033702552</c:v>
                </c:pt>
                <c:pt idx="2764" formatCode="General">
                  <c:v>84.374411467329267</c:v>
                </c:pt>
                <c:pt idx="2765" formatCode="General">
                  <c:v>84.403373322503398</c:v>
                </c:pt>
                <c:pt idx="2766" formatCode="General">
                  <c:v>84.432476225063695</c:v>
                </c:pt>
                <c:pt idx="2767" formatCode="General">
                  <c:v>84.46172183000111</c:v>
                </c:pt>
                <c:pt idx="2768" formatCode="General">
                  <c:v>84.491111822168151</c:v>
                </c:pt>
                <c:pt idx="2769" formatCode="General">
                  <c:v>84.520647917010137</c:v>
                </c:pt>
                <c:pt idx="2770" formatCode="General">
                  <c:v>84.550331861319108</c:v>
                </c:pt>
                <c:pt idx="2771" formatCode="General">
                  <c:v>84.580165434011306</c:v>
                </c:pt>
                <c:pt idx="2772" formatCode="General">
                  <c:v>84.610150446928913</c:v>
                </c:pt>
                <c:pt idx="2773" formatCode="General">
                  <c:v>84.640288745667306</c:v>
                </c:pt>
                <c:pt idx="2774" formatCode="General">
                  <c:v>84.67058221042852</c:v>
                </c:pt>
                <c:pt idx="2775" formatCode="General">
                  <c:v>84.701032756902066</c:v>
                </c:pt>
                <c:pt idx="2776" formatCode="General">
                  <c:v>84.731642337174094</c:v>
                </c:pt>
                <c:pt idx="2777" formatCode="General">
                  <c:v>84.762412940666039</c:v>
                </c:pt>
                <c:pt idx="2778" formatCode="General">
                  <c:v>84.793346595104069</c:v>
                </c:pt>
                <c:pt idx="2779" formatCode="General">
                  <c:v>84.824445367520184</c:v>
                </c:pt>
                <c:pt idx="2780" formatCode="General">
                  <c:v>84.855711365286538</c:v>
                </c:pt>
                <c:pt idx="2781" formatCode="General">
                  <c:v>84.887146737184352</c:v>
                </c:pt>
                <c:pt idx="2782" formatCode="General">
                  <c:v>84.918753674508423</c:v>
                </c:pt>
                <c:pt idx="2783" formatCode="General">
                  <c:v>84.950534412209265</c:v>
                </c:pt>
                <c:pt idx="2784" formatCode="General">
                  <c:v>84.982491230073833</c:v>
                </c:pt>
                <c:pt idx="2785" formatCode="General">
                  <c:v>85.014626453946804</c:v>
                </c:pt>
                <c:pt idx="2786" formatCode="General">
                  <c:v>85.046942456994088</c:v>
                </c:pt>
                <c:pt idx="2787" formatCode="General">
                  <c:v>85.079441661010037</c:v>
                </c:pt>
                <c:pt idx="2788" formatCode="General">
                  <c:v>85.11212653777055</c:v>
                </c:pt>
                <c:pt idx="2789" formatCode="General">
                  <c:v>85.144999610433871</c:v>
                </c:pt>
                <c:pt idx="2790" formatCode="General">
                  <c:v>85.178063454990991</c:v>
                </c:pt>
                <c:pt idx="2791" formatCode="General">
                  <c:v>85.211320701768017</c:v>
                </c:pt>
                <c:pt idx="2792" formatCode="General">
                  <c:v>85.24477403698279</c:v>
                </c:pt>
                <c:pt idx="2793" formatCode="General">
                  <c:v>85.278426204357572</c:v>
                </c:pt>
                <c:pt idx="2794" formatCode="General">
                  <c:v>85.312280006791326</c:v>
                </c:pt>
                <c:pt idx="2795" formatCode="General">
                  <c:v>85.346338308092982</c:v>
                </c:pt>
                <c:pt idx="2796" formatCode="General">
                  <c:v>85.380604034779481</c:v>
                </c:pt>
                <c:pt idx="2797" formatCode="General">
                  <c:v>85.415080177940908</c:v>
                </c:pt>
                <c:pt idx="2798" formatCode="General">
                  <c:v>85.449769795175882</c:v>
                </c:pt>
                <c:pt idx="2799" formatCode="General">
                  <c:v>85.484676012600545</c:v>
                </c:pt>
                <c:pt idx="2800" formatCode="General">
                  <c:v>85.519802026934499</c:v>
                </c:pt>
                <c:pt idx="2801" formatCode="General">
                  <c:v>85.555151107667086</c:v>
                </c:pt>
                <c:pt idx="2802" formatCode="General">
                  <c:v>85.590726599308056</c:v>
                </c:pt>
                <c:pt idx="2803" formatCode="General">
                  <c:v>85.626531923726404</c:v>
                </c:pt>
                <c:pt idx="2804" formatCode="General">
                  <c:v>85.662570582581694</c:v>
                </c:pt>
                <c:pt idx="2805" formatCode="General">
                  <c:v>85.698846159852195</c:v>
                </c:pt>
                <c:pt idx="2806" formatCode="General">
                  <c:v>85.735362324464646</c:v>
                </c:pt>
                <c:pt idx="2807" formatCode="General">
                  <c:v>85.772122833030437</c:v>
                </c:pt>
                <c:pt idx="2808" formatCode="General">
                  <c:v>85.809131532693698</c:v>
                </c:pt>
                <c:pt idx="2809" formatCode="General">
                  <c:v>85.846392364096502</c:v>
                </c:pt>
                <c:pt idx="2810" formatCode="General">
                  <c:v>85.88390936446747</c:v>
                </c:pt>
                <c:pt idx="2811" formatCode="General">
                  <c:v>85.92168667083952</c:v>
                </c:pt>
                <c:pt idx="2812" formatCode="General">
                  <c:v>85.959728523403712</c:v>
                </c:pt>
                <c:pt idx="2813" formatCode="General">
                  <c:v>85.9980392690061</c:v>
                </c:pt>
                <c:pt idx="2814" formatCode="General">
                  <c:v>86.036623364794835</c:v>
                </c:pt>
                <c:pt idx="2815" formatCode="General">
                  <c:v>86.075485382025477</c:v>
                </c:pt>
                <c:pt idx="2816" formatCode="General">
                  <c:v>86.114630010032997</c:v>
                </c:pt>
                <c:pt idx="2817" formatCode="General">
                  <c:v>86.154062060379019</c:v>
                </c:pt>
                <c:pt idx="2818" formatCode="General">
                  <c:v>86.19378647118404</c:v>
                </c:pt>
                <c:pt idx="2819" formatCode="General">
                  <c:v>86.2338083116544</c:v>
                </c:pt>
                <c:pt idx="2820" formatCode="General">
                  <c:v>86.274132786814747</c:v>
                </c:pt>
                <c:pt idx="2821" formatCode="General">
                  <c:v>86.314765242457455</c:v>
                </c:pt>
                <c:pt idx="2822" formatCode="General">
                  <c:v>86.355711170320831</c:v>
                </c:pt>
                <c:pt idx="2823" formatCode="General">
                  <c:v>86.39697621350912</c:v>
                </c:pt>
                <c:pt idx="2824" formatCode="General">
                  <c:v>86.438566172168194</c:v>
                </c:pt>
                <c:pt idx="2825" formatCode="General">
                  <c:v>86.480487009431187</c:v>
                </c:pt>
                <c:pt idx="2826" formatCode="General">
                  <c:v>86.522744857650139</c:v>
                </c:pt>
                <c:pt idx="2827" formatCode="General">
                  <c:v>86.565346024930065</c:v>
                </c:pt>
                <c:pt idx="2828" formatCode="General">
                  <c:v>86.608297001983431</c:v>
                </c:pt>
                <c:pt idx="2829" formatCode="General">
                  <c:v>86.651604469324212</c:v>
                </c:pt>
                <c:pt idx="2830" formatCode="General">
                  <c:v>86.695275304821834</c:v>
                </c:pt>
                <c:pt idx="2831" formatCode="General">
                  <c:v>86.739316591637063</c:v>
                </c:pt>
                <c:pt idx="2832" formatCode="General">
                  <c:v>86.783735626563299</c:v>
                </c:pt>
                <c:pt idx="2833" formatCode="General">
                  <c:v>86.828539928798349</c:v>
                </c:pt>
                <c:pt idx="2834" formatCode="General">
                  <c:v>86.87373724917407</c:v>
                </c:pt>
                <c:pt idx="2835" formatCode="General">
                  <c:v>86.919335579872524</c:v>
                </c:pt>
                <c:pt idx="2836" formatCode="General">
                  <c:v>86.965343164660126</c:v>
                </c:pt>
                <c:pt idx="2837" formatCode="General">
                  <c:v>87.011768509673558</c:v>
                </c:pt>
                <c:pt idx="2838" formatCode="General">
                  <c:v>87.058620394793294</c:v>
                </c:pt>
                <c:pt idx="2839" formatCode="General">
                  <c:v>87.105907885643958</c:v>
                </c:pt>
                <c:pt idx="2840" formatCode="General">
                  <c:v>87.1536403462637</c:v>
                </c:pt>
                <c:pt idx="2841" formatCode="General">
                  <c:v>87.201827452487777</c:v>
                </c:pt>
                <c:pt idx="2842" formatCode="General">
                  <c:v>87.25047920609542</c:v>
                </c:pt>
                <c:pt idx="2843" formatCode="General">
                  <c:v>87.299605949773422</c:v>
                </c:pt>
                <c:pt idx="2844" formatCode="General">
                  <c:v>87.349218382953211</c:v>
                </c:pt>
                <c:pt idx="2845" formatCode="General">
                  <c:v>87.399327578584334</c:v>
                </c:pt>
                <c:pt idx="2846" formatCode="General">
                  <c:v>87.449945000911242</c:v>
                </c:pt>
                <c:pt idx="2847" formatCode="General">
                  <c:v>87.501082524326719</c:v>
                </c:pt>
                <c:pt idx="2848" formatCode="General">
                  <c:v>87.552752453381771</c:v>
                </c:pt>
                <c:pt idx="2849" formatCode="General">
                  <c:v>87.604967544038004</c:v>
                </c:pt>
                <c:pt idx="2850" formatCode="General">
                  <c:v>87.657741026256915</c:v>
                </c:pt>
                <c:pt idx="2851" formatCode="General">
                  <c:v>87.711086628028625</c:v>
                </c:pt>
                <c:pt idx="2852" formatCode="General">
                  <c:v>87.76501860095189</c:v>
                </c:pt>
                <c:pt idx="2853" formatCode="General">
                  <c:v>87.819551747487779</c:v>
                </c:pt>
                <c:pt idx="2854" formatCode="General">
                  <c:v>87.874701450020467</c:v>
                </c:pt>
                <c:pt idx="2855" formatCode="General">
                  <c:v>87.930483701871538</c:v>
                </c:pt>
                <c:pt idx="2856" formatCode="General">
                  <c:v>87.986915140428252</c:v>
                </c:pt>
                <c:pt idx="2857" formatCode="General">
                  <c:v>88.044013082561435</c:v>
                </c:pt>
                <c:pt idx="2858" formatCode="General">
                  <c:v>88.10179556252659</c:v>
                </c:pt>
                <c:pt idx="2859" formatCode="General">
                  <c:v>88.160281372560846</c:v>
                </c:pt>
                <c:pt idx="2860" formatCode="General">
                  <c:v>88.219490106409793</c:v>
                </c:pt>
                <c:pt idx="2861" formatCode="General">
                  <c:v>88.279442206043214</c:v>
                </c:pt>
                <c:pt idx="2862" formatCode="General">
                  <c:v>88.340159011844605</c:v>
                </c:pt>
                <c:pt idx="2863" formatCode="General">
                  <c:v>88.401662816590942</c:v>
                </c:pt>
                <c:pt idx="2864" formatCode="General">
                  <c:v>88.463976923572488</c:v>
                </c:pt>
                <c:pt idx="2865" formatCode="General">
                  <c:v>88.527125709240963</c:v>
                </c:pt>
                <c:pt idx="2866" formatCode="General">
                  <c:v>88.591134690818095</c:v>
                </c:pt>
                <c:pt idx="2867" formatCode="General">
                  <c:v>88.656030599345073</c:v>
                </c:pt>
                <c:pt idx="2868" formatCode="General">
                  <c:v>88.721841458708838</c:v>
                </c:pt>
                <c:pt idx="2869" formatCode="General">
                  <c:v>88.788596671244491</c:v>
                </c:pt>
                <c:pt idx="2870" formatCode="General">
                  <c:v>88.856327110583564</c:v>
                </c:pt>
                <c:pt idx="2871" formatCode="General">
                  <c:v>88.925065222499967</c:v>
                </c:pt>
                <c:pt idx="2872" formatCode="General">
                  <c:v>88.994845134598137</c:v>
                </c:pt>
                <c:pt idx="2873" formatCode="General">
                  <c:v>89.065702775793355</c:v>
                </c:pt>
                <c:pt idx="2874" formatCode="General">
                  <c:v>89.137676006656861</c:v>
                </c:pt>
                <c:pt idx="2875" formatCode="General">
                  <c:v>89.210804761837665</c:v>
                </c:pt>
                <c:pt idx="2876" formatCode="General">
                  <c:v>89.285131205934121</c:v>
                </c:pt>
                <c:pt idx="2877" formatCode="General">
                  <c:v>89.360699904374826</c:v>
                </c:pt>
                <c:pt idx="2878" formatCode="General">
                  <c:v>89.437558011083894</c:v>
                </c:pt>
                <c:pt idx="2879" formatCode="General">
                  <c:v>89.515755474955853</c:v>
                </c:pt>
                <c:pt idx="2880" formatCode="General">
                  <c:v>89.595345267458143</c:v>
                </c:pt>
                <c:pt idx="2881" formatCode="General">
                  <c:v>89.676383634018663</c:v>
                </c:pt>
                <c:pt idx="2882" formatCode="General">
                  <c:v>89.758930372257041</c:v>
                </c:pt>
                <c:pt idx="2883" formatCode="General">
                  <c:v>89.843049140587297</c:v>
                </c:pt>
                <c:pt idx="2884" formatCode="General">
                  <c:v>89.928807801274274</c:v>
                </c:pt>
                <c:pt idx="2885" formatCode="General">
                  <c:v>90.016278802682692</c:v>
                </c:pt>
                <c:pt idx="2886" formatCode="General">
                  <c:v>90.105539606239006</c:v>
                </c:pt>
                <c:pt idx="2887" formatCode="General">
                  <c:v>90.196673164555591</c:v>
                </c:pt>
                <c:pt idx="2888" formatCode="General">
                  <c:v>90.289768458284314</c:v>
                </c:pt>
                <c:pt idx="2889" formatCode="General">
                  <c:v>90.384921100606604</c:v>
                </c:pt>
                <c:pt idx="2890" formatCode="General">
                  <c:v>90.482234019889802</c:v>
                </c:pt>
                <c:pt idx="2891" formatCode="General">
                  <c:v>90.58181823300805</c:v>
                </c:pt>
                <c:pt idx="2892" formatCode="General">
                  <c:v>90.683793724227058</c:v>
                </c:pt>
                <c:pt idx="2893" formatCode="General">
                  <c:v>90.788290447497673</c:v>
                </c:pt>
                <c:pt idx="2894" formatCode="General">
                  <c:v>90.895449473634287</c:v>
                </c:pt>
                <c:pt idx="2895" formatCode="General">
                  <c:v>91.005424308356083</c:v>
                </c:pt>
                <c:pt idx="2896" formatCode="General">
                  <c:v>91.118382412787085</c:v>
                </c:pt>
                <c:pt idx="2897" formatCode="General">
                  <c:v>91.234506965062167</c:v>
                </c:pt>
                <c:pt idx="2898" formatCode="General">
                  <c:v>91.353998910600865</c:v>
                </c:pt>
                <c:pt idx="2899" formatCode="General">
                  <c:v>91.477079359960982</c:v>
                </c:pt>
                <c:pt idx="2900" formatCode="General">
                  <c:v>91.603992407742282</c:v>
                </c:pt>
                <c:pt idx="2901" formatCode="General">
                  <c:v>91.735008464845151</c:v>
                </c:pt>
                <c:pt idx="2902" formatCode="General">
                  <c:v>91.870428220960306</c:v>
                </c:pt>
                <c:pt idx="2903" formatCode="General">
                  <c:v>92.010587386523824</c:v>
                </c:pt>
                <c:pt idx="2904" formatCode="General">
                  <c:v>92.155862406417057</c:v>
                </c:pt>
                <c:pt idx="2905" formatCode="General">
                  <c:v>92.306677395564321</c:v>
                </c:pt>
                <c:pt idx="2906" formatCode="General">
                  <c:v>92.463512625305071</c:v>
                </c:pt>
                <c:pt idx="2907" formatCode="General">
                  <c:v>92.626914997856872</c:v>
                </c:pt>
                <c:pt idx="2908" formatCode="General">
                  <c:v>92.797511097601401</c:v>
                </c:pt>
                <c:pt idx="2909" formatCode="General">
                  <c:v>92.97602362253059</c:v>
                </c:pt>
                <c:pt idx="2910" formatCode="General">
                  <c:v>93.163292308331293</c:v>
                </c:pt>
                <c:pt idx="2911" formatCode="General">
                  <c:v>93.360300910947188</c:v>
                </c:pt>
                <c:pt idx="2912" formatCode="General">
                  <c:v>93.568212491590529</c:v>
                </c:pt>
                <c:pt idx="2913" formatCode="General">
                  <c:v>93.788416285011451</c:v>
                </c:pt>
                <c:pt idx="2914" formatCode="General">
                  <c:v>94.022591056455894</c:v>
                </c:pt>
                <c:pt idx="2915" formatCode="General">
                  <c:v>94.272792469576899</c:v>
                </c:pt>
                <c:pt idx="2916" formatCode="General">
                  <c:v>94.541576336495211</c:v>
                </c:pt>
                <c:pt idx="2917" formatCode="General">
                  <c:v>94.832177112147264</c:v>
                </c:pt>
                <c:pt idx="2918" formatCode="General">
                  <c:v>95.14877444341235</c:v>
                </c:pt>
                <c:pt idx="2919" formatCode="General">
                  <c:v>95.496905926475947</c:v>
                </c:pt>
                <c:pt idx="2920" formatCode="General">
                  <c:v>95.88413481752869</c:v>
                </c:pt>
                <c:pt idx="2921" formatCode="General">
                  <c:v>96.32118974004652</c:v>
                </c:pt>
                <c:pt idx="2922" formatCode="General">
                  <c:v>96.824046226867353</c:v>
                </c:pt>
                <c:pt idx="2923" formatCode="General">
                  <c:v>97.418079165549869</c:v>
                </c:pt>
                <c:pt idx="2924" formatCode="General">
                  <c:v>98.147408818027969</c:v>
                </c:pt>
                <c:pt idx="2925" formatCode="General">
                  <c:v>99.100013513782784</c:v>
                </c:pt>
                <c:pt idx="2926" formatCode="General">
                  <c:v>100.49832184025213</c:v>
                </c:pt>
                <c:pt idx="2927" formatCode="General">
                  <c:v>103.3353701585884</c:v>
                </c:pt>
              </c:numCache>
            </c:numRef>
          </c:xVal>
          <c:yVal>
            <c:numRef>
              <c:f>Univariate!UV_QQ_Sample</c:f>
              <c:numCache>
                <c:formatCode>0.0</c:formatCode>
                <c:ptCount val="2928"/>
                <c:pt idx="0">
                  <c:v>36.299999999999997</c:v>
                </c:pt>
                <c:pt idx="1">
                  <c:v>39</c:v>
                </c:pt>
                <c:pt idx="2">
                  <c:v>41</c:v>
                </c:pt>
                <c:pt idx="3">
                  <c:v>41.5</c:v>
                </c:pt>
                <c:pt idx="4">
                  <c:v>42.3</c:v>
                </c:pt>
                <c:pt idx="5">
                  <c:v>43.1</c:v>
                </c:pt>
                <c:pt idx="6">
                  <c:v>43.3</c:v>
                </c:pt>
                <c:pt idx="7">
                  <c:v>43.5</c:v>
                </c:pt>
                <c:pt idx="8">
                  <c:v>43.8</c:v>
                </c:pt>
                <c:pt idx="9">
                  <c:v>44</c:v>
                </c:pt>
                <c:pt idx="10">
                  <c:v>44.3</c:v>
                </c:pt>
                <c:pt idx="11">
                  <c:v>44.3</c:v>
                </c:pt>
                <c:pt idx="12">
                  <c:v>44.5</c:v>
                </c:pt>
                <c:pt idx="13">
                  <c:v>44.5</c:v>
                </c:pt>
                <c:pt idx="14">
                  <c:v>44.6</c:v>
                </c:pt>
                <c:pt idx="15">
                  <c:v>44.6</c:v>
                </c:pt>
                <c:pt idx="16">
                  <c:v>44.6</c:v>
                </c:pt>
                <c:pt idx="17">
                  <c:v>44.8</c:v>
                </c:pt>
                <c:pt idx="18">
                  <c:v>44.8</c:v>
                </c:pt>
                <c:pt idx="19">
                  <c:v>45.1</c:v>
                </c:pt>
                <c:pt idx="20">
                  <c:v>45.3</c:v>
                </c:pt>
                <c:pt idx="21">
                  <c:v>45.3</c:v>
                </c:pt>
                <c:pt idx="22">
                  <c:v>45.3</c:v>
                </c:pt>
                <c:pt idx="23">
                  <c:v>45.3</c:v>
                </c:pt>
                <c:pt idx="24">
                  <c:v>45.3</c:v>
                </c:pt>
                <c:pt idx="25">
                  <c:v>45.4</c:v>
                </c:pt>
                <c:pt idx="26">
                  <c:v>45.5</c:v>
                </c:pt>
                <c:pt idx="27">
                  <c:v>45.5</c:v>
                </c:pt>
                <c:pt idx="28">
                  <c:v>45.6</c:v>
                </c:pt>
                <c:pt idx="29">
                  <c:v>45.6</c:v>
                </c:pt>
                <c:pt idx="30">
                  <c:v>45.6</c:v>
                </c:pt>
                <c:pt idx="31">
                  <c:v>45.7</c:v>
                </c:pt>
                <c:pt idx="32">
                  <c:v>45.7</c:v>
                </c:pt>
                <c:pt idx="33">
                  <c:v>45.7</c:v>
                </c:pt>
                <c:pt idx="34">
                  <c:v>45.9</c:v>
                </c:pt>
                <c:pt idx="35">
                  <c:v>45.9</c:v>
                </c:pt>
                <c:pt idx="36">
                  <c:v>46</c:v>
                </c:pt>
                <c:pt idx="37">
                  <c:v>46</c:v>
                </c:pt>
                <c:pt idx="38">
                  <c:v>46</c:v>
                </c:pt>
                <c:pt idx="39">
                  <c:v>46</c:v>
                </c:pt>
                <c:pt idx="40">
                  <c:v>46</c:v>
                </c:pt>
                <c:pt idx="41">
                  <c:v>46.2</c:v>
                </c:pt>
                <c:pt idx="42">
                  <c:v>46.2</c:v>
                </c:pt>
                <c:pt idx="43">
                  <c:v>46.3</c:v>
                </c:pt>
                <c:pt idx="44">
                  <c:v>46.4</c:v>
                </c:pt>
                <c:pt idx="45">
                  <c:v>46.4</c:v>
                </c:pt>
                <c:pt idx="46">
                  <c:v>46.4</c:v>
                </c:pt>
                <c:pt idx="47">
                  <c:v>46.4</c:v>
                </c:pt>
                <c:pt idx="48">
                  <c:v>46.5</c:v>
                </c:pt>
                <c:pt idx="49">
                  <c:v>46.6</c:v>
                </c:pt>
                <c:pt idx="50">
                  <c:v>46.6</c:v>
                </c:pt>
                <c:pt idx="51">
                  <c:v>46.7</c:v>
                </c:pt>
                <c:pt idx="52">
                  <c:v>46.8</c:v>
                </c:pt>
                <c:pt idx="53">
                  <c:v>46.8</c:v>
                </c:pt>
                <c:pt idx="54">
                  <c:v>47.1</c:v>
                </c:pt>
                <c:pt idx="55">
                  <c:v>47.1</c:v>
                </c:pt>
                <c:pt idx="56">
                  <c:v>47.1</c:v>
                </c:pt>
                <c:pt idx="57">
                  <c:v>47.1</c:v>
                </c:pt>
                <c:pt idx="58">
                  <c:v>47.1</c:v>
                </c:pt>
                <c:pt idx="59">
                  <c:v>47.4</c:v>
                </c:pt>
                <c:pt idx="60">
                  <c:v>47.4</c:v>
                </c:pt>
                <c:pt idx="61">
                  <c:v>47.6</c:v>
                </c:pt>
                <c:pt idx="62">
                  <c:v>47.6</c:v>
                </c:pt>
                <c:pt idx="63">
                  <c:v>47.7</c:v>
                </c:pt>
                <c:pt idx="64">
                  <c:v>47.7</c:v>
                </c:pt>
                <c:pt idx="65">
                  <c:v>47.7</c:v>
                </c:pt>
                <c:pt idx="66">
                  <c:v>47.7</c:v>
                </c:pt>
                <c:pt idx="67">
                  <c:v>47.8</c:v>
                </c:pt>
                <c:pt idx="68">
                  <c:v>47.8</c:v>
                </c:pt>
                <c:pt idx="69">
                  <c:v>47.8</c:v>
                </c:pt>
                <c:pt idx="70">
                  <c:v>47.8</c:v>
                </c:pt>
                <c:pt idx="71">
                  <c:v>47.8</c:v>
                </c:pt>
                <c:pt idx="72">
                  <c:v>47.9</c:v>
                </c:pt>
                <c:pt idx="73">
                  <c:v>47.9</c:v>
                </c:pt>
                <c:pt idx="74">
                  <c:v>48</c:v>
                </c:pt>
                <c:pt idx="75">
                  <c:v>48</c:v>
                </c:pt>
                <c:pt idx="76">
                  <c:v>48</c:v>
                </c:pt>
                <c:pt idx="77">
                  <c:v>48.1</c:v>
                </c:pt>
                <c:pt idx="78">
                  <c:v>48.1</c:v>
                </c:pt>
                <c:pt idx="79">
                  <c:v>48.1</c:v>
                </c:pt>
                <c:pt idx="80">
                  <c:v>48.1</c:v>
                </c:pt>
                <c:pt idx="81">
                  <c:v>48.1</c:v>
                </c:pt>
                <c:pt idx="82">
                  <c:v>48.2</c:v>
                </c:pt>
                <c:pt idx="83">
                  <c:v>48.2</c:v>
                </c:pt>
                <c:pt idx="84">
                  <c:v>48.2</c:v>
                </c:pt>
                <c:pt idx="85">
                  <c:v>48.3</c:v>
                </c:pt>
                <c:pt idx="86">
                  <c:v>48.4</c:v>
                </c:pt>
                <c:pt idx="87">
                  <c:v>48.4</c:v>
                </c:pt>
                <c:pt idx="88">
                  <c:v>48.5</c:v>
                </c:pt>
                <c:pt idx="89">
                  <c:v>48.5</c:v>
                </c:pt>
                <c:pt idx="90">
                  <c:v>48.5</c:v>
                </c:pt>
                <c:pt idx="91">
                  <c:v>48.5</c:v>
                </c:pt>
                <c:pt idx="92">
                  <c:v>48.6</c:v>
                </c:pt>
                <c:pt idx="93">
                  <c:v>48.6</c:v>
                </c:pt>
                <c:pt idx="94">
                  <c:v>48.6</c:v>
                </c:pt>
                <c:pt idx="95">
                  <c:v>48.7</c:v>
                </c:pt>
                <c:pt idx="96">
                  <c:v>48.7</c:v>
                </c:pt>
                <c:pt idx="97">
                  <c:v>48.8</c:v>
                </c:pt>
                <c:pt idx="98">
                  <c:v>48.9</c:v>
                </c:pt>
                <c:pt idx="99">
                  <c:v>48.9</c:v>
                </c:pt>
                <c:pt idx="100">
                  <c:v>49</c:v>
                </c:pt>
                <c:pt idx="101">
                  <c:v>49.1</c:v>
                </c:pt>
                <c:pt idx="102">
                  <c:v>49.2</c:v>
                </c:pt>
                <c:pt idx="103">
                  <c:v>49.2</c:v>
                </c:pt>
                <c:pt idx="104">
                  <c:v>49.2</c:v>
                </c:pt>
                <c:pt idx="105">
                  <c:v>49.3</c:v>
                </c:pt>
                <c:pt idx="106">
                  <c:v>49.3</c:v>
                </c:pt>
                <c:pt idx="107">
                  <c:v>49.4</c:v>
                </c:pt>
                <c:pt idx="108">
                  <c:v>49.4</c:v>
                </c:pt>
                <c:pt idx="109">
                  <c:v>49.4</c:v>
                </c:pt>
                <c:pt idx="110">
                  <c:v>49.5</c:v>
                </c:pt>
                <c:pt idx="111">
                  <c:v>49.6</c:v>
                </c:pt>
                <c:pt idx="112">
                  <c:v>49.6</c:v>
                </c:pt>
                <c:pt idx="113">
                  <c:v>49.6</c:v>
                </c:pt>
                <c:pt idx="114">
                  <c:v>49.6</c:v>
                </c:pt>
                <c:pt idx="115">
                  <c:v>49.7</c:v>
                </c:pt>
                <c:pt idx="116">
                  <c:v>49.8</c:v>
                </c:pt>
                <c:pt idx="117">
                  <c:v>49.8</c:v>
                </c:pt>
                <c:pt idx="118">
                  <c:v>49.8</c:v>
                </c:pt>
                <c:pt idx="119">
                  <c:v>49.8</c:v>
                </c:pt>
                <c:pt idx="120">
                  <c:v>49.9</c:v>
                </c:pt>
                <c:pt idx="121">
                  <c:v>49.9</c:v>
                </c:pt>
                <c:pt idx="122">
                  <c:v>50</c:v>
                </c:pt>
                <c:pt idx="123">
                  <c:v>50</c:v>
                </c:pt>
                <c:pt idx="124">
                  <c:v>50</c:v>
                </c:pt>
                <c:pt idx="125">
                  <c:v>50</c:v>
                </c:pt>
                <c:pt idx="126">
                  <c:v>50</c:v>
                </c:pt>
                <c:pt idx="127">
                  <c:v>51</c:v>
                </c:pt>
                <c:pt idx="128">
                  <c:v>51</c:v>
                </c:pt>
                <c:pt idx="129">
                  <c:v>51</c:v>
                </c:pt>
                <c:pt idx="130">
                  <c:v>51</c:v>
                </c:pt>
                <c:pt idx="131">
                  <c:v>51</c:v>
                </c:pt>
                <c:pt idx="132">
                  <c:v>51</c:v>
                </c:pt>
                <c:pt idx="133">
                  <c:v>51</c:v>
                </c:pt>
                <c:pt idx="134">
                  <c:v>51.1</c:v>
                </c:pt>
                <c:pt idx="135">
                  <c:v>51.1</c:v>
                </c:pt>
                <c:pt idx="136">
                  <c:v>51.1</c:v>
                </c:pt>
                <c:pt idx="137">
                  <c:v>51.2</c:v>
                </c:pt>
                <c:pt idx="138">
                  <c:v>51.2</c:v>
                </c:pt>
                <c:pt idx="139">
                  <c:v>51.2</c:v>
                </c:pt>
                <c:pt idx="140">
                  <c:v>51.2</c:v>
                </c:pt>
                <c:pt idx="141">
                  <c:v>51.2</c:v>
                </c:pt>
                <c:pt idx="142">
                  <c:v>51.3</c:v>
                </c:pt>
                <c:pt idx="143">
                  <c:v>51.3</c:v>
                </c:pt>
                <c:pt idx="144">
                  <c:v>51.3</c:v>
                </c:pt>
                <c:pt idx="145">
                  <c:v>51.4</c:v>
                </c:pt>
                <c:pt idx="146">
                  <c:v>51.4</c:v>
                </c:pt>
                <c:pt idx="147">
                  <c:v>51.4</c:v>
                </c:pt>
                <c:pt idx="148">
                  <c:v>51.4</c:v>
                </c:pt>
                <c:pt idx="149">
                  <c:v>51.5</c:v>
                </c:pt>
                <c:pt idx="150">
                  <c:v>51.5</c:v>
                </c:pt>
                <c:pt idx="151">
                  <c:v>51.5</c:v>
                </c:pt>
                <c:pt idx="152">
                  <c:v>51.5</c:v>
                </c:pt>
                <c:pt idx="153">
                  <c:v>51.5</c:v>
                </c:pt>
                <c:pt idx="154">
                  <c:v>51.5</c:v>
                </c:pt>
                <c:pt idx="155">
                  <c:v>51.5</c:v>
                </c:pt>
                <c:pt idx="156">
                  <c:v>51.5</c:v>
                </c:pt>
                <c:pt idx="157">
                  <c:v>51.6</c:v>
                </c:pt>
                <c:pt idx="158">
                  <c:v>51.6</c:v>
                </c:pt>
                <c:pt idx="159">
                  <c:v>51.6</c:v>
                </c:pt>
                <c:pt idx="160">
                  <c:v>51.6</c:v>
                </c:pt>
                <c:pt idx="161">
                  <c:v>51.6</c:v>
                </c:pt>
                <c:pt idx="162">
                  <c:v>51.7</c:v>
                </c:pt>
                <c:pt idx="163">
                  <c:v>51.7</c:v>
                </c:pt>
                <c:pt idx="164">
                  <c:v>51.7</c:v>
                </c:pt>
                <c:pt idx="165">
                  <c:v>51.8</c:v>
                </c:pt>
                <c:pt idx="166">
                  <c:v>51.8</c:v>
                </c:pt>
                <c:pt idx="167">
                  <c:v>51.8</c:v>
                </c:pt>
                <c:pt idx="168">
                  <c:v>51.9</c:v>
                </c:pt>
                <c:pt idx="169">
                  <c:v>51.9</c:v>
                </c:pt>
                <c:pt idx="170">
                  <c:v>51.9</c:v>
                </c:pt>
                <c:pt idx="171">
                  <c:v>51.9</c:v>
                </c:pt>
                <c:pt idx="172">
                  <c:v>51.9</c:v>
                </c:pt>
                <c:pt idx="173">
                  <c:v>51.9</c:v>
                </c:pt>
                <c:pt idx="174">
                  <c:v>52</c:v>
                </c:pt>
                <c:pt idx="175">
                  <c:v>52</c:v>
                </c:pt>
                <c:pt idx="176">
                  <c:v>52</c:v>
                </c:pt>
                <c:pt idx="177">
                  <c:v>52</c:v>
                </c:pt>
                <c:pt idx="178">
                  <c:v>52</c:v>
                </c:pt>
                <c:pt idx="179">
                  <c:v>52</c:v>
                </c:pt>
                <c:pt idx="180">
                  <c:v>52.1</c:v>
                </c:pt>
                <c:pt idx="181">
                  <c:v>52.1</c:v>
                </c:pt>
                <c:pt idx="182">
                  <c:v>52.1</c:v>
                </c:pt>
                <c:pt idx="183">
                  <c:v>52.1</c:v>
                </c:pt>
                <c:pt idx="184">
                  <c:v>52.1</c:v>
                </c:pt>
                <c:pt idx="185">
                  <c:v>52.1</c:v>
                </c:pt>
                <c:pt idx="186">
                  <c:v>52.1</c:v>
                </c:pt>
                <c:pt idx="187">
                  <c:v>52.1</c:v>
                </c:pt>
                <c:pt idx="188">
                  <c:v>52.2</c:v>
                </c:pt>
                <c:pt idx="189">
                  <c:v>52.2</c:v>
                </c:pt>
                <c:pt idx="190">
                  <c:v>52.2</c:v>
                </c:pt>
                <c:pt idx="191">
                  <c:v>52.2</c:v>
                </c:pt>
                <c:pt idx="192">
                  <c:v>52.3</c:v>
                </c:pt>
                <c:pt idx="193">
                  <c:v>52.3</c:v>
                </c:pt>
                <c:pt idx="194">
                  <c:v>52.3</c:v>
                </c:pt>
                <c:pt idx="195">
                  <c:v>52.4</c:v>
                </c:pt>
                <c:pt idx="196">
                  <c:v>52.4</c:v>
                </c:pt>
                <c:pt idx="197">
                  <c:v>52.4</c:v>
                </c:pt>
                <c:pt idx="198">
                  <c:v>52.4</c:v>
                </c:pt>
                <c:pt idx="199">
                  <c:v>52.4</c:v>
                </c:pt>
                <c:pt idx="200">
                  <c:v>52.5</c:v>
                </c:pt>
                <c:pt idx="201">
                  <c:v>52.5</c:v>
                </c:pt>
                <c:pt idx="202">
                  <c:v>52.5</c:v>
                </c:pt>
                <c:pt idx="203">
                  <c:v>52.5</c:v>
                </c:pt>
                <c:pt idx="204">
                  <c:v>52.5</c:v>
                </c:pt>
                <c:pt idx="205">
                  <c:v>52.5</c:v>
                </c:pt>
                <c:pt idx="206">
                  <c:v>52.6</c:v>
                </c:pt>
                <c:pt idx="207">
                  <c:v>52.6</c:v>
                </c:pt>
                <c:pt idx="208">
                  <c:v>52.6</c:v>
                </c:pt>
                <c:pt idx="209">
                  <c:v>52.6</c:v>
                </c:pt>
                <c:pt idx="210">
                  <c:v>52.6</c:v>
                </c:pt>
                <c:pt idx="211">
                  <c:v>52.7</c:v>
                </c:pt>
                <c:pt idx="212">
                  <c:v>52.7</c:v>
                </c:pt>
                <c:pt idx="213">
                  <c:v>52.7</c:v>
                </c:pt>
                <c:pt idx="214">
                  <c:v>52.8</c:v>
                </c:pt>
                <c:pt idx="215">
                  <c:v>52.8</c:v>
                </c:pt>
                <c:pt idx="216">
                  <c:v>52.8</c:v>
                </c:pt>
                <c:pt idx="217">
                  <c:v>52.8</c:v>
                </c:pt>
                <c:pt idx="218">
                  <c:v>52.8</c:v>
                </c:pt>
                <c:pt idx="219">
                  <c:v>52.9</c:v>
                </c:pt>
                <c:pt idx="220">
                  <c:v>52.9</c:v>
                </c:pt>
                <c:pt idx="221">
                  <c:v>52.9</c:v>
                </c:pt>
                <c:pt idx="222">
                  <c:v>52.9</c:v>
                </c:pt>
                <c:pt idx="223">
                  <c:v>53</c:v>
                </c:pt>
                <c:pt idx="224">
                  <c:v>53</c:v>
                </c:pt>
                <c:pt idx="225">
                  <c:v>53</c:v>
                </c:pt>
                <c:pt idx="226">
                  <c:v>53.1</c:v>
                </c:pt>
                <c:pt idx="227">
                  <c:v>53.1</c:v>
                </c:pt>
                <c:pt idx="228">
                  <c:v>53.1</c:v>
                </c:pt>
                <c:pt idx="229">
                  <c:v>53.1</c:v>
                </c:pt>
                <c:pt idx="230">
                  <c:v>53.1</c:v>
                </c:pt>
                <c:pt idx="231">
                  <c:v>53.1</c:v>
                </c:pt>
                <c:pt idx="232">
                  <c:v>53.2</c:v>
                </c:pt>
                <c:pt idx="233">
                  <c:v>53.2</c:v>
                </c:pt>
                <c:pt idx="234">
                  <c:v>53.2</c:v>
                </c:pt>
                <c:pt idx="235">
                  <c:v>53.2</c:v>
                </c:pt>
                <c:pt idx="236">
                  <c:v>53.2</c:v>
                </c:pt>
                <c:pt idx="237">
                  <c:v>53.3</c:v>
                </c:pt>
                <c:pt idx="238">
                  <c:v>53.3</c:v>
                </c:pt>
                <c:pt idx="239">
                  <c:v>53.3</c:v>
                </c:pt>
                <c:pt idx="240">
                  <c:v>53.3</c:v>
                </c:pt>
                <c:pt idx="241">
                  <c:v>53.4</c:v>
                </c:pt>
                <c:pt idx="242">
                  <c:v>53.4</c:v>
                </c:pt>
                <c:pt idx="243">
                  <c:v>53.5</c:v>
                </c:pt>
                <c:pt idx="244">
                  <c:v>53.5</c:v>
                </c:pt>
                <c:pt idx="245">
                  <c:v>53.5</c:v>
                </c:pt>
                <c:pt idx="246">
                  <c:v>53.6</c:v>
                </c:pt>
                <c:pt idx="247">
                  <c:v>53.6</c:v>
                </c:pt>
                <c:pt idx="248">
                  <c:v>53.6</c:v>
                </c:pt>
                <c:pt idx="249">
                  <c:v>53.6</c:v>
                </c:pt>
                <c:pt idx="250">
                  <c:v>53.6</c:v>
                </c:pt>
                <c:pt idx="251">
                  <c:v>53.7</c:v>
                </c:pt>
                <c:pt idx="252">
                  <c:v>53.7</c:v>
                </c:pt>
                <c:pt idx="253">
                  <c:v>53.7</c:v>
                </c:pt>
                <c:pt idx="254">
                  <c:v>53.8</c:v>
                </c:pt>
                <c:pt idx="255">
                  <c:v>53.8</c:v>
                </c:pt>
                <c:pt idx="256">
                  <c:v>53.8</c:v>
                </c:pt>
                <c:pt idx="257">
                  <c:v>53.9</c:v>
                </c:pt>
                <c:pt idx="258">
                  <c:v>54</c:v>
                </c:pt>
                <c:pt idx="259">
                  <c:v>54</c:v>
                </c:pt>
                <c:pt idx="260">
                  <c:v>54</c:v>
                </c:pt>
                <c:pt idx="261">
                  <c:v>54</c:v>
                </c:pt>
                <c:pt idx="262">
                  <c:v>54</c:v>
                </c:pt>
                <c:pt idx="263">
                  <c:v>54</c:v>
                </c:pt>
                <c:pt idx="264">
                  <c:v>54</c:v>
                </c:pt>
                <c:pt idx="265">
                  <c:v>54</c:v>
                </c:pt>
                <c:pt idx="266">
                  <c:v>54</c:v>
                </c:pt>
                <c:pt idx="267">
                  <c:v>54.1</c:v>
                </c:pt>
                <c:pt idx="268">
                  <c:v>54.1</c:v>
                </c:pt>
                <c:pt idx="269">
                  <c:v>54.1</c:v>
                </c:pt>
                <c:pt idx="270">
                  <c:v>54.1</c:v>
                </c:pt>
                <c:pt idx="271">
                  <c:v>54.1</c:v>
                </c:pt>
                <c:pt idx="272">
                  <c:v>54.2</c:v>
                </c:pt>
                <c:pt idx="273">
                  <c:v>54.2</c:v>
                </c:pt>
                <c:pt idx="274">
                  <c:v>54.3</c:v>
                </c:pt>
                <c:pt idx="275">
                  <c:v>54.3</c:v>
                </c:pt>
                <c:pt idx="276">
                  <c:v>54.3</c:v>
                </c:pt>
                <c:pt idx="277">
                  <c:v>54.3</c:v>
                </c:pt>
                <c:pt idx="278">
                  <c:v>54.3</c:v>
                </c:pt>
                <c:pt idx="279">
                  <c:v>54.3</c:v>
                </c:pt>
                <c:pt idx="280">
                  <c:v>54.4</c:v>
                </c:pt>
                <c:pt idx="281">
                  <c:v>54.4</c:v>
                </c:pt>
                <c:pt idx="282">
                  <c:v>54.5</c:v>
                </c:pt>
                <c:pt idx="283">
                  <c:v>54.5</c:v>
                </c:pt>
                <c:pt idx="284">
                  <c:v>54.5</c:v>
                </c:pt>
                <c:pt idx="285">
                  <c:v>54.5</c:v>
                </c:pt>
                <c:pt idx="286">
                  <c:v>54.6</c:v>
                </c:pt>
                <c:pt idx="287">
                  <c:v>54.6</c:v>
                </c:pt>
                <c:pt idx="288">
                  <c:v>54.7</c:v>
                </c:pt>
                <c:pt idx="289">
                  <c:v>54.7</c:v>
                </c:pt>
                <c:pt idx="290">
                  <c:v>54.7</c:v>
                </c:pt>
                <c:pt idx="291">
                  <c:v>54.7</c:v>
                </c:pt>
                <c:pt idx="292">
                  <c:v>54.8</c:v>
                </c:pt>
                <c:pt idx="293">
                  <c:v>54.8</c:v>
                </c:pt>
                <c:pt idx="294">
                  <c:v>54.8</c:v>
                </c:pt>
                <c:pt idx="295">
                  <c:v>54.8</c:v>
                </c:pt>
                <c:pt idx="296">
                  <c:v>54.8</c:v>
                </c:pt>
                <c:pt idx="297">
                  <c:v>54.8</c:v>
                </c:pt>
                <c:pt idx="298">
                  <c:v>54.9</c:v>
                </c:pt>
                <c:pt idx="299">
                  <c:v>54.9</c:v>
                </c:pt>
                <c:pt idx="300">
                  <c:v>54.9</c:v>
                </c:pt>
                <c:pt idx="301">
                  <c:v>54.9</c:v>
                </c:pt>
                <c:pt idx="302">
                  <c:v>55</c:v>
                </c:pt>
                <c:pt idx="303">
                  <c:v>55</c:v>
                </c:pt>
                <c:pt idx="304">
                  <c:v>55</c:v>
                </c:pt>
                <c:pt idx="305">
                  <c:v>55</c:v>
                </c:pt>
                <c:pt idx="306">
                  <c:v>55</c:v>
                </c:pt>
                <c:pt idx="307">
                  <c:v>55</c:v>
                </c:pt>
                <c:pt idx="308">
                  <c:v>55</c:v>
                </c:pt>
                <c:pt idx="309">
                  <c:v>55</c:v>
                </c:pt>
                <c:pt idx="310">
                  <c:v>55</c:v>
                </c:pt>
                <c:pt idx="311">
                  <c:v>55</c:v>
                </c:pt>
                <c:pt idx="312">
                  <c:v>55</c:v>
                </c:pt>
                <c:pt idx="313">
                  <c:v>55</c:v>
                </c:pt>
                <c:pt idx="314">
                  <c:v>55</c:v>
                </c:pt>
                <c:pt idx="315">
                  <c:v>55.1</c:v>
                </c:pt>
                <c:pt idx="316">
                  <c:v>55.2</c:v>
                </c:pt>
                <c:pt idx="317">
                  <c:v>55.3</c:v>
                </c:pt>
                <c:pt idx="318">
                  <c:v>55.3</c:v>
                </c:pt>
                <c:pt idx="319">
                  <c:v>55.3</c:v>
                </c:pt>
                <c:pt idx="320">
                  <c:v>55.3</c:v>
                </c:pt>
                <c:pt idx="321">
                  <c:v>55.3</c:v>
                </c:pt>
                <c:pt idx="322">
                  <c:v>55.3</c:v>
                </c:pt>
                <c:pt idx="323">
                  <c:v>55.3</c:v>
                </c:pt>
                <c:pt idx="324">
                  <c:v>55.3</c:v>
                </c:pt>
                <c:pt idx="325">
                  <c:v>55.3</c:v>
                </c:pt>
                <c:pt idx="326">
                  <c:v>55.3</c:v>
                </c:pt>
                <c:pt idx="327">
                  <c:v>55.3</c:v>
                </c:pt>
                <c:pt idx="328">
                  <c:v>55.4</c:v>
                </c:pt>
                <c:pt idx="329">
                  <c:v>55.4</c:v>
                </c:pt>
                <c:pt idx="330">
                  <c:v>55.4</c:v>
                </c:pt>
                <c:pt idx="331">
                  <c:v>55.5</c:v>
                </c:pt>
                <c:pt idx="332">
                  <c:v>55.5</c:v>
                </c:pt>
                <c:pt idx="333">
                  <c:v>55.5</c:v>
                </c:pt>
                <c:pt idx="334">
                  <c:v>55.6</c:v>
                </c:pt>
                <c:pt idx="335">
                  <c:v>55.6</c:v>
                </c:pt>
                <c:pt idx="336">
                  <c:v>55.6</c:v>
                </c:pt>
                <c:pt idx="337">
                  <c:v>55.6</c:v>
                </c:pt>
                <c:pt idx="338">
                  <c:v>55.7</c:v>
                </c:pt>
                <c:pt idx="339">
                  <c:v>55.7</c:v>
                </c:pt>
                <c:pt idx="340">
                  <c:v>55.7</c:v>
                </c:pt>
                <c:pt idx="341">
                  <c:v>55.7</c:v>
                </c:pt>
                <c:pt idx="342">
                  <c:v>55.7</c:v>
                </c:pt>
                <c:pt idx="343">
                  <c:v>55.8</c:v>
                </c:pt>
                <c:pt idx="344">
                  <c:v>55.9</c:v>
                </c:pt>
                <c:pt idx="345">
                  <c:v>55.9</c:v>
                </c:pt>
                <c:pt idx="346">
                  <c:v>55.9</c:v>
                </c:pt>
                <c:pt idx="347">
                  <c:v>56</c:v>
                </c:pt>
                <c:pt idx="348">
                  <c:v>56</c:v>
                </c:pt>
                <c:pt idx="349">
                  <c:v>56</c:v>
                </c:pt>
                <c:pt idx="350">
                  <c:v>56</c:v>
                </c:pt>
                <c:pt idx="351">
                  <c:v>56</c:v>
                </c:pt>
                <c:pt idx="352">
                  <c:v>56</c:v>
                </c:pt>
                <c:pt idx="353">
                  <c:v>56</c:v>
                </c:pt>
                <c:pt idx="354">
                  <c:v>56</c:v>
                </c:pt>
                <c:pt idx="355">
                  <c:v>56</c:v>
                </c:pt>
                <c:pt idx="356">
                  <c:v>56.1</c:v>
                </c:pt>
                <c:pt idx="357">
                  <c:v>56.1</c:v>
                </c:pt>
                <c:pt idx="358">
                  <c:v>56.1</c:v>
                </c:pt>
                <c:pt idx="359">
                  <c:v>56.2</c:v>
                </c:pt>
                <c:pt idx="360">
                  <c:v>56.2</c:v>
                </c:pt>
                <c:pt idx="361">
                  <c:v>56.2</c:v>
                </c:pt>
                <c:pt idx="362">
                  <c:v>56.2</c:v>
                </c:pt>
                <c:pt idx="363">
                  <c:v>56.2</c:v>
                </c:pt>
                <c:pt idx="364">
                  <c:v>56.3</c:v>
                </c:pt>
                <c:pt idx="365">
                  <c:v>56.3</c:v>
                </c:pt>
                <c:pt idx="366">
                  <c:v>56.3</c:v>
                </c:pt>
                <c:pt idx="367">
                  <c:v>56.3</c:v>
                </c:pt>
                <c:pt idx="368">
                  <c:v>56.4</c:v>
                </c:pt>
                <c:pt idx="369">
                  <c:v>56.4</c:v>
                </c:pt>
                <c:pt idx="370">
                  <c:v>56.4</c:v>
                </c:pt>
                <c:pt idx="371">
                  <c:v>56.5</c:v>
                </c:pt>
                <c:pt idx="372">
                  <c:v>56.5</c:v>
                </c:pt>
                <c:pt idx="373">
                  <c:v>56.5</c:v>
                </c:pt>
                <c:pt idx="374">
                  <c:v>56.5</c:v>
                </c:pt>
                <c:pt idx="375">
                  <c:v>56.5</c:v>
                </c:pt>
                <c:pt idx="376">
                  <c:v>56.6</c:v>
                </c:pt>
                <c:pt idx="377">
                  <c:v>56.6</c:v>
                </c:pt>
                <c:pt idx="378">
                  <c:v>56.6</c:v>
                </c:pt>
                <c:pt idx="379">
                  <c:v>56.7</c:v>
                </c:pt>
                <c:pt idx="380">
                  <c:v>56.7</c:v>
                </c:pt>
                <c:pt idx="381">
                  <c:v>56.7</c:v>
                </c:pt>
                <c:pt idx="382">
                  <c:v>56.7</c:v>
                </c:pt>
                <c:pt idx="383">
                  <c:v>56.7</c:v>
                </c:pt>
                <c:pt idx="384">
                  <c:v>56.7</c:v>
                </c:pt>
                <c:pt idx="385">
                  <c:v>56.7</c:v>
                </c:pt>
                <c:pt idx="386">
                  <c:v>56.7</c:v>
                </c:pt>
                <c:pt idx="387">
                  <c:v>56.7</c:v>
                </c:pt>
                <c:pt idx="388">
                  <c:v>56.8</c:v>
                </c:pt>
                <c:pt idx="389">
                  <c:v>56.8</c:v>
                </c:pt>
                <c:pt idx="390">
                  <c:v>56.8</c:v>
                </c:pt>
                <c:pt idx="391">
                  <c:v>56.8</c:v>
                </c:pt>
                <c:pt idx="392">
                  <c:v>56.8</c:v>
                </c:pt>
                <c:pt idx="393">
                  <c:v>56.9</c:v>
                </c:pt>
                <c:pt idx="394">
                  <c:v>56.9</c:v>
                </c:pt>
                <c:pt idx="395">
                  <c:v>56.9</c:v>
                </c:pt>
                <c:pt idx="396">
                  <c:v>56.9</c:v>
                </c:pt>
                <c:pt idx="397">
                  <c:v>57</c:v>
                </c:pt>
                <c:pt idx="398">
                  <c:v>57</c:v>
                </c:pt>
                <c:pt idx="399">
                  <c:v>57</c:v>
                </c:pt>
                <c:pt idx="400">
                  <c:v>57</c:v>
                </c:pt>
                <c:pt idx="401">
                  <c:v>57</c:v>
                </c:pt>
                <c:pt idx="402">
                  <c:v>57</c:v>
                </c:pt>
                <c:pt idx="403">
                  <c:v>57.1</c:v>
                </c:pt>
                <c:pt idx="404">
                  <c:v>57.1</c:v>
                </c:pt>
                <c:pt idx="405">
                  <c:v>57.1</c:v>
                </c:pt>
                <c:pt idx="406">
                  <c:v>57.2</c:v>
                </c:pt>
                <c:pt idx="407">
                  <c:v>57.2</c:v>
                </c:pt>
                <c:pt idx="408">
                  <c:v>57.2</c:v>
                </c:pt>
                <c:pt idx="409">
                  <c:v>57.3</c:v>
                </c:pt>
                <c:pt idx="410">
                  <c:v>57.3</c:v>
                </c:pt>
                <c:pt idx="411">
                  <c:v>57.3</c:v>
                </c:pt>
                <c:pt idx="412">
                  <c:v>57.3</c:v>
                </c:pt>
                <c:pt idx="413">
                  <c:v>57.3</c:v>
                </c:pt>
                <c:pt idx="414">
                  <c:v>57.3</c:v>
                </c:pt>
                <c:pt idx="415">
                  <c:v>57.3</c:v>
                </c:pt>
                <c:pt idx="416">
                  <c:v>57.3</c:v>
                </c:pt>
                <c:pt idx="417">
                  <c:v>57.4</c:v>
                </c:pt>
                <c:pt idx="418">
                  <c:v>57.4</c:v>
                </c:pt>
                <c:pt idx="419">
                  <c:v>57.4</c:v>
                </c:pt>
                <c:pt idx="420">
                  <c:v>57.4</c:v>
                </c:pt>
                <c:pt idx="421">
                  <c:v>57.4</c:v>
                </c:pt>
                <c:pt idx="422">
                  <c:v>57.4</c:v>
                </c:pt>
                <c:pt idx="423">
                  <c:v>57.4</c:v>
                </c:pt>
                <c:pt idx="424">
                  <c:v>57.4</c:v>
                </c:pt>
                <c:pt idx="425">
                  <c:v>57.5</c:v>
                </c:pt>
                <c:pt idx="426">
                  <c:v>57.5</c:v>
                </c:pt>
                <c:pt idx="427">
                  <c:v>57.5</c:v>
                </c:pt>
                <c:pt idx="428">
                  <c:v>57.5</c:v>
                </c:pt>
                <c:pt idx="429">
                  <c:v>57.5</c:v>
                </c:pt>
                <c:pt idx="430">
                  <c:v>57.5</c:v>
                </c:pt>
                <c:pt idx="431">
                  <c:v>57.6</c:v>
                </c:pt>
                <c:pt idx="432">
                  <c:v>57.6</c:v>
                </c:pt>
                <c:pt idx="433">
                  <c:v>57.6</c:v>
                </c:pt>
                <c:pt idx="434">
                  <c:v>57.6</c:v>
                </c:pt>
                <c:pt idx="435">
                  <c:v>57.6</c:v>
                </c:pt>
                <c:pt idx="436">
                  <c:v>57.6</c:v>
                </c:pt>
                <c:pt idx="437">
                  <c:v>57.6</c:v>
                </c:pt>
                <c:pt idx="438">
                  <c:v>57.7</c:v>
                </c:pt>
                <c:pt idx="439">
                  <c:v>57.7</c:v>
                </c:pt>
                <c:pt idx="440">
                  <c:v>57.7</c:v>
                </c:pt>
                <c:pt idx="441">
                  <c:v>57.8</c:v>
                </c:pt>
                <c:pt idx="442">
                  <c:v>57.8</c:v>
                </c:pt>
                <c:pt idx="443">
                  <c:v>57.9</c:v>
                </c:pt>
                <c:pt idx="444">
                  <c:v>57.9</c:v>
                </c:pt>
                <c:pt idx="445">
                  <c:v>57.9</c:v>
                </c:pt>
                <c:pt idx="446">
                  <c:v>57.9</c:v>
                </c:pt>
                <c:pt idx="447">
                  <c:v>57.9</c:v>
                </c:pt>
                <c:pt idx="448">
                  <c:v>57.9</c:v>
                </c:pt>
                <c:pt idx="449">
                  <c:v>57.9</c:v>
                </c:pt>
                <c:pt idx="450">
                  <c:v>57.9</c:v>
                </c:pt>
                <c:pt idx="451">
                  <c:v>58</c:v>
                </c:pt>
                <c:pt idx="452">
                  <c:v>58</c:v>
                </c:pt>
                <c:pt idx="453">
                  <c:v>58</c:v>
                </c:pt>
                <c:pt idx="454">
                  <c:v>58</c:v>
                </c:pt>
                <c:pt idx="455">
                  <c:v>58</c:v>
                </c:pt>
                <c:pt idx="456">
                  <c:v>58</c:v>
                </c:pt>
                <c:pt idx="457">
                  <c:v>58</c:v>
                </c:pt>
                <c:pt idx="458">
                  <c:v>58</c:v>
                </c:pt>
                <c:pt idx="459">
                  <c:v>58</c:v>
                </c:pt>
                <c:pt idx="460">
                  <c:v>58</c:v>
                </c:pt>
                <c:pt idx="461">
                  <c:v>58</c:v>
                </c:pt>
                <c:pt idx="462">
                  <c:v>58</c:v>
                </c:pt>
                <c:pt idx="463">
                  <c:v>58.1</c:v>
                </c:pt>
                <c:pt idx="464">
                  <c:v>58.1</c:v>
                </c:pt>
                <c:pt idx="465">
                  <c:v>58.1</c:v>
                </c:pt>
                <c:pt idx="466">
                  <c:v>58.1</c:v>
                </c:pt>
                <c:pt idx="467">
                  <c:v>58.1</c:v>
                </c:pt>
                <c:pt idx="468">
                  <c:v>58.1</c:v>
                </c:pt>
                <c:pt idx="469">
                  <c:v>58.1</c:v>
                </c:pt>
                <c:pt idx="470">
                  <c:v>58.1</c:v>
                </c:pt>
                <c:pt idx="471">
                  <c:v>58.1</c:v>
                </c:pt>
                <c:pt idx="472">
                  <c:v>58.2</c:v>
                </c:pt>
                <c:pt idx="473">
                  <c:v>58.2</c:v>
                </c:pt>
                <c:pt idx="474">
                  <c:v>58.2</c:v>
                </c:pt>
                <c:pt idx="475">
                  <c:v>58.2</c:v>
                </c:pt>
                <c:pt idx="476">
                  <c:v>58.2</c:v>
                </c:pt>
                <c:pt idx="477">
                  <c:v>58.2</c:v>
                </c:pt>
                <c:pt idx="478">
                  <c:v>58.3</c:v>
                </c:pt>
                <c:pt idx="479">
                  <c:v>58.3</c:v>
                </c:pt>
                <c:pt idx="480">
                  <c:v>58.3</c:v>
                </c:pt>
                <c:pt idx="481">
                  <c:v>58.3</c:v>
                </c:pt>
                <c:pt idx="482">
                  <c:v>58.3</c:v>
                </c:pt>
                <c:pt idx="483">
                  <c:v>58.4</c:v>
                </c:pt>
                <c:pt idx="484">
                  <c:v>58.4</c:v>
                </c:pt>
                <c:pt idx="485">
                  <c:v>58.4</c:v>
                </c:pt>
                <c:pt idx="486">
                  <c:v>58.4</c:v>
                </c:pt>
                <c:pt idx="487">
                  <c:v>58.4</c:v>
                </c:pt>
                <c:pt idx="488">
                  <c:v>58.4</c:v>
                </c:pt>
                <c:pt idx="489">
                  <c:v>58.5</c:v>
                </c:pt>
                <c:pt idx="490">
                  <c:v>58.5</c:v>
                </c:pt>
                <c:pt idx="491">
                  <c:v>58.5</c:v>
                </c:pt>
                <c:pt idx="492">
                  <c:v>58.5</c:v>
                </c:pt>
                <c:pt idx="493">
                  <c:v>58.6</c:v>
                </c:pt>
                <c:pt idx="494">
                  <c:v>58.6</c:v>
                </c:pt>
                <c:pt idx="495">
                  <c:v>58.6</c:v>
                </c:pt>
                <c:pt idx="496">
                  <c:v>58.6</c:v>
                </c:pt>
                <c:pt idx="497">
                  <c:v>58.6</c:v>
                </c:pt>
                <c:pt idx="498">
                  <c:v>58.6</c:v>
                </c:pt>
                <c:pt idx="499">
                  <c:v>58.6</c:v>
                </c:pt>
                <c:pt idx="500">
                  <c:v>58.6</c:v>
                </c:pt>
                <c:pt idx="501">
                  <c:v>58.7</c:v>
                </c:pt>
                <c:pt idx="502">
                  <c:v>58.7</c:v>
                </c:pt>
                <c:pt idx="503">
                  <c:v>58.7</c:v>
                </c:pt>
                <c:pt idx="504">
                  <c:v>58.7</c:v>
                </c:pt>
                <c:pt idx="505">
                  <c:v>58.7</c:v>
                </c:pt>
                <c:pt idx="506">
                  <c:v>58.7</c:v>
                </c:pt>
                <c:pt idx="507">
                  <c:v>58.8</c:v>
                </c:pt>
                <c:pt idx="508">
                  <c:v>58.8</c:v>
                </c:pt>
                <c:pt idx="509">
                  <c:v>58.8</c:v>
                </c:pt>
                <c:pt idx="510">
                  <c:v>58.8</c:v>
                </c:pt>
                <c:pt idx="511">
                  <c:v>58.9</c:v>
                </c:pt>
                <c:pt idx="512">
                  <c:v>58.9</c:v>
                </c:pt>
                <c:pt idx="513">
                  <c:v>58.9</c:v>
                </c:pt>
                <c:pt idx="514">
                  <c:v>58.9</c:v>
                </c:pt>
                <c:pt idx="515">
                  <c:v>58.9</c:v>
                </c:pt>
                <c:pt idx="516">
                  <c:v>58.9</c:v>
                </c:pt>
                <c:pt idx="517">
                  <c:v>58.9</c:v>
                </c:pt>
                <c:pt idx="518">
                  <c:v>58.9</c:v>
                </c:pt>
                <c:pt idx="519">
                  <c:v>59</c:v>
                </c:pt>
                <c:pt idx="520">
                  <c:v>59</c:v>
                </c:pt>
                <c:pt idx="521">
                  <c:v>59</c:v>
                </c:pt>
                <c:pt idx="522">
                  <c:v>59</c:v>
                </c:pt>
                <c:pt idx="523">
                  <c:v>59</c:v>
                </c:pt>
                <c:pt idx="524">
                  <c:v>59.1</c:v>
                </c:pt>
                <c:pt idx="525">
                  <c:v>59.1</c:v>
                </c:pt>
                <c:pt idx="526">
                  <c:v>59.1</c:v>
                </c:pt>
                <c:pt idx="527">
                  <c:v>59.1</c:v>
                </c:pt>
                <c:pt idx="528">
                  <c:v>59.1</c:v>
                </c:pt>
                <c:pt idx="529">
                  <c:v>59.1</c:v>
                </c:pt>
                <c:pt idx="530">
                  <c:v>59.2</c:v>
                </c:pt>
                <c:pt idx="531">
                  <c:v>59.2</c:v>
                </c:pt>
                <c:pt idx="532">
                  <c:v>59.2</c:v>
                </c:pt>
                <c:pt idx="533">
                  <c:v>59.2</c:v>
                </c:pt>
                <c:pt idx="534">
                  <c:v>59.2</c:v>
                </c:pt>
                <c:pt idx="535">
                  <c:v>59.2</c:v>
                </c:pt>
                <c:pt idx="536">
                  <c:v>59.2</c:v>
                </c:pt>
                <c:pt idx="537">
                  <c:v>59.3</c:v>
                </c:pt>
                <c:pt idx="538">
                  <c:v>59.3</c:v>
                </c:pt>
                <c:pt idx="539">
                  <c:v>59.3</c:v>
                </c:pt>
                <c:pt idx="540">
                  <c:v>59.3</c:v>
                </c:pt>
                <c:pt idx="541">
                  <c:v>59.3</c:v>
                </c:pt>
                <c:pt idx="542">
                  <c:v>59.3</c:v>
                </c:pt>
                <c:pt idx="543">
                  <c:v>59.3</c:v>
                </c:pt>
                <c:pt idx="544">
                  <c:v>59.3</c:v>
                </c:pt>
                <c:pt idx="545">
                  <c:v>59.3</c:v>
                </c:pt>
                <c:pt idx="546">
                  <c:v>59.3</c:v>
                </c:pt>
                <c:pt idx="547">
                  <c:v>59.4</c:v>
                </c:pt>
                <c:pt idx="548">
                  <c:v>59.4</c:v>
                </c:pt>
                <c:pt idx="549">
                  <c:v>59.4</c:v>
                </c:pt>
                <c:pt idx="550">
                  <c:v>59.4</c:v>
                </c:pt>
                <c:pt idx="551">
                  <c:v>59.4</c:v>
                </c:pt>
                <c:pt idx="552">
                  <c:v>59.4</c:v>
                </c:pt>
                <c:pt idx="553">
                  <c:v>59.4</c:v>
                </c:pt>
                <c:pt idx="554">
                  <c:v>59.5</c:v>
                </c:pt>
                <c:pt idx="555">
                  <c:v>59.5</c:v>
                </c:pt>
                <c:pt idx="556">
                  <c:v>59.5</c:v>
                </c:pt>
                <c:pt idx="557">
                  <c:v>59.5</c:v>
                </c:pt>
                <c:pt idx="558">
                  <c:v>59.5</c:v>
                </c:pt>
                <c:pt idx="559">
                  <c:v>59.6</c:v>
                </c:pt>
                <c:pt idx="560">
                  <c:v>59.6</c:v>
                </c:pt>
                <c:pt idx="561">
                  <c:v>59.6</c:v>
                </c:pt>
                <c:pt idx="562">
                  <c:v>59.6</c:v>
                </c:pt>
                <c:pt idx="563">
                  <c:v>59.6</c:v>
                </c:pt>
                <c:pt idx="564">
                  <c:v>59.7</c:v>
                </c:pt>
                <c:pt idx="565">
                  <c:v>59.7</c:v>
                </c:pt>
                <c:pt idx="566">
                  <c:v>59.7</c:v>
                </c:pt>
                <c:pt idx="567">
                  <c:v>59.7</c:v>
                </c:pt>
                <c:pt idx="568">
                  <c:v>59.7</c:v>
                </c:pt>
                <c:pt idx="569">
                  <c:v>59.7</c:v>
                </c:pt>
                <c:pt idx="570">
                  <c:v>59.7</c:v>
                </c:pt>
                <c:pt idx="571">
                  <c:v>59.7</c:v>
                </c:pt>
                <c:pt idx="572">
                  <c:v>59.7</c:v>
                </c:pt>
                <c:pt idx="573">
                  <c:v>59.7</c:v>
                </c:pt>
                <c:pt idx="574">
                  <c:v>59.7</c:v>
                </c:pt>
                <c:pt idx="575">
                  <c:v>59.8</c:v>
                </c:pt>
                <c:pt idx="576">
                  <c:v>59.8</c:v>
                </c:pt>
                <c:pt idx="577">
                  <c:v>59.8</c:v>
                </c:pt>
                <c:pt idx="578">
                  <c:v>59.8</c:v>
                </c:pt>
                <c:pt idx="579">
                  <c:v>59.8</c:v>
                </c:pt>
                <c:pt idx="580">
                  <c:v>59.8</c:v>
                </c:pt>
                <c:pt idx="581">
                  <c:v>59.8</c:v>
                </c:pt>
                <c:pt idx="582">
                  <c:v>59.9</c:v>
                </c:pt>
                <c:pt idx="583">
                  <c:v>59.9</c:v>
                </c:pt>
                <c:pt idx="584">
                  <c:v>59.9</c:v>
                </c:pt>
                <c:pt idx="585">
                  <c:v>59.9</c:v>
                </c:pt>
                <c:pt idx="586">
                  <c:v>59.9</c:v>
                </c:pt>
                <c:pt idx="587">
                  <c:v>59.9</c:v>
                </c:pt>
                <c:pt idx="588">
                  <c:v>59.9</c:v>
                </c:pt>
                <c:pt idx="589">
                  <c:v>60</c:v>
                </c:pt>
                <c:pt idx="590">
                  <c:v>60</c:v>
                </c:pt>
                <c:pt idx="591">
                  <c:v>60</c:v>
                </c:pt>
                <c:pt idx="592">
                  <c:v>60</c:v>
                </c:pt>
                <c:pt idx="593">
                  <c:v>60</c:v>
                </c:pt>
                <c:pt idx="594">
                  <c:v>61</c:v>
                </c:pt>
                <c:pt idx="595">
                  <c:v>61</c:v>
                </c:pt>
                <c:pt idx="596">
                  <c:v>61</c:v>
                </c:pt>
                <c:pt idx="597">
                  <c:v>61</c:v>
                </c:pt>
                <c:pt idx="598">
                  <c:v>61</c:v>
                </c:pt>
                <c:pt idx="599">
                  <c:v>61</c:v>
                </c:pt>
                <c:pt idx="600">
                  <c:v>61</c:v>
                </c:pt>
                <c:pt idx="601">
                  <c:v>61.1</c:v>
                </c:pt>
                <c:pt idx="602">
                  <c:v>61.1</c:v>
                </c:pt>
                <c:pt idx="603">
                  <c:v>61.1</c:v>
                </c:pt>
                <c:pt idx="604">
                  <c:v>61.1</c:v>
                </c:pt>
                <c:pt idx="605">
                  <c:v>61.1</c:v>
                </c:pt>
                <c:pt idx="606">
                  <c:v>61.1</c:v>
                </c:pt>
                <c:pt idx="607">
                  <c:v>61.1</c:v>
                </c:pt>
                <c:pt idx="608">
                  <c:v>61.2</c:v>
                </c:pt>
                <c:pt idx="609">
                  <c:v>61.2</c:v>
                </c:pt>
                <c:pt idx="610">
                  <c:v>61.2</c:v>
                </c:pt>
                <c:pt idx="611">
                  <c:v>61.3</c:v>
                </c:pt>
                <c:pt idx="612">
                  <c:v>61.3</c:v>
                </c:pt>
                <c:pt idx="613">
                  <c:v>61.3</c:v>
                </c:pt>
                <c:pt idx="614">
                  <c:v>61.4</c:v>
                </c:pt>
                <c:pt idx="615">
                  <c:v>61.4</c:v>
                </c:pt>
                <c:pt idx="616">
                  <c:v>61.4</c:v>
                </c:pt>
                <c:pt idx="617">
                  <c:v>61.4</c:v>
                </c:pt>
                <c:pt idx="618">
                  <c:v>61.4</c:v>
                </c:pt>
                <c:pt idx="619">
                  <c:v>61.4</c:v>
                </c:pt>
                <c:pt idx="620">
                  <c:v>61.4</c:v>
                </c:pt>
                <c:pt idx="621">
                  <c:v>61.4</c:v>
                </c:pt>
                <c:pt idx="622">
                  <c:v>61.5</c:v>
                </c:pt>
                <c:pt idx="623">
                  <c:v>61.5</c:v>
                </c:pt>
                <c:pt idx="624">
                  <c:v>61.5</c:v>
                </c:pt>
                <c:pt idx="625">
                  <c:v>61.5</c:v>
                </c:pt>
                <c:pt idx="626">
                  <c:v>61.6</c:v>
                </c:pt>
                <c:pt idx="627">
                  <c:v>61.6</c:v>
                </c:pt>
                <c:pt idx="628">
                  <c:v>61.6</c:v>
                </c:pt>
                <c:pt idx="629">
                  <c:v>61.6</c:v>
                </c:pt>
                <c:pt idx="630">
                  <c:v>61.7</c:v>
                </c:pt>
                <c:pt idx="631">
                  <c:v>61.7</c:v>
                </c:pt>
                <c:pt idx="632">
                  <c:v>61.7</c:v>
                </c:pt>
                <c:pt idx="633">
                  <c:v>61.7</c:v>
                </c:pt>
                <c:pt idx="634">
                  <c:v>61.8</c:v>
                </c:pt>
                <c:pt idx="635">
                  <c:v>61.8</c:v>
                </c:pt>
                <c:pt idx="636">
                  <c:v>61.8</c:v>
                </c:pt>
                <c:pt idx="637">
                  <c:v>61.8</c:v>
                </c:pt>
                <c:pt idx="638">
                  <c:v>61.8</c:v>
                </c:pt>
                <c:pt idx="639">
                  <c:v>61.8</c:v>
                </c:pt>
                <c:pt idx="640">
                  <c:v>61.8</c:v>
                </c:pt>
                <c:pt idx="641">
                  <c:v>61.8</c:v>
                </c:pt>
                <c:pt idx="642">
                  <c:v>61.8</c:v>
                </c:pt>
                <c:pt idx="643">
                  <c:v>61.9</c:v>
                </c:pt>
                <c:pt idx="644">
                  <c:v>61.9</c:v>
                </c:pt>
                <c:pt idx="645">
                  <c:v>61.9</c:v>
                </c:pt>
                <c:pt idx="646">
                  <c:v>62</c:v>
                </c:pt>
                <c:pt idx="647">
                  <c:v>62</c:v>
                </c:pt>
                <c:pt idx="648">
                  <c:v>62</c:v>
                </c:pt>
                <c:pt idx="649">
                  <c:v>62</c:v>
                </c:pt>
                <c:pt idx="650">
                  <c:v>62</c:v>
                </c:pt>
                <c:pt idx="651">
                  <c:v>62</c:v>
                </c:pt>
                <c:pt idx="652">
                  <c:v>62</c:v>
                </c:pt>
                <c:pt idx="653">
                  <c:v>62</c:v>
                </c:pt>
                <c:pt idx="654">
                  <c:v>62</c:v>
                </c:pt>
                <c:pt idx="655">
                  <c:v>62</c:v>
                </c:pt>
                <c:pt idx="656">
                  <c:v>62</c:v>
                </c:pt>
                <c:pt idx="657">
                  <c:v>62</c:v>
                </c:pt>
                <c:pt idx="658">
                  <c:v>62.1</c:v>
                </c:pt>
                <c:pt idx="659">
                  <c:v>62.1</c:v>
                </c:pt>
                <c:pt idx="660">
                  <c:v>62.1</c:v>
                </c:pt>
                <c:pt idx="661">
                  <c:v>62.1</c:v>
                </c:pt>
                <c:pt idx="662">
                  <c:v>62.1</c:v>
                </c:pt>
                <c:pt idx="663">
                  <c:v>62.1</c:v>
                </c:pt>
                <c:pt idx="664">
                  <c:v>62.1</c:v>
                </c:pt>
                <c:pt idx="665">
                  <c:v>62.2</c:v>
                </c:pt>
                <c:pt idx="666">
                  <c:v>62.2</c:v>
                </c:pt>
                <c:pt idx="667">
                  <c:v>62.2</c:v>
                </c:pt>
                <c:pt idx="668">
                  <c:v>62.2</c:v>
                </c:pt>
                <c:pt idx="669">
                  <c:v>62.2</c:v>
                </c:pt>
                <c:pt idx="670">
                  <c:v>62.2</c:v>
                </c:pt>
                <c:pt idx="671">
                  <c:v>62.3</c:v>
                </c:pt>
                <c:pt idx="672">
                  <c:v>62.3</c:v>
                </c:pt>
                <c:pt idx="673">
                  <c:v>62.3</c:v>
                </c:pt>
                <c:pt idx="674">
                  <c:v>62.3</c:v>
                </c:pt>
                <c:pt idx="675">
                  <c:v>62.3</c:v>
                </c:pt>
                <c:pt idx="676">
                  <c:v>62.3</c:v>
                </c:pt>
                <c:pt idx="677">
                  <c:v>62.4</c:v>
                </c:pt>
                <c:pt idx="678">
                  <c:v>62.4</c:v>
                </c:pt>
                <c:pt idx="679">
                  <c:v>62.4</c:v>
                </c:pt>
                <c:pt idx="680">
                  <c:v>62.5</c:v>
                </c:pt>
                <c:pt idx="681">
                  <c:v>62.5</c:v>
                </c:pt>
                <c:pt idx="682">
                  <c:v>62.5</c:v>
                </c:pt>
                <c:pt idx="683">
                  <c:v>62.5</c:v>
                </c:pt>
                <c:pt idx="684">
                  <c:v>62.5</c:v>
                </c:pt>
                <c:pt idx="685">
                  <c:v>62.5</c:v>
                </c:pt>
                <c:pt idx="686">
                  <c:v>62.5</c:v>
                </c:pt>
                <c:pt idx="687">
                  <c:v>62.5</c:v>
                </c:pt>
                <c:pt idx="688">
                  <c:v>62.6</c:v>
                </c:pt>
                <c:pt idx="689">
                  <c:v>62.6</c:v>
                </c:pt>
                <c:pt idx="690">
                  <c:v>62.6</c:v>
                </c:pt>
                <c:pt idx="691">
                  <c:v>62.6</c:v>
                </c:pt>
                <c:pt idx="692">
                  <c:v>62.6</c:v>
                </c:pt>
                <c:pt idx="693">
                  <c:v>62.6</c:v>
                </c:pt>
                <c:pt idx="694">
                  <c:v>62.7</c:v>
                </c:pt>
                <c:pt idx="695">
                  <c:v>62.7</c:v>
                </c:pt>
                <c:pt idx="696">
                  <c:v>62.7</c:v>
                </c:pt>
                <c:pt idx="697">
                  <c:v>62.7</c:v>
                </c:pt>
                <c:pt idx="698">
                  <c:v>62.7</c:v>
                </c:pt>
                <c:pt idx="699">
                  <c:v>62.8</c:v>
                </c:pt>
                <c:pt idx="700">
                  <c:v>62.8</c:v>
                </c:pt>
                <c:pt idx="701">
                  <c:v>62.8</c:v>
                </c:pt>
                <c:pt idx="702">
                  <c:v>62.8</c:v>
                </c:pt>
                <c:pt idx="703">
                  <c:v>62.8</c:v>
                </c:pt>
                <c:pt idx="704">
                  <c:v>62.8</c:v>
                </c:pt>
                <c:pt idx="705">
                  <c:v>62.8</c:v>
                </c:pt>
                <c:pt idx="706">
                  <c:v>62.8</c:v>
                </c:pt>
                <c:pt idx="707">
                  <c:v>62.8</c:v>
                </c:pt>
                <c:pt idx="708">
                  <c:v>62.9</c:v>
                </c:pt>
                <c:pt idx="709">
                  <c:v>62.9</c:v>
                </c:pt>
                <c:pt idx="710">
                  <c:v>62.9</c:v>
                </c:pt>
                <c:pt idx="711">
                  <c:v>62.9</c:v>
                </c:pt>
                <c:pt idx="712">
                  <c:v>62.9</c:v>
                </c:pt>
                <c:pt idx="713">
                  <c:v>62.9</c:v>
                </c:pt>
                <c:pt idx="714">
                  <c:v>62.9</c:v>
                </c:pt>
                <c:pt idx="715">
                  <c:v>62.9</c:v>
                </c:pt>
                <c:pt idx="716">
                  <c:v>62.9</c:v>
                </c:pt>
                <c:pt idx="717">
                  <c:v>63</c:v>
                </c:pt>
                <c:pt idx="718">
                  <c:v>63</c:v>
                </c:pt>
                <c:pt idx="719">
                  <c:v>63</c:v>
                </c:pt>
                <c:pt idx="720">
                  <c:v>63</c:v>
                </c:pt>
                <c:pt idx="721">
                  <c:v>63</c:v>
                </c:pt>
                <c:pt idx="722">
                  <c:v>63</c:v>
                </c:pt>
                <c:pt idx="723">
                  <c:v>63</c:v>
                </c:pt>
                <c:pt idx="724">
                  <c:v>63</c:v>
                </c:pt>
                <c:pt idx="725">
                  <c:v>63</c:v>
                </c:pt>
                <c:pt idx="726">
                  <c:v>63</c:v>
                </c:pt>
                <c:pt idx="727">
                  <c:v>63</c:v>
                </c:pt>
                <c:pt idx="728">
                  <c:v>63</c:v>
                </c:pt>
                <c:pt idx="729">
                  <c:v>63.1</c:v>
                </c:pt>
                <c:pt idx="730">
                  <c:v>63.1</c:v>
                </c:pt>
                <c:pt idx="731">
                  <c:v>63.1</c:v>
                </c:pt>
                <c:pt idx="732">
                  <c:v>63.1</c:v>
                </c:pt>
                <c:pt idx="733">
                  <c:v>63.1</c:v>
                </c:pt>
                <c:pt idx="734">
                  <c:v>63.2</c:v>
                </c:pt>
                <c:pt idx="735">
                  <c:v>63.2</c:v>
                </c:pt>
                <c:pt idx="736">
                  <c:v>63.2</c:v>
                </c:pt>
                <c:pt idx="737">
                  <c:v>63.2</c:v>
                </c:pt>
                <c:pt idx="738">
                  <c:v>63.2</c:v>
                </c:pt>
                <c:pt idx="739">
                  <c:v>63.2</c:v>
                </c:pt>
                <c:pt idx="740">
                  <c:v>63.3</c:v>
                </c:pt>
                <c:pt idx="741">
                  <c:v>63.3</c:v>
                </c:pt>
                <c:pt idx="742">
                  <c:v>63.3</c:v>
                </c:pt>
                <c:pt idx="743">
                  <c:v>63.3</c:v>
                </c:pt>
                <c:pt idx="744">
                  <c:v>63.3</c:v>
                </c:pt>
                <c:pt idx="745">
                  <c:v>63.3</c:v>
                </c:pt>
                <c:pt idx="746">
                  <c:v>63.3</c:v>
                </c:pt>
                <c:pt idx="747">
                  <c:v>63.4</c:v>
                </c:pt>
                <c:pt idx="748">
                  <c:v>63.4</c:v>
                </c:pt>
                <c:pt idx="749">
                  <c:v>63.4</c:v>
                </c:pt>
                <c:pt idx="750">
                  <c:v>63.4</c:v>
                </c:pt>
                <c:pt idx="751">
                  <c:v>63.4</c:v>
                </c:pt>
                <c:pt idx="752">
                  <c:v>63.5</c:v>
                </c:pt>
                <c:pt idx="753">
                  <c:v>63.5</c:v>
                </c:pt>
                <c:pt idx="754">
                  <c:v>63.5</c:v>
                </c:pt>
                <c:pt idx="755">
                  <c:v>63.5</c:v>
                </c:pt>
                <c:pt idx="756">
                  <c:v>63.5</c:v>
                </c:pt>
                <c:pt idx="757">
                  <c:v>63.5</c:v>
                </c:pt>
                <c:pt idx="758">
                  <c:v>63.5</c:v>
                </c:pt>
                <c:pt idx="759">
                  <c:v>63.5</c:v>
                </c:pt>
                <c:pt idx="760">
                  <c:v>63.5</c:v>
                </c:pt>
                <c:pt idx="761">
                  <c:v>63.6</c:v>
                </c:pt>
                <c:pt idx="762">
                  <c:v>63.6</c:v>
                </c:pt>
                <c:pt idx="763">
                  <c:v>63.6</c:v>
                </c:pt>
                <c:pt idx="764">
                  <c:v>63.7</c:v>
                </c:pt>
                <c:pt idx="765">
                  <c:v>63.7</c:v>
                </c:pt>
                <c:pt idx="766">
                  <c:v>63.7</c:v>
                </c:pt>
                <c:pt idx="767">
                  <c:v>63.7</c:v>
                </c:pt>
                <c:pt idx="768">
                  <c:v>63.7</c:v>
                </c:pt>
                <c:pt idx="769">
                  <c:v>63.7</c:v>
                </c:pt>
                <c:pt idx="770">
                  <c:v>63.7</c:v>
                </c:pt>
                <c:pt idx="771">
                  <c:v>63.8</c:v>
                </c:pt>
                <c:pt idx="772">
                  <c:v>63.8</c:v>
                </c:pt>
                <c:pt idx="773">
                  <c:v>63.8</c:v>
                </c:pt>
                <c:pt idx="774">
                  <c:v>63.8</c:v>
                </c:pt>
                <c:pt idx="775">
                  <c:v>63.8</c:v>
                </c:pt>
                <c:pt idx="776">
                  <c:v>63.8</c:v>
                </c:pt>
                <c:pt idx="777">
                  <c:v>63.8</c:v>
                </c:pt>
                <c:pt idx="778">
                  <c:v>63.9</c:v>
                </c:pt>
                <c:pt idx="779">
                  <c:v>63.9</c:v>
                </c:pt>
                <c:pt idx="780">
                  <c:v>63.9</c:v>
                </c:pt>
                <c:pt idx="781">
                  <c:v>63.9</c:v>
                </c:pt>
                <c:pt idx="782">
                  <c:v>64</c:v>
                </c:pt>
                <c:pt idx="783">
                  <c:v>64</c:v>
                </c:pt>
                <c:pt idx="784">
                  <c:v>64</c:v>
                </c:pt>
                <c:pt idx="785">
                  <c:v>64</c:v>
                </c:pt>
                <c:pt idx="786">
                  <c:v>64</c:v>
                </c:pt>
                <c:pt idx="787">
                  <c:v>64</c:v>
                </c:pt>
                <c:pt idx="788">
                  <c:v>64</c:v>
                </c:pt>
                <c:pt idx="789">
                  <c:v>64</c:v>
                </c:pt>
                <c:pt idx="790">
                  <c:v>64</c:v>
                </c:pt>
                <c:pt idx="791">
                  <c:v>64</c:v>
                </c:pt>
                <c:pt idx="792">
                  <c:v>64</c:v>
                </c:pt>
                <c:pt idx="793">
                  <c:v>64.099999999999994</c:v>
                </c:pt>
                <c:pt idx="794">
                  <c:v>64.099999999999994</c:v>
                </c:pt>
                <c:pt idx="795">
                  <c:v>64.099999999999994</c:v>
                </c:pt>
                <c:pt idx="796">
                  <c:v>64.099999999999994</c:v>
                </c:pt>
                <c:pt idx="797">
                  <c:v>64.099999999999994</c:v>
                </c:pt>
                <c:pt idx="798">
                  <c:v>64.2</c:v>
                </c:pt>
                <c:pt idx="799">
                  <c:v>64.2</c:v>
                </c:pt>
                <c:pt idx="800">
                  <c:v>64.2</c:v>
                </c:pt>
                <c:pt idx="801">
                  <c:v>64.2</c:v>
                </c:pt>
                <c:pt idx="802">
                  <c:v>64.2</c:v>
                </c:pt>
                <c:pt idx="803">
                  <c:v>64.2</c:v>
                </c:pt>
                <c:pt idx="804">
                  <c:v>64.3</c:v>
                </c:pt>
                <c:pt idx="805">
                  <c:v>64.3</c:v>
                </c:pt>
                <c:pt idx="806">
                  <c:v>64.3</c:v>
                </c:pt>
                <c:pt idx="807">
                  <c:v>64.3</c:v>
                </c:pt>
                <c:pt idx="808">
                  <c:v>64.3</c:v>
                </c:pt>
                <c:pt idx="809">
                  <c:v>64.3</c:v>
                </c:pt>
                <c:pt idx="810">
                  <c:v>64.3</c:v>
                </c:pt>
                <c:pt idx="811">
                  <c:v>64.400000000000006</c:v>
                </c:pt>
                <c:pt idx="812">
                  <c:v>64.400000000000006</c:v>
                </c:pt>
                <c:pt idx="813">
                  <c:v>64.400000000000006</c:v>
                </c:pt>
                <c:pt idx="814">
                  <c:v>64.400000000000006</c:v>
                </c:pt>
                <c:pt idx="815">
                  <c:v>64.400000000000006</c:v>
                </c:pt>
                <c:pt idx="816">
                  <c:v>64.400000000000006</c:v>
                </c:pt>
                <c:pt idx="817">
                  <c:v>64.400000000000006</c:v>
                </c:pt>
                <c:pt idx="818">
                  <c:v>64.400000000000006</c:v>
                </c:pt>
                <c:pt idx="819">
                  <c:v>64.5</c:v>
                </c:pt>
                <c:pt idx="820">
                  <c:v>64.5</c:v>
                </c:pt>
                <c:pt idx="821">
                  <c:v>64.5</c:v>
                </c:pt>
                <c:pt idx="822">
                  <c:v>64.5</c:v>
                </c:pt>
                <c:pt idx="823">
                  <c:v>64.5</c:v>
                </c:pt>
                <c:pt idx="824">
                  <c:v>64.599999999999994</c:v>
                </c:pt>
                <c:pt idx="825">
                  <c:v>64.599999999999994</c:v>
                </c:pt>
                <c:pt idx="826">
                  <c:v>64.599999999999994</c:v>
                </c:pt>
                <c:pt idx="827">
                  <c:v>64.599999999999994</c:v>
                </c:pt>
                <c:pt idx="828">
                  <c:v>64.599999999999994</c:v>
                </c:pt>
                <c:pt idx="829">
                  <c:v>64.599999999999994</c:v>
                </c:pt>
                <c:pt idx="830">
                  <c:v>64.599999999999994</c:v>
                </c:pt>
                <c:pt idx="831">
                  <c:v>64.7</c:v>
                </c:pt>
                <c:pt idx="832">
                  <c:v>64.7</c:v>
                </c:pt>
                <c:pt idx="833">
                  <c:v>64.7</c:v>
                </c:pt>
                <c:pt idx="834">
                  <c:v>64.7</c:v>
                </c:pt>
                <c:pt idx="835">
                  <c:v>64.7</c:v>
                </c:pt>
                <c:pt idx="836">
                  <c:v>64.7</c:v>
                </c:pt>
                <c:pt idx="837">
                  <c:v>64.7</c:v>
                </c:pt>
                <c:pt idx="838">
                  <c:v>64.7</c:v>
                </c:pt>
                <c:pt idx="839">
                  <c:v>64.7</c:v>
                </c:pt>
                <c:pt idx="840">
                  <c:v>64.7</c:v>
                </c:pt>
                <c:pt idx="841">
                  <c:v>64.8</c:v>
                </c:pt>
                <c:pt idx="842">
                  <c:v>64.8</c:v>
                </c:pt>
                <c:pt idx="843">
                  <c:v>64.8</c:v>
                </c:pt>
                <c:pt idx="844">
                  <c:v>64.8</c:v>
                </c:pt>
                <c:pt idx="845">
                  <c:v>64.8</c:v>
                </c:pt>
                <c:pt idx="846">
                  <c:v>64.900000000000006</c:v>
                </c:pt>
                <c:pt idx="847">
                  <c:v>64.900000000000006</c:v>
                </c:pt>
                <c:pt idx="848">
                  <c:v>64.900000000000006</c:v>
                </c:pt>
                <c:pt idx="849">
                  <c:v>64.900000000000006</c:v>
                </c:pt>
                <c:pt idx="850">
                  <c:v>64.900000000000006</c:v>
                </c:pt>
                <c:pt idx="851">
                  <c:v>65</c:v>
                </c:pt>
                <c:pt idx="852">
                  <c:v>65</c:v>
                </c:pt>
                <c:pt idx="853">
                  <c:v>65</c:v>
                </c:pt>
                <c:pt idx="854">
                  <c:v>65</c:v>
                </c:pt>
                <c:pt idx="855">
                  <c:v>65</c:v>
                </c:pt>
                <c:pt idx="856">
                  <c:v>65</c:v>
                </c:pt>
                <c:pt idx="857">
                  <c:v>65</c:v>
                </c:pt>
                <c:pt idx="858">
                  <c:v>65</c:v>
                </c:pt>
                <c:pt idx="859">
                  <c:v>65</c:v>
                </c:pt>
                <c:pt idx="860">
                  <c:v>65</c:v>
                </c:pt>
                <c:pt idx="861">
                  <c:v>65</c:v>
                </c:pt>
                <c:pt idx="862">
                  <c:v>65</c:v>
                </c:pt>
                <c:pt idx="863">
                  <c:v>65</c:v>
                </c:pt>
                <c:pt idx="864">
                  <c:v>65.099999999999994</c:v>
                </c:pt>
                <c:pt idx="865">
                  <c:v>65.099999999999994</c:v>
                </c:pt>
                <c:pt idx="866">
                  <c:v>65.099999999999994</c:v>
                </c:pt>
                <c:pt idx="867">
                  <c:v>65.099999999999994</c:v>
                </c:pt>
                <c:pt idx="868">
                  <c:v>65.099999999999994</c:v>
                </c:pt>
                <c:pt idx="869">
                  <c:v>65.099999999999994</c:v>
                </c:pt>
                <c:pt idx="870">
                  <c:v>65.099999999999994</c:v>
                </c:pt>
                <c:pt idx="871">
                  <c:v>65.099999999999994</c:v>
                </c:pt>
                <c:pt idx="872">
                  <c:v>65.2</c:v>
                </c:pt>
                <c:pt idx="873">
                  <c:v>65.2</c:v>
                </c:pt>
                <c:pt idx="874">
                  <c:v>65.2</c:v>
                </c:pt>
                <c:pt idx="875">
                  <c:v>65.2</c:v>
                </c:pt>
                <c:pt idx="876">
                  <c:v>65.2</c:v>
                </c:pt>
                <c:pt idx="877">
                  <c:v>65.2</c:v>
                </c:pt>
                <c:pt idx="878">
                  <c:v>65.3</c:v>
                </c:pt>
                <c:pt idx="879">
                  <c:v>65.3</c:v>
                </c:pt>
                <c:pt idx="880">
                  <c:v>65.3</c:v>
                </c:pt>
                <c:pt idx="881">
                  <c:v>65.3</c:v>
                </c:pt>
                <c:pt idx="882">
                  <c:v>65.3</c:v>
                </c:pt>
                <c:pt idx="883">
                  <c:v>65.3</c:v>
                </c:pt>
                <c:pt idx="884">
                  <c:v>65.3</c:v>
                </c:pt>
                <c:pt idx="885">
                  <c:v>65.400000000000006</c:v>
                </c:pt>
                <c:pt idx="886">
                  <c:v>65.400000000000006</c:v>
                </c:pt>
                <c:pt idx="887">
                  <c:v>65.400000000000006</c:v>
                </c:pt>
                <c:pt idx="888">
                  <c:v>65.400000000000006</c:v>
                </c:pt>
                <c:pt idx="889">
                  <c:v>65.400000000000006</c:v>
                </c:pt>
                <c:pt idx="890">
                  <c:v>65.400000000000006</c:v>
                </c:pt>
                <c:pt idx="891">
                  <c:v>65.400000000000006</c:v>
                </c:pt>
                <c:pt idx="892">
                  <c:v>65.400000000000006</c:v>
                </c:pt>
                <c:pt idx="893">
                  <c:v>65.400000000000006</c:v>
                </c:pt>
                <c:pt idx="894">
                  <c:v>65.5</c:v>
                </c:pt>
                <c:pt idx="895">
                  <c:v>65.5</c:v>
                </c:pt>
                <c:pt idx="896">
                  <c:v>65.5</c:v>
                </c:pt>
                <c:pt idx="897">
                  <c:v>65.5</c:v>
                </c:pt>
                <c:pt idx="898">
                  <c:v>65.5</c:v>
                </c:pt>
                <c:pt idx="899">
                  <c:v>65.5</c:v>
                </c:pt>
                <c:pt idx="900">
                  <c:v>65.599999999999994</c:v>
                </c:pt>
                <c:pt idx="901">
                  <c:v>65.599999999999994</c:v>
                </c:pt>
                <c:pt idx="902">
                  <c:v>65.599999999999994</c:v>
                </c:pt>
                <c:pt idx="903">
                  <c:v>65.599999999999994</c:v>
                </c:pt>
                <c:pt idx="904">
                  <c:v>65.599999999999994</c:v>
                </c:pt>
                <c:pt idx="905">
                  <c:v>65.599999999999994</c:v>
                </c:pt>
                <c:pt idx="906">
                  <c:v>65.599999999999994</c:v>
                </c:pt>
                <c:pt idx="907">
                  <c:v>65.7</c:v>
                </c:pt>
                <c:pt idx="908">
                  <c:v>65.7</c:v>
                </c:pt>
                <c:pt idx="909">
                  <c:v>65.7</c:v>
                </c:pt>
                <c:pt idx="910">
                  <c:v>65.7</c:v>
                </c:pt>
                <c:pt idx="911">
                  <c:v>65.7</c:v>
                </c:pt>
                <c:pt idx="912">
                  <c:v>65.7</c:v>
                </c:pt>
                <c:pt idx="913">
                  <c:v>65.7</c:v>
                </c:pt>
                <c:pt idx="914">
                  <c:v>65.7</c:v>
                </c:pt>
                <c:pt idx="915">
                  <c:v>65.8</c:v>
                </c:pt>
                <c:pt idx="916">
                  <c:v>65.8</c:v>
                </c:pt>
                <c:pt idx="917">
                  <c:v>65.8</c:v>
                </c:pt>
                <c:pt idx="918">
                  <c:v>65.8</c:v>
                </c:pt>
                <c:pt idx="919">
                  <c:v>65.8</c:v>
                </c:pt>
                <c:pt idx="920">
                  <c:v>65.8</c:v>
                </c:pt>
                <c:pt idx="921">
                  <c:v>65.8</c:v>
                </c:pt>
                <c:pt idx="922">
                  <c:v>65.8</c:v>
                </c:pt>
                <c:pt idx="923">
                  <c:v>65.8</c:v>
                </c:pt>
                <c:pt idx="924">
                  <c:v>65.8</c:v>
                </c:pt>
                <c:pt idx="925">
                  <c:v>65.900000000000006</c:v>
                </c:pt>
                <c:pt idx="926">
                  <c:v>65.900000000000006</c:v>
                </c:pt>
                <c:pt idx="927">
                  <c:v>65.900000000000006</c:v>
                </c:pt>
                <c:pt idx="928">
                  <c:v>65.900000000000006</c:v>
                </c:pt>
                <c:pt idx="929">
                  <c:v>65.900000000000006</c:v>
                </c:pt>
                <c:pt idx="930">
                  <c:v>65.900000000000006</c:v>
                </c:pt>
                <c:pt idx="931">
                  <c:v>65.900000000000006</c:v>
                </c:pt>
                <c:pt idx="932">
                  <c:v>65.900000000000006</c:v>
                </c:pt>
                <c:pt idx="933">
                  <c:v>66</c:v>
                </c:pt>
                <c:pt idx="934">
                  <c:v>66</c:v>
                </c:pt>
                <c:pt idx="935">
                  <c:v>66</c:v>
                </c:pt>
                <c:pt idx="936">
                  <c:v>66</c:v>
                </c:pt>
                <c:pt idx="937">
                  <c:v>66</c:v>
                </c:pt>
                <c:pt idx="938">
                  <c:v>66</c:v>
                </c:pt>
                <c:pt idx="939">
                  <c:v>66</c:v>
                </c:pt>
                <c:pt idx="940">
                  <c:v>66</c:v>
                </c:pt>
                <c:pt idx="941">
                  <c:v>66</c:v>
                </c:pt>
                <c:pt idx="942">
                  <c:v>66</c:v>
                </c:pt>
                <c:pt idx="943">
                  <c:v>66</c:v>
                </c:pt>
                <c:pt idx="944">
                  <c:v>66.099999999999994</c:v>
                </c:pt>
                <c:pt idx="945">
                  <c:v>66.099999999999994</c:v>
                </c:pt>
                <c:pt idx="946">
                  <c:v>66.099999999999994</c:v>
                </c:pt>
                <c:pt idx="947">
                  <c:v>66.099999999999994</c:v>
                </c:pt>
                <c:pt idx="948">
                  <c:v>66.099999999999994</c:v>
                </c:pt>
                <c:pt idx="949">
                  <c:v>66.099999999999994</c:v>
                </c:pt>
                <c:pt idx="950">
                  <c:v>66.2</c:v>
                </c:pt>
                <c:pt idx="951">
                  <c:v>66.2</c:v>
                </c:pt>
                <c:pt idx="952">
                  <c:v>66.2</c:v>
                </c:pt>
                <c:pt idx="953">
                  <c:v>66.2</c:v>
                </c:pt>
                <c:pt idx="954">
                  <c:v>66.2</c:v>
                </c:pt>
                <c:pt idx="955">
                  <c:v>66.2</c:v>
                </c:pt>
                <c:pt idx="956">
                  <c:v>66.2</c:v>
                </c:pt>
                <c:pt idx="957">
                  <c:v>66.2</c:v>
                </c:pt>
                <c:pt idx="958">
                  <c:v>66.3</c:v>
                </c:pt>
                <c:pt idx="959">
                  <c:v>66.3</c:v>
                </c:pt>
                <c:pt idx="960">
                  <c:v>66.3</c:v>
                </c:pt>
                <c:pt idx="961">
                  <c:v>66.3</c:v>
                </c:pt>
                <c:pt idx="962">
                  <c:v>66.3</c:v>
                </c:pt>
                <c:pt idx="963">
                  <c:v>66.3</c:v>
                </c:pt>
                <c:pt idx="964">
                  <c:v>66.400000000000006</c:v>
                </c:pt>
                <c:pt idx="965">
                  <c:v>66.400000000000006</c:v>
                </c:pt>
                <c:pt idx="966">
                  <c:v>66.400000000000006</c:v>
                </c:pt>
                <c:pt idx="967">
                  <c:v>66.400000000000006</c:v>
                </c:pt>
                <c:pt idx="968">
                  <c:v>66.400000000000006</c:v>
                </c:pt>
                <c:pt idx="969">
                  <c:v>66.400000000000006</c:v>
                </c:pt>
                <c:pt idx="970">
                  <c:v>66.5</c:v>
                </c:pt>
                <c:pt idx="971">
                  <c:v>66.5</c:v>
                </c:pt>
                <c:pt idx="972">
                  <c:v>66.5</c:v>
                </c:pt>
                <c:pt idx="973">
                  <c:v>66.5</c:v>
                </c:pt>
                <c:pt idx="974">
                  <c:v>66.599999999999994</c:v>
                </c:pt>
                <c:pt idx="975">
                  <c:v>66.599999999999994</c:v>
                </c:pt>
                <c:pt idx="976">
                  <c:v>66.599999999999994</c:v>
                </c:pt>
                <c:pt idx="977">
                  <c:v>66.599999999999994</c:v>
                </c:pt>
                <c:pt idx="978">
                  <c:v>66.599999999999994</c:v>
                </c:pt>
                <c:pt idx="979">
                  <c:v>66.599999999999994</c:v>
                </c:pt>
                <c:pt idx="980">
                  <c:v>66.599999999999994</c:v>
                </c:pt>
                <c:pt idx="981">
                  <c:v>66.599999999999994</c:v>
                </c:pt>
                <c:pt idx="982">
                  <c:v>66.599999999999994</c:v>
                </c:pt>
                <c:pt idx="983">
                  <c:v>66.599999999999994</c:v>
                </c:pt>
                <c:pt idx="984">
                  <c:v>66.7</c:v>
                </c:pt>
                <c:pt idx="985">
                  <c:v>66.7</c:v>
                </c:pt>
                <c:pt idx="986">
                  <c:v>66.7</c:v>
                </c:pt>
                <c:pt idx="987">
                  <c:v>66.7</c:v>
                </c:pt>
                <c:pt idx="988">
                  <c:v>66.7</c:v>
                </c:pt>
                <c:pt idx="989">
                  <c:v>66.8</c:v>
                </c:pt>
                <c:pt idx="990">
                  <c:v>66.8</c:v>
                </c:pt>
                <c:pt idx="991">
                  <c:v>66.8</c:v>
                </c:pt>
                <c:pt idx="992">
                  <c:v>66.8</c:v>
                </c:pt>
                <c:pt idx="993">
                  <c:v>66.8</c:v>
                </c:pt>
                <c:pt idx="994">
                  <c:v>66.8</c:v>
                </c:pt>
                <c:pt idx="995">
                  <c:v>66.8</c:v>
                </c:pt>
                <c:pt idx="996">
                  <c:v>66.8</c:v>
                </c:pt>
                <c:pt idx="997">
                  <c:v>66.900000000000006</c:v>
                </c:pt>
                <c:pt idx="998">
                  <c:v>66.900000000000006</c:v>
                </c:pt>
                <c:pt idx="999">
                  <c:v>66.900000000000006</c:v>
                </c:pt>
                <c:pt idx="1000">
                  <c:v>66.900000000000006</c:v>
                </c:pt>
                <c:pt idx="1001">
                  <c:v>66.900000000000006</c:v>
                </c:pt>
                <c:pt idx="1002">
                  <c:v>67</c:v>
                </c:pt>
                <c:pt idx="1003">
                  <c:v>67</c:v>
                </c:pt>
                <c:pt idx="1004">
                  <c:v>67</c:v>
                </c:pt>
                <c:pt idx="1005">
                  <c:v>67</c:v>
                </c:pt>
                <c:pt idx="1006">
                  <c:v>67</c:v>
                </c:pt>
                <c:pt idx="1007">
                  <c:v>67</c:v>
                </c:pt>
                <c:pt idx="1008">
                  <c:v>67</c:v>
                </c:pt>
                <c:pt idx="1009">
                  <c:v>67</c:v>
                </c:pt>
                <c:pt idx="1010">
                  <c:v>67</c:v>
                </c:pt>
                <c:pt idx="1011">
                  <c:v>67</c:v>
                </c:pt>
                <c:pt idx="1012">
                  <c:v>67</c:v>
                </c:pt>
                <c:pt idx="1013">
                  <c:v>67</c:v>
                </c:pt>
                <c:pt idx="1014">
                  <c:v>67.099999999999994</c:v>
                </c:pt>
                <c:pt idx="1015">
                  <c:v>67.099999999999994</c:v>
                </c:pt>
                <c:pt idx="1016">
                  <c:v>67.099999999999994</c:v>
                </c:pt>
                <c:pt idx="1017">
                  <c:v>67.099999999999994</c:v>
                </c:pt>
                <c:pt idx="1018">
                  <c:v>67.099999999999994</c:v>
                </c:pt>
                <c:pt idx="1019">
                  <c:v>67.099999999999994</c:v>
                </c:pt>
                <c:pt idx="1020">
                  <c:v>67.2</c:v>
                </c:pt>
                <c:pt idx="1021">
                  <c:v>67.2</c:v>
                </c:pt>
                <c:pt idx="1022">
                  <c:v>67.2</c:v>
                </c:pt>
                <c:pt idx="1023">
                  <c:v>67.2</c:v>
                </c:pt>
                <c:pt idx="1024">
                  <c:v>67.2</c:v>
                </c:pt>
                <c:pt idx="1025">
                  <c:v>67.2</c:v>
                </c:pt>
                <c:pt idx="1026">
                  <c:v>67.2</c:v>
                </c:pt>
                <c:pt idx="1027">
                  <c:v>67.2</c:v>
                </c:pt>
                <c:pt idx="1028">
                  <c:v>67.2</c:v>
                </c:pt>
                <c:pt idx="1029">
                  <c:v>67.3</c:v>
                </c:pt>
                <c:pt idx="1030">
                  <c:v>67.3</c:v>
                </c:pt>
                <c:pt idx="1031">
                  <c:v>67.3</c:v>
                </c:pt>
                <c:pt idx="1032">
                  <c:v>67.3</c:v>
                </c:pt>
                <c:pt idx="1033">
                  <c:v>67.3</c:v>
                </c:pt>
                <c:pt idx="1034">
                  <c:v>67.3</c:v>
                </c:pt>
                <c:pt idx="1035">
                  <c:v>67.3</c:v>
                </c:pt>
                <c:pt idx="1036">
                  <c:v>67.3</c:v>
                </c:pt>
                <c:pt idx="1037">
                  <c:v>67.3</c:v>
                </c:pt>
                <c:pt idx="1038">
                  <c:v>67.3</c:v>
                </c:pt>
                <c:pt idx="1039">
                  <c:v>67.3</c:v>
                </c:pt>
                <c:pt idx="1040">
                  <c:v>67.400000000000006</c:v>
                </c:pt>
                <c:pt idx="1041">
                  <c:v>67.400000000000006</c:v>
                </c:pt>
                <c:pt idx="1042">
                  <c:v>67.400000000000006</c:v>
                </c:pt>
                <c:pt idx="1043">
                  <c:v>67.400000000000006</c:v>
                </c:pt>
                <c:pt idx="1044">
                  <c:v>67.400000000000006</c:v>
                </c:pt>
                <c:pt idx="1045">
                  <c:v>67.400000000000006</c:v>
                </c:pt>
                <c:pt idx="1046">
                  <c:v>67.400000000000006</c:v>
                </c:pt>
                <c:pt idx="1047">
                  <c:v>67.400000000000006</c:v>
                </c:pt>
                <c:pt idx="1048">
                  <c:v>67.400000000000006</c:v>
                </c:pt>
                <c:pt idx="1049">
                  <c:v>67.5</c:v>
                </c:pt>
                <c:pt idx="1050">
                  <c:v>67.5</c:v>
                </c:pt>
                <c:pt idx="1051">
                  <c:v>67.5</c:v>
                </c:pt>
                <c:pt idx="1052">
                  <c:v>67.5</c:v>
                </c:pt>
                <c:pt idx="1053">
                  <c:v>67.5</c:v>
                </c:pt>
                <c:pt idx="1054">
                  <c:v>67.5</c:v>
                </c:pt>
                <c:pt idx="1055">
                  <c:v>67.5</c:v>
                </c:pt>
                <c:pt idx="1056">
                  <c:v>67.5</c:v>
                </c:pt>
                <c:pt idx="1057">
                  <c:v>67.5</c:v>
                </c:pt>
                <c:pt idx="1058">
                  <c:v>67.5</c:v>
                </c:pt>
                <c:pt idx="1059">
                  <c:v>67.5</c:v>
                </c:pt>
                <c:pt idx="1060">
                  <c:v>67.599999999999994</c:v>
                </c:pt>
                <c:pt idx="1061">
                  <c:v>67.599999999999994</c:v>
                </c:pt>
                <c:pt idx="1062">
                  <c:v>67.599999999999994</c:v>
                </c:pt>
                <c:pt idx="1063">
                  <c:v>67.599999999999994</c:v>
                </c:pt>
                <c:pt idx="1064">
                  <c:v>67.599999999999994</c:v>
                </c:pt>
                <c:pt idx="1065">
                  <c:v>67.599999999999994</c:v>
                </c:pt>
                <c:pt idx="1066">
                  <c:v>67.599999999999994</c:v>
                </c:pt>
                <c:pt idx="1067">
                  <c:v>67.599999999999994</c:v>
                </c:pt>
                <c:pt idx="1068">
                  <c:v>67.599999999999994</c:v>
                </c:pt>
                <c:pt idx="1069">
                  <c:v>67.599999999999994</c:v>
                </c:pt>
                <c:pt idx="1070">
                  <c:v>67.7</c:v>
                </c:pt>
                <c:pt idx="1071">
                  <c:v>67.7</c:v>
                </c:pt>
                <c:pt idx="1072">
                  <c:v>67.7</c:v>
                </c:pt>
                <c:pt idx="1073">
                  <c:v>67.7</c:v>
                </c:pt>
                <c:pt idx="1074">
                  <c:v>67.7</c:v>
                </c:pt>
                <c:pt idx="1075">
                  <c:v>67.7</c:v>
                </c:pt>
                <c:pt idx="1076">
                  <c:v>67.7</c:v>
                </c:pt>
                <c:pt idx="1077">
                  <c:v>67.7</c:v>
                </c:pt>
                <c:pt idx="1078">
                  <c:v>67.7</c:v>
                </c:pt>
                <c:pt idx="1079">
                  <c:v>67.7</c:v>
                </c:pt>
                <c:pt idx="1080">
                  <c:v>67.7</c:v>
                </c:pt>
                <c:pt idx="1081">
                  <c:v>67.8</c:v>
                </c:pt>
                <c:pt idx="1082">
                  <c:v>67.8</c:v>
                </c:pt>
                <c:pt idx="1083">
                  <c:v>67.8</c:v>
                </c:pt>
                <c:pt idx="1084">
                  <c:v>67.8</c:v>
                </c:pt>
                <c:pt idx="1085">
                  <c:v>67.8</c:v>
                </c:pt>
                <c:pt idx="1086">
                  <c:v>67.8</c:v>
                </c:pt>
                <c:pt idx="1087">
                  <c:v>67.8</c:v>
                </c:pt>
                <c:pt idx="1088">
                  <c:v>67.8</c:v>
                </c:pt>
                <c:pt idx="1089">
                  <c:v>67.8</c:v>
                </c:pt>
                <c:pt idx="1090">
                  <c:v>67.8</c:v>
                </c:pt>
                <c:pt idx="1091">
                  <c:v>67.900000000000006</c:v>
                </c:pt>
                <c:pt idx="1092">
                  <c:v>67.900000000000006</c:v>
                </c:pt>
                <c:pt idx="1093">
                  <c:v>67.900000000000006</c:v>
                </c:pt>
                <c:pt idx="1094">
                  <c:v>67.900000000000006</c:v>
                </c:pt>
                <c:pt idx="1095">
                  <c:v>67.900000000000006</c:v>
                </c:pt>
                <c:pt idx="1096">
                  <c:v>67.900000000000006</c:v>
                </c:pt>
                <c:pt idx="1097">
                  <c:v>67.900000000000006</c:v>
                </c:pt>
                <c:pt idx="1098">
                  <c:v>67.900000000000006</c:v>
                </c:pt>
                <c:pt idx="1099">
                  <c:v>68</c:v>
                </c:pt>
                <c:pt idx="1100">
                  <c:v>68</c:v>
                </c:pt>
                <c:pt idx="1101">
                  <c:v>68</c:v>
                </c:pt>
                <c:pt idx="1102">
                  <c:v>68</c:v>
                </c:pt>
                <c:pt idx="1103">
                  <c:v>68</c:v>
                </c:pt>
                <c:pt idx="1104">
                  <c:v>68</c:v>
                </c:pt>
                <c:pt idx="1105">
                  <c:v>68</c:v>
                </c:pt>
                <c:pt idx="1106">
                  <c:v>68</c:v>
                </c:pt>
                <c:pt idx="1107">
                  <c:v>68</c:v>
                </c:pt>
                <c:pt idx="1108">
                  <c:v>68</c:v>
                </c:pt>
                <c:pt idx="1109">
                  <c:v>68</c:v>
                </c:pt>
                <c:pt idx="1110">
                  <c:v>68</c:v>
                </c:pt>
                <c:pt idx="1111">
                  <c:v>68</c:v>
                </c:pt>
                <c:pt idx="1112">
                  <c:v>68</c:v>
                </c:pt>
                <c:pt idx="1113">
                  <c:v>68</c:v>
                </c:pt>
                <c:pt idx="1114">
                  <c:v>68</c:v>
                </c:pt>
                <c:pt idx="1115">
                  <c:v>68</c:v>
                </c:pt>
                <c:pt idx="1116">
                  <c:v>68</c:v>
                </c:pt>
                <c:pt idx="1117">
                  <c:v>68</c:v>
                </c:pt>
                <c:pt idx="1118">
                  <c:v>68</c:v>
                </c:pt>
                <c:pt idx="1119">
                  <c:v>68.099999999999994</c:v>
                </c:pt>
                <c:pt idx="1120">
                  <c:v>68.099999999999994</c:v>
                </c:pt>
                <c:pt idx="1121">
                  <c:v>68.099999999999994</c:v>
                </c:pt>
                <c:pt idx="1122">
                  <c:v>68.099999999999994</c:v>
                </c:pt>
                <c:pt idx="1123">
                  <c:v>68.099999999999994</c:v>
                </c:pt>
                <c:pt idx="1124">
                  <c:v>68.099999999999994</c:v>
                </c:pt>
                <c:pt idx="1125">
                  <c:v>68.099999999999994</c:v>
                </c:pt>
                <c:pt idx="1126">
                  <c:v>68.099999999999994</c:v>
                </c:pt>
                <c:pt idx="1127">
                  <c:v>68.099999999999994</c:v>
                </c:pt>
                <c:pt idx="1128">
                  <c:v>68.2</c:v>
                </c:pt>
                <c:pt idx="1129">
                  <c:v>68.2</c:v>
                </c:pt>
                <c:pt idx="1130">
                  <c:v>68.2</c:v>
                </c:pt>
                <c:pt idx="1131">
                  <c:v>68.2</c:v>
                </c:pt>
                <c:pt idx="1132">
                  <c:v>68.2</c:v>
                </c:pt>
                <c:pt idx="1133">
                  <c:v>68.3</c:v>
                </c:pt>
                <c:pt idx="1134">
                  <c:v>68.3</c:v>
                </c:pt>
                <c:pt idx="1135">
                  <c:v>68.3</c:v>
                </c:pt>
                <c:pt idx="1136">
                  <c:v>68.3</c:v>
                </c:pt>
                <c:pt idx="1137">
                  <c:v>68.3</c:v>
                </c:pt>
                <c:pt idx="1138">
                  <c:v>68.3</c:v>
                </c:pt>
                <c:pt idx="1139">
                  <c:v>68.3</c:v>
                </c:pt>
                <c:pt idx="1140">
                  <c:v>68.3</c:v>
                </c:pt>
                <c:pt idx="1141">
                  <c:v>68.3</c:v>
                </c:pt>
                <c:pt idx="1142">
                  <c:v>68.3</c:v>
                </c:pt>
                <c:pt idx="1143">
                  <c:v>68.3</c:v>
                </c:pt>
                <c:pt idx="1144">
                  <c:v>68.400000000000006</c:v>
                </c:pt>
                <c:pt idx="1145">
                  <c:v>68.400000000000006</c:v>
                </c:pt>
                <c:pt idx="1146">
                  <c:v>68.400000000000006</c:v>
                </c:pt>
                <c:pt idx="1147">
                  <c:v>68.400000000000006</c:v>
                </c:pt>
                <c:pt idx="1148">
                  <c:v>68.400000000000006</c:v>
                </c:pt>
                <c:pt idx="1149">
                  <c:v>68.400000000000006</c:v>
                </c:pt>
                <c:pt idx="1150">
                  <c:v>68.400000000000006</c:v>
                </c:pt>
                <c:pt idx="1151">
                  <c:v>68.400000000000006</c:v>
                </c:pt>
                <c:pt idx="1152">
                  <c:v>68.400000000000006</c:v>
                </c:pt>
                <c:pt idx="1153">
                  <c:v>68.400000000000006</c:v>
                </c:pt>
                <c:pt idx="1154">
                  <c:v>68.5</c:v>
                </c:pt>
                <c:pt idx="1155">
                  <c:v>68.5</c:v>
                </c:pt>
                <c:pt idx="1156">
                  <c:v>68.5</c:v>
                </c:pt>
                <c:pt idx="1157">
                  <c:v>68.5</c:v>
                </c:pt>
                <c:pt idx="1158">
                  <c:v>68.5</c:v>
                </c:pt>
                <c:pt idx="1159">
                  <c:v>68.5</c:v>
                </c:pt>
                <c:pt idx="1160">
                  <c:v>68.5</c:v>
                </c:pt>
                <c:pt idx="1161">
                  <c:v>68.5</c:v>
                </c:pt>
                <c:pt idx="1162">
                  <c:v>68.5</c:v>
                </c:pt>
                <c:pt idx="1163">
                  <c:v>68.5</c:v>
                </c:pt>
                <c:pt idx="1164">
                  <c:v>68.5</c:v>
                </c:pt>
                <c:pt idx="1165">
                  <c:v>68.5</c:v>
                </c:pt>
                <c:pt idx="1166">
                  <c:v>68.599999999999994</c:v>
                </c:pt>
                <c:pt idx="1167">
                  <c:v>68.599999999999994</c:v>
                </c:pt>
                <c:pt idx="1168">
                  <c:v>68.599999999999994</c:v>
                </c:pt>
                <c:pt idx="1169">
                  <c:v>68.599999999999994</c:v>
                </c:pt>
                <c:pt idx="1170">
                  <c:v>68.599999999999994</c:v>
                </c:pt>
                <c:pt idx="1171">
                  <c:v>68.599999999999994</c:v>
                </c:pt>
                <c:pt idx="1172">
                  <c:v>68.7</c:v>
                </c:pt>
                <c:pt idx="1173">
                  <c:v>68.7</c:v>
                </c:pt>
                <c:pt idx="1174">
                  <c:v>68.7</c:v>
                </c:pt>
                <c:pt idx="1175">
                  <c:v>68.7</c:v>
                </c:pt>
                <c:pt idx="1176">
                  <c:v>68.7</c:v>
                </c:pt>
                <c:pt idx="1177">
                  <c:v>68.7</c:v>
                </c:pt>
                <c:pt idx="1178">
                  <c:v>68.7</c:v>
                </c:pt>
                <c:pt idx="1179">
                  <c:v>68.7</c:v>
                </c:pt>
                <c:pt idx="1180">
                  <c:v>68.7</c:v>
                </c:pt>
                <c:pt idx="1181">
                  <c:v>68.7</c:v>
                </c:pt>
                <c:pt idx="1182">
                  <c:v>68.8</c:v>
                </c:pt>
                <c:pt idx="1183">
                  <c:v>68.8</c:v>
                </c:pt>
                <c:pt idx="1184">
                  <c:v>68.8</c:v>
                </c:pt>
                <c:pt idx="1185">
                  <c:v>68.8</c:v>
                </c:pt>
                <c:pt idx="1186">
                  <c:v>68.8</c:v>
                </c:pt>
                <c:pt idx="1187">
                  <c:v>68.8</c:v>
                </c:pt>
                <c:pt idx="1188">
                  <c:v>68.8</c:v>
                </c:pt>
                <c:pt idx="1189">
                  <c:v>68.8</c:v>
                </c:pt>
                <c:pt idx="1190">
                  <c:v>68.900000000000006</c:v>
                </c:pt>
                <c:pt idx="1191">
                  <c:v>68.900000000000006</c:v>
                </c:pt>
                <c:pt idx="1192">
                  <c:v>68.900000000000006</c:v>
                </c:pt>
                <c:pt idx="1193">
                  <c:v>68.900000000000006</c:v>
                </c:pt>
                <c:pt idx="1194">
                  <c:v>68.900000000000006</c:v>
                </c:pt>
                <c:pt idx="1195">
                  <c:v>68.900000000000006</c:v>
                </c:pt>
                <c:pt idx="1196">
                  <c:v>68.900000000000006</c:v>
                </c:pt>
                <c:pt idx="1197">
                  <c:v>68.900000000000006</c:v>
                </c:pt>
                <c:pt idx="1198">
                  <c:v>68.900000000000006</c:v>
                </c:pt>
                <c:pt idx="1199">
                  <c:v>69</c:v>
                </c:pt>
                <c:pt idx="1200">
                  <c:v>69</c:v>
                </c:pt>
                <c:pt idx="1201">
                  <c:v>69</c:v>
                </c:pt>
                <c:pt idx="1202">
                  <c:v>69</c:v>
                </c:pt>
                <c:pt idx="1203">
                  <c:v>69</c:v>
                </c:pt>
                <c:pt idx="1204">
                  <c:v>69</c:v>
                </c:pt>
                <c:pt idx="1205">
                  <c:v>69</c:v>
                </c:pt>
                <c:pt idx="1206">
                  <c:v>69</c:v>
                </c:pt>
                <c:pt idx="1207">
                  <c:v>69</c:v>
                </c:pt>
                <c:pt idx="1208">
                  <c:v>69</c:v>
                </c:pt>
                <c:pt idx="1209">
                  <c:v>69</c:v>
                </c:pt>
                <c:pt idx="1210">
                  <c:v>69</c:v>
                </c:pt>
                <c:pt idx="1211">
                  <c:v>69</c:v>
                </c:pt>
                <c:pt idx="1212">
                  <c:v>69</c:v>
                </c:pt>
                <c:pt idx="1213">
                  <c:v>69.099999999999994</c:v>
                </c:pt>
                <c:pt idx="1214">
                  <c:v>69.099999999999994</c:v>
                </c:pt>
                <c:pt idx="1215">
                  <c:v>69.099999999999994</c:v>
                </c:pt>
                <c:pt idx="1216">
                  <c:v>69.099999999999994</c:v>
                </c:pt>
                <c:pt idx="1217">
                  <c:v>69.099999999999994</c:v>
                </c:pt>
                <c:pt idx="1218">
                  <c:v>69.099999999999994</c:v>
                </c:pt>
                <c:pt idx="1219">
                  <c:v>69.099999999999994</c:v>
                </c:pt>
                <c:pt idx="1220">
                  <c:v>69.099999999999994</c:v>
                </c:pt>
                <c:pt idx="1221">
                  <c:v>69.099999999999994</c:v>
                </c:pt>
                <c:pt idx="1222">
                  <c:v>69.099999999999994</c:v>
                </c:pt>
                <c:pt idx="1223">
                  <c:v>69.2</c:v>
                </c:pt>
                <c:pt idx="1224">
                  <c:v>69.2</c:v>
                </c:pt>
                <c:pt idx="1225">
                  <c:v>69.2</c:v>
                </c:pt>
                <c:pt idx="1226">
                  <c:v>69.2</c:v>
                </c:pt>
                <c:pt idx="1227">
                  <c:v>69.2</c:v>
                </c:pt>
                <c:pt idx="1228">
                  <c:v>69.2</c:v>
                </c:pt>
                <c:pt idx="1229">
                  <c:v>69.2</c:v>
                </c:pt>
                <c:pt idx="1230">
                  <c:v>69.2</c:v>
                </c:pt>
                <c:pt idx="1231">
                  <c:v>69.2</c:v>
                </c:pt>
                <c:pt idx="1232">
                  <c:v>69.3</c:v>
                </c:pt>
                <c:pt idx="1233">
                  <c:v>69.3</c:v>
                </c:pt>
                <c:pt idx="1234">
                  <c:v>69.3</c:v>
                </c:pt>
                <c:pt idx="1235">
                  <c:v>69.3</c:v>
                </c:pt>
                <c:pt idx="1236">
                  <c:v>69.3</c:v>
                </c:pt>
                <c:pt idx="1237">
                  <c:v>69.3</c:v>
                </c:pt>
                <c:pt idx="1238">
                  <c:v>69.3</c:v>
                </c:pt>
                <c:pt idx="1239">
                  <c:v>69.3</c:v>
                </c:pt>
                <c:pt idx="1240">
                  <c:v>69.3</c:v>
                </c:pt>
                <c:pt idx="1241">
                  <c:v>69.400000000000006</c:v>
                </c:pt>
                <c:pt idx="1242">
                  <c:v>69.400000000000006</c:v>
                </c:pt>
                <c:pt idx="1243">
                  <c:v>69.400000000000006</c:v>
                </c:pt>
                <c:pt idx="1244">
                  <c:v>69.400000000000006</c:v>
                </c:pt>
                <c:pt idx="1245">
                  <c:v>69.400000000000006</c:v>
                </c:pt>
                <c:pt idx="1246">
                  <c:v>69.400000000000006</c:v>
                </c:pt>
                <c:pt idx="1247">
                  <c:v>69.400000000000006</c:v>
                </c:pt>
                <c:pt idx="1248">
                  <c:v>69.400000000000006</c:v>
                </c:pt>
                <c:pt idx="1249">
                  <c:v>69.400000000000006</c:v>
                </c:pt>
                <c:pt idx="1250">
                  <c:v>69.400000000000006</c:v>
                </c:pt>
                <c:pt idx="1251">
                  <c:v>69.400000000000006</c:v>
                </c:pt>
                <c:pt idx="1252">
                  <c:v>69.400000000000006</c:v>
                </c:pt>
                <c:pt idx="1253">
                  <c:v>69.400000000000006</c:v>
                </c:pt>
                <c:pt idx="1254">
                  <c:v>69.400000000000006</c:v>
                </c:pt>
                <c:pt idx="1255">
                  <c:v>69.400000000000006</c:v>
                </c:pt>
                <c:pt idx="1256">
                  <c:v>69.5</c:v>
                </c:pt>
                <c:pt idx="1257">
                  <c:v>69.5</c:v>
                </c:pt>
                <c:pt idx="1258">
                  <c:v>69.5</c:v>
                </c:pt>
                <c:pt idx="1259">
                  <c:v>69.5</c:v>
                </c:pt>
                <c:pt idx="1260">
                  <c:v>69.5</c:v>
                </c:pt>
                <c:pt idx="1261">
                  <c:v>69.5</c:v>
                </c:pt>
                <c:pt idx="1262">
                  <c:v>69.5</c:v>
                </c:pt>
                <c:pt idx="1263">
                  <c:v>69.5</c:v>
                </c:pt>
                <c:pt idx="1264">
                  <c:v>69.5</c:v>
                </c:pt>
                <c:pt idx="1265">
                  <c:v>69.599999999999994</c:v>
                </c:pt>
                <c:pt idx="1266">
                  <c:v>69.599999999999994</c:v>
                </c:pt>
                <c:pt idx="1267">
                  <c:v>69.599999999999994</c:v>
                </c:pt>
                <c:pt idx="1268">
                  <c:v>69.599999999999994</c:v>
                </c:pt>
                <c:pt idx="1269">
                  <c:v>69.599999999999994</c:v>
                </c:pt>
                <c:pt idx="1270">
                  <c:v>69.599999999999994</c:v>
                </c:pt>
                <c:pt idx="1271">
                  <c:v>69.599999999999994</c:v>
                </c:pt>
                <c:pt idx="1272">
                  <c:v>69.599999999999994</c:v>
                </c:pt>
                <c:pt idx="1273">
                  <c:v>69.599999999999994</c:v>
                </c:pt>
                <c:pt idx="1274">
                  <c:v>69.599999999999994</c:v>
                </c:pt>
                <c:pt idx="1275">
                  <c:v>69.7</c:v>
                </c:pt>
                <c:pt idx="1276">
                  <c:v>69.7</c:v>
                </c:pt>
                <c:pt idx="1277">
                  <c:v>69.7</c:v>
                </c:pt>
                <c:pt idx="1278">
                  <c:v>69.7</c:v>
                </c:pt>
                <c:pt idx="1279">
                  <c:v>69.7</c:v>
                </c:pt>
                <c:pt idx="1280">
                  <c:v>69.7</c:v>
                </c:pt>
                <c:pt idx="1281">
                  <c:v>69.8</c:v>
                </c:pt>
                <c:pt idx="1282">
                  <c:v>69.8</c:v>
                </c:pt>
                <c:pt idx="1283">
                  <c:v>69.8</c:v>
                </c:pt>
                <c:pt idx="1284">
                  <c:v>69.8</c:v>
                </c:pt>
                <c:pt idx="1285">
                  <c:v>69.8</c:v>
                </c:pt>
                <c:pt idx="1286">
                  <c:v>69.8</c:v>
                </c:pt>
                <c:pt idx="1287">
                  <c:v>69.8</c:v>
                </c:pt>
                <c:pt idx="1288">
                  <c:v>69.8</c:v>
                </c:pt>
                <c:pt idx="1289">
                  <c:v>69.900000000000006</c:v>
                </c:pt>
                <c:pt idx="1290">
                  <c:v>69.900000000000006</c:v>
                </c:pt>
                <c:pt idx="1291">
                  <c:v>69.900000000000006</c:v>
                </c:pt>
                <c:pt idx="1292">
                  <c:v>69.900000000000006</c:v>
                </c:pt>
                <c:pt idx="1293">
                  <c:v>69.900000000000006</c:v>
                </c:pt>
                <c:pt idx="1294">
                  <c:v>69.900000000000006</c:v>
                </c:pt>
                <c:pt idx="1295">
                  <c:v>69.900000000000006</c:v>
                </c:pt>
                <c:pt idx="1296">
                  <c:v>69.900000000000006</c:v>
                </c:pt>
                <c:pt idx="1297">
                  <c:v>69.900000000000006</c:v>
                </c:pt>
                <c:pt idx="1298">
                  <c:v>69.900000000000006</c:v>
                </c:pt>
                <c:pt idx="1299">
                  <c:v>69.900000000000006</c:v>
                </c:pt>
                <c:pt idx="1300">
                  <c:v>70</c:v>
                </c:pt>
                <c:pt idx="1301">
                  <c:v>70</c:v>
                </c:pt>
                <c:pt idx="1302">
                  <c:v>70</c:v>
                </c:pt>
                <c:pt idx="1303">
                  <c:v>70</c:v>
                </c:pt>
                <c:pt idx="1304">
                  <c:v>70</c:v>
                </c:pt>
                <c:pt idx="1305">
                  <c:v>70</c:v>
                </c:pt>
                <c:pt idx="1306">
                  <c:v>70</c:v>
                </c:pt>
                <c:pt idx="1307">
                  <c:v>70</c:v>
                </c:pt>
                <c:pt idx="1308">
                  <c:v>71</c:v>
                </c:pt>
                <c:pt idx="1309">
                  <c:v>71</c:v>
                </c:pt>
                <c:pt idx="1310">
                  <c:v>71</c:v>
                </c:pt>
                <c:pt idx="1311">
                  <c:v>71</c:v>
                </c:pt>
                <c:pt idx="1312">
                  <c:v>71</c:v>
                </c:pt>
                <c:pt idx="1313">
                  <c:v>71</c:v>
                </c:pt>
                <c:pt idx="1314">
                  <c:v>71</c:v>
                </c:pt>
                <c:pt idx="1315">
                  <c:v>71</c:v>
                </c:pt>
                <c:pt idx="1316">
                  <c:v>71</c:v>
                </c:pt>
                <c:pt idx="1317">
                  <c:v>71</c:v>
                </c:pt>
                <c:pt idx="1318">
                  <c:v>71</c:v>
                </c:pt>
                <c:pt idx="1319">
                  <c:v>71</c:v>
                </c:pt>
                <c:pt idx="1320">
                  <c:v>71</c:v>
                </c:pt>
                <c:pt idx="1321">
                  <c:v>71</c:v>
                </c:pt>
                <c:pt idx="1322">
                  <c:v>71</c:v>
                </c:pt>
                <c:pt idx="1323">
                  <c:v>71</c:v>
                </c:pt>
                <c:pt idx="1324">
                  <c:v>71</c:v>
                </c:pt>
                <c:pt idx="1325">
                  <c:v>71</c:v>
                </c:pt>
                <c:pt idx="1326">
                  <c:v>71</c:v>
                </c:pt>
                <c:pt idx="1327">
                  <c:v>71.099999999999994</c:v>
                </c:pt>
                <c:pt idx="1328">
                  <c:v>71.099999999999994</c:v>
                </c:pt>
                <c:pt idx="1329">
                  <c:v>71.099999999999994</c:v>
                </c:pt>
                <c:pt idx="1330">
                  <c:v>71.099999999999994</c:v>
                </c:pt>
                <c:pt idx="1331">
                  <c:v>71.099999999999994</c:v>
                </c:pt>
                <c:pt idx="1332">
                  <c:v>71.099999999999994</c:v>
                </c:pt>
                <c:pt idx="1333">
                  <c:v>71.099999999999994</c:v>
                </c:pt>
                <c:pt idx="1334">
                  <c:v>71.099999999999994</c:v>
                </c:pt>
                <c:pt idx="1335">
                  <c:v>71.099999999999994</c:v>
                </c:pt>
                <c:pt idx="1336">
                  <c:v>71.099999999999994</c:v>
                </c:pt>
                <c:pt idx="1337">
                  <c:v>71.099999999999994</c:v>
                </c:pt>
                <c:pt idx="1338">
                  <c:v>71.2</c:v>
                </c:pt>
                <c:pt idx="1339">
                  <c:v>71.2</c:v>
                </c:pt>
                <c:pt idx="1340">
                  <c:v>71.2</c:v>
                </c:pt>
                <c:pt idx="1341">
                  <c:v>71.2</c:v>
                </c:pt>
                <c:pt idx="1342">
                  <c:v>71.2</c:v>
                </c:pt>
                <c:pt idx="1343">
                  <c:v>71.2</c:v>
                </c:pt>
                <c:pt idx="1344">
                  <c:v>71.2</c:v>
                </c:pt>
                <c:pt idx="1345">
                  <c:v>71.2</c:v>
                </c:pt>
                <c:pt idx="1346">
                  <c:v>71.2</c:v>
                </c:pt>
                <c:pt idx="1347">
                  <c:v>71.2</c:v>
                </c:pt>
                <c:pt idx="1348">
                  <c:v>71.2</c:v>
                </c:pt>
                <c:pt idx="1349">
                  <c:v>71.2</c:v>
                </c:pt>
                <c:pt idx="1350">
                  <c:v>71.2</c:v>
                </c:pt>
                <c:pt idx="1351">
                  <c:v>71.3</c:v>
                </c:pt>
                <c:pt idx="1352">
                  <c:v>71.3</c:v>
                </c:pt>
                <c:pt idx="1353">
                  <c:v>71.3</c:v>
                </c:pt>
                <c:pt idx="1354">
                  <c:v>71.3</c:v>
                </c:pt>
                <c:pt idx="1355">
                  <c:v>71.3</c:v>
                </c:pt>
                <c:pt idx="1356">
                  <c:v>71.3</c:v>
                </c:pt>
                <c:pt idx="1357">
                  <c:v>71.3</c:v>
                </c:pt>
                <c:pt idx="1358">
                  <c:v>71.400000000000006</c:v>
                </c:pt>
                <c:pt idx="1359">
                  <c:v>71.400000000000006</c:v>
                </c:pt>
                <c:pt idx="1360">
                  <c:v>71.400000000000006</c:v>
                </c:pt>
                <c:pt idx="1361">
                  <c:v>71.400000000000006</c:v>
                </c:pt>
                <c:pt idx="1362">
                  <c:v>71.400000000000006</c:v>
                </c:pt>
                <c:pt idx="1363">
                  <c:v>71.400000000000006</c:v>
                </c:pt>
                <c:pt idx="1364">
                  <c:v>71.400000000000006</c:v>
                </c:pt>
                <c:pt idx="1365">
                  <c:v>71.400000000000006</c:v>
                </c:pt>
                <c:pt idx="1366">
                  <c:v>71.400000000000006</c:v>
                </c:pt>
                <c:pt idx="1367">
                  <c:v>71.400000000000006</c:v>
                </c:pt>
                <c:pt idx="1368">
                  <c:v>71.400000000000006</c:v>
                </c:pt>
                <c:pt idx="1369">
                  <c:v>71.400000000000006</c:v>
                </c:pt>
                <c:pt idx="1370">
                  <c:v>71.400000000000006</c:v>
                </c:pt>
                <c:pt idx="1371">
                  <c:v>71.400000000000006</c:v>
                </c:pt>
                <c:pt idx="1372">
                  <c:v>71.400000000000006</c:v>
                </c:pt>
                <c:pt idx="1373">
                  <c:v>71.400000000000006</c:v>
                </c:pt>
                <c:pt idx="1374">
                  <c:v>71.5</c:v>
                </c:pt>
                <c:pt idx="1375">
                  <c:v>71.5</c:v>
                </c:pt>
                <c:pt idx="1376">
                  <c:v>71.5</c:v>
                </c:pt>
                <c:pt idx="1377">
                  <c:v>71.5</c:v>
                </c:pt>
                <c:pt idx="1378">
                  <c:v>71.5</c:v>
                </c:pt>
                <c:pt idx="1379">
                  <c:v>71.5</c:v>
                </c:pt>
                <c:pt idx="1380">
                  <c:v>71.5</c:v>
                </c:pt>
                <c:pt idx="1381">
                  <c:v>71.5</c:v>
                </c:pt>
                <c:pt idx="1382">
                  <c:v>71.599999999999994</c:v>
                </c:pt>
                <c:pt idx="1383">
                  <c:v>71.599999999999994</c:v>
                </c:pt>
                <c:pt idx="1384">
                  <c:v>71.599999999999994</c:v>
                </c:pt>
                <c:pt idx="1385">
                  <c:v>71.599999999999994</c:v>
                </c:pt>
                <c:pt idx="1386">
                  <c:v>71.599999999999994</c:v>
                </c:pt>
                <c:pt idx="1387">
                  <c:v>71.599999999999994</c:v>
                </c:pt>
                <c:pt idx="1388">
                  <c:v>71.599999999999994</c:v>
                </c:pt>
                <c:pt idx="1389">
                  <c:v>71.599999999999994</c:v>
                </c:pt>
                <c:pt idx="1390">
                  <c:v>71.599999999999994</c:v>
                </c:pt>
                <c:pt idx="1391">
                  <c:v>71.599999999999994</c:v>
                </c:pt>
                <c:pt idx="1392">
                  <c:v>71.599999999999994</c:v>
                </c:pt>
                <c:pt idx="1393">
                  <c:v>71.599999999999994</c:v>
                </c:pt>
                <c:pt idx="1394">
                  <c:v>71.599999999999994</c:v>
                </c:pt>
                <c:pt idx="1395">
                  <c:v>71.599999999999994</c:v>
                </c:pt>
                <c:pt idx="1396">
                  <c:v>71.7</c:v>
                </c:pt>
                <c:pt idx="1397">
                  <c:v>71.7</c:v>
                </c:pt>
                <c:pt idx="1398">
                  <c:v>71.7</c:v>
                </c:pt>
                <c:pt idx="1399">
                  <c:v>71.7</c:v>
                </c:pt>
                <c:pt idx="1400">
                  <c:v>71.7</c:v>
                </c:pt>
                <c:pt idx="1401">
                  <c:v>71.7</c:v>
                </c:pt>
                <c:pt idx="1402">
                  <c:v>71.7</c:v>
                </c:pt>
                <c:pt idx="1403">
                  <c:v>71.7</c:v>
                </c:pt>
                <c:pt idx="1404">
                  <c:v>71.7</c:v>
                </c:pt>
                <c:pt idx="1405">
                  <c:v>71.7</c:v>
                </c:pt>
                <c:pt idx="1406">
                  <c:v>71.7</c:v>
                </c:pt>
                <c:pt idx="1407">
                  <c:v>71.7</c:v>
                </c:pt>
                <c:pt idx="1408">
                  <c:v>71.7</c:v>
                </c:pt>
                <c:pt idx="1409">
                  <c:v>71.7</c:v>
                </c:pt>
                <c:pt idx="1410">
                  <c:v>71.7</c:v>
                </c:pt>
                <c:pt idx="1411">
                  <c:v>71.7</c:v>
                </c:pt>
                <c:pt idx="1412">
                  <c:v>71.8</c:v>
                </c:pt>
                <c:pt idx="1413">
                  <c:v>71.8</c:v>
                </c:pt>
                <c:pt idx="1414">
                  <c:v>71.8</c:v>
                </c:pt>
                <c:pt idx="1415">
                  <c:v>71.8</c:v>
                </c:pt>
                <c:pt idx="1416">
                  <c:v>71.8</c:v>
                </c:pt>
                <c:pt idx="1417">
                  <c:v>71.8</c:v>
                </c:pt>
                <c:pt idx="1418">
                  <c:v>71.8</c:v>
                </c:pt>
                <c:pt idx="1419">
                  <c:v>71.8</c:v>
                </c:pt>
                <c:pt idx="1420">
                  <c:v>71.8</c:v>
                </c:pt>
                <c:pt idx="1421">
                  <c:v>71.8</c:v>
                </c:pt>
                <c:pt idx="1422">
                  <c:v>71.8</c:v>
                </c:pt>
                <c:pt idx="1423">
                  <c:v>71.8</c:v>
                </c:pt>
                <c:pt idx="1424">
                  <c:v>71.8</c:v>
                </c:pt>
                <c:pt idx="1425">
                  <c:v>71.8</c:v>
                </c:pt>
                <c:pt idx="1426">
                  <c:v>71.8</c:v>
                </c:pt>
                <c:pt idx="1427">
                  <c:v>71.900000000000006</c:v>
                </c:pt>
                <c:pt idx="1428">
                  <c:v>71.900000000000006</c:v>
                </c:pt>
                <c:pt idx="1429">
                  <c:v>71.900000000000006</c:v>
                </c:pt>
                <c:pt idx="1430">
                  <c:v>71.900000000000006</c:v>
                </c:pt>
                <c:pt idx="1431">
                  <c:v>71.900000000000006</c:v>
                </c:pt>
                <c:pt idx="1432">
                  <c:v>71.900000000000006</c:v>
                </c:pt>
                <c:pt idx="1433">
                  <c:v>71.900000000000006</c:v>
                </c:pt>
                <c:pt idx="1434">
                  <c:v>71.900000000000006</c:v>
                </c:pt>
                <c:pt idx="1435">
                  <c:v>71.900000000000006</c:v>
                </c:pt>
                <c:pt idx="1436">
                  <c:v>71.900000000000006</c:v>
                </c:pt>
                <c:pt idx="1437">
                  <c:v>71.900000000000006</c:v>
                </c:pt>
                <c:pt idx="1438">
                  <c:v>71.900000000000006</c:v>
                </c:pt>
                <c:pt idx="1439">
                  <c:v>71.900000000000006</c:v>
                </c:pt>
                <c:pt idx="1440">
                  <c:v>71.900000000000006</c:v>
                </c:pt>
                <c:pt idx="1441">
                  <c:v>72</c:v>
                </c:pt>
                <c:pt idx="1442">
                  <c:v>72</c:v>
                </c:pt>
                <c:pt idx="1443">
                  <c:v>72</c:v>
                </c:pt>
                <c:pt idx="1444">
                  <c:v>72</c:v>
                </c:pt>
                <c:pt idx="1445">
                  <c:v>72</c:v>
                </c:pt>
                <c:pt idx="1446">
                  <c:v>72</c:v>
                </c:pt>
                <c:pt idx="1447">
                  <c:v>72</c:v>
                </c:pt>
                <c:pt idx="1448">
                  <c:v>72</c:v>
                </c:pt>
                <c:pt idx="1449">
                  <c:v>72</c:v>
                </c:pt>
                <c:pt idx="1450">
                  <c:v>72</c:v>
                </c:pt>
                <c:pt idx="1451">
                  <c:v>72</c:v>
                </c:pt>
                <c:pt idx="1452">
                  <c:v>72</c:v>
                </c:pt>
                <c:pt idx="1453">
                  <c:v>72</c:v>
                </c:pt>
                <c:pt idx="1454">
                  <c:v>72</c:v>
                </c:pt>
                <c:pt idx="1455">
                  <c:v>72</c:v>
                </c:pt>
                <c:pt idx="1456">
                  <c:v>72</c:v>
                </c:pt>
                <c:pt idx="1457">
                  <c:v>72</c:v>
                </c:pt>
                <c:pt idx="1458">
                  <c:v>72</c:v>
                </c:pt>
                <c:pt idx="1459">
                  <c:v>72</c:v>
                </c:pt>
                <c:pt idx="1460">
                  <c:v>72</c:v>
                </c:pt>
                <c:pt idx="1461">
                  <c:v>72</c:v>
                </c:pt>
                <c:pt idx="1462">
                  <c:v>72.099999999999994</c:v>
                </c:pt>
                <c:pt idx="1463">
                  <c:v>72.099999999999994</c:v>
                </c:pt>
                <c:pt idx="1464">
                  <c:v>72.099999999999994</c:v>
                </c:pt>
                <c:pt idx="1465">
                  <c:v>72.099999999999994</c:v>
                </c:pt>
                <c:pt idx="1466">
                  <c:v>72.099999999999994</c:v>
                </c:pt>
                <c:pt idx="1467">
                  <c:v>72.099999999999994</c:v>
                </c:pt>
                <c:pt idx="1468">
                  <c:v>72.099999999999994</c:v>
                </c:pt>
                <c:pt idx="1469">
                  <c:v>72.099999999999994</c:v>
                </c:pt>
                <c:pt idx="1470">
                  <c:v>72.099999999999994</c:v>
                </c:pt>
                <c:pt idx="1471">
                  <c:v>72.099999999999994</c:v>
                </c:pt>
                <c:pt idx="1472">
                  <c:v>72.099999999999994</c:v>
                </c:pt>
                <c:pt idx="1473">
                  <c:v>72.099999999999994</c:v>
                </c:pt>
                <c:pt idx="1474">
                  <c:v>72.099999999999994</c:v>
                </c:pt>
                <c:pt idx="1475">
                  <c:v>72.2</c:v>
                </c:pt>
                <c:pt idx="1476">
                  <c:v>72.2</c:v>
                </c:pt>
                <c:pt idx="1477">
                  <c:v>72.2</c:v>
                </c:pt>
                <c:pt idx="1478">
                  <c:v>72.2</c:v>
                </c:pt>
                <c:pt idx="1479">
                  <c:v>72.2</c:v>
                </c:pt>
                <c:pt idx="1480">
                  <c:v>72.2</c:v>
                </c:pt>
                <c:pt idx="1481">
                  <c:v>72.2</c:v>
                </c:pt>
                <c:pt idx="1482">
                  <c:v>72.2</c:v>
                </c:pt>
                <c:pt idx="1483">
                  <c:v>72.2</c:v>
                </c:pt>
                <c:pt idx="1484">
                  <c:v>72.2</c:v>
                </c:pt>
                <c:pt idx="1485">
                  <c:v>72.2</c:v>
                </c:pt>
                <c:pt idx="1486">
                  <c:v>72.2</c:v>
                </c:pt>
                <c:pt idx="1487">
                  <c:v>72.2</c:v>
                </c:pt>
                <c:pt idx="1488">
                  <c:v>72.2</c:v>
                </c:pt>
                <c:pt idx="1489">
                  <c:v>72.2</c:v>
                </c:pt>
                <c:pt idx="1490">
                  <c:v>72.2</c:v>
                </c:pt>
                <c:pt idx="1491">
                  <c:v>72.3</c:v>
                </c:pt>
                <c:pt idx="1492">
                  <c:v>72.3</c:v>
                </c:pt>
                <c:pt idx="1493">
                  <c:v>72.3</c:v>
                </c:pt>
                <c:pt idx="1494">
                  <c:v>72.3</c:v>
                </c:pt>
                <c:pt idx="1495">
                  <c:v>72.3</c:v>
                </c:pt>
                <c:pt idx="1496">
                  <c:v>72.3</c:v>
                </c:pt>
                <c:pt idx="1497">
                  <c:v>72.3</c:v>
                </c:pt>
                <c:pt idx="1498">
                  <c:v>72.3</c:v>
                </c:pt>
                <c:pt idx="1499">
                  <c:v>72.3</c:v>
                </c:pt>
                <c:pt idx="1500">
                  <c:v>72.3</c:v>
                </c:pt>
                <c:pt idx="1501">
                  <c:v>72.3</c:v>
                </c:pt>
                <c:pt idx="1502">
                  <c:v>72.3</c:v>
                </c:pt>
                <c:pt idx="1503">
                  <c:v>72.3</c:v>
                </c:pt>
                <c:pt idx="1504">
                  <c:v>72.3</c:v>
                </c:pt>
                <c:pt idx="1505">
                  <c:v>72.400000000000006</c:v>
                </c:pt>
                <c:pt idx="1506">
                  <c:v>72.400000000000006</c:v>
                </c:pt>
                <c:pt idx="1507">
                  <c:v>72.400000000000006</c:v>
                </c:pt>
                <c:pt idx="1508">
                  <c:v>72.400000000000006</c:v>
                </c:pt>
                <c:pt idx="1509">
                  <c:v>72.400000000000006</c:v>
                </c:pt>
                <c:pt idx="1510">
                  <c:v>72.400000000000006</c:v>
                </c:pt>
                <c:pt idx="1511">
                  <c:v>72.400000000000006</c:v>
                </c:pt>
                <c:pt idx="1512">
                  <c:v>72.400000000000006</c:v>
                </c:pt>
                <c:pt idx="1513">
                  <c:v>72.400000000000006</c:v>
                </c:pt>
                <c:pt idx="1514">
                  <c:v>72.400000000000006</c:v>
                </c:pt>
                <c:pt idx="1515">
                  <c:v>72.400000000000006</c:v>
                </c:pt>
                <c:pt idx="1516">
                  <c:v>72.400000000000006</c:v>
                </c:pt>
                <c:pt idx="1517">
                  <c:v>72.400000000000006</c:v>
                </c:pt>
                <c:pt idx="1518">
                  <c:v>72.400000000000006</c:v>
                </c:pt>
                <c:pt idx="1519">
                  <c:v>72.5</c:v>
                </c:pt>
                <c:pt idx="1520">
                  <c:v>72.5</c:v>
                </c:pt>
                <c:pt idx="1521">
                  <c:v>72.5</c:v>
                </c:pt>
                <c:pt idx="1522">
                  <c:v>72.5</c:v>
                </c:pt>
                <c:pt idx="1523">
                  <c:v>72.5</c:v>
                </c:pt>
                <c:pt idx="1524">
                  <c:v>72.5</c:v>
                </c:pt>
                <c:pt idx="1525">
                  <c:v>72.5</c:v>
                </c:pt>
                <c:pt idx="1526">
                  <c:v>72.5</c:v>
                </c:pt>
                <c:pt idx="1527">
                  <c:v>72.5</c:v>
                </c:pt>
                <c:pt idx="1528">
                  <c:v>72.5</c:v>
                </c:pt>
                <c:pt idx="1529">
                  <c:v>72.5</c:v>
                </c:pt>
                <c:pt idx="1530">
                  <c:v>72.5</c:v>
                </c:pt>
                <c:pt idx="1531">
                  <c:v>72.5</c:v>
                </c:pt>
                <c:pt idx="1532">
                  <c:v>72.5</c:v>
                </c:pt>
                <c:pt idx="1533">
                  <c:v>72.5</c:v>
                </c:pt>
                <c:pt idx="1534">
                  <c:v>72.5</c:v>
                </c:pt>
                <c:pt idx="1535">
                  <c:v>72.5</c:v>
                </c:pt>
                <c:pt idx="1536">
                  <c:v>72.5</c:v>
                </c:pt>
                <c:pt idx="1537">
                  <c:v>72.599999999999994</c:v>
                </c:pt>
                <c:pt idx="1538">
                  <c:v>72.599999999999994</c:v>
                </c:pt>
                <c:pt idx="1539">
                  <c:v>72.599999999999994</c:v>
                </c:pt>
                <c:pt idx="1540">
                  <c:v>72.599999999999994</c:v>
                </c:pt>
                <c:pt idx="1541">
                  <c:v>72.599999999999994</c:v>
                </c:pt>
                <c:pt idx="1542">
                  <c:v>72.599999999999994</c:v>
                </c:pt>
                <c:pt idx="1543">
                  <c:v>72.599999999999994</c:v>
                </c:pt>
                <c:pt idx="1544">
                  <c:v>72.599999999999994</c:v>
                </c:pt>
                <c:pt idx="1545">
                  <c:v>72.599999999999994</c:v>
                </c:pt>
                <c:pt idx="1546">
                  <c:v>72.599999999999994</c:v>
                </c:pt>
                <c:pt idx="1547">
                  <c:v>72.599999999999994</c:v>
                </c:pt>
                <c:pt idx="1548">
                  <c:v>72.599999999999994</c:v>
                </c:pt>
                <c:pt idx="1549">
                  <c:v>72.599999999999994</c:v>
                </c:pt>
                <c:pt idx="1550">
                  <c:v>72.599999999999994</c:v>
                </c:pt>
                <c:pt idx="1551">
                  <c:v>72.599999999999994</c:v>
                </c:pt>
                <c:pt idx="1552">
                  <c:v>72.599999999999994</c:v>
                </c:pt>
                <c:pt idx="1553">
                  <c:v>72.599999999999994</c:v>
                </c:pt>
                <c:pt idx="1554">
                  <c:v>72.599999999999994</c:v>
                </c:pt>
                <c:pt idx="1555">
                  <c:v>72.599999999999994</c:v>
                </c:pt>
                <c:pt idx="1556">
                  <c:v>72.599999999999994</c:v>
                </c:pt>
                <c:pt idx="1557">
                  <c:v>72.7</c:v>
                </c:pt>
                <c:pt idx="1558">
                  <c:v>72.7</c:v>
                </c:pt>
                <c:pt idx="1559">
                  <c:v>72.7</c:v>
                </c:pt>
                <c:pt idx="1560">
                  <c:v>72.7</c:v>
                </c:pt>
                <c:pt idx="1561">
                  <c:v>72.7</c:v>
                </c:pt>
                <c:pt idx="1562">
                  <c:v>72.7</c:v>
                </c:pt>
                <c:pt idx="1563">
                  <c:v>72.7</c:v>
                </c:pt>
                <c:pt idx="1564">
                  <c:v>72.7</c:v>
                </c:pt>
                <c:pt idx="1565">
                  <c:v>72.7</c:v>
                </c:pt>
                <c:pt idx="1566">
                  <c:v>72.7</c:v>
                </c:pt>
                <c:pt idx="1567">
                  <c:v>72.7</c:v>
                </c:pt>
                <c:pt idx="1568">
                  <c:v>72.7</c:v>
                </c:pt>
                <c:pt idx="1569">
                  <c:v>72.7</c:v>
                </c:pt>
                <c:pt idx="1570">
                  <c:v>72.7</c:v>
                </c:pt>
                <c:pt idx="1571">
                  <c:v>72.7</c:v>
                </c:pt>
                <c:pt idx="1572">
                  <c:v>72.7</c:v>
                </c:pt>
                <c:pt idx="1573">
                  <c:v>72.7</c:v>
                </c:pt>
                <c:pt idx="1574">
                  <c:v>72.7</c:v>
                </c:pt>
                <c:pt idx="1575">
                  <c:v>72.7</c:v>
                </c:pt>
                <c:pt idx="1576">
                  <c:v>72.7</c:v>
                </c:pt>
                <c:pt idx="1577">
                  <c:v>72.7</c:v>
                </c:pt>
                <c:pt idx="1578">
                  <c:v>72.8</c:v>
                </c:pt>
                <c:pt idx="1579">
                  <c:v>72.8</c:v>
                </c:pt>
                <c:pt idx="1580">
                  <c:v>72.8</c:v>
                </c:pt>
                <c:pt idx="1581">
                  <c:v>72.8</c:v>
                </c:pt>
                <c:pt idx="1582">
                  <c:v>72.8</c:v>
                </c:pt>
                <c:pt idx="1583">
                  <c:v>72.8</c:v>
                </c:pt>
                <c:pt idx="1584">
                  <c:v>72.8</c:v>
                </c:pt>
                <c:pt idx="1585">
                  <c:v>72.8</c:v>
                </c:pt>
                <c:pt idx="1586">
                  <c:v>72.8</c:v>
                </c:pt>
                <c:pt idx="1587">
                  <c:v>72.8</c:v>
                </c:pt>
                <c:pt idx="1588">
                  <c:v>72.8</c:v>
                </c:pt>
                <c:pt idx="1589">
                  <c:v>72.8</c:v>
                </c:pt>
                <c:pt idx="1590">
                  <c:v>72.8</c:v>
                </c:pt>
                <c:pt idx="1591">
                  <c:v>72.8</c:v>
                </c:pt>
                <c:pt idx="1592">
                  <c:v>72.8</c:v>
                </c:pt>
                <c:pt idx="1593">
                  <c:v>72.8</c:v>
                </c:pt>
                <c:pt idx="1594">
                  <c:v>72.8</c:v>
                </c:pt>
                <c:pt idx="1595">
                  <c:v>72.8</c:v>
                </c:pt>
                <c:pt idx="1596">
                  <c:v>72.8</c:v>
                </c:pt>
                <c:pt idx="1597">
                  <c:v>72.900000000000006</c:v>
                </c:pt>
                <c:pt idx="1598">
                  <c:v>72.900000000000006</c:v>
                </c:pt>
                <c:pt idx="1599">
                  <c:v>72.900000000000006</c:v>
                </c:pt>
                <c:pt idx="1600">
                  <c:v>72.900000000000006</c:v>
                </c:pt>
                <c:pt idx="1601">
                  <c:v>72.900000000000006</c:v>
                </c:pt>
                <c:pt idx="1602">
                  <c:v>72.900000000000006</c:v>
                </c:pt>
                <c:pt idx="1603">
                  <c:v>72.900000000000006</c:v>
                </c:pt>
                <c:pt idx="1604">
                  <c:v>72.900000000000006</c:v>
                </c:pt>
                <c:pt idx="1605">
                  <c:v>72.900000000000006</c:v>
                </c:pt>
                <c:pt idx="1606">
                  <c:v>72.900000000000006</c:v>
                </c:pt>
                <c:pt idx="1607">
                  <c:v>72.900000000000006</c:v>
                </c:pt>
                <c:pt idx="1608">
                  <c:v>72.900000000000006</c:v>
                </c:pt>
                <c:pt idx="1609">
                  <c:v>72.900000000000006</c:v>
                </c:pt>
                <c:pt idx="1610">
                  <c:v>72.900000000000006</c:v>
                </c:pt>
                <c:pt idx="1611">
                  <c:v>72.900000000000006</c:v>
                </c:pt>
                <c:pt idx="1612">
                  <c:v>72.900000000000006</c:v>
                </c:pt>
                <c:pt idx="1613">
                  <c:v>72.900000000000006</c:v>
                </c:pt>
                <c:pt idx="1614">
                  <c:v>72.900000000000006</c:v>
                </c:pt>
                <c:pt idx="1615">
                  <c:v>72.900000000000006</c:v>
                </c:pt>
                <c:pt idx="1616">
                  <c:v>73</c:v>
                </c:pt>
                <c:pt idx="1617">
                  <c:v>73</c:v>
                </c:pt>
                <c:pt idx="1618">
                  <c:v>73</c:v>
                </c:pt>
                <c:pt idx="1619">
                  <c:v>73</c:v>
                </c:pt>
                <c:pt idx="1620">
                  <c:v>73</c:v>
                </c:pt>
                <c:pt idx="1621">
                  <c:v>73</c:v>
                </c:pt>
                <c:pt idx="1622">
                  <c:v>73</c:v>
                </c:pt>
                <c:pt idx="1623">
                  <c:v>73</c:v>
                </c:pt>
                <c:pt idx="1624">
                  <c:v>73</c:v>
                </c:pt>
                <c:pt idx="1625">
                  <c:v>73</c:v>
                </c:pt>
                <c:pt idx="1626">
                  <c:v>73</c:v>
                </c:pt>
                <c:pt idx="1627">
                  <c:v>73</c:v>
                </c:pt>
                <c:pt idx="1628">
                  <c:v>73</c:v>
                </c:pt>
                <c:pt idx="1629">
                  <c:v>73</c:v>
                </c:pt>
                <c:pt idx="1630">
                  <c:v>73</c:v>
                </c:pt>
                <c:pt idx="1631">
                  <c:v>73</c:v>
                </c:pt>
                <c:pt idx="1632">
                  <c:v>73</c:v>
                </c:pt>
                <c:pt idx="1633">
                  <c:v>73</c:v>
                </c:pt>
                <c:pt idx="1634">
                  <c:v>73</c:v>
                </c:pt>
                <c:pt idx="1635">
                  <c:v>73</c:v>
                </c:pt>
                <c:pt idx="1636">
                  <c:v>73</c:v>
                </c:pt>
                <c:pt idx="1637">
                  <c:v>73</c:v>
                </c:pt>
                <c:pt idx="1638">
                  <c:v>73</c:v>
                </c:pt>
                <c:pt idx="1639">
                  <c:v>73</c:v>
                </c:pt>
                <c:pt idx="1640">
                  <c:v>73</c:v>
                </c:pt>
                <c:pt idx="1641">
                  <c:v>73</c:v>
                </c:pt>
                <c:pt idx="1642">
                  <c:v>73</c:v>
                </c:pt>
                <c:pt idx="1643">
                  <c:v>73</c:v>
                </c:pt>
                <c:pt idx="1644">
                  <c:v>73</c:v>
                </c:pt>
                <c:pt idx="1645">
                  <c:v>73</c:v>
                </c:pt>
                <c:pt idx="1646">
                  <c:v>73</c:v>
                </c:pt>
                <c:pt idx="1647">
                  <c:v>73</c:v>
                </c:pt>
                <c:pt idx="1648">
                  <c:v>73</c:v>
                </c:pt>
                <c:pt idx="1649">
                  <c:v>73</c:v>
                </c:pt>
                <c:pt idx="1650">
                  <c:v>73</c:v>
                </c:pt>
                <c:pt idx="1651">
                  <c:v>73</c:v>
                </c:pt>
                <c:pt idx="1652">
                  <c:v>73</c:v>
                </c:pt>
                <c:pt idx="1653">
                  <c:v>73</c:v>
                </c:pt>
                <c:pt idx="1654">
                  <c:v>73</c:v>
                </c:pt>
                <c:pt idx="1655">
                  <c:v>73</c:v>
                </c:pt>
                <c:pt idx="1656">
                  <c:v>73</c:v>
                </c:pt>
                <c:pt idx="1657">
                  <c:v>73</c:v>
                </c:pt>
                <c:pt idx="1658">
                  <c:v>73</c:v>
                </c:pt>
                <c:pt idx="1659">
                  <c:v>73</c:v>
                </c:pt>
                <c:pt idx="1660">
                  <c:v>73</c:v>
                </c:pt>
                <c:pt idx="1661">
                  <c:v>73.099999999999994</c:v>
                </c:pt>
                <c:pt idx="1662">
                  <c:v>73.099999999999994</c:v>
                </c:pt>
                <c:pt idx="1663">
                  <c:v>73.099999999999994</c:v>
                </c:pt>
                <c:pt idx="1664">
                  <c:v>73.099999999999994</c:v>
                </c:pt>
                <c:pt idx="1665">
                  <c:v>73.099999999999994</c:v>
                </c:pt>
                <c:pt idx="1666">
                  <c:v>73.099999999999994</c:v>
                </c:pt>
                <c:pt idx="1667">
                  <c:v>73.099999999999994</c:v>
                </c:pt>
                <c:pt idx="1668">
                  <c:v>73.099999999999994</c:v>
                </c:pt>
                <c:pt idx="1669">
                  <c:v>73.099999999999994</c:v>
                </c:pt>
                <c:pt idx="1670">
                  <c:v>73.099999999999994</c:v>
                </c:pt>
                <c:pt idx="1671">
                  <c:v>73.099999999999994</c:v>
                </c:pt>
                <c:pt idx="1672">
                  <c:v>73.099999999999994</c:v>
                </c:pt>
                <c:pt idx="1673">
                  <c:v>73.099999999999994</c:v>
                </c:pt>
                <c:pt idx="1674">
                  <c:v>73.099999999999994</c:v>
                </c:pt>
                <c:pt idx="1675">
                  <c:v>73.099999999999994</c:v>
                </c:pt>
                <c:pt idx="1676">
                  <c:v>73.099999999999994</c:v>
                </c:pt>
                <c:pt idx="1677">
                  <c:v>73.099999999999994</c:v>
                </c:pt>
                <c:pt idx="1678">
                  <c:v>73.099999999999994</c:v>
                </c:pt>
                <c:pt idx="1679">
                  <c:v>73.2</c:v>
                </c:pt>
                <c:pt idx="1680">
                  <c:v>73.2</c:v>
                </c:pt>
                <c:pt idx="1681">
                  <c:v>73.2</c:v>
                </c:pt>
                <c:pt idx="1682">
                  <c:v>73.2</c:v>
                </c:pt>
                <c:pt idx="1683">
                  <c:v>73.2</c:v>
                </c:pt>
                <c:pt idx="1684">
                  <c:v>73.2</c:v>
                </c:pt>
                <c:pt idx="1685">
                  <c:v>73.2</c:v>
                </c:pt>
                <c:pt idx="1686">
                  <c:v>73.2</c:v>
                </c:pt>
                <c:pt idx="1687">
                  <c:v>73.2</c:v>
                </c:pt>
                <c:pt idx="1688">
                  <c:v>73.2</c:v>
                </c:pt>
                <c:pt idx="1689">
                  <c:v>73.2</c:v>
                </c:pt>
                <c:pt idx="1690">
                  <c:v>73.2</c:v>
                </c:pt>
                <c:pt idx="1691">
                  <c:v>73.2</c:v>
                </c:pt>
                <c:pt idx="1692">
                  <c:v>73.2</c:v>
                </c:pt>
                <c:pt idx="1693">
                  <c:v>73.2</c:v>
                </c:pt>
                <c:pt idx="1694">
                  <c:v>73.2</c:v>
                </c:pt>
                <c:pt idx="1695">
                  <c:v>73.2</c:v>
                </c:pt>
                <c:pt idx="1696">
                  <c:v>73.2</c:v>
                </c:pt>
                <c:pt idx="1697">
                  <c:v>73.2</c:v>
                </c:pt>
                <c:pt idx="1698">
                  <c:v>73.2</c:v>
                </c:pt>
                <c:pt idx="1699">
                  <c:v>73.2</c:v>
                </c:pt>
                <c:pt idx="1700">
                  <c:v>73.2</c:v>
                </c:pt>
                <c:pt idx="1701">
                  <c:v>73.2</c:v>
                </c:pt>
                <c:pt idx="1702">
                  <c:v>73.3</c:v>
                </c:pt>
                <c:pt idx="1703">
                  <c:v>73.3</c:v>
                </c:pt>
                <c:pt idx="1704">
                  <c:v>73.3</c:v>
                </c:pt>
                <c:pt idx="1705">
                  <c:v>73.3</c:v>
                </c:pt>
                <c:pt idx="1706">
                  <c:v>73.3</c:v>
                </c:pt>
                <c:pt idx="1707">
                  <c:v>73.3</c:v>
                </c:pt>
                <c:pt idx="1708">
                  <c:v>73.3</c:v>
                </c:pt>
                <c:pt idx="1709">
                  <c:v>73.3</c:v>
                </c:pt>
                <c:pt idx="1710">
                  <c:v>73.3</c:v>
                </c:pt>
                <c:pt idx="1711">
                  <c:v>73.3</c:v>
                </c:pt>
                <c:pt idx="1712">
                  <c:v>73.3</c:v>
                </c:pt>
                <c:pt idx="1713">
                  <c:v>73.3</c:v>
                </c:pt>
                <c:pt idx="1714">
                  <c:v>73.3</c:v>
                </c:pt>
                <c:pt idx="1715">
                  <c:v>73.3</c:v>
                </c:pt>
                <c:pt idx="1716">
                  <c:v>73.3</c:v>
                </c:pt>
                <c:pt idx="1717">
                  <c:v>73.3</c:v>
                </c:pt>
                <c:pt idx="1718">
                  <c:v>73.3</c:v>
                </c:pt>
                <c:pt idx="1719">
                  <c:v>73.3</c:v>
                </c:pt>
                <c:pt idx="1720">
                  <c:v>73.3</c:v>
                </c:pt>
                <c:pt idx="1721">
                  <c:v>73.3</c:v>
                </c:pt>
                <c:pt idx="1722">
                  <c:v>73.3</c:v>
                </c:pt>
                <c:pt idx="1723">
                  <c:v>73.400000000000006</c:v>
                </c:pt>
                <c:pt idx="1724">
                  <c:v>73.400000000000006</c:v>
                </c:pt>
                <c:pt idx="1725">
                  <c:v>73.400000000000006</c:v>
                </c:pt>
                <c:pt idx="1726">
                  <c:v>73.400000000000006</c:v>
                </c:pt>
                <c:pt idx="1727">
                  <c:v>73.400000000000006</c:v>
                </c:pt>
                <c:pt idx="1728">
                  <c:v>73.400000000000006</c:v>
                </c:pt>
                <c:pt idx="1729">
                  <c:v>73.400000000000006</c:v>
                </c:pt>
                <c:pt idx="1730">
                  <c:v>73.400000000000006</c:v>
                </c:pt>
                <c:pt idx="1731">
                  <c:v>73.400000000000006</c:v>
                </c:pt>
                <c:pt idx="1732">
                  <c:v>73.400000000000006</c:v>
                </c:pt>
                <c:pt idx="1733">
                  <c:v>73.400000000000006</c:v>
                </c:pt>
                <c:pt idx="1734">
                  <c:v>73.400000000000006</c:v>
                </c:pt>
                <c:pt idx="1735">
                  <c:v>73.400000000000006</c:v>
                </c:pt>
                <c:pt idx="1736">
                  <c:v>73.400000000000006</c:v>
                </c:pt>
                <c:pt idx="1737">
                  <c:v>73.400000000000006</c:v>
                </c:pt>
                <c:pt idx="1738">
                  <c:v>73.400000000000006</c:v>
                </c:pt>
                <c:pt idx="1739">
                  <c:v>73.400000000000006</c:v>
                </c:pt>
                <c:pt idx="1740">
                  <c:v>73.400000000000006</c:v>
                </c:pt>
                <c:pt idx="1741">
                  <c:v>73.400000000000006</c:v>
                </c:pt>
                <c:pt idx="1742">
                  <c:v>73.5</c:v>
                </c:pt>
                <c:pt idx="1743">
                  <c:v>73.5</c:v>
                </c:pt>
                <c:pt idx="1744">
                  <c:v>73.5</c:v>
                </c:pt>
                <c:pt idx="1745">
                  <c:v>73.5</c:v>
                </c:pt>
                <c:pt idx="1746">
                  <c:v>73.5</c:v>
                </c:pt>
                <c:pt idx="1747">
                  <c:v>73.5</c:v>
                </c:pt>
                <c:pt idx="1748">
                  <c:v>73.5</c:v>
                </c:pt>
                <c:pt idx="1749">
                  <c:v>73.5</c:v>
                </c:pt>
                <c:pt idx="1750">
                  <c:v>73.5</c:v>
                </c:pt>
                <c:pt idx="1751">
                  <c:v>73.5</c:v>
                </c:pt>
                <c:pt idx="1752">
                  <c:v>73.5</c:v>
                </c:pt>
                <c:pt idx="1753">
                  <c:v>73.5</c:v>
                </c:pt>
                <c:pt idx="1754">
                  <c:v>73.5</c:v>
                </c:pt>
                <c:pt idx="1755">
                  <c:v>73.5</c:v>
                </c:pt>
                <c:pt idx="1756">
                  <c:v>73.5</c:v>
                </c:pt>
                <c:pt idx="1757">
                  <c:v>73.5</c:v>
                </c:pt>
                <c:pt idx="1758">
                  <c:v>73.5</c:v>
                </c:pt>
                <c:pt idx="1759">
                  <c:v>73.5</c:v>
                </c:pt>
                <c:pt idx="1760">
                  <c:v>73.5</c:v>
                </c:pt>
                <c:pt idx="1761">
                  <c:v>73.5</c:v>
                </c:pt>
                <c:pt idx="1762">
                  <c:v>73.5</c:v>
                </c:pt>
                <c:pt idx="1763">
                  <c:v>73.5</c:v>
                </c:pt>
                <c:pt idx="1764">
                  <c:v>73.5</c:v>
                </c:pt>
                <c:pt idx="1765">
                  <c:v>73.599999999999994</c:v>
                </c:pt>
                <c:pt idx="1766">
                  <c:v>73.599999999999994</c:v>
                </c:pt>
                <c:pt idx="1767">
                  <c:v>73.599999999999994</c:v>
                </c:pt>
                <c:pt idx="1768">
                  <c:v>73.599999999999994</c:v>
                </c:pt>
                <c:pt idx="1769">
                  <c:v>73.599999999999994</c:v>
                </c:pt>
                <c:pt idx="1770">
                  <c:v>73.599999999999994</c:v>
                </c:pt>
                <c:pt idx="1771">
                  <c:v>73.599999999999994</c:v>
                </c:pt>
                <c:pt idx="1772">
                  <c:v>73.599999999999994</c:v>
                </c:pt>
                <c:pt idx="1773">
                  <c:v>73.599999999999994</c:v>
                </c:pt>
                <c:pt idx="1774">
                  <c:v>73.599999999999994</c:v>
                </c:pt>
                <c:pt idx="1775">
                  <c:v>73.599999999999994</c:v>
                </c:pt>
                <c:pt idx="1776">
                  <c:v>73.599999999999994</c:v>
                </c:pt>
                <c:pt idx="1777">
                  <c:v>73.599999999999994</c:v>
                </c:pt>
                <c:pt idx="1778">
                  <c:v>73.599999999999994</c:v>
                </c:pt>
                <c:pt idx="1779">
                  <c:v>73.599999999999994</c:v>
                </c:pt>
                <c:pt idx="1780">
                  <c:v>73.599999999999994</c:v>
                </c:pt>
                <c:pt idx="1781">
                  <c:v>73.599999999999994</c:v>
                </c:pt>
                <c:pt idx="1782">
                  <c:v>73.599999999999994</c:v>
                </c:pt>
                <c:pt idx="1783">
                  <c:v>73.599999999999994</c:v>
                </c:pt>
                <c:pt idx="1784">
                  <c:v>73.599999999999994</c:v>
                </c:pt>
                <c:pt idx="1785">
                  <c:v>73.599999999999994</c:v>
                </c:pt>
                <c:pt idx="1786">
                  <c:v>73.599999999999994</c:v>
                </c:pt>
                <c:pt idx="1787">
                  <c:v>73.599999999999994</c:v>
                </c:pt>
                <c:pt idx="1788">
                  <c:v>73.599999999999994</c:v>
                </c:pt>
                <c:pt idx="1789">
                  <c:v>73.599999999999994</c:v>
                </c:pt>
                <c:pt idx="1790">
                  <c:v>73.599999999999994</c:v>
                </c:pt>
                <c:pt idx="1791">
                  <c:v>73.599999999999994</c:v>
                </c:pt>
                <c:pt idx="1792">
                  <c:v>73.599999999999994</c:v>
                </c:pt>
                <c:pt idx="1793">
                  <c:v>73.7</c:v>
                </c:pt>
                <c:pt idx="1794">
                  <c:v>73.7</c:v>
                </c:pt>
                <c:pt idx="1795">
                  <c:v>73.7</c:v>
                </c:pt>
                <c:pt idx="1796">
                  <c:v>73.7</c:v>
                </c:pt>
                <c:pt idx="1797">
                  <c:v>73.7</c:v>
                </c:pt>
                <c:pt idx="1798">
                  <c:v>73.7</c:v>
                </c:pt>
                <c:pt idx="1799">
                  <c:v>73.7</c:v>
                </c:pt>
                <c:pt idx="1800">
                  <c:v>73.7</c:v>
                </c:pt>
                <c:pt idx="1801">
                  <c:v>73.7</c:v>
                </c:pt>
                <c:pt idx="1802">
                  <c:v>73.7</c:v>
                </c:pt>
                <c:pt idx="1803">
                  <c:v>73.7</c:v>
                </c:pt>
                <c:pt idx="1804">
                  <c:v>73.7</c:v>
                </c:pt>
                <c:pt idx="1805">
                  <c:v>73.7</c:v>
                </c:pt>
                <c:pt idx="1806">
                  <c:v>73.7</c:v>
                </c:pt>
                <c:pt idx="1807">
                  <c:v>73.7</c:v>
                </c:pt>
                <c:pt idx="1808">
                  <c:v>73.7</c:v>
                </c:pt>
                <c:pt idx="1809">
                  <c:v>73.7</c:v>
                </c:pt>
                <c:pt idx="1810">
                  <c:v>73.7</c:v>
                </c:pt>
                <c:pt idx="1811">
                  <c:v>73.7</c:v>
                </c:pt>
                <c:pt idx="1812">
                  <c:v>73.8</c:v>
                </c:pt>
                <c:pt idx="1813">
                  <c:v>73.8</c:v>
                </c:pt>
                <c:pt idx="1814">
                  <c:v>73.8</c:v>
                </c:pt>
                <c:pt idx="1815">
                  <c:v>73.8</c:v>
                </c:pt>
                <c:pt idx="1816">
                  <c:v>73.8</c:v>
                </c:pt>
                <c:pt idx="1817">
                  <c:v>73.8</c:v>
                </c:pt>
                <c:pt idx="1818">
                  <c:v>73.8</c:v>
                </c:pt>
                <c:pt idx="1819">
                  <c:v>73.8</c:v>
                </c:pt>
                <c:pt idx="1820">
                  <c:v>73.8</c:v>
                </c:pt>
                <c:pt idx="1821">
                  <c:v>73.8</c:v>
                </c:pt>
                <c:pt idx="1822">
                  <c:v>73.8</c:v>
                </c:pt>
                <c:pt idx="1823">
                  <c:v>73.8</c:v>
                </c:pt>
                <c:pt idx="1824">
                  <c:v>73.8</c:v>
                </c:pt>
                <c:pt idx="1825">
                  <c:v>73.8</c:v>
                </c:pt>
                <c:pt idx="1826">
                  <c:v>73.8</c:v>
                </c:pt>
                <c:pt idx="1827">
                  <c:v>73.8</c:v>
                </c:pt>
                <c:pt idx="1828">
                  <c:v>73.8</c:v>
                </c:pt>
                <c:pt idx="1829">
                  <c:v>73.8</c:v>
                </c:pt>
                <c:pt idx="1830">
                  <c:v>73.8</c:v>
                </c:pt>
                <c:pt idx="1831">
                  <c:v>73.8</c:v>
                </c:pt>
                <c:pt idx="1832">
                  <c:v>73.8</c:v>
                </c:pt>
                <c:pt idx="1833">
                  <c:v>73.8</c:v>
                </c:pt>
                <c:pt idx="1834">
                  <c:v>73.900000000000006</c:v>
                </c:pt>
                <c:pt idx="1835">
                  <c:v>73.900000000000006</c:v>
                </c:pt>
                <c:pt idx="1836">
                  <c:v>73.900000000000006</c:v>
                </c:pt>
                <c:pt idx="1837">
                  <c:v>73.900000000000006</c:v>
                </c:pt>
                <c:pt idx="1838">
                  <c:v>73.900000000000006</c:v>
                </c:pt>
                <c:pt idx="1839">
                  <c:v>73.900000000000006</c:v>
                </c:pt>
                <c:pt idx="1840">
                  <c:v>73.900000000000006</c:v>
                </c:pt>
                <c:pt idx="1841">
                  <c:v>73.900000000000006</c:v>
                </c:pt>
                <c:pt idx="1842">
                  <c:v>73.900000000000006</c:v>
                </c:pt>
                <c:pt idx="1843">
                  <c:v>73.900000000000006</c:v>
                </c:pt>
                <c:pt idx="1844">
                  <c:v>73.900000000000006</c:v>
                </c:pt>
                <c:pt idx="1845">
                  <c:v>73.900000000000006</c:v>
                </c:pt>
                <c:pt idx="1846">
                  <c:v>73.900000000000006</c:v>
                </c:pt>
                <c:pt idx="1847">
                  <c:v>73.900000000000006</c:v>
                </c:pt>
                <c:pt idx="1848">
                  <c:v>73.900000000000006</c:v>
                </c:pt>
                <c:pt idx="1849">
                  <c:v>73.900000000000006</c:v>
                </c:pt>
                <c:pt idx="1850">
                  <c:v>73.900000000000006</c:v>
                </c:pt>
                <c:pt idx="1851">
                  <c:v>73.900000000000006</c:v>
                </c:pt>
                <c:pt idx="1852">
                  <c:v>73.900000000000006</c:v>
                </c:pt>
                <c:pt idx="1853">
                  <c:v>73.900000000000006</c:v>
                </c:pt>
                <c:pt idx="1854">
                  <c:v>73.900000000000006</c:v>
                </c:pt>
                <c:pt idx="1855">
                  <c:v>73.900000000000006</c:v>
                </c:pt>
                <c:pt idx="1856">
                  <c:v>73.900000000000006</c:v>
                </c:pt>
                <c:pt idx="1857">
                  <c:v>73.900000000000006</c:v>
                </c:pt>
                <c:pt idx="1858">
                  <c:v>73.900000000000006</c:v>
                </c:pt>
                <c:pt idx="1859">
                  <c:v>74</c:v>
                </c:pt>
                <c:pt idx="1860">
                  <c:v>74</c:v>
                </c:pt>
                <c:pt idx="1861">
                  <c:v>74</c:v>
                </c:pt>
                <c:pt idx="1862">
                  <c:v>74</c:v>
                </c:pt>
                <c:pt idx="1863">
                  <c:v>74</c:v>
                </c:pt>
                <c:pt idx="1864">
                  <c:v>74</c:v>
                </c:pt>
                <c:pt idx="1865">
                  <c:v>74</c:v>
                </c:pt>
                <c:pt idx="1866">
                  <c:v>74</c:v>
                </c:pt>
                <c:pt idx="1867">
                  <c:v>74</c:v>
                </c:pt>
                <c:pt idx="1868">
                  <c:v>74</c:v>
                </c:pt>
                <c:pt idx="1869">
                  <c:v>74</c:v>
                </c:pt>
                <c:pt idx="1870">
                  <c:v>74</c:v>
                </c:pt>
                <c:pt idx="1871">
                  <c:v>74</c:v>
                </c:pt>
                <c:pt idx="1872">
                  <c:v>74</c:v>
                </c:pt>
                <c:pt idx="1873">
                  <c:v>74</c:v>
                </c:pt>
                <c:pt idx="1874">
                  <c:v>74</c:v>
                </c:pt>
                <c:pt idx="1875">
                  <c:v>74</c:v>
                </c:pt>
                <c:pt idx="1876">
                  <c:v>74</c:v>
                </c:pt>
                <c:pt idx="1877">
                  <c:v>74</c:v>
                </c:pt>
                <c:pt idx="1878">
                  <c:v>74</c:v>
                </c:pt>
                <c:pt idx="1879">
                  <c:v>74</c:v>
                </c:pt>
                <c:pt idx="1880">
                  <c:v>74.099999999999994</c:v>
                </c:pt>
                <c:pt idx="1881">
                  <c:v>74.099999999999994</c:v>
                </c:pt>
                <c:pt idx="1882">
                  <c:v>74.099999999999994</c:v>
                </c:pt>
                <c:pt idx="1883">
                  <c:v>74.099999999999994</c:v>
                </c:pt>
                <c:pt idx="1884">
                  <c:v>74.099999999999994</c:v>
                </c:pt>
                <c:pt idx="1885">
                  <c:v>74.099999999999994</c:v>
                </c:pt>
                <c:pt idx="1886">
                  <c:v>74.099999999999994</c:v>
                </c:pt>
                <c:pt idx="1887">
                  <c:v>74.099999999999994</c:v>
                </c:pt>
                <c:pt idx="1888">
                  <c:v>74.099999999999994</c:v>
                </c:pt>
                <c:pt idx="1889">
                  <c:v>74.099999999999994</c:v>
                </c:pt>
                <c:pt idx="1890">
                  <c:v>74.099999999999994</c:v>
                </c:pt>
                <c:pt idx="1891">
                  <c:v>74.099999999999994</c:v>
                </c:pt>
                <c:pt idx="1892">
                  <c:v>74.099999999999994</c:v>
                </c:pt>
                <c:pt idx="1893">
                  <c:v>74.099999999999994</c:v>
                </c:pt>
                <c:pt idx="1894">
                  <c:v>74.099999999999994</c:v>
                </c:pt>
                <c:pt idx="1895">
                  <c:v>74.099999999999994</c:v>
                </c:pt>
                <c:pt idx="1896">
                  <c:v>74.099999999999994</c:v>
                </c:pt>
                <c:pt idx="1897">
                  <c:v>74.099999999999994</c:v>
                </c:pt>
                <c:pt idx="1898">
                  <c:v>74.099999999999994</c:v>
                </c:pt>
                <c:pt idx="1899">
                  <c:v>74.099999999999994</c:v>
                </c:pt>
                <c:pt idx="1900">
                  <c:v>74.099999999999994</c:v>
                </c:pt>
                <c:pt idx="1901">
                  <c:v>74.099999999999994</c:v>
                </c:pt>
                <c:pt idx="1902">
                  <c:v>74.099999999999994</c:v>
                </c:pt>
                <c:pt idx="1903">
                  <c:v>74.2</c:v>
                </c:pt>
                <c:pt idx="1904">
                  <c:v>74.2</c:v>
                </c:pt>
                <c:pt idx="1905">
                  <c:v>74.2</c:v>
                </c:pt>
                <c:pt idx="1906">
                  <c:v>74.2</c:v>
                </c:pt>
                <c:pt idx="1907">
                  <c:v>74.2</c:v>
                </c:pt>
                <c:pt idx="1908">
                  <c:v>74.2</c:v>
                </c:pt>
                <c:pt idx="1909">
                  <c:v>74.2</c:v>
                </c:pt>
                <c:pt idx="1910">
                  <c:v>74.2</c:v>
                </c:pt>
                <c:pt idx="1911">
                  <c:v>74.2</c:v>
                </c:pt>
                <c:pt idx="1912">
                  <c:v>74.2</c:v>
                </c:pt>
                <c:pt idx="1913">
                  <c:v>74.2</c:v>
                </c:pt>
                <c:pt idx="1914">
                  <c:v>74.2</c:v>
                </c:pt>
                <c:pt idx="1915">
                  <c:v>74.2</c:v>
                </c:pt>
                <c:pt idx="1916">
                  <c:v>74.2</c:v>
                </c:pt>
                <c:pt idx="1917">
                  <c:v>74.2</c:v>
                </c:pt>
                <c:pt idx="1918">
                  <c:v>74.2</c:v>
                </c:pt>
                <c:pt idx="1919">
                  <c:v>74.2</c:v>
                </c:pt>
                <c:pt idx="1920">
                  <c:v>74.2</c:v>
                </c:pt>
                <c:pt idx="1921">
                  <c:v>74.2</c:v>
                </c:pt>
                <c:pt idx="1922">
                  <c:v>74.2</c:v>
                </c:pt>
                <c:pt idx="1923">
                  <c:v>74.2</c:v>
                </c:pt>
                <c:pt idx="1924">
                  <c:v>74.2</c:v>
                </c:pt>
                <c:pt idx="1925">
                  <c:v>74.2</c:v>
                </c:pt>
                <c:pt idx="1926">
                  <c:v>74.3</c:v>
                </c:pt>
                <c:pt idx="1927">
                  <c:v>74.3</c:v>
                </c:pt>
                <c:pt idx="1928">
                  <c:v>74.3</c:v>
                </c:pt>
                <c:pt idx="1929">
                  <c:v>74.3</c:v>
                </c:pt>
                <c:pt idx="1930">
                  <c:v>74.3</c:v>
                </c:pt>
                <c:pt idx="1931">
                  <c:v>74.3</c:v>
                </c:pt>
                <c:pt idx="1932">
                  <c:v>74.3</c:v>
                </c:pt>
                <c:pt idx="1933">
                  <c:v>74.3</c:v>
                </c:pt>
                <c:pt idx="1934">
                  <c:v>74.3</c:v>
                </c:pt>
                <c:pt idx="1935">
                  <c:v>74.3</c:v>
                </c:pt>
                <c:pt idx="1936">
                  <c:v>74.3</c:v>
                </c:pt>
                <c:pt idx="1937">
                  <c:v>74.3</c:v>
                </c:pt>
                <c:pt idx="1938">
                  <c:v>74.3</c:v>
                </c:pt>
                <c:pt idx="1939">
                  <c:v>74.400000000000006</c:v>
                </c:pt>
                <c:pt idx="1940">
                  <c:v>74.400000000000006</c:v>
                </c:pt>
                <c:pt idx="1941">
                  <c:v>74.400000000000006</c:v>
                </c:pt>
                <c:pt idx="1942">
                  <c:v>74.400000000000006</c:v>
                </c:pt>
                <c:pt idx="1943">
                  <c:v>74.400000000000006</c:v>
                </c:pt>
                <c:pt idx="1944">
                  <c:v>74.400000000000006</c:v>
                </c:pt>
                <c:pt idx="1945">
                  <c:v>74.400000000000006</c:v>
                </c:pt>
                <c:pt idx="1946">
                  <c:v>74.400000000000006</c:v>
                </c:pt>
                <c:pt idx="1947">
                  <c:v>74.400000000000006</c:v>
                </c:pt>
                <c:pt idx="1948">
                  <c:v>74.400000000000006</c:v>
                </c:pt>
                <c:pt idx="1949">
                  <c:v>74.400000000000006</c:v>
                </c:pt>
                <c:pt idx="1950">
                  <c:v>74.400000000000006</c:v>
                </c:pt>
                <c:pt idx="1951">
                  <c:v>74.400000000000006</c:v>
                </c:pt>
                <c:pt idx="1952">
                  <c:v>74.400000000000006</c:v>
                </c:pt>
                <c:pt idx="1953">
                  <c:v>74.400000000000006</c:v>
                </c:pt>
                <c:pt idx="1954">
                  <c:v>74.400000000000006</c:v>
                </c:pt>
                <c:pt idx="1955">
                  <c:v>74.400000000000006</c:v>
                </c:pt>
                <c:pt idx="1956">
                  <c:v>74.400000000000006</c:v>
                </c:pt>
                <c:pt idx="1957">
                  <c:v>74.400000000000006</c:v>
                </c:pt>
                <c:pt idx="1958">
                  <c:v>74.400000000000006</c:v>
                </c:pt>
                <c:pt idx="1959">
                  <c:v>74.400000000000006</c:v>
                </c:pt>
                <c:pt idx="1960">
                  <c:v>74.400000000000006</c:v>
                </c:pt>
                <c:pt idx="1961">
                  <c:v>74.400000000000006</c:v>
                </c:pt>
                <c:pt idx="1962">
                  <c:v>74.5</c:v>
                </c:pt>
                <c:pt idx="1963">
                  <c:v>74.5</c:v>
                </c:pt>
                <c:pt idx="1964">
                  <c:v>74.5</c:v>
                </c:pt>
                <c:pt idx="1965">
                  <c:v>74.5</c:v>
                </c:pt>
                <c:pt idx="1966">
                  <c:v>74.5</c:v>
                </c:pt>
                <c:pt idx="1967">
                  <c:v>74.5</c:v>
                </c:pt>
                <c:pt idx="1968">
                  <c:v>74.5</c:v>
                </c:pt>
                <c:pt idx="1969">
                  <c:v>74.5</c:v>
                </c:pt>
                <c:pt idx="1970">
                  <c:v>74.5</c:v>
                </c:pt>
                <c:pt idx="1971">
                  <c:v>74.5</c:v>
                </c:pt>
                <c:pt idx="1972">
                  <c:v>74.5</c:v>
                </c:pt>
                <c:pt idx="1973">
                  <c:v>74.5</c:v>
                </c:pt>
                <c:pt idx="1974">
                  <c:v>74.5</c:v>
                </c:pt>
                <c:pt idx="1975">
                  <c:v>74.5</c:v>
                </c:pt>
                <c:pt idx="1976">
                  <c:v>74.5</c:v>
                </c:pt>
                <c:pt idx="1977">
                  <c:v>74.5</c:v>
                </c:pt>
                <c:pt idx="1978">
                  <c:v>74.5</c:v>
                </c:pt>
                <c:pt idx="1979">
                  <c:v>74.5</c:v>
                </c:pt>
                <c:pt idx="1980">
                  <c:v>74.5</c:v>
                </c:pt>
                <c:pt idx="1981">
                  <c:v>74.5</c:v>
                </c:pt>
                <c:pt idx="1982">
                  <c:v>74.5</c:v>
                </c:pt>
                <c:pt idx="1983">
                  <c:v>74.5</c:v>
                </c:pt>
                <c:pt idx="1984">
                  <c:v>74.5</c:v>
                </c:pt>
                <c:pt idx="1985">
                  <c:v>74.5</c:v>
                </c:pt>
                <c:pt idx="1986">
                  <c:v>74.599999999999994</c:v>
                </c:pt>
                <c:pt idx="1987">
                  <c:v>74.599999999999994</c:v>
                </c:pt>
                <c:pt idx="1988">
                  <c:v>74.599999999999994</c:v>
                </c:pt>
                <c:pt idx="1989">
                  <c:v>74.599999999999994</c:v>
                </c:pt>
                <c:pt idx="1990">
                  <c:v>74.599999999999994</c:v>
                </c:pt>
                <c:pt idx="1991">
                  <c:v>74.599999999999994</c:v>
                </c:pt>
                <c:pt idx="1992">
                  <c:v>74.599999999999994</c:v>
                </c:pt>
                <c:pt idx="1993">
                  <c:v>74.599999999999994</c:v>
                </c:pt>
                <c:pt idx="1994">
                  <c:v>74.599999999999994</c:v>
                </c:pt>
                <c:pt idx="1995">
                  <c:v>74.599999999999994</c:v>
                </c:pt>
                <c:pt idx="1996">
                  <c:v>74.599999999999994</c:v>
                </c:pt>
                <c:pt idx="1997">
                  <c:v>74.599999999999994</c:v>
                </c:pt>
                <c:pt idx="1998">
                  <c:v>74.599999999999994</c:v>
                </c:pt>
                <c:pt idx="1999">
                  <c:v>74.599999999999994</c:v>
                </c:pt>
                <c:pt idx="2000" formatCode="General">
                  <c:v>74.599999999999994</c:v>
                </c:pt>
                <c:pt idx="2001" formatCode="General">
                  <c:v>74.599999999999994</c:v>
                </c:pt>
                <c:pt idx="2002" formatCode="General">
                  <c:v>74.599999999999994</c:v>
                </c:pt>
                <c:pt idx="2003" formatCode="General">
                  <c:v>74.599999999999994</c:v>
                </c:pt>
                <c:pt idx="2004" formatCode="General">
                  <c:v>74.599999999999994</c:v>
                </c:pt>
                <c:pt idx="2005" formatCode="General">
                  <c:v>74.599999999999994</c:v>
                </c:pt>
                <c:pt idx="2006" formatCode="General">
                  <c:v>74.7</c:v>
                </c:pt>
                <c:pt idx="2007" formatCode="General">
                  <c:v>74.7</c:v>
                </c:pt>
                <c:pt idx="2008" formatCode="General">
                  <c:v>74.7</c:v>
                </c:pt>
                <c:pt idx="2009" formatCode="General">
                  <c:v>74.7</c:v>
                </c:pt>
                <c:pt idx="2010" formatCode="General">
                  <c:v>74.7</c:v>
                </c:pt>
                <c:pt idx="2011" formatCode="General">
                  <c:v>74.7</c:v>
                </c:pt>
                <c:pt idx="2012" formatCode="General">
                  <c:v>74.7</c:v>
                </c:pt>
                <c:pt idx="2013" formatCode="General">
                  <c:v>74.7</c:v>
                </c:pt>
                <c:pt idx="2014" formatCode="General">
                  <c:v>74.7</c:v>
                </c:pt>
                <c:pt idx="2015" formatCode="General">
                  <c:v>74.7</c:v>
                </c:pt>
                <c:pt idx="2016" formatCode="General">
                  <c:v>74.7</c:v>
                </c:pt>
                <c:pt idx="2017" formatCode="General">
                  <c:v>74.7</c:v>
                </c:pt>
                <c:pt idx="2018" formatCode="General">
                  <c:v>74.7</c:v>
                </c:pt>
                <c:pt idx="2019" formatCode="General">
                  <c:v>74.7</c:v>
                </c:pt>
                <c:pt idx="2020" formatCode="General">
                  <c:v>74.7</c:v>
                </c:pt>
                <c:pt idx="2021" formatCode="General">
                  <c:v>74.7</c:v>
                </c:pt>
                <c:pt idx="2022" formatCode="General">
                  <c:v>74.7</c:v>
                </c:pt>
                <c:pt idx="2023" formatCode="General">
                  <c:v>74.7</c:v>
                </c:pt>
                <c:pt idx="2024" formatCode="General">
                  <c:v>74.7</c:v>
                </c:pt>
                <c:pt idx="2025" formatCode="General">
                  <c:v>74.7</c:v>
                </c:pt>
                <c:pt idx="2026" formatCode="General">
                  <c:v>74.7</c:v>
                </c:pt>
                <c:pt idx="2027" formatCode="General">
                  <c:v>74.7</c:v>
                </c:pt>
                <c:pt idx="2028" formatCode="General">
                  <c:v>74.7</c:v>
                </c:pt>
                <c:pt idx="2029" formatCode="General">
                  <c:v>74.7</c:v>
                </c:pt>
                <c:pt idx="2030" formatCode="General">
                  <c:v>74.8</c:v>
                </c:pt>
                <c:pt idx="2031" formatCode="General">
                  <c:v>74.8</c:v>
                </c:pt>
                <c:pt idx="2032" formatCode="General">
                  <c:v>74.8</c:v>
                </c:pt>
                <c:pt idx="2033" formatCode="General">
                  <c:v>74.8</c:v>
                </c:pt>
                <c:pt idx="2034" formatCode="General">
                  <c:v>74.8</c:v>
                </c:pt>
                <c:pt idx="2035" formatCode="General">
                  <c:v>74.8</c:v>
                </c:pt>
                <c:pt idx="2036" formatCode="General">
                  <c:v>74.8</c:v>
                </c:pt>
                <c:pt idx="2037" formatCode="General">
                  <c:v>74.8</c:v>
                </c:pt>
                <c:pt idx="2038" formatCode="General">
                  <c:v>74.8</c:v>
                </c:pt>
                <c:pt idx="2039" formatCode="General">
                  <c:v>74.8</c:v>
                </c:pt>
                <c:pt idx="2040" formatCode="General">
                  <c:v>74.8</c:v>
                </c:pt>
                <c:pt idx="2041" formatCode="General">
                  <c:v>74.8</c:v>
                </c:pt>
                <c:pt idx="2042" formatCode="General">
                  <c:v>74.8</c:v>
                </c:pt>
                <c:pt idx="2043" formatCode="General">
                  <c:v>74.8</c:v>
                </c:pt>
                <c:pt idx="2044" formatCode="General">
                  <c:v>74.8</c:v>
                </c:pt>
                <c:pt idx="2045" formatCode="General">
                  <c:v>74.8</c:v>
                </c:pt>
                <c:pt idx="2046" formatCode="General">
                  <c:v>74.8</c:v>
                </c:pt>
                <c:pt idx="2047" formatCode="General">
                  <c:v>74.8</c:v>
                </c:pt>
                <c:pt idx="2048" formatCode="General">
                  <c:v>74.900000000000006</c:v>
                </c:pt>
                <c:pt idx="2049" formatCode="General">
                  <c:v>74.900000000000006</c:v>
                </c:pt>
                <c:pt idx="2050" formatCode="General">
                  <c:v>74.900000000000006</c:v>
                </c:pt>
                <c:pt idx="2051" formatCode="General">
                  <c:v>74.900000000000006</c:v>
                </c:pt>
                <c:pt idx="2052" formatCode="General">
                  <c:v>74.900000000000006</c:v>
                </c:pt>
                <c:pt idx="2053" formatCode="General">
                  <c:v>74.900000000000006</c:v>
                </c:pt>
                <c:pt idx="2054" formatCode="General">
                  <c:v>74.900000000000006</c:v>
                </c:pt>
                <c:pt idx="2055" formatCode="General">
                  <c:v>74.900000000000006</c:v>
                </c:pt>
                <c:pt idx="2056" formatCode="General">
                  <c:v>74.900000000000006</c:v>
                </c:pt>
                <c:pt idx="2057" formatCode="General">
                  <c:v>74.900000000000006</c:v>
                </c:pt>
                <c:pt idx="2058" formatCode="General">
                  <c:v>74.900000000000006</c:v>
                </c:pt>
                <c:pt idx="2059" formatCode="General">
                  <c:v>74.900000000000006</c:v>
                </c:pt>
                <c:pt idx="2060" formatCode="General">
                  <c:v>74.900000000000006</c:v>
                </c:pt>
                <c:pt idx="2061" formatCode="General">
                  <c:v>74.900000000000006</c:v>
                </c:pt>
                <c:pt idx="2062" formatCode="General">
                  <c:v>74.900000000000006</c:v>
                </c:pt>
                <c:pt idx="2063" formatCode="General">
                  <c:v>74.900000000000006</c:v>
                </c:pt>
                <c:pt idx="2064" formatCode="General">
                  <c:v>74.900000000000006</c:v>
                </c:pt>
                <c:pt idx="2065" formatCode="General">
                  <c:v>74.900000000000006</c:v>
                </c:pt>
                <c:pt idx="2066" formatCode="General">
                  <c:v>74.900000000000006</c:v>
                </c:pt>
                <c:pt idx="2067" formatCode="General">
                  <c:v>74.900000000000006</c:v>
                </c:pt>
                <c:pt idx="2068" formatCode="General">
                  <c:v>74.900000000000006</c:v>
                </c:pt>
                <c:pt idx="2069" formatCode="General">
                  <c:v>74.900000000000006</c:v>
                </c:pt>
                <c:pt idx="2070" formatCode="General">
                  <c:v>74.900000000000006</c:v>
                </c:pt>
                <c:pt idx="2071" formatCode="General">
                  <c:v>75</c:v>
                </c:pt>
                <c:pt idx="2072" formatCode="General">
                  <c:v>75</c:v>
                </c:pt>
                <c:pt idx="2073" formatCode="General">
                  <c:v>75</c:v>
                </c:pt>
                <c:pt idx="2074" formatCode="General">
                  <c:v>75</c:v>
                </c:pt>
                <c:pt idx="2075" formatCode="General">
                  <c:v>75</c:v>
                </c:pt>
                <c:pt idx="2076" formatCode="General">
                  <c:v>75</c:v>
                </c:pt>
                <c:pt idx="2077" formatCode="General">
                  <c:v>75</c:v>
                </c:pt>
                <c:pt idx="2078" formatCode="General">
                  <c:v>75</c:v>
                </c:pt>
                <c:pt idx="2079" formatCode="General">
                  <c:v>75</c:v>
                </c:pt>
                <c:pt idx="2080" formatCode="General">
                  <c:v>75</c:v>
                </c:pt>
                <c:pt idx="2081" formatCode="General">
                  <c:v>75</c:v>
                </c:pt>
                <c:pt idx="2082" formatCode="General">
                  <c:v>75</c:v>
                </c:pt>
                <c:pt idx="2083" formatCode="General">
                  <c:v>75</c:v>
                </c:pt>
                <c:pt idx="2084" formatCode="General">
                  <c:v>75</c:v>
                </c:pt>
                <c:pt idx="2085" formatCode="General">
                  <c:v>75</c:v>
                </c:pt>
                <c:pt idx="2086" formatCode="General">
                  <c:v>75</c:v>
                </c:pt>
                <c:pt idx="2087" formatCode="General">
                  <c:v>75</c:v>
                </c:pt>
                <c:pt idx="2088" formatCode="General">
                  <c:v>75</c:v>
                </c:pt>
                <c:pt idx="2089" formatCode="General">
                  <c:v>75</c:v>
                </c:pt>
                <c:pt idx="2090" formatCode="General">
                  <c:v>75</c:v>
                </c:pt>
                <c:pt idx="2091" formatCode="General">
                  <c:v>75</c:v>
                </c:pt>
                <c:pt idx="2092" formatCode="General">
                  <c:v>75</c:v>
                </c:pt>
                <c:pt idx="2093" formatCode="General">
                  <c:v>75</c:v>
                </c:pt>
                <c:pt idx="2094" formatCode="General">
                  <c:v>75</c:v>
                </c:pt>
                <c:pt idx="2095" formatCode="General">
                  <c:v>75</c:v>
                </c:pt>
                <c:pt idx="2096" formatCode="General">
                  <c:v>75</c:v>
                </c:pt>
                <c:pt idx="2097" formatCode="General">
                  <c:v>75</c:v>
                </c:pt>
                <c:pt idx="2098" formatCode="General">
                  <c:v>75</c:v>
                </c:pt>
                <c:pt idx="2099" formatCode="General">
                  <c:v>75</c:v>
                </c:pt>
                <c:pt idx="2100" formatCode="General">
                  <c:v>75</c:v>
                </c:pt>
                <c:pt idx="2101" formatCode="General">
                  <c:v>75</c:v>
                </c:pt>
                <c:pt idx="2102" formatCode="General">
                  <c:v>75</c:v>
                </c:pt>
                <c:pt idx="2103" formatCode="General">
                  <c:v>75</c:v>
                </c:pt>
                <c:pt idx="2104" formatCode="General">
                  <c:v>75.099999999999994</c:v>
                </c:pt>
                <c:pt idx="2105" formatCode="General">
                  <c:v>75.099999999999994</c:v>
                </c:pt>
                <c:pt idx="2106" formatCode="General">
                  <c:v>75.099999999999994</c:v>
                </c:pt>
                <c:pt idx="2107" formatCode="General">
                  <c:v>75.099999999999994</c:v>
                </c:pt>
                <c:pt idx="2108" formatCode="General">
                  <c:v>75.099999999999994</c:v>
                </c:pt>
                <c:pt idx="2109" formatCode="General">
                  <c:v>75.099999999999994</c:v>
                </c:pt>
                <c:pt idx="2110" formatCode="General">
                  <c:v>75.099999999999994</c:v>
                </c:pt>
                <c:pt idx="2111" formatCode="General">
                  <c:v>75.099999999999994</c:v>
                </c:pt>
                <c:pt idx="2112" formatCode="General">
                  <c:v>75.099999999999994</c:v>
                </c:pt>
                <c:pt idx="2113" formatCode="General">
                  <c:v>75.099999999999994</c:v>
                </c:pt>
                <c:pt idx="2114" formatCode="General">
                  <c:v>75.2</c:v>
                </c:pt>
                <c:pt idx="2115" formatCode="General">
                  <c:v>75.2</c:v>
                </c:pt>
                <c:pt idx="2116" formatCode="General">
                  <c:v>75.2</c:v>
                </c:pt>
                <c:pt idx="2117" formatCode="General">
                  <c:v>75.2</c:v>
                </c:pt>
                <c:pt idx="2118" formatCode="General">
                  <c:v>75.2</c:v>
                </c:pt>
                <c:pt idx="2119" formatCode="General">
                  <c:v>75.2</c:v>
                </c:pt>
                <c:pt idx="2120" formatCode="General">
                  <c:v>75.2</c:v>
                </c:pt>
                <c:pt idx="2121" formatCode="General">
                  <c:v>75.2</c:v>
                </c:pt>
                <c:pt idx="2122" formatCode="General">
                  <c:v>75.2</c:v>
                </c:pt>
                <c:pt idx="2123" formatCode="General">
                  <c:v>75.2</c:v>
                </c:pt>
                <c:pt idx="2124" formatCode="General">
                  <c:v>75.2</c:v>
                </c:pt>
                <c:pt idx="2125" formatCode="General">
                  <c:v>75.2</c:v>
                </c:pt>
                <c:pt idx="2126" formatCode="General">
                  <c:v>75.2</c:v>
                </c:pt>
                <c:pt idx="2127" formatCode="General">
                  <c:v>75.2</c:v>
                </c:pt>
                <c:pt idx="2128" formatCode="General">
                  <c:v>75.2</c:v>
                </c:pt>
                <c:pt idx="2129" formatCode="General">
                  <c:v>75.3</c:v>
                </c:pt>
                <c:pt idx="2130" formatCode="General">
                  <c:v>75.3</c:v>
                </c:pt>
                <c:pt idx="2131" formatCode="General">
                  <c:v>75.3</c:v>
                </c:pt>
                <c:pt idx="2132" formatCode="General">
                  <c:v>75.3</c:v>
                </c:pt>
                <c:pt idx="2133" formatCode="General">
                  <c:v>75.3</c:v>
                </c:pt>
                <c:pt idx="2134" formatCode="General">
                  <c:v>75.3</c:v>
                </c:pt>
                <c:pt idx="2135" formatCode="General">
                  <c:v>75.3</c:v>
                </c:pt>
                <c:pt idx="2136" formatCode="General">
                  <c:v>75.3</c:v>
                </c:pt>
                <c:pt idx="2137" formatCode="General">
                  <c:v>75.3</c:v>
                </c:pt>
                <c:pt idx="2138" formatCode="General">
                  <c:v>75.3</c:v>
                </c:pt>
                <c:pt idx="2139" formatCode="General">
                  <c:v>75.3</c:v>
                </c:pt>
                <c:pt idx="2140" formatCode="General">
                  <c:v>75.3</c:v>
                </c:pt>
                <c:pt idx="2141" formatCode="General">
                  <c:v>75.3</c:v>
                </c:pt>
                <c:pt idx="2142" formatCode="General">
                  <c:v>75.3</c:v>
                </c:pt>
                <c:pt idx="2143" formatCode="General">
                  <c:v>75.3</c:v>
                </c:pt>
                <c:pt idx="2144" formatCode="General">
                  <c:v>75.3</c:v>
                </c:pt>
                <c:pt idx="2145" formatCode="General">
                  <c:v>75.400000000000006</c:v>
                </c:pt>
                <c:pt idx="2146" formatCode="General">
                  <c:v>75.400000000000006</c:v>
                </c:pt>
                <c:pt idx="2147" formatCode="General">
                  <c:v>75.400000000000006</c:v>
                </c:pt>
                <c:pt idx="2148" formatCode="General">
                  <c:v>75.400000000000006</c:v>
                </c:pt>
                <c:pt idx="2149" formatCode="General">
                  <c:v>75.400000000000006</c:v>
                </c:pt>
                <c:pt idx="2150" formatCode="General">
                  <c:v>75.400000000000006</c:v>
                </c:pt>
                <c:pt idx="2151" formatCode="General">
                  <c:v>75.400000000000006</c:v>
                </c:pt>
                <c:pt idx="2152" formatCode="General">
                  <c:v>75.400000000000006</c:v>
                </c:pt>
                <c:pt idx="2153" formatCode="General">
                  <c:v>75.400000000000006</c:v>
                </c:pt>
                <c:pt idx="2154" formatCode="General">
                  <c:v>75.400000000000006</c:v>
                </c:pt>
                <c:pt idx="2155" formatCode="General">
                  <c:v>75.400000000000006</c:v>
                </c:pt>
                <c:pt idx="2156" formatCode="General">
                  <c:v>75.400000000000006</c:v>
                </c:pt>
                <c:pt idx="2157" formatCode="General">
                  <c:v>75.400000000000006</c:v>
                </c:pt>
                <c:pt idx="2158" formatCode="General">
                  <c:v>75.400000000000006</c:v>
                </c:pt>
                <c:pt idx="2159" formatCode="General">
                  <c:v>75.400000000000006</c:v>
                </c:pt>
                <c:pt idx="2160" formatCode="General">
                  <c:v>75.400000000000006</c:v>
                </c:pt>
                <c:pt idx="2161" formatCode="General">
                  <c:v>75.400000000000006</c:v>
                </c:pt>
                <c:pt idx="2162" formatCode="General">
                  <c:v>75.400000000000006</c:v>
                </c:pt>
                <c:pt idx="2163" formatCode="General">
                  <c:v>75.400000000000006</c:v>
                </c:pt>
                <c:pt idx="2164" formatCode="General">
                  <c:v>75.400000000000006</c:v>
                </c:pt>
                <c:pt idx="2165" formatCode="General">
                  <c:v>75.400000000000006</c:v>
                </c:pt>
                <c:pt idx="2166" formatCode="General">
                  <c:v>75.5</c:v>
                </c:pt>
                <c:pt idx="2167" formatCode="General">
                  <c:v>75.5</c:v>
                </c:pt>
                <c:pt idx="2168" formatCode="General">
                  <c:v>75.5</c:v>
                </c:pt>
                <c:pt idx="2169" formatCode="General">
                  <c:v>75.5</c:v>
                </c:pt>
                <c:pt idx="2170" formatCode="General">
                  <c:v>75.5</c:v>
                </c:pt>
                <c:pt idx="2171" formatCode="General">
                  <c:v>75.5</c:v>
                </c:pt>
                <c:pt idx="2172" formatCode="General">
                  <c:v>75.5</c:v>
                </c:pt>
                <c:pt idx="2173" formatCode="General">
                  <c:v>75.5</c:v>
                </c:pt>
                <c:pt idx="2174" formatCode="General">
                  <c:v>75.5</c:v>
                </c:pt>
                <c:pt idx="2175" formatCode="General">
                  <c:v>75.5</c:v>
                </c:pt>
                <c:pt idx="2176" formatCode="General">
                  <c:v>75.5</c:v>
                </c:pt>
                <c:pt idx="2177" formatCode="General">
                  <c:v>75.5</c:v>
                </c:pt>
                <c:pt idx="2178" formatCode="General">
                  <c:v>75.5</c:v>
                </c:pt>
                <c:pt idx="2179" formatCode="General">
                  <c:v>75.599999999999994</c:v>
                </c:pt>
                <c:pt idx="2180" formatCode="General">
                  <c:v>75.599999999999994</c:v>
                </c:pt>
                <c:pt idx="2181" formatCode="General">
                  <c:v>75.599999999999994</c:v>
                </c:pt>
                <c:pt idx="2182" formatCode="General">
                  <c:v>75.599999999999994</c:v>
                </c:pt>
                <c:pt idx="2183" formatCode="General">
                  <c:v>75.599999999999994</c:v>
                </c:pt>
                <c:pt idx="2184" formatCode="General">
                  <c:v>75.599999999999994</c:v>
                </c:pt>
                <c:pt idx="2185" formatCode="General">
                  <c:v>75.599999999999994</c:v>
                </c:pt>
                <c:pt idx="2186" formatCode="General">
                  <c:v>75.599999999999994</c:v>
                </c:pt>
                <c:pt idx="2187" formatCode="General">
                  <c:v>75.599999999999994</c:v>
                </c:pt>
                <c:pt idx="2188" formatCode="General">
                  <c:v>75.599999999999994</c:v>
                </c:pt>
                <c:pt idx="2189" formatCode="General">
                  <c:v>75.599999999999994</c:v>
                </c:pt>
                <c:pt idx="2190" formatCode="General">
                  <c:v>75.599999999999994</c:v>
                </c:pt>
                <c:pt idx="2191" formatCode="General">
                  <c:v>75.599999999999994</c:v>
                </c:pt>
                <c:pt idx="2192" formatCode="General">
                  <c:v>75.599999999999994</c:v>
                </c:pt>
                <c:pt idx="2193" formatCode="General">
                  <c:v>75.599999999999994</c:v>
                </c:pt>
                <c:pt idx="2194" formatCode="General">
                  <c:v>75.599999999999994</c:v>
                </c:pt>
                <c:pt idx="2195" formatCode="General">
                  <c:v>75.7</c:v>
                </c:pt>
                <c:pt idx="2196" formatCode="General">
                  <c:v>75.7</c:v>
                </c:pt>
                <c:pt idx="2197" formatCode="General">
                  <c:v>75.7</c:v>
                </c:pt>
                <c:pt idx="2198" formatCode="General">
                  <c:v>75.7</c:v>
                </c:pt>
                <c:pt idx="2199" formatCode="General">
                  <c:v>75.7</c:v>
                </c:pt>
                <c:pt idx="2200" formatCode="General">
                  <c:v>75.7</c:v>
                </c:pt>
                <c:pt idx="2201" formatCode="General">
                  <c:v>75.7</c:v>
                </c:pt>
                <c:pt idx="2202" formatCode="General">
                  <c:v>75.7</c:v>
                </c:pt>
                <c:pt idx="2203" formatCode="General">
                  <c:v>75.7</c:v>
                </c:pt>
                <c:pt idx="2204" formatCode="General">
                  <c:v>75.7</c:v>
                </c:pt>
                <c:pt idx="2205" formatCode="General">
                  <c:v>75.8</c:v>
                </c:pt>
                <c:pt idx="2206" formatCode="General">
                  <c:v>75.8</c:v>
                </c:pt>
                <c:pt idx="2207" formatCode="General">
                  <c:v>75.8</c:v>
                </c:pt>
                <c:pt idx="2208" formatCode="General">
                  <c:v>75.8</c:v>
                </c:pt>
                <c:pt idx="2209" formatCode="General">
                  <c:v>75.8</c:v>
                </c:pt>
                <c:pt idx="2210" formatCode="General">
                  <c:v>75.8</c:v>
                </c:pt>
                <c:pt idx="2211" formatCode="General">
                  <c:v>75.8</c:v>
                </c:pt>
                <c:pt idx="2212" formatCode="General">
                  <c:v>75.8</c:v>
                </c:pt>
                <c:pt idx="2213" formatCode="General">
                  <c:v>75.8</c:v>
                </c:pt>
                <c:pt idx="2214" formatCode="General">
                  <c:v>75.8</c:v>
                </c:pt>
                <c:pt idx="2215" formatCode="General">
                  <c:v>75.8</c:v>
                </c:pt>
                <c:pt idx="2216" formatCode="General">
                  <c:v>75.8</c:v>
                </c:pt>
                <c:pt idx="2217" formatCode="General">
                  <c:v>75.8</c:v>
                </c:pt>
                <c:pt idx="2218" formatCode="General">
                  <c:v>75.8</c:v>
                </c:pt>
                <c:pt idx="2219" formatCode="General">
                  <c:v>75.900000000000006</c:v>
                </c:pt>
                <c:pt idx="2220" formatCode="General">
                  <c:v>75.900000000000006</c:v>
                </c:pt>
                <c:pt idx="2221" formatCode="General">
                  <c:v>75.900000000000006</c:v>
                </c:pt>
                <c:pt idx="2222" formatCode="General">
                  <c:v>75.900000000000006</c:v>
                </c:pt>
                <c:pt idx="2223" formatCode="General">
                  <c:v>75.900000000000006</c:v>
                </c:pt>
                <c:pt idx="2224" formatCode="General">
                  <c:v>75.900000000000006</c:v>
                </c:pt>
                <c:pt idx="2225" formatCode="General">
                  <c:v>75.900000000000006</c:v>
                </c:pt>
                <c:pt idx="2226" formatCode="General">
                  <c:v>75.900000000000006</c:v>
                </c:pt>
                <c:pt idx="2227" formatCode="General">
                  <c:v>76</c:v>
                </c:pt>
                <c:pt idx="2228" formatCode="General">
                  <c:v>76</c:v>
                </c:pt>
                <c:pt idx="2229" formatCode="General">
                  <c:v>76</c:v>
                </c:pt>
                <c:pt idx="2230" formatCode="General">
                  <c:v>76</c:v>
                </c:pt>
                <c:pt idx="2231" formatCode="General">
                  <c:v>76</c:v>
                </c:pt>
                <c:pt idx="2232" formatCode="General">
                  <c:v>76</c:v>
                </c:pt>
                <c:pt idx="2233" formatCode="General">
                  <c:v>76</c:v>
                </c:pt>
                <c:pt idx="2234" formatCode="General">
                  <c:v>76</c:v>
                </c:pt>
                <c:pt idx="2235" formatCode="General">
                  <c:v>76</c:v>
                </c:pt>
                <c:pt idx="2236" formatCode="General">
                  <c:v>76</c:v>
                </c:pt>
                <c:pt idx="2237" formatCode="General">
                  <c:v>76</c:v>
                </c:pt>
                <c:pt idx="2238" formatCode="General">
                  <c:v>76</c:v>
                </c:pt>
                <c:pt idx="2239" formatCode="General">
                  <c:v>76</c:v>
                </c:pt>
                <c:pt idx="2240" formatCode="General">
                  <c:v>76</c:v>
                </c:pt>
                <c:pt idx="2241" formatCode="General">
                  <c:v>76</c:v>
                </c:pt>
                <c:pt idx="2242" formatCode="General">
                  <c:v>76</c:v>
                </c:pt>
                <c:pt idx="2243" formatCode="General">
                  <c:v>76</c:v>
                </c:pt>
                <c:pt idx="2244" formatCode="General">
                  <c:v>76</c:v>
                </c:pt>
                <c:pt idx="2245" formatCode="General">
                  <c:v>76</c:v>
                </c:pt>
                <c:pt idx="2246" formatCode="General">
                  <c:v>76</c:v>
                </c:pt>
                <c:pt idx="2247" formatCode="General">
                  <c:v>76</c:v>
                </c:pt>
                <c:pt idx="2248" formatCode="General">
                  <c:v>76</c:v>
                </c:pt>
                <c:pt idx="2249" formatCode="General">
                  <c:v>76</c:v>
                </c:pt>
                <c:pt idx="2250" formatCode="General">
                  <c:v>76</c:v>
                </c:pt>
                <c:pt idx="2251" formatCode="General">
                  <c:v>76</c:v>
                </c:pt>
                <c:pt idx="2252" formatCode="General">
                  <c:v>76.099999999999994</c:v>
                </c:pt>
                <c:pt idx="2253" formatCode="General">
                  <c:v>76.099999999999994</c:v>
                </c:pt>
                <c:pt idx="2254" formatCode="General">
                  <c:v>76.099999999999994</c:v>
                </c:pt>
                <c:pt idx="2255" formatCode="General">
                  <c:v>76.099999999999994</c:v>
                </c:pt>
                <c:pt idx="2256" formatCode="General">
                  <c:v>76.099999999999994</c:v>
                </c:pt>
                <c:pt idx="2257" formatCode="General">
                  <c:v>76.099999999999994</c:v>
                </c:pt>
                <c:pt idx="2258" formatCode="General">
                  <c:v>76.099999999999994</c:v>
                </c:pt>
                <c:pt idx="2259" formatCode="General">
                  <c:v>76.099999999999994</c:v>
                </c:pt>
                <c:pt idx="2260" formatCode="General">
                  <c:v>76.099999999999994</c:v>
                </c:pt>
                <c:pt idx="2261" formatCode="General">
                  <c:v>76.099999999999994</c:v>
                </c:pt>
                <c:pt idx="2262" formatCode="General">
                  <c:v>76.099999999999994</c:v>
                </c:pt>
                <c:pt idx="2263" formatCode="General">
                  <c:v>76.2</c:v>
                </c:pt>
                <c:pt idx="2264" formatCode="General">
                  <c:v>76.2</c:v>
                </c:pt>
                <c:pt idx="2265" formatCode="General">
                  <c:v>76.2</c:v>
                </c:pt>
                <c:pt idx="2266" formatCode="General">
                  <c:v>76.2</c:v>
                </c:pt>
                <c:pt idx="2267" formatCode="General">
                  <c:v>76.2</c:v>
                </c:pt>
                <c:pt idx="2268" formatCode="General">
                  <c:v>76.2</c:v>
                </c:pt>
                <c:pt idx="2269" formatCode="General">
                  <c:v>76.2</c:v>
                </c:pt>
                <c:pt idx="2270" formatCode="General">
                  <c:v>76.2</c:v>
                </c:pt>
                <c:pt idx="2271" formatCode="General">
                  <c:v>76.2</c:v>
                </c:pt>
                <c:pt idx="2272" formatCode="General">
                  <c:v>76.2</c:v>
                </c:pt>
                <c:pt idx="2273" formatCode="General">
                  <c:v>76.2</c:v>
                </c:pt>
                <c:pt idx="2274" formatCode="General">
                  <c:v>76.2</c:v>
                </c:pt>
                <c:pt idx="2275" formatCode="General">
                  <c:v>76.3</c:v>
                </c:pt>
                <c:pt idx="2276" formatCode="General">
                  <c:v>76.3</c:v>
                </c:pt>
                <c:pt idx="2277" formatCode="General">
                  <c:v>76.3</c:v>
                </c:pt>
                <c:pt idx="2278" formatCode="General">
                  <c:v>76.3</c:v>
                </c:pt>
                <c:pt idx="2279" formatCode="General">
                  <c:v>76.3</c:v>
                </c:pt>
                <c:pt idx="2280" formatCode="General">
                  <c:v>76.3</c:v>
                </c:pt>
                <c:pt idx="2281" formatCode="General">
                  <c:v>76.3</c:v>
                </c:pt>
                <c:pt idx="2282" formatCode="General">
                  <c:v>76.3</c:v>
                </c:pt>
                <c:pt idx="2283" formatCode="General">
                  <c:v>76.3</c:v>
                </c:pt>
                <c:pt idx="2284" formatCode="General">
                  <c:v>76.3</c:v>
                </c:pt>
                <c:pt idx="2285" formatCode="General">
                  <c:v>76.400000000000006</c:v>
                </c:pt>
                <c:pt idx="2286" formatCode="General">
                  <c:v>76.400000000000006</c:v>
                </c:pt>
                <c:pt idx="2287" formatCode="General">
                  <c:v>76.400000000000006</c:v>
                </c:pt>
                <c:pt idx="2288" formatCode="General">
                  <c:v>76.400000000000006</c:v>
                </c:pt>
                <c:pt idx="2289" formatCode="General">
                  <c:v>76.400000000000006</c:v>
                </c:pt>
                <c:pt idx="2290" formatCode="General">
                  <c:v>76.400000000000006</c:v>
                </c:pt>
                <c:pt idx="2291" formatCode="General">
                  <c:v>76.400000000000006</c:v>
                </c:pt>
                <c:pt idx="2292" formatCode="General">
                  <c:v>76.400000000000006</c:v>
                </c:pt>
                <c:pt idx="2293" formatCode="General">
                  <c:v>76.400000000000006</c:v>
                </c:pt>
                <c:pt idx="2294" formatCode="General">
                  <c:v>76.5</c:v>
                </c:pt>
                <c:pt idx="2295" formatCode="General">
                  <c:v>76.5</c:v>
                </c:pt>
                <c:pt idx="2296" formatCode="General">
                  <c:v>76.5</c:v>
                </c:pt>
                <c:pt idx="2297" formatCode="General">
                  <c:v>76.5</c:v>
                </c:pt>
                <c:pt idx="2298" formatCode="General">
                  <c:v>76.5</c:v>
                </c:pt>
                <c:pt idx="2299" formatCode="General">
                  <c:v>76.5</c:v>
                </c:pt>
                <c:pt idx="2300" formatCode="General">
                  <c:v>76.5</c:v>
                </c:pt>
                <c:pt idx="2301" formatCode="General">
                  <c:v>76.5</c:v>
                </c:pt>
                <c:pt idx="2302" formatCode="General">
                  <c:v>76.599999999999994</c:v>
                </c:pt>
                <c:pt idx="2303" formatCode="General">
                  <c:v>76.599999999999994</c:v>
                </c:pt>
                <c:pt idx="2304" formatCode="General">
                  <c:v>76.599999999999994</c:v>
                </c:pt>
                <c:pt idx="2305" formatCode="General">
                  <c:v>76.599999999999994</c:v>
                </c:pt>
                <c:pt idx="2306" formatCode="General">
                  <c:v>76.599999999999994</c:v>
                </c:pt>
                <c:pt idx="2307" formatCode="General">
                  <c:v>76.599999999999994</c:v>
                </c:pt>
                <c:pt idx="2308" formatCode="General">
                  <c:v>76.599999999999994</c:v>
                </c:pt>
                <c:pt idx="2309" formatCode="General">
                  <c:v>76.599999999999994</c:v>
                </c:pt>
                <c:pt idx="2310" formatCode="General">
                  <c:v>76.599999999999994</c:v>
                </c:pt>
                <c:pt idx="2311" formatCode="General">
                  <c:v>76.599999999999994</c:v>
                </c:pt>
                <c:pt idx="2312" formatCode="General">
                  <c:v>76.599999999999994</c:v>
                </c:pt>
                <c:pt idx="2313" formatCode="General">
                  <c:v>76.7</c:v>
                </c:pt>
                <c:pt idx="2314" formatCode="General">
                  <c:v>76.7</c:v>
                </c:pt>
                <c:pt idx="2315" formatCode="General">
                  <c:v>76.7</c:v>
                </c:pt>
                <c:pt idx="2316" formatCode="General">
                  <c:v>76.7</c:v>
                </c:pt>
                <c:pt idx="2317" formatCode="General">
                  <c:v>76.7</c:v>
                </c:pt>
                <c:pt idx="2318" formatCode="General">
                  <c:v>76.7</c:v>
                </c:pt>
                <c:pt idx="2319" formatCode="General">
                  <c:v>76.7</c:v>
                </c:pt>
                <c:pt idx="2320" formatCode="General">
                  <c:v>76.7</c:v>
                </c:pt>
                <c:pt idx="2321" formatCode="General">
                  <c:v>76.7</c:v>
                </c:pt>
                <c:pt idx="2322" formatCode="General">
                  <c:v>76.8</c:v>
                </c:pt>
                <c:pt idx="2323" formatCode="General">
                  <c:v>76.8</c:v>
                </c:pt>
                <c:pt idx="2324" formatCode="General">
                  <c:v>76.8</c:v>
                </c:pt>
                <c:pt idx="2325" formatCode="General">
                  <c:v>76.8</c:v>
                </c:pt>
                <c:pt idx="2326" formatCode="General">
                  <c:v>76.8</c:v>
                </c:pt>
                <c:pt idx="2327" formatCode="General">
                  <c:v>76.8</c:v>
                </c:pt>
                <c:pt idx="2328" formatCode="General">
                  <c:v>76.8</c:v>
                </c:pt>
                <c:pt idx="2329" formatCode="General">
                  <c:v>76.8</c:v>
                </c:pt>
                <c:pt idx="2330" formatCode="General">
                  <c:v>76.8</c:v>
                </c:pt>
                <c:pt idx="2331" formatCode="General">
                  <c:v>76.8</c:v>
                </c:pt>
                <c:pt idx="2332" formatCode="General">
                  <c:v>76.900000000000006</c:v>
                </c:pt>
                <c:pt idx="2333" formatCode="General">
                  <c:v>76.900000000000006</c:v>
                </c:pt>
                <c:pt idx="2334" formatCode="General">
                  <c:v>76.900000000000006</c:v>
                </c:pt>
                <c:pt idx="2335" formatCode="General">
                  <c:v>76.900000000000006</c:v>
                </c:pt>
                <c:pt idx="2336" formatCode="General">
                  <c:v>76.900000000000006</c:v>
                </c:pt>
                <c:pt idx="2337" formatCode="General">
                  <c:v>76.900000000000006</c:v>
                </c:pt>
                <c:pt idx="2338" formatCode="General">
                  <c:v>76.900000000000006</c:v>
                </c:pt>
                <c:pt idx="2339" formatCode="General">
                  <c:v>76.900000000000006</c:v>
                </c:pt>
                <c:pt idx="2340" formatCode="General">
                  <c:v>76.900000000000006</c:v>
                </c:pt>
                <c:pt idx="2341" formatCode="General">
                  <c:v>76.900000000000006</c:v>
                </c:pt>
                <c:pt idx="2342" formatCode="General">
                  <c:v>77</c:v>
                </c:pt>
                <c:pt idx="2343" formatCode="General">
                  <c:v>77</c:v>
                </c:pt>
                <c:pt idx="2344" formatCode="General">
                  <c:v>77</c:v>
                </c:pt>
                <c:pt idx="2345" formatCode="General">
                  <c:v>77</c:v>
                </c:pt>
                <c:pt idx="2346" formatCode="General">
                  <c:v>77</c:v>
                </c:pt>
                <c:pt idx="2347" formatCode="General">
                  <c:v>77</c:v>
                </c:pt>
                <c:pt idx="2348" formatCode="General">
                  <c:v>77</c:v>
                </c:pt>
                <c:pt idx="2349" formatCode="General">
                  <c:v>77</c:v>
                </c:pt>
                <c:pt idx="2350" formatCode="General">
                  <c:v>77</c:v>
                </c:pt>
                <c:pt idx="2351" formatCode="General">
                  <c:v>77</c:v>
                </c:pt>
                <c:pt idx="2352" formatCode="General">
                  <c:v>77</c:v>
                </c:pt>
                <c:pt idx="2353" formatCode="General">
                  <c:v>77</c:v>
                </c:pt>
                <c:pt idx="2354" formatCode="General">
                  <c:v>77</c:v>
                </c:pt>
                <c:pt idx="2355" formatCode="General">
                  <c:v>77</c:v>
                </c:pt>
                <c:pt idx="2356" formatCode="General">
                  <c:v>77</c:v>
                </c:pt>
                <c:pt idx="2357" formatCode="General">
                  <c:v>77</c:v>
                </c:pt>
                <c:pt idx="2358" formatCode="General">
                  <c:v>77</c:v>
                </c:pt>
                <c:pt idx="2359" formatCode="General">
                  <c:v>77</c:v>
                </c:pt>
                <c:pt idx="2360" formatCode="General">
                  <c:v>77</c:v>
                </c:pt>
                <c:pt idx="2361" formatCode="General">
                  <c:v>77</c:v>
                </c:pt>
                <c:pt idx="2362" formatCode="General">
                  <c:v>77</c:v>
                </c:pt>
                <c:pt idx="2363" formatCode="General">
                  <c:v>77</c:v>
                </c:pt>
                <c:pt idx="2364" formatCode="General">
                  <c:v>77.099999999999994</c:v>
                </c:pt>
                <c:pt idx="2365" formatCode="General">
                  <c:v>77.099999999999994</c:v>
                </c:pt>
                <c:pt idx="2366" formatCode="General">
                  <c:v>77.099999999999994</c:v>
                </c:pt>
                <c:pt idx="2367" formatCode="General">
                  <c:v>77.099999999999994</c:v>
                </c:pt>
                <c:pt idx="2368" formatCode="General">
                  <c:v>77.099999999999994</c:v>
                </c:pt>
                <c:pt idx="2369" formatCode="General">
                  <c:v>77.099999999999994</c:v>
                </c:pt>
                <c:pt idx="2370" formatCode="General">
                  <c:v>77.2</c:v>
                </c:pt>
                <c:pt idx="2371" formatCode="General">
                  <c:v>77.2</c:v>
                </c:pt>
                <c:pt idx="2372" formatCode="General">
                  <c:v>77.2</c:v>
                </c:pt>
                <c:pt idx="2373" formatCode="General">
                  <c:v>77.2</c:v>
                </c:pt>
                <c:pt idx="2374" formatCode="General">
                  <c:v>77.2</c:v>
                </c:pt>
                <c:pt idx="2375" formatCode="General">
                  <c:v>77.2</c:v>
                </c:pt>
                <c:pt idx="2376" formatCode="General">
                  <c:v>77.2</c:v>
                </c:pt>
                <c:pt idx="2377" formatCode="General">
                  <c:v>77.2</c:v>
                </c:pt>
                <c:pt idx="2378" formatCode="General">
                  <c:v>77.3</c:v>
                </c:pt>
                <c:pt idx="2379" formatCode="General">
                  <c:v>77.3</c:v>
                </c:pt>
                <c:pt idx="2380" formatCode="General">
                  <c:v>77.3</c:v>
                </c:pt>
                <c:pt idx="2381" formatCode="General">
                  <c:v>77.3</c:v>
                </c:pt>
                <c:pt idx="2382" formatCode="General">
                  <c:v>77.3</c:v>
                </c:pt>
                <c:pt idx="2383" formatCode="General">
                  <c:v>77.3</c:v>
                </c:pt>
                <c:pt idx="2384" formatCode="General">
                  <c:v>77.3</c:v>
                </c:pt>
                <c:pt idx="2385" formatCode="General">
                  <c:v>77.3</c:v>
                </c:pt>
                <c:pt idx="2386" formatCode="General">
                  <c:v>77.3</c:v>
                </c:pt>
                <c:pt idx="2387" formatCode="General">
                  <c:v>77.3</c:v>
                </c:pt>
                <c:pt idx="2388" formatCode="General">
                  <c:v>77.400000000000006</c:v>
                </c:pt>
                <c:pt idx="2389" formatCode="General">
                  <c:v>77.400000000000006</c:v>
                </c:pt>
                <c:pt idx="2390" formatCode="General">
                  <c:v>77.400000000000006</c:v>
                </c:pt>
                <c:pt idx="2391" formatCode="General">
                  <c:v>77.400000000000006</c:v>
                </c:pt>
                <c:pt idx="2392" formatCode="General">
                  <c:v>77.5</c:v>
                </c:pt>
                <c:pt idx="2393" formatCode="General">
                  <c:v>77.5</c:v>
                </c:pt>
                <c:pt idx="2394" formatCode="General">
                  <c:v>77.5</c:v>
                </c:pt>
                <c:pt idx="2395" formatCode="General">
                  <c:v>77.5</c:v>
                </c:pt>
                <c:pt idx="2396" formatCode="General">
                  <c:v>77.5</c:v>
                </c:pt>
                <c:pt idx="2397" formatCode="General">
                  <c:v>77.5</c:v>
                </c:pt>
                <c:pt idx="2398" formatCode="General">
                  <c:v>77.5</c:v>
                </c:pt>
                <c:pt idx="2399" formatCode="General">
                  <c:v>77.5</c:v>
                </c:pt>
                <c:pt idx="2400" formatCode="General">
                  <c:v>77.5</c:v>
                </c:pt>
                <c:pt idx="2401" formatCode="General">
                  <c:v>77.5</c:v>
                </c:pt>
                <c:pt idx="2402" formatCode="General">
                  <c:v>77.5</c:v>
                </c:pt>
                <c:pt idx="2403" formatCode="General">
                  <c:v>77.599999999999994</c:v>
                </c:pt>
                <c:pt idx="2404" formatCode="General">
                  <c:v>77.599999999999994</c:v>
                </c:pt>
                <c:pt idx="2405" formatCode="General">
                  <c:v>77.599999999999994</c:v>
                </c:pt>
                <c:pt idx="2406" formatCode="General">
                  <c:v>77.599999999999994</c:v>
                </c:pt>
                <c:pt idx="2407" formatCode="General">
                  <c:v>77.599999999999994</c:v>
                </c:pt>
                <c:pt idx="2408" formatCode="General">
                  <c:v>77.599999999999994</c:v>
                </c:pt>
                <c:pt idx="2409" formatCode="General">
                  <c:v>77.599999999999994</c:v>
                </c:pt>
                <c:pt idx="2410" formatCode="General">
                  <c:v>77.7</c:v>
                </c:pt>
                <c:pt idx="2411" formatCode="General">
                  <c:v>77.7</c:v>
                </c:pt>
                <c:pt idx="2412" formatCode="General">
                  <c:v>77.7</c:v>
                </c:pt>
                <c:pt idx="2413" formatCode="General">
                  <c:v>77.7</c:v>
                </c:pt>
                <c:pt idx="2414" formatCode="General">
                  <c:v>77.7</c:v>
                </c:pt>
                <c:pt idx="2415" formatCode="General">
                  <c:v>77.7</c:v>
                </c:pt>
                <c:pt idx="2416" formatCode="General">
                  <c:v>77.8</c:v>
                </c:pt>
                <c:pt idx="2417" formatCode="General">
                  <c:v>77.8</c:v>
                </c:pt>
                <c:pt idx="2418" formatCode="General">
                  <c:v>77.8</c:v>
                </c:pt>
                <c:pt idx="2419" formatCode="General">
                  <c:v>77.8</c:v>
                </c:pt>
                <c:pt idx="2420" formatCode="General">
                  <c:v>77.8</c:v>
                </c:pt>
                <c:pt idx="2421" formatCode="General">
                  <c:v>77.8</c:v>
                </c:pt>
                <c:pt idx="2422" formatCode="General">
                  <c:v>77.8</c:v>
                </c:pt>
                <c:pt idx="2423" formatCode="General">
                  <c:v>77.8</c:v>
                </c:pt>
                <c:pt idx="2424" formatCode="General">
                  <c:v>77.8</c:v>
                </c:pt>
                <c:pt idx="2425" formatCode="General">
                  <c:v>77.8</c:v>
                </c:pt>
                <c:pt idx="2426" formatCode="General">
                  <c:v>77.900000000000006</c:v>
                </c:pt>
                <c:pt idx="2427" formatCode="General">
                  <c:v>77.900000000000006</c:v>
                </c:pt>
                <c:pt idx="2428" formatCode="General">
                  <c:v>77.900000000000006</c:v>
                </c:pt>
                <c:pt idx="2429" formatCode="General">
                  <c:v>77.900000000000006</c:v>
                </c:pt>
                <c:pt idx="2430" formatCode="General">
                  <c:v>78</c:v>
                </c:pt>
                <c:pt idx="2431" formatCode="General">
                  <c:v>78</c:v>
                </c:pt>
                <c:pt idx="2432" formatCode="General">
                  <c:v>78</c:v>
                </c:pt>
                <c:pt idx="2433" formatCode="General">
                  <c:v>78</c:v>
                </c:pt>
                <c:pt idx="2434" formatCode="General">
                  <c:v>78</c:v>
                </c:pt>
                <c:pt idx="2435" formatCode="General">
                  <c:v>78</c:v>
                </c:pt>
                <c:pt idx="2436" formatCode="General">
                  <c:v>78</c:v>
                </c:pt>
                <c:pt idx="2437" formatCode="General">
                  <c:v>78</c:v>
                </c:pt>
                <c:pt idx="2438" formatCode="General">
                  <c:v>78</c:v>
                </c:pt>
                <c:pt idx="2439" formatCode="General">
                  <c:v>78</c:v>
                </c:pt>
                <c:pt idx="2440" formatCode="General">
                  <c:v>78</c:v>
                </c:pt>
                <c:pt idx="2441" formatCode="General">
                  <c:v>78</c:v>
                </c:pt>
                <c:pt idx="2442" formatCode="General">
                  <c:v>78</c:v>
                </c:pt>
                <c:pt idx="2443" formatCode="General">
                  <c:v>78</c:v>
                </c:pt>
                <c:pt idx="2444" formatCode="General">
                  <c:v>78</c:v>
                </c:pt>
                <c:pt idx="2445" formatCode="General">
                  <c:v>78</c:v>
                </c:pt>
                <c:pt idx="2446" formatCode="General">
                  <c:v>78</c:v>
                </c:pt>
                <c:pt idx="2447" formatCode="General">
                  <c:v>78</c:v>
                </c:pt>
                <c:pt idx="2448" formatCode="General">
                  <c:v>78</c:v>
                </c:pt>
                <c:pt idx="2449" formatCode="General">
                  <c:v>78</c:v>
                </c:pt>
                <c:pt idx="2450" formatCode="General">
                  <c:v>78</c:v>
                </c:pt>
                <c:pt idx="2451" formatCode="General">
                  <c:v>78</c:v>
                </c:pt>
                <c:pt idx="2452" formatCode="General">
                  <c:v>78</c:v>
                </c:pt>
                <c:pt idx="2453" formatCode="General">
                  <c:v>78</c:v>
                </c:pt>
                <c:pt idx="2454" formatCode="General">
                  <c:v>78</c:v>
                </c:pt>
                <c:pt idx="2455" formatCode="General">
                  <c:v>78</c:v>
                </c:pt>
                <c:pt idx="2456" formatCode="General">
                  <c:v>78</c:v>
                </c:pt>
                <c:pt idx="2457" formatCode="General">
                  <c:v>78</c:v>
                </c:pt>
                <c:pt idx="2458" formatCode="General">
                  <c:v>78</c:v>
                </c:pt>
                <c:pt idx="2459" formatCode="General">
                  <c:v>78</c:v>
                </c:pt>
                <c:pt idx="2460" formatCode="General">
                  <c:v>78</c:v>
                </c:pt>
                <c:pt idx="2461" formatCode="General">
                  <c:v>78.099999999999994</c:v>
                </c:pt>
                <c:pt idx="2462" formatCode="General">
                  <c:v>78.099999999999994</c:v>
                </c:pt>
                <c:pt idx="2463" formatCode="General">
                  <c:v>78.099999999999994</c:v>
                </c:pt>
                <c:pt idx="2464" formatCode="General">
                  <c:v>78.099999999999994</c:v>
                </c:pt>
                <c:pt idx="2465" formatCode="General">
                  <c:v>78.099999999999994</c:v>
                </c:pt>
                <c:pt idx="2466" formatCode="General">
                  <c:v>78.099999999999994</c:v>
                </c:pt>
                <c:pt idx="2467" formatCode="General">
                  <c:v>78.099999999999994</c:v>
                </c:pt>
                <c:pt idx="2468" formatCode="General">
                  <c:v>78.099999999999994</c:v>
                </c:pt>
                <c:pt idx="2469" formatCode="General">
                  <c:v>78.099999999999994</c:v>
                </c:pt>
                <c:pt idx="2470" formatCode="General">
                  <c:v>78.099999999999994</c:v>
                </c:pt>
                <c:pt idx="2471" formatCode="General">
                  <c:v>78.099999999999994</c:v>
                </c:pt>
                <c:pt idx="2472" formatCode="General">
                  <c:v>78.099999999999994</c:v>
                </c:pt>
                <c:pt idx="2473" formatCode="General">
                  <c:v>78.2</c:v>
                </c:pt>
                <c:pt idx="2474" formatCode="General">
                  <c:v>78.2</c:v>
                </c:pt>
                <c:pt idx="2475" formatCode="General">
                  <c:v>78.2</c:v>
                </c:pt>
                <c:pt idx="2476" formatCode="General">
                  <c:v>78.2</c:v>
                </c:pt>
                <c:pt idx="2477" formatCode="General">
                  <c:v>78.2</c:v>
                </c:pt>
                <c:pt idx="2478" formatCode="General">
                  <c:v>78.2</c:v>
                </c:pt>
                <c:pt idx="2479" formatCode="General">
                  <c:v>78.2</c:v>
                </c:pt>
                <c:pt idx="2480" formatCode="General">
                  <c:v>78.2</c:v>
                </c:pt>
                <c:pt idx="2481" formatCode="General">
                  <c:v>78.2</c:v>
                </c:pt>
                <c:pt idx="2482" formatCode="General">
                  <c:v>78.3</c:v>
                </c:pt>
                <c:pt idx="2483" formatCode="General">
                  <c:v>78.3</c:v>
                </c:pt>
                <c:pt idx="2484" formatCode="General">
                  <c:v>78.3</c:v>
                </c:pt>
                <c:pt idx="2485" formatCode="General">
                  <c:v>78.3</c:v>
                </c:pt>
                <c:pt idx="2486" formatCode="General">
                  <c:v>78.3</c:v>
                </c:pt>
                <c:pt idx="2487" formatCode="General">
                  <c:v>78.3</c:v>
                </c:pt>
                <c:pt idx="2488" formatCode="General">
                  <c:v>78.3</c:v>
                </c:pt>
                <c:pt idx="2489" formatCode="General">
                  <c:v>78.3</c:v>
                </c:pt>
                <c:pt idx="2490" formatCode="General">
                  <c:v>78.3</c:v>
                </c:pt>
                <c:pt idx="2491" formatCode="General">
                  <c:v>78.3</c:v>
                </c:pt>
                <c:pt idx="2492" formatCode="General">
                  <c:v>78.400000000000006</c:v>
                </c:pt>
                <c:pt idx="2493" formatCode="General">
                  <c:v>78.400000000000006</c:v>
                </c:pt>
                <c:pt idx="2494" formatCode="General">
                  <c:v>78.400000000000006</c:v>
                </c:pt>
                <c:pt idx="2495" formatCode="General">
                  <c:v>78.400000000000006</c:v>
                </c:pt>
                <c:pt idx="2496" formatCode="General">
                  <c:v>78.400000000000006</c:v>
                </c:pt>
                <c:pt idx="2497" formatCode="General">
                  <c:v>78.400000000000006</c:v>
                </c:pt>
                <c:pt idx="2498" formatCode="General">
                  <c:v>78.5</c:v>
                </c:pt>
                <c:pt idx="2499" formatCode="General">
                  <c:v>78.5</c:v>
                </c:pt>
                <c:pt idx="2500" formatCode="General">
                  <c:v>78.5</c:v>
                </c:pt>
                <c:pt idx="2501" formatCode="General">
                  <c:v>78.5</c:v>
                </c:pt>
                <c:pt idx="2502" formatCode="General">
                  <c:v>78.5</c:v>
                </c:pt>
                <c:pt idx="2503" formatCode="General">
                  <c:v>78.5</c:v>
                </c:pt>
                <c:pt idx="2504" formatCode="General">
                  <c:v>78.5</c:v>
                </c:pt>
                <c:pt idx="2505" formatCode="General">
                  <c:v>78.5</c:v>
                </c:pt>
                <c:pt idx="2506" formatCode="General">
                  <c:v>78.599999999999994</c:v>
                </c:pt>
                <c:pt idx="2507" formatCode="General">
                  <c:v>78.599999999999994</c:v>
                </c:pt>
                <c:pt idx="2508" formatCode="General">
                  <c:v>78.599999999999994</c:v>
                </c:pt>
                <c:pt idx="2509" formatCode="General">
                  <c:v>78.599999999999994</c:v>
                </c:pt>
                <c:pt idx="2510" formatCode="General">
                  <c:v>78.599999999999994</c:v>
                </c:pt>
                <c:pt idx="2511" formatCode="General">
                  <c:v>78.599999999999994</c:v>
                </c:pt>
                <c:pt idx="2512" formatCode="General">
                  <c:v>78.7</c:v>
                </c:pt>
                <c:pt idx="2513" formatCode="General">
                  <c:v>78.7</c:v>
                </c:pt>
                <c:pt idx="2514" formatCode="General">
                  <c:v>78.7</c:v>
                </c:pt>
                <c:pt idx="2515" formatCode="General">
                  <c:v>78.7</c:v>
                </c:pt>
                <c:pt idx="2516" formatCode="General">
                  <c:v>78.7</c:v>
                </c:pt>
                <c:pt idx="2517" formatCode="General">
                  <c:v>78.7</c:v>
                </c:pt>
                <c:pt idx="2518" formatCode="General">
                  <c:v>78.7</c:v>
                </c:pt>
                <c:pt idx="2519" formatCode="General">
                  <c:v>78.7</c:v>
                </c:pt>
                <c:pt idx="2520" formatCode="General">
                  <c:v>78.7</c:v>
                </c:pt>
                <c:pt idx="2521" formatCode="General">
                  <c:v>78.7</c:v>
                </c:pt>
                <c:pt idx="2522" formatCode="General">
                  <c:v>78.7</c:v>
                </c:pt>
                <c:pt idx="2523" formatCode="General">
                  <c:v>78.7</c:v>
                </c:pt>
                <c:pt idx="2524" formatCode="General">
                  <c:v>78.7</c:v>
                </c:pt>
                <c:pt idx="2525" formatCode="General">
                  <c:v>78.7</c:v>
                </c:pt>
                <c:pt idx="2526" formatCode="General">
                  <c:v>78.7</c:v>
                </c:pt>
                <c:pt idx="2527" formatCode="General">
                  <c:v>78.7</c:v>
                </c:pt>
                <c:pt idx="2528" formatCode="General">
                  <c:v>78.8</c:v>
                </c:pt>
                <c:pt idx="2529" formatCode="General">
                  <c:v>78.8</c:v>
                </c:pt>
                <c:pt idx="2530" formatCode="General">
                  <c:v>78.8</c:v>
                </c:pt>
                <c:pt idx="2531" formatCode="General">
                  <c:v>78.8</c:v>
                </c:pt>
                <c:pt idx="2532" formatCode="General">
                  <c:v>78.8</c:v>
                </c:pt>
                <c:pt idx="2533" formatCode="General">
                  <c:v>78.8</c:v>
                </c:pt>
                <c:pt idx="2534" formatCode="General">
                  <c:v>78.8</c:v>
                </c:pt>
                <c:pt idx="2535" formatCode="General">
                  <c:v>78.8</c:v>
                </c:pt>
                <c:pt idx="2536" formatCode="General">
                  <c:v>78.8</c:v>
                </c:pt>
                <c:pt idx="2537" formatCode="General">
                  <c:v>78.8</c:v>
                </c:pt>
                <c:pt idx="2538" formatCode="General">
                  <c:v>78.8</c:v>
                </c:pt>
                <c:pt idx="2539" formatCode="General">
                  <c:v>78.900000000000006</c:v>
                </c:pt>
                <c:pt idx="2540" formatCode="General">
                  <c:v>78.900000000000006</c:v>
                </c:pt>
                <c:pt idx="2541" formatCode="General">
                  <c:v>78.900000000000006</c:v>
                </c:pt>
                <c:pt idx="2542" formatCode="General">
                  <c:v>78.900000000000006</c:v>
                </c:pt>
                <c:pt idx="2543" formatCode="General">
                  <c:v>78.900000000000006</c:v>
                </c:pt>
                <c:pt idx="2544" formatCode="General">
                  <c:v>78.900000000000006</c:v>
                </c:pt>
                <c:pt idx="2545" formatCode="General">
                  <c:v>78.900000000000006</c:v>
                </c:pt>
                <c:pt idx="2546" formatCode="General">
                  <c:v>78.900000000000006</c:v>
                </c:pt>
                <c:pt idx="2547" formatCode="General">
                  <c:v>78.900000000000006</c:v>
                </c:pt>
                <c:pt idx="2548" formatCode="General">
                  <c:v>78.900000000000006</c:v>
                </c:pt>
                <c:pt idx="2549" formatCode="General">
                  <c:v>78.900000000000006</c:v>
                </c:pt>
                <c:pt idx="2550" formatCode="General">
                  <c:v>78.900000000000006</c:v>
                </c:pt>
                <c:pt idx="2551" formatCode="General">
                  <c:v>79</c:v>
                </c:pt>
                <c:pt idx="2552" formatCode="General">
                  <c:v>79</c:v>
                </c:pt>
                <c:pt idx="2553" formatCode="General">
                  <c:v>79</c:v>
                </c:pt>
                <c:pt idx="2554" formatCode="General">
                  <c:v>79</c:v>
                </c:pt>
                <c:pt idx="2555" formatCode="General">
                  <c:v>79</c:v>
                </c:pt>
                <c:pt idx="2556" formatCode="General">
                  <c:v>79</c:v>
                </c:pt>
                <c:pt idx="2557" formatCode="General">
                  <c:v>79</c:v>
                </c:pt>
                <c:pt idx="2558" formatCode="General">
                  <c:v>79</c:v>
                </c:pt>
                <c:pt idx="2559" formatCode="General">
                  <c:v>79</c:v>
                </c:pt>
                <c:pt idx="2560" formatCode="General">
                  <c:v>79</c:v>
                </c:pt>
                <c:pt idx="2561" formatCode="General">
                  <c:v>79</c:v>
                </c:pt>
                <c:pt idx="2562" formatCode="General">
                  <c:v>79</c:v>
                </c:pt>
                <c:pt idx="2563" formatCode="General">
                  <c:v>79</c:v>
                </c:pt>
                <c:pt idx="2564" formatCode="General">
                  <c:v>79</c:v>
                </c:pt>
                <c:pt idx="2565" formatCode="General">
                  <c:v>79</c:v>
                </c:pt>
                <c:pt idx="2566" formatCode="General">
                  <c:v>79</c:v>
                </c:pt>
                <c:pt idx="2567" formatCode="General">
                  <c:v>79</c:v>
                </c:pt>
                <c:pt idx="2568" formatCode="General">
                  <c:v>79</c:v>
                </c:pt>
                <c:pt idx="2569" formatCode="General">
                  <c:v>79</c:v>
                </c:pt>
                <c:pt idx="2570" formatCode="General">
                  <c:v>79.099999999999994</c:v>
                </c:pt>
                <c:pt idx="2571" formatCode="General">
                  <c:v>79.099999999999994</c:v>
                </c:pt>
                <c:pt idx="2572" formatCode="General">
                  <c:v>79.099999999999994</c:v>
                </c:pt>
                <c:pt idx="2573" formatCode="General">
                  <c:v>79.099999999999994</c:v>
                </c:pt>
                <c:pt idx="2574" formatCode="General">
                  <c:v>79.099999999999994</c:v>
                </c:pt>
                <c:pt idx="2575" formatCode="General">
                  <c:v>79.099999999999994</c:v>
                </c:pt>
                <c:pt idx="2576" formatCode="General">
                  <c:v>79.099999999999994</c:v>
                </c:pt>
                <c:pt idx="2577" formatCode="General">
                  <c:v>79.099999999999994</c:v>
                </c:pt>
                <c:pt idx="2578" formatCode="General">
                  <c:v>79.099999999999994</c:v>
                </c:pt>
                <c:pt idx="2579" formatCode="General">
                  <c:v>79.099999999999994</c:v>
                </c:pt>
                <c:pt idx="2580" formatCode="General">
                  <c:v>79.2</c:v>
                </c:pt>
                <c:pt idx="2581" formatCode="General">
                  <c:v>79.2</c:v>
                </c:pt>
                <c:pt idx="2582" formatCode="General">
                  <c:v>79.2</c:v>
                </c:pt>
                <c:pt idx="2583" formatCode="General">
                  <c:v>79.2</c:v>
                </c:pt>
                <c:pt idx="2584" formatCode="General">
                  <c:v>79.2</c:v>
                </c:pt>
                <c:pt idx="2585" formatCode="General">
                  <c:v>79.2</c:v>
                </c:pt>
                <c:pt idx="2586" formatCode="General">
                  <c:v>79.2</c:v>
                </c:pt>
                <c:pt idx="2587" formatCode="General">
                  <c:v>79.2</c:v>
                </c:pt>
                <c:pt idx="2588" formatCode="General">
                  <c:v>79.2</c:v>
                </c:pt>
                <c:pt idx="2589" formatCode="General">
                  <c:v>79.3</c:v>
                </c:pt>
                <c:pt idx="2590" formatCode="General">
                  <c:v>79.3</c:v>
                </c:pt>
                <c:pt idx="2591" formatCode="General">
                  <c:v>79.3</c:v>
                </c:pt>
                <c:pt idx="2592" formatCode="General">
                  <c:v>79.3</c:v>
                </c:pt>
                <c:pt idx="2593" formatCode="General">
                  <c:v>79.3</c:v>
                </c:pt>
                <c:pt idx="2594" formatCode="General">
                  <c:v>79.3</c:v>
                </c:pt>
                <c:pt idx="2595" formatCode="General">
                  <c:v>79.3</c:v>
                </c:pt>
                <c:pt idx="2596" formatCode="General">
                  <c:v>79.3</c:v>
                </c:pt>
                <c:pt idx="2597" formatCode="General">
                  <c:v>79.3</c:v>
                </c:pt>
                <c:pt idx="2598" formatCode="General">
                  <c:v>79.3</c:v>
                </c:pt>
                <c:pt idx="2599" formatCode="General">
                  <c:v>79.3</c:v>
                </c:pt>
                <c:pt idx="2600" formatCode="General">
                  <c:v>79.3</c:v>
                </c:pt>
                <c:pt idx="2601" formatCode="General">
                  <c:v>79.3</c:v>
                </c:pt>
                <c:pt idx="2602" formatCode="General">
                  <c:v>79.400000000000006</c:v>
                </c:pt>
                <c:pt idx="2603" formatCode="General">
                  <c:v>79.400000000000006</c:v>
                </c:pt>
                <c:pt idx="2604" formatCode="General">
                  <c:v>79.400000000000006</c:v>
                </c:pt>
                <c:pt idx="2605" formatCode="General">
                  <c:v>79.400000000000006</c:v>
                </c:pt>
                <c:pt idx="2606" formatCode="General">
                  <c:v>79.400000000000006</c:v>
                </c:pt>
                <c:pt idx="2607" formatCode="General">
                  <c:v>79.400000000000006</c:v>
                </c:pt>
                <c:pt idx="2608" formatCode="General">
                  <c:v>79.400000000000006</c:v>
                </c:pt>
                <c:pt idx="2609" formatCode="General">
                  <c:v>79.400000000000006</c:v>
                </c:pt>
                <c:pt idx="2610" formatCode="General">
                  <c:v>79.400000000000006</c:v>
                </c:pt>
                <c:pt idx="2611" formatCode="General">
                  <c:v>79.400000000000006</c:v>
                </c:pt>
                <c:pt idx="2612" formatCode="General">
                  <c:v>79.400000000000006</c:v>
                </c:pt>
                <c:pt idx="2613" formatCode="General">
                  <c:v>79.400000000000006</c:v>
                </c:pt>
                <c:pt idx="2614" formatCode="General">
                  <c:v>79.5</c:v>
                </c:pt>
                <c:pt idx="2615" formatCode="General">
                  <c:v>79.5</c:v>
                </c:pt>
                <c:pt idx="2616" formatCode="General">
                  <c:v>79.5</c:v>
                </c:pt>
                <c:pt idx="2617" formatCode="General">
                  <c:v>79.5</c:v>
                </c:pt>
                <c:pt idx="2618" formatCode="General">
                  <c:v>79.5</c:v>
                </c:pt>
                <c:pt idx="2619" formatCode="General">
                  <c:v>79.5</c:v>
                </c:pt>
                <c:pt idx="2620" formatCode="General">
                  <c:v>79.5</c:v>
                </c:pt>
                <c:pt idx="2621" formatCode="General">
                  <c:v>79.5</c:v>
                </c:pt>
                <c:pt idx="2622" formatCode="General">
                  <c:v>79.5</c:v>
                </c:pt>
                <c:pt idx="2623" formatCode="General">
                  <c:v>79.5</c:v>
                </c:pt>
                <c:pt idx="2624" formatCode="General">
                  <c:v>79.599999999999994</c:v>
                </c:pt>
                <c:pt idx="2625" formatCode="General">
                  <c:v>79.599999999999994</c:v>
                </c:pt>
                <c:pt idx="2626" formatCode="General">
                  <c:v>79.599999999999994</c:v>
                </c:pt>
                <c:pt idx="2627" formatCode="General">
                  <c:v>79.599999999999994</c:v>
                </c:pt>
                <c:pt idx="2628" formatCode="General">
                  <c:v>79.599999999999994</c:v>
                </c:pt>
                <c:pt idx="2629" formatCode="General">
                  <c:v>79.599999999999994</c:v>
                </c:pt>
                <c:pt idx="2630" formatCode="General">
                  <c:v>79.599999999999994</c:v>
                </c:pt>
                <c:pt idx="2631" formatCode="General">
                  <c:v>79.599999999999994</c:v>
                </c:pt>
                <c:pt idx="2632" formatCode="General">
                  <c:v>79.7</c:v>
                </c:pt>
                <c:pt idx="2633" formatCode="General">
                  <c:v>79.7</c:v>
                </c:pt>
                <c:pt idx="2634" formatCode="General">
                  <c:v>79.7</c:v>
                </c:pt>
                <c:pt idx="2635" formatCode="General">
                  <c:v>79.7</c:v>
                </c:pt>
                <c:pt idx="2636" formatCode="General">
                  <c:v>79.7</c:v>
                </c:pt>
                <c:pt idx="2637" formatCode="General">
                  <c:v>79.7</c:v>
                </c:pt>
                <c:pt idx="2638" formatCode="General">
                  <c:v>79.7</c:v>
                </c:pt>
                <c:pt idx="2639" formatCode="General">
                  <c:v>79.7</c:v>
                </c:pt>
                <c:pt idx="2640" formatCode="General">
                  <c:v>79.7</c:v>
                </c:pt>
                <c:pt idx="2641" formatCode="General">
                  <c:v>79.7</c:v>
                </c:pt>
                <c:pt idx="2642" formatCode="General">
                  <c:v>79.7</c:v>
                </c:pt>
                <c:pt idx="2643" formatCode="General">
                  <c:v>79.8</c:v>
                </c:pt>
                <c:pt idx="2644" formatCode="General">
                  <c:v>79.8</c:v>
                </c:pt>
                <c:pt idx="2645" formatCode="General">
                  <c:v>79.8</c:v>
                </c:pt>
                <c:pt idx="2646" formatCode="General">
                  <c:v>79.8</c:v>
                </c:pt>
                <c:pt idx="2647" formatCode="General">
                  <c:v>79.8</c:v>
                </c:pt>
                <c:pt idx="2648" formatCode="General">
                  <c:v>79.8</c:v>
                </c:pt>
                <c:pt idx="2649" formatCode="General">
                  <c:v>79.8</c:v>
                </c:pt>
                <c:pt idx="2650" formatCode="General">
                  <c:v>79.8</c:v>
                </c:pt>
                <c:pt idx="2651" formatCode="General">
                  <c:v>79.8</c:v>
                </c:pt>
                <c:pt idx="2652" formatCode="General">
                  <c:v>79.8</c:v>
                </c:pt>
                <c:pt idx="2653" formatCode="General">
                  <c:v>79.8</c:v>
                </c:pt>
                <c:pt idx="2654" formatCode="General">
                  <c:v>79.900000000000006</c:v>
                </c:pt>
                <c:pt idx="2655" formatCode="General">
                  <c:v>79.900000000000006</c:v>
                </c:pt>
                <c:pt idx="2656" formatCode="General">
                  <c:v>79.900000000000006</c:v>
                </c:pt>
                <c:pt idx="2657" formatCode="General">
                  <c:v>79.900000000000006</c:v>
                </c:pt>
                <c:pt idx="2658" formatCode="General">
                  <c:v>79.900000000000006</c:v>
                </c:pt>
                <c:pt idx="2659" formatCode="General">
                  <c:v>79.900000000000006</c:v>
                </c:pt>
                <c:pt idx="2660" formatCode="General">
                  <c:v>79.900000000000006</c:v>
                </c:pt>
                <c:pt idx="2661" formatCode="General">
                  <c:v>79.900000000000006</c:v>
                </c:pt>
                <c:pt idx="2662" formatCode="General">
                  <c:v>79.900000000000006</c:v>
                </c:pt>
                <c:pt idx="2663" formatCode="General">
                  <c:v>79.900000000000006</c:v>
                </c:pt>
                <c:pt idx="2664" formatCode="General">
                  <c:v>80</c:v>
                </c:pt>
                <c:pt idx="2665" formatCode="General">
                  <c:v>80</c:v>
                </c:pt>
                <c:pt idx="2666" formatCode="General">
                  <c:v>80</c:v>
                </c:pt>
                <c:pt idx="2667" formatCode="General">
                  <c:v>80</c:v>
                </c:pt>
                <c:pt idx="2668" formatCode="General">
                  <c:v>80</c:v>
                </c:pt>
                <c:pt idx="2669" formatCode="General">
                  <c:v>80</c:v>
                </c:pt>
                <c:pt idx="2670" formatCode="General">
                  <c:v>80</c:v>
                </c:pt>
                <c:pt idx="2671" formatCode="General">
                  <c:v>80</c:v>
                </c:pt>
                <c:pt idx="2672" formatCode="General">
                  <c:v>80</c:v>
                </c:pt>
                <c:pt idx="2673" formatCode="General">
                  <c:v>80</c:v>
                </c:pt>
                <c:pt idx="2674" formatCode="General">
                  <c:v>80</c:v>
                </c:pt>
                <c:pt idx="2675" formatCode="General">
                  <c:v>81</c:v>
                </c:pt>
                <c:pt idx="2676" formatCode="General">
                  <c:v>81</c:v>
                </c:pt>
                <c:pt idx="2677" formatCode="General">
                  <c:v>81</c:v>
                </c:pt>
                <c:pt idx="2678" formatCode="General">
                  <c:v>81</c:v>
                </c:pt>
                <c:pt idx="2679" formatCode="General">
                  <c:v>81</c:v>
                </c:pt>
                <c:pt idx="2680" formatCode="General">
                  <c:v>81</c:v>
                </c:pt>
                <c:pt idx="2681" formatCode="General">
                  <c:v>81</c:v>
                </c:pt>
                <c:pt idx="2682" formatCode="General">
                  <c:v>81</c:v>
                </c:pt>
                <c:pt idx="2683" formatCode="General">
                  <c:v>81</c:v>
                </c:pt>
                <c:pt idx="2684" formatCode="General">
                  <c:v>81</c:v>
                </c:pt>
                <c:pt idx="2685" formatCode="General">
                  <c:v>81</c:v>
                </c:pt>
                <c:pt idx="2686" formatCode="General">
                  <c:v>81</c:v>
                </c:pt>
                <c:pt idx="2687" formatCode="General">
                  <c:v>81</c:v>
                </c:pt>
                <c:pt idx="2688" formatCode="General">
                  <c:v>81</c:v>
                </c:pt>
                <c:pt idx="2689" formatCode="General">
                  <c:v>81</c:v>
                </c:pt>
                <c:pt idx="2690" formatCode="General">
                  <c:v>81</c:v>
                </c:pt>
                <c:pt idx="2691" formatCode="General">
                  <c:v>81</c:v>
                </c:pt>
                <c:pt idx="2692" formatCode="General">
                  <c:v>81</c:v>
                </c:pt>
                <c:pt idx="2693" formatCode="General">
                  <c:v>81</c:v>
                </c:pt>
                <c:pt idx="2694" formatCode="General">
                  <c:v>81</c:v>
                </c:pt>
                <c:pt idx="2695" formatCode="General">
                  <c:v>81</c:v>
                </c:pt>
                <c:pt idx="2696" formatCode="General">
                  <c:v>81</c:v>
                </c:pt>
                <c:pt idx="2697" formatCode="General">
                  <c:v>81</c:v>
                </c:pt>
                <c:pt idx="2698" formatCode="General">
                  <c:v>81</c:v>
                </c:pt>
                <c:pt idx="2699" formatCode="General">
                  <c:v>81</c:v>
                </c:pt>
                <c:pt idx="2700" formatCode="General">
                  <c:v>81.099999999999994</c:v>
                </c:pt>
                <c:pt idx="2701" formatCode="General">
                  <c:v>81.099999999999994</c:v>
                </c:pt>
                <c:pt idx="2702" formatCode="General">
                  <c:v>81.099999999999994</c:v>
                </c:pt>
                <c:pt idx="2703" formatCode="General">
                  <c:v>81.099999999999994</c:v>
                </c:pt>
                <c:pt idx="2704" formatCode="General">
                  <c:v>81.099999999999994</c:v>
                </c:pt>
                <c:pt idx="2705" formatCode="General">
                  <c:v>81.099999999999994</c:v>
                </c:pt>
                <c:pt idx="2706" formatCode="General">
                  <c:v>81.099999999999994</c:v>
                </c:pt>
                <c:pt idx="2707" formatCode="General">
                  <c:v>81.099999999999994</c:v>
                </c:pt>
                <c:pt idx="2708" formatCode="General">
                  <c:v>81.099999999999994</c:v>
                </c:pt>
                <c:pt idx="2709" formatCode="General">
                  <c:v>81.099999999999994</c:v>
                </c:pt>
                <c:pt idx="2710" formatCode="General">
                  <c:v>81.099999999999994</c:v>
                </c:pt>
                <c:pt idx="2711" formatCode="General">
                  <c:v>81.099999999999994</c:v>
                </c:pt>
                <c:pt idx="2712" formatCode="General">
                  <c:v>81.099999999999994</c:v>
                </c:pt>
                <c:pt idx="2713" formatCode="General">
                  <c:v>81.099999999999994</c:v>
                </c:pt>
                <c:pt idx="2714" formatCode="General">
                  <c:v>81.099999999999994</c:v>
                </c:pt>
                <c:pt idx="2715" formatCode="General">
                  <c:v>81.099999999999994</c:v>
                </c:pt>
                <c:pt idx="2716" formatCode="General">
                  <c:v>81.099999999999994</c:v>
                </c:pt>
                <c:pt idx="2717" formatCode="General">
                  <c:v>81.2</c:v>
                </c:pt>
                <c:pt idx="2718" formatCode="General">
                  <c:v>81.2</c:v>
                </c:pt>
                <c:pt idx="2719" formatCode="General">
                  <c:v>81.2</c:v>
                </c:pt>
                <c:pt idx="2720" formatCode="General">
                  <c:v>81.2</c:v>
                </c:pt>
                <c:pt idx="2721" formatCode="General">
                  <c:v>81.2</c:v>
                </c:pt>
                <c:pt idx="2722" formatCode="General">
                  <c:v>81.2</c:v>
                </c:pt>
                <c:pt idx="2723" formatCode="General">
                  <c:v>81.3</c:v>
                </c:pt>
                <c:pt idx="2724" formatCode="General">
                  <c:v>81.3</c:v>
                </c:pt>
                <c:pt idx="2725" formatCode="General">
                  <c:v>81.3</c:v>
                </c:pt>
                <c:pt idx="2726" formatCode="General">
                  <c:v>81.3</c:v>
                </c:pt>
                <c:pt idx="2727" formatCode="General">
                  <c:v>81.3</c:v>
                </c:pt>
                <c:pt idx="2728" formatCode="General">
                  <c:v>81.3</c:v>
                </c:pt>
                <c:pt idx="2729" formatCode="General">
                  <c:v>81.3</c:v>
                </c:pt>
                <c:pt idx="2730" formatCode="General">
                  <c:v>81.3</c:v>
                </c:pt>
                <c:pt idx="2731" formatCode="General">
                  <c:v>81.400000000000006</c:v>
                </c:pt>
                <c:pt idx="2732" formatCode="General">
                  <c:v>81.400000000000006</c:v>
                </c:pt>
                <c:pt idx="2733" formatCode="General">
                  <c:v>81.400000000000006</c:v>
                </c:pt>
                <c:pt idx="2734" formatCode="General">
                  <c:v>81.400000000000006</c:v>
                </c:pt>
                <c:pt idx="2735" formatCode="General">
                  <c:v>81.400000000000006</c:v>
                </c:pt>
                <c:pt idx="2736" formatCode="General">
                  <c:v>81.400000000000006</c:v>
                </c:pt>
                <c:pt idx="2737" formatCode="General">
                  <c:v>81.400000000000006</c:v>
                </c:pt>
                <c:pt idx="2738" formatCode="General">
                  <c:v>81.400000000000006</c:v>
                </c:pt>
                <c:pt idx="2739" formatCode="General">
                  <c:v>81.5</c:v>
                </c:pt>
                <c:pt idx="2740" formatCode="General">
                  <c:v>81.5</c:v>
                </c:pt>
                <c:pt idx="2741" formatCode="General">
                  <c:v>81.5</c:v>
                </c:pt>
                <c:pt idx="2742" formatCode="General">
                  <c:v>81.5</c:v>
                </c:pt>
                <c:pt idx="2743" formatCode="General">
                  <c:v>81.5</c:v>
                </c:pt>
                <c:pt idx="2744" formatCode="General">
                  <c:v>81.5</c:v>
                </c:pt>
                <c:pt idx="2745" formatCode="General">
                  <c:v>81.5</c:v>
                </c:pt>
                <c:pt idx="2746" formatCode="General">
                  <c:v>81.5</c:v>
                </c:pt>
                <c:pt idx="2747" formatCode="General">
                  <c:v>81.5</c:v>
                </c:pt>
                <c:pt idx="2748" formatCode="General">
                  <c:v>81.5</c:v>
                </c:pt>
                <c:pt idx="2749" formatCode="General">
                  <c:v>81.599999999999994</c:v>
                </c:pt>
                <c:pt idx="2750" formatCode="General">
                  <c:v>81.599999999999994</c:v>
                </c:pt>
                <c:pt idx="2751" formatCode="General">
                  <c:v>81.599999999999994</c:v>
                </c:pt>
                <c:pt idx="2752" formatCode="General">
                  <c:v>81.599999999999994</c:v>
                </c:pt>
                <c:pt idx="2753" formatCode="General">
                  <c:v>81.599999999999994</c:v>
                </c:pt>
                <c:pt idx="2754" formatCode="General">
                  <c:v>81.599999999999994</c:v>
                </c:pt>
                <c:pt idx="2755" formatCode="General">
                  <c:v>81.7</c:v>
                </c:pt>
                <c:pt idx="2756" formatCode="General">
                  <c:v>81.7</c:v>
                </c:pt>
                <c:pt idx="2757" formatCode="General">
                  <c:v>81.7</c:v>
                </c:pt>
                <c:pt idx="2758" formatCode="General">
                  <c:v>81.7</c:v>
                </c:pt>
                <c:pt idx="2759" formatCode="General">
                  <c:v>81.7</c:v>
                </c:pt>
                <c:pt idx="2760" formatCode="General">
                  <c:v>81.7</c:v>
                </c:pt>
                <c:pt idx="2761" formatCode="General">
                  <c:v>81.7</c:v>
                </c:pt>
                <c:pt idx="2762" formatCode="General">
                  <c:v>81.7</c:v>
                </c:pt>
                <c:pt idx="2763" formatCode="General">
                  <c:v>81.7</c:v>
                </c:pt>
                <c:pt idx="2764" formatCode="General">
                  <c:v>81.7</c:v>
                </c:pt>
                <c:pt idx="2765" formatCode="General">
                  <c:v>81.7</c:v>
                </c:pt>
                <c:pt idx="2766" formatCode="General">
                  <c:v>81.8</c:v>
                </c:pt>
                <c:pt idx="2767" formatCode="General">
                  <c:v>81.8</c:v>
                </c:pt>
                <c:pt idx="2768" formatCode="General">
                  <c:v>81.8</c:v>
                </c:pt>
                <c:pt idx="2769" formatCode="General">
                  <c:v>81.8</c:v>
                </c:pt>
                <c:pt idx="2770" formatCode="General">
                  <c:v>81.8</c:v>
                </c:pt>
                <c:pt idx="2771" formatCode="General">
                  <c:v>81.8</c:v>
                </c:pt>
                <c:pt idx="2772" formatCode="General">
                  <c:v>81.8</c:v>
                </c:pt>
                <c:pt idx="2773" formatCode="General">
                  <c:v>81.900000000000006</c:v>
                </c:pt>
                <c:pt idx="2774" formatCode="General">
                  <c:v>81.900000000000006</c:v>
                </c:pt>
                <c:pt idx="2775" formatCode="General">
                  <c:v>81.900000000000006</c:v>
                </c:pt>
                <c:pt idx="2776" formatCode="General">
                  <c:v>81.900000000000006</c:v>
                </c:pt>
                <c:pt idx="2777" formatCode="General">
                  <c:v>81.900000000000006</c:v>
                </c:pt>
                <c:pt idx="2778" formatCode="General">
                  <c:v>82</c:v>
                </c:pt>
                <c:pt idx="2779" formatCode="General">
                  <c:v>82</c:v>
                </c:pt>
                <c:pt idx="2780" formatCode="General">
                  <c:v>82</c:v>
                </c:pt>
                <c:pt idx="2781" formatCode="General">
                  <c:v>82</c:v>
                </c:pt>
                <c:pt idx="2782" formatCode="General">
                  <c:v>82</c:v>
                </c:pt>
                <c:pt idx="2783" formatCode="General">
                  <c:v>82</c:v>
                </c:pt>
                <c:pt idx="2784" formatCode="General">
                  <c:v>82</c:v>
                </c:pt>
                <c:pt idx="2785" formatCode="General">
                  <c:v>82</c:v>
                </c:pt>
                <c:pt idx="2786" formatCode="General">
                  <c:v>82</c:v>
                </c:pt>
                <c:pt idx="2787" formatCode="General">
                  <c:v>82</c:v>
                </c:pt>
                <c:pt idx="2788" formatCode="General">
                  <c:v>82</c:v>
                </c:pt>
                <c:pt idx="2789" formatCode="General">
                  <c:v>82</c:v>
                </c:pt>
                <c:pt idx="2790" formatCode="General">
                  <c:v>82</c:v>
                </c:pt>
                <c:pt idx="2791" formatCode="General">
                  <c:v>82</c:v>
                </c:pt>
                <c:pt idx="2792" formatCode="General">
                  <c:v>82</c:v>
                </c:pt>
                <c:pt idx="2793" formatCode="General">
                  <c:v>82</c:v>
                </c:pt>
                <c:pt idx="2794" formatCode="General">
                  <c:v>82</c:v>
                </c:pt>
                <c:pt idx="2795" formatCode="General">
                  <c:v>82</c:v>
                </c:pt>
                <c:pt idx="2796" formatCode="General">
                  <c:v>82</c:v>
                </c:pt>
                <c:pt idx="2797" formatCode="General">
                  <c:v>82</c:v>
                </c:pt>
                <c:pt idx="2798" formatCode="General">
                  <c:v>82</c:v>
                </c:pt>
                <c:pt idx="2799" formatCode="General">
                  <c:v>82.1</c:v>
                </c:pt>
                <c:pt idx="2800" formatCode="General">
                  <c:v>82.1</c:v>
                </c:pt>
                <c:pt idx="2801" formatCode="General">
                  <c:v>82.1</c:v>
                </c:pt>
                <c:pt idx="2802" formatCode="General">
                  <c:v>82.1</c:v>
                </c:pt>
                <c:pt idx="2803" formatCode="General">
                  <c:v>82.1</c:v>
                </c:pt>
                <c:pt idx="2804" formatCode="General">
                  <c:v>82.2</c:v>
                </c:pt>
                <c:pt idx="2805" formatCode="General">
                  <c:v>82.2</c:v>
                </c:pt>
                <c:pt idx="2806" formatCode="General">
                  <c:v>82.2</c:v>
                </c:pt>
                <c:pt idx="2807" formatCode="General">
                  <c:v>82.2</c:v>
                </c:pt>
                <c:pt idx="2808" formatCode="General">
                  <c:v>82.3</c:v>
                </c:pt>
                <c:pt idx="2809" formatCode="General">
                  <c:v>82.3</c:v>
                </c:pt>
                <c:pt idx="2810" formatCode="General">
                  <c:v>82.3</c:v>
                </c:pt>
                <c:pt idx="2811" formatCode="General">
                  <c:v>82.3</c:v>
                </c:pt>
                <c:pt idx="2812" formatCode="General">
                  <c:v>82.3</c:v>
                </c:pt>
                <c:pt idx="2813" formatCode="General">
                  <c:v>82.4</c:v>
                </c:pt>
                <c:pt idx="2814" formatCode="General">
                  <c:v>82.4</c:v>
                </c:pt>
                <c:pt idx="2815" formatCode="General">
                  <c:v>82.4</c:v>
                </c:pt>
                <c:pt idx="2816" formatCode="General">
                  <c:v>82.4</c:v>
                </c:pt>
                <c:pt idx="2817" formatCode="General">
                  <c:v>82.4</c:v>
                </c:pt>
                <c:pt idx="2818" formatCode="General">
                  <c:v>82.5</c:v>
                </c:pt>
                <c:pt idx="2819" formatCode="General">
                  <c:v>82.5</c:v>
                </c:pt>
                <c:pt idx="2820" formatCode="General">
                  <c:v>82.5</c:v>
                </c:pt>
                <c:pt idx="2821" formatCode="General">
                  <c:v>82.5</c:v>
                </c:pt>
                <c:pt idx="2822" formatCode="General">
                  <c:v>82.5</c:v>
                </c:pt>
                <c:pt idx="2823" formatCode="General">
                  <c:v>82.5</c:v>
                </c:pt>
                <c:pt idx="2824" formatCode="General">
                  <c:v>82.5</c:v>
                </c:pt>
                <c:pt idx="2825" formatCode="General">
                  <c:v>82.6</c:v>
                </c:pt>
                <c:pt idx="2826" formatCode="General">
                  <c:v>82.6</c:v>
                </c:pt>
                <c:pt idx="2827" formatCode="General">
                  <c:v>82.6</c:v>
                </c:pt>
                <c:pt idx="2828" formatCode="General">
                  <c:v>82.7</c:v>
                </c:pt>
                <c:pt idx="2829" formatCode="General">
                  <c:v>82.7</c:v>
                </c:pt>
                <c:pt idx="2830" formatCode="General">
                  <c:v>82.7</c:v>
                </c:pt>
                <c:pt idx="2831" formatCode="General">
                  <c:v>82.7</c:v>
                </c:pt>
                <c:pt idx="2832" formatCode="General">
                  <c:v>82.7</c:v>
                </c:pt>
                <c:pt idx="2833" formatCode="General">
                  <c:v>82.7</c:v>
                </c:pt>
                <c:pt idx="2834" formatCode="General">
                  <c:v>82.8</c:v>
                </c:pt>
                <c:pt idx="2835" formatCode="General">
                  <c:v>82.8</c:v>
                </c:pt>
                <c:pt idx="2836" formatCode="General">
                  <c:v>82.9</c:v>
                </c:pt>
                <c:pt idx="2837" formatCode="General">
                  <c:v>83</c:v>
                </c:pt>
                <c:pt idx="2838" formatCode="General">
                  <c:v>83</c:v>
                </c:pt>
                <c:pt idx="2839" formatCode="General">
                  <c:v>83</c:v>
                </c:pt>
                <c:pt idx="2840" formatCode="General">
                  <c:v>83</c:v>
                </c:pt>
                <c:pt idx="2841" formatCode="General">
                  <c:v>83</c:v>
                </c:pt>
                <c:pt idx="2842" formatCode="General">
                  <c:v>83</c:v>
                </c:pt>
                <c:pt idx="2843" formatCode="General">
                  <c:v>83</c:v>
                </c:pt>
                <c:pt idx="2844" formatCode="General">
                  <c:v>83</c:v>
                </c:pt>
                <c:pt idx="2845" formatCode="General">
                  <c:v>83</c:v>
                </c:pt>
                <c:pt idx="2846" formatCode="General">
                  <c:v>83</c:v>
                </c:pt>
                <c:pt idx="2847" formatCode="General">
                  <c:v>83</c:v>
                </c:pt>
                <c:pt idx="2848" formatCode="General">
                  <c:v>83</c:v>
                </c:pt>
                <c:pt idx="2849" formatCode="General">
                  <c:v>83</c:v>
                </c:pt>
                <c:pt idx="2850" formatCode="General">
                  <c:v>83</c:v>
                </c:pt>
                <c:pt idx="2851" formatCode="General">
                  <c:v>83</c:v>
                </c:pt>
                <c:pt idx="2852" formatCode="General">
                  <c:v>83</c:v>
                </c:pt>
                <c:pt idx="2853" formatCode="General">
                  <c:v>83.1</c:v>
                </c:pt>
                <c:pt idx="2854" formatCode="General">
                  <c:v>83.2</c:v>
                </c:pt>
                <c:pt idx="2855" formatCode="General">
                  <c:v>83.3</c:v>
                </c:pt>
                <c:pt idx="2856" formatCode="General">
                  <c:v>83.4</c:v>
                </c:pt>
                <c:pt idx="2857" formatCode="General">
                  <c:v>83.5</c:v>
                </c:pt>
                <c:pt idx="2858" formatCode="General">
                  <c:v>83.5</c:v>
                </c:pt>
                <c:pt idx="2859" formatCode="General">
                  <c:v>83.7</c:v>
                </c:pt>
                <c:pt idx="2860" formatCode="General">
                  <c:v>84</c:v>
                </c:pt>
                <c:pt idx="2861" formatCode="General">
                  <c:v>84</c:v>
                </c:pt>
                <c:pt idx="2862" formatCode="General">
                  <c:v>84</c:v>
                </c:pt>
                <c:pt idx="2863" formatCode="General">
                  <c:v>84</c:v>
                </c:pt>
                <c:pt idx="2864" formatCode="General">
                  <c:v>84</c:v>
                </c:pt>
                <c:pt idx="2865" formatCode="General">
                  <c:v>84</c:v>
                </c:pt>
                <c:pt idx="2866" formatCode="General">
                  <c:v>84</c:v>
                </c:pt>
                <c:pt idx="2867" formatCode="General">
                  <c:v>84</c:v>
                </c:pt>
                <c:pt idx="2868" formatCode="General">
                  <c:v>84</c:v>
                </c:pt>
                <c:pt idx="2869" formatCode="General">
                  <c:v>84</c:v>
                </c:pt>
                <c:pt idx="2870" formatCode="General">
                  <c:v>84</c:v>
                </c:pt>
                <c:pt idx="2871" formatCode="General">
                  <c:v>85</c:v>
                </c:pt>
                <c:pt idx="2872" formatCode="General">
                  <c:v>85</c:v>
                </c:pt>
                <c:pt idx="2873" formatCode="General">
                  <c:v>85</c:v>
                </c:pt>
                <c:pt idx="2874" formatCode="General">
                  <c:v>85</c:v>
                </c:pt>
                <c:pt idx="2875" formatCode="General">
                  <c:v>85</c:v>
                </c:pt>
                <c:pt idx="2876" formatCode="General">
                  <c:v>85</c:v>
                </c:pt>
                <c:pt idx="2877" formatCode="General">
                  <c:v>85</c:v>
                </c:pt>
                <c:pt idx="2878" formatCode="General">
                  <c:v>85</c:v>
                </c:pt>
                <c:pt idx="2879" formatCode="General">
                  <c:v>85</c:v>
                </c:pt>
                <c:pt idx="2880" formatCode="General">
                  <c:v>85</c:v>
                </c:pt>
                <c:pt idx="2881" formatCode="General">
                  <c:v>85</c:v>
                </c:pt>
                <c:pt idx="2882" formatCode="General">
                  <c:v>85</c:v>
                </c:pt>
                <c:pt idx="2883" formatCode="General">
                  <c:v>86</c:v>
                </c:pt>
                <c:pt idx="2884" formatCode="General">
                  <c:v>86</c:v>
                </c:pt>
                <c:pt idx="2885" formatCode="General">
                  <c:v>86</c:v>
                </c:pt>
                <c:pt idx="2886" formatCode="General">
                  <c:v>86</c:v>
                </c:pt>
                <c:pt idx="2887" formatCode="General">
                  <c:v>86</c:v>
                </c:pt>
                <c:pt idx="2888" formatCode="General">
                  <c:v>86</c:v>
                </c:pt>
                <c:pt idx="2889" formatCode="General">
                  <c:v>86</c:v>
                </c:pt>
                <c:pt idx="2890" formatCode="General">
                  <c:v>86</c:v>
                </c:pt>
                <c:pt idx="2891" formatCode="General">
                  <c:v>86</c:v>
                </c:pt>
                <c:pt idx="2892" formatCode="General">
                  <c:v>86</c:v>
                </c:pt>
                <c:pt idx="2893" formatCode="General">
                  <c:v>86</c:v>
                </c:pt>
                <c:pt idx="2894" formatCode="General">
                  <c:v>86</c:v>
                </c:pt>
                <c:pt idx="2895" formatCode="General">
                  <c:v>86</c:v>
                </c:pt>
                <c:pt idx="2896" formatCode="General">
                  <c:v>86</c:v>
                </c:pt>
                <c:pt idx="2897" formatCode="General">
                  <c:v>86</c:v>
                </c:pt>
                <c:pt idx="2898" formatCode="General">
                  <c:v>87</c:v>
                </c:pt>
                <c:pt idx="2899" formatCode="General">
                  <c:v>87</c:v>
                </c:pt>
                <c:pt idx="2900" formatCode="General">
                  <c:v>87</c:v>
                </c:pt>
                <c:pt idx="2901" formatCode="General">
                  <c:v>87</c:v>
                </c:pt>
                <c:pt idx="2902" formatCode="General">
                  <c:v>87</c:v>
                </c:pt>
                <c:pt idx="2903" formatCode="General">
                  <c:v>87</c:v>
                </c:pt>
                <c:pt idx="2904" formatCode="General">
                  <c:v>87</c:v>
                </c:pt>
                <c:pt idx="2905" formatCode="General">
                  <c:v>87</c:v>
                </c:pt>
                <c:pt idx="2906" formatCode="General">
                  <c:v>87</c:v>
                </c:pt>
                <c:pt idx="2907" formatCode="General">
                  <c:v>88</c:v>
                </c:pt>
                <c:pt idx="2908" formatCode="General">
                  <c:v>88</c:v>
                </c:pt>
                <c:pt idx="2909" formatCode="General">
                  <c:v>88</c:v>
                </c:pt>
                <c:pt idx="2910" formatCode="General">
                  <c:v>88</c:v>
                </c:pt>
                <c:pt idx="2911" formatCode="General">
                  <c:v>88</c:v>
                </c:pt>
                <c:pt idx="2912" formatCode="General">
                  <c:v>88</c:v>
                </c:pt>
                <c:pt idx="2913" formatCode="General">
                  <c:v>88</c:v>
                </c:pt>
                <c:pt idx="2914" formatCode="General">
                  <c:v>88</c:v>
                </c:pt>
                <c:pt idx="2915" formatCode="General">
                  <c:v>88</c:v>
                </c:pt>
                <c:pt idx="2916" formatCode="General">
                  <c:v>88</c:v>
                </c:pt>
                <c:pt idx="2917" formatCode="General">
                  <c:v>89</c:v>
                </c:pt>
                <c:pt idx="2918" formatCode="General">
                  <c:v>89</c:v>
                </c:pt>
                <c:pt idx="2919" formatCode="General">
                  <c:v>89</c:v>
                </c:pt>
                <c:pt idx="2920" formatCode="General">
                  <c:v>89</c:v>
                </c:pt>
                <c:pt idx="2921" formatCode="General">
                  <c:v>89</c:v>
                </c:pt>
                <c:pt idx="2922" formatCode="General">
                  <c:v>89</c:v>
                </c:pt>
                <c:pt idx="2923" formatCode="General">
                  <c:v>89</c:v>
                </c:pt>
                <c:pt idx="2924" formatCode="General">
                  <c:v>89</c:v>
                </c:pt>
                <c:pt idx="2925" formatCode="General">
                  <c:v>89</c:v>
                </c:pt>
                <c:pt idx="2926" formatCode="General">
                  <c:v>89</c:v>
                </c:pt>
                <c:pt idx="2927" formatCode="General">
                  <c:v>89</c:v>
                </c:pt>
              </c:numCache>
            </c:numRef>
          </c:yVal>
          <c:smooth val="0"/>
          <c:extLst>
            <c:ext xmlns:c16="http://schemas.microsoft.com/office/drawing/2014/chart" uri="{C3380CC4-5D6E-409C-BE32-E72D297353CC}">
              <c16:uniqueId val="{00000001-B9EA-487E-9AB3-29A73DD0D1E3}"/>
            </c:ext>
          </c:extLst>
        </c:ser>
        <c:ser>
          <c:idx val="1"/>
          <c:order val="1"/>
          <c:tx>
            <c:v>Identity</c:v>
          </c:tx>
          <c:spPr>
            <a:ln w="15875" cap="rnd">
              <a:solidFill>
                <a:srgbClr val="787878"/>
              </a:solidFill>
              <a:prstDash val="dot"/>
            </a:ln>
          </c:spPr>
          <c:marker>
            <c:symbol val="none"/>
          </c:marker>
          <c:xVal>
            <c:numRef>
              <c:f>Univariate!UV_QQ_Normal</c:f>
              <c:numCache>
                <c:formatCode>0.0</c:formatCode>
                <c:ptCount val="2928"/>
                <c:pt idx="0">
                  <c:v>35.114493229390149</c:v>
                </c:pt>
                <c:pt idx="1">
                  <c:v>37.951541547725853</c:v>
                </c:pt>
                <c:pt idx="2">
                  <c:v>39.349849874195414</c:v>
                </c:pt>
                <c:pt idx="3">
                  <c:v>40.302454569950356</c:v>
                </c:pt>
                <c:pt idx="4">
                  <c:v>41.0317842224283</c:v>
                </c:pt>
                <c:pt idx="5">
                  <c:v>41.625817161110888</c:v>
                </c:pt>
                <c:pt idx="6">
                  <c:v>42.128673647931777</c:v>
                </c:pt>
                <c:pt idx="7">
                  <c:v>42.565728570449522</c:v>
                </c:pt>
                <c:pt idx="8">
                  <c:v>42.952957461502315</c:v>
                </c:pt>
                <c:pt idx="9">
                  <c:v>43.301088944565819</c:v>
                </c:pt>
                <c:pt idx="10">
                  <c:v>43.617686275830977</c:v>
                </c:pt>
                <c:pt idx="11">
                  <c:v>43.908287051483057</c:v>
                </c:pt>
                <c:pt idx="12">
                  <c:v>44.177070918401306</c:v>
                </c:pt>
                <c:pt idx="13">
                  <c:v>44.427272331522346</c:v>
                </c:pt>
                <c:pt idx="14">
                  <c:v>44.661447102966818</c:v>
                </c:pt>
                <c:pt idx="15">
                  <c:v>44.88165089638769</c:v>
                </c:pt>
                <c:pt idx="16">
                  <c:v>45.089562477031059</c:v>
                </c:pt>
                <c:pt idx="17">
                  <c:v>45.286571079646919</c:v>
                </c:pt>
                <c:pt idx="18">
                  <c:v>45.473839765447636</c:v>
                </c:pt>
                <c:pt idx="19">
                  <c:v>45.652352290376861</c:v>
                </c:pt>
                <c:pt idx="20">
                  <c:v>45.822948390121347</c:v>
                </c:pt>
                <c:pt idx="21">
                  <c:v>45.986350762673169</c:v>
                </c:pt>
                <c:pt idx="22">
                  <c:v>46.143185992413947</c:v>
                </c:pt>
                <c:pt idx="23">
                  <c:v>46.294000981561169</c:v>
                </c:pt>
                <c:pt idx="24">
                  <c:v>46.439276001454431</c:v>
                </c:pt>
                <c:pt idx="25">
                  <c:v>46.579435167017948</c:v>
                </c:pt>
                <c:pt idx="26">
                  <c:v>46.714854923133089</c:v>
                </c:pt>
                <c:pt idx="27">
                  <c:v>46.845870980235972</c:v>
                </c:pt>
                <c:pt idx="28">
                  <c:v>46.97278402801723</c:v>
                </c:pt>
                <c:pt idx="29">
                  <c:v>47.095864477377376</c:v>
                </c:pt>
                <c:pt idx="30">
                  <c:v>47.215356422916102</c:v>
                </c:pt>
                <c:pt idx="31">
                  <c:v>47.331480975191134</c:v>
                </c:pt>
                <c:pt idx="32">
                  <c:v>47.444439079622164</c:v>
                </c:pt>
                <c:pt idx="33">
                  <c:v>47.554413914343968</c:v>
                </c:pt>
                <c:pt idx="34">
                  <c:v>47.661572940480568</c:v>
                </c:pt>
                <c:pt idx="35">
                  <c:v>47.766069663751182</c:v>
                </c:pt>
                <c:pt idx="36">
                  <c:v>47.868045154970183</c:v>
                </c:pt>
                <c:pt idx="37">
                  <c:v>47.967629368088431</c:v>
                </c:pt>
                <c:pt idx="38">
                  <c:v>48.064942287371636</c:v>
                </c:pt>
                <c:pt idx="39">
                  <c:v>48.160094929693919</c:v>
                </c:pt>
                <c:pt idx="40">
                  <c:v>48.253190223422649</c:v>
                </c:pt>
                <c:pt idx="41">
                  <c:v>48.344323781739256</c:v>
                </c:pt>
                <c:pt idx="42">
                  <c:v>48.433584585295549</c:v>
                </c:pt>
                <c:pt idx="43">
                  <c:v>48.521055586703966</c:v>
                </c:pt>
                <c:pt idx="44">
                  <c:v>48.606814247390915</c:v>
                </c:pt>
                <c:pt idx="45">
                  <c:v>48.6909330157212</c:v>
                </c:pt>
                <c:pt idx="46">
                  <c:v>48.773479753959592</c:v>
                </c:pt>
                <c:pt idx="47">
                  <c:v>48.854518120520098</c:v>
                </c:pt>
                <c:pt idx="48">
                  <c:v>48.934107913022387</c:v>
                </c:pt>
                <c:pt idx="49">
                  <c:v>49.012305376894361</c:v>
                </c:pt>
                <c:pt idx="50">
                  <c:v>49.089163483603407</c:v>
                </c:pt>
                <c:pt idx="51">
                  <c:v>49.164732182044119</c:v>
                </c:pt>
                <c:pt idx="52">
                  <c:v>49.239058626140576</c:v>
                </c:pt>
                <c:pt idx="53">
                  <c:v>49.31218738132138</c:v>
                </c:pt>
                <c:pt idx="54">
                  <c:v>49.384160612184886</c:v>
                </c:pt>
                <c:pt idx="55">
                  <c:v>49.455018253380096</c:v>
                </c:pt>
                <c:pt idx="56">
                  <c:v>49.524798165478273</c:v>
                </c:pt>
                <c:pt idx="57">
                  <c:v>49.593536277394676</c:v>
                </c:pt>
                <c:pt idx="58">
                  <c:v>49.661266716733742</c:v>
                </c:pt>
                <c:pt idx="59">
                  <c:v>49.728021929269403</c:v>
                </c:pt>
                <c:pt idx="60">
                  <c:v>49.793832788633168</c:v>
                </c:pt>
                <c:pt idx="61">
                  <c:v>49.858728697160132</c:v>
                </c:pt>
                <c:pt idx="62">
                  <c:v>49.922737678737278</c:v>
                </c:pt>
                <c:pt idx="63">
                  <c:v>49.985886464405752</c:v>
                </c:pt>
                <c:pt idx="64">
                  <c:v>50.048200571387298</c:v>
                </c:pt>
                <c:pt idx="65">
                  <c:v>50.109704376133649</c:v>
                </c:pt>
                <c:pt idx="66">
                  <c:v>50.170421181935026</c:v>
                </c:pt>
                <c:pt idx="67">
                  <c:v>50.230373281568447</c:v>
                </c:pt>
                <c:pt idx="68">
                  <c:v>50.289582015417402</c:v>
                </c:pt>
                <c:pt idx="69">
                  <c:v>50.348067825451636</c:v>
                </c:pt>
                <c:pt idx="70">
                  <c:v>50.405850305416806</c:v>
                </c:pt>
                <c:pt idx="71">
                  <c:v>50.462948247549988</c:v>
                </c:pt>
                <c:pt idx="72">
                  <c:v>50.519379686106703</c:v>
                </c:pt>
                <c:pt idx="73">
                  <c:v>50.575161937957773</c:v>
                </c:pt>
                <c:pt idx="74">
                  <c:v>50.630311640490454</c:v>
                </c:pt>
                <c:pt idx="75">
                  <c:v>50.68484478702635</c:v>
                </c:pt>
                <c:pt idx="76">
                  <c:v>50.738776759949616</c:v>
                </c:pt>
                <c:pt idx="77">
                  <c:v>50.792122361721326</c:v>
                </c:pt>
                <c:pt idx="78">
                  <c:v>50.844895843940229</c:v>
                </c:pt>
                <c:pt idx="79">
                  <c:v>50.897110934596469</c:v>
                </c:pt>
                <c:pt idx="80">
                  <c:v>50.948780863651521</c:v>
                </c:pt>
                <c:pt idx="81">
                  <c:v>50.999918387066998</c:v>
                </c:pt>
                <c:pt idx="82">
                  <c:v>51.050535809393899</c:v>
                </c:pt>
                <c:pt idx="83">
                  <c:v>51.100645005025036</c:v>
                </c:pt>
                <c:pt idx="84">
                  <c:v>51.150257438204832</c:v>
                </c:pt>
                <c:pt idx="85">
                  <c:v>51.199384181882813</c:v>
                </c:pt>
                <c:pt idx="86">
                  <c:v>51.248035935490464</c:v>
                </c:pt>
                <c:pt idx="87">
                  <c:v>51.296223041714526</c:v>
                </c:pt>
                <c:pt idx="88">
                  <c:v>51.343955502334282</c:v>
                </c:pt>
                <c:pt idx="89">
                  <c:v>51.391242993184946</c:v>
                </c:pt>
                <c:pt idx="90">
                  <c:v>51.438094878304682</c:v>
                </c:pt>
                <c:pt idx="91">
                  <c:v>51.484520223318114</c:v>
                </c:pt>
                <c:pt idx="92">
                  <c:v>51.530527808105717</c:v>
                </c:pt>
                <c:pt idx="93">
                  <c:v>51.576126138804156</c:v>
                </c:pt>
                <c:pt idx="94">
                  <c:v>51.621323459179891</c:v>
                </c:pt>
                <c:pt idx="95">
                  <c:v>51.666127761414955</c:v>
                </c:pt>
                <c:pt idx="96">
                  <c:v>51.710546796341177</c:v>
                </c:pt>
                <c:pt idx="97">
                  <c:v>51.754588083156406</c:v>
                </c:pt>
                <c:pt idx="98">
                  <c:v>51.798258918654028</c:v>
                </c:pt>
                <c:pt idx="99">
                  <c:v>51.84156638599481</c:v>
                </c:pt>
                <c:pt idx="100">
                  <c:v>51.884517363048175</c:v>
                </c:pt>
                <c:pt idx="101">
                  <c:v>51.927118530328102</c:v>
                </c:pt>
                <c:pt idx="102">
                  <c:v>51.969376378547061</c:v>
                </c:pt>
                <c:pt idx="103">
                  <c:v>52.011297215810053</c:v>
                </c:pt>
                <c:pt idx="104">
                  <c:v>52.05288717446912</c:v>
                </c:pt>
                <c:pt idx="105">
                  <c:v>52.094152217657417</c:v>
                </c:pt>
                <c:pt idx="106">
                  <c:v>52.135098145520779</c:v>
                </c:pt>
                <c:pt idx="107">
                  <c:v>52.175730601163494</c:v>
                </c:pt>
                <c:pt idx="108">
                  <c:v>52.216055076323848</c:v>
                </c:pt>
                <c:pt idx="109">
                  <c:v>52.2560769167942</c:v>
                </c:pt>
                <c:pt idx="110">
                  <c:v>52.295801327599222</c:v>
                </c:pt>
                <c:pt idx="111">
                  <c:v>52.335233377945251</c:v>
                </c:pt>
                <c:pt idx="112">
                  <c:v>52.374378005952764</c:v>
                </c:pt>
                <c:pt idx="113">
                  <c:v>52.413240023183405</c:v>
                </c:pt>
                <c:pt idx="114">
                  <c:v>52.451824118972134</c:v>
                </c:pt>
                <c:pt idx="115">
                  <c:v>52.490134864574529</c:v>
                </c:pt>
                <c:pt idx="116">
                  <c:v>52.52817671713872</c:v>
                </c:pt>
                <c:pt idx="117">
                  <c:v>52.565954023510763</c:v>
                </c:pt>
                <c:pt idx="118">
                  <c:v>52.603471023881738</c:v>
                </c:pt>
                <c:pt idx="119">
                  <c:v>52.640731855284557</c:v>
                </c:pt>
                <c:pt idx="120">
                  <c:v>52.677740554947803</c:v>
                </c:pt>
                <c:pt idx="121">
                  <c:v>52.714501063513595</c:v>
                </c:pt>
                <c:pt idx="122">
                  <c:v>52.751017228126045</c:v>
                </c:pt>
                <c:pt idx="123">
                  <c:v>52.787292805396547</c:v>
                </c:pt>
                <c:pt idx="124">
                  <c:v>52.823331464251837</c:v>
                </c:pt>
                <c:pt idx="125">
                  <c:v>52.859136788670185</c:v>
                </c:pt>
                <c:pt idx="126">
                  <c:v>52.894712280311154</c:v>
                </c:pt>
                <c:pt idx="127">
                  <c:v>52.930061361043741</c:v>
                </c:pt>
                <c:pt idx="128">
                  <c:v>52.965187375377695</c:v>
                </c:pt>
                <c:pt idx="129">
                  <c:v>53.000093592802372</c:v>
                </c:pt>
                <c:pt idx="130">
                  <c:v>53.034783210037332</c:v>
                </c:pt>
                <c:pt idx="131">
                  <c:v>53.06925935319876</c:v>
                </c:pt>
                <c:pt idx="132">
                  <c:v>53.103525079885259</c:v>
                </c:pt>
                <c:pt idx="133">
                  <c:v>53.137583381186914</c:v>
                </c:pt>
                <c:pt idx="134">
                  <c:v>53.171437183620661</c:v>
                </c:pt>
                <c:pt idx="135">
                  <c:v>53.205089350995465</c:v>
                </c:pt>
                <c:pt idx="136">
                  <c:v>53.238542686210209</c:v>
                </c:pt>
                <c:pt idx="137">
                  <c:v>53.271799932987257</c:v>
                </c:pt>
                <c:pt idx="138">
                  <c:v>53.304863777544377</c:v>
                </c:pt>
                <c:pt idx="139">
                  <c:v>53.337736850207691</c:v>
                </c:pt>
                <c:pt idx="140">
                  <c:v>53.37042172696821</c:v>
                </c:pt>
                <c:pt idx="141">
                  <c:v>53.402920930984152</c:v>
                </c:pt>
                <c:pt idx="142">
                  <c:v>53.435236934031437</c:v>
                </c:pt>
                <c:pt idx="143">
                  <c:v>53.467372157904407</c:v>
                </c:pt>
                <c:pt idx="144">
                  <c:v>53.499328975768968</c:v>
                </c:pt>
                <c:pt idx="145">
                  <c:v>53.53110971346981</c:v>
                </c:pt>
                <c:pt idx="146">
                  <c:v>53.562716650793895</c:v>
                </c:pt>
                <c:pt idx="147">
                  <c:v>53.594152022691695</c:v>
                </c:pt>
                <c:pt idx="148">
                  <c:v>53.625418020458056</c:v>
                </c:pt>
                <c:pt idx="149">
                  <c:v>53.656516792874157</c:v>
                </c:pt>
                <c:pt idx="150">
                  <c:v>53.687450447312195</c:v>
                </c:pt>
                <c:pt idx="151">
                  <c:v>53.718221050804154</c:v>
                </c:pt>
                <c:pt idx="152">
                  <c:v>53.748830631076167</c:v>
                </c:pt>
                <c:pt idx="153">
                  <c:v>53.77928117754972</c:v>
                </c:pt>
                <c:pt idx="154">
                  <c:v>53.809574642310942</c:v>
                </c:pt>
                <c:pt idx="155">
                  <c:v>53.839712941049335</c:v>
                </c:pt>
                <c:pt idx="156">
                  <c:v>53.869697953966934</c:v>
                </c:pt>
                <c:pt idx="157">
                  <c:v>53.899531526659125</c:v>
                </c:pt>
                <c:pt idx="158">
                  <c:v>53.92921547096811</c:v>
                </c:pt>
                <c:pt idx="159">
                  <c:v>53.95875156581009</c:v>
                </c:pt>
                <c:pt idx="160">
                  <c:v>53.98814155797713</c:v>
                </c:pt>
                <c:pt idx="161">
                  <c:v>54.017387162914545</c:v>
                </c:pt>
                <c:pt idx="162">
                  <c:v>54.046490065474842</c:v>
                </c:pt>
                <c:pt idx="163">
                  <c:v>54.075451920648966</c:v>
                </c:pt>
                <c:pt idx="164">
                  <c:v>54.104274354275688</c:v>
                </c:pt>
                <c:pt idx="165">
                  <c:v>54.132958963729948</c:v>
                </c:pt>
                <c:pt idx="166">
                  <c:v>54.161507318590822</c:v>
                </c:pt>
                <c:pt idx="167">
                  <c:v>54.189920961290014</c:v>
                </c:pt>
                <c:pt idx="168">
                  <c:v>54.218201407741255</c:v>
                </c:pt>
                <c:pt idx="169">
                  <c:v>54.246350147951617</c:v>
                </c:pt>
                <c:pt idx="170">
                  <c:v>54.274368646615116</c:v>
                </c:pt>
                <c:pt idx="171">
                  <c:v>54.302258343689324</c:v>
                </c:pt>
                <c:pt idx="172">
                  <c:v>54.330020654955582</c:v>
                </c:pt>
                <c:pt idx="173">
                  <c:v>54.357656972563312</c:v>
                </c:pt>
                <c:pt idx="174">
                  <c:v>54.385168665559014</c:v>
                </c:pt>
                <c:pt idx="175">
                  <c:v>54.412557080400475</c:v>
                </c:pt>
                <c:pt idx="176">
                  <c:v>54.439823541456633</c:v>
                </c:pt>
                <c:pt idx="177">
                  <c:v>54.466969351493617</c:v>
                </c:pt>
                <c:pt idx="178">
                  <c:v>54.493995792147416</c:v>
                </c:pt>
                <c:pt idx="179">
                  <c:v>54.520904124383605</c:v>
                </c:pt>
                <c:pt idx="180">
                  <c:v>54.547695588944578</c:v>
                </c:pt>
                <c:pt idx="181">
                  <c:v>54.574371406784621</c:v>
                </c:pt>
                <c:pt idx="182">
                  <c:v>54.600932779493348</c:v>
                </c:pt>
                <c:pt idx="183">
                  <c:v>54.62738088970778</c:v>
                </c:pt>
                <c:pt idx="184">
                  <c:v>54.653716901513384</c:v>
                </c:pt>
                <c:pt idx="185">
                  <c:v>54.679941960834611</c:v>
                </c:pt>
                <c:pt idx="186">
                  <c:v>54.706057195815063</c:v>
                </c:pt>
                <c:pt idx="187">
                  <c:v>54.732063717187742</c:v>
                </c:pt>
                <c:pt idx="188">
                  <c:v>54.757962618635609</c:v>
                </c:pt>
                <c:pt idx="189">
                  <c:v>54.783754977142877</c:v>
                </c:pt>
                <c:pt idx="190">
                  <c:v>54.809441853337155</c:v>
                </c:pt>
                <c:pt idx="191">
                  <c:v>54.83502429182289</c:v>
                </c:pt>
                <c:pt idx="192">
                  <c:v>54.860503321506286</c:v>
                </c:pt>
                <c:pt idx="193">
                  <c:v>54.885879955911932</c:v>
                </c:pt>
                <c:pt idx="194">
                  <c:v>54.91115519349151</c:v>
                </c:pt>
                <c:pt idx="195">
                  <c:v>54.93633001792471</c:v>
                </c:pt>
                <c:pt idx="196">
                  <c:v>54.961405398412609</c:v>
                </c:pt>
                <c:pt idx="197">
                  <c:v>54.9863822899638</c:v>
                </c:pt>
                <c:pt idx="198">
                  <c:v>55.011261633673406</c:v>
                </c:pt>
                <c:pt idx="199">
                  <c:v>55.036044356995248</c:v>
                </c:pt>
                <c:pt idx="200">
                  <c:v>55.060731374007361</c:v>
                </c:pt>
                <c:pt idx="201">
                  <c:v>55.085323585670984</c:v>
                </c:pt>
                <c:pt idx="202">
                  <c:v>55.109821880083388</c:v>
                </c:pt>
                <c:pt idx="203">
                  <c:v>55.134227132724419</c:v>
                </c:pt>
                <c:pt idx="204">
                  <c:v>55.158540206697367</c:v>
                </c:pt>
                <c:pt idx="205">
                  <c:v>55.182761952963823</c:v>
                </c:pt>
                <c:pt idx="206">
                  <c:v>55.20689321057317</c:v>
                </c:pt>
                <c:pt idx="207">
                  <c:v>55.230934806886516</c:v>
                </c:pt>
                <c:pt idx="208">
                  <c:v>55.254887557795392</c:v>
                </c:pt>
                <c:pt idx="209">
                  <c:v>55.278752267935346</c:v>
                </c:pt>
                <c:pt idx="210">
                  <c:v>55.302529730894534</c:v>
                </c:pt>
                <c:pt idx="211">
                  <c:v>55.326220729417471</c:v>
                </c:pt>
                <c:pt idx="212">
                  <c:v>55.349826035604096</c:v>
                </c:pt>
                <c:pt idx="213">
                  <c:v>55.373346411104237</c:v>
                </c:pt>
                <c:pt idx="214">
                  <c:v>55.396782607307642</c:v>
                </c:pt>
                <c:pt idx="215">
                  <c:v>55.420135365529674</c:v>
                </c:pt>
                <c:pt idx="216">
                  <c:v>55.443405417192821</c:v>
                </c:pt>
                <c:pt idx="217">
                  <c:v>55.466593484004079</c:v>
                </c:pt>
                <c:pt idx="218">
                  <c:v>55.489700278128353</c:v>
                </c:pt>
                <c:pt idx="219">
                  <c:v>55.512726502358021</c:v>
                </c:pt>
                <c:pt idx="220">
                  <c:v>55.535672850278686</c:v>
                </c:pt>
                <c:pt idx="221">
                  <c:v>55.558540006431222</c:v>
                </c:pt>
                <c:pt idx="222">
                  <c:v>55.581328646470439</c:v>
                </c:pt>
                <c:pt idx="223">
                  <c:v>55.604039437319919</c:v>
                </c:pt>
                <c:pt idx="224">
                  <c:v>55.626673037323847</c:v>
                </c:pt>
                <c:pt idx="225">
                  <c:v>55.649230096395186</c:v>
                </c:pt>
                <c:pt idx="226">
                  <c:v>55.671711256161011</c:v>
                </c:pt>
                <c:pt idx="227">
                  <c:v>55.694117150104418</c:v>
                </c:pt>
                <c:pt idx="228">
                  <c:v>55.716448403703374</c:v>
                </c:pt>
                <c:pt idx="229">
                  <c:v>55.738705634566969</c:v>
                </c:pt>
                <c:pt idx="230">
                  <c:v>55.760889452568264</c:v>
                </c:pt>
                <c:pt idx="231">
                  <c:v>55.783000459974744</c:v>
                </c:pt>
                <c:pt idx="232">
                  <c:v>55.805039251575664</c:v>
                </c:pt>
                <c:pt idx="233">
                  <c:v>55.827006414807109</c:v>
                </c:pt>
                <c:pt idx="234">
                  <c:v>55.848902529874032</c:v>
                </c:pt>
                <c:pt idx="235">
                  <c:v>55.870728169870162</c:v>
                </c:pt>
                <c:pt idx="236">
                  <c:v>55.892483900894973</c:v>
                </c:pt>
                <c:pt idx="237">
                  <c:v>55.914170282168634</c:v>
                </c:pt>
                <c:pt idx="238">
                  <c:v>55.935787866144423</c:v>
                </c:pt>
                <c:pt idx="239">
                  <c:v>55.957337198618823</c:v>
                </c:pt>
                <c:pt idx="240">
                  <c:v>55.978818818839386</c:v>
                </c:pt>
                <c:pt idx="241">
                  <c:v>56.000233259610425</c:v>
                </c:pt>
                <c:pt idx="242">
                  <c:v>56.021581047396623</c:v>
                </c:pt>
                <c:pt idx="243">
                  <c:v>56.042862702424515</c:v>
                </c:pt>
                <c:pt idx="244">
                  <c:v>56.064078738781802</c:v>
                </c:pt>
                <c:pt idx="245">
                  <c:v>56.085229664514856</c:v>
                </c:pt>
                <c:pt idx="246">
                  <c:v>56.106315981724308</c:v>
                </c:pt>
                <c:pt idx="247">
                  <c:v>56.127338186658577</c:v>
                </c:pt>
                <c:pt idx="248">
                  <c:v>56.148296769805654</c:v>
                </c:pt>
                <c:pt idx="249">
                  <c:v>56.169192215983067</c:v>
                </c:pt>
                <c:pt idx="250">
                  <c:v>56.190025004426147</c:v>
                </c:pt>
                <c:pt idx="251">
                  <c:v>56.210795608874406</c:v>
                </c:pt>
                <c:pt idx="252">
                  <c:v>56.231504497656417</c:v>
                </c:pt>
                <c:pt idx="253">
                  <c:v>56.252152133772967</c:v>
                </c:pt>
                <c:pt idx="254">
                  <c:v>56.272738974978651</c:v>
                </c:pt>
                <c:pt idx="255">
                  <c:v>56.293265473861823</c:v>
                </c:pt>
                <c:pt idx="256">
                  <c:v>56.313732077923063</c:v>
                </c:pt>
                <c:pt idx="257">
                  <c:v>56.334139229652202</c:v>
                </c:pt>
                <c:pt idx="258">
                  <c:v>56.354487366603813</c:v>
                </c:pt>
                <c:pt idx="259">
                  <c:v>56.374776921471295</c:v>
                </c:pt>
                <c:pt idx="260">
                  <c:v>56.395008322159555</c:v>
                </c:pt>
                <c:pt idx="261">
                  <c:v>56.415181991856414</c:v>
                </c:pt>
                <c:pt idx="262">
                  <c:v>56.435298349102524</c:v>
                </c:pt>
                <c:pt idx="263">
                  <c:v>56.455357807860096</c:v>
                </c:pt>
                <c:pt idx="264">
                  <c:v>56.475360777580391</c:v>
                </c:pt>
                <c:pt idx="265">
                  <c:v>56.49530766326977</c:v>
                </c:pt>
                <c:pt idx="266">
                  <c:v>56.515198865554787</c:v>
                </c:pt>
                <c:pt idx="267">
                  <c:v>56.53503478074586</c:v>
                </c:pt>
                <c:pt idx="268">
                  <c:v>56.554815800900023</c:v>
                </c:pt>
                <c:pt idx="269">
                  <c:v>56.574542313882191</c:v>
                </c:pt>
                <c:pt idx="270">
                  <c:v>56.594214703425727</c:v>
                </c:pt>
                <c:pt idx="271">
                  <c:v>56.613833349191594</c:v>
                </c:pt>
                <c:pt idx="272">
                  <c:v>56.633398626826555</c:v>
                </c:pt>
                <c:pt idx="273">
                  <c:v>56.652910908020417</c:v>
                </c:pt>
                <c:pt idx="274">
                  <c:v>56.672370560562044</c:v>
                </c:pt>
                <c:pt idx="275">
                  <c:v>56.69177794839463</c:v>
                </c:pt>
                <c:pt idx="276">
                  <c:v>56.711133431669779</c:v>
                </c:pt>
                <c:pt idx="277">
                  <c:v>56.730437366800743</c:v>
                </c:pt>
                <c:pt idx="278">
                  <c:v>56.749690106514677</c:v>
                </c:pt>
                <c:pt idx="279">
                  <c:v>56.768891999904035</c:v>
                </c:pt>
                <c:pt idx="280">
                  <c:v>56.788043392476965</c:v>
                </c:pt>
                <c:pt idx="281">
                  <c:v>56.807144626206906</c:v>
                </c:pt>
                <c:pt idx="282">
                  <c:v>56.82619603958139</c:v>
                </c:pt>
                <c:pt idx="283">
                  <c:v>56.84519796764981</c:v>
                </c:pt>
                <c:pt idx="284">
                  <c:v>56.864150742070493</c:v>
                </c:pt>
                <c:pt idx="285">
                  <c:v>56.883054691157028</c:v>
                </c:pt>
                <c:pt idx="286">
                  <c:v>56.901910139923658</c:v>
                </c:pt>
                <c:pt idx="287">
                  <c:v>56.920717410129896</c:v>
                </c:pt>
                <c:pt idx="288">
                  <c:v>56.9394768203246</c:v>
                </c:pt>
                <c:pt idx="289">
                  <c:v>56.958188685889041</c:v>
                </c:pt>
                <c:pt idx="290">
                  <c:v>56.976853319079389</c:v>
                </c:pt>
                <c:pt idx="291">
                  <c:v>56.995471029068405</c:v>
                </c:pt>
                <c:pt idx="292">
                  <c:v>57.014042121986584</c:v>
                </c:pt>
                <c:pt idx="293">
                  <c:v>57.032566900962379</c:v>
                </c:pt>
                <c:pt idx="294">
                  <c:v>57.051045666162011</c:v>
                </c:pt>
                <c:pt idx="295">
                  <c:v>57.069478714828378</c:v>
                </c:pt>
                <c:pt idx="296">
                  <c:v>57.087866341319497</c:v>
                </c:pt>
                <c:pt idx="297">
                  <c:v>57.106208837146269</c:v>
                </c:pt>
                <c:pt idx="298">
                  <c:v>57.124506491009555</c:v>
                </c:pt>
                <c:pt idx="299">
                  <c:v>57.142759588836711</c:v>
                </c:pt>
                <c:pt idx="300">
                  <c:v>57.160968413817564</c:v>
                </c:pt>
                <c:pt idx="301">
                  <c:v>57.179133246439697</c:v>
                </c:pt>
                <c:pt idx="302">
                  <c:v>57.197254364523211</c:v>
                </c:pt>
                <c:pt idx="303">
                  <c:v>57.215332043254996</c:v>
                </c:pt>
                <c:pt idx="304">
                  <c:v>57.233366555222347</c:v>
                </c:pt>
                <c:pt idx="305">
                  <c:v>57.251358170446103</c:v>
                </c:pt>
                <c:pt idx="306">
                  <c:v>57.269307156413163</c:v>
                </c:pt>
                <c:pt idx="307">
                  <c:v>57.287213778108736</c:v>
                </c:pt>
                <c:pt idx="308">
                  <c:v>57.305078298047675</c:v>
                </c:pt>
                <c:pt idx="309">
                  <c:v>57.322900976305704</c:v>
                </c:pt>
                <c:pt idx="310">
                  <c:v>57.340682070549917</c:v>
                </c:pt>
                <c:pt idx="311">
                  <c:v>57.358421836068928</c:v>
                </c:pt>
                <c:pt idx="312">
                  <c:v>57.376120525802442</c:v>
                </c:pt>
                <c:pt idx="313">
                  <c:v>57.393778390370379</c:v>
                </c:pt>
                <c:pt idx="314">
                  <c:v>57.411395678101684</c:v>
                </c:pt>
                <c:pt idx="315">
                  <c:v>57.428972635062522</c:v>
                </c:pt>
                <c:pt idx="316">
                  <c:v>57.446509505084052</c:v>
                </c:pt>
                <c:pt idx="317">
                  <c:v>57.464006529789927</c:v>
                </c:pt>
                <c:pt idx="318">
                  <c:v>57.481463948623194</c:v>
                </c:pt>
                <c:pt idx="319">
                  <c:v>57.498881998872868</c:v>
                </c:pt>
                <c:pt idx="320">
                  <c:v>57.516260915700045</c:v>
                </c:pt>
                <c:pt idx="321">
                  <c:v>57.533600932163772</c:v>
                </c:pt>
                <c:pt idx="322">
                  <c:v>57.550902279246259</c:v>
                </c:pt>
                <c:pt idx="323">
                  <c:v>57.56816518587798</c:v>
                </c:pt>
                <c:pt idx="324">
                  <c:v>57.585389878962211</c:v>
                </c:pt>
                <c:pt idx="325">
                  <c:v>57.602576583399269</c:v>
                </c:pt>
                <c:pt idx="326">
                  <c:v>57.6197255221104</c:v>
                </c:pt>
                <c:pt idx="327">
                  <c:v>57.63683691606127</c:v>
                </c:pt>
                <c:pt idx="328">
                  <c:v>57.653910984285162</c:v>
                </c:pt>
                <c:pt idx="329">
                  <c:v>57.670947943905752</c:v>
                </c:pt>
                <c:pt idx="330">
                  <c:v>57.687948010159602</c:v>
                </c:pt>
                <c:pt idx="331">
                  <c:v>57.704911396418332</c:v>
                </c:pt>
                <c:pt idx="332">
                  <c:v>57.721838314210409</c:v>
                </c:pt>
                <c:pt idx="333">
                  <c:v>57.738728973242644</c:v>
                </c:pt>
                <c:pt idx="334">
                  <c:v>57.755583581421426</c:v>
                </c:pt>
                <c:pt idx="335">
                  <c:v>57.772402344873569</c:v>
                </c:pt>
                <c:pt idx="336">
                  <c:v>57.789185467966838</c:v>
                </c:pt>
                <c:pt idx="337">
                  <c:v>57.805933153330329</c:v>
                </c:pt>
                <c:pt idx="338">
                  <c:v>57.82264560187437</c:v>
                </c:pt>
                <c:pt idx="339">
                  <c:v>57.839323012810254</c:v>
                </c:pt>
                <c:pt idx="340">
                  <c:v>57.855965583669615</c:v>
                </c:pt>
                <c:pt idx="341">
                  <c:v>57.872573510323591</c:v>
                </c:pt>
                <c:pt idx="342">
                  <c:v>57.889146987001688</c:v>
                </c:pt>
                <c:pt idx="343">
                  <c:v>57.905686206310342</c:v>
                </c:pt>
                <c:pt idx="344">
                  <c:v>57.922191359251258</c:v>
                </c:pt>
                <c:pt idx="345">
                  <c:v>57.938662635239496</c:v>
                </c:pt>
                <c:pt idx="346">
                  <c:v>57.955100222121274</c:v>
                </c:pt>
                <c:pt idx="347">
                  <c:v>57.971504306191484</c:v>
                </c:pt>
                <c:pt idx="348">
                  <c:v>57.987875072211096</c:v>
                </c:pt>
                <c:pt idx="349">
                  <c:v>58.004212703424145</c:v>
                </c:pt>
                <c:pt idx="350">
                  <c:v>58.020517381574592</c:v>
                </c:pt>
                <c:pt idx="351">
                  <c:v>58.036789286922982</c:v>
                </c:pt>
                <c:pt idx="352">
                  <c:v>58.053028598262706</c:v>
                </c:pt>
                <c:pt idx="353">
                  <c:v>58.069235492936208</c:v>
                </c:pt>
                <c:pt idx="354">
                  <c:v>58.085410146850933</c:v>
                </c:pt>
                <c:pt idx="355">
                  <c:v>58.101552734494931</c:v>
                </c:pt>
                <c:pt idx="356">
                  <c:v>58.117663428952461</c:v>
                </c:pt>
                <c:pt idx="357">
                  <c:v>58.133742401919157</c:v>
                </c:pt>
                <c:pt idx="358">
                  <c:v>58.149789823717157</c:v>
                </c:pt>
                <c:pt idx="359">
                  <c:v>58.165805863309963</c:v>
                </c:pt>
                <c:pt idx="360">
                  <c:v>58.181790688317037</c:v>
                </c:pt>
                <c:pt idx="361">
                  <c:v>58.197744465028343</c:v>
                </c:pt>
                <c:pt idx="362">
                  <c:v>58.213667358418554</c:v>
                </c:pt>
                <c:pt idx="363">
                  <c:v>58.229559532161126</c:v>
                </c:pt>
                <c:pt idx="364">
                  <c:v>58.245421148642244</c:v>
                </c:pt>
                <c:pt idx="365">
                  <c:v>58.261252368974425</c:v>
                </c:pt>
                <c:pt idx="366">
                  <c:v>58.27705335301011</c:v>
                </c:pt>
                <c:pt idx="367">
                  <c:v>58.292824259354951</c:v>
                </c:pt>
                <c:pt idx="368">
                  <c:v>58.308565245380997</c:v>
                </c:pt>
                <c:pt idx="369">
                  <c:v>58.32427646723967</c:v>
                </c:pt>
                <c:pt idx="370">
                  <c:v>58.33995807987457</c:v>
                </c:pt>
                <c:pt idx="371">
                  <c:v>58.355610237034107</c:v>
                </c:pt>
                <c:pt idx="372">
                  <c:v>58.371233091284033</c:v>
                </c:pt>
                <c:pt idx="373">
                  <c:v>58.386826794019683</c:v>
                </c:pt>
                <c:pt idx="374">
                  <c:v>58.402391495478163</c:v>
                </c:pt>
                <c:pt idx="375">
                  <c:v>58.417927344750368</c:v>
                </c:pt>
                <c:pt idx="376">
                  <c:v>58.433434489792774</c:v>
                </c:pt>
                <c:pt idx="377">
                  <c:v>58.448913077439151</c:v>
                </c:pt>
                <c:pt idx="378">
                  <c:v>58.46436325341211</c:v>
                </c:pt>
                <c:pt idx="379">
                  <c:v>58.479785162334444</c:v>
                </c:pt>
                <c:pt idx="380">
                  <c:v>58.495178947740413</c:v>
                </c:pt>
                <c:pt idx="381">
                  <c:v>58.510544752086822</c:v>
                </c:pt>
                <c:pt idx="382">
                  <c:v>58.525882716763952</c:v>
                </c:pt>
                <c:pt idx="383">
                  <c:v>58.541192982106416</c:v>
                </c:pt>
                <c:pt idx="384">
                  <c:v>58.556475687403811</c:v>
                </c:pt>
                <c:pt idx="385">
                  <c:v>58.571730970911261</c:v>
                </c:pt>
                <c:pt idx="386">
                  <c:v>58.586958969859829</c:v>
                </c:pt>
                <c:pt idx="387">
                  <c:v>58.602159820466774</c:v>
                </c:pt>
                <c:pt idx="388">
                  <c:v>58.617333657945721</c:v>
                </c:pt>
                <c:pt idx="389">
                  <c:v>58.632480616516688</c:v>
                </c:pt>
                <c:pt idx="390">
                  <c:v>58.64760082941595</c:v>
                </c:pt>
                <c:pt idx="391">
                  <c:v>58.662694428905802</c:v>
                </c:pt>
                <c:pt idx="392">
                  <c:v>58.677761546284273</c:v>
                </c:pt>
                <c:pt idx="393">
                  <c:v>58.692802311894567</c:v>
                </c:pt>
                <c:pt idx="394">
                  <c:v>58.70781685513456</c:v>
                </c:pt>
                <c:pt idx="395">
                  <c:v>58.722805304466007</c:v>
                </c:pt>
                <c:pt idx="396">
                  <c:v>58.737767787423792</c:v>
                </c:pt>
                <c:pt idx="397">
                  <c:v>58.752704430624959</c:v>
                </c:pt>
                <c:pt idx="398">
                  <c:v>58.767615359777672</c:v>
                </c:pt>
                <c:pt idx="399">
                  <c:v>58.782500699690068</c:v>
                </c:pt>
                <c:pt idx="400">
                  <c:v>58.79736057427899</c:v>
                </c:pt>
                <c:pt idx="401">
                  <c:v>58.812195106578613</c:v>
                </c:pt>
                <c:pt idx="402">
                  <c:v>58.827004418748984</c:v>
                </c:pt>
                <c:pt idx="403">
                  <c:v>58.841788632084445</c:v>
                </c:pt>
                <c:pt idx="404">
                  <c:v>58.856547867021916</c:v>
                </c:pt>
                <c:pt idx="405">
                  <c:v>58.871282243149174</c:v>
                </c:pt>
                <c:pt idx="406">
                  <c:v>58.885991879212931</c:v>
                </c:pt>
                <c:pt idx="407">
                  <c:v>58.900676893126892</c:v>
                </c:pt>
                <c:pt idx="408">
                  <c:v>58.915337401979642</c:v>
                </c:pt>
                <c:pt idx="409">
                  <c:v>58.929973522042523</c:v>
                </c:pt>
                <c:pt idx="410">
                  <c:v>58.944585368777339</c:v>
                </c:pt>
                <c:pt idx="411">
                  <c:v>58.959173056844044</c:v>
                </c:pt>
                <c:pt idx="412">
                  <c:v>58.973736700108248</c:v>
                </c:pt>
                <c:pt idx="413">
                  <c:v>58.988276411648741</c:v>
                </c:pt>
                <c:pt idx="414">
                  <c:v>59.002792303764814</c:v>
                </c:pt>
                <c:pt idx="415">
                  <c:v>59.017284487983623</c:v>
                </c:pt>
                <c:pt idx="416">
                  <c:v>59.031753075067328</c:v>
                </c:pt>
                <c:pt idx="417">
                  <c:v>59.046198175020251</c:v>
                </c:pt>
                <c:pt idx="418">
                  <c:v>59.06061989709594</c:v>
                </c:pt>
                <c:pt idx="419">
                  <c:v>59.075018349804061</c:v>
                </c:pt>
                <c:pt idx="420">
                  <c:v>59.089393640917343</c:v>
                </c:pt>
                <c:pt idx="421">
                  <c:v>59.103745877478339</c:v>
                </c:pt>
                <c:pt idx="422">
                  <c:v>59.118075165806154</c:v>
                </c:pt>
                <c:pt idx="423">
                  <c:v>59.132381611503071</c:v>
                </c:pt>
                <c:pt idx="424">
                  <c:v>59.146665319461157</c:v>
                </c:pt>
                <c:pt idx="425">
                  <c:v>59.160926393868692</c:v>
                </c:pt>
                <c:pt idx="426">
                  <c:v>59.175164938216653</c:v>
                </c:pt>
                <c:pt idx="427">
                  <c:v>59.189381055305006</c:v>
                </c:pt>
                <c:pt idx="428">
                  <c:v>59.203574847248987</c:v>
                </c:pt>
                <c:pt idx="429">
                  <c:v>59.217746415485301</c:v>
                </c:pt>
                <c:pt idx="430">
                  <c:v>59.231895860778238</c:v>
                </c:pt>
                <c:pt idx="431">
                  <c:v>59.246023283225867</c:v>
                </c:pt>
                <c:pt idx="432">
                  <c:v>59.260128782265632</c:v>
                </c:pt>
                <c:pt idx="433">
                  <c:v>59.274212456680843</c:v>
                </c:pt>
                <c:pt idx="434">
                  <c:v>59.288274404606064</c:v>
                </c:pt>
                <c:pt idx="435">
                  <c:v>59.302314723533165</c:v>
                </c:pt>
                <c:pt idx="436">
                  <c:v>59.316333510316845</c:v>
                </c:pt>
                <c:pt idx="437">
                  <c:v>59.330330861180549</c:v>
                </c:pt>
                <c:pt idx="438">
                  <c:v>59.344306871721756</c:v>
                </c:pt>
                <c:pt idx="439">
                  <c:v>59.358261636917838</c:v>
                </c:pt>
                <c:pt idx="440">
                  <c:v>59.372195251131288</c:v>
                </c:pt>
                <c:pt idx="441">
                  <c:v>59.386107808115256</c:v>
                </c:pt>
                <c:pt idx="442">
                  <c:v>59.39999940101886</c:v>
                </c:pt>
                <c:pt idx="443">
                  <c:v>59.413870122392439</c:v>
                </c:pt>
                <c:pt idx="444">
                  <c:v>59.427720064192968</c:v>
                </c:pt>
                <c:pt idx="445">
                  <c:v>59.441549317789026</c:v>
                </c:pt>
                <c:pt idx="446">
                  <c:v>59.455357973965953</c:v>
                </c:pt>
                <c:pt idx="447">
                  <c:v>59.469146122931093</c:v>
                </c:pt>
                <c:pt idx="448">
                  <c:v>59.48291385431861</c:v>
                </c:pt>
                <c:pt idx="449">
                  <c:v>59.496661257194532</c:v>
                </c:pt>
                <c:pt idx="450">
                  <c:v>59.510388420061567</c:v>
                </c:pt>
                <c:pt idx="451">
                  <c:v>59.524095430864165</c:v>
                </c:pt>
                <c:pt idx="452">
                  <c:v>59.537782376993071</c:v>
                </c:pt>
                <c:pt idx="453">
                  <c:v>59.551449345290195</c:v>
                </c:pt>
                <c:pt idx="454">
                  <c:v>59.565096422053315</c:v>
                </c:pt>
                <c:pt idx="455">
                  <c:v>59.5787236930407</c:v>
                </c:pt>
                <c:pt idx="456">
                  <c:v>59.592331243475613</c:v>
                </c:pt>
                <c:pt idx="457">
                  <c:v>59.605919158051037</c:v>
                </c:pt>
                <c:pt idx="458">
                  <c:v>59.619487520934065</c:v>
                </c:pt>
                <c:pt idx="459">
                  <c:v>59.633036415770306</c:v>
                </c:pt>
                <c:pt idx="460">
                  <c:v>59.646565925688435</c:v>
                </c:pt>
                <c:pt idx="461">
                  <c:v>59.660076133304379</c:v>
                </c:pt>
                <c:pt idx="462">
                  <c:v>59.673567120725764</c:v>
                </c:pt>
                <c:pt idx="463">
                  <c:v>59.687038969556092</c:v>
                </c:pt>
                <c:pt idx="464">
                  <c:v>59.700491760898991</c:v>
                </c:pt>
                <c:pt idx="465">
                  <c:v>59.713925575362438</c:v>
                </c:pt>
                <c:pt idx="466">
                  <c:v>59.727340493062727</c:v>
                </c:pt>
                <c:pt idx="467">
                  <c:v>59.740736593628853</c:v>
                </c:pt>
                <c:pt idx="468">
                  <c:v>59.754113956206197</c:v>
                </c:pt>
                <c:pt idx="469">
                  <c:v>59.767472659460829</c:v>
                </c:pt>
                <c:pt idx="470">
                  <c:v>59.7808127815833</c:v>
                </c:pt>
                <c:pt idx="471">
                  <c:v>59.794134400292691</c:v>
                </c:pt>
                <c:pt idx="472">
                  <c:v>59.807437592840273</c:v>
                </c:pt>
                <c:pt idx="473">
                  <c:v>59.820722436013654</c:v>
                </c:pt>
                <c:pt idx="474">
                  <c:v>59.833989006140278</c:v>
                </c:pt>
                <c:pt idx="475">
                  <c:v>59.847237379091482</c:v>
                </c:pt>
                <c:pt idx="476">
                  <c:v>59.86046763028591</c:v>
                </c:pt>
                <c:pt idx="477">
                  <c:v>59.873679834693483</c:v>
                </c:pt>
                <c:pt idx="478">
                  <c:v>59.886874066838793</c:v>
                </c:pt>
                <c:pt idx="479">
                  <c:v>59.900050400804943</c:v>
                </c:pt>
                <c:pt idx="480">
                  <c:v>59.913208910236982</c:v>
                </c:pt>
                <c:pt idx="481">
                  <c:v>59.926349668345452</c:v>
                </c:pt>
                <c:pt idx="482">
                  <c:v>59.939472747909988</c:v>
                </c:pt>
                <c:pt idx="483">
                  <c:v>59.952578221282579</c:v>
                </c:pt>
                <c:pt idx="484">
                  <c:v>59.965666160391251</c:v>
                </c:pt>
                <c:pt idx="485">
                  <c:v>59.978736636743328</c:v>
                </c:pt>
                <c:pt idx="486">
                  <c:v>59.991789721428745</c:v>
                </c:pt>
                <c:pt idx="487">
                  <c:v>60.00482548512349</c:v>
                </c:pt>
                <c:pt idx="488">
                  <c:v>60.017843998092857</c:v>
                </c:pt>
                <c:pt idx="489">
                  <c:v>60.030845330194737</c:v>
                </c:pt>
                <c:pt idx="490">
                  <c:v>60.043829550882698</c:v>
                </c:pt>
                <c:pt idx="491">
                  <c:v>60.056796729209431</c:v>
                </c:pt>
                <c:pt idx="492">
                  <c:v>60.069746933829698</c:v>
                </c:pt>
                <c:pt idx="493">
                  <c:v>60.082680233003657</c:v>
                </c:pt>
                <c:pt idx="494">
                  <c:v>60.095596694599777</c:v>
                </c:pt>
                <c:pt idx="495">
                  <c:v>60.108496386098025</c:v>
                </c:pt>
                <c:pt idx="496">
                  <c:v>60.121379374592891</c:v>
                </c:pt>
                <c:pt idx="497">
                  <c:v>60.134245726796408</c:v>
                </c:pt>
                <c:pt idx="498">
                  <c:v>60.147095509041115</c:v>
                </c:pt>
                <c:pt idx="499">
                  <c:v>60.159928787283008</c:v>
                </c:pt>
                <c:pt idx="500">
                  <c:v>60.172745627104497</c:v>
                </c:pt>
                <c:pt idx="501">
                  <c:v>60.185546093717299</c:v>
                </c:pt>
                <c:pt idx="502">
                  <c:v>60.198330251965281</c:v>
                </c:pt>
                <c:pt idx="503">
                  <c:v>60.211098166327282</c:v>
                </c:pt>
                <c:pt idx="504">
                  <c:v>60.223849900920051</c:v>
                </c:pt>
                <c:pt idx="505">
                  <c:v>60.236585519500849</c:v>
                </c:pt>
                <c:pt idx="506">
                  <c:v>60.24930508547034</c:v>
                </c:pt>
                <c:pt idx="507">
                  <c:v>60.262008661875328</c:v>
                </c:pt>
                <c:pt idx="508">
                  <c:v>60.274696311411347</c:v>
                </c:pt>
                <c:pt idx="509">
                  <c:v>60.287368096425496</c:v>
                </c:pt>
                <c:pt idx="510">
                  <c:v>60.300024078918995</c:v>
                </c:pt>
                <c:pt idx="511">
                  <c:v>60.312664320549828</c:v>
                </c:pt>
                <c:pt idx="512">
                  <c:v>60.325288882635363</c:v>
                </c:pt>
                <c:pt idx="513">
                  <c:v>60.337897826154936</c:v>
                </c:pt>
                <c:pt idx="514">
                  <c:v>60.350491211752384</c:v>
                </c:pt>
                <c:pt idx="515">
                  <c:v>60.363069099738645</c:v>
                </c:pt>
                <c:pt idx="516">
                  <c:v>60.37563155009417</c:v>
                </c:pt>
                <c:pt idx="517">
                  <c:v>60.38817862247145</c:v>
                </c:pt>
                <c:pt idx="518">
                  <c:v>60.400710376197523</c:v>
                </c:pt>
                <c:pt idx="519">
                  <c:v>60.413226870276297</c:v>
                </c:pt>
                <c:pt idx="520">
                  <c:v>60.425728163391113</c:v>
                </c:pt>
                <c:pt idx="521">
                  <c:v>60.438214313907032</c:v>
                </c:pt>
                <c:pt idx="522">
                  <c:v>60.450685379873228</c:v>
                </c:pt>
                <c:pt idx="523">
                  <c:v>60.463141419025334</c:v>
                </c:pt>
                <c:pt idx="524">
                  <c:v>60.475582488787794</c:v>
                </c:pt>
                <c:pt idx="525">
                  <c:v>60.488008646276114</c:v>
                </c:pt>
                <c:pt idx="526">
                  <c:v>60.500419948299246</c:v>
                </c:pt>
                <c:pt idx="527">
                  <c:v>60.512816451361729</c:v>
                </c:pt>
                <c:pt idx="528">
                  <c:v>60.525198211666023</c:v>
                </c:pt>
                <c:pt idx="529">
                  <c:v>60.537565285114653</c:v>
                </c:pt>
                <c:pt idx="530">
                  <c:v>60.549917727312483</c:v>
                </c:pt>
                <c:pt idx="531">
                  <c:v>60.562255593568835</c:v>
                </c:pt>
                <c:pt idx="532">
                  <c:v>60.574578938899705</c:v>
                </c:pt>
                <c:pt idx="533">
                  <c:v>60.586887818029851</c:v>
                </c:pt>
                <c:pt idx="534">
                  <c:v>60.599182285394917</c:v>
                </c:pt>
                <c:pt idx="535">
                  <c:v>60.611462395143604</c:v>
                </c:pt>
                <c:pt idx="536">
                  <c:v>60.623728201139649</c:v>
                </c:pt>
                <c:pt idx="537">
                  <c:v>60.635979756963991</c:v>
                </c:pt>
                <c:pt idx="538">
                  <c:v>60.648217115916708</c:v>
                </c:pt>
                <c:pt idx="539">
                  <c:v>60.66044033101916</c:v>
                </c:pt>
                <c:pt idx="540">
                  <c:v>60.672649455015893</c:v>
                </c:pt>
                <c:pt idx="541">
                  <c:v>60.684844540376687</c:v>
                </c:pt>
                <c:pt idx="542">
                  <c:v>60.697025639298516</c:v>
                </c:pt>
                <c:pt idx="543">
                  <c:v>60.709192803707474</c:v>
                </c:pt>
                <c:pt idx="544">
                  <c:v>60.721346085260777</c:v>
                </c:pt>
                <c:pt idx="545">
                  <c:v>60.733485535348635</c:v>
                </c:pt>
                <c:pt idx="546">
                  <c:v>60.745611205096111</c:v>
                </c:pt>
                <c:pt idx="547">
                  <c:v>60.757723145365127</c:v>
                </c:pt>
                <c:pt idx="548">
                  <c:v>60.769821406756215</c:v>
                </c:pt>
                <c:pt idx="549">
                  <c:v>60.781906039610405</c:v>
                </c:pt>
                <c:pt idx="550">
                  <c:v>60.793977094011133</c:v>
                </c:pt>
                <c:pt idx="551">
                  <c:v>60.806034619785947</c:v>
                </c:pt>
                <c:pt idx="552">
                  <c:v>60.818078666508356</c:v>
                </c:pt>
                <c:pt idx="553">
                  <c:v>60.830109283499645</c:v>
                </c:pt>
                <c:pt idx="554">
                  <c:v>60.842126519830636</c:v>
                </c:pt>
                <c:pt idx="555">
                  <c:v>60.854130424323401</c:v>
                </c:pt>
                <c:pt idx="556">
                  <c:v>60.866121045553015</c:v>
                </c:pt>
                <c:pt idx="557">
                  <c:v>60.878098431849374</c:v>
                </c:pt>
                <c:pt idx="558">
                  <c:v>60.890062631298747</c:v>
                </c:pt>
                <c:pt idx="559">
                  <c:v>60.902013691745637</c:v>
                </c:pt>
                <c:pt idx="560">
                  <c:v>60.913951660794297</c:v>
                </c:pt>
                <c:pt idx="561">
                  <c:v>60.925876585810535</c:v>
                </c:pt>
                <c:pt idx="562">
                  <c:v>60.93778851392328</c:v>
                </c:pt>
                <c:pt idx="563">
                  <c:v>60.949687492026257</c:v>
                </c:pt>
                <c:pt idx="564">
                  <c:v>60.96157356677962</c:v>
                </c:pt>
                <c:pt idx="565">
                  <c:v>60.973446784611525</c:v>
                </c:pt>
                <c:pt idx="566">
                  <c:v>60.985307191719727</c:v>
                </c:pt>
                <c:pt idx="567">
                  <c:v>60.9971548340732</c:v>
                </c:pt>
                <c:pt idx="568">
                  <c:v>61.008989757413673</c:v>
                </c:pt>
                <c:pt idx="569">
                  <c:v>61.020812007257213</c:v>
                </c:pt>
                <c:pt idx="570">
                  <c:v>61.032621628895704</c:v>
                </c:pt>
                <c:pt idx="571">
                  <c:v>61.044418667398467</c:v>
                </c:pt>
                <c:pt idx="572">
                  <c:v>61.056203167613688</c:v>
                </c:pt>
                <c:pt idx="573">
                  <c:v>61.06797517416998</c:v>
                </c:pt>
                <c:pt idx="574">
                  <c:v>61.079734731477842</c:v>
                </c:pt>
                <c:pt idx="575">
                  <c:v>61.091481883731163</c:v>
                </c:pt>
                <c:pt idx="576">
                  <c:v>61.103216674908616</c:v>
                </c:pt>
                <c:pt idx="577">
                  <c:v>61.114939148775235</c:v>
                </c:pt>
                <c:pt idx="578">
                  <c:v>61.126649348883724</c:v>
                </c:pt>
                <c:pt idx="579">
                  <c:v>61.138347318575967</c:v>
                </c:pt>
                <c:pt idx="580">
                  <c:v>61.150033100984423</c:v>
                </c:pt>
                <c:pt idx="581">
                  <c:v>61.161706739033505</c:v>
                </c:pt>
                <c:pt idx="582">
                  <c:v>61.173368275441021</c:v>
                </c:pt>
                <c:pt idx="583">
                  <c:v>61.185017752719482</c:v>
                </c:pt>
                <c:pt idx="584">
                  <c:v>61.196655213177579</c:v>
                </c:pt>
                <c:pt idx="585">
                  <c:v>61.208280698921421</c:v>
                </c:pt>
                <c:pt idx="586">
                  <c:v>61.219894251855955</c:v>
                </c:pt>
                <c:pt idx="587">
                  <c:v>61.231495913686295</c:v>
                </c:pt>
                <c:pt idx="588">
                  <c:v>61.24308572591903</c:v>
                </c:pt>
                <c:pt idx="589">
                  <c:v>61.254663729863509</c:v>
                </c:pt>
                <c:pt idx="590">
                  <c:v>61.266229966633219</c:v>
                </c:pt>
                <c:pt idx="591">
                  <c:v>61.27778447714703</c:v>
                </c:pt>
                <c:pt idx="592">
                  <c:v>61.289327302130417</c:v>
                </c:pt>
                <c:pt idx="593">
                  <c:v>61.300858482116872</c:v>
                </c:pt>
                <c:pt idx="594">
                  <c:v>61.312378057449038</c:v>
                </c:pt>
                <c:pt idx="595">
                  <c:v>61.323886068280032</c:v>
                </c:pt>
                <c:pt idx="596">
                  <c:v>61.335382554574615</c:v>
                </c:pt>
                <c:pt idx="597">
                  <c:v>61.346867556110496</c:v>
                </c:pt>
                <c:pt idx="598">
                  <c:v>61.358341112479508</c:v>
                </c:pt>
                <c:pt idx="599">
                  <c:v>61.369803263088833</c:v>
                </c:pt>
                <c:pt idx="600">
                  <c:v>61.381254047162194</c:v>
                </c:pt>
                <c:pt idx="601">
                  <c:v>61.392693503741036</c:v>
                </c:pt>
                <c:pt idx="602">
                  <c:v>61.404121671685743</c:v>
                </c:pt>
                <c:pt idx="603">
                  <c:v>61.415538589676743</c:v>
                </c:pt>
                <c:pt idx="604">
                  <c:v>61.426944296215737</c:v>
                </c:pt>
                <c:pt idx="605">
                  <c:v>61.438338829626844</c:v>
                </c:pt>
                <c:pt idx="606">
                  <c:v>61.449722228057652</c:v>
                </c:pt>
                <c:pt idx="607">
                  <c:v>61.461094529480491</c:v>
                </c:pt>
                <c:pt idx="608">
                  <c:v>61.472455771693475</c:v>
                </c:pt>
                <c:pt idx="609">
                  <c:v>61.483805992321599</c:v>
                </c:pt>
                <c:pt idx="610">
                  <c:v>61.495145228817904</c:v>
                </c:pt>
                <c:pt idx="611">
                  <c:v>61.506473518464546</c:v>
                </c:pt>
                <c:pt idx="612">
                  <c:v>61.517790898373882</c:v>
                </c:pt>
                <c:pt idx="613">
                  <c:v>61.529097405489544</c:v>
                </c:pt>
                <c:pt idx="614">
                  <c:v>61.540393076587549</c:v>
                </c:pt>
                <c:pt idx="615">
                  <c:v>61.551677948277316</c:v>
                </c:pt>
                <c:pt idx="616">
                  <c:v>61.56295205700274</c:v>
                </c:pt>
                <c:pt idx="617">
                  <c:v>61.574215439043265</c:v>
                </c:pt>
                <c:pt idx="618">
                  <c:v>61.58546813051484</c:v>
                </c:pt>
                <c:pt idx="619">
                  <c:v>61.596710167371079</c:v>
                </c:pt>
                <c:pt idx="620">
                  <c:v>61.607941585404141</c:v>
                </c:pt>
                <c:pt idx="621">
                  <c:v>61.619162420245864</c:v>
                </c:pt>
                <c:pt idx="622">
                  <c:v>61.630372707368679</c:v>
                </c:pt>
                <c:pt idx="623">
                  <c:v>61.641572482086687</c:v>
                </c:pt>
                <c:pt idx="624">
                  <c:v>61.652761779556577</c:v>
                </c:pt>
                <c:pt idx="625">
                  <c:v>61.663940634778669</c:v>
                </c:pt>
                <c:pt idx="626">
                  <c:v>61.675109082597849</c:v>
                </c:pt>
                <c:pt idx="627">
                  <c:v>61.686267157704549</c:v>
                </c:pt>
                <c:pt idx="628">
                  <c:v>61.697414894635727</c:v>
                </c:pt>
                <c:pt idx="629">
                  <c:v>61.708552327775777</c:v>
                </c:pt>
                <c:pt idx="630">
                  <c:v>61.719679491357525</c:v>
                </c:pt>
                <c:pt idx="631">
                  <c:v>61.730796419463111</c:v>
                </c:pt>
                <c:pt idx="632">
                  <c:v>61.741903146024967</c:v>
                </c:pt>
                <c:pt idx="633">
                  <c:v>61.752999704826742</c:v>
                </c:pt>
                <c:pt idx="634">
                  <c:v>61.764086129504172</c:v>
                </c:pt>
                <c:pt idx="635">
                  <c:v>61.775162453546002</c:v>
                </c:pt>
                <c:pt idx="636">
                  <c:v>61.786228710294957</c:v>
                </c:pt>
                <c:pt idx="637">
                  <c:v>61.797284932948543</c:v>
                </c:pt>
                <c:pt idx="638">
                  <c:v>61.80833115455998</c:v>
                </c:pt>
                <c:pt idx="639">
                  <c:v>61.819367408039113</c:v>
                </c:pt>
                <c:pt idx="640">
                  <c:v>61.830393726153211</c:v>
                </c:pt>
                <c:pt idx="641">
                  <c:v>61.841410141527923</c:v>
                </c:pt>
                <c:pt idx="642">
                  <c:v>61.852416686648063</c:v>
                </c:pt>
                <c:pt idx="643">
                  <c:v>61.863413393858515</c:v>
                </c:pt>
                <c:pt idx="644">
                  <c:v>61.874400295365085</c:v>
                </c:pt>
                <c:pt idx="645">
                  <c:v>61.885377423235305</c:v>
                </c:pt>
                <c:pt idx="646">
                  <c:v>61.896344809399281</c:v>
                </c:pt>
                <c:pt idx="647">
                  <c:v>61.907302485650561</c:v>
                </c:pt>
                <c:pt idx="648">
                  <c:v>61.918250483646915</c:v>
                </c:pt>
                <c:pt idx="649">
                  <c:v>61.929188834911173</c:v>
                </c:pt>
                <c:pt idx="650">
                  <c:v>61.940117570832022</c:v>
                </c:pt>
                <c:pt idx="651">
                  <c:v>61.951036722664838</c:v>
                </c:pt>
                <c:pt idx="652">
                  <c:v>61.961946321532459</c:v>
                </c:pt>
                <c:pt idx="653">
                  <c:v>61.972846398426</c:v>
                </c:pt>
                <c:pt idx="654">
                  <c:v>61.983736984205606</c:v>
                </c:pt>
                <c:pt idx="655">
                  <c:v>61.994618109601291</c:v>
                </c:pt>
                <c:pt idx="656">
                  <c:v>62.005489805213656</c:v>
                </c:pt>
                <c:pt idx="657">
                  <c:v>62.016352101514691</c:v>
                </c:pt>
                <c:pt idx="658">
                  <c:v>62.02720502884852</c:v>
                </c:pt>
                <c:pt idx="659">
                  <c:v>62.03804861743221</c:v>
                </c:pt>
                <c:pt idx="660">
                  <c:v>62.048882897356442</c:v>
                </c:pt>
                <c:pt idx="661">
                  <c:v>62.059707898586332</c:v>
                </c:pt>
                <c:pt idx="662">
                  <c:v>62.07052365096213</c:v>
                </c:pt>
                <c:pt idx="663">
                  <c:v>62.081330184200006</c:v>
                </c:pt>
                <c:pt idx="664">
                  <c:v>62.092127527892686</c:v>
                </c:pt>
                <c:pt idx="665">
                  <c:v>62.102915711510299</c:v>
                </c:pt>
                <c:pt idx="666">
                  <c:v>62.113694764401004</c:v>
                </c:pt>
                <c:pt idx="667">
                  <c:v>62.12446471579176</c:v>
                </c:pt>
                <c:pt idx="668">
                  <c:v>62.135225594789006</c:v>
                </c:pt>
                <c:pt idx="669">
                  <c:v>62.145977430379382</c:v>
                </c:pt>
                <c:pt idx="670">
                  <c:v>62.156720251430421</c:v>
                </c:pt>
                <c:pt idx="671">
                  <c:v>62.167454086691251</c:v>
                </c:pt>
                <c:pt idx="672">
                  <c:v>62.178178964793275</c:v>
                </c:pt>
                <c:pt idx="673">
                  <c:v>62.188894914250866</c:v>
                </c:pt>
                <c:pt idx="674">
                  <c:v>62.199601963462065</c:v>
                </c:pt>
                <c:pt idx="675">
                  <c:v>62.210300140709187</c:v>
                </c:pt>
                <c:pt idx="676">
                  <c:v>62.220989474159587</c:v>
                </c:pt>
                <c:pt idx="677">
                  <c:v>62.231669991866262</c:v>
                </c:pt>
                <c:pt idx="678">
                  <c:v>62.242341721768518</c:v>
                </c:pt>
                <c:pt idx="679">
                  <c:v>62.253004691692645</c:v>
                </c:pt>
                <c:pt idx="680">
                  <c:v>62.263658929352559</c:v>
                </c:pt>
                <c:pt idx="681">
                  <c:v>62.274304462350443</c:v>
                </c:pt>
                <c:pt idx="682">
                  <c:v>62.28494131817741</c:v>
                </c:pt>
                <c:pt idx="683">
                  <c:v>62.295569524214116</c:v>
                </c:pt>
                <c:pt idx="684">
                  <c:v>62.306189107731399</c:v>
                </c:pt>
                <c:pt idx="685">
                  <c:v>62.316800095890926</c:v>
                </c:pt>
                <c:pt idx="686">
                  <c:v>62.327402515745788</c:v>
                </c:pt>
                <c:pt idx="687">
                  <c:v>62.337996394241138</c:v>
                </c:pt>
                <c:pt idx="688">
                  <c:v>62.348581758214806</c:v>
                </c:pt>
                <c:pt idx="689">
                  <c:v>62.359158634397915</c:v>
                </c:pt>
                <c:pt idx="690">
                  <c:v>62.369727049415474</c:v>
                </c:pt>
                <c:pt idx="691">
                  <c:v>62.38028702978697</c:v>
                </c:pt>
                <c:pt idx="692">
                  <c:v>62.390838601927001</c:v>
                </c:pt>
                <c:pt idx="693">
                  <c:v>62.401381792145862</c:v>
                </c:pt>
                <c:pt idx="694">
                  <c:v>62.41191662665009</c:v>
                </c:pt>
                <c:pt idx="695">
                  <c:v>62.422443131543112</c:v>
                </c:pt>
                <c:pt idx="696">
                  <c:v>62.432961332825791</c:v>
                </c:pt>
                <c:pt idx="697">
                  <c:v>62.443471256397018</c:v>
                </c:pt>
                <c:pt idx="698">
                  <c:v>62.453972928054256</c:v>
                </c:pt>
                <c:pt idx="699">
                  <c:v>62.464466373494169</c:v>
                </c:pt>
                <c:pt idx="700">
                  <c:v>62.474951618313113</c:v>
                </c:pt>
                <c:pt idx="701">
                  <c:v>62.485428688007772</c:v>
                </c:pt>
                <c:pt idx="702">
                  <c:v>62.49589760797565</c:v>
                </c:pt>
                <c:pt idx="703">
                  <c:v>62.506358403515684</c:v>
                </c:pt>
                <c:pt idx="704">
                  <c:v>62.516811099828743</c:v>
                </c:pt>
                <c:pt idx="705">
                  <c:v>62.527255722018197</c:v>
                </c:pt>
                <c:pt idx="706">
                  <c:v>62.537692295090473</c:v>
                </c:pt>
                <c:pt idx="707">
                  <c:v>62.54812084395558</c:v>
                </c:pt>
                <c:pt idx="708">
                  <c:v>62.558541393427632</c:v>
                </c:pt>
                <c:pt idx="709">
                  <c:v>62.568953968225401</c:v>
                </c:pt>
                <c:pt idx="710">
                  <c:v>62.579358592972838</c:v>
                </c:pt>
                <c:pt idx="711">
                  <c:v>62.589755292199605</c:v>
                </c:pt>
                <c:pt idx="712">
                  <c:v>62.600144090341558</c:v>
                </c:pt>
                <c:pt idx="713">
                  <c:v>62.610525011741316</c:v>
                </c:pt>
                <c:pt idx="714">
                  <c:v>62.62089808064875</c:v>
                </c:pt>
                <c:pt idx="715">
                  <c:v>62.631263321221489</c:v>
                </c:pt>
                <c:pt idx="716">
                  <c:v>62.64162075752543</c:v>
                </c:pt>
                <c:pt idx="717">
                  <c:v>62.65197041353526</c:v>
                </c:pt>
                <c:pt idx="718">
                  <c:v>62.662312313134919</c:v>
                </c:pt>
                <c:pt idx="719">
                  <c:v>62.672646480118132</c:v>
                </c:pt>
                <c:pt idx="720">
                  <c:v>62.68297293818889</c:v>
                </c:pt>
                <c:pt idx="721">
                  <c:v>62.69329171096193</c:v>
                </c:pt>
                <c:pt idx="722">
                  <c:v>62.703602821963237</c:v>
                </c:pt>
                <c:pt idx="723">
                  <c:v>62.713906294630505</c:v>
                </c:pt>
                <c:pt idx="724">
                  <c:v>62.724202152313651</c:v>
                </c:pt>
                <c:pt idx="725">
                  <c:v>62.734490418275271</c:v>
                </c:pt>
                <c:pt idx="726">
                  <c:v>62.744771115691101</c:v>
                </c:pt>
                <c:pt idx="727">
                  <c:v>62.755044267650511</c:v>
                </c:pt>
                <c:pt idx="728">
                  <c:v>62.765309897156982</c:v>
                </c:pt>
                <c:pt idx="729">
                  <c:v>62.775568027128529</c:v>
                </c:pt>
                <c:pt idx="730">
                  <c:v>62.785818680398187</c:v>
                </c:pt>
                <c:pt idx="731">
                  <c:v>62.796061879714486</c:v>
                </c:pt>
                <c:pt idx="732">
                  <c:v>62.806297647741864</c:v>
                </c:pt>
                <c:pt idx="733">
                  <c:v>62.816526007061171</c:v>
                </c:pt>
                <c:pt idx="734">
                  <c:v>62.826746980170078</c:v>
                </c:pt>
                <c:pt idx="735">
                  <c:v>62.836960589483532</c:v>
                </c:pt>
                <c:pt idx="736">
                  <c:v>62.847166857334209</c:v>
                </c:pt>
                <c:pt idx="737">
                  <c:v>62.85736580597294</c:v>
                </c:pt>
                <c:pt idx="738">
                  <c:v>62.86755745756917</c:v>
                </c:pt>
                <c:pt idx="739">
                  <c:v>62.877741834211378</c:v>
                </c:pt>
                <c:pt idx="740">
                  <c:v>62.887918957907516</c:v>
                </c:pt>
                <c:pt idx="741">
                  <c:v>62.89808885058541</c:v>
                </c:pt>
                <c:pt idx="742">
                  <c:v>62.908251534093232</c:v>
                </c:pt>
                <c:pt idx="743">
                  <c:v>62.918407030199894</c:v>
                </c:pt>
                <c:pt idx="744">
                  <c:v>62.928555360595475</c:v>
                </c:pt>
                <c:pt idx="745">
                  <c:v>62.938696546891634</c:v>
                </c:pt>
                <c:pt idx="746">
                  <c:v>62.948830610622046</c:v>
                </c:pt>
                <c:pt idx="747">
                  <c:v>62.958957573242785</c:v>
                </c:pt>
                <c:pt idx="748">
                  <c:v>62.969077456132752</c:v>
                </c:pt>
                <c:pt idx="749">
                  <c:v>62.979190280594075</c:v>
                </c:pt>
                <c:pt idx="750">
                  <c:v>62.989296067852521</c:v>
                </c:pt>
                <c:pt idx="751">
                  <c:v>62.999394839057899</c:v>
                </c:pt>
                <c:pt idx="752">
                  <c:v>63.009486615284445</c:v>
                </c:pt>
                <c:pt idx="753">
                  <c:v>63.019571417531225</c:v>
                </c:pt>
                <c:pt idx="754">
                  <c:v>63.029649266722551</c:v>
                </c:pt>
                <c:pt idx="755">
                  <c:v>63.039720183708333</c:v>
                </c:pt>
                <c:pt idx="756">
                  <c:v>63.0497841892645</c:v>
                </c:pt>
                <c:pt idx="757">
                  <c:v>63.059841304093382</c:v>
                </c:pt>
                <c:pt idx="758">
                  <c:v>63.069891548824067</c:v>
                </c:pt>
                <c:pt idx="759">
                  <c:v>63.079934944012834</c:v>
                </c:pt>
                <c:pt idx="760">
                  <c:v>63.089971510143478</c:v>
                </c:pt>
                <c:pt idx="761">
                  <c:v>63.100001267627732</c:v>
                </c:pt>
                <c:pt idx="762">
                  <c:v>63.1100242368056</c:v>
                </c:pt>
                <c:pt idx="763">
                  <c:v>63.120040437945761</c:v>
                </c:pt>
                <c:pt idx="764">
                  <c:v>63.130049891245939</c:v>
                </c:pt>
                <c:pt idx="765">
                  <c:v>63.140052616833252</c:v>
                </c:pt>
                <c:pt idx="766">
                  <c:v>63.150048634764573</c:v>
                </c:pt>
                <c:pt idx="767">
                  <c:v>63.160037965026923</c:v>
                </c:pt>
                <c:pt idx="768">
                  <c:v>63.170020627537809</c:v>
                </c:pt>
                <c:pt idx="769">
                  <c:v>63.179996642145596</c:v>
                </c:pt>
                <c:pt idx="770">
                  <c:v>63.189966028629833</c:v>
                </c:pt>
                <c:pt idx="771">
                  <c:v>63.199928806701642</c:v>
                </c:pt>
                <c:pt idx="772">
                  <c:v>63.209884996004064</c:v>
                </c:pt>
                <c:pt idx="773">
                  <c:v>63.219834616112387</c:v>
                </c:pt>
                <c:pt idx="774">
                  <c:v>63.229777686534518</c:v>
                </c:pt>
                <c:pt idx="775">
                  <c:v>63.239714226711307</c:v>
                </c:pt>
                <c:pt idx="776">
                  <c:v>63.249644256016914</c:v>
                </c:pt>
                <c:pt idx="777">
                  <c:v>63.259567793759125</c:v>
                </c:pt>
                <c:pt idx="778">
                  <c:v>63.269484859179698</c:v>
                </c:pt>
                <c:pt idx="779">
                  <c:v>63.279395471454727</c:v>
                </c:pt>
                <c:pt idx="780">
                  <c:v>63.289299649694932</c:v>
                </c:pt>
                <c:pt idx="781">
                  <c:v>63.299197412946015</c:v>
                </c:pt>
                <c:pt idx="782">
                  <c:v>63.309088780188993</c:v>
                </c:pt>
                <c:pt idx="783">
                  <c:v>63.318973770340527</c:v>
                </c:pt>
                <c:pt idx="784">
                  <c:v>63.328852402253233</c:v>
                </c:pt>
                <c:pt idx="785">
                  <c:v>63.338724694716028</c:v>
                </c:pt>
                <c:pt idx="786">
                  <c:v>63.348590666454442</c:v>
                </c:pt>
                <c:pt idx="787">
                  <c:v>63.358450336130907</c:v>
                </c:pt>
                <c:pt idx="788">
                  <c:v>63.368303722345154</c:v>
                </c:pt>
                <c:pt idx="789">
                  <c:v>63.378150843634444</c:v>
                </c:pt>
                <c:pt idx="790">
                  <c:v>63.387991718473941</c:v>
                </c:pt>
                <c:pt idx="791">
                  <c:v>63.397826365276991</c:v>
                </c:pt>
                <c:pt idx="792">
                  <c:v>63.407654802395463</c:v>
                </c:pt>
                <c:pt idx="793">
                  <c:v>63.417477048120027</c:v>
                </c:pt>
                <c:pt idx="794">
                  <c:v>63.427293120680467</c:v>
                </c:pt>
                <c:pt idx="795">
                  <c:v>63.437103038246022</c:v>
                </c:pt>
                <c:pt idx="796">
                  <c:v>63.446906818925626</c:v>
                </c:pt>
                <c:pt idx="797">
                  <c:v>63.456704480768273</c:v>
                </c:pt>
                <c:pt idx="798">
                  <c:v>63.466496041763278</c:v>
                </c:pt>
                <c:pt idx="799">
                  <c:v>63.476281519840583</c:v>
                </c:pt>
                <c:pt idx="800">
                  <c:v>63.486060932871062</c:v>
                </c:pt>
                <c:pt idx="801">
                  <c:v>63.495834298666807</c:v>
                </c:pt>
                <c:pt idx="802">
                  <c:v>63.50560163498141</c:v>
                </c:pt>
                <c:pt idx="803">
                  <c:v>63.515362959510284</c:v>
                </c:pt>
                <c:pt idx="804">
                  <c:v>63.525118289890919</c:v>
                </c:pt>
                <c:pt idx="805">
                  <c:v>63.534867643703201</c:v>
                </c:pt>
                <c:pt idx="806">
                  <c:v>63.544611038469668</c:v>
                </c:pt>
                <c:pt idx="807">
                  <c:v>63.554348491655809</c:v>
                </c:pt>
                <c:pt idx="808">
                  <c:v>63.564080020670339</c:v>
                </c:pt>
                <c:pt idx="809">
                  <c:v>63.573805642865501</c:v>
                </c:pt>
                <c:pt idx="810">
                  <c:v>63.583525375537306</c:v>
                </c:pt>
                <c:pt idx="811">
                  <c:v>63.593239235925857</c:v>
                </c:pt>
                <c:pt idx="812">
                  <c:v>63.602947241215588</c:v>
                </c:pt>
                <c:pt idx="813">
                  <c:v>63.612649408535539</c:v>
                </c:pt>
                <c:pt idx="814">
                  <c:v>63.622345754959653</c:v>
                </c:pt>
                <c:pt idx="815">
                  <c:v>63.632036297507035</c:v>
                </c:pt>
                <c:pt idx="816">
                  <c:v>63.641721053142213</c:v>
                </c:pt>
                <c:pt idx="817">
                  <c:v>63.651400038775407</c:v>
                </c:pt>
                <c:pt idx="818">
                  <c:v>63.661073271262815</c:v>
                </c:pt>
                <c:pt idx="819">
                  <c:v>63.670740767406841</c:v>
                </c:pt>
                <c:pt idx="820">
                  <c:v>63.680402543956397</c:v>
                </c:pt>
                <c:pt idx="821">
                  <c:v>63.69005861760715</c:v>
                </c:pt>
                <c:pt idx="822">
                  <c:v>63.699709005001743</c:v>
                </c:pt>
                <c:pt idx="823">
                  <c:v>63.709353722730135</c:v>
                </c:pt>
                <c:pt idx="824">
                  <c:v>63.718992787329782</c:v>
                </c:pt>
                <c:pt idx="825">
                  <c:v>63.728626215285914</c:v>
                </c:pt>
                <c:pt idx="826">
                  <c:v>63.738254023031836</c:v>
                </c:pt>
                <c:pt idx="827">
                  <c:v>63.747876226949096</c:v>
                </c:pt>
                <c:pt idx="828">
                  <c:v>63.757492843367793</c:v>
                </c:pt>
                <c:pt idx="829">
                  <c:v>63.767103888566837</c:v>
                </c:pt>
                <c:pt idx="830">
                  <c:v>63.776709378774143</c:v>
                </c:pt>
                <c:pt idx="831">
                  <c:v>63.786309330166922</c:v>
                </c:pt>
                <c:pt idx="832">
                  <c:v>63.795903758871916</c:v>
                </c:pt>
                <c:pt idx="833">
                  <c:v>63.805492680965614</c:v>
                </c:pt>
                <c:pt idx="834">
                  <c:v>63.815076112474557</c:v>
                </c:pt>
                <c:pt idx="835">
                  <c:v>63.824654069375512</c:v>
                </c:pt>
                <c:pt idx="836">
                  <c:v>63.834226567595749</c:v>
                </c:pt>
                <c:pt idx="837">
                  <c:v>63.843793623013255</c:v>
                </c:pt>
                <c:pt idx="838">
                  <c:v>63.85335525145701</c:v>
                </c:pt>
                <c:pt idx="839">
                  <c:v>63.862911468707182</c:v>
                </c:pt>
                <c:pt idx="840">
                  <c:v>63.872462290495378</c:v>
                </c:pt>
                <c:pt idx="841">
                  <c:v>63.882007732504874</c:v>
                </c:pt>
                <c:pt idx="842">
                  <c:v>63.891547810370859</c:v>
                </c:pt>
                <c:pt idx="843">
                  <c:v>63.901082539680637</c:v>
                </c:pt>
                <c:pt idx="844">
                  <c:v>63.910611935973897</c:v>
                </c:pt>
                <c:pt idx="845">
                  <c:v>63.920136014742887</c:v>
                </c:pt>
                <c:pt idx="846">
                  <c:v>63.929654791432689</c:v>
                </c:pt>
                <c:pt idx="847">
                  <c:v>63.939168281441425</c:v>
                </c:pt>
                <c:pt idx="848">
                  <c:v>63.94867650012047</c:v>
                </c:pt>
                <c:pt idx="849">
                  <c:v>63.958179462774687</c:v>
                </c:pt>
                <c:pt idx="850">
                  <c:v>63.967677184662662</c:v>
                </c:pt>
                <c:pt idx="851">
                  <c:v>63.97716968099688</c:v>
                </c:pt>
                <c:pt idx="852">
                  <c:v>63.986656966943997</c:v>
                </c:pt>
                <c:pt idx="853">
                  <c:v>63.996139057625015</c:v>
                </c:pt>
                <c:pt idx="854">
                  <c:v>64.005615968115521</c:v>
                </c:pt>
                <c:pt idx="855">
                  <c:v>64.015087713445894</c:v>
                </c:pt>
                <c:pt idx="856">
                  <c:v>64.024554308601523</c:v>
                </c:pt>
                <c:pt idx="857">
                  <c:v>64.03401576852302</c:v>
                </c:pt>
                <c:pt idx="858">
                  <c:v>64.043472108106428</c:v>
                </c:pt>
                <c:pt idx="859">
                  <c:v>64.052923342203428</c:v>
                </c:pt>
                <c:pt idx="860">
                  <c:v>64.062369485621559</c:v>
                </c:pt>
                <c:pt idx="861">
                  <c:v>64.071810553124408</c:v>
                </c:pt>
                <c:pt idx="862">
                  <c:v>64.081246559431833</c:v>
                </c:pt>
                <c:pt idx="863">
                  <c:v>64.090677519220179</c:v>
                </c:pt>
                <c:pt idx="864">
                  <c:v>64.10010344712245</c:v>
                </c:pt>
                <c:pt idx="865">
                  <c:v>64.109524357728532</c:v>
                </c:pt>
                <c:pt idx="866">
                  <c:v>64.11894026558538</c:v>
                </c:pt>
                <c:pt idx="867">
                  <c:v>64.128351185197275</c:v>
                </c:pt>
                <c:pt idx="868">
                  <c:v>64.13775713102595</c:v>
                </c:pt>
                <c:pt idx="869">
                  <c:v>64.14715811749079</c:v>
                </c:pt>
                <c:pt idx="870">
                  <c:v>64.156554158969129</c:v>
                </c:pt>
                <c:pt idx="871">
                  <c:v>64.165945269796339</c:v>
                </c:pt>
                <c:pt idx="872">
                  <c:v>64.175331464266037</c:v>
                </c:pt>
                <c:pt idx="873">
                  <c:v>64.184712756630375</c:v>
                </c:pt>
                <c:pt idx="874">
                  <c:v>64.194089161100109</c:v>
                </c:pt>
                <c:pt idx="875">
                  <c:v>64.203460691844867</c:v>
                </c:pt>
                <c:pt idx="876">
                  <c:v>64.212827362993309</c:v>
                </c:pt>
                <c:pt idx="877">
                  <c:v>64.222189188633365</c:v>
                </c:pt>
                <c:pt idx="878">
                  <c:v>64.231546182812366</c:v>
                </c:pt>
                <c:pt idx="879">
                  <c:v>64.24089835953724</c:v>
                </c:pt>
                <c:pt idx="880">
                  <c:v>64.250245732774744</c:v>
                </c:pt>
                <c:pt idx="881">
                  <c:v>64.259588316451612</c:v>
                </c:pt>
                <c:pt idx="882">
                  <c:v>64.268926124454723</c:v>
                </c:pt>
                <c:pt idx="883">
                  <c:v>64.278259170631372</c:v>
                </c:pt>
                <c:pt idx="884">
                  <c:v>64.287587468789326</c:v>
                </c:pt>
                <c:pt idx="885">
                  <c:v>64.296911032697125</c:v>
                </c:pt>
                <c:pt idx="886">
                  <c:v>64.306229876084174</c:v>
                </c:pt>
                <c:pt idx="887">
                  <c:v>64.315544012640999</c:v>
                </c:pt>
                <c:pt idx="888">
                  <c:v>64.324853456019355</c:v>
                </c:pt>
                <c:pt idx="889">
                  <c:v>64.33415821983246</c:v>
                </c:pt>
                <c:pt idx="890">
                  <c:v>64.343458317655148</c:v>
                </c:pt>
                <c:pt idx="891">
                  <c:v>64.35275376302404</c:v>
                </c:pt>
                <c:pt idx="892">
                  <c:v>64.362044569437728</c:v>
                </c:pt>
                <c:pt idx="893">
                  <c:v>64.371330750356975</c:v>
                </c:pt>
                <c:pt idx="894">
                  <c:v>64.380612319204815</c:v>
                </c:pt>
                <c:pt idx="895">
                  <c:v>64.38988928936682</c:v>
                </c:pt>
                <c:pt idx="896">
                  <c:v>64.39916167419122</c:v>
                </c:pt>
                <c:pt idx="897">
                  <c:v>64.40842948698905</c:v>
                </c:pt>
                <c:pt idx="898">
                  <c:v>64.417692741034372</c:v>
                </c:pt>
                <c:pt idx="899">
                  <c:v>64.426951449564442</c:v>
                </c:pt>
                <c:pt idx="900">
                  <c:v>64.43620562577982</c:v>
                </c:pt>
                <c:pt idx="901">
                  <c:v>64.44545528284462</c:v>
                </c:pt>
                <c:pt idx="902">
                  <c:v>64.454700433886586</c:v>
                </c:pt>
                <c:pt idx="903">
                  <c:v>64.463941091997327</c:v>
                </c:pt>
                <c:pt idx="904">
                  <c:v>64.473177270232483</c:v>
                </c:pt>
                <c:pt idx="905">
                  <c:v>64.482408981611826</c:v>
                </c:pt>
                <c:pt idx="906">
                  <c:v>64.491636239119487</c:v>
                </c:pt>
                <c:pt idx="907">
                  <c:v>64.500859055704097</c:v>
                </c:pt>
                <c:pt idx="908">
                  <c:v>64.510077444278934</c:v>
                </c:pt>
                <c:pt idx="909">
                  <c:v>64.519291417722087</c:v>
                </c:pt>
                <c:pt idx="910">
                  <c:v>64.528500988876644</c:v>
                </c:pt>
                <c:pt idx="911">
                  <c:v>64.53770617055082</c:v>
                </c:pt>
                <c:pt idx="912">
                  <c:v>64.546906975518127</c:v>
                </c:pt>
                <c:pt idx="913">
                  <c:v>64.556103416517544</c:v>
                </c:pt>
                <c:pt idx="914">
                  <c:v>64.565295506253634</c:v>
                </c:pt>
                <c:pt idx="915">
                  <c:v>64.57448325739675</c:v>
                </c:pt>
                <c:pt idx="916">
                  <c:v>64.583666682583143</c:v>
                </c:pt>
                <c:pt idx="917">
                  <c:v>64.592845794415155</c:v>
                </c:pt>
                <c:pt idx="918">
                  <c:v>64.602020605461348</c:v>
                </c:pt>
                <c:pt idx="919">
                  <c:v>64.611191128256678</c:v>
                </c:pt>
                <c:pt idx="920">
                  <c:v>64.620357375302589</c:v>
                </c:pt>
                <c:pt idx="921">
                  <c:v>64.629519359067288</c:v>
                </c:pt>
                <c:pt idx="922">
                  <c:v>64.638677091985713</c:v>
                </c:pt>
                <c:pt idx="923">
                  <c:v>64.647830586459889</c:v>
                </c:pt>
                <c:pt idx="924">
                  <c:v>64.656979854858889</c:v>
                </c:pt>
                <c:pt idx="925">
                  <c:v>64.666124909519098</c:v>
                </c:pt>
                <c:pt idx="926">
                  <c:v>64.675265762744331</c:v>
                </c:pt>
                <c:pt idx="927">
                  <c:v>64.684402426805974</c:v>
                </c:pt>
                <c:pt idx="928">
                  <c:v>64.693534913943125</c:v>
                </c:pt>
                <c:pt idx="929">
                  <c:v>64.702663236362739</c:v>
                </c:pt>
                <c:pt idx="930">
                  <c:v>64.711787406239793</c:v>
                </c:pt>
                <c:pt idx="931">
                  <c:v>64.720907435717393</c:v>
                </c:pt>
                <c:pt idx="932">
                  <c:v>64.730023336906967</c:v>
                </c:pt>
                <c:pt idx="933">
                  <c:v>64.739135121888353</c:v>
                </c:pt>
                <c:pt idx="934">
                  <c:v>64.748242802709967</c:v>
                </c:pt>
                <c:pt idx="935">
                  <c:v>64.757346391388964</c:v>
                </c:pt>
                <c:pt idx="936">
                  <c:v>64.766445899911332</c:v>
                </c:pt>
                <c:pt idx="937">
                  <c:v>64.775541340232081</c:v>
                </c:pt>
                <c:pt idx="938">
                  <c:v>64.784632724275298</c:v>
                </c:pt>
                <c:pt idx="939">
                  <c:v>64.79372006393443</c:v>
                </c:pt>
                <c:pt idx="940">
                  <c:v>64.802803371072244</c:v>
                </c:pt>
                <c:pt idx="941">
                  <c:v>64.811882657521124</c:v>
                </c:pt>
                <c:pt idx="942">
                  <c:v>64.820957935083072</c:v>
                </c:pt>
                <c:pt idx="943">
                  <c:v>64.830029215529976</c:v>
                </c:pt>
                <c:pt idx="944">
                  <c:v>64.839096510603611</c:v>
                </c:pt>
                <c:pt idx="945">
                  <c:v>64.848159832015867</c:v>
                </c:pt>
                <c:pt idx="946">
                  <c:v>64.857219191448863</c:v>
                </c:pt>
                <c:pt idx="947">
                  <c:v>64.86627460055503</c:v>
                </c:pt>
                <c:pt idx="948">
                  <c:v>64.875326070957314</c:v>
                </c:pt>
                <c:pt idx="949">
                  <c:v>64.88437361424927</c:v>
                </c:pt>
                <c:pt idx="950">
                  <c:v>64.893417241995166</c:v>
                </c:pt>
                <c:pt idx="951">
                  <c:v>64.902456965730195</c:v>
                </c:pt>
                <c:pt idx="952">
                  <c:v>64.911492796960488</c:v>
                </c:pt>
                <c:pt idx="953">
                  <c:v>64.92052474716337</c:v>
                </c:pt>
                <c:pt idx="954">
                  <c:v>64.929552827787361</c:v>
                </c:pt>
                <c:pt idx="955">
                  <c:v>64.938577050252448</c:v>
                </c:pt>
                <c:pt idx="956">
                  <c:v>64.947597425950036</c:v>
                </c:pt>
                <c:pt idx="957">
                  <c:v>64.956613966243253</c:v>
                </c:pt>
                <c:pt idx="958">
                  <c:v>64.965626682466919</c:v>
                </c:pt>
                <c:pt idx="959">
                  <c:v>64.9746355859278</c:v>
                </c:pt>
                <c:pt idx="960">
                  <c:v>64.983640687904654</c:v>
                </c:pt>
                <c:pt idx="961">
                  <c:v>64.992641999648356</c:v>
                </c:pt>
                <c:pt idx="962">
                  <c:v>65.001639532382072</c:v>
                </c:pt>
                <c:pt idx="963">
                  <c:v>65.010633297301325</c:v>
                </c:pt>
                <c:pt idx="964">
                  <c:v>65.019623305574157</c:v>
                </c:pt>
                <c:pt idx="965">
                  <c:v>65.028609568341224</c:v>
                </c:pt>
                <c:pt idx="966">
                  <c:v>65.03759209671594</c:v>
                </c:pt>
                <c:pt idx="967">
                  <c:v>65.046570901784591</c:v>
                </c:pt>
                <c:pt idx="968">
                  <c:v>65.055545994606405</c:v>
                </c:pt>
                <c:pt idx="969">
                  <c:v>65.064517386213765</c:v>
                </c:pt>
                <c:pt idx="970">
                  <c:v>65.073485087612269</c:v>
                </c:pt>
                <c:pt idx="971">
                  <c:v>65.082449109780811</c:v>
                </c:pt>
                <c:pt idx="972">
                  <c:v>65.091409463671795</c:v>
                </c:pt>
                <c:pt idx="973">
                  <c:v>65.100366160211166</c:v>
                </c:pt>
                <c:pt idx="974">
                  <c:v>65.10931921029858</c:v>
                </c:pt>
                <c:pt idx="975">
                  <c:v>65.118268624807484</c:v>
                </c:pt>
                <c:pt idx="976">
                  <c:v>65.127214414585254</c:v>
                </c:pt>
                <c:pt idx="977">
                  <c:v>65.136156590453297</c:v>
                </c:pt>
                <c:pt idx="978">
                  <c:v>65.145095163207188</c:v>
                </c:pt>
                <c:pt idx="979">
                  <c:v>65.154030143616723</c:v>
                </c:pt>
                <c:pt idx="980">
                  <c:v>65.162961542426103</c:v>
                </c:pt>
                <c:pt idx="981">
                  <c:v>65.171889370354023</c:v>
                </c:pt>
                <c:pt idx="982">
                  <c:v>65.180813638093767</c:v>
                </c:pt>
                <c:pt idx="983">
                  <c:v>65.189734356313309</c:v>
                </c:pt>
                <c:pt idx="984">
                  <c:v>65.1986515356555</c:v>
                </c:pt>
                <c:pt idx="985">
                  <c:v>65.207565186738051</c:v>
                </c:pt>
                <c:pt idx="986">
                  <c:v>65.216475320153776</c:v>
                </c:pt>
                <c:pt idx="987">
                  <c:v>65.225381946470605</c:v>
                </c:pt>
                <c:pt idx="988">
                  <c:v>65.234285076231757</c:v>
                </c:pt>
                <c:pt idx="989">
                  <c:v>65.243184719955764</c:v>
                </c:pt>
                <c:pt idx="990">
                  <c:v>65.252080888136703</c:v>
                </c:pt>
                <c:pt idx="991">
                  <c:v>65.260973591244181</c:v>
                </c:pt>
                <c:pt idx="992">
                  <c:v>65.269862839723515</c:v>
                </c:pt>
                <c:pt idx="993">
                  <c:v>65.278748643995812</c:v>
                </c:pt>
                <c:pt idx="994">
                  <c:v>65.287631014458086</c:v>
                </c:pt>
                <c:pt idx="995">
                  <c:v>65.296509961483352</c:v>
                </c:pt>
                <c:pt idx="996">
                  <c:v>65.305385495420751</c:v>
                </c:pt>
                <c:pt idx="997">
                  <c:v>65.314257626595619</c:v>
                </c:pt>
                <c:pt idx="998">
                  <c:v>65.323126365309619</c:v>
                </c:pt>
                <c:pt idx="999">
                  <c:v>65.331991721840822</c:v>
                </c:pt>
                <c:pt idx="1000">
                  <c:v>65.340853706443852</c:v>
                </c:pt>
                <c:pt idx="1001">
                  <c:v>65.349712329349956</c:v>
                </c:pt>
                <c:pt idx="1002">
                  <c:v>65.358567600767074</c:v>
                </c:pt>
                <c:pt idx="1003">
                  <c:v>65.367419530880028</c:v>
                </c:pt>
                <c:pt idx="1004">
                  <c:v>65.37626812985053</c:v>
                </c:pt>
                <c:pt idx="1005">
                  <c:v>65.385113407817357</c:v>
                </c:pt>
                <c:pt idx="1006">
                  <c:v>65.393955374896407</c:v>
                </c:pt>
                <c:pt idx="1007">
                  <c:v>65.402794041180783</c:v>
                </c:pt>
                <c:pt idx="1008">
                  <c:v>65.411629416740965</c:v>
                </c:pt>
                <c:pt idx="1009">
                  <c:v>65.420461511624822</c:v>
                </c:pt>
                <c:pt idx="1010">
                  <c:v>65.429290335857772</c:v>
                </c:pt>
                <c:pt idx="1011">
                  <c:v>65.438115899442863</c:v>
                </c:pt>
                <c:pt idx="1012">
                  <c:v>65.446938212360863</c:v>
                </c:pt>
                <c:pt idx="1013">
                  <c:v>65.455757284570339</c:v>
                </c:pt>
                <c:pt idx="1014">
                  <c:v>65.464573126007807</c:v>
                </c:pt>
                <c:pt idx="1015">
                  <c:v>65.473385746587766</c:v>
                </c:pt>
                <c:pt idx="1016">
                  <c:v>65.482195156202849</c:v>
                </c:pt>
                <c:pt idx="1017">
                  <c:v>65.491001364723871</c:v>
                </c:pt>
                <c:pt idx="1018">
                  <c:v>65.499804381999951</c:v>
                </c:pt>
                <c:pt idx="1019">
                  <c:v>65.508604217858618</c:v>
                </c:pt>
                <c:pt idx="1020">
                  <c:v>65.517400882105875</c:v>
                </c:pt>
                <c:pt idx="1021">
                  <c:v>65.526194384526278</c:v>
                </c:pt>
                <c:pt idx="1022">
                  <c:v>65.534984734883096</c:v>
                </c:pt>
                <c:pt idx="1023">
                  <c:v>65.543771942918369</c:v>
                </c:pt>
                <c:pt idx="1024">
                  <c:v>65.552556018352945</c:v>
                </c:pt>
                <c:pt idx="1025">
                  <c:v>65.561336970886657</c:v>
                </c:pt>
                <c:pt idx="1026">
                  <c:v>65.57011481019839</c:v>
                </c:pt>
                <c:pt idx="1027">
                  <c:v>65.578889545946126</c:v>
                </c:pt>
                <c:pt idx="1028">
                  <c:v>65.587661187767111</c:v>
                </c:pt>
                <c:pt idx="1029">
                  <c:v>65.59642974527786</c:v>
                </c:pt>
                <c:pt idx="1030">
                  <c:v>65.605195228074336</c:v>
                </c:pt>
                <c:pt idx="1031">
                  <c:v>65.613957645731958</c:v>
                </c:pt>
                <c:pt idx="1032">
                  <c:v>65.622717007805747</c:v>
                </c:pt>
                <c:pt idx="1033">
                  <c:v>65.631473323830392</c:v>
                </c:pt>
                <c:pt idx="1034">
                  <c:v>65.640226603320329</c:v>
                </c:pt>
                <c:pt idx="1035">
                  <c:v>65.64897685576986</c:v>
                </c:pt>
                <c:pt idx="1036">
                  <c:v>65.657724090653204</c:v>
                </c:pt>
                <c:pt idx="1037">
                  <c:v>65.666468317424602</c:v>
                </c:pt>
                <c:pt idx="1038">
                  <c:v>65.675209545518442</c:v>
                </c:pt>
                <c:pt idx="1039">
                  <c:v>65.683947784349229</c:v>
                </c:pt>
                <c:pt idx="1040">
                  <c:v>65.692683043311817</c:v>
                </c:pt>
                <c:pt idx="1041">
                  <c:v>65.701415331781419</c:v>
                </c:pt>
                <c:pt idx="1042">
                  <c:v>65.710144659113652</c:v>
                </c:pt>
                <c:pt idx="1043">
                  <c:v>65.718871034644721</c:v>
                </c:pt>
                <c:pt idx="1044">
                  <c:v>65.727594467691432</c:v>
                </c:pt>
                <c:pt idx="1045">
                  <c:v>65.736314967551294</c:v>
                </c:pt>
                <c:pt idx="1046">
                  <c:v>65.745032543502603</c:v>
                </c:pt>
                <c:pt idx="1047">
                  <c:v>65.75374720480454</c:v>
                </c:pt>
                <c:pt idx="1048">
                  <c:v>65.762458960697245</c:v>
                </c:pt>
                <c:pt idx="1049">
                  <c:v>65.771167820401871</c:v>
                </c:pt>
                <c:pt idx="1050">
                  <c:v>65.779873793120714</c:v>
                </c:pt>
                <c:pt idx="1051">
                  <c:v>65.788576888037269</c:v>
                </c:pt>
                <c:pt idx="1052">
                  <c:v>65.797277114316302</c:v>
                </c:pt>
                <c:pt idx="1053">
                  <c:v>65.805974481103988</c:v>
                </c:pt>
                <c:pt idx="1054">
                  <c:v>65.814668997527889</c:v>
                </c:pt>
                <c:pt idx="1055">
                  <c:v>65.823360672697135</c:v>
                </c:pt>
                <c:pt idx="1056">
                  <c:v>65.832049515702465</c:v>
                </c:pt>
                <c:pt idx="1057">
                  <c:v>65.840735535616275</c:v>
                </c:pt>
                <c:pt idx="1058">
                  <c:v>65.849418741492784</c:v>
                </c:pt>
                <c:pt idx="1059">
                  <c:v>65.85809914236799</c:v>
                </c:pt>
                <c:pt idx="1060">
                  <c:v>65.866776747259877</c:v>
                </c:pt>
                <c:pt idx="1061">
                  <c:v>65.875451565168404</c:v>
                </c:pt>
                <c:pt idx="1062">
                  <c:v>65.884123605075615</c:v>
                </c:pt>
                <c:pt idx="1063">
                  <c:v>65.89279287594573</c:v>
                </c:pt>
                <c:pt idx="1064">
                  <c:v>65.901459386725207</c:v>
                </c:pt>
                <c:pt idx="1065">
                  <c:v>65.910123146342798</c:v>
                </c:pt>
                <c:pt idx="1066">
                  <c:v>65.918784163709674</c:v>
                </c:pt>
                <c:pt idx="1067">
                  <c:v>65.927442447719471</c:v>
                </c:pt>
                <c:pt idx="1068">
                  <c:v>65.936098007248361</c:v>
                </c:pt>
                <c:pt idx="1069">
                  <c:v>65.944750851155149</c:v>
                </c:pt>
                <c:pt idx="1070">
                  <c:v>65.953400988281345</c:v>
                </c:pt>
                <c:pt idx="1071">
                  <c:v>65.962048427451222</c:v>
                </c:pt>
                <c:pt idx="1072">
                  <c:v>65.970693177471929</c:v>
                </c:pt>
                <c:pt idx="1073">
                  <c:v>65.979335247133491</c:v>
                </c:pt>
                <c:pt idx="1074">
                  <c:v>65.987974645208965</c:v>
                </c:pt>
                <c:pt idx="1075">
                  <c:v>65.996611380454496</c:v>
                </c:pt>
                <c:pt idx="1076">
                  <c:v>66.005245461609348</c:v>
                </c:pt>
                <c:pt idx="1077">
                  <c:v>66.013876897396031</c:v>
                </c:pt>
                <c:pt idx="1078">
                  <c:v>66.022505696520312</c:v>
                </c:pt>
                <c:pt idx="1079">
                  <c:v>66.031131867671363</c:v>
                </c:pt>
                <c:pt idx="1080">
                  <c:v>66.039755419521796</c:v>
                </c:pt>
                <c:pt idx="1081">
                  <c:v>66.04837636072773</c:v>
                </c:pt>
                <c:pt idx="1082">
                  <c:v>66.056994699928836</c:v>
                </c:pt>
                <c:pt idx="1083">
                  <c:v>66.06561044574849</c:v>
                </c:pt>
                <c:pt idx="1084">
                  <c:v>66.074223606793794</c:v>
                </c:pt>
                <c:pt idx="1085">
                  <c:v>66.082834191655607</c:v>
                </c:pt>
                <c:pt idx="1086">
                  <c:v>66.091442208908717</c:v>
                </c:pt>
                <c:pt idx="1087">
                  <c:v>66.100047667111795</c:v>
                </c:pt>
                <c:pt idx="1088">
                  <c:v>66.108650574807598</c:v>
                </c:pt>
                <c:pt idx="1089">
                  <c:v>66.117250940522894</c:v>
                </c:pt>
                <c:pt idx="1090">
                  <c:v>66.125848772768634</c:v>
                </c:pt>
                <c:pt idx="1091">
                  <c:v>66.134444080040026</c:v>
                </c:pt>
                <c:pt idx="1092">
                  <c:v>66.143036870816502</c:v>
                </c:pt>
                <c:pt idx="1093">
                  <c:v>66.151627153561904</c:v>
                </c:pt>
                <c:pt idx="1094">
                  <c:v>66.1602149367245</c:v>
                </c:pt>
                <c:pt idx="1095">
                  <c:v>66.168800228737055</c:v>
                </c:pt>
                <c:pt idx="1096">
                  <c:v>66.17738303801687</c:v>
                </c:pt>
                <c:pt idx="1097">
                  <c:v>66.185963372965929</c:v>
                </c:pt>
                <c:pt idx="1098">
                  <c:v>66.194541241970882</c:v>
                </c:pt>
                <c:pt idx="1099">
                  <c:v>66.203116653403171</c:v>
                </c:pt>
                <c:pt idx="1100">
                  <c:v>66.211689615619079</c:v>
                </c:pt>
                <c:pt idx="1101">
                  <c:v>66.22026013695978</c:v>
                </c:pt>
                <c:pt idx="1102">
                  <c:v>66.228828225751428</c:v>
                </c:pt>
                <c:pt idx="1103">
                  <c:v>66.237393890305199</c:v>
                </c:pt>
                <c:pt idx="1104">
                  <c:v>66.24595713891739</c:v>
                </c:pt>
                <c:pt idx="1105">
                  <c:v>66.25451797986949</c:v>
                </c:pt>
                <c:pt idx="1106">
                  <c:v>66.263076421428167</c:v>
                </c:pt>
                <c:pt idx="1107">
                  <c:v>66.271632471845436</c:v>
                </c:pt>
                <c:pt idx="1108">
                  <c:v>66.280186139358676</c:v>
                </c:pt>
                <c:pt idx="1109">
                  <c:v>66.288737432190672</c:v>
                </c:pt>
                <c:pt idx="1110">
                  <c:v>66.297286358549727</c:v>
                </c:pt>
                <c:pt idx="1111">
                  <c:v>66.305832926629705</c:v>
                </c:pt>
                <c:pt idx="1112">
                  <c:v>66.314377144610106</c:v>
                </c:pt>
                <c:pt idx="1113">
                  <c:v>66.322919020656073</c:v>
                </c:pt>
                <c:pt idx="1114">
                  <c:v>66.331458562918542</c:v>
                </c:pt>
                <c:pt idx="1115">
                  <c:v>66.339995779534263</c:v>
                </c:pt>
                <c:pt idx="1116">
                  <c:v>66.348530678625877</c:v>
                </c:pt>
                <c:pt idx="1117">
                  <c:v>66.357063268301914</c:v>
                </c:pt>
                <c:pt idx="1118">
                  <c:v>66.365593556656975</c:v>
                </c:pt>
                <c:pt idx="1119">
                  <c:v>66.374121551771708</c:v>
                </c:pt>
                <c:pt idx="1120">
                  <c:v>66.382647261712847</c:v>
                </c:pt>
                <c:pt idx="1121">
                  <c:v>66.391170694533386</c:v>
                </c:pt>
                <c:pt idx="1122">
                  <c:v>66.399691858272547</c:v>
                </c:pt>
                <c:pt idx="1123">
                  <c:v>66.408210760955853</c:v>
                </c:pt>
                <c:pt idx="1124">
                  <c:v>66.416727410595229</c:v>
                </c:pt>
                <c:pt idx="1125">
                  <c:v>66.425241815189011</c:v>
                </c:pt>
                <c:pt idx="1126">
                  <c:v>66.433753982722067</c:v>
                </c:pt>
                <c:pt idx="1127">
                  <c:v>66.442263921165789</c:v>
                </c:pt>
                <c:pt idx="1128">
                  <c:v>66.450771638478244</c:v>
                </c:pt>
                <c:pt idx="1129">
                  <c:v>66.459277142604137</c:v>
                </c:pt>
                <c:pt idx="1130">
                  <c:v>66.467780441474915</c:v>
                </c:pt>
                <c:pt idx="1131">
                  <c:v>66.476281543008838</c:v>
                </c:pt>
                <c:pt idx="1132">
                  <c:v>66.484780455111036</c:v>
                </c:pt>
                <c:pt idx="1133">
                  <c:v>66.493277185673534</c:v>
                </c:pt>
                <c:pt idx="1134">
                  <c:v>66.501771742575372</c:v>
                </c:pt>
                <c:pt idx="1135">
                  <c:v>66.510264133682611</c:v>
                </c:pt>
                <c:pt idx="1136">
                  <c:v>66.51875436684837</c:v>
                </c:pt>
                <c:pt idx="1137">
                  <c:v>66.527242449913004</c:v>
                </c:pt>
                <c:pt idx="1138">
                  <c:v>66.535728390704023</c:v>
                </c:pt>
                <c:pt idx="1139">
                  <c:v>66.544212197036231</c:v>
                </c:pt>
                <c:pt idx="1140">
                  <c:v>66.552693876711743</c:v>
                </c:pt>
                <c:pt idx="1141">
                  <c:v>66.561173437520097</c:v>
                </c:pt>
                <c:pt idx="1142">
                  <c:v>66.56965088723824</c:v>
                </c:pt>
                <c:pt idx="1143">
                  <c:v>66.578126233630655</c:v>
                </c:pt>
                <c:pt idx="1144">
                  <c:v>66.586599484449351</c:v>
                </c:pt>
                <c:pt idx="1145">
                  <c:v>66.595070647433985</c:v>
                </c:pt>
                <c:pt idx="1146">
                  <c:v>66.60353973031188</c:v>
                </c:pt>
                <c:pt idx="1147">
                  <c:v>66.612006740798066</c:v>
                </c:pt>
                <c:pt idx="1148">
                  <c:v>66.620471686595394</c:v>
                </c:pt>
                <c:pt idx="1149">
                  <c:v>66.628934575394538</c:v>
                </c:pt>
                <c:pt idx="1150">
                  <c:v>66.637395414874078</c:v>
                </c:pt>
                <c:pt idx="1151">
                  <c:v>66.645854212700527</c:v>
                </c:pt>
                <c:pt idx="1152">
                  <c:v>66.65431097652845</c:v>
                </c:pt>
                <c:pt idx="1153">
                  <c:v>66.662765714000429</c:v>
                </c:pt>
                <c:pt idx="1154">
                  <c:v>66.67121843274721</c:v>
                </c:pt>
                <c:pt idx="1155">
                  <c:v>66.679669140387702</c:v>
                </c:pt>
                <c:pt idx="1156">
                  <c:v>66.688117844529017</c:v>
                </c:pt>
                <c:pt idx="1157">
                  <c:v>66.696564552766574</c:v>
                </c:pt>
                <c:pt idx="1158">
                  <c:v>66.705009272684137</c:v>
                </c:pt>
                <c:pt idx="1159">
                  <c:v>66.71345201185386</c:v>
                </c:pt>
                <c:pt idx="1160">
                  <c:v>66.721892777836331</c:v>
                </c:pt>
                <c:pt idx="1161">
                  <c:v>66.730331578180653</c:v>
                </c:pt>
                <c:pt idx="1162">
                  <c:v>66.738768420424478</c:v>
                </c:pt>
                <c:pt idx="1163">
                  <c:v>66.747203312094058</c:v>
                </c:pt>
                <c:pt idx="1164">
                  <c:v>66.755636260704335</c:v>
                </c:pt>
                <c:pt idx="1165">
                  <c:v>66.764067273758954</c:v>
                </c:pt>
                <c:pt idx="1166">
                  <c:v>66.772496358750288</c:v>
                </c:pt>
                <c:pt idx="1167">
                  <c:v>66.780923523159586</c:v>
                </c:pt>
                <c:pt idx="1168">
                  <c:v>66.789348774456954</c:v>
                </c:pt>
                <c:pt idx="1169">
                  <c:v>66.797772120101399</c:v>
                </c:pt>
                <c:pt idx="1170">
                  <c:v>66.80619356754093</c:v>
                </c:pt>
                <c:pt idx="1171">
                  <c:v>66.814613124212585</c:v>
                </c:pt>
                <c:pt idx="1172">
                  <c:v>66.823030797542472</c:v>
                </c:pt>
                <c:pt idx="1173">
                  <c:v>66.831446594945845</c:v>
                </c:pt>
                <c:pt idx="1174">
                  <c:v>66.839860523827127</c:v>
                </c:pt>
                <c:pt idx="1175">
                  <c:v>66.848272591579999</c:v>
                </c:pt>
                <c:pt idx="1176">
                  <c:v>66.856682805587411</c:v>
                </c:pt>
                <c:pt idx="1177">
                  <c:v>66.865091173221671</c:v>
                </c:pt>
                <c:pt idx="1178">
                  <c:v>66.873497701844443</c:v>
                </c:pt>
                <c:pt idx="1179">
                  <c:v>66.881902398806858</c:v>
                </c:pt>
                <c:pt idx="1180">
                  <c:v>66.890305271449535</c:v>
                </c:pt>
                <c:pt idx="1181">
                  <c:v>66.89870632710263</c:v>
                </c:pt>
                <c:pt idx="1182">
                  <c:v>66.9071055730859</c:v>
                </c:pt>
                <c:pt idx="1183">
                  <c:v>66.915503016708712</c:v>
                </c:pt>
                <c:pt idx="1184">
                  <c:v>66.923898665270158</c:v>
                </c:pt>
                <c:pt idx="1185">
                  <c:v>66.932292526059072</c:v>
                </c:pt>
                <c:pt idx="1186">
                  <c:v>66.94068460635404</c:v>
                </c:pt>
                <c:pt idx="1187">
                  <c:v>66.94907491342353</c:v>
                </c:pt>
                <c:pt idx="1188">
                  <c:v>66.957463454525879</c:v>
                </c:pt>
                <c:pt idx="1189">
                  <c:v>66.965850236909375</c:v>
                </c:pt>
                <c:pt idx="1190">
                  <c:v>66.974235267812261</c:v>
                </c:pt>
                <c:pt idx="1191">
                  <c:v>66.98261855446286</c:v>
                </c:pt>
                <c:pt idx="1192">
                  <c:v>66.991000104079561</c:v>
                </c:pt>
                <c:pt idx="1193">
                  <c:v>66.999379923870876</c:v>
                </c:pt>
                <c:pt idx="1194">
                  <c:v>67.007758021035499</c:v>
                </c:pt>
                <c:pt idx="1195">
                  <c:v>67.016134402762361</c:v>
                </c:pt>
                <c:pt idx="1196">
                  <c:v>67.0245090762307</c:v>
                </c:pt>
                <c:pt idx="1197">
                  <c:v>67.032882048610006</c:v>
                </c:pt>
                <c:pt idx="1198">
                  <c:v>67.041253327060232</c:v>
                </c:pt>
                <c:pt idx="1199">
                  <c:v>67.049622918731671</c:v>
                </c:pt>
                <c:pt idx="1200">
                  <c:v>67.057990830765135</c:v>
                </c:pt>
                <c:pt idx="1201">
                  <c:v>67.066357070291929</c:v>
                </c:pt>
                <c:pt idx="1202">
                  <c:v>67.07472164443395</c:v>
                </c:pt>
                <c:pt idx="1203">
                  <c:v>67.083084560303661</c:v>
                </c:pt>
                <c:pt idx="1204">
                  <c:v>67.0914458250042</c:v>
                </c:pt>
                <c:pt idx="1205">
                  <c:v>67.099805445629443</c:v>
                </c:pt>
                <c:pt idx="1206">
                  <c:v>67.108163429263954</c:v>
                </c:pt>
                <c:pt idx="1207">
                  <c:v>67.116519782983133</c:v>
                </c:pt>
                <c:pt idx="1208">
                  <c:v>67.124874513853229</c:v>
                </c:pt>
                <c:pt idx="1209">
                  <c:v>67.133227628931351</c:v>
                </c:pt>
                <c:pt idx="1210">
                  <c:v>67.141579135265559</c:v>
                </c:pt>
                <c:pt idx="1211">
                  <c:v>67.149929039894886</c:v>
                </c:pt>
                <c:pt idx="1212">
                  <c:v>67.158277349849413</c:v>
                </c:pt>
                <c:pt idx="1213">
                  <c:v>67.16662407215027</c:v>
                </c:pt>
                <c:pt idx="1214">
                  <c:v>67.174969213809717</c:v>
                </c:pt>
                <c:pt idx="1215">
                  <c:v>67.183312781831177</c:v>
                </c:pt>
                <c:pt idx="1216">
                  <c:v>67.191654783209259</c:v>
                </c:pt>
                <c:pt idx="1217">
                  <c:v>67.19999522492985</c:v>
                </c:pt>
                <c:pt idx="1218">
                  <c:v>67.208334113970139</c:v>
                </c:pt>
                <c:pt idx="1219">
                  <c:v>67.216671457298631</c:v>
                </c:pt>
                <c:pt idx="1220">
                  <c:v>67.225007261875248</c:v>
                </c:pt>
                <c:pt idx="1221">
                  <c:v>67.233341534651345</c:v>
                </c:pt>
                <c:pt idx="1222">
                  <c:v>67.241674282569704</c:v>
                </c:pt>
                <c:pt idx="1223">
                  <c:v>67.250005512564698</c:v>
                </c:pt>
                <c:pt idx="1224">
                  <c:v>67.258335231562214</c:v>
                </c:pt>
                <c:pt idx="1225">
                  <c:v>67.266663446479768</c:v>
                </c:pt>
                <c:pt idx="1226">
                  <c:v>67.274990164226537</c:v>
                </c:pt>
                <c:pt idx="1227">
                  <c:v>67.283315391703383</c:v>
                </c:pt>
                <c:pt idx="1228">
                  <c:v>67.291639135802896</c:v>
                </c:pt>
                <c:pt idx="1229">
                  <c:v>67.299961403409483</c:v>
                </c:pt>
                <c:pt idx="1230">
                  <c:v>67.308282201399365</c:v>
                </c:pt>
                <c:pt idx="1231">
                  <c:v>67.316601536640633</c:v>
                </c:pt>
                <c:pt idx="1232">
                  <c:v>67.324919415993264</c:v>
                </c:pt>
                <c:pt idx="1233">
                  <c:v>67.33323584630925</c:v>
                </c:pt>
                <c:pt idx="1234">
                  <c:v>67.341550834432525</c:v>
                </c:pt>
                <c:pt idx="1235">
                  <c:v>67.349864387199119</c:v>
                </c:pt>
                <c:pt idx="1236">
                  <c:v>67.358176511437094</c:v>
                </c:pt>
                <c:pt idx="1237">
                  <c:v>67.366487213966693</c:v>
                </c:pt>
                <c:pt idx="1238">
                  <c:v>67.374796501600301</c:v>
                </c:pt>
                <c:pt idx="1239">
                  <c:v>67.383104381142516</c:v>
                </c:pt>
                <c:pt idx="1240">
                  <c:v>67.391410859390206</c:v>
                </c:pt>
                <c:pt idx="1241">
                  <c:v>67.399715943132506</c:v>
                </c:pt>
                <c:pt idx="1242">
                  <c:v>67.408019639150936</c:v>
                </c:pt>
                <c:pt idx="1243">
                  <c:v>67.41632195421937</c:v>
                </c:pt>
                <c:pt idx="1244">
                  <c:v>67.424622895104093</c:v>
                </c:pt>
                <c:pt idx="1245">
                  <c:v>67.432922468563902</c:v>
                </c:pt>
                <c:pt idx="1246">
                  <c:v>67.441220681350046</c:v>
                </c:pt>
                <c:pt idx="1247">
                  <c:v>67.449517540206358</c:v>
                </c:pt>
                <c:pt idx="1248">
                  <c:v>67.457813051869238</c:v>
                </c:pt>
                <c:pt idx="1249">
                  <c:v>67.466107223067752</c:v>
                </c:pt>
                <c:pt idx="1250">
                  <c:v>67.474400060523607</c:v>
                </c:pt>
                <c:pt idx="1251">
                  <c:v>67.482691570951232</c:v>
                </c:pt>
                <c:pt idx="1252">
                  <c:v>67.490981761057796</c:v>
                </c:pt>
                <c:pt idx="1253">
                  <c:v>67.499270637543304</c:v>
                </c:pt>
                <c:pt idx="1254">
                  <c:v>67.507558207100544</c:v>
                </c:pt>
                <c:pt idx="1255">
                  <c:v>67.515844476415225</c:v>
                </c:pt>
                <c:pt idx="1256">
                  <c:v>67.524129452165937</c:v>
                </c:pt>
                <c:pt idx="1257">
                  <c:v>67.532413141024264</c:v>
                </c:pt>
                <c:pt idx="1258">
                  <c:v>67.540695549654757</c:v>
                </c:pt>
                <c:pt idx="1259">
                  <c:v>67.548976684715015</c:v>
                </c:pt>
                <c:pt idx="1260">
                  <c:v>67.557256552855719</c:v>
                </c:pt>
                <c:pt idx="1261">
                  <c:v>67.565535160720671</c:v>
                </c:pt>
                <c:pt idx="1262">
                  <c:v>67.573812514946823</c:v>
                </c:pt>
                <c:pt idx="1263">
                  <c:v>67.582088622164321</c:v>
                </c:pt>
                <c:pt idx="1264">
                  <c:v>67.590363488996559</c:v>
                </c:pt>
                <c:pt idx="1265">
                  <c:v>67.598637122060211</c:v>
                </c:pt>
                <c:pt idx="1266">
                  <c:v>67.606909527965243</c:v>
                </c:pt>
                <c:pt idx="1267">
                  <c:v>67.615180713315013</c:v>
                </c:pt>
                <c:pt idx="1268">
                  <c:v>67.623450684706242</c:v>
                </c:pt>
                <c:pt idx="1269">
                  <c:v>67.6317194487291</c:v>
                </c:pt>
                <c:pt idx="1270">
                  <c:v>67.639987011967236</c:v>
                </c:pt>
                <c:pt idx="1271">
                  <c:v>67.648253380997815</c:v>
                </c:pt>
                <c:pt idx="1272">
                  <c:v>67.65651856239154</c:v>
                </c:pt>
                <c:pt idx="1273">
                  <c:v>67.664782562712702</c:v>
                </c:pt>
                <c:pt idx="1274">
                  <c:v>67.673045388519228</c:v>
                </c:pt>
                <c:pt idx="1275">
                  <c:v>67.681307046362733</c:v>
                </c:pt>
                <c:pt idx="1276">
                  <c:v>67.68956754278851</c:v>
                </c:pt>
                <c:pt idx="1277">
                  <c:v>67.697826884335598</c:v>
                </c:pt>
                <c:pt idx="1278">
                  <c:v>67.706085077536841</c:v>
                </c:pt>
                <c:pt idx="1279">
                  <c:v>67.714342128918901</c:v>
                </c:pt>
                <c:pt idx="1280">
                  <c:v>67.722598045002286</c:v>
                </c:pt>
                <c:pt idx="1281">
                  <c:v>67.730852832301395</c:v>
                </c:pt>
                <c:pt idx="1282">
                  <c:v>67.739106497324599</c:v>
                </c:pt>
                <c:pt idx="1283">
                  <c:v>67.747359046574218</c:v>
                </c:pt>
                <c:pt idx="1284">
                  <c:v>67.755610486546587</c:v>
                </c:pt>
                <c:pt idx="1285">
                  <c:v>67.763860823732088</c:v>
                </c:pt>
                <c:pt idx="1286">
                  <c:v>67.772110064615205</c:v>
                </c:pt>
                <c:pt idx="1287">
                  <c:v>67.780358215674539</c:v>
                </c:pt>
                <c:pt idx="1288">
                  <c:v>67.78860528338285</c:v>
                </c:pt>
                <c:pt idx="1289">
                  <c:v>67.7968512742071</c:v>
                </c:pt>
                <c:pt idx="1290">
                  <c:v>67.80509619460851</c:v>
                </c:pt>
                <c:pt idx="1291">
                  <c:v>67.81334005104253</c:v>
                </c:pt>
                <c:pt idx="1292">
                  <c:v>67.821582849958972</c:v>
                </c:pt>
                <c:pt idx="1293">
                  <c:v>67.829824597801974</c:v>
                </c:pt>
                <c:pt idx="1294">
                  <c:v>67.838065301010047</c:v>
                </c:pt>
                <c:pt idx="1295">
                  <c:v>67.846304966016163</c:v>
                </c:pt>
                <c:pt idx="1296">
                  <c:v>67.854543599247734</c:v>
                </c:pt>
                <c:pt idx="1297">
                  <c:v>67.862781207126645</c:v>
                </c:pt>
                <c:pt idx="1298">
                  <c:v>67.871017796069367</c:v>
                </c:pt>
                <c:pt idx="1299">
                  <c:v>67.879253372486914</c:v>
                </c:pt>
                <c:pt idx="1300">
                  <c:v>67.887487942784887</c:v>
                </c:pt>
                <c:pt idx="1301">
                  <c:v>67.895721513363583</c:v>
                </c:pt>
                <c:pt idx="1302">
                  <c:v>67.903954090617916</c:v>
                </c:pt>
                <c:pt idx="1303">
                  <c:v>67.912185680937583</c:v>
                </c:pt>
                <c:pt idx="1304">
                  <c:v>67.920416290706981</c:v>
                </c:pt>
                <c:pt idx="1305">
                  <c:v>67.928645926305322</c:v>
                </c:pt>
                <c:pt idx="1306">
                  <c:v>67.936874594106641</c:v>
                </c:pt>
                <c:pt idx="1307">
                  <c:v>67.945102300479832</c:v>
                </c:pt>
                <c:pt idx="1308">
                  <c:v>67.9533290517887</c:v>
                </c:pt>
                <c:pt idx="1309">
                  <c:v>67.961554854391949</c:v>
                </c:pt>
                <c:pt idx="1310">
                  <c:v>67.969779714643295</c:v>
                </c:pt>
                <c:pt idx="1311">
                  <c:v>67.978003638891423</c:v>
                </c:pt>
                <c:pt idx="1312">
                  <c:v>67.986226633480101</c:v>
                </c:pt>
                <c:pt idx="1313">
                  <c:v>67.994448704748123</c:v>
                </c:pt>
                <c:pt idx="1314">
                  <c:v>68.002669859029425</c:v>
                </c:pt>
                <c:pt idx="1315">
                  <c:v>68.010890102653107</c:v>
                </c:pt>
                <c:pt idx="1316">
                  <c:v>68.019109441943428</c:v>
                </c:pt>
                <c:pt idx="1317">
                  <c:v>68.027327883219854</c:v>
                </c:pt>
                <c:pt idx="1318">
                  <c:v>68.035545432797136</c:v>
                </c:pt>
                <c:pt idx="1319">
                  <c:v>68.04376209698529</c:v>
                </c:pt>
                <c:pt idx="1320">
                  <c:v>68.051977882089673</c:v>
                </c:pt>
                <c:pt idx="1321">
                  <c:v>68.060192794411009</c:v>
                </c:pt>
                <c:pt idx="1322">
                  <c:v>68.068406840245387</c:v>
                </c:pt>
                <c:pt idx="1323">
                  <c:v>68.076620025884353</c:v>
                </c:pt>
                <c:pt idx="1324">
                  <c:v>68.0848323576149</c:v>
                </c:pt>
                <c:pt idx="1325">
                  <c:v>68.093043841719535</c:v>
                </c:pt>
                <c:pt idx="1326">
                  <c:v>68.101254484476286</c:v>
                </c:pt>
                <c:pt idx="1327">
                  <c:v>68.109464292158762</c:v>
                </c:pt>
                <c:pt idx="1328">
                  <c:v>68.117673271036168</c:v>
                </c:pt>
                <c:pt idx="1329">
                  <c:v>68.125881427373358</c:v>
                </c:pt>
                <c:pt idx="1330">
                  <c:v>68.134088767430839</c:v>
                </c:pt>
                <c:pt idx="1331">
                  <c:v>68.142295297464855</c:v>
                </c:pt>
                <c:pt idx="1332">
                  <c:v>68.150501023727372</c:v>
                </c:pt>
                <c:pt idx="1333">
                  <c:v>68.158705952466121</c:v>
                </c:pt>
                <c:pt idx="1334">
                  <c:v>68.166910089924684</c:v>
                </c:pt>
                <c:pt idx="1335">
                  <c:v>68.17511344234245</c:v>
                </c:pt>
                <c:pt idx="1336">
                  <c:v>68.183316015954688</c:v>
                </c:pt>
                <c:pt idx="1337">
                  <c:v>68.191517816992615</c:v>
                </c:pt>
                <c:pt idx="1338">
                  <c:v>68.199718851683386</c:v>
                </c:pt>
                <c:pt idx="1339">
                  <c:v>68.20791912625009</c:v>
                </c:pt>
                <c:pt idx="1340">
                  <c:v>68.21611864691188</c:v>
                </c:pt>
                <c:pt idx="1341">
                  <c:v>68.22431741988396</c:v>
                </c:pt>
                <c:pt idx="1342">
                  <c:v>68.232515451377608</c:v>
                </c:pt>
                <c:pt idx="1343">
                  <c:v>68.240712747600185</c:v>
                </c:pt>
                <c:pt idx="1344">
                  <c:v>68.248909314755267</c:v>
                </c:pt>
                <c:pt idx="1345">
                  <c:v>68.257105159042567</c:v>
                </c:pt>
                <c:pt idx="1346">
                  <c:v>68.265300286658018</c:v>
                </c:pt>
                <c:pt idx="1347">
                  <c:v>68.273494703793844</c:v>
                </c:pt>
                <c:pt idx="1348">
                  <c:v>68.281688416638531</c:v>
                </c:pt>
                <c:pt idx="1349">
                  <c:v>68.289881431376855</c:v>
                </c:pt>
                <c:pt idx="1350">
                  <c:v>68.298073754189986</c:v>
                </c:pt>
                <c:pt idx="1351">
                  <c:v>68.306265391255479</c:v>
                </c:pt>
                <c:pt idx="1352">
                  <c:v>68.314456348747285</c:v>
                </c:pt>
                <c:pt idx="1353">
                  <c:v>68.322646632835813</c:v>
                </c:pt>
                <c:pt idx="1354">
                  <c:v>68.330836249687991</c:v>
                </c:pt>
                <c:pt idx="1355">
                  <c:v>68.339025205467209</c:v>
                </c:pt>
                <c:pt idx="1356">
                  <c:v>68.34721350633346</c:v>
                </c:pt>
                <c:pt idx="1357">
                  <c:v>68.3554011584433</c:v>
                </c:pt>
                <c:pt idx="1358">
                  <c:v>68.363588167949899</c:v>
                </c:pt>
                <c:pt idx="1359">
                  <c:v>68.371774541003106</c:v>
                </c:pt>
                <c:pt idx="1360">
                  <c:v>68.379960283749426</c:v>
                </c:pt>
                <c:pt idx="1361">
                  <c:v>68.388145402332086</c:v>
                </c:pt>
                <c:pt idx="1362">
                  <c:v>68.396329902891082</c:v>
                </c:pt>
                <c:pt idx="1363">
                  <c:v>68.404513791563176</c:v>
                </c:pt>
                <c:pt idx="1364">
                  <c:v>68.412697074481954</c:v>
                </c:pt>
                <c:pt idx="1365">
                  <c:v>68.420879757777854</c:v>
                </c:pt>
                <c:pt idx="1366">
                  <c:v>68.429061847578197</c:v>
                </c:pt>
                <c:pt idx="1367">
                  <c:v>68.437243350007193</c:v>
                </c:pt>
                <c:pt idx="1368">
                  <c:v>68.445424271186042</c:v>
                </c:pt>
                <c:pt idx="1369">
                  <c:v>68.453604617232884</c:v>
                </c:pt>
                <c:pt idx="1370">
                  <c:v>68.461784394262892</c:v>
                </c:pt>
                <c:pt idx="1371">
                  <c:v>68.469963608388298</c:v>
                </c:pt>
                <c:pt idx="1372">
                  <c:v>68.47814226571839</c:v>
                </c:pt>
                <c:pt idx="1373">
                  <c:v>68.486320372359557</c:v>
                </c:pt>
                <c:pt idx="1374">
                  <c:v>68.49449793441535</c:v>
                </c:pt>
                <c:pt idx="1375">
                  <c:v>68.5026749579865</c:v>
                </c:pt>
                <c:pt idx="1376">
                  <c:v>68.510851449170929</c:v>
                </c:pt>
                <c:pt idx="1377">
                  <c:v>68.5190274140638</c:v>
                </c:pt>
                <c:pt idx="1378">
                  <c:v>68.527202858757562</c:v>
                </c:pt>
                <c:pt idx="1379">
                  <c:v>68.535377789341936</c:v>
                </c:pt>
                <c:pt idx="1380">
                  <c:v>68.543552211904029</c:v>
                </c:pt>
                <c:pt idx="1381">
                  <c:v>68.551726132528273</c:v>
                </c:pt>
                <c:pt idx="1382">
                  <c:v>68.559899557296518</c:v>
                </c:pt>
                <c:pt idx="1383">
                  <c:v>68.568072492288039</c:v>
                </c:pt>
                <c:pt idx="1384">
                  <c:v>68.576244943579582</c:v>
                </c:pt>
                <c:pt idx="1385">
                  <c:v>68.584416917245392</c:v>
                </c:pt>
                <c:pt idx="1386">
                  <c:v>68.592588419357241</c:v>
                </c:pt>
                <c:pt idx="1387">
                  <c:v>68.600759455984459</c:v>
                </c:pt>
                <c:pt idx="1388">
                  <c:v>68.608930033193957</c:v>
                </c:pt>
                <c:pt idx="1389">
                  <c:v>68.617100157050288</c:v>
                </c:pt>
                <c:pt idx="1390">
                  <c:v>68.625269833615647</c:v>
                </c:pt>
                <c:pt idx="1391">
                  <c:v>68.63343906894994</c:v>
                </c:pt>
                <c:pt idx="1392">
                  <c:v>68.641607869110786</c:v>
                </c:pt>
                <c:pt idx="1393">
                  <c:v>68.649776240153514</c:v>
                </c:pt>
                <c:pt idx="1394">
                  <c:v>68.657944188131282</c:v>
                </c:pt>
                <c:pt idx="1395">
                  <c:v>68.666111719095056</c:v>
                </c:pt>
                <c:pt idx="1396">
                  <c:v>68.674278839093631</c:v>
                </c:pt>
                <c:pt idx="1397">
                  <c:v>68.682445554173711</c:v>
                </c:pt>
                <c:pt idx="1398">
                  <c:v>68.690611870379868</c:v>
                </c:pt>
                <c:pt idx="1399">
                  <c:v>68.698777793754658</c:v>
                </c:pt>
                <c:pt idx="1400">
                  <c:v>68.706943330338561</c:v>
                </c:pt>
                <c:pt idx="1401">
                  <c:v>68.715108486170124</c:v>
                </c:pt>
                <c:pt idx="1402">
                  <c:v>68.723273267285862</c:v>
                </c:pt>
                <c:pt idx="1403">
                  <c:v>68.731437679720415</c:v>
                </c:pt>
                <c:pt idx="1404">
                  <c:v>68.739601729506475</c:v>
                </c:pt>
                <c:pt idx="1405">
                  <c:v>68.747765422674917</c:v>
                </c:pt>
                <c:pt idx="1406">
                  <c:v>68.755928765254723</c:v>
                </c:pt>
                <c:pt idx="1407">
                  <c:v>68.7640917632731</c:v>
                </c:pt>
                <c:pt idx="1408">
                  <c:v>68.772254422755466</c:v>
                </c:pt>
                <c:pt idx="1409">
                  <c:v>68.780416749725518</c:v>
                </c:pt>
                <c:pt idx="1410">
                  <c:v>68.788578750205204</c:v>
                </c:pt>
                <c:pt idx="1411">
                  <c:v>68.796740430214811</c:v>
                </c:pt>
                <c:pt idx="1412">
                  <c:v>68.804901795772992</c:v>
                </c:pt>
                <c:pt idx="1413">
                  <c:v>68.813062852896735</c:v>
                </c:pt>
                <c:pt idx="1414">
                  <c:v>68.821223607601482</c:v>
                </c:pt>
                <c:pt idx="1415">
                  <c:v>68.82938406590111</c:v>
                </c:pt>
                <c:pt idx="1416">
                  <c:v>68.837544233807947</c:v>
                </c:pt>
                <c:pt idx="1417">
                  <c:v>68.845704117332843</c:v>
                </c:pt>
                <c:pt idx="1418">
                  <c:v>68.853863722485201</c:v>
                </c:pt>
                <c:pt idx="1419">
                  <c:v>68.862023055272957</c:v>
                </c:pt>
                <c:pt idx="1420">
                  <c:v>68.870182121702669</c:v>
                </c:pt>
                <c:pt idx="1421">
                  <c:v>68.878340927779533</c:v>
                </c:pt>
                <c:pt idx="1422">
                  <c:v>68.886499479507364</c:v>
                </c:pt>
                <c:pt idx="1423">
                  <c:v>68.894657782888729</c:v>
                </c:pt>
                <c:pt idx="1424">
                  <c:v>68.90281584392487</c:v>
                </c:pt>
                <c:pt idx="1425">
                  <c:v>68.910973668615796</c:v>
                </c:pt>
                <c:pt idx="1426">
                  <c:v>68.919131262960306</c:v>
                </c:pt>
                <c:pt idx="1427">
                  <c:v>68.927288632956021</c:v>
                </c:pt>
                <c:pt idx="1428">
                  <c:v>68.935445784599395</c:v>
                </c:pt>
                <c:pt idx="1429">
                  <c:v>68.94360272388576</c:v>
                </c:pt>
                <c:pt idx="1430">
                  <c:v>68.951759456809384</c:v>
                </c:pt>
                <c:pt idx="1431">
                  <c:v>68.959915989363424</c:v>
                </c:pt>
                <c:pt idx="1432">
                  <c:v>68.968072327540057</c:v>
                </c:pt>
                <c:pt idx="1433">
                  <c:v>68.976228477330437</c:v>
                </c:pt>
                <c:pt idx="1434">
                  <c:v>68.984384444724739</c:v>
                </c:pt>
                <c:pt idx="1435">
                  <c:v>68.992540235712241</c:v>
                </c:pt>
                <c:pt idx="1436">
                  <c:v>69.000695856281268</c:v>
                </c:pt>
                <c:pt idx="1437">
                  <c:v>69.008851312419296</c:v>
                </c:pt>
                <c:pt idx="1438">
                  <c:v>69.017006610112972</c:v>
                </c:pt>
                <c:pt idx="1439">
                  <c:v>69.02516175534808</c:v>
                </c:pt>
                <c:pt idx="1440">
                  <c:v>69.033316754109677</c:v>
                </c:pt>
                <c:pt idx="1441">
                  <c:v>69.041471612382011</c:v>
                </c:pt>
                <c:pt idx="1442">
                  <c:v>69.049626336148677</c:v>
                </c:pt>
                <c:pt idx="1443">
                  <c:v>69.057780931392514</c:v>
                </c:pt>
                <c:pt idx="1444">
                  <c:v>69.06593540409574</c:v>
                </c:pt>
                <c:pt idx="1445">
                  <c:v>69.074089760239943</c:v>
                </c:pt>
                <c:pt idx="1446">
                  <c:v>69.082244005806075</c:v>
                </c:pt>
                <c:pt idx="1447">
                  <c:v>69.090398146774575</c:v>
                </c:pt>
                <c:pt idx="1448">
                  <c:v>69.0985521891253</c:v>
                </c:pt>
                <c:pt idx="1449">
                  <c:v>69.106706138837637</c:v>
                </c:pt>
                <c:pt idx="1450">
                  <c:v>69.114860001890477</c:v>
                </c:pt>
                <c:pt idx="1451">
                  <c:v>69.123013784262241</c:v>
                </c:pt>
                <c:pt idx="1452">
                  <c:v>69.131167491931009</c:v>
                </c:pt>
                <c:pt idx="1453">
                  <c:v>69.139321130874393</c:v>
                </c:pt>
                <c:pt idx="1454">
                  <c:v>69.147474707069719</c:v>
                </c:pt>
                <c:pt idx="1455">
                  <c:v>69.155628226493945</c:v>
                </c:pt>
                <c:pt idx="1456">
                  <c:v>69.163781695123774</c:v>
                </c:pt>
                <c:pt idx="1457">
                  <c:v>69.171935118935636</c:v>
                </c:pt>
                <c:pt idx="1458">
                  <c:v>69.180088503905694</c:v>
                </c:pt>
                <c:pt idx="1459">
                  <c:v>69.188241856009981</c:v>
                </c:pt>
                <c:pt idx="1460">
                  <c:v>69.19639518122429</c:v>
                </c:pt>
                <c:pt idx="1461">
                  <c:v>69.204548485524342</c:v>
                </c:pt>
                <c:pt idx="1462">
                  <c:v>69.212701774885716</c:v>
                </c:pt>
                <c:pt idx="1463">
                  <c:v>69.220855055283891</c:v>
                </c:pt>
                <c:pt idx="1464">
                  <c:v>69.229008332694349</c:v>
                </c:pt>
                <c:pt idx="1465">
                  <c:v>69.237161613092525</c:v>
                </c:pt>
                <c:pt idx="1466">
                  <c:v>69.245314902453899</c:v>
                </c:pt>
                <c:pt idx="1467">
                  <c:v>69.253468206753936</c:v>
                </c:pt>
                <c:pt idx="1468">
                  <c:v>69.26162153196826</c:v>
                </c:pt>
                <c:pt idx="1469">
                  <c:v>69.269774884072547</c:v>
                </c:pt>
                <c:pt idx="1470">
                  <c:v>69.277928269042604</c:v>
                </c:pt>
                <c:pt idx="1471">
                  <c:v>69.286081692854466</c:v>
                </c:pt>
                <c:pt idx="1472">
                  <c:v>69.294235161484295</c:v>
                </c:pt>
                <c:pt idx="1473">
                  <c:v>69.302388680908521</c:v>
                </c:pt>
                <c:pt idx="1474">
                  <c:v>69.310542257103847</c:v>
                </c:pt>
                <c:pt idx="1475">
                  <c:v>69.318695896047231</c:v>
                </c:pt>
                <c:pt idx="1476">
                  <c:v>69.326849603715999</c:v>
                </c:pt>
                <c:pt idx="1477">
                  <c:v>69.335003386087763</c:v>
                </c:pt>
                <c:pt idx="1478">
                  <c:v>69.343157249140603</c:v>
                </c:pt>
                <c:pt idx="1479">
                  <c:v>69.35131119885294</c:v>
                </c:pt>
                <c:pt idx="1480">
                  <c:v>69.359465241203665</c:v>
                </c:pt>
                <c:pt idx="1481">
                  <c:v>69.367619382172165</c:v>
                </c:pt>
                <c:pt idx="1482">
                  <c:v>69.375773627738297</c:v>
                </c:pt>
                <c:pt idx="1483">
                  <c:v>69.383927983882501</c:v>
                </c:pt>
                <c:pt idx="1484">
                  <c:v>69.392082456585726</c:v>
                </c:pt>
                <c:pt idx="1485">
                  <c:v>69.400237051829563</c:v>
                </c:pt>
                <c:pt idx="1486">
                  <c:v>69.408391775596215</c:v>
                </c:pt>
                <c:pt idx="1487">
                  <c:v>69.416546633868563</c:v>
                </c:pt>
                <c:pt idx="1488">
                  <c:v>69.42470163263016</c:v>
                </c:pt>
                <c:pt idx="1489">
                  <c:v>69.432856777865268</c:v>
                </c:pt>
                <c:pt idx="1490">
                  <c:v>69.441012075558945</c:v>
                </c:pt>
                <c:pt idx="1491">
                  <c:v>69.449167531696972</c:v>
                </c:pt>
                <c:pt idx="1492">
                  <c:v>69.457323152266</c:v>
                </c:pt>
                <c:pt idx="1493">
                  <c:v>69.465478943253501</c:v>
                </c:pt>
                <c:pt idx="1494">
                  <c:v>69.473634910647803</c:v>
                </c:pt>
                <c:pt idx="1495">
                  <c:v>69.481791060438184</c:v>
                </c:pt>
                <c:pt idx="1496">
                  <c:v>69.489947398614817</c:v>
                </c:pt>
                <c:pt idx="1497">
                  <c:v>69.498103931168856</c:v>
                </c:pt>
                <c:pt idx="1498">
                  <c:v>69.50626066409248</c:v>
                </c:pt>
                <c:pt idx="1499">
                  <c:v>69.514417603378845</c:v>
                </c:pt>
                <c:pt idx="1500">
                  <c:v>69.52257475502222</c:v>
                </c:pt>
                <c:pt idx="1501">
                  <c:v>69.530732125017934</c:v>
                </c:pt>
                <c:pt idx="1502">
                  <c:v>69.538889719362444</c:v>
                </c:pt>
                <c:pt idx="1503">
                  <c:v>69.54704754405337</c:v>
                </c:pt>
                <c:pt idx="1504">
                  <c:v>69.555205605089512</c:v>
                </c:pt>
                <c:pt idx="1505">
                  <c:v>69.563363908470876</c:v>
                </c:pt>
                <c:pt idx="1506">
                  <c:v>69.571522460198707</c:v>
                </c:pt>
                <c:pt idx="1507">
                  <c:v>69.579681266275571</c:v>
                </c:pt>
                <c:pt idx="1508">
                  <c:v>69.587840332705284</c:v>
                </c:pt>
                <c:pt idx="1509">
                  <c:v>69.595999665493039</c:v>
                </c:pt>
                <c:pt idx="1510">
                  <c:v>69.604159270645397</c:v>
                </c:pt>
                <c:pt idx="1511">
                  <c:v>69.612319154170294</c:v>
                </c:pt>
                <c:pt idx="1512">
                  <c:v>69.620479322077131</c:v>
                </c:pt>
                <c:pt idx="1513">
                  <c:v>69.628639780376758</c:v>
                </c:pt>
                <c:pt idx="1514">
                  <c:v>69.636800535081505</c:v>
                </c:pt>
                <c:pt idx="1515">
                  <c:v>69.644961592205249</c:v>
                </c:pt>
                <c:pt idx="1516">
                  <c:v>69.653122957763429</c:v>
                </c:pt>
                <c:pt idx="1517">
                  <c:v>69.661284637773036</c:v>
                </c:pt>
                <c:pt idx="1518">
                  <c:v>69.669446638252722</c:v>
                </c:pt>
                <c:pt idx="1519">
                  <c:v>69.677608965222774</c:v>
                </c:pt>
                <c:pt idx="1520">
                  <c:v>69.68577162470514</c:v>
                </c:pt>
                <c:pt idx="1521">
                  <c:v>69.693934622723518</c:v>
                </c:pt>
                <c:pt idx="1522">
                  <c:v>69.702097965303324</c:v>
                </c:pt>
                <c:pt idx="1523">
                  <c:v>69.710261658471765</c:v>
                </c:pt>
                <c:pt idx="1524">
                  <c:v>69.718425708257826</c:v>
                </c:pt>
                <c:pt idx="1525">
                  <c:v>69.726590120692379</c:v>
                </c:pt>
                <c:pt idx="1526">
                  <c:v>69.734754901808117</c:v>
                </c:pt>
                <c:pt idx="1527">
                  <c:v>69.742920057639679</c:v>
                </c:pt>
                <c:pt idx="1528">
                  <c:v>69.751085594223582</c:v>
                </c:pt>
                <c:pt idx="1529">
                  <c:v>69.759251517598372</c:v>
                </c:pt>
                <c:pt idx="1530">
                  <c:v>69.767417833804529</c:v>
                </c:pt>
                <c:pt idx="1531">
                  <c:v>69.775584548884609</c:v>
                </c:pt>
                <c:pt idx="1532">
                  <c:v>69.783751668883184</c:v>
                </c:pt>
                <c:pt idx="1533">
                  <c:v>69.791919199846959</c:v>
                </c:pt>
                <c:pt idx="1534">
                  <c:v>69.800087147824726</c:v>
                </c:pt>
                <c:pt idx="1535">
                  <c:v>69.808255518867469</c:v>
                </c:pt>
                <c:pt idx="1536">
                  <c:v>69.8164243190283</c:v>
                </c:pt>
                <c:pt idx="1537">
                  <c:v>69.824593554362593</c:v>
                </c:pt>
                <c:pt idx="1538">
                  <c:v>69.832763230927952</c:v>
                </c:pt>
                <c:pt idx="1539">
                  <c:v>69.840933354784283</c:v>
                </c:pt>
                <c:pt idx="1540">
                  <c:v>69.849103931993781</c:v>
                </c:pt>
                <c:pt idx="1541">
                  <c:v>69.857274968620999</c:v>
                </c:pt>
                <c:pt idx="1542">
                  <c:v>69.865446470732849</c:v>
                </c:pt>
                <c:pt idx="1543">
                  <c:v>69.873618444398659</c:v>
                </c:pt>
                <c:pt idx="1544">
                  <c:v>69.881790895690202</c:v>
                </c:pt>
                <c:pt idx="1545">
                  <c:v>69.889963830681722</c:v>
                </c:pt>
                <c:pt idx="1546">
                  <c:v>69.898137255449967</c:v>
                </c:pt>
                <c:pt idx="1547">
                  <c:v>69.906311176074212</c:v>
                </c:pt>
                <c:pt idx="1548">
                  <c:v>69.914485598636304</c:v>
                </c:pt>
                <c:pt idx="1549">
                  <c:v>69.922660529220678</c:v>
                </c:pt>
                <c:pt idx="1550">
                  <c:v>69.930835973914441</c:v>
                </c:pt>
                <c:pt idx="1551">
                  <c:v>69.939011938807312</c:v>
                </c:pt>
                <c:pt idx="1552">
                  <c:v>69.947188429991741</c:v>
                </c:pt>
                <c:pt idx="1553">
                  <c:v>69.955365453562891</c:v>
                </c:pt>
                <c:pt idx="1554">
                  <c:v>69.963543015618683</c:v>
                </c:pt>
                <c:pt idx="1555">
                  <c:v>69.971721122259851</c:v>
                </c:pt>
                <c:pt idx="1556">
                  <c:v>69.979899779589942</c:v>
                </c:pt>
                <c:pt idx="1557">
                  <c:v>69.988078993715348</c:v>
                </c:pt>
                <c:pt idx="1558">
                  <c:v>69.996258770745357</c:v>
                </c:pt>
                <c:pt idx="1559">
                  <c:v>70.004439116792199</c:v>
                </c:pt>
                <c:pt idx="1560">
                  <c:v>70.012620037971047</c:v>
                </c:pt>
                <c:pt idx="1561">
                  <c:v>70.020801540400043</c:v>
                </c:pt>
                <c:pt idx="1562">
                  <c:v>70.028983630200386</c:v>
                </c:pt>
                <c:pt idx="1563">
                  <c:v>70.037166313496286</c:v>
                </c:pt>
                <c:pt idx="1564">
                  <c:v>70.045349596415065</c:v>
                </c:pt>
                <c:pt idx="1565">
                  <c:v>70.053533485087158</c:v>
                </c:pt>
                <c:pt idx="1566">
                  <c:v>70.061717985646155</c:v>
                </c:pt>
                <c:pt idx="1567">
                  <c:v>70.069903104228814</c:v>
                </c:pt>
                <c:pt idx="1568">
                  <c:v>70.078088846975135</c:v>
                </c:pt>
                <c:pt idx="1569">
                  <c:v>70.086275220028341</c:v>
                </c:pt>
                <c:pt idx="1570">
                  <c:v>70.09446222953494</c:v>
                </c:pt>
                <c:pt idx="1571">
                  <c:v>70.10264988164478</c:v>
                </c:pt>
                <c:pt idx="1572">
                  <c:v>70.110838182511031</c:v>
                </c:pt>
                <c:pt idx="1573">
                  <c:v>70.119027138290264</c:v>
                </c:pt>
                <c:pt idx="1574">
                  <c:v>70.127216755142427</c:v>
                </c:pt>
                <c:pt idx="1575">
                  <c:v>70.135407039230955</c:v>
                </c:pt>
                <c:pt idx="1576">
                  <c:v>70.143597996722761</c:v>
                </c:pt>
                <c:pt idx="1577">
                  <c:v>70.151789633788255</c:v>
                </c:pt>
                <c:pt idx="1578">
                  <c:v>70.159981956601385</c:v>
                </c:pt>
                <c:pt idx="1579">
                  <c:v>70.16817497133971</c:v>
                </c:pt>
                <c:pt idx="1580">
                  <c:v>70.176368684184396</c:v>
                </c:pt>
                <c:pt idx="1581">
                  <c:v>70.184563101320222</c:v>
                </c:pt>
                <c:pt idx="1582">
                  <c:v>70.192758228935674</c:v>
                </c:pt>
                <c:pt idx="1583">
                  <c:v>70.200954073222974</c:v>
                </c:pt>
                <c:pt idx="1584">
                  <c:v>70.209150640378056</c:v>
                </c:pt>
                <c:pt idx="1585">
                  <c:v>70.217347936600632</c:v>
                </c:pt>
                <c:pt idx="1586">
                  <c:v>70.225545968094281</c:v>
                </c:pt>
                <c:pt idx="1587">
                  <c:v>70.23374474106636</c:v>
                </c:pt>
                <c:pt idx="1588">
                  <c:v>70.24194426172815</c:v>
                </c:pt>
                <c:pt idx="1589">
                  <c:v>70.250144536294869</c:v>
                </c:pt>
                <c:pt idx="1590">
                  <c:v>70.258345570985625</c:v>
                </c:pt>
                <c:pt idx="1591">
                  <c:v>70.266547372023552</c:v>
                </c:pt>
                <c:pt idx="1592">
                  <c:v>70.274749945635804</c:v>
                </c:pt>
                <c:pt idx="1593">
                  <c:v>70.282953298053556</c:v>
                </c:pt>
                <c:pt idx="1594">
                  <c:v>70.291157435512119</c:v>
                </c:pt>
                <c:pt idx="1595">
                  <c:v>70.299362364250868</c:v>
                </c:pt>
                <c:pt idx="1596">
                  <c:v>70.307568090513385</c:v>
                </c:pt>
                <c:pt idx="1597">
                  <c:v>70.315774620547401</c:v>
                </c:pt>
                <c:pt idx="1598">
                  <c:v>70.323981960604883</c:v>
                </c:pt>
                <c:pt idx="1599">
                  <c:v>70.332190116942073</c:v>
                </c:pt>
                <c:pt idx="1600">
                  <c:v>70.340399095819478</c:v>
                </c:pt>
                <c:pt idx="1601">
                  <c:v>70.348608903501955</c:v>
                </c:pt>
                <c:pt idx="1602">
                  <c:v>70.356819546258706</c:v>
                </c:pt>
                <c:pt idx="1603">
                  <c:v>70.36503103036334</c:v>
                </c:pt>
                <c:pt idx="1604">
                  <c:v>70.373243362093888</c:v>
                </c:pt>
                <c:pt idx="1605">
                  <c:v>70.381456547732853</c:v>
                </c:pt>
                <c:pt idx="1606">
                  <c:v>70.389670593567232</c:v>
                </c:pt>
                <c:pt idx="1607">
                  <c:v>70.397885505888553</c:v>
                </c:pt>
                <c:pt idx="1608">
                  <c:v>70.40610129099295</c:v>
                </c:pt>
                <c:pt idx="1609">
                  <c:v>70.414317955181104</c:v>
                </c:pt>
                <c:pt idx="1610">
                  <c:v>70.422535504758386</c:v>
                </c:pt>
                <c:pt idx="1611">
                  <c:v>70.430753946034812</c:v>
                </c:pt>
                <c:pt idx="1612">
                  <c:v>70.438973285325133</c:v>
                </c:pt>
                <c:pt idx="1613">
                  <c:v>70.447193528948816</c:v>
                </c:pt>
                <c:pt idx="1614">
                  <c:v>70.455414683230117</c:v>
                </c:pt>
                <c:pt idx="1615">
                  <c:v>70.46363675449814</c:v>
                </c:pt>
                <c:pt idx="1616">
                  <c:v>70.471859749086818</c:v>
                </c:pt>
                <c:pt idx="1617">
                  <c:v>70.480083673334946</c:v>
                </c:pt>
                <c:pt idx="1618">
                  <c:v>70.488308533586292</c:v>
                </c:pt>
                <c:pt idx="1619">
                  <c:v>70.496534336189541</c:v>
                </c:pt>
                <c:pt idx="1620">
                  <c:v>70.504761087498409</c:v>
                </c:pt>
                <c:pt idx="1621">
                  <c:v>70.5129887938716</c:v>
                </c:pt>
                <c:pt idx="1622">
                  <c:v>70.521217461672919</c:v>
                </c:pt>
                <c:pt idx="1623">
                  <c:v>70.529447097271259</c:v>
                </c:pt>
                <c:pt idx="1624">
                  <c:v>70.537677707040658</c:v>
                </c:pt>
                <c:pt idx="1625">
                  <c:v>70.545909297360325</c:v>
                </c:pt>
                <c:pt idx="1626">
                  <c:v>70.554141874614658</c:v>
                </c:pt>
                <c:pt idx="1627">
                  <c:v>70.562375445193354</c:v>
                </c:pt>
                <c:pt idx="1628">
                  <c:v>70.570610015491326</c:v>
                </c:pt>
                <c:pt idx="1629">
                  <c:v>70.578845591908859</c:v>
                </c:pt>
                <c:pt idx="1630">
                  <c:v>70.587082180851596</c:v>
                </c:pt>
                <c:pt idx="1631">
                  <c:v>70.595319788730507</c:v>
                </c:pt>
                <c:pt idx="1632">
                  <c:v>70.603558421962077</c:v>
                </c:pt>
                <c:pt idx="1633">
                  <c:v>70.611798086968193</c:v>
                </c:pt>
                <c:pt idx="1634">
                  <c:v>70.620038790176267</c:v>
                </c:pt>
                <c:pt idx="1635">
                  <c:v>70.628280538019268</c:v>
                </c:pt>
                <c:pt idx="1636">
                  <c:v>70.63652333693571</c:v>
                </c:pt>
                <c:pt idx="1637">
                  <c:v>70.644767193369731</c:v>
                </c:pt>
                <c:pt idx="1638">
                  <c:v>70.65301211377114</c:v>
                </c:pt>
                <c:pt idx="1639">
                  <c:v>70.66125810459539</c:v>
                </c:pt>
                <c:pt idx="1640">
                  <c:v>70.669505172303701</c:v>
                </c:pt>
                <c:pt idx="1641">
                  <c:v>70.677753323363035</c:v>
                </c:pt>
                <c:pt idx="1642">
                  <c:v>70.686002564246152</c:v>
                </c:pt>
                <c:pt idx="1643">
                  <c:v>70.694252901431653</c:v>
                </c:pt>
                <c:pt idx="1644">
                  <c:v>70.702504341404023</c:v>
                </c:pt>
                <c:pt idx="1645">
                  <c:v>70.710756890653641</c:v>
                </c:pt>
                <c:pt idx="1646">
                  <c:v>70.719010555676846</c:v>
                </c:pt>
                <c:pt idx="1647">
                  <c:v>70.727265342975954</c:v>
                </c:pt>
                <c:pt idx="1648">
                  <c:v>70.73552125905934</c:v>
                </c:pt>
                <c:pt idx="1649">
                  <c:v>70.7437783104414</c:v>
                </c:pt>
                <c:pt idx="1650">
                  <c:v>70.752036503642643</c:v>
                </c:pt>
                <c:pt idx="1651">
                  <c:v>70.760295845189731</c:v>
                </c:pt>
                <c:pt idx="1652">
                  <c:v>70.768556341615508</c:v>
                </c:pt>
                <c:pt idx="1653">
                  <c:v>70.776817999459013</c:v>
                </c:pt>
                <c:pt idx="1654">
                  <c:v>70.785080825265538</c:v>
                </c:pt>
                <c:pt idx="1655">
                  <c:v>70.793344825586701</c:v>
                </c:pt>
                <c:pt idx="1656">
                  <c:v>70.801610006980425</c:v>
                </c:pt>
                <c:pt idx="1657">
                  <c:v>70.809876376011005</c:v>
                </c:pt>
                <c:pt idx="1658">
                  <c:v>70.81814393924914</c:v>
                </c:pt>
                <c:pt idx="1659">
                  <c:v>70.826412703271998</c:v>
                </c:pt>
                <c:pt idx="1660">
                  <c:v>70.834682674663227</c:v>
                </c:pt>
                <c:pt idx="1661">
                  <c:v>70.842953860012997</c:v>
                </c:pt>
                <c:pt idx="1662">
                  <c:v>70.851226265918029</c:v>
                </c:pt>
                <c:pt idx="1663">
                  <c:v>70.859499898981682</c:v>
                </c:pt>
                <c:pt idx="1664">
                  <c:v>70.86777476581392</c:v>
                </c:pt>
                <c:pt idx="1665">
                  <c:v>70.876050873031417</c:v>
                </c:pt>
                <c:pt idx="1666">
                  <c:v>70.884328227257569</c:v>
                </c:pt>
                <c:pt idx="1667">
                  <c:v>70.892606835122521</c:v>
                </c:pt>
                <c:pt idx="1668">
                  <c:v>70.900886703263225</c:v>
                </c:pt>
                <c:pt idx="1669">
                  <c:v>70.909167838323484</c:v>
                </c:pt>
                <c:pt idx="1670">
                  <c:v>70.917450246953976</c:v>
                </c:pt>
                <c:pt idx="1671">
                  <c:v>70.925733935812303</c:v>
                </c:pt>
                <c:pt idx="1672">
                  <c:v>70.934018911563015</c:v>
                </c:pt>
                <c:pt idx="1673">
                  <c:v>70.942305180877696</c:v>
                </c:pt>
                <c:pt idx="1674">
                  <c:v>70.950592750434936</c:v>
                </c:pt>
                <c:pt idx="1675">
                  <c:v>70.958881626920444</c:v>
                </c:pt>
                <c:pt idx="1676">
                  <c:v>70.967171817027008</c:v>
                </c:pt>
                <c:pt idx="1677">
                  <c:v>70.975463327454634</c:v>
                </c:pt>
                <c:pt idx="1678">
                  <c:v>70.983756164910488</c:v>
                </c:pt>
                <c:pt idx="1679">
                  <c:v>70.992050336109003</c:v>
                </c:pt>
                <c:pt idx="1680">
                  <c:v>71.000345847771882</c:v>
                </c:pt>
                <c:pt idx="1681">
                  <c:v>71.008642706628194</c:v>
                </c:pt>
                <c:pt idx="1682">
                  <c:v>71.016940919414338</c:v>
                </c:pt>
                <c:pt idx="1683">
                  <c:v>71.025240492874147</c:v>
                </c:pt>
                <c:pt idx="1684">
                  <c:v>71.03354143375887</c:v>
                </c:pt>
                <c:pt idx="1685">
                  <c:v>71.041843748827304</c:v>
                </c:pt>
                <c:pt idx="1686">
                  <c:v>71.050147444845734</c:v>
                </c:pt>
                <c:pt idx="1687">
                  <c:v>71.058452528588035</c:v>
                </c:pt>
                <c:pt idx="1688">
                  <c:v>71.066759006835724</c:v>
                </c:pt>
                <c:pt idx="1689">
                  <c:v>71.07506688637794</c:v>
                </c:pt>
                <c:pt idx="1690">
                  <c:v>71.083376174011548</c:v>
                </c:pt>
                <c:pt idx="1691">
                  <c:v>71.091686876541146</c:v>
                </c:pt>
                <c:pt idx="1692">
                  <c:v>71.099999000779121</c:v>
                </c:pt>
                <c:pt idx="1693">
                  <c:v>71.108312553545716</c:v>
                </c:pt>
                <c:pt idx="1694">
                  <c:v>71.116627541669004</c:v>
                </c:pt>
                <c:pt idx="1695">
                  <c:v>71.124943971984976</c:v>
                </c:pt>
                <c:pt idx="1696">
                  <c:v>71.133261851337608</c:v>
                </c:pt>
                <c:pt idx="1697">
                  <c:v>71.141581186578875</c:v>
                </c:pt>
                <c:pt idx="1698">
                  <c:v>71.149901984568757</c:v>
                </c:pt>
                <c:pt idx="1699">
                  <c:v>71.158224252175344</c:v>
                </c:pt>
                <c:pt idx="1700">
                  <c:v>71.166547996274858</c:v>
                </c:pt>
                <c:pt idx="1701">
                  <c:v>71.174873223751703</c:v>
                </c:pt>
                <c:pt idx="1702">
                  <c:v>71.183199941498472</c:v>
                </c:pt>
                <c:pt idx="1703">
                  <c:v>71.191528156416027</c:v>
                </c:pt>
                <c:pt idx="1704">
                  <c:v>71.199857875413542</c:v>
                </c:pt>
                <c:pt idx="1705">
                  <c:v>71.208189105408536</c:v>
                </c:pt>
                <c:pt idx="1706">
                  <c:v>71.216521853326896</c:v>
                </c:pt>
                <c:pt idx="1707">
                  <c:v>71.224856126102992</c:v>
                </c:pt>
                <c:pt idx="1708">
                  <c:v>71.23319193067961</c:v>
                </c:pt>
                <c:pt idx="1709">
                  <c:v>71.241529274008101</c:v>
                </c:pt>
                <c:pt idx="1710">
                  <c:v>71.24986816304839</c:v>
                </c:pt>
                <c:pt idx="1711">
                  <c:v>71.258208604768981</c:v>
                </c:pt>
                <c:pt idx="1712">
                  <c:v>71.266550606147064</c:v>
                </c:pt>
                <c:pt idx="1713">
                  <c:v>71.274894174168523</c:v>
                </c:pt>
                <c:pt idx="1714">
                  <c:v>71.28323931582797</c:v>
                </c:pt>
                <c:pt idx="1715">
                  <c:v>71.291586038128827</c:v>
                </c:pt>
                <c:pt idx="1716">
                  <c:v>71.299934348083355</c:v>
                </c:pt>
                <c:pt idx="1717">
                  <c:v>71.308284252712681</c:v>
                </c:pt>
                <c:pt idx="1718">
                  <c:v>71.316635759046889</c:v>
                </c:pt>
                <c:pt idx="1719">
                  <c:v>71.324988874125012</c:v>
                </c:pt>
                <c:pt idx="1720">
                  <c:v>71.333343604995108</c:v>
                </c:pt>
                <c:pt idx="1721">
                  <c:v>71.341699958714287</c:v>
                </c:pt>
                <c:pt idx="1722">
                  <c:v>71.350057942348798</c:v>
                </c:pt>
                <c:pt idx="1723">
                  <c:v>71.35841756297404</c:v>
                </c:pt>
                <c:pt idx="1724">
                  <c:v>71.36677882767458</c:v>
                </c:pt>
                <c:pt idx="1725">
                  <c:v>71.37514174354429</c:v>
                </c:pt>
                <c:pt idx="1726">
                  <c:v>71.383506317686312</c:v>
                </c:pt>
                <c:pt idx="1727">
                  <c:v>71.391872557213105</c:v>
                </c:pt>
                <c:pt idx="1728">
                  <c:v>71.400240469246569</c:v>
                </c:pt>
                <c:pt idx="1729">
                  <c:v>71.408610060918022</c:v>
                </c:pt>
                <c:pt idx="1730">
                  <c:v>71.416981339368235</c:v>
                </c:pt>
                <c:pt idx="1731">
                  <c:v>71.42535431174754</c:v>
                </c:pt>
                <c:pt idx="1732">
                  <c:v>71.433728985215879</c:v>
                </c:pt>
                <c:pt idx="1733">
                  <c:v>71.442105366942741</c:v>
                </c:pt>
                <c:pt idx="1734">
                  <c:v>71.450483464107364</c:v>
                </c:pt>
                <c:pt idx="1735">
                  <c:v>71.45886328389868</c:v>
                </c:pt>
                <c:pt idx="1736">
                  <c:v>71.467244833515366</c:v>
                </c:pt>
                <c:pt idx="1737">
                  <c:v>71.475628120165979</c:v>
                </c:pt>
                <c:pt idx="1738">
                  <c:v>71.484013151068865</c:v>
                </c:pt>
                <c:pt idx="1739">
                  <c:v>71.492399933452361</c:v>
                </c:pt>
                <c:pt idx="1740">
                  <c:v>71.50078847455471</c:v>
                </c:pt>
                <c:pt idx="1741">
                  <c:v>71.5091787816242</c:v>
                </c:pt>
                <c:pt idx="1742">
                  <c:v>71.517570861919168</c:v>
                </c:pt>
                <c:pt idx="1743">
                  <c:v>71.525964722708082</c:v>
                </c:pt>
                <c:pt idx="1744">
                  <c:v>71.534360371269528</c:v>
                </c:pt>
                <c:pt idx="1745">
                  <c:v>71.542757814892354</c:v>
                </c:pt>
                <c:pt idx="1746">
                  <c:v>71.55115706087561</c:v>
                </c:pt>
                <c:pt idx="1747">
                  <c:v>71.559558116528706</c:v>
                </c:pt>
                <c:pt idx="1748">
                  <c:v>71.567960989171382</c:v>
                </c:pt>
                <c:pt idx="1749">
                  <c:v>71.576365686133798</c:v>
                </c:pt>
                <c:pt idx="1750">
                  <c:v>71.584772214756569</c:v>
                </c:pt>
                <c:pt idx="1751">
                  <c:v>71.593180582390829</c:v>
                </c:pt>
                <c:pt idx="1752">
                  <c:v>71.601590796398241</c:v>
                </c:pt>
                <c:pt idx="1753">
                  <c:v>71.610002864151113</c:v>
                </c:pt>
                <c:pt idx="1754">
                  <c:v>71.618416793032395</c:v>
                </c:pt>
                <c:pt idx="1755">
                  <c:v>71.626832590435768</c:v>
                </c:pt>
                <c:pt idx="1756">
                  <c:v>71.635250263765656</c:v>
                </c:pt>
                <c:pt idx="1757">
                  <c:v>71.64366982043731</c:v>
                </c:pt>
                <c:pt idx="1758">
                  <c:v>71.652091267876841</c:v>
                </c:pt>
                <c:pt idx="1759">
                  <c:v>71.660514613521286</c:v>
                </c:pt>
                <c:pt idx="1760">
                  <c:v>71.668939864818654</c:v>
                </c:pt>
                <c:pt idx="1761">
                  <c:v>71.677367029227952</c:v>
                </c:pt>
                <c:pt idx="1762">
                  <c:v>71.685796114219286</c:v>
                </c:pt>
                <c:pt idx="1763">
                  <c:v>71.694227127273891</c:v>
                </c:pt>
                <c:pt idx="1764">
                  <c:v>71.702660075884182</c:v>
                </c:pt>
                <c:pt idx="1765">
                  <c:v>71.711094967553763</c:v>
                </c:pt>
                <c:pt idx="1766">
                  <c:v>71.719531809797587</c:v>
                </c:pt>
                <c:pt idx="1767">
                  <c:v>71.727970610141909</c:v>
                </c:pt>
                <c:pt idx="1768">
                  <c:v>71.73641137612438</c:v>
                </c:pt>
                <c:pt idx="1769">
                  <c:v>71.744854115294103</c:v>
                </c:pt>
                <c:pt idx="1770">
                  <c:v>71.753298835211666</c:v>
                </c:pt>
                <c:pt idx="1771">
                  <c:v>71.761745543449223</c:v>
                </c:pt>
                <c:pt idx="1772">
                  <c:v>71.770194247590538</c:v>
                </c:pt>
                <c:pt idx="1773">
                  <c:v>71.77864495523103</c:v>
                </c:pt>
                <c:pt idx="1774">
                  <c:v>71.787097673977811</c:v>
                </c:pt>
                <c:pt idx="1775">
                  <c:v>71.79555241144979</c:v>
                </c:pt>
                <c:pt idx="1776">
                  <c:v>71.804009175277713</c:v>
                </c:pt>
                <c:pt idx="1777">
                  <c:v>71.812467973104162</c:v>
                </c:pt>
                <c:pt idx="1778">
                  <c:v>71.820928812583702</c:v>
                </c:pt>
                <c:pt idx="1779">
                  <c:v>71.829391701382846</c:v>
                </c:pt>
                <c:pt idx="1780">
                  <c:v>71.837856647180175</c:v>
                </c:pt>
                <c:pt idx="1781">
                  <c:v>71.84632365766636</c:v>
                </c:pt>
                <c:pt idx="1782">
                  <c:v>71.854792740544255</c:v>
                </c:pt>
                <c:pt idx="1783">
                  <c:v>71.863263903528889</c:v>
                </c:pt>
                <c:pt idx="1784">
                  <c:v>71.871737154347585</c:v>
                </c:pt>
                <c:pt idx="1785">
                  <c:v>71.880212500740001</c:v>
                </c:pt>
                <c:pt idx="1786">
                  <c:v>71.888689950458144</c:v>
                </c:pt>
                <c:pt idx="1787">
                  <c:v>71.897169511266497</c:v>
                </c:pt>
                <c:pt idx="1788">
                  <c:v>71.90565119094201</c:v>
                </c:pt>
                <c:pt idx="1789">
                  <c:v>71.914134997274218</c:v>
                </c:pt>
                <c:pt idx="1790">
                  <c:v>71.922620938065236</c:v>
                </c:pt>
                <c:pt idx="1791">
                  <c:v>71.93110902112987</c:v>
                </c:pt>
                <c:pt idx="1792">
                  <c:v>71.939599254295629</c:v>
                </c:pt>
                <c:pt idx="1793">
                  <c:v>71.948091645402869</c:v>
                </c:pt>
                <c:pt idx="1794">
                  <c:v>71.956586202304706</c:v>
                </c:pt>
                <c:pt idx="1795">
                  <c:v>71.965082932867205</c:v>
                </c:pt>
                <c:pt idx="1796">
                  <c:v>71.973581844969402</c:v>
                </c:pt>
                <c:pt idx="1797">
                  <c:v>71.982082946503326</c:v>
                </c:pt>
                <c:pt idx="1798">
                  <c:v>71.990586245374104</c:v>
                </c:pt>
                <c:pt idx="1799">
                  <c:v>71.999091749499996</c:v>
                </c:pt>
                <c:pt idx="1800">
                  <c:v>72.007599466812451</c:v>
                </c:pt>
                <c:pt idx="1801">
                  <c:v>72.016109405256174</c:v>
                </c:pt>
                <c:pt idx="1802">
                  <c:v>72.024621572789229</c:v>
                </c:pt>
                <c:pt idx="1803">
                  <c:v>72.033135977383012</c:v>
                </c:pt>
                <c:pt idx="1804">
                  <c:v>72.041652627022387</c:v>
                </c:pt>
                <c:pt idx="1805">
                  <c:v>72.050171529705693</c:v>
                </c:pt>
                <c:pt idx="1806">
                  <c:v>72.058692693444854</c:v>
                </c:pt>
                <c:pt idx="1807">
                  <c:v>72.067216126265393</c:v>
                </c:pt>
                <c:pt idx="1808">
                  <c:v>72.075741836206532</c:v>
                </c:pt>
                <c:pt idx="1809">
                  <c:v>72.084269831321251</c:v>
                </c:pt>
                <c:pt idx="1810">
                  <c:v>72.092800119676326</c:v>
                </c:pt>
                <c:pt idx="1811">
                  <c:v>72.101332709352363</c:v>
                </c:pt>
                <c:pt idx="1812">
                  <c:v>72.109867608443963</c:v>
                </c:pt>
                <c:pt idx="1813">
                  <c:v>72.118404825059699</c:v>
                </c:pt>
                <c:pt idx="1814">
                  <c:v>72.126944367322167</c:v>
                </c:pt>
                <c:pt idx="1815">
                  <c:v>72.135486243368149</c:v>
                </c:pt>
                <c:pt idx="1816">
                  <c:v>72.144030461348535</c:v>
                </c:pt>
                <c:pt idx="1817">
                  <c:v>72.152577029428514</c:v>
                </c:pt>
                <c:pt idx="1818">
                  <c:v>72.161125955787568</c:v>
                </c:pt>
                <c:pt idx="1819">
                  <c:v>72.169677248619564</c:v>
                </c:pt>
                <c:pt idx="1820">
                  <c:v>72.178230916132804</c:v>
                </c:pt>
                <c:pt idx="1821">
                  <c:v>72.186786966550073</c:v>
                </c:pt>
                <c:pt idx="1822">
                  <c:v>72.19534540810875</c:v>
                </c:pt>
                <c:pt idx="1823">
                  <c:v>72.20390624906085</c:v>
                </c:pt>
                <c:pt idx="1824">
                  <c:v>72.212469497673041</c:v>
                </c:pt>
                <c:pt idx="1825">
                  <c:v>72.221035162226812</c:v>
                </c:pt>
                <c:pt idx="1826">
                  <c:v>72.22960325101846</c:v>
                </c:pt>
                <c:pt idx="1827">
                  <c:v>72.238173772359161</c:v>
                </c:pt>
                <c:pt idx="1828">
                  <c:v>72.246746734575055</c:v>
                </c:pt>
                <c:pt idx="1829">
                  <c:v>72.255322146007359</c:v>
                </c:pt>
                <c:pt idx="1830">
                  <c:v>72.263900015012311</c:v>
                </c:pt>
                <c:pt idx="1831">
                  <c:v>72.27248034996137</c:v>
                </c:pt>
                <c:pt idx="1832">
                  <c:v>72.281063159241185</c:v>
                </c:pt>
                <c:pt idx="1833">
                  <c:v>72.28964845125374</c:v>
                </c:pt>
                <c:pt idx="1834">
                  <c:v>72.298236234416336</c:v>
                </c:pt>
                <c:pt idx="1835">
                  <c:v>72.306826517161738</c:v>
                </c:pt>
                <c:pt idx="1836">
                  <c:v>72.315419307938214</c:v>
                </c:pt>
                <c:pt idx="1837">
                  <c:v>72.324014615209606</c:v>
                </c:pt>
                <c:pt idx="1838">
                  <c:v>72.332612447455347</c:v>
                </c:pt>
                <c:pt idx="1839">
                  <c:v>72.341212813170642</c:v>
                </c:pt>
                <c:pt idx="1840">
                  <c:v>72.349815720866445</c:v>
                </c:pt>
                <c:pt idx="1841">
                  <c:v>72.358421179069524</c:v>
                </c:pt>
                <c:pt idx="1842">
                  <c:v>72.367029196322633</c:v>
                </c:pt>
                <c:pt idx="1843">
                  <c:v>72.375639781184447</c:v>
                </c:pt>
                <c:pt idx="1844">
                  <c:v>72.38425294222975</c:v>
                </c:pt>
                <c:pt idx="1845">
                  <c:v>72.392868688049404</c:v>
                </c:pt>
                <c:pt idx="1846">
                  <c:v>72.401487027250511</c:v>
                </c:pt>
                <c:pt idx="1847">
                  <c:v>72.410107968456444</c:v>
                </c:pt>
                <c:pt idx="1848">
                  <c:v>72.418731520306878</c:v>
                </c:pt>
                <c:pt idx="1849">
                  <c:v>72.427357691457928</c:v>
                </c:pt>
                <c:pt idx="1850">
                  <c:v>72.435986490582223</c:v>
                </c:pt>
                <c:pt idx="1851">
                  <c:v>72.444617926368892</c:v>
                </c:pt>
                <c:pt idx="1852">
                  <c:v>72.453252007523744</c:v>
                </c:pt>
                <c:pt idx="1853">
                  <c:v>72.461888742769275</c:v>
                </c:pt>
                <c:pt idx="1854">
                  <c:v>72.470528140844749</c:v>
                </c:pt>
                <c:pt idx="1855">
                  <c:v>72.479170210506311</c:v>
                </c:pt>
                <c:pt idx="1856">
                  <c:v>72.487814960527018</c:v>
                </c:pt>
                <c:pt idx="1857">
                  <c:v>72.496462399696895</c:v>
                </c:pt>
                <c:pt idx="1858">
                  <c:v>72.505112536823091</c:v>
                </c:pt>
                <c:pt idx="1859">
                  <c:v>72.513765380729879</c:v>
                </c:pt>
                <c:pt idx="1860">
                  <c:v>72.522420940258769</c:v>
                </c:pt>
                <c:pt idx="1861">
                  <c:v>72.531079224268566</c:v>
                </c:pt>
                <c:pt idx="1862">
                  <c:v>72.539740241635442</c:v>
                </c:pt>
                <c:pt idx="1863">
                  <c:v>72.548404001253033</c:v>
                </c:pt>
                <c:pt idx="1864">
                  <c:v>72.55707051203251</c:v>
                </c:pt>
                <c:pt idx="1865">
                  <c:v>72.565739782902625</c:v>
                </c:pt>
                <c:pt idx="1866">
                  <c:v>72.574411822809836</c:v>
                </c:pt>
                <c:pt idx="1867">
                  <c:v>72.583086640718363</c:v>
                </c:pt>
                <c:pt idx="1868">
                  <c:v>72.59176424561025</c:v>
                </c:pt>
                <c:pt idx="1869">
                  <c:v>72.600444646485471</c:v>
                </c:pt>
                <c:pt idx="1870">
                  <c:v>72.609127852361965</c:v>
                </c:pt>
                <c:pt idx="1871">
                  <c:v>72.617813872275775</c:v>
                </c:pt>
                <c:pt idx="1872">
                  <c:v>72.626502715281106</c:v>
                </c:pt>
                <c:pt idx="1873">
                  <c:v>72.635194390450351</c:v>
                </c:pt>
                <c:pt idx="1874">
                  <c:v>72.643888906874267</c:v>
                </c:pt>
                <c:pt idx="1875">
                  <c:v>72.652586273661939</c:v>
                </c:pt>
                <c:pt idx="1876">
                  <c:v>72.661286499940971</c:v>
                </c:pt>
                <c:pt idx="1877">
                  <c:v>72.669989594857526</c:v>
                </c:pt>
                <c:pt idx="1878">
                  <c:v>72.678695567576369</c:v>
                </c:pt>
                <c:pt idx="1879">
                  <c:v>72.687404427280995</c:v>
                </c:pt>
                <c:pt idx="1880">
                  <c:v>72.6961161831737</c:v>
                </c:pt>
                <c:pt idx="1881">
                  <c:v>72.704830844475637</c:v>
                </c:pt>
                <c:pt idx="1882">
                  <c:v>72.713548420426946</c:v>
                </c:pt>
                <c:pt idx="1883">
                  <c:v>72.722268920286808</c:v>
                </c:pt>
                <c:pt idx="1884">
                  <c:v>72.730992353333519</c:v>
                </c:pt>
                <c:pt idx="1885">
                  <c:v>72.739718728864588</c:v>
                </c:pt>
                <c:pt idx="1886">
                  <c:v>72.748448056196821</c:v>
                </c:pt>
                <c:pt idx="1887">
                  <c:v>72.757180344666409</c:v>
                </c:pt>
                <c:pt idx="1888">
                  <c:v>72.765915603629011</c:v>
                </c:pt>
                <c:pt idx="1889">
                  <c:v>72.774653842459799</c:v>
                </c:pt>
                <c:pt idx="1890">
                  <c:v>72.783395070553624</c:v>
                </c:pt>
                <c:pt idx="1891">
                  <c:v>72.792139297325036</c:v>
                </c:pt>
                <c:pt idx="1892">
                  <c:v>72.800886532208381</c:v>
                </c:pt>
                <c:pt idx="1893">
                  <c:v>72.809636784657911</c:v>
                </c:pt>
                <c:pt idx="1894">
                  <c:v>72.818390064147849</c:v>
                </c:pt>
                <c:pt idx="1895">
                  <c:v>72.827146380172493</c:v>
                </c:pt>
                <c:pt idx="1896">
                  <c:v>72.835905742246283</c:v>
                </c:pt>
                <c:pt idx="1897">
                  <c:v>72.844668159903904</c:v>
                </c:pt>
                <c:pt idx="1898">
                  <c:v>72.853433642700381</c:v>
                </c:pt>
                <c:pt idx="1899">
                  <c:v>72.862202200211129</c:v>
                </c:pt>
                <c:pt idx="1900">
                  <c:v>72.870973842032114</c:v>
                </c:pt>
                <c:pt idx="1901">
                  <c:v>72.87974857777985</c:v>
                </c:pt>
                <c:pt idx="1902">
                  <c:v>72.888526417091583</c:v>
                </c:pt>
                <c:pt idx="1903">
                  <c:v>72.897307369625295</c:v>
                </c:pt>
                <c:pt idx="1904">
                  <c:v>72.906091445059872</c:v>
                </c:pt>
                <c:pt idx="1905">
                  <c:v>72.914878653095144</c:v>
                </c:pt>
                <c:pt idx="1906">
                  <c:v>72.923669003451963</c:v>
                </c:pt>
                <c:pt idx="1907">
                  <c:v>72.932462505872365</c:v>
                </c:pt>
                <c:pt idx="1908">
                  <c:v>72.941259170119622</c:v>
                </c:pt>
                <c:pt idx="1909">
                  <c:v>72.950059005978289</c:v>
                </c:pt>
                <c:pt idx="1910">
                  <c:v>72.958862023254369</c:v>
                </c:pt>
                <c:pt idx="1911">
                  <c:v>72.967668231775392</c:v>
                </c:pt>
                <c:pt idx="1912">
                  <c:v>72.976477641390474</c:v>
                </c:pt>
                <c:pt idx="1913">
                  <c:v>72.985290261970434</c:v>
                </c:pt>
                <c:pt idx="1914">
                  <c:v>72.994106103407901</c:v>
                </c:pt>
                <c:pt idx="1915">
                  <c:v>73.002925175617378</c:v>
                </c:pt>
                <c:pt idx="1916">
                  <c:v>73.011747488535377</c:v>
                </c:pt>
                <c:pt idx="1917">
                  <c:v>73.020573052120469</c:v>
                </c:pt>
                <c:pt idx="1918">
                  <c:v>73.029401876353418</c:v>
                </c:pt>
                <c:pt idx="1919">
                  <c:v>73.038233971237275</c:v>
                </c:pt>
                <c:pt idx="1920">
                  <c:v>73.047069346797457</c:v>
                </c:pt>
                <c:pt idx="1921">
                  <c:v>73.055908013081833</c:v>
                </c:pt>
                <c:pt idx="1922">
                  <c:v>73.064749980160883</c:v>
                </c:pt>
                <c:pt idx="1923">
                  <c:v>73.07359525812771</c:v>
                </c:pt>
                <c:pt idx="1924">
                  <c:v>73.082443857098212</c:v>
                </c:pt>
                <c:pt idx="1925">
                  <c:v>73.091295787211166</c:v>
                </c:pt>
                <c:pt idx="1926">
                  <c:v>73.100151058628285</c:v>
                </c:pt>
                <c:pt idx="1927">
                  <c:v>73.109009681534388</c:v>
                </c:pt>
                <c:pt idx="1928">
                  <c:v>73.117871666137418</c:v>
                </c:pt>
                <c:pt idx="1929">
                  <c:v>73.126737022668621</c:v>
                </c:pt>
                <c:pt idx="1930">
                  <c:v>73.135605761382621</c:v>
                </c:pt>
                <c:pt idx="1931">
                  <c:v>73.144477892557489</c:v>
                </c:pt>
                <c:pt idx="1932">
                  <c:v>73.153353426494888</c:v>
                </c:pt>
                <c:pt idx="1933">
                  <c:v>73.162232373520155</c:v>
                </c:pt>
                <c:pt idx="1934">
                  <c:v>73.171114743982429</c:v>
                </c:pt>
                <c:pt idx="1935">
                  <c:v>73.180000548254725</c:v>
                </c:pt>
                <c:pt idx="1936">
                  <c:v>73.18888979673406</c:v>
                </c:pt>
                <c:pt idx="1937">
                  <c:v>73.197782499841537</c:v>
                </c:pt>
                <c:pt idx="1938">
                  <c:v>73.206678668022477</c:v>
                </c:pt>
                <c:pt idx="1939">
                  <c:v>73.215578311746484</c:v>
                </c:pt>
                <c:pt idx="1940">
                  <c:v>73.224481441507635</c:v>
                </c:pt>
                <c:pt idx="1941">
                  <c:v>73.233388067824464</c:v>
                </c:pt>
                <c:pt idx="1942">
                  <c:v>73.242298201240189</c:v>
                </c:pt>
                <c:pt idx="1943">
                  <c:v>73.25121185232274</c:v>
                </c:pt>
                <c:pt idx="1944">
                  <c:v>73.260129031664931</c:v>
                </c:pt>
                <c:pt idx="1945">
                  <c:v>73.269049749884473</c:v>
                </c:pt>
                <c:pt idx="1946">
                  <c:v>73.277974017624217</c:v>
                </c:pt>
                <c:pt idx="1947">
                  <c:v>73.286901845552137</c:v>
                </c:pt>
                <c:pt idx="1948">
                  <c:v>73.295833244361518</c:v>
                </c:pt>
                <c:pt idx="1949">
                  <c:v>73.304768224771053</c:v>
                </c:pt>
                <c:pt idx="1950">
                  <c:v>73.313706797524944</c:v>
                </c:pt>
                <c:pt idx="1951">
                  <c:v>73.322648973392987</c:v>
                </c:pt>
                <c:pt idx="1952">
                  <c:v>73.331594763170756</c:v>
                </c:pt>
                <c:pt idx="1953">
                  <c:v>73.340544177679661</c:v>
                </c:pt>
                <c:pt idx="1954">
                  <c:v>73.349497227767074</c:v>
                </c:pt>
                <c:pt idx="1955">
                  <c:v>73.358453924306446</c:v>
                </c:pt>
                <c:pt idx="1956">
                  <c:v>73.36741427819743</c:v>
                </c:pt>
                <c:pt idx="1957">
                  <c:v>73.376378300365971</c:v>
                </c:pt>
                <c:pt idx="1958">
                  <c:v>73.385346001764475</c:v>
                </c:pt>
                <c:pt idx="1959">
                  <c:v>73.394317393371836</c:v>
                </c:pt>
                <c:pt idx="1960">
                  <c:v>73.403292486193649</c:v>
                </c:pt>
                <c:pt idx="1961">
                  <c:v>73.4122712912623</c:v>
                </c:pt>
                <c:pt idx="1962">
                  <c:v>73.421253819637016</c:v>
                </c:pt>
                <c:pt idx="1963">
                  <c:v>73.430240082404097</c:v>
                </c:pt>
                <c:pt idx="1964">
                  <c:v>73.439230090676915</c:v>
                </c:pt>
                <c:pt idx="1965">
                  <c:v>73.448223855596169</c:v>
                </c:pt>
                <c:pt idx="1966">
                  <c:v>73.457221388329884</c:v>
                </c:pt>
                <c:pt idx="1967">
                  <c:v>73.466222700073587</c:v>
                </c:pt>
                <c:pt idx="1968">
                  <c:v>73.475227802050441</c:v>
                </c:pt>
                <c:pt idx="1969">
                  <c:v>73.484236705511321</c:v>
                </c:pt>
                <c:pt idx="1970">
                  <c:v>73.493249421734987</c:v>
                </c:pt>
                <c:pt idx="1971">
                  <c:v>73.502265962028204</c:v>
                </c:pt>
                <c:pt idx="1972">
                  <c:v>73.511286337725792</c:v>
                </c:pt>
                <c:pt idx="1973">
                  <c:v>73.520310560190865</c:v>
                </c:pt>
                <c:pt idx="1974">
                  <c:v>73.529338640814871</c:v>
                </c:pt>
                <c:pt idx="1975">
                  <c:v>73.538370591017753</c:v>
                </c:pt>
                <c:pt idx="1976">
                  <c:v>73.547406422248045</c:v>
                </c:pt>
                <c:pt idx="1977">
                  <c:v>73.556446145983074</c:v>
                </c:pt>
                <c:pt idx="1978">
                  <c:v>73.56548977372897</c:v>
                </c:pt>
                <c:pt idx="1979">
                  <c:v>73.574537317020926</c:v>
                </c:pt>
                <c:pt idx="1980">
                  <c:v>73.58358878742321</c:v>
                </c:pt>
                <c:pt idx="1981">
                  <c:v>73.592644196529378</c:v>
                </c:pt>
                <c:pt idx="1982">
                  <c:v>73.601703555962374</c:v>
                </c:pt>
                <c:pt idx="1983">
                  <c:v>73.61076687737463</c:v>
                </c:pt>
                <c:pt idx="1984">
                  <c:v>73.619834172448265</c:v>
                </c:pt>
                <c:pt idx="1985">
                  <c:v>73.628905452895168</c:v>
                </c:pt>
                <c:pt idx="1986">
                  <c:v>73.637980730457116</c:v>
                </c:pt>
                <c:pt idx="1987">
                  <c:v>73.647060016905996</c:v>
                </c:pt>
                <c:pt idx="1988">
                  <c:v>73.656143324043811</c:v>
                </c:pt>
                <c:pt idx="1989">
                  <c:v>73.665230663702928</c:v>
                </c:pt>
                <c:pt idx="1990">
                  <c:v>73.674322047746159</c:v>
                </c:pt>
                <c:pt idx="1991">
                  <c:v>73.683417488066908</c:v>
                </c:pt>
                <c:pt idx="1992">
                  <c:v>73.692516996589276</c:v>
                </c:pt>
                <c:pt idx="1993">
                  <c:v>73.701620585268273</c:v>
                </c:pt>
                <c:pt idx="1994">
                  <c:v>73.710728266089887</c:v>
                </c:pt>
                <c:pt idx="1995">
                  <c:v>73.719840051071273</c:v>
                </c:pt>
                <c:pt idx="1996">
                  <c:v>73.728955952260847</c:v>
                </c:pt>
                <c:pt idx="1997">
                  <c:v>73.738075981738447</c:v>
                </c:pt>
                <c:pt idx="1998">
                  <c:v>73.747200151615502</c:v>
                </c:pt>
                <c:pt idx="1999">
                  <c:v>73.756328474035115</c:v>
                </c:pt>
                <c:pt idx="2000" formatCode="General">
                  <c:v>73.765460961172266</c:v>
                </c:pt>
                <c:pt idx="2001" formatCode="General">
                  <c:v>73.774597625233909</c:v>
                </c:pt>
                <c:pt idx="2002" formatCode="General">
                  <c:v>73.783738478459142</c:v>
                </c:pt>
                <c:pt idx="2003" formatCode="General">
                  <c:v>73.792883533119351</c:v>
                </c:pt>
                <c:pt idx="2004" formatCode="General">
                  <c:v>73.802032801518351</c:v>
                </c:pt>
                <c:pt idx="2005" formatCode="General">
                  <c:v>73.811186295992528</c:v>
                </c:pt>
                <c:pt idx="2006" formatCode="General">
                  <c:v>73.820344028910966</c:v>
                </c:pt>
                <c:pt idx="2007" formatCode="General">
                  <c:v>73.829506012675651</c:v>
                </c:pt>
                <c:pt idx="2008" formatCode="General">
                  <c:v>73.838672259721562</c:v>
                </c:pt>
                <c:pt idx="2009" formatCode="General">
                  <c:v>73.847842782516892</c:v>
                </c:pt>
                <c:pt idx="2010" formatCode="General">
                  <c:v>73.857017593563086</c:v>
                </c:pt>
                <c:pt idx="2011" formatCode="General">
                  <c:v>73.866196705395097</c:v>
                </c:pt>
                <c:pt idx="2012" formatCode="General">
                  <c:v>73.87538013058149</c:v>
                </c:pt>
                <c:pt idx="2013" formatCode="General">
                  <c:v>73.884567881724607</c:v>
                </c:pt>
                <c:pt idx="2014" formatCode="General">
                  <c:v>73.893759971460696</c:v>
                </c:pt>
                <c:pt idx="2015" formatCode="General">
                  <c:v>73.902956412460114</c:v>
                </c:pt>
                <c:pt idx="2016" formatCode="General">
                  <c:v>73.912157217427421</c:v>
                </c:pt>
                <c:pt idx="2017" formatCode="General">
                  <c:v>73.921362399101596</c:v>
                </c:pt>
                <c:pt idx="2018" formatCode="General">
                  <c:v>73.930571970256153</c:v>
                </c:pt>
                <c:pt idx="2019" formatCode="General">
                  <c:v>73.939785943699306</c:v>
                </c:pt>
                <c:pt idx="2020" formatCode="General">
                  <c:v>73.949004332274143</c:v>
                </c:pt>
                <c:pt idx="2021" formatCode="General">
                  <c:v>73.958227148858754</c:v>
                </c:pt>
                <c:pt idx="2022" formatCode="General">
                  <c:v>73.967454406366414</c:v>
                </c:pt>
                <c:pt idx="2023" formatCode="General">
                  <c:v>73.976686117745757</c:v>
                </c:pt>
                <c:pt idx="2024" formatCode="General">
                  <c:v>73.985922295980913</c:v>
                </c:pt>
                <c:pt idx="2025" formatCode="General">
                  <c:v>73.995162954091654</c:v>
                </c:pt>
                <c:pt idx="2026" formatCode="General">
                  <c:v>74.004408105133621</c:v>
                </c:pt>
                <c:pt idx="2027" formatCode="General">
                  <c:v>74.013657762198406</c:v>
                </c:pt>
                <c:pt idx="2028" formatCode="General">
                  <c:v>74.022911938413799</c:v>
                </c:pt>
                <c:pt idx="2029" formatCode="General">
                  <c:v>74.032170646943868</c:v>
                </c:pt>
                <c:pt idx="2030" formatCode="General">
                  <c:v>74.041433900989205</c:v>
                </c:pt>
                <c:pt idx="2031" formatCode="General">
                  <c:v>74.050701713787021</c:v>
                </c:pt>
                <c:pt idx="2032" formatCode="General">
                  <c:v>74.05997409861142</c:v>
                </c:pt>
                <c:pt idx="2033" formatCode="General">
                  <c:v>74.069251068773426</c:v>
                </c:pt>
                <c:pt idx="2034" formatCode="General">
                  <c:v>74.078532637621265</c:v>
                </c:pt>
                <c:pt idx="2035" formatCode="General">
                  <c:v>74.087818818540512</c:v>
                </c:pt>
                <c:pt idx="2036" formatCode="General">
                  <c:v>74.0971096249542</c:v>
                </c:pt>
                <c:pt idx="2037" formatCode="General">
                  <c:v>74.106405070323092</c:v>
                </c:pt>
                <c:pt idx="2038" formatCode="General">
                  <c:v>74.11570516814578</c:v>
                </c:pt>
                <c:pt idx="2039" formatCode="General">
                  <c:v>74.125009931958886</c:v>
                </c:pt>
                <c:pt idx="2040" formatCode="General">
                  <c:v>74.134319375337242</c:v>
                </c:pt>
                <c:pt idx="2041" formatCode="General">
                  <c:v>74.143633511894066</c:v>
                </c:pt>
                <c:pt idx="2042" formatCode="General">
                  <c:v>74.152952355281116</c:v>
                </c:pt>
                <c:pt idx="2043" formatCode="General">
                  <c:v>74.162275919188914</c:v>
                </c:pt>
                <c:pt idx="2044" formatCode="General">
                  <c:v>74.171604217346868</c:v>
                </c:pt>
                <c:pt idx="2045" formatCode="General">
                  <c:v>74.180937263523518</c:v>
                </c:pt>
                <c:pt idx="2046" formatCode="General">
                  <c:v>74.190275071526628</c:v>
                </c:pt>
                <c:pt idx="2047" formatCode="General">
                  <c:v>74.199617655203497</c:v>
                </c:pt>
                <c:pt idx="2048" formatCode="General">
                  <c:v>74.208965028441</c:v>
                </c:pt>
                <c:pt idx="2049" formatCode="General">
                  <c:v>74.218317205165874</c:v>
                </c:pt>
                <c:pt idx="2050" formatCode="General">
                  <c:v>74.227674199344875</c:v>
                </c:pt>
                <c:pt idx="2051" formatCode="General">
                  <c:v>74.237036024984931</c:v>
                </c:pt>
                <c:pt idx="2052" formatCode="General">
                  <c:v>74.246402696133387</c:v>
                </c:pt>
                <c:pt idx="2053" formatCode="General">
                  <c:v>74.255774226878131</c:v>
                </c:pt>
                <c:pt idx="2054" formatCode="General">
                  <c:v>74.265150631347865</c:v>
                </c:pt>
                <c:pt idx="2055" formatCode="General">
                  <c:v>74.274531923712203</c:v>
                </c:pt>
                <c:pt idx="2056" formatCode="General">
                  <c:v>74.283918118181901</c:v>
                </c:pt>
                <c:pt idx="2057" formatCode="General">
                  <c:v>74.293309229009111</c:v>
                </c:pt>
                <c:pt idx="2058" formatCode="General">
                  <c:v>74.302705270487451</c:v>
                </c:pt>
                <c:pt idx="2059" formatCode="General">
                  <c:v>74.312106256952305</c:v>
                </c:pt>
                <c:pt idx="2060" formatCode="General">
                  <c:v>74.321512202780966</c:v>
                </c:pt>
                <c:pt idx="2061" formatCode="General">
                  <c:v>74.330923122392861</c:v>
                </c:pt>
                <c:pt idx="2062" formatCode="General">
                  <c:v>74.340339030249709</c:v>
                </c:pt>
                <c:pt idx="2063" formatCode="General">
                  <c:v>74.34975994085579</c:v>
                </c:pt>
                <c:pt idx="2064" formatCode="General">
                  <c:v>74.359185868758061</c:v>
                </c:pt>
                <c:pt idx="2065" formatCode="General">
                  <c:v>74.368616828546408</c:v>
                </c:pt>
                <c:pt idx="2066" formatCode="General">
                  <c:v>74.378052834853833</c:v>
                </c:pt>
                <c:pt idx="2067" formatCode="General">
                  <c:v>74.387493902356681</c:v>
                </c:pt>
                <c:pt idx="2068" formatCode="General">
                  <c:v>74.396940045774812</c:v>
                </c:pt>
                <c:pt idx="2069" formatCode="General">
                  <c:v>74.406391279871812</c:v>
                </c:pt>
                <c:pt idx="2070" formatCode="General">
                  <c:v>74.415847619455221</c:v>
                </c:pt>
                <c:pt idx="2071" formatCode="General">
                  <c:v>74.425309079376717</c:v>
                </c:pt>
                <c:pt idx="2072" formatCode="General">
                  <c:v>74.434775674532347</c:v>
                </c:pt>
                <c:pt idx="2073" formatCode="General">
                  <c:v>74.44424741986272</c:v>
                </c:pt>
                <c:pt idx="2074" formatCode="General">
                  <c:v>74.453724330353225</c:v>
                </c:pt>
                <c:pt idx="2075" formatCode="General">
                  <c:v>74.463206421034243</c:v>
                </c:pt>
                <c:pt idx="2076" formatCode="General">
                  <c:v>74.47269370698136</c:v>
                </c:pt>
                <c:pt idx="2077" formatCode="General">
                  <c:v>74.482186203315578</c:v>
                </c:pt>
                <c:pt idx="2078" formatCode="General">
                  <c:v>74.491683925203546</c:v>
                </c:pt>
                <c:pt idx="2079" formatCode="General">
                  <c:v>74.50118688785777</c:v>
                </c:pt>
                <c:pt idx="2080" formatCode="General">
                  <c:v>74.510695106536815</c:v>
                </c:pt>
                <c:pt idx="2081" formatCode="General">
                  <c:v>74.520208596545558</c:v>
                </c:pt>
                <c:pt idx="2082" formatCode="General">
                  <c:v>74.52972737323536</c:v>
                </c:pt>
                <c:pt idx="2083" formatCode="General">
                  <c:v>74.539251452004351</c:v>
                </c:pt>
                <c:pt idx="2084" formatCode="General">
                  <c:v>74.548780848297596</c:v>
                </c:pt>
                <c:pt idx="2085" formatCode="General">
                  <c:v>74.558315577607388</c:v>
                </c:pt>
                <c:pt idx="2086" formatCode="General">
                  <c:v>74.567855655473366</c:v>
                </c:pt>
                <c:pt idx="2087" formatCode="General">
                  <c:v>74.577401097482863</c:v>
                </c:pt>
                <c:pt idx="2088" formatCode="General">
                  <c:v>74.586951919271058</c:v>
                </c:pt>
                <c:pt idx="2089" formatCode="General">
                  <c:v>74.596508136521223</c:v>
                </c:pt>
                <c:pt idx="2090" formatCode="General">
                  <c:v>74.606069764964985</c:v>
                </c:pt>
                <c:pt idx="2091" formatCode="General">
                  <c:v>74.615636820382491</c:v>
                </c:pt>
                <c:pt idx="2092" formatCode="General">
                  <c:v>74.625209318602728</c:v>
                </c:pt>
                <c:pt idx="2093" formatCode="General">
                  <c:v>74.634787275503683</c:v>
                </c:pt>
                <c:pt idx="2094" formatCode="General">
                  <c:v>74.644370707012627</c:v>
                </c:pt>
                <c:pt idx="2095" formatCode="General">
                  <c:v>74.653959629106325</c:v>
                </c:pt>
                <c:pt idx="2096" formatCode="General">
                  <c:v>74.663554057811325</c:v>
                </c:pt>
                <c:pt idx="2097" formatCode="General">
                  <c:v>74.673154009204097</c:v>
                </c:pt>
                <c:pt idx="2098" formatCode="General">
                  <c:v>74.682759499411404</c:v>
                </c:pt>
                <c:pt idx="2099" formatCode="General">
                  <c:v>74.692370544610441</c:v>
                </c:pt>
                <c:pt idx="2100" formatCode="General">
                  <c:v>74.701987161029152</c:v>
                </c:pt>
                <c:pt idx="2101" formatCode="General">
                  <c:v>74.711609364946412</c:v>
                </c:pt>
                <c:pt idx="2102" formatCode="General">
                  <c:v>74.721237172692327</c:v>
                </c:pt>
                <c:pt idx="2103" formatCode="General">
                  <c:v>74.730870600648458</c:v>
                </c:pt>
                <c:pt idx="2104" formatCode="General">
                  <c:v>74.740509665248098</c:v>
                </c:pt>
                <c:pt idx="2105" formatCode="General">
                  <c:v>74.75015438297649</c:v>
                </c:pt>
                <c:pt idx="2106" formatCode="General">
                  <c:v>74.75980477037109</c:v>
                </c:pt>
                <c:pt idx="2107" formatCode="General">
                  <c:v>74.769460844021836</c:v>
                </c:pt>
                <c:pt idx="2108" formatCode="General">
                  <c:v>74.7791226205714</c:v>
                </c:pt>
                <c:pt idx="2109" formatCode="General">
                  <c:v>74.788790116715433</c:v>
                </c:pt>
                <c:pt idx="2110" formatCode="General">
                  <c:v>74.798463349202834</c:v>
                </c:pt>
                <c:pt idx="2111" formatCode="General">
                  <c:v>74.808142334836035</c:v>
                </c:pt>
                <c:pt idx="2112" formatCode="General">
                  <c:v>74.817827090471212</c:v>
                </c:pt>
                <c:pt idx="2113" formatCode="General">
                  <c:v>74.827517633018587</c:v>
                </c:pt>
                <c:pt idx="2114" formatCode="General">
                  <c:v>74.837213979442708</c:v>
                </c:pt>
                <c:pt idx="2115" formatCode="General">
                  <c:v>74.846916146762652</c:v>
                </c:pt>
                <c:pt idx="2116" formatCode="General">
                  <c:v>74.856624152052376</c:v>
                </c:pt>
                <c:pt idx="2117" formatCode="General">
                  <c:v>74.866338012440934</c:v>
                </c:pt>
                <c:pt idx="2118" formatCode="General">
                  <c:v>74.876057745112746</c:v>
                </c:pt>
                <c:pt idx="2119" formatCode="General">
                  <c:v>74.885783367307909</c:v>
                </c:pt>
                <c:pt idx="2120" formatCode="General">
                  <c:v>74.895514896322439</c:v>
                </c:pt>
                <c:pt idx="2121" formatCode="General">
                  <c:v>74.905252349508572</c:v>
                </c:pt>
                <c:pt idx="2122" formatCode="General">
                  <c:v>74.914995744275046</c:v>
                </c:pt>
                <c:pt idx="2123" formatCode="General">
                  <c:v>74.924745098087314</c:v>
                </c:pt>
                <c:pt idx="2124" formatCode="General">
                  <c:v>74.934500428467956</c:v>
                </c:pt>
                <c:pt idx="2125" formatCode="General">
                  <c:v>74.944261752996837</c:v>
                </c:pt>
                <c:pt idx="2126" formatCode="General">
                  <c:v>74.954029089311433</c:v>
                </c:pt>
                <c:pt idx="2127" formatCode="General">
                  <c:v>74.963802455107185</c:v>
                </c:pt>
                <c:pt idx="2128" formatCode="General">
                  <c:v>74.973581868137657</c:v>
                </c:pt>
                <c:pt idx="2129" formatCode="General">
                  <c:v>74.983367346214962</c:v>
                </c:pt>
                <c:pt idx="2130" formatCode="General">
                  <c:v>74.993158907209974</c:v>
                </c:pt>
                <c:pt idx="2131" formatCode="General">
                  <c:v>75.002956569052614</c:v>
                </c:pt>
                <c:pt idx="2132" formatCode="General">
                  <c:v>75.012760349732218</c:v>
                </c:pt>
                <c:pt idx="2133" formatCode="General">
                  <c:v>75.022570267297766</c:v>
                </c:pt>
                <c:pt idx="2134" formatCode="General">
                  <c:v>75.03238633985822</c:v>
                </c:pt>
                <c:pt idx="2135" formatCode="General">
                  <c:v>75.04220858558277</c:v>
                </c:pt>
                <c:pt idx="2136" formatCode="General">
                  <c:v>75.052037022701242</c:v>
                </c:pt>
                <c:pt idx="2137" formatCode="General">
                  <c:v>75.061871669504299</c:v>
                </c:pt>
                <c:pt idx="2138" formatCode="General">
                  <c:v>75.071712544343796</c:v>
                </c:pt>
                <c:pt idx="2139" formatCode="General">
                  <c:v>75.081559665633094</c:v>
                </c:pt>
                <c:pt idx="2140" formatCode="General">
                  <c:v>75.091413051847326</c:v>
                </c:pt>
                <c:pt idx="2141" formatCode="General">
                  <c:v>75.101272721523799</c:v>
                </c:pt>
                <c:pt idx="2142" formatCode="General">
                  <c:v>75.111138693262205</c:v>
                </c:pt>
                <c:pt idx="2143" formatCode="General">
                  <c:v>75.121010985725007</c:v>
                </c:pt>
                <c:pt idx="2144" formatCode="General">
                  <c:v>75.130889617637706</c:v>
                </c:pt>
                <c:pt idx="2145" formatCode="General">
                  <c:v>75.140774607789254</c:v>
                </c:pt>
                <c:pt idx="2146" formatCode="General">
                  <c:v>75.150665975032226</c:v>
                </c:pt>
                <c:pt idx="2147" formatCode="General">
                  <c:v>75.160563738283315</c:v>
                </c:pt>
                <c:pt idx="2148" formatCode="General">
                  <c:v>75.170467916523506</c:v>
                </c:pt>
                <c:pt idx="2149" formatCode="General">
                  <c:v>75.180378528798542</c:v>
                </c:pt>
                <c:pt idx="2150" formatCode="General">
                  <c:v>75.190295594219123</c:v>
                </c:pt>
                <c:pt idx="2151" formatCode="General">
                  <c:v>75.200219131961319</c:v>
                </c:pt>
                <c:pt idx="2152" formatCode="General">
                  <c:v>75.210149161266941</c:v>
                </c:pt>
                <c:pt idx="2153" formatCode="General">
                  <c:v>75.220085701443722</c:v>
                </c:pt>
                <c:pt idx="2154" formatCode="General">
                  <c:v>75.230028771865861</c:v>
                </c:pt>
                <c:pt idx="2155" formatCode="General">
                  <c:v>75.239978391974176</c:v>
                </c:pt>
                <c:pt idx="2156" formatCode="General">
                  <c:v>75.249934581276605</c:v>
                </c:pt>
                <c:pt idx="2157" formatCode="General">
                  <c:v>75.259897359348415</c:v>
                </c:pt>
                <c:pt idx="2158" formatCode="General">
                  <c:v>75.269866745832644</c:v>
                </c:pt>
                <c:pt idx="2159" formatCode="General">
                  <c:v>75.279842760440431</c:v>
                </c:pt>
                <c:pt idx="2160" formatCode="General">
                  <c:v>75.28982542295131</c:v>
                </c:pt>
                <c:pt idx="2161" formatCode="General">
                  <c:v>75.299814753213667</c:v>
                </c:pt>
                <c:pt idx="2162" formatCode="General">
                  <c:v>75.309810771144996</c:v>
                </c:pt>
                <c:pt idx="2163" formatCode="General">
                  <c:v>75.319813496732294</c:v>
                </c:pt>
                <c:pt idx="2164" formatCode="General">
                  <c:v>75.329822950032479</c:v>
                </c:pt>
                <c:pt idx="2165" formatCode="General">
                  <c:v>75.33983915117264</c:v>
                </c:pt>
                <c:pt idx="2166" formatCode="General">
                  <c:v>75.349862120350508</c:v>
                </c:pt>
                <c:pt idx="2167" formatCode="General">
                  <c:v>75.359891877834755</c:v>
                </c:pt>
                <c:pt idx="2168" formatCode="General">
                  <c:v>75.369928443965406</c:v>
                </c:pt>
                <c:pt idx="2169" formatCode="General">
                  <c:v>75.379971839154166</c:v>
                </c:pt>
                <c:pt idx="2170" formatCode="General">
                  <c:v>75.390022083884858</c:v>
                </c:pt>
                <c:pt idx="2171" formatCode="General">
                  <c:v>75.40007919871374</c:v>
                </c:pt>
                <c:pt idx="2172" formatCode="General">
                  <c:v>75.410143204269914</c:v>
                </c:pt>
                <c:pt idx="2173" formatCode="General">
                  <c:v>75.420214121255697</c:v>
                </c:pt>
                <c:pt idx="2174" formatCode="General">
                  <c:v>75.430291970447016</c:v>
                </c:pt>
                <c:pt idx="2175" formatCode="General">
                  <c:v>75.440376772693796</c:v>
                </c:pt>
                <c:pt idx="2176" formatCode="General">
                  <c:v>75.450468548920341</c:v>
                </c:pt>
                <c:pt idx="2177" formatCode="General">
                  <c:v>75.460567320125719</c:v>
                </c:pt>
                <c:pt idx="2178" formatCode="General">
                  <c:v>75.470673107384158</c:v>
                </c:pt>
                <c:pt idx="2179" formatCode="General">
                  <c:v>75.480785931845489</c:v>
                </c:pt>
                <c:pt idx="2180" formatCode="General">
                  <c:v>75.490905814735456</c:v>
                </c:pt>
                <c:pt idx="2181" formatCode="General">
                  <c:v>75.501032777356187</c:v>
                </c:pt>
                <c:pt idx="2182" formatCode="General">
                  <c:v>75.511166841086606</c:v>
                </c:pt>
                <c:pt idx="2183" formatCode="General">
                  <c:v>75.521308027382773</c:v>
                </c:pt>
                <c:pt idx="2184" formatCode="General">
                  <c:v>75.531456357778353</c:v>
                </c:pt>
                <c:pt idx="2185" formatCode="General">
                  <c:v>75.541611853885001</c:v>
                </c:pt>
                <c:pt idx="2186" formatCode="General">
                  <c:v>75.551774537392831</c:v>
                </c:pt>
                <c:pt idx="2187" formatCode="General">
                  <c:v>75.561944430070724</c:v>
                </c:pt>
                <c:pt idx="2188" formatCode="General">
                  <c:v>75.572121553766863</c:v>
                </c:pt>
                <c:pt idx="2189" formatCode="General">
                  <c:v>75.582305930409078</c:v>
                </c:pt>
                <c:pt idx="2190" formatCode="General">
                  <c:v>75.592497582005308</c:v>
                </c:pt>
                <c:pt idx="2191" formatCode="General">
                  <c:v>75.602696530644039</c:v>
                </c:pt>
                <c:pt idx="2192" formatCode="General">
                  <c:v>75.612902798494716</c:v>
                </c:pt>
                <c:pt idx="2193" formatCode="General">
                  <c:v>75.623116407808155</c:v>
                </c:pt>
                <c:pt idx="2194" formatCode="General">
                  <c:v>75.633337380917069</c:v>
                </c:pt>
                <c:pt idx="2195" formatCode="General">
                  <c:v>75.643565740236369</c:v>
                </c:pt>
                <c:pt idx="2196" formatCode="General">
                  <c:v>75.653801508263754</c:v>
                </c:pt>
                <c:pt idx="2197" formatCode="General">
                  <c:v>75.664044707580061</c:v>
                </c:pt>
                <c:pt idx="2198" formatCode="General">
                  <c:v>75.674295360849712</c:v>
                </c:pt>
                <c:pt idx="2199" formatCode="General">
                  <c:v>75.684553490821258</c:v>
                </c:pt>
                <c:pt idx="2200" formatCode="General">
                  <c:v>75.694819120327722</c:v>
                </c:pt>
                <c:pt idx="2201" formatCode="General">
                  <c:v>75.705092272287146</c:v>
                </c:pt>
                <c:pt idx="2202" formatCode="General">
                  <c:v>75.715372969702969</c:v>
                </c:pt>
                <c:pt idx="2203" formatCode="General">
                  <c:v>75.725661235664589</c:v>
                </c:pt>
                <c:pt idx="2204" formatCode="General">
                  <c:v>75.735957093347736</c:v>
                </c:pt>
                <c:pt idx="2205" formatCode="General">
                  <c:v>75.74626056601501</c:v>
                </c:pt>
                <c:pt idx="2206" formatCode="General">
                  <c:v>75.756571677016311</c:v>
                </c:pt>
                <c:pt idx="2207" formatCode="General">
                  <c:v>75.766890449789344</c:v>
                </c:pt>
                <c:pt idx="2208" formatCode="General">
                  <c:v>75.777216907860108</c:v>
                </c:pt>
                <c:pt idx="2209" formatCode="General">
                  <c:v>75.787551074843321</c:v>
                </c:pt>
                <c:pt idx="2210" formatCode="General">
                  <c:v>75.797892974442988</c:v>
                </c:pt>
                <c:pt idx="2211" formatCode="General">
                  <c:v>75.80824263045281</c:v>
                </c:pt>
                <c:pt idx="2212" formatCode="General">
                  <c:v>75.818600066756758</c:v>
                </c:pt>
                <c:pt idx="2213" formatCode="General">
                  <c:v>75.828965307329497</c:v>
                </c:pt>
                <c:pt idx="2214" formatCode="General">
                  <c:v>75.839338376236924</c:v>
                </c:pt>
                <c:pt idx="2215" formatCode="General">
                  <c:v>75.849719297636682</c:v>
                </c:pt>
                <c:pt idx="2216" formatCode="General">
                  <c:v>75.860108095778642</c:v>
                </c:pt>
                <c:pt idx="2217" formatCode="General">
                  <c:v>75.870504795005402</c:v>
                </c:pt>
                <c:pt idx="2218" formatCode="General">
                  <c:v>75.88090941975284</c:v>
                </c:pt>
                <c:pt idx="2219" formatCode="General">
                  <c:v>75.891321994550609</c:v>
                </c:pt>
                <c:pt idx="2220" formatCode="General">
                  <c:v>75.901742544022667</c:v>
                </c:pt>
                <c:pt idx="2221" formatCode="General">
                  <c:v>75.91217109288776</c:v>
                </c:pt>
                <c:pt idx="2222" formatCode="General">
                  <c:v>75.922607665960044</c:v>
                </c:pt>
                <c:pt idx="2223" formatCode="General">
                  <c:v>75.933052288149497</c:v>
                </c:pt>
                <c:pt idx="2224" formatCode="General">
                  <c:v>75.943504984462564</c:v>
                </c:pt>
                <c:pt idx="2225" formatCode="General">
                  <c:v>75.953965780002591</c:v>
                </c:pt>
                <c:pt idx="2226" formatCode="General">
                  <c:v>75.964434699970468</c:v>
                </c:pt>
                <c:pt idx="2227" formatCode="General">
                  <c:v>75.974911769665127</c:v>
                </c:pt>
                <c:pt idx="2228" formatCode="General">
                  <c:v>75.985397014484079</c:v>
                </c:pt>
                <c:pt idx="2229" formatCode="General">
                  <c:v>75.99589045992397</c:v>
                </c:pt>
                <c:pt idx="2230" formatCode="General">
                  <c:v>76.006392131581222</c:v>
                </c:pt>
                <c:pt idx="2231" formatCode="General">
                  <c:v>76.016902055152443</c:v>
                </c:pt>
                <c:pt idx="2232" formatCode="General">
                  <c:v>76.027420256435136</c:v>
                </c:pt>
                <c:pt idx="2233" formatCode="General">
                  <c:v>76.037946761328158</c:v>
                </c:pt>
                <c:pt idx="2234" formatCode="General">
                  <c:v>76.048481595832385</c:v>
                </c:pt>
                <c:pt idx="2235" formatCode="General">
                  <c:v>76.059024786051239</c:v>
                </c:pt>
                <c:pt idx="2236" formatCode="General">
                  <c:v>76.06957635819127</c:v>
                </c:pt>
                <c:pt idx="2237" formatCode="General">
                  <c:v>76.080136338562767</c:v>
                </c:pt>
                <c:pt idx="2238" formatCode="General">
                  <c:v>76.090704753580326</c:v>
                </c:pt>
                <c:pt idx="2239" formatCode="General">
                  <c:v>76.101281629763434</c:v>
                </c:pt>
                <c:pt idx="2240" formatCode="General">
                  <c:v>76.11186699373711</c:v>
                </c:pt>
                <c:pt idx="2241" formatCode="General">
                  <c:v>76.122460872232452</c:v>
                </c:pt>
                <c:pt idx="2242" formatCode="General">
                  <c:v>76.133063292087314</c:v>
                </c:pt>
                <c:pt idx="2243" formatCode="General">
                  <c:v>76.143674280246842</c:v>
                </c:pt>
                <c:pt idx="2244" formatCode="General">
                  <c:v>76.154293863764124</c:v>
                </c:pt>
                <c:pt idx="2245" formatCode="General">
                  <c:v>76.164922069800824</c:v>
                </c:pt>
                <c:pt idx="2246" formatCode="General">
                  <c:v>76.175558925627797</c:v>
                </c:pt>
                <c:pt idx="2247" formatCode="General">
                  <c:v>76.186204458625681</c:v>
                </c:pt>
                <c:pt idx="2248" formatCode="General">
                  <c:v>76.196858696285602</c:v>
                </c:pt>
                <c:pt idx="2249" formatCode="General">
                  <c:v>76.207521666209729</c:v>
                </c:pt>
                <c:pt idx="2250" formatCode="General">
                  <c:v>76.218193396111971</c:v>
                </c:pt>
                <c:pt idx="2251" formatCode="General">
                  <c:v>76.228873913818646</c:v>
                </c:pt>
                <c:pt idx="2252" formatCode="General">
                  <c:v>76.239563247269047</c:v>
                </c:pt>
                <c:pt idx="2253" formatCode="General">
                  <c:v>76.250261424516182</c:v>
                </c:pt>
                <c:pt idx="2254" formatCode="General">
                  <c:v>76.260968473727374</c:v>
                </c:pt>
                <c:pt idx="2255" formatCode="General">
                  <c:v>76.271684423184965</c:v>
                </c:pt>
                <c:pt idx="2256" formatCode="General">
                  <c:v>76.282409301286989</c:v>
                </c:pt>
                <c:pt idx="2257" formatCode="General">
                  <c:v>76.293143136547826</c:v>
                </c:pt>
                <c:pt idx="2258" formatCode="General">
                  <c:v>76.303885957598851</c:v>
                </c:pt>
                <c:pt idx="2259" formatCode="General">
                  <c:v>76.314637793189235</c:v>
                </c:pt>
                <c:pt idx="2260" formatCode="General">
                  <c:v>76.325398672186481</c:v>
                </c:pt>
                <c:pt idx="2261" formatCode="General">
                  <c:v>76.336168623577237</c:v>
                </c:pt>
                <c:pt idx="2262" formatCode="General">
                  <c:v>76.346947676467948</c:v>
                </c:pt>
                <c:pt idx="2263" formatCode="General">
                  <c:v>76.357735860085555</c:v>
                </c:pt>
                <c:pt idx="2264" formatCode="General">
                  <c:v>76.368533203778242</c:v>
                </c:pt>
                <c:pt idx="2265" formatCode="General">
                  <c:v>76.37933973701611</c:v>
                </c:pt>
                <c:pt idx="2266" formatCode="General">
                  <c:v>76.390155489391901</c:v>
                </c:pt>
                <c:pt idx="2267" formatCode="General">
                  <c:v>76.400980490621791</c:v>
                </c:pt>
                <c:pt idx="2268" formatCode="General">
                  <c:v>76.41181477054603</c:v>
                </c:pt>
                <c:pt idx="2269" formatCode="General">
                  <c:v>76.422658359129713</c:v>
                </c:pt>
                <c:pt idx="2270" formatCode="General">
                  <c:v>76.433511286463556</c:v>
                </c:pt>
                <c:pt idx="2271" formatCode="General">
                  <c:v>76.444373582764584</c:v>
                </c:pt>
                <c:pt idx="2272" formatCode="General">
                  <c:v>76.455245278376935</c:v>
                </c:pt>
                <c:pt idx="2273" formatCode="General">
                  <c:v>76.466126403772634</c:v>
                </c:pt>
                <c:pt idx="2274" formatCode="General">
                  <c:v>76.47701698955224</c:v>
                </c:pt>
                <c:pt idx="2275" formatCode="General">
                  <c:v>76.487917066445775</c:v>
                </c:pt>
                <c:pt idx="2276" formatCode="General">
                  <c:v>76.498826665313402</c:v>
                </c:pt>
                <c:pt idx="2277" formatCode="General">
                  <c:v>76.509745817146225</c:v>
                </c:pt>
                <c:pt idx="2278" formatCode="General">
                  <c:v>76.520674553067067</c:v>
                </c:pt>
                <c:pt idx="2279" formatCode="General">
                  <c:v>76.531612904331325</c:v>
                </c:pt>
                <c:pt idx="2280" formatCode="General">
                  <c:v>76.542560902327693</c:v>
                </c:pt>
                <c:pt idx="2281" formatCode="General">
                  <c:v>76.553518578578959</c:v>
                </c:pt>
                <c:pt idx="2282" formatCode="General">
                  <c:v>76.564485964742943</c:v>
                </c:pt>
                <c:pt idx="2283" formatCode="General">
                  <c:v>76.575463092613148</c:v>
                </c:pt>
                <c:pt idx="2284" formatCode="General">
                  <c:v>76.586449994119718</c:v>
                </c:pt>
                <c:pt idx="2285" formatCode="General">
                  <c:v>76.597446701330171</c:v>
                </c:pt>
                <c:pt idx="2286" formatCode="General">
                  <c:v>76.608453246450324</c:v>
                </c:pt>
                <c:pt idx="2287" formatCode="General">
                  <c:v>76.619469661825036</c:v>
                </c:pt>
                <c:pt idx="2288" formatCode="General">
                  <c:v>76.630495979939127</c:v>
                </c:pt>
                <c:pt idx="2289" formatCode="General">
                  <c:v>76.64153223341826</c:v>
                </c:pt>
                <c:pt idx="2290" formatCode="General">
                  <c:v>76.652578455029698</c:v>
                </c:pt>
                <c:pt idx="2291" formatCode="General">
                  <c:v>76.663634677683277</c:v>
                </c:pt>
                <c:pt idx="2292" formatCode="General">
                  <c:v>76.674700934432238</c:v>
                </c:pt>
                <c:pt idx="2293" formatCode="General">
                  <c:v>76.685777258474062</c:v>
                </c:pt>
                <c:pt idx="2294" formatCode="General">
                  <c:v>76.696863683151491</c:v>
                </c:pt>
                <c:pt idx="2295" formatCode="General">
                  <c:v>76.707960241953273</c:v>
                </c:pt>
                <c:pt idx="2296" formatCode="General">
                  <c:v>76.719066968515136</c:v>
                </c:pt>
                <c:pt idx="2297" formatCode="General">
                  <c:v>76.730183896620716</c:v>
                </c:pt>
                <c:pt idx="2298" formatCode="General">
                  <c:v>76.741311060202463</c:v>
                </c:pt>
                <c:pt idx="2299" formatCode="General">
                  <c:v>76.752448493342513</c:v>
                </c:pt>
                <c:pt idx="2300" formatCode="General">
                  <c:v>76.763596230273691</c:v>
                </c:pt>
                <c:pt idx="2301" formatCode="General">
                  <c:v>76.774754305380384</c:v>
                </c:pt>
                <c:pt idx="2302" formatCode="General">
                  <c:v>76.785922753199571</c:v>
                </c:pt>
                <c:pt idx="2303" formatCode="General">
                  <c:v>76.797101608421656</c:v>
                </c:pt>
                <c:pt idx="2304" formatCode="General">
                  <c:v>76.808290905891553</c:v>
                </c:pt>
                <c:pt idx="2305" formatCode="General">
                  <c:v>76.819490680609562</c:v>
                </c:pt>
                <c:pt idx="2306" formatCode="General">
                  <c:v>76.830700967732383</c:v>
                </c:pt>
                <c:pt idx="2307" formatCode="General">
                  <c:v>76.841921802574092</c:v>
                </c:pt>
                <c:pt idx="2308" formatCode="General">
                  <c:v>76.853153220607155</c:v>
                </c:pt>
                <c:pt idx="2309" formatCode="General">
                  <c:v>76.8643952574634</c:v>
                </c:pt>
                <c:pt idx="2310" formatCode="General">
                  <c:v>76.875647948934983</c:v>
                </c:pt>
                <c:pt idx="2311" formatCode="General">
                  <c:v>76.886911330975494</c:v>
                </c:pt>
                <c:pt idx="2312" formatCode="General">
                  <c:v>76.898185439700924</c:v>
                </c:pt>
                <c:pt idx="2313" formatCode="General">
                  <c:v>76.909470311390692</c:v>
                </c:pt>
                <c:pt idx="2314" formatCode="General">
                  <c:v>76.920765982488703</c:v>
                </c:pt>
                <c:pt idx="2315" formatCode="General">
                  <c:v>76.932072489604366</c:v>
                </c:pt>
                <c:pt idx="2316" formatCode="General">
                  <c:v>76.943389869513695</c:v>
                </c:pt>
                <c:pt idx="2317" formatCode="General">
                  <c:v>76.954718159160336</c:v>
                </c:pt>
                <c:pt idx="2318" formatCode="General">
                  <c:v>76.966057395656648</c:v>
                </c:pt>
                <c:pt idx="2319" formatCode="General">
                  <c:v>76.977407616284765</c:v>
                </c:pt>
                <c:pt idx="2320" formatCode="General">
                  <c:v>76.98876885849775</c:v>
                </c:pt>
                <c:pt idx="2321" formatCode="General">
                  <c:v>77.000141159920588</c:v>
                </c:pt>
                <c:pt idx="2322" formatCode="General">
                  <c:v>77.011524558351397</c:v>
                </c:pt>
                <c:pt idx="2323" formatCode="General">
                  <c:v>77.022919091762489</c:v>
                </c:pt>
                <c:pt idx="2324" formatCode="General">
                  <c:v>77.034324798301498</c:v>
                </c:pt>
                <c:pt idx="2325" formatCode="General">
                  <c:v>77.045741716292497</c:v>
                </c:pt>
                <c:pt idx="2326" formatCode="General">
                  <c:v>77.057169884237197</c:v>
                </c:pt>
                <c:pt idx="2327" formatCode="General">
                  <c:v>77.068609340816053</c:v>
                </c:pt>
                <c:pt idx="2328" formatCode="General">
                  <c:v>77.0800601248894</c:v>
                </c:pt>
                <c:pt idx="2329" formatCode="General">
                  <c:v>77.091522275498733</c:v>
                </c:pt>
                <c:pt idx="2330" formatCode="General">
                  <c:v>77.102995831867744</c:v>
                </c:pt>
                <c:pt idx="2331" formatCode="General">
                  <c:v>77.114480833403633</c:v>
                </c:pt>
                <c:pt idx="2332" formatCode="General">
                  <c:v>77.125977319698208</c:v>
                </c:pt>
                <c:pt idx="2333" formatCode="General">
                  <c:v>77.137485330529202</c:v>
                </c:pt>
                <c:pt idx="2334" formatCode="General">
                  <c:v>77.149004905861361</c:v>
                </c:pt>
                <c:pt idx="2335" formatCode="General">
                  <c:v>77.160536085847824</c:v>
                </c:pt>
                <c:pt idx="2336" formatCode="General">
                  <c:v>77.172078910831218</c:v>
                </c:pt>
                <c:pt idx="2337" formatCode="General">
                  <c:v>77.183633421345021</c:v>
                </c:pt>
                <c:pt idx="2338" formatCode="General">
                  <c:v>77.195199658114731</c:v>
                </c:pt>
                <c:pt idx="2339" formatCode="General">
                  <c:v>77.20677766205921</c:v>
                </c:pt>
                <c:pt idx="2340" formatCode="General">
                  <c:v>77.218367474291938</c:v>
                </c:pt>
                <c:pt idx="2341" formatCode="General">
                  <c:v>77.229969136122293</c:v>
                </c:pt>
                <c:pt idx="2342" formatCode="General">
                  <c:v>77.241582689056813</c:v>
                </c:pt>
                <c:pt idx="2343" formatCode="General">
                  <c:v>77.253208174800662</c:v>
                </c:pt>
                <c:pt idx="2344" formatCode="General">
                  <c:v>77.264845635258752</c:v>
                </c:pt>
                <c:pt idx="2345" formatCode="General">
                  <c:v>77.276495112537219</c:v>
                </c:pt>
                <c:pt idx="2346" formatCode="General">
                  <c:v>77.288156648944735</c:v>
                </c:pt>
                <c:pt idx="2347" formatCode="General">
                  <c:v>77.299830286993824</c:v>
                </c:pt>
                <c:pt idx="2348" formatCode="General">
                  <c:v>77.311516069402273</c:v>
                </c:pt>
                <c:pt idx="2349" formatCode="General">
                  <c:v>77.323214039094523</c:v>
                </c:pt>
                <c:pt idx="2350" formatCode="General">
                  <c:v>77.334924239203019</c:v>
                </c:pt>
                <c:pt idx="2351" formatCode="General">
                  <c:v>77.346646713069632</c:v>
                </c:pt>
                <c:pt idx="2352" formatCode="General">
                  <c:v>77.358381504247077</c:v>
                </c:pt>
                <c:pt idx="2353" formatCode="General">
                  <c:v>77.370128656500398</c:v>
                </c:pt>
                <c:pt idx="2354" formatCode="General">
                  <c:v>77.381888213808253</c:v>
                </c:pt>
                <c:pt idx="2355" formatCode="General">
                  <c:v>77.393660220364552</c:v>
                </c:pt>
                <c:pt idx="2356" formatCode="General">
                  <c:v>77.405444720579766</c:v>
                </c:pt>
                <c:pt idx="2357" formatCode="General">
                  <c:v>77.417241759082543</c:v>
                </c:pt>
                <c:pt idx="2358" formatCode="General">
                  <c:v>77.429051380721035</c:v>
                </c:pt>
                <c:pt idx="2359" formatCode="General">
                  <c:v>77.440873630564568</c:v>
                </c:pt>
                <c:pt idx="2360" formatCode="General">
                  <c:v>77.45270855390504</c:v>
                </c:pt>
                <c:pt idx="2361" formatCode="General">
                  <c:v>77.464556196258513</c:v>
                </c:pt>
                <c:pt idx="2362" formatCode="General">
                  <c:v>77.476416603366715</c:v>
                </c:pt>
                <c:pt idx="2363" formatCode="General">
                  <c:v>77.48828982119862</c:v>
                </c:pt>
                <c:pt idx="2364" formatCode="General">
                  <c:v>77.500175895951983</c:v>
                </c:pt>
                <c:pt idx="2365" formatCode="General">
                  <c:v>77.51207487405496</c:v>
                </c:pt>
                <c:pt idx="2366" formatCode="General">
                  <c:v>77.523986802167713</c:v>
                </c:pt>
                <c:pt idx="2367" formatCode="General">
                  <c:v>77.535911727183944</c:v>
                </c:pt>
                <c:pt idx="2368" formatCode="General">
                  <c:v>77.547849696232603</c:v>
                </c:pt>
                <c:pt idx="2369" formatCode="General">
                  <c:v>77.559800756679465</c:v>
                </c:pt>
                <c:pt idx="2370" formatCode="General">
                  <c:v>77.57176495612886</c:v>
                </c:pt>
                <c:pt idx="2371" formatCode="General">
                  <c:v>77.583742342425225</c:v>
                </c:pt>
                <c:pt idx="2372" formatCode="General">
                  <c:v>77.595732963654854</c:v>
                </c:pt>
                <c:pt idx="2373" formatCode="General">
                  <c:v>77.607736868147597</c:v>
                </c:pt>
                <c:pt idx="2374" formatCode="General">
                  <c:v>77.619754104478588</c:v>
                </c:pt>
                <c:pt idx="2375" formatCode="General">
                  <c:v>77.631784721469884</c:v>
                </c:pt>
                <c:pt idx="2376" formatCode="General">
                  <c:v>77.643828768192293</c:v>
                </c:pt>
                <c:pt idx="2377" formatCode="General">
                  <c:v>77.6558862939671</c:v>
                </c:pt>
                <c:pt idx="2378" formatCode="General">
                  <c:v>77.667957348367835</c:v>
                </c:pt>
                <c:pt idx="2379" formatCode="General">
                  <c:v>77.680041981222033</c:v>
                </c:pt>
                <c:pt idx="2380" formatCode="General">
                  <c:v>77.692140242613121</c:v>
                </c:pt>
                <c:pt idx="2381" formatCode="General">
                  <c:v>77.704252182882129</c:v>
                </c:pt>
                <c:pt idx="2382" formatCode="General">
                  <c:v>77.716377852629606</c:v>
                </c:pt>
                <c:pt idx="2383" formatCode="General">
                  <c:v>77.728517302717464</c:v>
                </c:pt>
                <c:pt idx="2384" formatCode="General">
                  <c:v>77.740670584270774</c:v>
                </c:pt>
                <c:pt idx="2385" formatCode="General">
                  <c:v>77.752837748679724</c:v>
                </c:pt>
                <c:pt idx="2386" formatCode="General">
                  <c:v>77.765018847601553</c:v>
                </c:pt>
                <c:pt idx="2387" formatCode="General">
                  <c:v>77.777213932962354</c:v>
                </c:pt>
                <c:pt idx="2388" formatCode="General">
                  <c:v>77.789423056959066</c:v>
                </c:pt>
                <c:pt idx="2389" formatCode="General">
                  <c:v>77.801646272061532</c:v>
                </c:pt>
                <c:pt idx="2390" formatCode="General">
                  <c:v>77.813883631014249</c:v>
                </c:pt>
                <c:pt idx="2391" formatCode="General">
                  <c:v>77.826135186838599</c:v>
                </c:pt>
                <c:pt idx="2392" formatCode="General">
                  <c:v>77.838400992834636</c:v>
                </c:pt>
                <c:pt idx="2393" formatCode="General">
                  <c:v>77.850681102583323</c:v>
                </c:pt>
                <c:pt idx="2394" formatCode="General">
                  <c:v>77.862975569948389</c:v>
                </c:pt>
                <c:pt idx="2395" formatCode="General">
                  <c:v>77.875284449078535</c:v>
                </c:pt>
                <c:pt idx="2396" formatCode="General">
                  <c:v>77.887607794409405</c:v>
                </c:pt>
                <c:pt idx="2397" formatCode="General">
                  <c:v>77.89994566066575</c:v>
                </c:pt>
                <c:pt idx="2398" formatCode="General">
                  <c:v>77.912298102863588</c:v>
                </c:pt>
                <c:pt idx="2399" formatCode="General">
                  <c:v>77.924665176312203</c:v>
                </c:pt>
                <c:pt idx="2400" formatCode="General">
                  <c:v>77.937046936616511</c:v>
                </c:pt>
                <c:pt idx="2401" formatCode="General">
                  <c:v>77.949443439678987</c:v>
                </c:pt>
                <c:pt idx="2402" formatCode="General">
                  <c:v>77.961854741702126</c:v>
                </c:pt>
                <c:pt idx="2403" formatCode="General">
                  <c:v>77.974280899190447</c:v>
                </c:pt>
                <c:pt idx="2404" formatCode="General">
                  <c:v>77.986721968952907</c:v>
                </c:pt>
                <c:pt idx="2405" formatCode="General">
                  <c:v>77.999178008105019</c:v>
                </c:pt>
                <c:pt idx="2406" formatCode="General">
                  <c:v>78.011649074071215</c:v>
                </c:pt>
                <c:pt idx="2407" formatCode="General">
                  <c:v>78.024135224587127</c:v>
                </c:pt>
                <c:pt idx="2408" formatCode="General">
                  <c:v>78.03663651770195</c:v>
                </c:pt>
                <c:pt idx="2409" formatCode="General">
                  <c:v>78.049153011780717</c:v>
                </c:pt>
                <c:pt idx="2410" formatCode="General">
                  <c:v>78.061684765506783</c:v>
                </c:pt>
                <c:pt idx="2411" formatCode="General">
                  <c:v>78.074231837884071</c:v>
                </c:pt>
                <c:pt idx="2412" formatCode="General">
                  <c:v>78.086794288239588</c:v>
                </c:pt>
                <c:pt idx="2413" formatCode="General">
                  <c:v>78.099372176225856</c:v>
                </c:pt>
                <c:pt idx="2414" formatCode="General">
                  <c:v>78.111965561823311</c:v>
                </c:pt>
                <c:pt idx="2415" formatCode="General">
                  <c:v>78.124574505342878</c:v>
                </c:pt>
                <c:pt idx="2416" formatCode="General">
                  <c:v>78.137199067428412</c:v>
                </c:pt>
                <c:pt idx="2417" formatCode="General">
                  <c:v>78.149839309059246</c:v>
                </c:pt>
                <c:pt idx="2418" formatCode="General">
                  <c:v>78.162495291552744</c:v>
                </c:pt>
                <c:pt idx="2419" formatCode="General">
                  <c:v>78.175167076566893</c:v>
                </c:pt>
                <c:pt idx="2420" formatCode="General">
                  <c:v>78.187854726102913</c:v>
                </c:pt>
                <c:pt idx="2421" formatCode="General">
                  <c:v>78.200558302507901</c:v>
                </c:pt>
                <c:pt idx="2422" formatCode="General">
                  <c:v>78.213277868477391</c:v>
                </c:pt>
                <c:pt idx="2423" formatCode="General">
                  <c:v>78.226013487058182</c:v>
                </c:pt>
                <c:pt idx="2424" formatCode="General">
                  <c:v>78.238765221650951</c:v>
                </c:pt>
                <c:pt idx="2425" formatCode="General">
                  <c:v>78.251533136012966</c:v>
                </c:pt>
                <c:pt idx="2426" formatCode="General">
                  <c:v>78.264317294260948</c:v>
                </c:pt>
                <c:pt idx="2427" formatCode="General">
                  <c:v>78.277117760873736</c:v>
                </c:pt>
                <c:pt idx="2428" formatCode="General">
                  <c:v>78.289934600695233</c:v>
                </c:pt>
                <c:pt idx="2429" formatCode="General">
                  <c:v>78.302767878937118</c:v>
                </c:pt>
                <c:pt idx="2430" formatCode="General">
                  <c:v>78.315617661181832</c:v>
                </c:pt>
                <c:pt idx="2431" formatCode="General">
                  <c:v>78.328484013385349</c:v>
                </c:pt>
                <c:pt idx="2432" formatCode="General">
                  <c:v>78.341367001880215</c:v>
                </c:pt>
                <c:pt idx="2433" formatCode="General">
                  <c:v>78.354266693378463</c:v>
                </c:pt>
                <c:pt idx="2434" formatCode="General">
                  <c:v>78.367183154974583</c:v>
                </c:pt>
                <c:pt idx="2435" formatCode="General">
                  <c:v>78.380116454148549</c:v>
                </c:pt>
                <c:pt idx="2436" formatCode="General">
                  <c:v>78.393066658768817</c:v>
                </c:pt>
                <c:pt idx="2437" formatCode="General">
                  <c:v>78.406033837095549</c:v>
                </c:pt>
                <c:pt idx="2438" formatCode="General">
                  <c:v>78.419018057783504</c:v>
                </c:pt>
                <c:pt idx="2439" formatCode="General">
                  <c:v>78.432019389885383</c:v>
                </c:pt>
                <c:pt idx="2440" formatCode="General">
                  <c:v>78.44503790285475</c:v>
                </c:pt>
                <c:pt idx="2441" formatCode="General">
                  <c:v>78.458073666549495</c:v>
                </c:pt>
                <c:pt idx="2442" formatCode="General">
                  <c:v>78.47112675123492</c:v>
                </c:pt>
                <c:pt idx="2443" formatCode="General">
                  <c:v>78.484197227586989</c:v>
                </c:pt>
                <c:pt idx="2444" formatCode="General">
                  <c:v>78.497285166695661</c:v>
                </c:pt>
                <c:pt idx="2445" formatCode="General">
                  <c:v>78.510390640068252</c:v>
                </c:pt>
                <c:pt idx="2446" formatCode="General">
                  <c:v>78.523513719632788</c:v>
                </c:pt>
                <c:pt idx="2447" formatCode="General">
                  <c:v>78.536654477741251</c:v>
                </c:pt>
                <c:pt idx="2448" formatCode="General">
                  <c:v>78.549812987173297</c:v>
                </c:pt>
                <c:pt idx="2449" formatCode="General">
                  <c:v>78.562989321139455</c:v>
                </c:pt>
                <c:pt idx="2450" formatCode="General">
                  <c:v>78.576183553284793</c:v>
                </c:pt>
                <c:pt idx="2451" formatCode="General">
                  <c:v>78.58939575769233</c:v>
                </c:pt>
                <c:pt idx="2452" formatCode="General">
                  <c:v>78.602626008886759</c:v>
                </c:pt>
                <c:pt idx="2453" formatCode="General">
                  <c:v>78.615874381837955</c:v>
                </c:pt>
                <c:pt idx="2454" formatCode="General">
                  <c:v>78.629140951964587</c:v>
                </c:pt>
                <c:pt idx="2455" formatCode="General">
                  <c:v>78.642425795137981</c:v>
                </c:pt>
                <c:pt idx="2456" formatCode="General">
                  <c:v>78.655728987685549</c:v>
                </c:pt>
                <c:pt idx="2457" formatCode="General">
                  <c:v>78.669050606394933</c:v>
                </c:pt>
                <c:pt idx="2458" formatCode="General">
                  <c:v>78.682390728517419</c:v>
                </c:pt>
                <c:pt idx="2459" formatCode="General">
                  <c:v>78.695749431772043</c:v>
                </c:pt>
                <c:pt idx="2460" formatCode="General">
                  <c:v>78.709126794349388</c:v>
                </c:pt>
                <c:pt idx="2461" formatCode="General">
                  <c:v>78.722522894915514</c:v>
                </c:pt>
                <c:pt idx="2462" formatCode="General">
                  <c:v>78.735937812615802</c:v>
                </c:pt>
                <c:pt idx="2463" formatCode="General">
                  <c:v>78.749371627079228</c:v>
                </c:pt>
                <c:pt idx="2464" formatCode="General">
                  <c:v>78.762824418422156</c:v>
                </c:pt>
                <c:pt idx="2465" formatCode="General">
                  <c:v>78.776296267252476</c:v>
                </c:pt>
                <c:pt idx="2466" formatCode="General">
                  <c:v>78.789787254673868</c:v>
                </c:pt>
                <c:pt idx="2467" formatCode="General">
                  <c:v>78.803297462289805</c:v>
                </c:pt>
                <c:pt idx="2468" formatCode="General">
                  <c:v>78.816826972207934</c:v>
                </c:pt>
                <c:pt idx="2469" formatCode="General">
                  <c:v>78.830375867044182</c:v>
                </c:pt>
                <c:pt idx="2470" formatCode="General">
                  <c:v>78.843944229927203</c:v>
                </c:pt>
                <c:pt idx="2471" formatCode="General">
                  <c:v>78.857532144502628</c:v>
                </c:pt>
                <c:pt idx="2472" formatCode="General">
                  <c:v>78.87113969493754</c:v>
                </c:pt>
                <c:pt idx="2473" formatCode="General">
                  <c:v>78.884766965924925</c:v>
                </c:pt>
                <c:pt idx="2474" formatCode="General">
                  <c:v>78.898414042688017</c:v>
                </c:pt>
                <c:pt idx="2475" formatCode="General">
                  <c:v>78.912081010985162</c:v>
                </c:pt>
                <c:pt idx="2476" formatCode="General">
                  <c:v>78.925767957114076</c:v>
                </c:pt>
                <c:pt idx="2477" formatCode="General">
                  <c:v>78.939474967916681</c:v>
                </c:pt>
                <c:pt idx="2478" formatCode="General">
                  <c:v>78.953202130783708</c:v>
                </c:pt>
                <c:pt idx="2479" formatCode="General">
                  <c:v>78.96694953365963</c:v>
                </c:pt>
                <c:pt idx="2480" formatCode="General">
                  <c:v>78.980717265047147</c:v>
                </c:pt>
                <c:pt idx="2481" formatCode="General">
                  <c:v>78.994505414012281</c:v>
                </c:pt>
                <c:pt idx="2482" formatCode="General">
                  <c:v>79.008314070189215</c:v>
                </c:pt>
                <c:pt idx="2483" formatCode="General">
                  <c:v>79.022143323785272</c:v>
                </c:pt>
                <c:pt idx="2484" formatCode="General">
                  <c:v>79.035993265585802</c:v>
                </c:pt>
                <c:pt idx="2485" formatCode="General">
                  <c:v>79.049863986959394</c:v>
                </c:pt>
                <c:pt idx="2486" formatCode="General">
                  <c:v>79.063755579862985</c:v>
                </c:pt>
                <c:pt idx="2487" formatCode="General">
                  <c:v>79.077668136846953</c:v>
                </c:pt>
                <c:pt idx="2488" formatCode="General">
                  <c:v>79.091601751060395</c:v>
                </c:pt>
                <c:pt idx="2489" formatCode="General">
                  <c:v>79.105556516256485</c:v>
                </c:pt>
                <c:pt idx="2490" formatCode="General">
                  <c:v>79.119532526797684</c:v>
                </c:pt>
                <c:pt idx="2491" formatCode="General">
                  <c:v>79.133529877661402</c:v>
                </c:pt>
                <c:pt idx="2492" formatCode="General">
                  <c:v>79.147548664445083</c:v>
                </c:pt>
                <c:pt idx="2493" formatCode="General">
                  <c:v>79.161588983372155</c:v>
                </c:pt>
                <c:pt idx="2494" formatCode="General">
                  <c:v>79.175650931297398</c:v>
                </c:pt>
                <c:pt idx="2495" formatCode="General">
                  <c:v>79.189734605712601</c:v>
                </c:pt>
                <c:pt idx="2496" formatCode="General">
                  <c:v>79.203840104752373</c:v>
                </c:pt>
                <c:pt idx="2497" formatCode="General">
                  <c:v>79.217967527200003</c:v>
                </c:pt>
                <c:pt idx="2498" formatCode="General">
                  <c:v>79.232116972492946</c:v>
                </c:pt>
                <c:pt idx="2499" formatCode="General">
                  <c:v>79.246288540729253</c:v>
                </c:pt>
                <c:pt idx="2500" formatCode="General">
                  <c:v>79.260482332673234</c:v>
                </c:pt>
                <c:pt idx="2501" formatCode="General">
                  <c:v>79.274698449761587</c:v>
                </c:pt>
                <c:pt idx="2502" formatCode="General">
                  <c:v>79.288936994109548</c:v>
                </c:pt>
                <c:pt idx="2503" formatCode="General">
                  <c:v>79.303198068517077</c:v>
                </c:pt>
                <c:pt idx="2504" formatCode="General">
                  <c:v>79.317481776475177</c:v>
                </c:pt>
                <c:pt idx="2505" formatCode="General">
                  <c:v>79.331788222172094</c:v>
                </c:pt>
                <c:pt idx="2506" formatCode="General">
                  <c:v>79.346117510499894</c:v>
                </c:pt>
                <c:pt idx="2507" formatCode="General">
                  <c:v>79.36046974706089</c:v>
                </c:pt>
                <c:pt idx="2508" formatCode="General">
                  <c:v>79.374845038174172</c:v>
                </c:pt>
                <c:pt idx="2509" formatCode="General">
                  <c:v>79.389243490882293</c:v>
                </c:pt>
                <c:pt idx="2510" formatCode="General">
                  <c:v>79.403665212957989</c:v>
                </c:pt>
                <c:pt idx="2511" formatCode="General">
                  <c:v>79.418110312910912</c:v>
                </c:pt>
                <c:pt idx="2512" formatCode="General">
                  <c:v>79.432578899994624</c:v>
                </c:pt>
                <c:pt idx="2513" formatCode="General">
                  <c:v>79.44707108421342</c:v>
                </c:pt>
                <c:pt idx="2514" formatCode="General">
                  <c:v>79.4615869763295</c:v>
                </c:pt>
                <c:pt idx="2515" formatCode="General">
                  <c:v>79.476126687869993</c:v>
                </c:pt>
                <c:pt idx="2516" formatCode="General">
                  <c:v>79.490690331134189</c:v>
                </c:pt>
                <c:pt idx="2517" formatCode="General">
                  <c:v>79.505278019200901</c:v>
                </c:pt>
                <c:pt idx="2518" formatCode="General">
                  <c:v>79.51988986593571</c:v>
                </c:pt>
                <c:pt idx="2519" formatCode="General">
                  <c:v>79.534525985998599</c:v>
                </c:pt>
                <c:pt idx="2520" formatCode="General">
                  <c:v>79.549186494851355</c:v>
                </c:pt>
                <c:pt idx="2521" formatCode="General">
                  <c:v>79.563871508765303</c:v>
                </c:pt>
                <c:pt idx="2522" formatCode="General">
                  <c:v>79.578581144829073</c:v>
                </c:pt>
                <c:pt idx="2523" formatCode="General">
                  <c:v>79.593315520956324</c:v>
                </c:pt>
                <c:pt idx="2524" formatCode="General">
                  <c:v>79.608074755893796</c:v>
                </c:pt>
                <c:pt idx="2525" formatCode="General">
                  <c:v>79.622858969229242</c:v>
                </c:pt>
                <c:pt idx="2526" formatCode="General">
                  <c:v>79.637668281399627</c:v>
                </c:pt>
                <c:pt idx="2527" formatCode="General">
                  <c:v>79.652502813699243</c:v>
                </c:pt>
                <c:pt idx="2528" formatCode="General">
                  <c:v>79.667362688288179</c:v>
                </c:pt>
                <c:pt idx="2529" formatCode="General">
                  <c:v>79.682248028200561</c:v>
                </c:pt>
                <c:pt idx="2530" formatCode="General">
                  <c:v>79.697158957353281</c:v>
                </c:pt>
                <c:pt idx="2531" formatCode="General">
                  <c:v>79.712095600554449</c:v>
                </c:pt>
                <c:pt idx="2532" formatCode="General">
                  <c:v>79.727058083512233</c:v>
                </c:pt>
                <c:pt idx="2533" formatCode="General">
                  <c:v>79.742046532843673</c:v>
                </c:pt>
                <c:pt idx="2534" formatCode="General">
                  <c:v>79.757061076083673</c:v>
                </c:pt>
                <c:pt idx="2535" formatCode="General">
                  <c:v>79.772101841693967</c:v>
                </c:pt>
                <c:pt idx="2536" formatCode="General">
                  <c:v>79.787168959072446</c:v>
                </c:pt>
                <c:pt idx="2537" formatCode="General">
                  <c:v>79.80226255856229</c:v>
                </c:pt>
                <c:pt idx="2538" formatCode="General">
                  <c:v>79.817382771461553</c:v>
                </c:pt>
                <c:pt idx="2539" formatCode="General">
                  <c:v>79.832529730032519</c:v>
                </c:pt>
                <c:pt idx="2540" formatCode="General">
                  <c:v>79.847703567511473</c:v>
                </c:pt>
                <c:pt idx="2541" formatCode="General">
                  <c:v>79.862904418118404</c:v>
                </c:pt>
                <c:pt idx="2542" formatCode="General">
                  <c:v>79.878132417066979</c:v>
                </c:pt>
                <c:pt idx="2543" formatCode="General">
                  <c:v>79.893387700574422</c:v>
                </c:pt>
                <c:pt idx="2544" formatCode="General">
                  <c:v>79.908670405871817</c:v>
                </c:pt>
                <c:pt idx="2545" formatCode="General">
                  <c:v>79.923980671214295</c:v>
                </c:pt>
                <c:pt idx="2546" formatCode="General">
                  <c:v>79.939318635891425</c:v>
                </c:pt>
                <c:pt idx="2547" formatCode="General">
                  <c:v>79.954684440237827</c:v>
                </c:pt>
                <c:pt idx="2548" formatCode="General">
                  <c:v>79.970078225643789</c:v>
                </c:pt>
                <c:pt idx="2549" formatCode="General">
                  <c:v>79.985500134566124</c:v>
                </c:pt>
                <c:pt idx="2550" formatCode="General">
                  <c:v>80.000950310539082</c:v>
                </c:pt>
                <c:pt idx="2551" formatCode="General">
                  <c:v>80.016428898185467</c:v>
                </c:pt>
                <c:pt idx="2552" formatCode="General">
                  <c:v>80.031936043227873</c:v>
                </c:pt>
                <c:pt idx="2553" formatCode="General">
                  <c:v>80.047471892500084</c:v>
                </c:pt>
                <c:pt idx="2554" formatCode="General">
                  <c:v>80.063036593958557</c:v>
                </c:pt>
                <c:pt idx="2555" formatCode="General">
                  <c:v>80.0786302966942</c:v>
                </c:pt>
                <c:pt idx="2556" formatCode="General">
                  <c:v>80.094253150944127</c:v>
                </c:pt>
                <c:pt idx="2557" formatCode="General">
                  <c:v>80.109905308103677</c:v>
                </c:pt>
                <c:pt idx="2558" formatCode="General">
                  <c:v>80.12558692073857</c:v>
                </c:pt>
                <c:pt idx="2559" formatCode="General">
                  <c:v>80.141298142597236</c:v>
                </c:pt>
                <c:pt idx="2560" formatCode="General">
                  <c:v>80.157039128623282</c:v>
                </c:pt>
                <c:pt idx="2561" formatCode="General">
                  <c:v>80.172810034968137</c:v>
                </c:pt>
                <c:pt idx="2562" formatCode="General">
                  <c:v>80.188611019003815</c:v>
                </c:pt>
                <c:pt idx="2563" formatCode="General">
                  <c:v>80.204442239336004</c:v>
                </c:pt>
                <c:pt idx="2564" formatCode="General">
                  <c:v>80.220303855817122</c:v>
                </c:pt>
                <c:pt idx="2565" formatCode="General">
                  <c:v>80.236196029559693</c:v>
                </c:pt>
                <c:pt idx="2566" formatCode="General">
                  <c:v>80.252118922949904</c:v>
                </c:pt>
                <c:pt idx="2567" formatCode="General">
                  <c:v>80.268072699661204</c:v>
                </c:pt>
                <c:pt idx="2568" formatCode="General">
                  <c:v>80.28405752466827</c:v>
                </c:pt>
                <c:pt idx="2569" formatCode="General">
                  <c:v>80.300073564261083</c:v>
                </c:pt>
                <c:pt idx="2570" formatCode="General">
                  <c:v>80.316120986059076</c:v>
                </c:pt>
                <c:pt idx="2571" formatCode="General">
                  <c:v>80.332199959025786</c:v>
                </c:pt>
                <c:pt idx="2572" formatCode="General">
                  <c:v>80.34831065348331</c:v>
                </c:pt>
                <c:pt idx="2573" formatCode="General">
                  <c:v>80.364453241127308</c:v>
                </c:pt>
                <c:pt idx="2574" formatCode="General">
                  <c:v>80.380627895042039</c:v>
                </c:pt>
                <c:pt idx="2575" formatCode="General">
                  <c:v>80.396834789715541</c:v>
                </c:pt>
                <c:pt idx="2576" formatCode="General">
                  <c:v>80.413074101055258</c:v>
                </c:pt>
                <c:pt idx="2577" formatCode="General">
                  <c:v>80.429346006403648</c:v>
                </c:pt>
                <c:pt idx="2578" formatCode="General">
                  <c:v>80.445650684554096</c:v>
                </c:pt>
                <c:pt idx="2579" formatCode="General">
                  <c:v>80.461988315767144</c:v>
                </c:pt>
                <c:pt idx="2580" formatCode="General">
                  <c:v>80.478359081786763</c:v>
                </c:pt>
                <c:pt idx="2581" formatCode="General">
                  <c:v>80.494763165856966</c:v>
                </c:pt>
                <c:pt idx="2582" formatCode="General">
                  <c:v>80.511200752738745</c:v>
                </c:pt>
                <c:pt idx="2583" formatCode="General">
                  <c:v>80.527672028726982</c:v>
                </c:pt>
                <c:pt idx="2584" formatCode="General">
                  <c:v>80.544177181667905</c:v>
                </c:pt>
                <c:pt idx="2585" formatCode="General">
                  <c:v>80.56071640097656</c:v>
                </c:pt>
                <c:pt idx="2586" formatCode="General">
                  <c:v>80.57728987765465</c:v>
                </c:pt>
                <c:pt idx="2587" formatCode="General">
                  <c:v>80.593897804308625</c:v>
                </c:pt>
                <c:pt idx="2588" formatCode="General">
                  <c:v>80.610540375167986</c:v>
                </c:pt>
                <c:pt idx="2589" formatCode="General">
                  <c:v>80.62721778610387</c:v>
                </c:pt>
                <c:pt idx="2590" formatCode="General">
                  <c:v>80.643930234647911</c:v>
                </c:pt>
                <c:pt idx="2591" formatCode="General">
                  <c:v>80.660677920011395</c:v>
                </c:pt>
                <c:pt idx="2592" formatCode="General">
                  <c:v>80.677461043104671</c:v>
                </c:pt>
                <c:pt idx="2593" formatCode="General">
                  <c:v>80.694279806556807</c:v>
                </c:pt>
                <c:pt idx="2594" formatCode="General">
                  <c:v>80.711134414735596</c:v>
                </c:pt>
                <c:pt idx="2595" formatCode="General">
                  <c:v>80.728025073767839</c:v>
                </c:pt>
                <c:pt idx="2596" formatCode="General">
                  <c:v>80.744951991559901</c:v>
                </c:pt>
                <c:pt idx="2597" formatCode="General">
                  <c:v>80.761915377818639</c:v>
                </c:pt>
                <c:pt idx="2598" formatCode="General">
                  <c:v>80.778915444072496</c:v>
                </c:pt>
                <c:pt idx="2599" formatCode="General">
                  <c:v>80.795952403693079</c:v>
                </c:pt>
                <c:pt idx="2600" formatCode="General">
                  <c:v>80.81302647191697</c:v>
                </c:pt>
                <c:pt idx="2601" formatCode="General">
                  <c:v>80.830137865867854</c:v>
                </c:pt>
                <c:pt idx="2602" formatCode="General">
                  <c:v>80.847286804578971</c:v>
                </c:pt>
                <c:pt idx="2603" formatCode="General">
                  <c:v>80.864473509016037</c:v>
                </c:pt>
                <c:pt idx="2604" formatCode="General">
                  <c:v>80.881698202100267</c:v>
                </c:pt>
                <c:pt idx="2605" formatCode="General">
                  <c:v>80.898961108731982</c:v>
                </c:pt>
                <c:pt idx="2606" formatCode="General">
                  <c:v>80.916262455814476</c:v>
                </c:pt>
                <c:pt idx="2607" formatCode="General">
                  <c:v>80.933602472278196</c:v>
                </c:pt>
                <c:pt idx="2608" formatCode="General">
                  <c:v>80.95098138910538</c:v>
                </c:pt>
                <c:pt idx="2609" formatCode="General">
                  <c:v>80.968399439355039</c:v>
                </c:pt>
                <c:pt idx="2610" formatCode="General">
                  <c:v>80.985856858188313</c:v>
                </c:pt>
                <c:pt idx="2611" formatCode="General">
                  <c:v>81.003353882894174</c:v>
                </c:pt>
                <c:pt idx="2612" formatCode="General">
                  <c:v>81.020890752915719</c:v>
                </c:pt>
                <c:pt idx="2613" formatCode="General">
                  <c:v>81.038467709876556</c:v>
                </c:pt>
                <c:pt idx="2614" formatCode="General">
                  <c:v>81.056084997607854</c:v>
                </c:pt>
                <c:pt idx="2615" formatCode="General">
                  <c:v>81.073742862175806</c:v>
                </c:pt>
                <c:pt idx="2616" formatCode="General">
                  <c:v>81.091441551909313</c:v>
                </c:pt>
                <c:pt idx="2617" formatCode="General">
                  <c:v>81.109181317428323</c:v>
                </c:pt>
                <c:pt idx="2618" formatCode="General">
                  <c:v>81.126962411672537</c:v>
                </c:pt>
                <c:pt idx="2619" formatCode="General">
                  <c:v>81.144785089930565</c:v>
                </c:pt>
                <c:pt idx="2620" formatCode="General">
                  <c:v>81.162649609869504</c:v>
                </c:pt>
                <c:pt idx="2621" formatCode="General">
                  <c:v>81.180556231565077</c:v>
                </c:pt>
                <c:pt idx="2622" formatCode="General">
                  <c:v>81.198505217532144</c:v>
                </c:pt>
                <c:pt idx="2623" formatCode="General">
                  <c:v>81.216496832755894</c:v>
                </c:pt>
                <c:pt idx="2624" formatCode="General">
                  <c:v>81.234531344723237</c:v>
                </c:pt>
                <c:pt idx="2625" formatCode="General">
                  <c:v>81.252609023455037</c:v>
                </c:pt>
                <c:pt idx="2626" formatCode="General">
                  <c:v>81.270730141538536</c:v>
                </c:pt>
                <c:pt idx="2627" formatCode="General">
                  <c:v>81.288894974160669</c:v>
                </c:pt>
                <c:pt idx="2628" formatCode="General">
                  <c:v>81.30710379914153</c:v>
                </c:pt>
                <c:pt idx="2629" formatCode="General">
                  <c:v>81.325356896968685</c:v>
                </c:pt>
                <c:pt idx="2630" formatCode="General">
                  <c:v>81.343654550831957</c:v>
                </c:pt>
                <c:pt idx="2631" formatCode="General">
                  <c:v>81.361997046658743</c:v>
                </c:pt>
                <c:pt idx="2632" formatCode="General">
                  <c:v>81.380384673149862</c:v>
                </c:pt>
                <c:pt idx="2633" formatCode="General">
                  <c:v>81.398817721816243</c:v>
                </c:pt>
                <c:pt idx="2634" formatCode="General">
                  <c:v>81.417296487015861</c:v>
                </c:pt>
                <c:pt idx="2635" formatCode="General">
                  <c:v>81.435821265991649</c:v>
                </c:pt>
                <c:pt idx="2636" formatCode="General">
                  <c:v>81.454392358909843</c:v>
                </c:pt>
                <c:pt idx="2637" formatCode="General">
                  <c:v>81.473010068898859</c:v>
                </c:pt>
                <c:pt idx="2638" formatCode="General">
                  <c:v>81.491674702089185</c:v>
                </c:pt>
                <c:pt idx="2639" formatCode="General">
                  <c:v>81.51038656765364</c:v>
                </c:pt>
                <c:pt idx="2640" formatCode="General">
                  <c:v>81.529145977848344</c:v>
                </c:pt>
                <c:pt idx="2641" formatCode="General">
                  <c:v>81.547953248054597</c:v>
                </c:pt>
                <c:pt idx="2642" formatCode="General">
                  <c:v>81.566808696821212</c:v>
                </c:pt>
                <c:pt idx="2643" formatCode="General">
                  <c:v>81.585712645907748</c:v>
                </c:pt>
                <c:pt idx="2644" formatCode="General">
                  <c:v>81.604665420328445</c:v>
                </c:pt>
                <c:pt idx="2645" formatCode="General">
                  <c:v>81.62366734839685</c:v>
                </c:pt>
                <c:pt idx="2646" formatCode="General">
                  <c:v>81.64271876177132</c:v>
                </c:pt>
                <c:pt idx="2647" formatCode="General">
                  <c:v>81.661819995501276</c:v>
                </c:pt>
                <c:pt idx="2648" formatCode="General">
                  <c:v>81.680971388074198</c:v>
                </c:pt>
                <c:pt idx="2649" formatCode="General">
                  <c:v>81.700173281463563</c:v>
                </c:pt>
                <c:pt idx="2650" formatCode="General">
                  <c:v>81.719426021177497</c:v>
                </c:pt>
                <c:pt idx="2651" formatCode="General">
                  <c:v>81.738729956308461</c:v>
                </c:pt>
                <c:pt idx="2652" formatCode="General">
                  <c:v>81.758085439583624</c:v>
                </c:pt>
                <c:pt idx="2653" formatCode="General">
                  <c:v>81.777492827416197</c:v>
                </c:pt>
                <c:pt idx="2654" formatCode="General">
                  <c:v>81.796952479957838</c:v>
                </c:pt>
                <c:pt idx="2655" formatCode="General">
                  <c:v>81.816464761151678</c:v>
                </c:pt>
                <c:pt idx="2656" formatCode="General">
                  <c:v>81.836030038786646</c:v>
                </c:pt>
                <c:pt idx="2657" formatCode="General">
                  <c:v>81.855648684552506</c:v>
                </c:pt>
                <c:pt idx="2658" formatCode="General">
                  <c:v>81.87532107409605</c:v>
                </c:pt>
                <c:pt idx="2659" formatCode="General">
                  <c:v>81.89504758707821</c:v>
                </c:pt>
                <c:pt idx="2660" formatCode="General">
                  <c:v>81.91482860723238</c:v>
                </c:pt>
                <c:pt idx="2661" formatCode="General">
                  <c:v>81.934664522423461</c:v>
                </c:pt>
                <c:pt idx="2662" formatCode="General">
                  <c:v>81.954555724708484</c:v>
                </c:pt>
                <c:pt idx="2663" formatCode="General">
                  <c:v>81.974502610397849</c:v>
                </c:pt>
                <c:pt idx="2664" formatCode="General">
                  <c:v>81.994505580118144</c:v>
                </c:pt>
                <c:pt idx="2665" formatCode="General">
                  <c:v>82.01456503887573</c:v>
                </c:pt>
                <c:pt idx="2666" formatCode="General">
                  <c:v>82.034681396121826</c:v>
                </c:pt>
                <c:pt idx="2667" formatCode="General">
                  <c:v>82.054855065818685</c:v>
                </c:pt>
                <c:pt idx="2668" formatCode="General">
                  <c:v>82.07508646650696</c:v>
                </c:pt>
                <c:pt idx="2669" formatCode="General">
                  <c:v>82.09537602137442</c:v>
                </c:pt>
                <c:pt idx="2670" formatCode="General">
                  <c:v>82.115724158326032</c:v>
                </c:pt>
                <c:pt idx="2671" formatCode="General">
                  <c:v>82.136131310055177</c:v>
                </c:pt>
                <c:pt idx="2672" formatCode="General">
                  <c:v>82.156597914116418</c:v>
                </c:pt>
                <c:pt idx="2673" formatCode="General">
                  <c:v>82.177124412999575</c:v>
                </c:pt>
                <c:pt idx="2674" formatCode="General">
                  <c:v>82.197711254205274</c:v>
                </c:pt>
                <c:pt idx="2675" formatCode="General">
                  <c:v>82.218358890321824</c:v>
                </c:pt>
                <c:pt idx="2676" formatCode="General">
                  <c:v>82.239067779103848</c:v>
                </c:pt>
                <c:pt idx="2677" formatCode="General">
                  <c:v>82.259838383552093</c:v>
                </c:pt>
                <c:pt idx="2678" formatCode="General">
                  <c:v>82.280671171995166</c:v>
                </c:pt>
                <c:pt idx="2679" formatCode="General">
                  <c:v>82.301566618172586</c:v>
                </c:pt>
                <c:pt idx="2680" formatCode="General">
                  <c:v>82.322525201319664</c:v>
                </c:pt>
                <c:pt idx="2681" formatCode="General">
                  <c:v>82.343547406253919</c:v>
                </c:pt>
                <c:pt idx="2682" formatCode="General">
                  <c:v>82.364633723463385</c:v>
                </c:pt>
                <c:pt idx="2683" formatCode="General">
                  <c:v>82.385784649196438</c:v>
                </c:pt>
                <c:pt idx="2684" formatCode="General">
                  <c:v>82.407000685553726</c:v>
                </c:pt>
                <c:pt idx="2685" formatCode="General">
                  <c:v>82.428282340581617</c:v>
                </c:pt>
                <c:pt idx="2686" formatCode="General">
                  <c:v>82.449630128367815</c:v>
                </c:pt>
                <c:pt idx="2687" formatCode="General">
                  <c:v>82.471044569138868</c:v>
                </c:pt>
                <c:pt idx="2688" formatCode="General">
                  <c:v>82.492526189359424</c:v>
                </c:pt>
                <c:pt idx="2689" formatCode="General">
                  <c:v>82.514075521833803</c:v>
                </c:pt>
                <c:pt idx="2690" formatCode="General">
                  <c:v>82.5356931058096</c:v>
                </c:pt>
                <c:pt idx="2691" formatCode="General">
                  <c:v>82.557379487083267</c:v>
                </c:pt>
                <c:pt idx="2692" formatCode="General">
                  <c:v>82.579135218108078</c:v>
                </c:pt>
                <c:pt idx="2693" formatCode="General">
                  <c:v>82.600960858104202</c:v>
                </c:pt>
                <c:pt idx="2694" formatCode="General">
                  <c:v>82.622856973171139</c:v>
                </c:pt>
                <c:pt idx="2695" formatCode="General">
                  <c:v>82.64482413640259</c:v>
                </c:pt>
                <c:pt idx="2696" formatCode="General">
                  <c:v>82.666862928003496</c:v>
                </c:pt>
                <c:pt idx="2697" formatCode="General">
                  <c:v>82.688973935409976</c:v>
                </c:pt>
                <c:pt idx="2698" formatCode="General">
                  <c:v>82.711157753411271</c:v>
                </c:pt>
                <c:pt idx="2699" formatCode="General">
                  <c:v>82.733414984274873</c:v>
                </c:pt>
                <c:pt idx="2700" formatCode="General">
                  <c:v>82.755746237873836</c:v>
                </c:pt>
                <c:pt idx="2701" formatCode="General">
                  <c:v>82.778152131817222</c:v>
                </c:pt>
                <c:pt idx="2702" formatCode="General">
                  <c:v>82.800633291583054</c:v>
                </c:pt>
                <c:pt idx="2703" formatCode="General">
                  <c:v>82.8231903506544</c:v>
                </c:pt>
                <c:pt idx="2704" formatCode="General">
                  <c:v>82.845823950658328</c:v>
                </c:pt>
                <c:pt idx="2705" formatCode="General">
                  <c:v>82.868534741507787</c:v>
                </c:pt>
                <c:pt idx="2706" formatCode="General">
                  <c:v>82.891323381547011</c:v>
                </c:pt>
                <c:pt idx="2707" formatCode="General">
                  <c:v>82.914190537699554</c:v>
                </c:pt>
                <c:pt idx="2708" formatCode="General">
                  <c:v>82.93713688562022</c:v>
                </c:pt>
                <c:pt idx="2709" formatCode="General">
                  <c:v>82.960163109849901</c:v>
                </c:pt>
                <c:pt idx="2710" formatCode="General">
                  <c:v>82.983269903974175</c:v>
                </c:pt>
                <c:pt idx="2711" formatCode="General">
                  <c:v>83.006457970785434</c:v>
                </c:pt>
                <c:pt idx="2712" formatCode="General">
                  <c:v>83.02972802244858</c:v>
                </c:pt>
                <c:pt idx="2713" formatCode="General">
                  <c:v>83.053080780670612</c:v>
                </c:pt>
                <c:pt idx="2714" formatCode="General">
                  <c:v>83.076516976874018</c:v>
                </c:pt>
                <c:pt idx="2715" formatCode="General">
                  <c:v>83.100037352374144</c:v>
                </c:pt>
                <c:pt idx="2716" formatCode="General">
                  <c:v>83.123642658560769</c:v>
                </c:pt>
                <c:pt idx="2717" formatCode="General">
                  <c:v>83.147333657083706</c:v>
                </c:pt>
                <c:pt idx="2718" formatCode="General">
                  <c:v>83.171111120042895</c:v>
                </c:pt>
                <c:pt idx="2719" formatCode="General">
                  <c:v>83.194975830182855</c:v>
                </c:pt>
                <c:pt idx="2720" formatCode="General">
                  <c:v>83.218928581091731</c:v>
                </c:pt>
                <c:pt idx="2721" formatCode="General">
                  <c:v>83.24297017740507</c:v>
                </c:pt>
                <c:pt idx="2722" formatCode="General">
                  <c:v>83.267101435014425</c:v>
                </c:pt>
                <c:pt idx="2723" formatCode="General">
                  <c:v>83.291323181280887</c:v>
                </c:pt>
                <c:pt idx="2724" formatCode="General">
                  <c:v>83.315636255253821</c:v>
                </c:pt>
                <c:pt idx="2725" formatCode="General">
                  <c:v>83.340041507894867</c:v>
                </c:pt>
                <c:pt idx="2726" formatCode="General">
                  <c:v>83.364539802307263</c:v>
                </c:pt>
                <c:pt idx="2727" formatCode="General">
                  <c:v>83.38913201397088</c:v>
                </c:pt>
                <c:pt idx="2728" formatCode="General">
                  <c:v>83.413819030982992</c:v>
                </c:pt>
                <c:pt idx="2729" formatCode="General">
                  <c:v>83.438601754304841</c:v>
                </c:pt>
                <c:pt idx="2730" formatCode="General">
                  <c:v>83.463481098014441</c:v>
                </c:pt>
                <c:pt idx="2731" formatCode="General">
                  <c:v>83.488457989565632</c:v>
                </c:pt>
                <c:pt idx="2732" formatCode="General">
                  <c:v>83.513533370053523</c:v>
                </c:pt>
                <c:pt idx="2733" formatCode="General">
                  <c:v>83.53870819448673</c:v>
                </c:pt>
                <c:pt idx="2734" formatCode="General">
                  <c:v>83.563983432066308</c:v>
                </c:pt>
                <c:pt idx="2735" formatCode="General">
                  <c:v>83.589360066471954</c:v>
                </c:pt>
                <c:pt idx="2736" formatCode="General">
                  <c:v>83.61483909615535</c:v>
                </c:pt>
                <c:pt idx="2737" formatCode="General">
                  <c:v>83.640421534641092</c:v>
                </c:pt>
                <c:pt idx="2738" formatCode="General">
                  <c:v>83.666108410835363</c:v>
                </c:pt>
                <c:pt idx="2739" formatCode="General">
                  <c:v>83.691900769342624</c:v>
                </c:pt>
                <c:pt idx="2740" formatCode="General">
                  <c:v>83.717799670790498</c:v>
                </c:pt>
                <c:pt idx="2741" formatCode="General">
                  <c:v>83.743806192163177</c:v>
                </c:pt>
                <c:pt idx="2742" formatCode="General">
                  <c:v>83.769921427143629</c:v>
                </c:pt>
                <c:pt idx="2743" formatCode="General">
                  <c:v>83.796146486464863</c:v>
                </c:pt>
                <c:pt idx="2744" formatCode="General">
                  <c:v>83.822482498270475</c:v>
                </c:pt>
                <c:pt idx="2745" formatCode="General">
                  <c:v>83.848930608484892</c:v>
                </c:pt>
                <c:pt idx="2746" formatCode="General">
                  <c:v>83.875491981193619</c:v>
                </c:pt>
                <c:pt idx="2747" formatCode="General">
                  <c:v>83.902167799033663</c:v>
                </c:pt>
                <c:pt idx="2748" formatCode="General">
                  <c:v>83.928959263594635</c:v>
                </c:pt>
                <c:pt idx="2749" formatCode="General">
                  <c:v>83.955867595830824</c:v>
                </c:pt>
                <c:pt idx="2750" formatCode="General">
                  <c:v>83.982894036484623</c:v>
                </c:pt>
                <c:pt idx="2751" formatCode="General">
                  <c:v>84.010039846521607</c:v>
                </c:pt>
                <c:pt idx="2752" formatCode="General">
                  <c:v>84.037306307577765</c:v>
                </c:pt>
                <c:pt idx="2753" formatCode="General">
                  <c:v>84.064694722419233</c:v>
                </c:pt>
                <c:pt idx="2754" formatCode="General">
                  <c:v>84.092206415414935</c:v>
                </c:pt>
                <c:pt idx="2755" formatCode="General">
                  <c:v>84.119842733022665</c:v>
                </c:pt>
                <c:pt idx="2756" formatCode="General">
                  <c:v>84.147605044288923</c:v>
                </c:pt>
                <c:pt idx="2757" formatCode="General">
                  <c:v>84.175494741363124</c:v>
                </c:pt>
                <c:pt idx="2758" formatCode="General">
                  <c:v>84.203513240026624</c:v>
                </c:pt>
                <c:pt idx="2759" formatCode="General">
                  <c:v>84.231661980236979</c:v>
                </c:pt>
                <c:pt idx="2760" formatCode="General">
                  <c:v>84.259942426688227</c:v>
                </c:pt>
                <c:pt idx="2761" formatCode="General">
                  <c:v>84.288356069387419</c:v>
                </c:pt>
                <c:pt idx="2762" formatCode="General">
                  <c:v>84.316904424248293</c:v>
                </c:pt>
                <c:pt idx="2763" formatCode="General">
                  <c:v>84.345589033702552</c:v>
                </c:pt>
                <c:pt idx="2764" formatCode="General">
                  <c:v>84.374411467329267</c:v>
                </c:pt>
                <c:pt idx="2765" formatCode="General">
                  <c:v>84.403373322503398</c:v>
                </c:pt>
                <c:pt idx="2766" formatCode="General">
                  <c:v>84.432476225063695</c:v>
                </c:pt>
                <c:pt idx="2767" formatCode="General">
                  <c:v>84.46172183000111</c:v>
                </c:pt>
                <c:pt idx="2768" formatCode="General">
                  <c:v>84.491111822168151</c:v>
                </c:pt>
                <c:pt idx="2769" formatCode="General">
                  <c:v>84.520647917010137</c:v>
                </c:pt>
                <c:pt idx="2770" formatCode="General">
                  <c:v>84.550331861319108</c:v>
                </c:pt>
                <c:pt idx="2771" formatCode="General">
                  <c:v>84.580165434011306</c:v>
                </c:pt>
                <c:pt idx="2772" formatCode="General">
                  <c:v>84.610150446928913</c:v>
                </c:pt>
                <c:pt idx="2773" formatCode="General">
                  <c:v>84.640288745667306</c:v>
                </c:pt>
                <c:pt idx="2774" formatCode="General">
                  <c:v>84.67058221042852</c:v>
                </c:pt>
                <c:pt idx="2775" formatCode="General">
                  <c:v>84.701032756902066</c:v>
                </c:pt>
                <c:pt idx="2776" formatCode="General">
                  <c:v>84.731642337174094</c:v>
                </c:pt>
                <c:pt idx="2777" formatCode="General">
                  <c:v>84.762412940666039</c:v>
                </c:pt>
                <c:pt idx="2778" formatCode="General">
                  <c:v>84.793346595104069</c:v>
                </c:pt>
                <c:pt idx="2779" formatCode="General">
                  <c:v>84.824445367520184</c:v>
                </c:pt>
                <c:pt idx="2780" formatCode="General">
                  <c:v>84.855711365286538</c:v>
                </c:pt>
                <c:pt idx="2781" formatCode="General">
                  <c:v>84.887146737184352</c:v>
                </c:pt>
                <c:pt idx="2782" formatCode="General">
                  <c:v>84.918753674508423</c:v>
                </c:pt>
                <c:pt idx="2783" formatCode="General">
                  <c:v>84.950534412209265</c:v>
                </c:pt>
                <c:pt idx="2784" formatCode="General">
                  <c:v>84.982491230073833</c:v>
                </c:pt>
                <c:pt idx="2785" formatCode="General">
                  <c:v>85.014626453946804</c:v>
                </c:pt>
                <c:pt idx="2786" formatCode="General">
                  <c:v>85.046942456994088</c:v>
                </c:pt>
                <c:pt idx="2787" formatCode="General">
                  <c:v>85.079441661010037</c:v>
                </c:pt>
                <c:pt idx="2788" formatCode="General">
                  <c:v>85.11212653777055</c:v>
                </c:pt>
                <c:pt idx="2789" formatCode="General">
                  <c:v>85.144999610433871</c:v>
                </c:pt>
                <c:pt idx="2790" formatCode="General">
                  <c:v>85.178063454990991</c:v>
                </c:pt>
                <c:pt idx="2791" formatCode="General">
                  <c:v>85.211320701768017</c:v>
                </c:pt>
                <c:pt idx="2792" formatCode="General">
                  <c:v>85.24477403698279</c:v>
                </c:pt>
                <c:pt idx="2793" formatCode="General">
                  <c:v>85.278426204357572</c:v>
                </c:pt>
                <c:pt idx="2794" formatCode="General">
                  <c:v>85.312280006791326</c:v>
                </c:pt>
                <c:pt idx="2795" formatCode="General">
                  <c:v>85.346338308092982</c:v>
                </c:pt>
                <c:pt idx="2796" formatCode="General">
                  <c:v>85.380604034779481</c:v>
                </c:pt>
                <c:pt idx="2797" formatCode="General">
                  <c:v>85.415080177940908</c:v>
                </c:pt>
                <c:pt idx="2798" formatCode="General">
                  <c:v>85.449769795175882</c:v>
                </c:pt>
                <c:pt idx="2799" formatCode="General">
                  <c:v>85.484676012600545</c:v>
                </c:pt>
                <c:pt idx="2800" formatCode="General">
                  <c:v>85.519802026934499</c:v>
                </c:pt>
                <c:pt idx="2801" formatCode="General">
                  <c:v>85.555151107667086</c:v>
                </c:pt>
                <c:pt idx="2802" formatCode="General">
                  <c:v>85.590726599308056</c:v>
                </c:pt>
                <c:pt idx="2803" formatCode="General">
                  <c:v>85.626531923726404</c:v>
                </c:pt>
                <c:pt idx="2804" formatCode="General">
                  <c:v>85.662570582581694</c:v>
                </c:pt>
                <c:pt idx="2805" formatCode="General">
                  <c:v>85.698846159852195</c:v>
                </c:pt>
                <c:pt idx="2806" formatCode="General">
                  <c:v>85.735362324464646</c:v>
                </c:pt>
                <c:pt idx="2807" formatCode="General">
                  <c:v>85.772122833030437</c:v>
                </c:pt>
                <c:pt idx="2808" formatCode="General">
                  <c:v>85.809131532693698</c:v>
                </c:pt>
                <c:pt idx="2809" formatCode="General">
                  <c:v>85.846392364096502</c:v>
                </c:pt>
                <c:pt idx="2810" formatCode="General">
                  <c:v>85.88390936446747</c:v>
                </c:pt>
                <c:pt idx="2811" formatCode="General">
                  <c:v>85.92168667083952</c:v>
                </c:pt>
                <c:pt idx="2812" formatCode="General">
                  <c:v>85.959728523403712</c:v>
                </c:pt>
                <c:pt idx="2813" formatCode="General">
                  <c:v>85.9980392690061</c:v>
                </c:pt>
                <c:pt idx="2814" formatCode="General">
                  <c:v>86.036623364794835</c:v>
                </c:pt>
                <c:pt idx="2815" formatCode="General">
                  <c:v>86.075485382025477</c:v>
                </c:pt>
                <c:pt idx="2816" formatCode="General">
                  <c:v>86.114630010032997</c:v>
                </c:pt>
                <c:pt idx="2817" formatCode="General">
                  <c:v>86.154062060379019</c:v>
                </c:pt>
                <c:pt idx="2818" formatCode="General">
                  <c:v>86.19378647118404</c:v>
                </c:pt>
                <c:pt idx="2819" formatCode="General">
                  <c:v>86.2338083116544</c:v>
                </c:pt>
                <c:pt idx="2820" formatCode="General">
                  <c:v>86.274132786814747</c:v>
                </c:pt>
                <c:pt idx="2821" formatCode="General">
                  <c:v>86.314765242457455</c:v>
                </c:pt>
                <c:pt idx="2822" formatCode="General">
                  <c:v>86.355711170320831</c:v>
                </c:pt>
                <c:pt idx="2823" formatCode="General">
                  <c:v>86.39697621350912</c:v>
                </c:pt>
                <c:pt idx="2824" formatCode="General">
                  <c:v>86.438566172168194</c:v>
                </c:pt>
                <c:pt idx="2825" formatCode="General">
                  <c:v>86.480487009431187</c:v>
                </c:pt>
                <c:pt idx="2826" formatCode="General">
                  <c:v>86.522744857650139</c:v>
                </c:pt>
                <c:pt idx="2827" formatCode="General">
                  <c:v>86.565346024930065</c:v>
                </c:pt>
                <c:pt idx="2828" formatCode="General">
                  <c:v>86.608297001983431</c:v>
                </c:pt>
                <c:pt idx="2829" formatCode="General">
                  <c:v>86.651604469324212</c:v>
                </c:pt>
                <c:pt idx="2830" formatCode="General">
                  <c:v>86.695275304821834</c:v>
                </c:pt>
                <c:pt idx="2831" formatCode="General">
                  <c:v>86.739316591637063</c:v>
                </c:pt>
                <c:pt idx="2832" formatCode="General">
                  <c:v>86.783735626563299</c:v>
                </c:pt>
                <c:pt idx="2833" formatCode="General">
                  <c:v>86.828539928798349</c:v>
                </c:pt>
                <c:pt idx="2834" formatCode="General">
                  <c:v>86.87373724917407</c:v>
                </c:pt>
                <c:pt idx="2835" formatCode="General">
                  <c:v>86.919335579872524</c:v>
                </c:pt>
                <c:pt idx="2836" formatCode="General">
                  <c:v>86.965343164660126</c:v>
                </c:pt>
                <c:pt idx="2837" formatCode="General">
                  <c:v>87.011768509673558</c:v>
                </c:pt>
                <c:pt idx="2838" formatCode="General">
                  <c:v>87.058620394793294</c:v>
                </c:pt>
                <c:pt idx="2839" formatCode="General">
                  <c:v>87.105907885643958</c:v>
                </c:pt>
                <c:pt idx="2840" formatCode="General">
                  <c:v>87.1536403462637</c:v>
                </c:pt>
                <c:pt idx="2841" formatCode="General">
                  <c:v>87.201827452487777</c:v>
                </c:pt>
                <c:pt idx="2842" formatCode="General">
                  <c:v>87.25047920609542</c:v>
                </c:pt>
                <c:pt idx="2843" formatCode="General">
                  <c:v>87.299605949773422</c:v>
                </c:pt>
                <c:pt idx="2844" formatCode="General">
                  <c:v>87.349218382953211</c:v>
                </c:pt>
                <c:pt idx="2845" formatCode="General">
                  <c:v>87.399327578584334</c:v>
                </c:pt>
                <c:pt idx="2846" formatCode="General">
                  <c:v>87.449945000911242</c:v>
                </c:pt>
                <c:pt idx="2847" formatCode="General">
                  <c:v>87.501082524326719</c:v>
                </c:pt>
                <c:pt idx="2848" formatCode="General">
                  <c:v>87.552752453381771</c:v>
                </c:pt>
                <c:pt idx="2849" formatCode="General">
                  <c:v>87.604967544038004</c:v>
                </c:pt>
                <c:pt idx="2850" formatCode="General">
                  <c:v>87.657741026256915</c:v>
                </c:pt>
                <c:pt idx="2851" formatCode="General">
                  <c:v>87.711086628028625</c:v>
                </c:pt>
                <c:pt idx="2852" formatCode="General">
                  <c:v>87.76501860095189</c:v>
                </c:pt>
                <c:pt idx="2853" formatCode="General">
                  <c:v>87.819551747487779</c:v>
                </c:pt>
                <c:pt idx="2854" formatCode="General">
                  <c:v>87.874701450020467</c:v>
                </c:pt>
                <c:pt idx="2855" formatCode="General">
                  <c:v>87.930483701871538</c:v>
                </c:pt>
                <c:pt idx="2856" formatCode="General">
                  <c:v>87.986915140428252</c:v>
                </c:pt>
                <c:pt idx="2857" formatCode="General">
                  <c:v>88.044013082561435</c:v>
                </c:pt>
                <c:pt idx="2858" formatCode="General">
                  <c:v>88.10179556252659</c:v>
                </c:pt>
                <c:pt idx="2859" formatCode="General">
                  <c:v>88.160281372560846</c:v>
                </c:pt>
                <c:pt idx="2860" formatCode="General">
                  <c:v>88.219490106409793</c:v>
                </c:pt>
                <c:pt idx="2861" formatCode="General">
                  <c:v>88.279442206043214</c:v>
                </c:pt>
                <c:pt idx="2862" formatCode="General">
                  <c:v>88.340159011844605</c:v>
                </c:pt>
                <c:pt idx="2863" formatCode="General">
                  <c:v>88.401662816590942</c:v>
                </c:pt>
                <c:pt idx="2864" formatCode="General">
                  <c:v>88.463976923572488</c:v>
                </c:pt>
                <c:pt idx="2865" formatCode="General">
                  <c:v>88.527125709240963</c:v>
                </c:pt>
                <c:pt idx="2866" formatCode="General">
                  <c:v>88.591134690818095</c:v>
                </c:pt>
                <c:pt idx="2867" formatCode="General">
                  <c:v>88.656030599345073</c:v>
                </c:pt>
                <c:pt idx="2868" formatCode="General">
                  <c:v>88.721841458708838</c:v>
                </c:pt>
                <c:pt idx="2869" formatCode="General">
                  <c:v>88.788596671244491</c:v>
                </c:pt>
                <c:pt idx="2870" formatCode="General">
                  <c:v>88.856327110583564</c:v>
                </c:pt>
                <c:pt idx="2871" formatCode="General">
                  <c:v>88.925065222499967</c:v>
                </c:pt>
                <c:pt idx="2872" formatCode="General">
                  <c:v>88.994845134598137</c:v>
                </c:pt>
                <c:pt idx="2873" formatCode="General">
                  <c:v>89.065702775793355</c:v>
                </c:pt>
                <c:pt idx="2874" formatCode="General">
                  <c:v>89.137676006656861</c:v>
                </c:pt>
                <c:pt idx="2875" formatCode="General">
                  <c:v>89.210804761837665</c:v>
                </c:pt>
                <c:pt idx="2876" formatCode="General">
                  <c:v>89.285131205934121</c:v>
                </c:pt>
                <c:pt idx="2877" formatCode="General">
                  <c:v>89.360699904374826</c:v>
                </c:pt>
                <c:pt idx="2878" formatCode="General">
                  <c:v>89.437558011083894</c:v>
                </c:pt>
                <c:pt idx="2879" formatCode="General">
                  <c:v>89.515755474955853</c:v>
                </c:pt>
                <c:pt idx="2880" formatCode="General">
                  <c:v>89.595345267458143</c:v>
                </c:pt>
                <c:pt idx="2881" formatCode="General">
                  <c:v>89.676383634018663</c:v>
                </c:pt>
                <c:pt idx="2882" formatCode="General">
                  <c:v>89.758930372257041</c:v>
                </c:pt>
                <c:pt idx="2883" formatCode="General">
                  <c:v>89.843049140587297</c:v>
                </c:pt>
                <c:pt idx="2884" formatCode="General">
                  <c:v>89.928807801274274</c:v>
                </c:pt>
                <c:pt idx="2885" formatCode="General">
                  <c:v>90.016278802682692</c:v>
                </c:pt>
                <c:pt idx="2886" formatCode="General">
                  <c:v>90.105539606239006</c:v>
                </c:pt>
                <c:pt idx="2887" formatCode="General">
                  <c:v>90.196673164555591</c:v>
                </c:pt>
                <c:pt idx="2888" formatCode="General">
                  <c:v>90.289768458284314</c:v>
                </c:pt>
                <c:pt idx="2889" formatCode="General">
                  <c:v>90.384921100606604</c:v>
                </c:pt>
                <c:pt idx="2890" formatCode="General">
                  <c:v>90.482234019889802</c:v>
                </c:pt>
                <c:pt idx="2891" formatCode="General">
                  <c:v>90.58181823300805</c:v>
                </c:pt>
                <c:pt idx="2892" formatCode="General">
                  <c:v>90.683793724227058</c:v>
                </c:pt>
                <c:pt idx="2893" formatCode="General">
                  <c:v>90.788290447497673</c:v>
                </c:pt>
                <c:pt idx="2894" formatCode="General">
                  <c:v>90.895449473634287</c:v>
                </c:pt>
                <c:pt idx="2895" formatCode="General">
                  <c:v>91.005424308356083</c:v>
                </c:pt>
                <c:pt idx="2896" formatCode="General">
                  <c:v>91.118382412787085</c:v>
                </c:pt>
                <c:pt idx="2897" formatCode="General">
                  <c:v>91.234506965062167</c:v>
                </c:pt>
                <c:pt idx="2898" formatCode="General">
                  <c:v>91.353998910600865</c:v>
                </c:pt>
                <c:pt idx="2899" formatCode="General">
                  <c:v>91.477079359960982</c:v>
                </c:pt>
                <c:pt idx="2900" formatCode="General">
                  <c:v>91.603992407742282</c:v>
                </c:pt>
                <c:pt idx="2901" formatCode="General">
                  <c:v>91.735008464845151</c:v>
                </c:pt>
                <c:pt idx="2902" formatCode="General">
                  <c:v>91.870428220960306</c:v>
                </c:pt>
                <c:pt idx="2903" formatCode="General">
                  <c:v>92.010587386523824</c:v>
                </c:pt>
                <c:pt idx="2904" formatCode="General">
                  <c:v>92.155862406417057</c:v>
                </c:pt>
                <c:pt idx="2905" formatCode="General">
                  <c:v>92.306677395564321</c:v>
                </c:pt>
                <c:pt idx="2906" formatCode="General">
                  <c:v>92.463512625305071</c:v>
                </c:pt>
                <c:pt idx="2907" formatCode="General">
                  <c:v>92.626914997856872</c:v>
                </c:pt>
                <c:pt idx="2908" formatCode="General">
                  <c:v>92.797511097601401</c:v>
                </c:pt>
                <c:pt idx="2909" formatCode="General">
                  <c:v>92.97602362253059</c:v>
                </c:pt>
                <c:pt idx="2910" formatCode="General">
                  <c:v>93.163292308331293</c:v>
                </c:pt>
                <c:pt idx="2911" formatCode="General">
                  <c:v>93.360300910947188</c:v>
                </c:pt>
                <c:pt idx="2912" formatCode="General">
                  <c:v>93.568212491590529</c:v>
                </c:pt>
                <c:pt idx="2913" formatCode="General">
                  <c:v>93.788416285011451</c:v>
                </c:pt>
                <c:pt idx="2914" formatCode="General">
                  <c:v>94.022591056455894</c:v>
                </c:pt>
                <c:pt idx="2915" formatCode="General">
                  <c:v>94.272792469576899</c:v>
                </c:pt>
                <c:pt idx="2916" formatCode="General">
                  <c:v>94.541576336495211</c:v>
                </c:pt>
                <c:pt idx="2917" formatCode="General">
                  <c:v>94.832177112147264</c:v>
                </c:pt>
                <c:pt idx="2918" formatCode="General">
                  <c:v>95.14877444341235</c:v>
                </c:pt>
                <c:pt idx="2919" formatCode="General">
                  <c:v>95.496905926475947</c:v>
                </c:pt>
                <c:pt idx="2920" formatCode="General">
                  <c:v>95.88413481752869</c:v>
                </c:pt>
                <c:pt idx="2921" formatCode="General">
                  <c:v>96.32118974004652</c:v>
                </c:pt>
                <c:pt idx="2922" formatCode="General">
                  <c:v>96.824046226867353</c:v>
                </c:pt>
                <c:pt idx="2923" formatCode="General">
                  <c:v>97.418079165549869</c:v>
                </c:pt>
                <c:pt idx="2924" formatCode="General">
                  <c:v>98.147408818027969</c:v>
                </c:pt>
                <c:pt idx="2925" formatCode="General">
                  <c:v>99.100013513782784</c:v>
                </c:pt>
                <c:pt idx="2926" formatCode="General">
                  <c:v>100.49832184025213</c:v>
                </c:pt>
                <c:pt idx="2927" formatCode="General">
                  <c:v>103.3353701585884</c:v>
                </c:pt>
              </c:numCache>
            </c:numRef>
          </c:xVal>
          <c:yVal>
            <c:numRef>
              <c:f>Univariate!UV_QQ_Normal</c:f>
              <c:numCache>
                <c:formatCode>0.0</c:formatCode>
                <c:ptCount val="2928"/>
                <c:pt idx="0">
                  <c:v>35.114493229390149</c:v>
                </c:pt>
                <c:pt idx="1">
                  <c:v>37.951541547725853</c:v>
                </c:pt>
                <c:pt idx="2">
                  <c:v>39.349849874195414</c:v>
                </c:pt>
                <c:pt idx="3">
                  <c:v>40.302454569950356</c:v>
                </c:pt>
                <c:pt idx="4">
                  <c:v>41.0317842224283</c:v>
                </c:pt>
                <c:pt idx="5">
                  <c:v>41.625817161110888</c:v>
                </c:pt>
                <c:pt idx="6">
                  <c:v>42.128673647931777</c:v>
                </c:pt>
                <c:pt idx="7">
                  <c:v>42.565728570449522</c:v>
                </c:pt>
                <c:pt idx="8">
                  <c:v>42.952957461502315</c:v>
                </c:pt>
                <c:pt idx="9">
                  <c:v>43.301088944565819</c:v>
                </c:pt>
                <c:pt idx="10">
                  <c:v>43.617686275830977</c:v>
                </c:pt>
                <c:pt idx="11">
                  <c:v>43.908287051483057</c:v>
                </c:pt>
                <c:pt idx="12">
                  <c:v>44.177070918401306</c:v>
                </c:pt>
                <c:pt idx="13">
                  <c:v>44.427272331522346</c:v>
                </c:pt>
                <c:pt idx="14">
                  <c:v>44.661447102966818</c:v>
                </c:pt>
                <c:pt idx="15">
                  <c:v>44.88165089638769</c:v>
                </c:pt>
                <c:pt idx="16">
                  <c:v>45.089562477031059</c:v>
                </c:pt>
                <c:pt idx="17">
                  <c:v>45.286571079646919</c:v>
                </c:pt>
                <c:pt idx="18">
                  <c:v>45.473839765447636</c:v>
                </c:pt>
                <c:pt idx="19">
                  <c:v>45.652352290376861</c:v>
                </c:pt>
                <c:pt idx="20">
                  <c:v>45.822948390121347</c:v>
                </c:pt>
                <c:pt idx="21">
                  <c:v>45.986350762673169</c:v>
                </c:pt>
                <c:pt idx="22">
                  <c:v>46.143185992413947</c:v>
                </c:pt>
                <c:pt idx="23">
                  <c:v>46.294000981561169</c:v>
                </c:pt>
                <c:pt idx="24">
                  <c:v>46.439276001454431</c:v>
                </c:pt>
                <c:pt idx="25">
                  <c:v>46.579435167017948</c:v>
                </c:pt>
                <c:pt idx="26">
                  <c:v>46.714854923133089</c:v>
                </c:pt>
                <c:pt idx="27">
                  <c:v>46.845870980235972</c:v>
                </c:pt>
                <c:pt idx="28">
                  <c:v>46.97278402801723</c:v>
                </c:pt>
                <c:pt idx="29">
                  <c:v>47.095864477377376</c:v>
                </c:pt>
                <c:pt idx="30">
                  <c:v>47.215356422916102</c:v>
                </c:pt>
                <c:pt idx="31">
                  <c:v>47.331480975191134</c:v>
                </c:pt>
                <c:pt idx="32">
                  <c:v>47.444439079622164</c:v>
                </c:pt>
                <c:pt idx="33">
                  <c:v>47.554413914343968</c:v>
                </c:pt>
                <c:pt idx="34">
                  <c:v>47.661572940480568</c:v>
                </c:pt>
                <c:pt idx="35">
                  <c:v>47.766069663751182</c:v>
                </c:pt>
                <c:pt idx="36">
                  <c:v>47.868045154970183</c:v>
                </c:pt>
                <c:pt idx="37">
                  <c:v>47.967629368088431</c:v>
                </c:pt>
                <c:pt idx="38">
                  <c:v>48.064942287371636</c:v>
                </c:pt>
                <c:pt idx="39">
                  <c:v>48.160094929693919</c:v>
                </c:pt>
                <c:pt idx="40">
                  <c:v>48.253190223422649</c:v>
                </c:pt>
                <c:pt idx="41">
                  <c:v>48.344323781739256</c:v>
                </c:pt>
                <c:pt idx="42">
                  <c:v>48.433584585295549</c:v>
                </c:pt>
                <c:pt idx="43">
                  <c:v>48.521055586703966</c:v>
                </c:pt>
                <c:pt idx="44">
                  <c:v>48.606814247390915</c:v>
                </c:pt>
                <c:pt idx="45">
                  <c:v>48.6909330157212</c:v>
                </c:pt>
                <c:pt idx="46">
                  <c:v>48.773479753959592</c:v>
                </c:pt>
                <c:pt idx="47">
                  <c:v>48.854518120520098</c:v>
                </c:pt>
                <c:pt idx="48">
                  <c:v>48.934107913022387</c:v>
                </c:pt>
                <c:pt idx="49">
                  <c:v>49.012305376894361</c:v>
                </c:pt>
                <c:pt idx="50">
                  <c:v>49.089163483603407</c:v>
                </c:pt>
                <c:pt idx="51">
                  <c:v>49.164732182044119</c:v>
                </c:pt>
                <c:pt idx="52">
                  <c:v>49.239058626140576</c:v>
                </c:pt>
                <c:pt idx="53">
                  <c:v>49.31218738132138</c:v>
                </c:pt>
                <c:pt idx="54">
                  <c:v>49.384160612184886</c:v>
                </c:pt>
                <c:pt idx="55">
                  <c:v>49.455018253380096</c:v>
                </c:pt>
                <c:pt idx="56">
                  <c:v>49.524798165478273</c:v>
                </c:pt>
                <c:pt idx="57">
                  <c:v>49.593536277394676</c:v>
                </c:pt>
                <c:pt idx="58">
                  <c:v>49.661266716733742</c:v>
                </c:pt>
                <c:pt idx="59">
                  <c:v>49.728021929269403</c:v>
                </c:pt>
                <c:pt idx="60">
                  <c:v>49.793832788633168</c:v>
                </c:pt>
                <c:pt idx="61">
                  <c:v>49.858728697160132</c:v>
                </c:pt>
                <c:pt idx="62">
                  <c:v>49.922737678737278</c:v>
                </c:pt>
                <c:pt idx="63">
                  <c:v>49.985886464405752</c:v>
                </c:pt>
                <c:pt idx="64">
                  <c:v>50.048200571387298</c:v>
                </c:pt>
                <c:pt idx="65">
                  <c:v>50.109704376133649</c:v>
                </c:pt>
                <c:pt idx="66">
                  <c:v>50.170421181935026</c:v>
                </c:pt>
                <c:pt idx="67">
                  <c:v>50.230373281568447</c:v>
                </c:pt>
                <c:pt idx="68">
                  <c:v>50.289582015417402</c:v>
                </c:pt>
                <c:pt idx="69">
                  <c:v>50.348067825451636</c:v>
                </c:pt>
                <c:pt idx="70">
                  <c:v>50.405850305416806</c:v>
                </c:pt>
                <c:pt idx="71">
                  <c:v>50.462948247549988</c:v>
                </c:pt>
                <c:pt idx="72">
                  <c:v>50.519379686106703</c:v>
                </c:pt>
                <c:pt idx="73">
                  <c:v>50.575161937957773</c:v>
                </c:pt>
                <c:pt idx="74">
                  <c:v>50.630311640490454</c:v>
                </c:pt>
                <c:pt idx="75">
                  <c:v>50.68484478702635</c:v>
                </c:pt>
                <c:pt idx="76">
                  <c:v>50.738776759949616</c:v>
                </c:pt>
                <c:pt idx="77">
                  <c:v>50.792122361721326</c:v>
                </c:pt>
                <c:pt idx="78">
                  <c:v>50.844895843940229</c:v>
                </c:pt>
                <c:pt idx="79">
                  <c:v>50.897110934596469</c:v>
                </c:pt>
                <c:pt idx="80">
                  <c:v>50.948780863651521</c:v>
                </c:pt>
                <c:pt idx="81">
                  <c:v>50.999918387066998</c:v>
                </c:pt>
                <c:pt idx="82">
                  <c:v>51.050535809393899</c:v>
                </c:pt>
                <c:pt idx="83">
                  <c:v>51.100645005025036</c:v>
                </c:pt>
                <c:pt idx="84">
                  <c:v>51.150257438204832</c:v>
                </c:pt>
                <c:pt idx="85">
                  <c:v>51.199384181882813</c:v>
                </c:pt>
                <c:pt idx="86">
                  <c:v>51.248035935490464</c:v>
                </c:pt>
                <c:pt idx="87">
                  <c:v>51.296223041714526</c:v>
                </c:pt>
                <c:pt idx="88">
                  <c:v>51.343955502334282</c:v>
                </c:pt>
                <c:pt idx="89">
                  <c:v>51.391242993184946</c:v>
                </c:pt>
                <c:pt idx="90">
                  <c:v>51.438094878304682</c:v>
                </c:pt>
                <c:pt idx="91">
                  <c:v>51.484520223318114</c:v>
                </c:pt>
                <c:pt idx="92">
                  <c:v>51.530527808105717</c:v>
                </c:pt>
                <c:pt idx="93">
                  <c:v>51.576126138804156</c:v>
                </c:pt>
                <c:pt idx="94">
                  <c:v>51.621323459179891</c:v>
                </c:pt>
                <c:pt idx="95">
                  <c:v>51.666127761414955</c:v>
                </c:pt>
                <c:pt idx="96">
                  <c:v>51.710546796341177</c:v>
                </c:pt>
                <c:pt idx="97">
                  <c:v>51.754588083156406</c:v>
                </c:pt>
                <c:pt idx="98">
                  <c:v>51.798258918654028</c:v>
                </c:pt>
                <c:pt idx="99">
                  <c:v>51.84156638599481</c:v>
                </c:pt>
                <c:pt idx="100">
                  <c:v>51.884517363048175</c:v>
                </c:pt>
                <c:pt idx="101">
                  <c:v>51.927118530328102</c:v>
                </c:pt>
                <c:pt idx="102">
                  <c:v>51.969376378547061</c:v>
                </c:pt>
                <c:pt idx="103">
                  <c:v>52.011297215810053</c:v>
                </c:pt>
                <c:pt idx="104">
                  <c:v>52.05288717446912</c:v>
                </c:pt>
                <c:pt idx="105">
                  <c:v>52.094152217657417</c:v>
                </c:pt>
                <c:pt idx="106">
                  <c:v>52.135098145520779</c:v>
                </c:pt>
                <c:pt idx="107">
                  <c:v>52.175730601163494</c:v>
                </c:pt>
                <c:pt idx="108">
                  <c:v>52.216055076323848</c:v>
                </c:pt>
                <c:pt idx="109">
                  <c:v>52.2560769167942</c:v>
                </c:pt>
                <c:pt idx="110">
                  <c:v>52.295801327599222</c:v>
                </c:pt>
                <c:pt idx="111">
                  <c:v>52.335233377945251</c:v>
                </c:pt>
                <c:pt idx="112">
                  <c:v>52.374378005952764</c:v>
                </c:pt>
                <c:pt idx="113">
                  <c:v>52.413240023183405</c:v>
                </c:pt>
                <c:pt idx="114">
                  <c:v>52.451824118972134</c:v>
                </c:pt>
                <c:pt idx="115">
                  <c:v>52.490134864574529</c:v>
                </c:pt>
                <c:pt idx="116">
                  <c:v>52.52817671713872</c:v>
                </c:pt>
                <c:pt idx="117">
                  <c:v>52.565954023510763</c:v>
                </c:pt>
                <c:pt idx="118">
                  <c:v>52.603471023881738</c:v>
                </c:pt>
                <c:pt idx="119">
                  <c:v>52.640731855284557</c:v>
                </c:pt>
                <c:pt idx="120">
                  <c:v>52.677740554947803</c:v>
                </c:pt>
                <c:pt idx="121">
                  <c:v>52.714501063513595</c:v>
                </c:pt>
                <c:pt idx="122">
                  <c:v>52.751017228126045</c:v>
                </c:pt>
                <c:pt idx="123">
                  <c:v>52.787292805396547</c:v>
                </c:pt>
                <c:pt idx="124">
                  <c:v>52.823331464251837</c:v>
                </c:pt>
                <c:pt idx="125">
                  <c:v>52.859136788670185</c:v>
                </c:pt>
                <c:pt idx="126">
                  <c:v>52.894712280311154</c:v>
                </c:pt>
                <c:pt idx="127">
                  <c:v>52.930061361043741</c:v>
                </c:pt>
                <c:pt idx="128">
                  <c:v>52.965187375377695</c:v>
                </c:pt>
                <c:pt idx="129">
                  <c:v>53.000093592802372</c:v>
                </c:pt>
                <c:pt idx="130">
                  <c:v>53.034783210037332</c:v>
                </c:pt>
                <c:pt idx="131">
                  <c:v>53.06925935319876</c:v>
                </c:pt>
                <c:pt idx="132">
                  <c:v>53.103525079885259</c:v>
                </c:pt>
                <c:pt idx="133">
                  <c:v>53.137583381186914</c:v>
                </c:pt>
                <c:pt idx="134">
                  <c:v>53.171437183620661</c:v>
                </c:pt>
                <c:pt idx="135">
                  <c:v>53.205089350995465</c:v>
                </c:pt>
                <c:pt idx="136">
                  <c:v>53.238542686210209</c:v>
                </c:pt>
                <c:pt idx="137">
                  <c:v>53.271799932987257</c:v>
                </c:pt>
                <c:pt idx="138">
                  <c:v>53.304863777544377</c:v>
                </c:pt>
                <c:pt idx="139">
                  <c:v>53.337736850207691</c:v>
                </c:pt>
                <c:pt idx="140">
                  <c:v>53.37042172696821</c:v>
                </c:pt>
                <c:pt idx="141">
                  <c:v>53.402920930984152</c:v>
                </c:pt>
                <c:pt idx="142">
                  <c:v>53.435236934031437</c:v>
                </c:pt>
                <c:pt idx="143">
                  <c:v>53.467372157904407</c:v>
                </c:pt>
                <c:pt idx="144">
                  <c:v>53.499328975768968</c:v>
                </c:pt>
                <c:pt idx="145">
                  <c:v>53.53110971346981</c:v>
                </c:pt>
                <c:pt idx="146">
                  <c:v>53.562716650793895</c:v>
                </c:pt>
                <c:pt idx="147">
                  <c:v>53.594152022691695</c:v>
                </c:pt>
                <c:pt idx="148">
                  <c:v>53.625418020458056</c:v>
                </c:pt>
                <c:pt idx="149">
                  <c:v>53.656516792874157</c:v>
                </c:pt>
                <c:pt idx="150">
                  <c:v>53.687450447312195</c:v>
                </c:pt>
                <c:pt idx="151">
                  <c:v>53.718221050804154</c:v>
                </c:pt>
                <c:pt idx="152">
                  <c:v>53.748830631076167</c:v>
                </c:pt>
                <c:pt idx="153">
                  <c:v>53.77928117754972</c:v>
                </c:pt>
                <c:pt idx="154">
                  <c:v>53.809574642310942</c:v>
                </c:pt>
                <c:pt idx="155">
                  <c:v>53.839712941049335</c:v>
                </c:pt>
                <c:pt idx="156">
                  <c:v>53.869697953966934</c:v>
                </c:pt>
                <c:pt idx="157">
                  <c:v>53.899531526659125</c:v>
                </c:pt>
                <c:pt idx="158">
                  <c:v>53.92921547096811</c:v>
                </c:pt>
                <c:pt idx="159">
                  <c:v>53.95875156581009</c:v>
                </c:pt>
                <c:pt idx="160">
                  <c:v>53.98814155797713</c:v>
                </c:pt>
                <c:pt idx="161">
                  <c:v>54.017387162914545</c:v>
                </c:pt>
                <c:pt idx="162">
                  <c:v>54.046490065474842</c:v>
                </c:pt>
                <c:pt idx="163">
                  <c:v>54.075451920648966</c:v>
                </c:pt>
                <c:pt idx="164">
                  <c:v>54.104274354275688</c:v>
                </c:pt>
                <c:pt idx="165">
                  <c:v>54.132958963729948</c:v>
                </c:pt>
                <c:pt idx="166">
                  <c:v>54.161507318590822</c:v>
                </c:pt>
                <c:pt idx="167">
                  <c:v>54.189920961290014</c:v>
                </c:pt>
                <c:pt idx="168">
                  <c:v>54.218201407741255</c:v>
                </c:pt>
                <c:pt idx="169">
                  <c:v>54.246350147951617</c:v>
                </c:pt>
                <c:pt idx="170">
                  <c:v>54.274368646615116</c:v>
                </c:pt>
                <c:pt idx="171">
                  <c:v>54.302258343689324</c:v>
                </c:pt>
                <c:pt idx="172">
                  <c:v>54.330020654955582</c:v>
                </c:pt>
                <c:pt idx="173">
                  <c:v>54.357656972563312</c:v>
                </c:pt>
                <c:pt idx="174">
                  <c:v>54.385168665559014</c:v>
                </c:pt>
                <c:pt idx="175">
                  <c:v>54.412557080400475</c:v>
                </c:pt>
                <c:pt idx="176">
                  <c:v>54.439823541456633</c:v>
                </c:pt>
                <c:pt idx="177">
                  <c:v>54.466969351493617</c:v>
                </c:pt>
                <c:pt idx="178">
                  <c:v>54.493995792147416</c:v>
                </c:pt>
                <c:pt idx="179">
                  <c:v>54.520904124383605</c:v>
                </c:pt>
                <c:pt idx="180">
                  <c:v>54.547695588944578</c:v>
                </c:pt>
                <c:pt idx="181">
                  <c:v>54.574371406784621</c:v>
                </c:pt>
                <c:pt idx="182">
                  <c:v>54.600932779493348</c:v>
                </c:pt>
                <c:pt idx="183">
                  <c:v>54.62738088970778</c:v>
                </c:pt>
                <c:pt idx="184">
                  <c:v>54.653716901513384</c:v>
                </c:pt>
                <c:pt idx="185">
                  <c:v>54.679941960834611</c:v>
                </c:pt>
                <c:pt idx="186">
                  <c:v>54.706057195815063</c:v>
                </c:pt>
                <c:pt idx="187">
                  <c:v>54.732063717187742</c:v>
                </c:pt>
                <c:pt idx="188">
                  <c:v>54.757962618635609</c:v>
                </c:pt>
                <c:pt idx="189">
                  <c:v>54.783754977142877</c:v>
                </c:pt>
                <c:pt idx="190">
                  <c:v>54.809441853337155</c:v>
                </c:pt>
                <c:pt idx="191">
                  <c:v>54.83502429182289</c:v>
                </c:pt>
                <c:pt idx="192">
                  <c:v>54.860503321506286</c:v>
                </c:pt>
                <c:pt idx="193">
                  <c:v>54.885879955911932</c:v>
                </c:pt>
                <c:pt idx="194">
                  <c:v>54.91115519349151</c:v>
                </c:pt>
                <c:pt idx="195">
                  <c:v>54.93633001792471</c:v>
                </c:pt>
                <c:pt idx="196">
                  <c:v>54.961405398412609</c:v>
                </c:pt>
                <c:pt idx="197">
                  <c:v>54.9863822899638</c:v>
                </c:pt>
                <c:pt idx="198">
                  <c:v>55.011261633673406</c:v>
                </c:pt>
                <c:pt idx="199">
                  <c:v>55.036044356995248</c:v>
                </c:pt>
                <c:pt idx="200">
                  <c:v>55.060731374007361</c:v>
                </c:pt>
                <c:pt idx="201">
                  <c:v>55.085323585670984</c:v>
                </c:pt>
                <c:pt idx="202">
                  <c:v>55.109821880083388</c:v>
                </c:pt>
                <c:pt idx="203">
                  <c:v>55.134227132724419</c:v>
                </c:pt>
                <c:pt idx="204">
                  <c:v>55.158540206697367</c:v>
                </c:pt>
                <c:pt idx="205">
                  <c:v>55.182761952963823</c:v>
                </c:pt>
                <c:pt idx="206">
                  <c:v>55.20689321057317</c:v>
                </c:pt>
                <c:pt idx="207">
                  <c:v>55.230934806886516</c:v>
                </c:pt>
                <c:pt idx="208">
                  <c:v>55.254887557795392</c:v>
                </c:pt>
                <c:pt idx="209">
                  <c:v>55.278752267935346</c:v>
                </c:pt>
                <c:pt idx="210">
                  <c:v>55.302529730894534</c:v>
                </c:pt>
                <c:pt idx="211">
                  <c:v>55.326220729417471</c:v>
                </c:pt>
                <c:pt idx="212">
                  <c:v>55.349826035604096</c:v>
                </c:pt>
                <c:pt idx="213">
                  <c:v>55.373346411104237</c:v>
                </c:pt>
                <c:pt idx="214">
                  <c:v>55.396782607307642</c:v>
                </c:pt>
                <c:pt idx="215">
                  <c:v>55.420135365529674</c:v>
                </c:pt>
                <c:pt idx="216">
                  <c:v>55.443405417192821</c:v>
                </c:pt>
                <c:pt idx="217">
                  <c:v>55.466593484004079</c:v>
                </c:pt>
                <c:pt idx="218">
                  <c:v>55.489700278128353</c:v>
                </c:pt>
                <c:pt idx="219">
                  <c:v>55.512726502358021</c:v>
                </c:pt>
                <c:pt idx="220">
                  <c:v>55.535672850278686</c:v>
                </c:pt>
                <c:pt idx="221">
                  <c:v>55.558540006431222</c:v>
                </c:pt>
                <c:pt idx="222">
                  <c:v>55.581328646470439</c:v>
                </c:pt>
                <c:pt idx="223">
                  <c:v>55.604039437319919</c:v>
                </c:pt>
                <c:pt idx="224">
                  <c:v>55.626673037323847</c:v>
                </c:pt>
                <c:pt idx="225">
                  <c:v>55.649230096395186</c:v>
                </c:pt>
                <c:pt idx="226">
                  <c:v>55.671711256161011</c:v>
                </c:pt>
                <c:pt idx="227">
                  <c:v>55.694117150104418</c:v>
                </c:pt>
                <c:pt idx="228">
                  <c:v>55.716448403703374</c:v>
                </c:pt>
                <c:pt idx="229">
                  <c:v>55.738705634566969</c:v>
                </c:pt>
                <c:pt idx="230">
                  <c:v>55.760889452568264</c:v>
                </c:pt>
                <c:pt idx="231">
                  <c:v>55.783000459974744</c:v>
                </c:pt>
                <c:pt idx="232">
                  <c:v>55.805039251575664</c:v>
                </c:pt>
                <c:pt idx="233">
                  <c:v>55.827006414807109</c:v>
                </c:pt>
                <c:pt idx="234">
                  <c:v>55.848902529874032</c:v>
                </c:pt>
                <c:pt idx="235">
                  <c:v>55.870728169870162</c:v>
                </c:pt>
                <c:pt idx="236">
                  <c:v>55.892483900894973</c:v>
                </c:pt>
                <c:pt idx="237">
                  <c:v>55.914170282168634</c:v>
                </c:pt>
                <c:pt idx="238">
                  <c:v>55.935787866144423</c:v>
                </c:pt>
                <c:pt idx="239">
                  <c:v>55.957337198618823</c:v>
                </c:pt>
                <c:pt idx="240">
                  <c:v>55.978818818839386</c:v>
                </c:pt>
                <c:pt idx="241">
                  <c:v>56.000233259610425</c:v>
                </c:pt>
                <c:pt idx="242">
                  <c:v>56.021581047396623</c:v>
                </c:pt>
                <c:pt idx="243">
                  <c:v>56.042862702424515</c:v>
                </c:pt>
                <c:pt idx="244">
                  <c:v>56.064078738781802</c:v>
                </c:pt>
                <c:pt idx="245">
                  <c:v>56.085229664514856</c:v>
                </c:pt>
                <c:pt idx="246">
                  <c:v>56.106315981724308</c:v>
                </c:pt>
                <c:pt idx="247">
                  <c:v>56.127338186658577</c:v>
                </c:pt>
                <c:pt idx="248">
                  <c:v>56.148296769805654</c:v>
                </c:pt>
                <c:pt idx="249">
                  <c:v>56.169192215983067</c:v>
                </c:pt>
                <c:pt idx="250">
                  <c:v>56.190025004426147</c:v>
                </c:pt>
                <c:pt idx="251">
                  <c:v>56.210795608874406</c:v>
                </c:pt>
                <c:pt idx="252">
                  <c:v>56.231504497656417</c:v>
                </c:pt>
                <c:pt idx="253">
                  <c:v>56.252152133772967</c:v>
                </c:pt>
                <c:pt idx="254">
                  <c:v>56.272738974978651</c:v>
                </c:pt>
                <c:pt idx="255">
                  <c:v>56.293265473861823</c:v>
                </c:pt>
                <c:pt idx="256">
                  <c:v>56.313732077923063</c:v>
                </c:pt>
                <c:pt idx="257">
                  <c:v>56.334139229652202</c:v>
                </c:pt>
                <c:pt idx="258">
                  <c:v>56.354487366603813</c:v>
                </c:pt>
                <c:pt idx="259">
                  <c:v>56.374776921471295</c:v>
                </c:pt>
                <c:pt idx="260">
                  <c:v>56.395008322159555</c:v>
                </c:pt>
                <c:pt idx="261">
                  <c:v>56.415181991856414</c:v>
                </c:pt>
                <c:pt idx="262">
                  <c:v>56.435298349102524</c:v>
                </c:pt>
                <c:pt idx="263">
                  <c:v>56.455357807860096</c:v>
                </c:pt>
                <c:pt idx="264">
                  <c:v>56.475360777580391</c:v>
                </c:pt>
                <c:pt idx="265">
                  <c:v>56.49530766326977</c:v>
                </c:pt>
                <c:pt idx="266">
                  <c:v>56.515198865554787</c:v>
                </c:pt>
                <c:pt idx="267">
                  <c:v>56.53503478074586</c:v>
                </c:pt>
                <c:pt idx="268">
                  <c:v>56.554815800900023</c:v>
                </c:pt>
                <c:pt idx="269">
                  <c:v>56.574542313882191</c:v>
                </c:pt>
                <c:pt idx="270">
                  <c:v>56.594214703425727</c:v>
                </c:pt>
                <c:pt idx="271">
                  <c:v>56.613833349191594</c:v>
                </c:pt>
                <c:pt idx="272">
                  <c:v>56.633398626826555</c:v>
                </c:pt>
                <c:pt idx="273">
                  <c:v>56.652910908020417</c:v>
                </c:pt>
                <c:pt idx="274">
                  <c:v>56.672370560562044</c:v>
                </c:pt>
                <c:pt idx="275">
                  <c:v>56.69177794839463</c:v>
                </c:pt>
                <c:pt idx="276">
                  <c:v>56.711133431669779</c:v>
                </c:pt>
                <c:pt idx="277">
                  <c:v>56.730437366800743</c:v>
                </c:pt>
                <c:pt idx="278">
                  <c:v>56.749690106514677</c:v>
                </c:pt>
                <c:pt idx="279">
                  <c:v>56.768891999904035</c:v>
                </c:pt>
                <c:pt idx="280">
                  <c:v>56.788043392476965</c:v>
                </c:pt>
                <c:pt idx="281">
                  <c:v>56.807144626206906</c:v>
                </c:pt>
                <c:pt idx="282">
                  <c:v>56.82619603958139</c:v>
                </c:pt>
                <c:pt idx="283">
                  <c:v>56.84519796764981</c:v>
                </c:pt>
                <c:pt idx="284">
                  <c:v>56.864150742070493</c:v>
                </c:pt>
                <c:pt idx="285">
                  <c:v>56.883054691157028</c:v>
                </c:pt>
                <c:pt idx="286">
                  <c:v>56.901910139923658</c:v>
                </c:pt>
                <c:pt idx="287">
                  <c:v>56.920717410129896</c:v>
                </c:pt>
                <c:pt idx="288">
                  <c:v>56.9394768203246</c:v>
                </c:pt>
                <c:pt idx="289">
                  <c:v>56.958188685889041</c:v>
                </c:pt>
                <c:pt idx="290">
                  <c:v>56.976853319079389</c:v>
                </c:pt>
                <c:pt idx="291">
                  <c:v>56.995471029068405</c:v>
                </c:pt>
                <c:pt idx="292">
                  <c:v>57.014042121986584</c:v>
                </c:pt>
                <c:pt idx="293">
                  <c:v>57.032566900962379</c:v>
                </c:pt>
                <c:pt idx="294">
                  <c:v>57.051045666162011</c:v>
                </c:pt>
                <c:pt idx="295">
                  <c:v>57.069478714828378</c:v>
                </c:pt>
                <c:pt idx="296">
                  <c:v>57.087866341319497</c:v>
                </c:pt>
                <c:pt idx="297">
                  <c:v>57.106208837146269</c:v>
                </c:pt>
                <c:pt idx="298">
                  <c:v>57.124506491009555</c:v>
                </c:pt>
                <c:pt idx="299">
                  <c:v>57.142759588836711</c:v>
                </c:pt>
                <c:pt idx="300">
                  <c:v>57.160968413817564</c:v>
                </c:pt>
                <c:pt idx="301">
                  <c:v>57.179133246439697</c:v>
                </c:pt>
                <c:pt idx="302">
                  <c:v>57.197254364523211</c:v>
                </c:pt>
                <c:pt idx="303">
                  <c:v>57.215332043254996</c:v>
                </c:pt>
                <c:pt idx="304">
                  <c:v>57.233366555222347</c:v>
                </c:pt>
                <c:pt idx="305">
                  <c:v>57.251358170446103</c:v>
                </c:pt>
                <c:pt idx="306">
                  <c:v>57.269307156413163</c:v>
                </c:pt>
                <c:pt idx="307">
                  <c:v>57.287213778108736</c:v>
                </c:pt>
                <c:pt idx="308">
                  <c:v>57.305078298047675</c:v>
                </c:pt>
                <c:pt idx="309">
                  <c:v>57.322900976305704</c:v>
                </c:pt>
                <c:pt idx="310">
                  <c:v>57.340682070549917</c:v>
                </c:pt>
                <c:pt idx="311">
                  <c:v>57.358421836068928</c:v>
                </c:pt>
                <c:pt idx="312">
                  <c:v>57.376120525802442</c:v>
                </c:pt>
                <c:pt idx="313">
                  <c:v>57.393778390370379</c:v>
                </c:pt>
                <c:pt idx="314">
                  <c:v>57.411395678101684</c:v>
                </c:pt>
                <c:pt idx="315">
                  <c:v>57.428972635062522</c:v>
                </c:pt>
                <c:pt idx="316">
                  <c:v>57.446509505084052</c:v>
                </c:pt>
                <c:pt idx="317">
                  <c:v>57.464006529789927</c:v>
                </c:pt>
                <c:pt idx="318">
                  <c:v>57.481463948623194</c:v>
                </c:pt>
                <c:pt idx="319">
                  <c:v>57.498881998872868</c:v>
                </c:pt>
                <c:pt idx="320">
                  <c:v>57.516260915700045</c:v>
                </c:pt>
                <c:pt idx="321">
                  <c:v>57.533600932163772</c:v>
                </c:pt>
                <c:pt idx="322">
                  <c:v>57.550902279246259</c:v>
                </c:pt>
                <c:pt idx="323">
                  <c:v>57.56816518587798</c:v>
                </c:pt>
                <c:pt idx="324">
                  <c:v>57.585389878962211</c:v>
                </c:pt>
                <c:pt idx="325">
                  <c:v>57.602576583399269</c:v>
                </c:pt>
                <c:pt idx="326">
                  <c:v>57.6197255221104</c:v>
                </c:pt>
                <c:pt idx="327">
                  <c:v>57.63683691606127</c:v>
                </c:pt>
                <c:pt idx="328">
                  <c:v>57.653910984285162</c:v>
                </c:pt>
                <c:pt idx="329">
                  <c:v>57.670947943905752</c:v>
                </c:pt>
                <c:pt idx="330">
                  <c:v>57.687948010159602</c:v>
                </c:pt>
                <c:pt idx="331">
                  <c:v>57.704911396418332</c:v>
                </c:pt>
                <c:pt idx="332">
                  <c:v>57.721838314210409</c:v>
                </c:pt>
                <c:pt idx="333">
                  <c:v>57.738728973242644</c:v>
                </c:pt>
                <c:pt idx="334">
                  <c:v>57.755583581421426</c:v>
                </c:pt>
                <c:pt idx="335">
                  <c:v>57.772402344873569</c:v>
                </c:pt>
                <c:pt idx="336">
                  <c:v>57.789185467966838</c:v>
                </c:pt>
                <c:pt idx="337">
                  <c:v>57.805933153330329</c:v>
                </c:pt>
                <c:pt idx="338">
                  <c:v>57.82264560187437</c:v>
                </c:pt>
                <c:pt idx="339">
                  <c:v>57.839323012810254</c:v>
                </c:pt>
                <c:pt idx="340">
                  <c:v>57.855965583669615</c:v>
                </c:pt>
                <c:pt idx="341">
                  <c:v>57.872573510323591</c:v>
                </c:pt>
                <c:pt idx="342">
                  <c:v>57.889146987001688</c:v>
                </c:pt>
                <c:pt idx="343">
                  <c:v>57.905686206310342</c:v>
                </c:pt>
                <c:pt idx="344">
                  <c:v>57.922191359251258</c:v>
                </c:pt>
                <c:pt idx="345">
                  <c:v>57.938662635239496</c:v>
                </c:pt>
                <c:pt idx="346">
                  <c:v>57.955100222121274</c:v>
                </c:pt>
                <c:pt idx="347">
                  <c:v>57.971504306191484</c:v>
                </c:pt>
                <c:pt idx="348">
                  <c:v>57.987875072211096</c:v>
                </c:pt>
                <c:pt idx="349">
                  <c:v>58.004212703424145</c:v>
                </c:pt>
                <c:pt idx="350">
                  <c:v>58.020517381574592</c:v>
                </c:pt>
                <c:pt idx="351">
                  <c:v>58.036789286922982</c:v>
                </c:pt>
                <c:pt idx="352">
                  <c:v>58.053028598262706</c:v>
                </c:pt>
                <c:pt idx="353">
                  <c:v>58.069235492936208</c:v>
                </c:pt>
                <c:pt idx="354">
                  <c:v>58.085410146850933</c:v>
                </c:pt>
                <c:pt idx="355">
                  <c:v>58.101552734494931</c:v>
                </c:pt>
                <c:pt idx="356">
                  <c:v>58.117663428952461</c:v>
                </c:pt>
                <c:pt idx="357">
                  <c:v>58.133742401919157</c:v>
                </c:pt>
                <c:pt idx="358">
                  <c:v>58.149789823717157</c:v>
                </c:pt>
                <c:pt idx="359">
                  <c:v>58.165805863309963</c:v>
                </c:pt>
                <c:pt idx="360">
                  <c:v>58.181790688317037</c:v>
                </c:pt>
                <c:pt idx="361">
                  <c:v>58.197744465028343</c:v>
                </c:pt>
                <c:pt idx="362">
                  <c:v>58.213667358418554</c:v>
                </c:pt>
                <c:pt idx="363">
                  <c:v>58.229559532161126</c:v>
                </c:pt>
                <c:pt idx="364">
                  <c:v>58.245421148642244</c:v>
                </c:pt>
                <c:pt idx="365">
                  <c:v>58.261252368974425</c:v>
                </c:pt>
                <c:pt idx="366">
                  <c:v>58.27705335301011</c:v>
                </c:pt>
                <c:pt idx="367">
                  <c:v>58.292824259354951</c:v>
                </c:pt>
                <c:pt idx="368">
                  <c:v>58.308565245380997</c:v>
                </c:pt>
                <c:pt idx="369">
                  <c:v>58.32427646723967</c:v>
                </c:pt>
                <c:pt idx="370">
                  <c:v>58.33995807987457</c:v>
                </c:pt>
                <c:pt idx="371">
                  <c:v>58.355610237034107</c:v>
                </c:pt>
                <c:pt idx="372">
                  <c:v>58.371233091284033</c:v>
                </c:pt>
                <c:pt idx="373">
                  <c:v>58.386826794019683</c:v>
                </c:pt>
                <c:pt idx="374">
                  <c:v>58.402391495478163</c:v>
                </c:pt>
                <c:pt idx="375">
                  <c:v>58.417927344750368</c:v>
                </c:pt>
                <c:pt idx="376">
                  <c:v>58.433434489792774</c:v>
                </c:pt>
                <c:pt idx="377">
                  <c:v>58.448913077439151</c:v>
                </c:pt>
                <c:pt idx="378">
                  <c:v>58.46436325341211</c:v>
                </c:pt>
                <c:pt idx="379">
                  <c:v>58.479785162334444</c:v>
                </c:pt>
                <c:pt idx="380">
                  <c:v>58.495178947740413</c:v>
                </c:pt>
                <c:pt idx="381">
                  <c:v>58.510544752086822</c:v>
                </c:pt>
                <c:pt idx="382">
                  <c:v>58.525882716763952</c:v>
                </c:pt>
                <c:pt idx="383">
                  <c:v>58.541192982106416</c:v>
                </c:pt>
                <c:pt idx="384">
                  <c:v>58.556475687403811</c:v>
                </c:pt>
                <c:pt idx="385">
                  <c:v>58.571730970911261</c:v>
                </c:pt>
                <c:pt idx="386">
                  <c:v>58.586958969859829</c:v>
                </c:pt>
                <c:pt idx="387">
                  <c:v>58.602159820466774</c:v>
                </c:pt>
                <c:pt idx="388">
                  <c:v>58.617333657945721</c:v>
                </c:pt>
                <c:pt idx="389">
                  <c:v>58.632480616516688</c:v>
                </c:pt>
                <c:pt idx="390">
                  <c:v>58.64760082941595</c:v>
                </c:pt>
                <c:pt idx="391">
                  <c:v>58.662694428905802</c:v>
                </c:pt>
                <c:pt idx="392">
                  <c:v>58.677761546284273</c:v>
                </c:pt>
                <c:pt idx="393">
                  <c:v>58.692802311894567</c:v>
                </c:pt>
                <c:pt idx="394">
                  <c:v>58.70781685513456</c:v>
                </c:pt>
                <c:pt idx="395">
                  <c:v>58.722805304466007</c:v>
                </c:pt>
                <c:pt idx="396">
                  <c:v>58.737767787423792</c:v>
                </c:pt>
                <c:pt idx="397">
                  <c:v>58.752704430624959</c:v>
                </c:pt>
                <c:pt idx="398">
                  <c:v>58.767615359777672</c:v>
                </c:pt>
                <c:pt idx="399">
                  <c:v>58.782500699690068</c:v>
                </c:pt>
                <c:pt idx="400">
                  <c:v>58.79736057427899</c:v>
                </c:pt>
                <c:pt idx="401">
                  <c:v>58.812195106578613</c:v>
                </c:pt>
                <c:pt idx="402">
                  <c:v>58.827004418748984</c:v>
                </c:pt>
                <c:pt idx="403">
                  <c:v>58.841788632084445</c:v>
                </c:pt>
                <c:pt idx="404">
                  <c:v>58.856547867021916</c:v>
                </c:pt>
                <c:pt idx="405">
                  <c:v>58.871282243149174</c:v>
                </c:pt>
                <c:pt idx="406">
                  <c:v>58.885991879212931</c:v>
                </c:pt>
                <c:pt idx="407">
                  <c:v>58.900676893126892</c:v>
                </c:pt>
                <c:pt idx="408">
                  <c:v>58.915337401979642</c:v>
                </c:pt>
                <c:pt idx="409">
                  <c:v>58.929973522042523</c:v>
                </c:pt>
                <c:pt idx="410">
                  <c:v>58.944585368777339</c:v>
                </c:pt>
                <c:pt idx="411">
                  <c:v>58.959173056844044</c:v>
                </c:pt>
                <c:pt idx="412">
                  <c:v>58.973736700108248</c:v>
                </c:pt>
                <c:pt idx="413">
                  <c:v>58.988276411648741</c:v>
                </c:pt>
                <c:pt idx="414">
                  <c:v>59.002792303764814</c:v>
                </c:pt>
                <c:pt idx="415">
                  <c:v>59.017284487983623</c:v>
                </c:pt>
                <c:pt idx="416">
                  <c:v>59.031753075067328</c:v>
                </c:pt>
                <c:pt idx="417">
                  <c:v>59.046198175020251</c:v>
                </c:pt>
                <c:pt idx="418">
                  <c:v>59.06061989709594</c:v>
                </c:pt>
                <c:pt idx="419">
                  <c:v>59.075018349804061</c:v>
                </c:pt>
                <c:pt idx="420">
                  <c:v>59.089393640917343</c:v>
                </c:pt>
                <c:pt idx="421">
                  <c:v>59.103745877478339</c:v>
                </c:pt>
                <c:pt idx="422">
                  <c:v>59.118075165806154</c:v>
                </c:pt>
                <c:pt idx="423">
                  <c:v>59.132381611503071</c:v>
                </c:pt>
                <c:pt idx="424">
                  <c:v>59.146665319461157</c:v>
                </c:pt>
                <c:pt idx="425">
                  <c:v>59.160926393868692</c:v>
                </c:pt>
                <c:pt idx="426">
                  <c:v>59.175164938216653</c:v>
                </c:pt>
                <c:pt idx="427">
                  <c:v>59.189381055305006</c:v>
                </c:pt>
                <c:pt idx="428">
                  <c:v>59.203574847248987</c:v>
                </c:pt>
                <c:pt idx="429">
                  <c:v>59.217746415485301</c:v>
                </c:pt>
                <c:pt idx="430">
                  <c:v>59.231895860778238</c:v>
                </c:pt>
                <c:pt idx="431">
                  <c:v>59.246023283225867</c:v>
                </c:pt>
                <c:pt idx="432">
                  <c:v>59.260128782265632</c:v>
                </c:pt>
                <c:pt idx="433">
                  <c:v>59.274212456680843</c:v>
                </c:pt>
                <c:pt idx="434">
                  <c:v>59.288274404606064</c:v>
                </c:pt>
                <c:pt idx="435">
                  <c:v>59.302314723533165</c:v>
                </c:pt>
                <c:pt idx="436">
                  <c:v>59.316333510316845</c:v>
                </c:pt>
                <c:pt idx="437">
                  <c:v>59.330330861180549</c:v>
                </c:pt>
                <c:pt idx="438">
                  <c:v>59.344306871721756</c:v>
                </c:pt>
                <c:pt idx="439">
                  <c:v>59.358261636917838</c:v>
                </c:pt>
                <c:pt idx="440">
                  <c:v>59.372195251131288</c:v>
                </c:pt>
                <c:pt idx="441">
                  <c:v>59.386107808115256</c:v>
                </c:pt>
                <c:pt idx="442">
                  <c:v>59.39999940101886</c:v>
                </c:pt>
                <c:pt idx="443">
                  <c:v>59.413870122392439</c:v>
                </c:pt>
                <c:pt idx="444">
                  <c:v>59.427720064192968</c:v>
                </c:pt>
                <c:pt idx="445">
                  <c:v>59.441549317789026</c:v>
                </c:pt>
                <c:pt idx="446">
                  <c:v>59.455357973965953</c:v>
                </c:pt>
                <c:pt idx="447">
                  <c:v>59.469146122931093</c:v>
                </c:pt>
                <c:pt idx="448">
                  <c:v>59.48291385431861</c:v>
                </c:pt>
                <c:pt idx="449">
                  <c:v>59.496661257194532</c:v>
                </c:pt>
                <c:pt idx="450">
                  <c:v>59.510388420061567</c:v>
                </c:pt>
                <c:pt idx="451">
                  <c:v>59.524095430864165</c:v>
                </c:pt>
                <c:pt idx="452">
                  <c:v>59.537782376993071</c:v>
                </c:pt>
                <c:pt idx="453">
                  <c:v>59.551449345290195</c:v>
                </c:pt>
                <c:pt idx="454">
                  <c:v>59.565096422053315</c:v>
                </c:pt>
                <c:pt idx="455">
                  <c:v>59.5787236930407</c:v>
                </c:pt>
                <c:pt idx="456">
                  <c:v>59.592331243475613</c:v>
                </c:pt>
                <c:pt idx="457">
                  <c:v>59.605919158051037</c:v>
                </c:pt>
                <c:pt idx="458">
                  <c:v>59.619487520934065</c:v>
                </c:pt>
                <c:pt idx="459">
                  <c:v>59.633036415770306</c:v>
                </c:pt>
                <c:pt idx="460">
                  <c:v>59.646565925688435</c:v>
                </c:pt>
                <c:pt idx="461">
                  <c:v>59.660076133304379</c:v>
                </c:pt>
                <c:pt idx="462">
                  <c:v>59.673567120725764</c:v>
                </c:pt>
                <c:pt idx="463">
                  <c:v>59.687038969556092</c:v>
                </c:pt>
                <c:pt idx="464">
                  <c:v>59.700491760898991</c:v>
                </c:pt>
                <c:pt idx="465">
                  <c:v>59.713925575362438</c:v>
                </c:pt>
                <c:pt idx="466">
                  <c:v>59.727340493062727</c:v>
                </c:pt>
                <c:pt idx="467">
                  <c:v>59.740736593628853</c:v>
                </c:pt>
                <c:pt idx="468">
                  <c:v>59.754113956206197</c:v>
                </c:pt>
                <c:pt idx="469">
                  <c:v>59.767472659460829</c:v>
                </c:pt>
                <c:pt idx="470">
                  <c:v>59.7808127815833</c:v>
                </c:pt>
                <c:pt idx="471">
                  <c:v>59.794134400292691</c:v>
                </c:pt>
                <c:pt idx="472">
                  <c:v>59.807437592840273</c:v>
                </c:pt>
                <c:pt idx="473">
                  <c:v>59.820722436013654</c:v>
                </c:pt>
                <c:pt idx="474">
                  <c:v>59.833989006140278</c:v>
                </c:pt>
                <c:pt idx="475">
                  <c:v>59.847237379091482</c:v>
                </c:pt>
                <c:pt idx="476">
                  <c:v>59.86046763028591</c:v>
                </c:pt>
                <c:pt idx="477">
                  <c:v>59.873679834693483</c:v>
                </c:pt>
                <c:pt idx="478">
                  <c:v>59.886874066838793</c:v>
                </c:pt>
                <c:pt idx="479">
                  <c:v>59.900050400804943</c:v>
                </c:pt>
                <c:pt idx="480">
                  <c:v>59.913208910236982</c:v>
                </c:pt>
                <c:pt idx="481">
                  <c:v>59.926349668345452</c:v>
                </c:pt>
                <c:pt idx="482">
                  <c:v>59.939472747909988</c:v>
                </c:pt>
                <c:pt idx="483">
                  <c:v>59.952578221282579</c:v>
                </c:pt>
                <c:pt idx="484">
                  <c:v>59.965666160391251</c:v>
                </c:pt>
                <c:pt idx="485">
                  <c:v>59.978736636743328</c:v>
                </c:pt>
                <c:pt idx="486">
                  <c:v>59.991789721428745</c:v>
                </c:pt>
                <c:pt idx="487">
                  <c:v>60.00482548512349</c:v>
                </c:pt>
                <c:pt idx="488">
                  <c:v>60.017843998092857</c:v>
                </c:pt>
                <c:pt idx="489">
                  <c:v>60.030845330194737</c:v>
                </c:pt>
                <c:pt idx="490">
                  <c:v>60.043829550882698</c:v>
                </c:pt>
                <c:pt idx="491">
                  <c:v>60.056796729209431</c:v>
                </c:pt>
                <c:pt idx="492">
                  <c:v>60.069746933829698</c:v>
                </c:pt>
                <c:pt idx="493">
                  <c:v>60.082680233003657</c:v>
                </c:pt>
                <c:pt idx="494">
                  <c:v>60.095596694599777</c:v>
                </c:pt>
                <c:pt idx="495">
                  <c:v>60.108496386098025</c:v>
                </c:pt>
                <c:pt idx="496">
                  <c:v>60.121379374592891</c:v>
                </c:pt>
                <c:pt idx="497">
                  <c:v>60.134245726796408</c:v>
                </c:pt>
                <c:pt idx="498">
                  <c:v>60.147095509041115</c:v>
                </c:pt>
                <c:pt idx="499">
                  <c:v>60.159928787283008</c:v>
                </c:pt>
                <c:pt idx="500">
                  <c:v>60.172745627104497</c:v>
                </c:pt>
                <c:pt idx="501">
                  <c:v>60.185546093717299</c:v>
                </c:pt>
                <c:pt idx="502">
                  <c:v>60.198330251965281</c:v>
                </c:pt>
                <c:pt idx="503">
                  <c:v>60.211098166327282</c:v>
                </c:pt>
                <c:pt idx="504">
                  <c:v>60.223849900920051</c:v>
                </c:pt>
                <c:pt idx="505">
                  <c:v>60.236585519500849</c:v>
                </c:pt>
                <c:pt idx="506">
                  <c:v>60.24930508547034</c:v>
                </c:pt>
                <c:pt idx="507">
                  <c:v>60.262008661875328</c:v>
                </c:pt>
                <c:pt idx="508">
                  <c:v>60.274696311411347</c:v>
                </c:pt>
                <c:pt idx="509">
                  <c:v>60.287368096425496</c:v>
                </c:pt>
                <c:pt idx="510">
                  <c:v>60.300024078918995</c:v>
                </c:pt>
                <c:pt idx="511">
                  <c:v>60.312664320549828</c:v>
                </c:pt>
                <c:pt idx="512">
                  <c:v>60.325288882635363</c:v>
                </c:pt>
                <c:pt idx="513">
                  <c:v>60.337897826154936</c:v>
                </c:pt>
                <c:pt idx="514">
                  <c:v>60.350491211752384</c:v>
                </c:pt>
                <c:pt idx="515">
                  <c:v>60.363069099738645</c:v>
                </c:pt>
                <c:pt idx="516">
                  <c:v>60.37563155009417</c:v>
                </c:pt>
                <c:pt idx="517">
                  <c:v>60.38817862247145</c:v>
                </c:pt>
                <c:pt idx="518">
                  <c:v>60.400710376197523</c:v>
                </c:pt>
                <c:pt idx="519">
                  <c:v>60.413226870276297</c:v>
                </c:pt>
                <c:pt idx="520">
                  <c:v>60.425728163391113</c:v>
                </c:pt>
                <c:pt idx="521">
                  <c:v>60.438214313907032</c:v>
                </c:pt>
                <c:pt idx="522">
                  <c:v>60.450685379873228</c:v>
                </c:pt>
                <c:pt idx="523">
                  <c:v>60.463141419025334</c:v>
                </c:pt>
                <c:pt idx="524">
                  <c:v>60.475582488787794</c:v>
                </c:pt>
                <c:pt idx="525">
                  <c:v>60.488008646276114</c:v>
                </c:pt>
                <c:pt idx="526">
                  <c:v>60.500419948299246</c:v>
                </c:pt>
                <c:pt idx="527">
                  <c:v>60.512816451361729</c:v>
                </c:pt>
                <c:pt idx="528">
                  <c:v>60.525198211666023</c:v>
                </c:pt>
                <c:pt idx="529">
                  <c:v>60.537565285114653</c:v>
                </c:pt>
                <c:pt idx="530">
                  <c:v>60.549917727312483</c:v>
                </c:pt>
                <c:pt idx="531">
                  <c:v>60.562255593568835</c:v>
                </c:pt>
                <c:pt idx="532">
                  <c:v>60.574578938899705</c:v>
                </c:pt>
                <c:pt idx="533">
                  <c:v>60.586887818029851</c:v>
                </c:pt>
                <c:pt idx="534">
                  <c:v>60.599182285394917</c:v>
                </c:pt>
                <c:pt idx="535">
                  <c:v>60.611462395143604</c:v>
                </c:pt>
                <c:pt idx="536">
                  <c:v>60.623728201139649</c:v>
                </c:pt>
                <c:pt idx="537">
                  <c:v>60.635979756963991</c:v>
                </c:pt>
                <c:pt idx="538">
                  <c:v>60.648217115916708</c:v>
                </c:pt>
                <c:pt idx="539">
                  <c:v>60.66044033101916</c:v>
                </c:pt>
                <c:pt idx="540">
                  <c:v>60.672649455015893</c:v>
                </c:pt>
                <c:pt idx="541">
                  <c:v>60.684844540376687</c:v>
                </c:pt>
                <c:pt idx="542">
                  <c:v>60.697025639298516</c:v>
                </c:pt>
                <c:pt idx="543">
                  <c:v>60.709192803707474</c:v>
                </c:pt>
                <c:pt idx="544">
                  <c:v>60.721346085260777</c:v>
                </c:pt>
                <c:pt idx="545">
                  <c:v>60.733485535348635</c:v>
                </c:pt>
                <c:pt idx="546">
                  <c:v>60.745611205096111</c:v>
                </c:pt>
                <c:pt idx="547">
                  <c:v>60.757723145365127</c:v>
                </c:pt>
                <c:pt idx="548">
                  <c:v>60.769821406756215</c:v>
                </c:pt>
                <c:pt idx="549">
                  <c:v>60.781906039610405</c:v>
                </c:pt>
                <c:pt idx="550">
                  <c:v>60.793977094011133</c:v>
                </c:pt>
                <c:pt idx="551">
                  <c:v>60.806034619785947</c:v>
                </c:pt>
                <c:pt idx="552">
                  <c:v>60.818078666508356</c:v>
                </c:pt>
                <c:pt idx="553">
                  <c:v>60.830109283499645</c:v>
                </c:pt>
                <c:pt idx="554">
                  <c:v>60.842126519830636</c:v>
                </c:pt>
                <c:pt idx="555">
                  <c:v>60.854130424323401</c:v>
                </c:pt>
                <c:pt idx="556">
                  <c:v>60.866121045553015</c:v>
                </c:pt>
                <c:pt idx="557">
                  <c:v>60.878098431849374</c:v>
                </c:pt>
                <c:pt idx="558">
                  <c:v>60.890062631298747</c:v>
                </c:pt>
                <c:pt idx="559">
                  <c:v>60.902013691745637</c:v>
                </c:pt>
                <c:pt idx="560">
                  <c:v>60.913951660794297</c:v>
                </c:pt>
                <c:pt idx="561">
                  <c:v>60.925876585810535</c:v>
                </c:pt>
                <c:pt idx="562">
                  <c:v>60.93778851392328</c:v>
                </c:pt>
                <c:pt idx="563">
                  <c:v>60.949687492026257</c:v>
                </c:pt>
                <c:pt idx="564">
                  <c:v>60.96157356677962</c:v>
                </c:pt>
                <c:pt idx="565">
                  <c:v>60.973446784611525</c:v>
                </c:pt>
                <c:pt idx="566">
                  <c:v>60.985307191719727</c:v>
                </c:pt>
                <c:pt idx="567">
                  <c:v>60.9971548340732</c:v>
                </c:pt>
                <c:pt idx="568">
                  <c:v>61.008989757413673</c:v>
                </c:pt>
                <c:pt idx="569">
                  <c:v>61.020812007257213</c:v>
                </c:pt>
                <c:pt idx="570">
                  <c:v>61.032621628895704</c:v>
                </c:pt>
                <c:pt idx="571">
                  <c:v>61.044418667398467</c:v>
                </c:pt>
                <c:pt idx="572">
                  <c:v>61.056203167613688</c:v>
                </c:pt>
                <c:pt idx="573">
                  <c:v>61.06797517416998</c:v>
                </c:pt>
                <c:pt idx="574">
                  <c:v>61.079734731477842</c:v>
                </c:pt>
                <c:pt idx="575">
                  <c:v>61.091481883731163</c:v>
                </c:pt>
                <c:pt idx="576">
                  <c:v>61.103216674908616</c:v>
                </c:pt>
                <c:pt idx="577">
                  <c:v>61.114939148775235</c:v>
                </c:pt>
                <c:pt idx="578">
                  <c:v>61.126649348883724</c:v>
                </c:pt>
                <c:pt idx="579">
                  <c:v>61.138347318575967</c:v>
                </c:pt>
                <c:pt idx="580">
                  <c:v>61.150033100984423</c:v>
                </c:pt>
                <c:pt idx="581">
                  <c:v>61.161706739033505</c:v>
                </c:pt>
                <c:pt idx="582">
                  <c:v>61.173368275441021</c:v>
                </c:pt>
                <c:pt idx="583">
                  <c:v>61.185017752719482</c:v>
                </c:pt>
                <c:pt idx="584">
                  <c:v>61.196655213177579</c:v>
                </c:pt>
                <c:pt idx="585">
                  <c:v>61.208280698921421</c:v>
                </c:pt>
                <c:pt idx="586">
                  <c:v>61.219894251855955</c:v>
                </c:pt>
                <c:pt idx="587">
                  <c:v>61.231495913686295</c:v>
                </c:pt>
                <c:pt idx="588">
                  <c:v>61.24308572591903</c:v>
                </c:pt>
                <c:pt idx="589">
                  <c:v>61.254663729863509</c:v>
                </c:pt>
                <c:pt idx="590">
                  <c:v>61.266229966633219</c:v>
                </c:pt>
                <c:pt idx="591">
                  <c:v>61.27778447714703</c:v>
                </c:pt>
                <c:pt idx="592">
                  <c:v>61.289327302130417</c:v>
                </c:pt>
                <c:pt idx="593">
                  <c:v>61.300858482116872</c:v>
                </c:pt>
                <c:pt idx="594">
                  <c:v>61.312378057449038</c:v>
                </c:pt>
                <c:pt idx="595">
                  <c:v>61.323886068280032</c:v>
                </c:pt>
                <c:pt idx="596">
                  <c:v>61.335382554574615</c:v>
                </c:pt>
                <c:pt idx="597">
                  <c:v>61.346867556110496</c:v>
                </c:pt>
                <c:pt idx="598">
                  <c:v>61.358341112479508</c:v>
                </c:pt>
                <c:pt idx="599">
                  <c:v>61.369803263088833</c:v>
                </c:pt>
                <c:pt idx="600">
                  <c:v>61.381254047162194</c:v>
                </c:pt>
                <c:pt idx="601">
                  <c:v>61.392693503741036</c:v>
                </c:pt>
                <c:pt idx="602">
                  <c:v>61.404121671685743</c:v>
                </c:pt>
                <c:pt idx="603">
                  <c:v>61.415538589676743</c:v>
                </c:pt>
                <c:pt idx="604">
                  <c:v>61.426944296215737</c:v>
                </c:pt>
                <c:pt idx="605">
                  <c:v>61.438338829626844</c:v>
                </c:pt>
                <c:pt idx="606">
                  <c:v>61.449722228057652</c:v>
                </c:pt>
                <c:pt idx="607">
                  <c:v>61.461094529480491</c:v>
                </c:pt>
                <c:pt idx="608">
                  <c:v>61.472455771693475</c:v>
                </c:pt>
                <c:pt idx="609">
                  <c:v>61.483805992321599</c:v>
                </c:pt>
                <c:pt idx="610">
                  <c:v>61.495145228817904</c:v>
                </c:pt>
                <c:pt idx="611">
                  <c:v>61.506473518464546</c:v>
                </c:pt>
                <c:pt idx="612">
                  <c:v>61.517790898373882</c:v>
                </c:pt>
                <c:pt idx="613">
                  <c:v>61.529097405489544</c:v>
                </c:pt>
                <c:pt idx="614">
                  <c:v>61.540393076587549</c:v>
                </c:pt>
                <c:pt idx="615">
                  <c:v>61.551677948277316</c:v>
                </c:pt>
                <c:pt idx="616">
                  <c:v>61.56295205700274</c:v>
                </c:pt>
                <c:pt idx="617">
                  <c:v>61.574215439043265</c:v>
                </c:pt>
                <c:pt idx="618">
                  <c:v>61.58546813051484</c:v>
                </c:pt>
                <c:pt idx="619">
                  <c:v>61.596710167371079</c:v>
                </c:pt>
                <c:pt idx="620">
                  <c:v>61.607941585404141</c:v>
                </c:pt>
                <c:pt idx="621">
                  <c:v>61.619162420245864</c:v>
                </c:pt>
                <c:pt idx="622">
                  <c:v>61.630372707368679</c:v>
                </c:pt>
                <c:pt idx="623">
                  <c:v>61.641572482086687</c:v>
                </c:pt>
                <c:pt idx="624">
                  <c:v>61.652761779556577</c:v>
                </c:pt>
                <c:pt idx="625">
                  <c:v>61.663940634778669</c:v>
                </c:pt>
                <c:pt idx="626">
                  <c:v>61.675109082597849</c:v>
                </c:pt>
                <c:pt idx="627">
                  <c:v>61.686267157704549</c:v>
                </c:pt>
                <c:pt idx="628">
                  <c:v>61.697414894635727</c:v>
                </c:pt>
                <c:pt idx="629">
                  <c:v>61.708552327775777</c:v>
                </c:pt>
                <c:pt idx="630">
                  <c:v>61.719679491357525</c:v>
                </c:pt>
                <c:pt idx="631">
                  <c:v>61.730796419463111</c:v>
                </c:pt>
                <c:pt idx="632">
                  <c:v>61.741903146024967</c:v>
                </c:pt>
                <c:pt idx="633">
                  <c:v>61.752999704826742</c:v>
                </c:pt>
                <c:pt idx="634">
                  <c:v>61.764086129504172</c:v>
                </c:pt>
                <c:pt idx="635">
                  <c:v>61.775162453546002</c:v>
                </c:pt>
                <c:pt idx="636">
                  <c:v>61.786228710294957</c:v>
                </c:pt>
                <c:pt idx="637">
                  <c:v>61.797284932948543</c:v>
                </c:pt>
                <c:pt idx="638">
                  <c:v>61.80833115455998</c:v>
                </c:pt>
                <c:pt idx="639">
                  <c:v>61.819367408039113</c:v>
                </c:pt>
                <c:pt idx="640">
                  <c:v>61.830393726153211</c:v>
                </c:pt>
                <c:pt idx="641">
                  <c:v>61.841410141527923</c:v>
                </c:pt>
                <c:pt idx="642">
                  <c:v>61.852416686648063</c:v>
                </c:pt>
                <c:pt idx="643">
                  <c:v>61.863413393858515</c:v>
                </c:pt>
                <c:pt idx="644">
                  <c:v>61.874400295365085</c:v>
                </c:pt>
                <c:pt idx="645">
                  <c:v>61.885377423235305</c:v>
                </c:pt>
                <c:pt idx="646">
                  <c:v>61.896344809399281</c:v>
                </c:pt>
                <c:pt idx="647">
                  <c:v>61.907302485650561</c:v>
                </c:pt>
                <c:pt idx="648">
                  <c:v>61.918250483646915</c:v>
                </c:pt>
                <c:pt idx="649">
                  <c:v>61.929188834911173</c:v>
                </c:pt>
                <c:pt idx="650">
                  <c:v>61.940117570832022</c:v>
                </c:pt>
                <c:pt idx="651">
                  <c:v>61.951036722664838</c:v>
                </c:pt>
                <c:pt idx="652">
                  <c:v>61.961946321532459</c:v>
                </c:pt>
                <c:pt idx="653">
                  <c:v>61.972846398426</c:v>
                </c:pt>
                <c:pt idx="654">
                  <c:v>61.983736984205606</c:v>
                </c:pt>
                <c:pt idx="655">
                  <c:v>61.994618109601291</c:v>
                </c:pt>
                <c:pt idx="656">
                  <c:v>62.005489805213656</c:v>
                </c:pt>
                <c:pt idx="657">
                  <c:v>62.016352101514691</c:v>
                </c:pt>
                <c:pt idx="658">
                  <c:v>62.02720502884852</c:v>
                </c:pt>
                <c:pt idx="659">
                  <c:v>62.03804861743221</c:v>
                </c:pt>
                <c:pt idx="660">
                  <c:v>62.048882897356442</c:v>
                </c:pt>
                <c:pt idx="661">
                  <c:v>62.059707898586332</c:v>
                </c:pt>
                <c:pt idx="662">
                  <c:v>62.07052365096213</c:v>
                </c:pt>
                <c:pt idx="663">
                  <c:v>62.081330184200006</c:v>
                </c:pt>
                <c:pt idx="664">
                  <c:v>62.092127527892686</c:v>
                </c:pt>
                <c:pt idx="665">
                  <c:v>62.102915711510299</c:v>
                </c:pt>
                <c:pt idx="666">
                  <c:v>62.113694764401004</c:v>
                </c:pt>
                <c:pt idx="667">
                  <c:v>62.12446471579176</c:v>
                </c:pt>
                <c:pt idx="668">
                  <c:v>62.135225594789006</c:v>
                </c:pt>
                <c:pt idx="669">
                  <c:v>62.145977430379382</c:v>
                </c:pt>
                <c:pt idx="670">
                  <c:v>62.156720251430421</c:v>
                </c:pt>
                <c:pt idx="671">
                  <c:v>62.167454086691251</c:v>
                </c:pt>
                <c:pt idx="672">
                  <c:v>62.178178964793275</c:v>
                </c:pt>
                <c:pt idx="673">
                  <c:v>62.188894914250866</c:v>
                </c:pt>
                <c:pt idx="674">
                  <c:v>62.199601963462065</c:v>
                </c:pt>
                <c:pt idx="675">
                  <c:v>62.210300140709187</c:v>
                </c:pt>
                <c:pt idx="676">
                  <c:v>62.220989474159587</c:v>
                </c:pt>
                <c:pt idx="677">
                  <c:v>62.231669991866262</c:v>
                </c:pt>
                <c:pt idx="678">
                  <c:v>62.242341721768518</c:v>
                </c:pt>
                <c:pt idx="679">
                  <c:v>62.253004691692645</c:v>
                </c:pt>
                <c:pt idx="680">
                  <c:v>62.263658929352559</c:v>
                </c:pt>
                <c:pt idx="681">
                  <c:v>62.274304462350443</c:v>
                </c:pt>
                <c:pt idx="682">
                  <c:v>62.28494131817741</c:v>
                </c:pt>
                <c:pt idx="683">
                  <c:v>62.295569524214116</c:v>
                </c:pt>
                <c:pt idx="684">
                  <c:v>62.306189107731399</c:v>
                </c:pt>
                <c:pt idx="685">
                  <c:v>62.316800095890926</c:v>
                </c:pt>
                <c:pt idx="686">
                  <c:v>62.327402515745788</c:v>
                </c:pt>
                <c:pt idx="687">
                  <c:v>62.337996394241138</c:v>
                </c:pt>
                <c:pt idx="688">
                  <c:v>62.348581758214806</c:v>
                </c:pt>
                <c:pt idx="689">
                  <c:v>62.359158634397915</c:v>
                </c:pt>
                <c:pt idx="690">
                  <c:v>62.369727049415474</c:v>
                </c:pt>
                <c:pt idx="691">
                  <c:v>62.38028702978697</c:v>
                </c:pt>
                <c:pt idx="692">
                  <c:v>62.390838601927001</c:v>
                </c:pt>
                <c:pt idx="693">
                  <c:v>62.401381792145862</c:v>
                </c:pt>
                <c:pt idx="694">
                  <c:v>62.41191662665009</c:v>
                </c:pt>
                <c:pt idx="695">
                  <c:v>62.422443131543112</c:v>
                </c:pt>
                <c:pt idx="696">
                  <c:v>62.432961332825791</c:v>
                </c:pt>
                <c:pt idx="697">
                  <c:v>62.443471256397018</c:v>
                </c:pt>
                <c:pt idx="698">
                  <c:v>62.453972928054256</c:v>
                </c:pt>
                <c:pt idx="699">
                  <c:v>62.464466373494169</c:v>
                </c:pt>
                <c:pt idx="700">
                  <c:v>62.474951618313113</c:v>
                </c:pt>
                <c:pt idx="701">
                  <c:v>62.485428688007772</c:v>
                </c:pt>
                <c:pt idx="702">
                  <c:v>62.49589760797565</c:v>
                </c:pt>
                <c:pt idx="703">
                  <c:v>62.506358403515684</c:v>
                </c:pt>
                <c:pt idx="704">
                  <c:v>62.516811099828743</c:v>
                </c:pt>
                <c:pt idx="705">
                  <c:v>62.527255722018197</c:v>
                </c:pt>
                <c:pt idx="706">
                  <c:v>62.537692295090473</c:v>
                </c:pt>
                <c:pt idx="707">
                  <c:v>62.54812084395558</c:v>
                </c:pt>
                <c:pt idx="708">
                  <c:v>62.558541393427632</c:v>
                </c:pt>
                <c:pt idx="709">
                  <c:v>62.568953968225401</c:v>
                </c:pt>
                <c:pt idx="710">
                  <c:v>62.579358592972838</c:v>
                </c:pt>
                <c:pt idx="711">
                  <c:v>62.589755292199605</c:v>
                </c:pt>
                <c:pt idx="712">
                  <c:v>62.600144090341558</c:v>
                </c:pt>
                <c:pt idx="713">
                  <c:v>62.610525011741316</c:v>
                </c:pt>
                <c:pt idx="714">
                  <c:v>62.62089808064875</c:v>
                </c:pt>
                <c:pt idx="715">
                  <c:v>62.631263321221489</c:v>
                </c:pt>
                <c:pt idx="716">
                  <c:v>62.64162075752543</c:v>
                </c:pt>
                <c:pt idx="717">
                  <c:v>62.65197041353526</c:v>
                </c:pt>
                <c:pt idx="718">
                  <c:v>62.662312313134919</c:v>
                </c:pt>
                <c:pt idx="719">
                  <c:v>62.672646480118132</c:v>
                </c:pt>
                <c:pt idx="720">
                  <c:v>62.68297293818889</c:v>
                </c:pt>
                <c:pt idx="721">
                  <c:v>62.69329171096193</c:v>
                </c:pt>
                <c:pt idx="722">
                  <c:v>62.703602821963237</c:v>
                </c:pt>
                <c:pt idx="723">
                  <c:v>62.713906294630505</c:v>
                </c:pt>
                <c:pt idx="724">
                  <c:v>62.724202152313651</c:v>
                </c:pt>
                <c:pt idx="725">
                  <c:v>62.734490418275271</c:v>
                </c:pt>
                <c:pt idx="726">
                  <c:v>62.744771115691101</c:v>
                </c:pt>
                <c:pt idx="727">
                  <c:v>62.755044267650511</c:v>
                </c:pt>
                <c:pt idx="728">
                  <c:v>62.765309897156982</c:v>
                </c:pt>
                <c:pt idx="729">
                  <c:v>62.775568027128529</c:v>
                </c:pt>
                <c:pt idx="730">
                  <c:v>62.785818680398187</c:v>
                </c:pt>
                <c:pt idx="731">
                  <c:v>62.796061879714486</c:v>
                </c:pt>
                <c:pt idx="732">
                  <c:v>62.806297647741864</c:v>
                </c:pt>
                <c:pt idx="733">
                  <c:v>62.816526007061171</c:v>
                </c:pt>
                <c:pt idx="734">
                  <c:v>62.826746980170078</c:v>
                </c:pt>
                <c:pt idx="735">
                  <c:v>62.836960589483532</c:v>
                </c:pt>
                <c:pt idx="736">
                  <c:v>62.847166857334209</c:v>
                </c:pt>
                <c:pt idx="737">
                  <c:v>62.85736580597294</c:v>
                </c:pt>
                <c:pt idx="738">
                  <c:v>62.86755745756917</c:v>
                </c:pt>
                <c:pt idx="739">
                  <c:v>62.877741834211378</c:v>
                </c:pt>
                <c:pt idx="740">
                  <c:v>62.887918957907516</c:v>
                </c:pt>
                <c:pt idx="741">
                  <c:v>62.89808885058541</c:v>
                </c:pt>
                <c:pt idx="742">
                  <c:v>62.908251534093232</c:v>
                </c:pt>
                <c:pt idx="743">
                  <c:v>62.918407030199894</c:v>
                </c:pt>
                <c:pt idx="744">
                  <c:v>62.928555360595475</c:v>
                </c:pt>
                <c:pt idx="745">
                  <c:v>62.938696546891634</c:v>
                </c:pt>
                <c:pt idx="746">
                  <c:v>62.948830610622046</c:v>
                </c:pt>
                <c:pt idx="747">
                  <c:v>62.958957573242785</c:v>
                </c:pt>
                <c:pt idx="748">
                  <c:v>62.969077456132752</c:v>
                </c:pt>
                <c:pt idx="749">
                  <c:v>62.979190280594075</c:v>
                </c:pt>
                <c:pt idx="750">
                  <c:v>62.989296067852521</c:v>
                </c:pt>
                <c:pt idx="751">
                  <c:v>62.999394839057899</c:v>
                </c:pt>
                <c:pt idx="752">
                  <c:v>63.009486615284445</c:v>
                </c:pt>
                <c:pt idx="753">
                  <c:v>63.019571417531225</c:v>
                </c:pt>
                <c:pt idx="754">
                  <c:v>63.029649266722551</c:v>
                </c:pt>
                <c:pt idx="755">
                  <c:v>63.039720183708333</c:v>
                </c:pt>
                <c:pt idx="756">
                  <c:v>63.0497841892645</c:v>
                </c:pt>
                <c:pt idx="757">
                  <c:v>63.059841304093382</c:v>
                </c:pt>
                <c:pt idx="758">
                  <c:v>63.069891548824067</c:v>
                </c:pt>
                <c:pt idx="759">
                  <c:v>63.079934944012834</c:v>
                </c:pt>
                <c:pt idx="760">
                  <c:v>63.089971510143478</c:v>
                </c:pt>
                <c:pt idx="761">
                  <c:v>63.100001267627732</c:v>
                </c:pt>
                <c:pt idx="762">
                  <c:v>63.1100242368056</c:v>
                </c:pt>
                <c:pt idx="763">
                  <c:v>63.120040437945761</c:v>
                </c:pt>
                <c:pt idx="764">
                  <c:v>63.130049891245939</c:v>
                </c:pt>
                <c:pt idx="765">
                  <c:v>63.140052616833252</c:v>
                </c:pt>
                <c:pt idx="766">
                  <c:v>63.150048634764573</c:v>
                </c:pt>
                <c:pt idx="767">
                  <c:v>63.160037965026923</c:v>
                </c:pt>
                <c:pt idx="768">
                  <c:v>63.170020627537809</c:v>
                </c:pt>
                <c:pt idx="769">
                  <c:v>63.179996642145596</c:v>
                </c:pt>
                <c:pt idx="770">
                  <c:v>63.189966028629833</c:v>
                </c:pt>
                <c:pt idx="771">
                  <c:v>63.199928806701642</c:v>
                </c:pt>
                <c:pt idx="772">
                  <c:v>63.209884996004064</c:v>
                </c:pt>
                <c:pt idx="773">
                  <c:v>63.219834616112387</c:v>
                </c:pt>
                <c:pt idx="774">
                  <c:v>63.229777686534518</c:v>
                </c:pt>
                <c:pt idx="775">
                  <c:v>63.239714226711307</c:v>
                </c:pt>
                <c:pt idx="776">
                  <c:v>63.249644256016914</c:v>
                </c:pt>
                <c:pt idx="777">
                  <c:v>63.259567793759125</c:v>
                </c:pt>
                <c:pt idx="778">
                  <c:v>63.269484859179698</c:v>
                </c:pt>
                <c:pt idx="779">
                  <c:v>63.279395471454727</c:v>
                </c:pt>
                <c:pt idx="780">
                  <c:v>63.289299649694932</c:v>
                </c:pt>
                <c:pt idx="781">
                  <c:v>63.299197412946015</c:v>
                </c:pt>
                <c:pt idx="782">
                  <c:v>63.309088780188993</c:v>
                </c:pt>
                <c:pt idx="783">
                  <c:v>63.318973770340527</c:v>
                </c:pt>
                <c:pt idx="784">
                  <c:v>63.328852402253233</c:v>
                </c:pt>
                <c:pt idx="785">
                  <c:v>63.338724694716028</c:v>
                </c:pt>
                <c:pt idx="786">
                  <c:v>63.348590666454442</c:v>
                </c:pt>
                <c:pt idx="787">
                  <c:v>63.358450336130907</c:v>
                </c:pt>
                <c:pt idx="788">
                  <c:v>63.368303722345154</c:v>
                </c:pt>
                <c:pt idx="789">
                  <c:v>63.378150843634444</c:v>
                </c:pt>
                <c:pt idx="790">
                  <c:v>63.387991718473941</c:v>
                </c:pt>
                <c:pt idx="791">
                  <c:v>63.397826365276991</c:v>
                </c:pt>
                <c:pt idx="792">
                  <c:v>63.407654802395463</c:v>
                </c:pt>
                <c:pt idx="793">
                  <c:v>63.417477048120027</c:v>
                </c:pt>
                <c:pt idx="794">
                  <c:v>63.427293120680467</c:v>
                </c:pt>
                <c:pt idx="795">
                  <c:v>63.437103038246022</c:v>
                </c:pt>
                <c:pt idx="796">
                  <c:v>63.446906818925626</c:v>
                </c:pt>
                <c:pt idx="797">
                  <c:v>63.456704480768273</c:v>
                </c:pt>
                <c:pt idx="798">
                  <c:v>63.466496041763278</c:v>
                </c:pt>
                <c:pt idx="799">
                  <c:v>63.476281519840583</c:v>
                </c:pt>
                <c:pt idx="800">
                  <c:v>63.486060932871062</c:v>
                </c:pt>
                <c:pt idx="801">
                  <c:v>63.495834298666807</c:v>
                </c:pt>
                <c:pt idx="802">
                  <c:v>63.50560163498141</c:v>
                </c:pt>
                <c:pt idx="803">
                  <c:v>63.515362959510284</c:v>
                </c:pt>
                <c:pt idx="804">
                  <c:v>63.525118289890919</c:v>
                </c:pt>
                <c:pt idx="805">
                  <c:v>63.534867643703201</c:v>
                </c:pt>
                <c:pt idx="806">
                  <c:v>63.544611038469668</c:v>
                </c:pt>
                <c:pt idx="807">
                  <c:v>63.554348491655809</c:v>
                </c:pt>
                <c:pt idx="808">
                  <c:v>63.564080020670339</c:v>
                </c:pt>
                <c:pt idx="809">
                  <c:v>63.573805642865501</c:v>
                </c:pt>
                <c:pt idx="810">
                  <c:v>63.583525375537306</c:v>
                </c:pt>
                <c:pt idx="811">
                  <c:v>63.593239235925857</c:v>
                </c:pt>
                <c:pt idx="812">
                  <c:v>63.602947241215588</c:v>
                </c:pt>
                <c:pt idx="813">
                  <c:v>63.612649408535539</c:v>
                </c:pt>
                <c:pt idx="814">
                  <c:v>63.622345754959653</c:v>
                </c:pt>
                <c:pt idx="815">
                  <c:v>63.632036297507035</c:v>
                </c:pt>
                <c:pt idx="816">
                  <c:v>63.641721053142213</c:v>
                </c:pt>
                <c:pt idx="817">
                  <c:v>63.651400038775407</c:v>
                </c:pt>
                <c:pt idx="818">
                  <c:v>63.661073271262815</c:v>
                </c:pt>
                <c:pt idx="819">
                  <c:v>63.670740767406841</c:v>
                </c:pt>
                <c:pt idx="820">
                  <c:v>63.680402543956397</c:v>
                </c:pt>
                <c:pt idx="821">
                  <c:v>63.69005861760715</c:v>
                </c:pt>
                <c:pt idx="822">
                  <c:v>63.699709005001743</c:v>
                </c:pt>
                <c:pt idx="823">
                  <c:v>63.709353722730135</c:v>
                </c:pt>
                <c:pt idx="824">
                  <c:v>63.718992787329782</c:v>
                </c:pt>
                <c:pt idx="825">
                  <c:v>63.728626215285914</c:v>
                </c:pt>
                <c:pt idx="826">
                  <c:v>63.738254023031836</c:v>
                </c:pt>
                <c:pt idx="827">
                  <c:v>63.747876226949096</c:v>
                </c:pt>
                <c:pt idx="828">
                  <c:v>63.757492843367793</c:v>
                </c:pt>
                <c:pt idx="829">
                  <c:v>63.767103888566837</c:v>
                </c:pt>
                <c:pt idx="830">
                  <c:v>63.776709378774143</c:v>
                </c:pt>
                <c:pt idx="831">
                  <c:v>63.786309330166922</c:v>
                </c:pt>
                <c:pt idx="832">
                  <c:v>63.795903758871916</c:v>
                </c:pt>
                <c:pt idx="833">
                  <c:v>63.805492680965614</c:v>
                </c:pt>
                <c:pt idx="834">
                  <c:v>63.815076112474557</c:v>
                </c:pt>
                <c:pt idx="835">
                  <c:v>63.824654069375512</c:v>
                </c:pt>
                <c:pt idx="836">
                  <c:v>63.834226567595749</c:v>
                </c:pt>
                <c:pt idx="837">
                  <c:v>63.843793623013255</c:v>
                </c:pt>
                <c:pt idx="838">
                  <c:v>63.85335525145701</c:v>
                </c:pt>
                <c:pt idx="839">
                  <c:v>63.862911468707182</c:v>
                </c:pt>
                <c:pt idx="840">
                  <c:v>63.872462290495378</c:v>
                </c:pt>
                <c:pt idx="841">
                  <c:v>63.882007732504874</c:v>
                </c:pt>
                <c:pt idx="842">
                  <c:v>63.891547810370859</c:v>
                </c:pt>
                <c:pt idx="843">
                  <c:v>63.901082539680637</c:v>
                </c:pt>
                <c:pt idx="844">
                  <c:v>63.910611935973897</c:v>
                </c:pt>
                <c:pt idx="845">
                  <c:v>63.920136014742887</c:v>
                </c:pt>
                <c:pt idx="846">
                  <c:v>63.929654791432689</c:v>
                </c:pt>
                <c:pt idx="847">
                  <c:v>63.939168281441425</c:v>
                </c:pt>
                <c:pt idx="848">
                  <c:v>63.94867650012047</c:v>
                </c:pt>
                <c:pt idx="849">
                  <c:v>63.958179462774687</c:v>
                </c:pt>
                <c:pt idx="850">
                  <c:v>63.967677184662662</c:v>
                </c:pt>
                <c:pt idx="851">
                  <c:v>63.97716968099688</c:v>
                </c:pt>
                <c:pt idx="852">
                  <c:v>63.986656966943997</c:v>
                </c:pt>
                <c:pt idx="853">
                  <c:v>63.996139057625015</c:v>
                </c:pt>
                <c:pt idx="854">
                  <c:v>64.005615968115521</c:v>
                </c:pt>
                <c:pt idx="855">
                  <c:v>64.015087713445894</c:v>
                </c:pt>
                <c:pt idx="856">
                  <c:v>64.024554308601523</c:v>
                </c:pt>
                <c:pt idx="857">
                  <c:v>64.03401576852302</c:v>
                </c:pt>
                <c:pt idx="858">
                  <c:v>64.043472108106428</c:v>
                </c:pt>
                <c:pt idx="859">
                  <c:v>64.052923342203428</c:v>
                </c:pt>
                <c:pt idx="860">
                  <c:v>64.062369485621559</c:v>
                </c:pt>
                <c:pt idx="861">
                  <c:v>64.071810553124408</c:v>
                </c:pt>
                <c:pt idx="862">
                  <c:v>64.081246559431833</c:v>
                </c:pt>
                <c:pt idx="863">
                  <c:v>64.090677519220179</c:v>
                </c:pt>
                <c:pt idx="864">
                  <c:v>64.10010344712245</c:v>
                </c:pt>
                <c:pt idx="865">
                  <c:v>64.109524357728532</c:v>
                </c:pt>
                <c:pt idx="866">
                  <c:v>64.11894026558538</c:v>
                </c:pt>
                <c:pt idx="867">
                  <c:v>64.128351185197275</c:v>
                </c:pt>
                <c:pt idx="868">
                  <c:v>64.13775713102595</c:v>
                </c:pt>
                <c:pt idx="869">
                  <c:v>64.14715811749079</c:v>
                </c:pt>
                <c:pt idx="870">
                  <c:v>64.156554158969129</c:v>
                </c:pt>
                <c:pt idx="871">
                  <c:v>64.165945269796339</c:v>
                </c:pt>
                <c:pt idx="872">
                  <c:v>64.175331464266037</c:v>
                </c:pt>
                <c:pt idx="873">
                  <c:v>64.184712756630375</c:v>
                </c:pt>
                <c:pt idx="874">
                  <c:v>64.194089161100109</c:v>
                </c:pt>
                <c:pt idx="875">
                  <c:v>64.203460691844867</c:v>
                </c:pt>
                <c:pt idx="876">
                  <c:v>64.212827362993309</c:v>
                </c:pt>
                <c:pt idx="877">
                  <c:v>64.222189188633365</c:v>
                </c:pt>
                <c:pt idx="878">
                  <c:v>64.231546182812366</c:v>
                </c:pt>
                <c:pt idx="879">
                  <c:v>64.24089835953724</c:v>
                </c:pt>
                <c:pt idx="880">
                  <c:v>64.250245732774744</c:v>
                </c:pt>
                <c:pt idx="881">
                  <c:v>64.259588316451612</c:v>
                </c:pt>
                <c:pt idx="882">
                  <c:v>64.268926124454723</c:v>
                </c:pt>
                <c:pt idx="883">
                  <c:v>64.278259170631372</c:v>
                </c:pt>
                <c:pt idx="884">
                  <c:v>64.287587468789326</c:v>
                </c:pt>
                <c:pt idx="885">
                  <c:v>64.296911032697125</c:v>
                </c:pt>
                <c:pt idx="886">
                  <c:v>64.306229876084174</c:v>
                </c:pt>
                <c:pt idx="887">
                  <c:v>64.315544012640999</c:v>
                </c:pt>
                <c:pt idx="888">
                  <c:v>64.324853456019355</c:v>
                </c:pt>
                <c:pt idx="889">
                  <c:v>64.33415821983246</c:v>
                </c:pt>
                <c:pt idx="890">
                  <c:v>64.343458317655148</c:v>
                </c:pt>
                <c:pt idx="891">
                  <c:v>64.35275376302404</c:v>
                </c:pt>
                <c:pt idx="892">
                  <c:v>64.362044569437728</c:v>
                </c:pt>
                <c:pt idx="893">
                  <c:v>64.371330750356975</c:v>
                </c:pt>
                <c:pt idx="894">
                  <c:v>64.380612319204815</c:v>
                </c:pt>
                <c:pt idx="895">
                  <c:v>64.38988928936682</c:v>
                </c:pt>
                <c:pt idx="896">
                  <c:v>64.39916167419122</c:v>
                </c:pt>
                <c:pt idx="897">
                  <c:v>64.40842948698905</c:v>
                </c:pt>
                <c:pt idx="898">
                  <c:v>64.417692741034372</c:v>
                </c:pt>
                <c:pt idx="899">
                  <c:v>64.426951449564442</c:v>
                </c:pt>
                <c:pt idx="900">
                  <c:v>64.43620562577982</c:v>
                </c:pt>
                <c:pt idx="901">
                  <c:v>64.44545528284462</c:v>
                </c:pt>
                <c:pt idx="902">
                  <c:v>64.454700433886586</c:v>
                </c:pt>
                <c:pt idx="903">
                  <c:v>64.463941091997327</c:v>
                </c:pt>
                <c:pt idx="904">
                  <c:v>64.473177270232483</c:v>
                </c:pt>
                <c:pt idx="905">
                  <c:v>64.482408981611826</c:v>
                </c:pt>
                <c:pt idx="906">
                  <c:v>64.491636239119487</c:v>
                </c:pt>
                <c:pt idx="907">
                  <c:v>64.500859055704097</c:v>
                </c:pt>
                <c:pt idx="908">
                  <c:v>64.510077444278934</c:v>
                </c:pt>
                <c:pt idx="909">
                  <c:v>64.519291417722087</c:v>
                </c:pt>
                <c:pt idx="910">
                  <c:v>64.528500988876644</c:v>
                </c:pt>
                <c:pt idx="911">
                  <c:v>64.53770617055082</c:v>
                </c:pt>
                <c:pt idx="912">
                  <c:v>64.546906975518127</c:v>
                </c:pt>
                <c:pt idx="913">
                  <c:v>64.556103416517544</c:v>
                </c:pt>
                <c:pt idx="914">
                  <c:v>64.565295506253634</c:v>
                </c:pt>
                <c:pt idx="915">
                  <c:v>64.57448325739675</c:v>
                </c:pt>
                <c:pt idx="916">
                  <c:v>64.583666682583143</c:v>
                </c:pt>
                <c:pt idx="917">
                  <c:v>64.592845794415155</c:v>
                </c:pt>
                <c:pt idx="918">
                  <c:v>64.602020605461348</c:v>
                </c:pt>
                <c:pt idx="919">
                  <c:v>64.611191128256678</c:v>
                </c:pt>
                <c:pt idx="920">
                  <c:v>64.620357375302589</c:v>
                </c:pt>
                <c:pt idx="921">
                  <c:v>64.629519359067288</c:v>
                </c:pt>
                <c:pt idx="922">
                  <c:v>64.638677091985713</c:v>
                </c:pt>
                <c:pt idx="923">
                  <c:v>64.647830586459889</c:v>
                </c:pt>
                <c:pt idx="924">
                  <c:v>64.656979854858889</c:v>
                </c:pt>
                <c:pt idx="925">
                  <c:v>64.666124909519098</c:v>
                </c:pt>
                <c:pt idx="926">
                  <c:v>64.675265762744331</c:v>
                </c:pt>
                <c:pt idx="927">
                  <c:v>64.684402426805974</c:v>
                </c:pt>
                <c:pt idx="928">
                  <c:v>64.693534913943125</c:v>
                </c:pt>
                <c:pt idx="929">
                  <c:v>64.702663236362739</c:v>
                </c:pt>
                <c:pt idx="930">
                  <c:v>64.711787406239793</c:v>
                </c:pt>
                <c:pt idx="931">
                  <c:v>64.720907435717393</c:v>
                </c:pt>
                <c:pt idx="932">
                  <c:v>64.730023336906967</c:v>
                </c:pt>
                <c:pt idx="933">
                  <c:v>64.739135121888353</c:v>
                </c:pt>
                <c:pt idx="934">
                  <c:v>64.748242802709967</c:v>
                </c:pt>
                <c:pt idx="935">
                  <c:v>64.757346391388964</c:v>
                </c:pt>
                <c:pt idx="936">
                  <c:v>64.766445899911332</c:v>
                </c:pt>
                <c:pt idx="937">
                  <c:v>64.775541340232081</c:v>
                </c:pt>
                <c:pt idx="938">
                  <c:v>64.784632724275298</c:v>
                </c:pt>
                <c:pt idx="939">
                  <c:v>64.79372006393443</c:v>
                </c:pt>
                <c:pt idx="940">
                  <c:v>64.802803371072244</c:v>
                </c:pt>
                <c:pt idx="941">
                  <c:v>64.811882657521124</c:v>
                </c:pt>
                <c:pt idx="942">
                  <c:v>64.820957935083072</c:v>
                </c:pt>
                <c:pt idx="943">
                  <c:v>64.830029215529976</c:v>
                </c:pt>
                <c:pt idx="944">
                  <c:v>64.839096510603611</c:v>
                </c:pt>
                <c:pt idx="945">
                  <c:v>64.848159832015867</c:v>
                </c:pt>
                <c:pt idx="946">
                  <c:v>64.857219191448863</c:v>
                </c:pt>
                <c:pt idx="947">
                  <c:v>64.86627460055503</c:v>
                </c:pt>
                <c:pt idx="948">
                  <c:v>64.875326070957314</c:v>
                </c:pt>
                <c:pt idx="949">
                  <c:v>64.88437361424927</c:v>
                </c:pt>
                <c:pt idx="950">
                  <c:v>64.893417241995166</c:v>
                </c:pt>
                <c:pt idx="951">
                  <c:v>64.902456965730195</c:v>
                </c:pt>
                <c:pt idx="952">
                  <c:v>64.911492796960488</c:v>
                </c:pt>
                <c:pt idx="953">
                  <c:v>64.92052474716337</c:v>
                </c:pt>
                <c:pt idx="954">
                  <c:v>64.929552827787361</c:v>
                </c:pt>
                <c:pt idx="955">
                  <c:v>64.938577050252448</c:v>
                </c:pt>
                <c:pt idx="956">
                  <c:v>64.947597425950036</c:v>
                </c:pt>
                <c:pt idx="957">
                  <c:v>64.956613966243253</c:v>
                </c:pt>
                <c:pt idx="958">
                  <c:v>64.965626682466919</c:v>
                </c:pt>
                <c:pt idx="959">
                  <c:v>64.9746355859278</c:v>
                </c:pt>
                <c:pt idx="960">
                  <c:v>64.983640687904654</c:v>
                </c:pt>
                <c:pt idx="961">
                  <c:v>64.992641999648356</c:v>
                </c:pt>
                <c:pt idx="962">
                  <c:v>65.001639532382072</c:v>
                </c:pt>
                <c:pt idx="963">
                  <c:v>65.010633297301325</c:v>
                </c:pt>
                <c:pt idx="964">
                  <c:v>65.019623305574157</c:v>
                </c:pt>
                <c:pt idx="965">
                  <c:v>65.028609568341224</c:v>
                </c:pt>
                <c:pt idx="966">
                  <c:v>65.03759209671594</c:v>
                </c:pt>
                <c:pt idx="967">
                  <c:v>65.046570901784591</c:v>
                </c:pt>
                <c:pt idx="968">
                  <c:v>65.055545994606405</c:v>
                </c:pt>
                <c:pt idx="969">
                  <c:v>65.064517386213765</c:v>
                </c:pt>
                <c:pt idx="970">
                  <c:v>65.073485087612269</c:v>
                </c:pt>
                <c:pt idx="971">
                  <c:v>65.082449109780811</c:v>
                </c:pt>
                <c:pt idx="972">
                  <c:v>65.091409463671795</c:v>
                </c:pt>
                <c:pt idx="973">
                  <c:v>65.100366160211166</c:v>
                </c:pt>
                <c:pt idx="974">
                  <c:v>65.10931921029858</c:v>
                </c:pt>
                <c:pt idx="975">
                  <c:v>65.118268624807484</c:v>
                </c:pt>
                <c:pt idx="976">
                  <c:v>65.127214414585254</c:v>
                </c:pt>
                <c:pt idx="977">
                  <c:v>65.136156590453297</c:v>
                </c:pt>
                <c:pt idx="978">
                  <c:v>65.145095163207188</c:v>
                </c:pt>
                <c:pt idx="979">
                  <c:v>65.154030143616723</c:v>
                </c:pt>
                <c:pt idx="980">
                  <c:v>65.162961542426103</c:v>
                </c:pt>
                <c:pt idx="981">
                  <c:v>65.171889370354023</c:v>
                </c:pt>
                <c:pt idx="982">
                  <c:v>65.180813638093767</c:v>
                </c:pt>
                <c:pt idx="983">
                  <c:v>65.189734356313309</c:v>
                </c:pt>
                <c:pt idx="984">
                  <c:v>65.1986515356555</c:v>
                </c:pt>
                <c:pt idx="985">
                  <c:v>65.207565186738051</c:v>
                </c:pt>
                <c:pt idx="986">
                  <c:v>65.216475320153776</c:v>
                </c:pt>
                <c:pt idx="987">
                  <c:v>65.225381946470605</c:v>
                </c:pt>
                <c:pt idx="988">
                  <c:v>65.234285076231757</c:v>
                </c:pt>
                <c:pt idx="989">
                  <c:v>65.243184719955764</c:v>
                </c:pt>
                <c:pt idx="990">
                  <c:v>65.252080888136703</c:v>
                </c:pt>
                <c:pt idx="991">
                  <c:v>65.260973591244181</c:v>
                </c:pt>
                <c:pt idx="992">
                  <c:v>65.269862839723515</c:v>
                </c:pt>
                <c:pt idx="993">
                  <c:v>65.278748643995812</c:v>
                </c:pt>
                <c:pt idx="994">
                  <c:v>65.287631014458086</c:v>
                </c:pt>
                <c:pt idx="995">
                  <c:v>65.296509961483352</c:v>
                </c:pt>
                <c:pt idx="996">
                  <c:v>65.305385495420751</c:v>
                </c:pt>
                <c:pt idx="997">
                  <c:v>65.314257626595619</c:v>
                </c:pt>
                <c:pt idx="998">
                  <c:v>65.323126365309619</c:v>
                </c:pt>
                <c:pt idx="999">
                  <c:v>65.331991721840822</c:v>
                </c:pt>
                <c:pt idx="1000">
                  <c:v>65.340853706443852</c:v>
                </c:pt>
                <c:pt idx="1001">
                  <c:v>65.349712329349956</c:v>
                </c:pt>
                <c:pt idx="1002">
                  <c:v>65.358567600767074</c:v>
                </c:pt>
                <c:pt idx="1003">
                  <c:v>65.367419530880028</c:v>
                </c:pt>
                <c:pt idx="1004">
                  <c:v>65.37626812985053</c:v>
                </c:pt>
                <c:pt idx="1005">
                  <c:v>65.385113407817357</c:v>
                </c:pt>
                <c:pt idx="1006">
                  <c:v>65.393955374896407</c:v>
                </c:pt>
                <c:pt idx="1007">
                  <c:v>65.402794041180783</c:v>
                </c:pt>
                <c:pt idx="1008">
                  <c:v>65.411629416740965</c:v>
                </c:pt>
                <c:pt idx="1009">
                  <c:v>65.420461511624822</c:v>
                </c:pt>
                <c:pt idx="1010">
                  <c:v>65.429290335857772</c:v>
                </c:pt>
                <c:pt idx="1011">
                  <c:v>65.438115899442863</c:v>
                </c:pt>
                <c:pt idx="1012">
                  <c:v>65.446938212360863</c:v>
                </c:pt>
                <c:pt idx="1013">
                  <c:v>65.455757284570339</c:v>
                </c:pt>
                <c:pt idx="1014">
                  <c:v>65.464573126007807</c:v>
                </c:pt>
                <c:pt idx="1015">
                  <c:v>65.473385746587766</c:v>
                </c:pt>
                <c:pt idx="1016">
                  <c:v>65.482195156202849</c:v>
                </c:pt>
                <c:pt idx="1017">
                  <c:v>65.491001364723871</c:v>
                </c:pt>
                <c:pt idx="1018">
                  <c:v>65.499804381999951</c:v>
                </c:pt>
                <c:pt idx="1019">
                  <c:v>65.508604217858618</c:v>
                </c:pt>
                <c:pt idx="1020">
                  <c:v>65.517400882105875</c:v>
                </c:pt>
                <c:pt idx="1021">
                  <c:v>65.526194384526278</c:v>
                </c:pt>
                <c:pt idx="1022">
                  <c:v>65.534984734883096</c:v>
                </c:pt>
                <c:pt idx="1023">
                  <c:v>65.543771942918369</c:v>
                </c:pt>
                <c:pt idx="1024">
                  <c:v>65.552556018352945</c:v>
                </c:pt>
                <c:pt idx="1025">
                  <c:v>65.561336970886657</c:v>
                </c:pt>
                <c:pt idx="1026">
                  <c:v>65.57011481019839</c:v>
                </c:pt>
                <c:pt idx="1027">
                  <c:v>65.578889545946126</c:v>
                </c:pt>
                <c:pt idx="1028">
                  <c:v>65.587661187767111</c:v>
                </c:pt>
                <c:pt idx="1029">
                  <c:v>65.59642974527786</c:v>
                </c:pt>
                <c:pt idx="1030">
                  <c:v>65.605195228074336</c:v>
                </c:pt>
                <c:pt idx="1031">
                  <c:v>65.613957645731958</c:v>
                </c:pt>
                <c:pt idx="1032">
                  <c:v>65.622717007805747</c:v>
                </c:pt>
                <c:pt idx="1033">
                  <c:v>65.631473323830392</c:v>
                </c:pt>
                <c:pt idx="1034">
                  <c:v>65.640226603320329</c:v>
                </c:pt>
                <c:pt idx="1035">
                  <c:v>65.64897685576986</c:v>
                </c:pt>
                <c:pt idx="1036">
                  <c:v>65.657724090653204</c:v>
                </c:pt>
                <c:pt idx="1037">
                  <c:v>65.666468317424602</c:v>
                </c:pt>
                <c:pt idx="1038">
                  <c:v>65.675209545518442</c:v>
                </c:pt>
                <c:pt idx="1039">
                  <c:v>65.683947784349229</c:v>
                </c:pt>
                <c:pt idx="1040">
                  <c:v>65.692683043311817</c:v>
                </c:pt>
                <c:pt idx="1041">
                  <c:v>65.701415331781419</c:v>
                </c:pt>
                <c:pt idx="1042">
                  <c:v>65.710144659113652</c:v>
                </c:pt>
                <c:pt idx="1043">
                  <c:v>65.718871034644721</c:v>
                </c:pt>
                <c:pt idx="1044">
                  <c:v>65.727594467691432</c:v>
                </c:pt>
                <c:pt idx="1045">
                  <c:v>65.736314967551294</c:v>
                </c:pt>
                <c:pt idx="1046">
                  <c:v>65.745032543502603</c:v>
                </c:pt>
                <c:pt idx="1047">
                  <c:v>65.75374720480454</c:v>
                </c:pt>
                <c:pt idx="1048">
                  <c:v>65.762458960697245</c:v>
                </c:pt>
                <c:pt idx="1049">
                  <c:v>65.771167820401871</c:v>
                </c:pt>
                <c:pt idx="1050">
                  <c:v>65.779873793120714</c:v>
                </c:pt>
                <c:pt idx="1051">
                  <c:v>65.788576888037269</c:v>
                </c:pt>
                <c:pt idx="1052">
                  <c:v>65.797277114316302</c:v>
                </c:pt>
                <c:pt idx="1053">
                  <c:v>65.805974481103988</c:v>
                </c:pt>
                <c:pt idx="1054">
                  <c:v>65.814668997527889</c:v>
                </c:pt>
                <c:pt idx="1055">
                  <c:v>65.823360672697135</c:v>
                </c:pt>
                <c:pt idx="1056">
                  <c:v>65.832049515702465</c:v>
                </c:pt>
                <c:pt idx="1057">
                  <c:v>65.840735535616275</c:v>
                </c:pt>
                <c:pt idx="1058">
                  <c:v>65.849418741492784</c:v>
                </c:pt>
                <c:pt idx="1059">
                  <c:v>65.85809914236799</c:v>
                </c:pt>
                <c:pt idx="1060">
                  <c:v>65.866776747259877</c:v>
                </c:pt>
                <c:pt idx="1061">
                  <c:v>65.875451565168404</c:v>
                </c:pt>
                <c:pt idx="1062">
                  <c:v>65.884123605075615</c:v>
                </c:pt>
                <c:pt idx="1063">
                  <c:v>65.89279287594573</c:v>
                </c:pt>
                <c:pt idx="1064">
                  <c:v>65.901459386725207</c:v>
                </c:pt>
                <c:pt idx="1065">
                  <c:v>65.910123146342798</c:v>
                </c:pt>
                <c:pt idx="1066">
                  <c:v>65.918784163709674</c:v>
                </c:pt>
                <c:pt idx="1067">
                  <c:v>65.927442447719471</c:v>
                </c:pt>
                <c:pt idx="1068">
                  <c:v>65.936098007248361</c:v>
                </c:pt>
                <c:pt idx="1069">
                  <c:v>65.944750851155149</c:v>
                </c:pt>
                <c:pt idx="1070">
                  <c:v>65.953400988281345</c:v>
                </c:pt>
                <c:pt idx="1071">
                  <c:v>65.962048427451222</c:v>
                </c:pt>
                <c:pt idx="1072">
                  <c:v>65.970693177471929</c:v>
                </c:pt>
                <c:pt idx="1073">
                  <c:v>65.979335247133491</c:v>
                </c:pt>
                <c:pt idx="1074">
                  <c:v>65.987974645208965</c:v>
                </c:pt>
                <c:pt idx="1075">
                  <c:v>65.996611380454496</c:v>
                </c:pt>
                <c:pt idx="1076">
                  <c:v>66.005245461609348</c:v>
                </c:pt>
                <c:pt idx="1077">
                  <c:v>66.013876897396031</c:v>
                </c:pt>
                <c:pt idx="1078">
                  <c:v>66.022505696520312</c:v>
                </c:pt>
                <c:pt idx="1079">
                  <c:v>66.031131867671363</c:v>
                </c:pt>
                <c:pt idx="1080">
                  <c:v>66.039755419521796</c:v>
                </c:pt>
                <c:pt idx="1081">
                  <c:v>66.04837636072773</c:v>
                </c:pt>
                <c:pt idx="1082">
                  <c:v>66.056994699928836</c:v>
                </c:pt>
                <c:pt idx="1083">
                  <c:v>66.06561044574849</c:v>
                </c:pt>
                <c:pt idx="1084">
                  <c:v>66.074223606793794</c:v>
                </c:pt>
                <c:pt idx="1085">
                  <c:v>66.082834191655607</c:v>
                </c:pt>
                <c:pt idx="1086">
                  <c:v>66.091442208908717</c:v>
                </c:pt>
                <c:pt idx="1087">
                  <c:v>66.100047667111795</c:v>
                </c:pt>
                <c:pt idx="1088">
                  <c:v>66.108650574807598</c:v>
                </c:pt>
                <c:pt idx="1089">
                  <c:v>66.117250940522894</c:v>
                </c:pt>
                <c:pt idx="1090">
                  <c:v>66.125848772768634</c:v>
                </c:pt>
                <c:pt idx="1091">
                  <c:v>66.134444080040026</c:v>
                </c:pt>
                <c:pt idx="1092">
                  <c:v>66.143036870816502</c:v>
                </c:pt>
                <c:pt idx="1093">
                  <c:v>66.151627153561904</c:v>
                </c:pt>
                <c:pt idx="1094">
                  <c:v>66.1602149367245</c:v>
                </c:pt>
                <c:pt idx="1095">
                  <c:v>66.168800228737055</c:v>
                </c:pt>
                <c:pt idx="1096">
                  <c:v>66.17738303801687</c:v>
                </c:pt>
                <c:pt idx="1097">
                  <c:v>66.185963372965929</c:v>
                </c:pt>
                <c:pt idx="1098">
                  <c:v>66.194541241970882</c:v>
                </c:pt>
                <c:pt idx="1099">
                  <c:v>66.203116653403171</c:v>
                </c:pt>
                <c:pt idx="1100">
                  <c:v>66.211689615619079</c:v>
                </c:pt>
                <c:pt idx="1101">
                  <c:v>66.22026013695978</c:v>
                </c:pt>
                <c:pt idx="1102">
                  <c:v>66.228828225751428</c:v>
                </c:pt>
                <c:pt idx="1103">
                  <c:v>66.237393890305199</c:v>
                </c:pt>
                <c:pt idx="1104">
                  <c:v>66.24595713891739</c:v>
                </c:pt>
                <c:pt idx="1105">
                  <c:v>66.25451797986949</c:v>
                </c:pt>
                <c:pt idx="1106">
                  <c:v>66.263076421428167</c:v>
                </c:pt>
                <c:pt idx="1107">
                  <c:v>66.271632471845436</c:v>
                </c:pt>
                <c:pt idx="1108">
                  <c:v>66.280186139358676</c:v>
                </c:pt>
                <c:pt idx="1109">
                  <c:v>66.288737432190672</c:v>
                </c:pt>
                <c:pt idx="1110">
                  <c:v>66.297286358549727</c:v>
                </c:pt>
                <c:pt idx="1111">
                  <c:v>66.305832926629705</c:v>
                </c:pt>
                <c:pt idx="1112">
                  <c:v>66.314377144610106</c:v>
                </c:pt>
                <c:pt idx="1113">
                  <c:v>66.322919020656073</c:v>
                </c:pt>
                <c:pt idx="1114">
                  <c:v>66.331458562918542</c:v>
                </c:pt>
                <c:pt idx="1115">
                  <c:v>66.339995779534263</c:v>
                </c:pt>
                <c:pt idx="1116">
                  <c:v>66.348530678625877</c:v>
                </c:pt>
                <c:pt idx="1117">
                  <c:v>66.357063268301914</c:v>
                </c:pt>
                <c:pt idx="1118">
                  <c:v>66.365593556656975</c:v>
                </c:pt>
                <c:pt idx="1119">
                  <c:v>66.374121551771708</c:v>
                </c:pt>
                <c:pt idx="1120">
                  <c:v>66.382647261712847</c:v>
                </c:pt>
                <c:pt idx="1121">
                  <c:v>66.391170694533386</c:v>
                </c:pt>
                <c:pt idx="1122">
                  <c:v>66.399691858272547</c:v>
                </c:pt>
                <c:pt idx="1123">
                  <c:v>66.408210760955853</c:v>
                </c:pt>
                <c:pt idx="1124">
                  <c:v>66.416727410595229</c:v>
                </c:pt>
                <c:pt idx="1125">
                  <c:v>66.425241815189011</c:v>
                </c:pt>
                <c:pt idx="1126">
                  <c:v>66.433753982722067</c:v>
                </c:pt>
                <c:pt idx="1127">
                  <c:v>66.442263921165789</c:v>
                </c:pt>
                <c:pt idx="1128">
                  <c:v>66.450771638478244</c:v>
                </c:pt>
                <c:pt idx="1129">
                  <c:v>66.459277142604137</c:v>
                </c:pt>
                <c:pt idx="1130">
                  <c:v>66.467780441474915</c:v>
                </c:pt>
                <c:pt idx="1131">
                  <c:v>66.476281543008838</c:v>
                </c:pt>
                <c:pt idx="1132">
                  <c:v>66.484780455111036</c:v>
                </c:pt>
                <c:pt idx="1133">
                  <c:v>66.493277185673534</c:v>
                </c:pt>
                <c:pt idx="1134">
                  <c:v>66.501771742575372</c:v>
                </c:pt>
                <c:pt idx="1135">
                  <c:v>66.510264133682611</c:v>
                </c:pt>
                <c:pt idx="1136">
                  <c:v>66.51875436684837</c:v>
                </c:pt>
                <c:pt idx="1137">
                  <c:v>66.527242449913004</c:v>
                </c:pt>
                <c:pt idx="1138">
                  <c:v>66.535728390704023</c:v>
                </c:pt>
                <c:pt idx="1139">
                  <c:v>66.544212197036231</c:v>
                </c:pt>
                <c:pt idx="1140">
                  <c:v>66.552693876711743</c:v>
                </c:pt>
                <c:pt idx="1141">
                  <c:v>66.561173437520097</c:v>
                </c:pt>
                <c:pt idx="1142">
                  <c:v>66.56965088723824</c:v>
                </c:pt>
                <c:pt idx="1143">
                  <c:v>66.578126233630655</c:v>
                </c:pt>
                <c:pt idx="1144">
                  <c:v>66.586599484449351</c:v>
                </c:pt>
                <c:pt idx="1145">
                  <c:v>66.595070647433985</c:v>
                </c:pt>
                <c:pt idx="1146">
                  <c:v>66.60353973031188</c:v>
                </c:pt>
                <c:pt idx="1147">
                  <c:v>66.612006740798066</c:v>
                </c:pt>
                <c:pt idx="1148">
                  <c:v>66.620471686595394</c:v>
                </c:pt>
                <c:pt idx="1149">
                  <c:v>66.628934575394538</c:v>
                </c:pt>
                <c:pt idx="1150">
                  <c:v>66.637395414874078</c:v>
                </c:pt>
                <c:pt idx="1151">
                  <c:v>66.645854212700527</c:v>
                </c:pt>
                <c:pt idx="1152">
                  <c:v>66.65431097652845</c:v>
                </c:pt>
                <c:pt idx="1153">
                  <c:v>66.662765714000429</c:v>
                </c:pt>
                <c:pt idx="1154">
                  <c:v>66.67121843274721</c:v>
                </c:pt>
                <c:pt idx="1155">
                  <c:v>66.679669140387702</c:v>
                </c:pt>
                <c:pt idx="1156">
                  <c:v>66.688117844529017</c:v>
                </c:pt>
                <c:pt idx="1157">
                  <c:v>66.696564552766574</c:v>
                </c:pt>
                <c:pt idx="1158">
                  <c:v>66.705009272684137</c:v>
                </c:pt>
                <c:pt idx="1159">
                  <c:v>66.71345201185386</c:v>
                </c:pt>
                <c:pt idx="1160">
                  <c:v>66.721892777836331</c:v>
                </c:pt>
                <c:pt idx="1161">
                  <c:v>66.730331578180653</c:v>
                </c:pt>
                <c:pt idx="1162">
                  <c:v>66.738768420424478</c:v>
                </c:pt>
                <c:pt idx="1163">
                  <c:v>66.747203312094058</c:v>
                </c:pt>
                <c:pt idx="1164">
                  <c:v>66.755636260704335</c:v>
                </c:pt>
                <c:pt idx="1165">
                  <c:v>66.764067273758954</c:v>
                </c:pt>
                <c:pt idx="1166">
                  <c:v>66.772496358750288</c:v>
                </c:pt>
                <c:pt idx="1167">
                  <c:v>66.780923523159586</c:v>
                </c:pt>
                <c:pt idx="1168">
                  <c:v>66.789348774456954</c:v>
                </c:pt>
                <c:pt idx="1169">
                  <c:v>66.797772120101399</c:v>
                </c:pt>
                <c:pt idx="1170">
                  <c:v>66.80619356754093</c:v>
                </c:pt>
                <c:pt idx="1171">
                  <c:v>66.814613124212585</c:v>
                </c:pt>
                <c:pt idx="1172">
                  <c:v>66.823030797542472</c:v>
                </c:pt>
                <c:pt idx="1173">
                  <c:v>66.831446594945845</c:v>
                </c:pt>
                <c:pt idx="1174">
                  <c:v>66.839860523827127</c:v>
                </c:pt>
                <c:pt idx="1175">
                  <c:v>66.848272591579999</c:v>
                </c:pt>
                <c:pt idx="1176">
                  <c:v>66.856682805587411</c:v>
                </c:pt>
                <c:pt idx="1177">
                  <c:v>66.865091173221671</c:v>
                </c:pt>
                <c:pt idx="1178">
                  <c:v>66.873497701844443</c:v>
                </c:pt>
                <c:pt idx="1179">
                  <c:v>66.881902398806858</c:v>
                </c:pt>
                <c:pt idx="1180">
                  <c:v>66.890305271449535</c:v>
                </c:pt>
                <c:pt idx="1181">
                  <c:v>66.89870632710263</c:v>
                </c:pt>
                <c:pt idx="1182">
                  <c:v>66.9071055730859</c:v>
                </c:pt>
                <c:pt idx="1183">
                  <c:v>66.915503016708712</c:v>
                </c:pt>
                <c:pt idx="1184">
                  <c:v>66.923898665270158</c:v>
                </c:pt>
                <c:pt idx="1185">
                  <c:v>66.932292526059072</c:v>
                </c:pt>
                <c:pt idx="1186">
                  <c:v>66.94068460635404</c:v>
                </c:pt>
                <c:pt idx="1187">
                  <c:v>66.94907491342353</c:v>
                </c:pt>
                <c:pt idx="1188">
                  <c:v>66.957463454525879</c:v>
                </c:pt>
                <c:pt idx="1189">
                  <c:v>66.965850236909375</c:v>
                </c:pt>
                <c:pt idx="1190">
                  <c:v>66.974235267812261</c:v>
                </c:pt>
                <c:pt idx="1191">
                  <c:v>66.98261855446286</c:v>
                </c:pt>
                <c:pt idx="1192">
                  <c:v>66.991000104079561</c:v>
                </c:pt>
                <c:pt idx="1193">
                  <c:v>66.999379923870876</c:v>
                </c:pt>
                <c:pt idx="1194">
                  <c:v>67.007758021035499</c:v>
                </c:pt>
                <c:pt idx="1195">
                  <c:v>67.016134402762361</c:v>
                </c:pt>
                <c:pt idx="1196">
                  <c:v>67.0245090762307</c:v>
                </c:pt>
                <c:pt idx="1197">
                  <c:v>67.032882048610006</c:v>
                </c:pt>
                <c:pt idx="1198">
                  <c:v>67.041253327060232</c:v>
                </c:pt>
                <c:pt idx="1199">
                  <c:v>67.049622918731671</c:v>
                </c:pt>
                <c:pt idx="1200">
                  <c:v>67.057990830765135</c:v>
                </c:pt>
                <c:pt idx="1201">
                  <c:v>67.066357070291929</c:v>
                </c:pt>
                <c:pt idx="1202">
                  <c:v>67.07472164443395</c:v>
                </c:pt>
                <c:pt idx="1203">
                  <c:v>67.083084560303661</c:v>
                </c:pt>
                <c:pt idx="1204">
                  <c:v>67.0914458250042</c:v>
                </c:pt>
                <c:pt idx="1205">
                  <c:v>67.099805445629443</c:v>
                </c:pt>
                <c:pt idx="1206">
                  <c:v>67.108163429263954</c:v>
                </c:pt>
                <c:pt idx="1207">
                  <c:v>67.116519782983133</c:v>
                </c:pt>
                <c:pt idx="1208">
                  <c:v>67.124874513853229</c:v>
                </c:pt>
                <c:pt idx="1209">
                  <c:v>67.133227628931351</c:v>
                </c:pt>
                <c:pt idx="1210">
                  <c:v>67.141579135265559</c:v>
                </c:pt>
                <c:pt idx="1211">
                  <c:v>67.149929039894886</c:v>
                </c:pt>
                <c:pt idx="1212">
                  <c:v>67.158277349849413</c:v>
                </c:pt>
                <c:pt idx="1213">
                  <c:v>67.16662407215027</c:v>
                </c:pt>
                <c:pt idx="1214">
                  <c:v>67.174969213809717</c:v>
                </c:pt>
                <c:pt idx="1215">
                  <c:v>67.183312781831177</c:v>
                </c:pt>
                <c:pt idx="1216">
                  <c:v>67.191654783209259</c:v>
                </c:pt>
                <c:pt idx="1217">
                  <c:v>67.19999522492985</c:v>
                </c:pt>
                <c:pt idx="1218">
                  <c:v>67.208334113970139</c:v>
                </c:pt>
                <c:pt idx="1219">
                  <c:v>67.216671457298631</c:v>
                </c:pt>
                <c:pt idx="1220">
                  <c:v>67.225007261875248</c:v>
                </c:pt>
                <c:pt idx="1221">
                  <c:v>67.233341534651345</c:v>
                </c:pt>
                <c:pt idx="1222">
                  <c:v>67.241674282569704</c:v>
                </c:pt>
                <c:pt idx="1223">
                  <c:v>67.250005512564698</c:v>
                </c:pt>
                <c:pt idx="1224">
                  <c:v>67.258335231562214</c:v>
                </c:pt>
                <c:pt idx="1225">
                  <c:v>67.266663446479768</c:v>
                </c:pt>
                <c:pt idx="1226">
                  <c:v>67.274990164226537</c:v>
                </c:pt>
                <c:pt idx="1227">
                  <c:v>67.283315391703383</c:v>
                </c:pt>
                <c:pt idx="1228">
                  <c:v>67.291639135802896</c:v>
                </c:pt>
                <c:pt idx="1229">
                  <c:v>67.299961403409483</c:v>
                </c:pt>
                <c:pt idx="1230">
                  <c:v>67.308282201399365</c:v>
                </c:pt>
                <c:pt idx="1231">
                  <c:v>67.316601536640633</c:v>
                </c:pt>
                <c:pt idx="1232">
                  <c:v>67.324919415993264</c:v>
                </c:pt>
                <c:pt idx="1233">
                  <c:v>67.33323584630925</c:v>
                </c:pt>
                <c:pt idx="1234">
                  <c:v>67.341550834432525</c:v>
                </c:pt>
                <c:pt idx="1235">
                  <c:v>67.349864387199119</c:v>
                </c:pt>
                <c:pt idx="1236">
                  <c:v>67.358176511437094</c:v>
                </c:pt>
                <c:pt idx="1237">
                  <c:v>67.366487213966693</c:v>
                </c:pt>
                <c:pt idx="1238">
                  <c:v>67.374796501600301</c:v>
                </c:pt>
                <c:pt idx="1239">
                  <c:v>67.383104381142516</c:v>
                </c:pt>
                <c:pt idx="1240">
                  <c:v>67.391410859390206</c:v>
                </c:pt>
                <c:pt idx="1241">
                  <c:v>67.399715943132506</c:v>
                </c:pt>
                <c:pt idx="1242">
                  <c:v>67.408019639150936</c:v>
                </c:pt>
                <c:pt idx="1243">
                  <c:v>67.41632195421937</c:v>
                </c:pt>
                <c:pt idx="1244">
                  <c:v>67.424622895104093</c:v>
                </c:pt>
                <c:pt idx="1245">
                  <c:v>67.432922468563902</c:v>
                </c:pt>
                <c:pt idx="1246">
                  <c:v>67.441220681350046</c:v>
                </c:pt>
                <c:pt idx="1247">
                  <c:v>67.449517540206358</c:v>
                </c:pt>
                <c:pt idx="1248">
                  <c:v>67.457813051869238</c:v>
                </c:pt>
                <c:pt idx="1249">
                  <c:v>67.466107223067752</c:v>
                </c:pt>
                <c:pt idx="1250">
                  <c:v>67.474400060523607</c:v>
                </c:pt>
                <c:pt idx="1251">
                  <c:v>67.482691570951232</c:v>
                </c:pt>
                <c:pt idx="1252">
                  <c:v>67.490981761057796</c:v>
                </c:pt>
                <c:pt idx="1253">
                  <c:v>67.499270637543304</c:v>
                </c:pt>
                <c:pt idx="1254">
                  <c:v>67.507558207100544</c:v>
                </c:pt>
                <c:pt idx="1255">
                  <c:v>67.515844476415225</c:v>
                </c:pt>
                <c:pt idx="1256">
                  <c:v>67.524129452165937</c:v>
                </c:pt>
                <c:pt idx="1257">
                  <c:v>67.532413141024264</c:v>
                </c:pt>
                <c:pt idx="1258">
                  <c:v>67.540695549654757</c:v>
                </c:pt>
                <c:pt idx="1259">
                  <c:v>67.548976684715015</c:v>
                </c:pt>
                <c:pt idx="1260">
                  <c:v>67.557256552855719</c:v>
                </c:pt>
                <c:pt idx="1261">
                  <c:v>67.565535160720671</c:v>
                </c:pt>
                <c:pt idx="1262">
                  <c:v>67.573812514946823</c:v>
                </c:pt>
                <c:pt idx="1263">
                  <c:v>67.582088622164321</c:v>
                </c:pt>
                <c:pt idx="1264">
                  <c:v>67.590363488996559</c:v>
                </c:pt>
                <c:pt idx="1265">
                  <c:v>67.598637122060211</c:v>
                </c:pt>
                <c:pt idx="1266">
                  <c:v>67.606909527965243</c:v>
                </c:pt>
                <c:pt idx="1267">
                  <c:v>67.615180713315013</c:v>
                </c:pt>
                <c:pt idx="1268">
                  <c:v>67.623450684706242</c:v>
                </c:pt>
                <c:pt idx="1269">
                  <c:v>67.6317194487291</c:v>
                </c:pt>
                <c:pt idx="1270">
                  <c:v>67.639987011967236</c:v>
                </c:pt>
                <c:pt idx="1271">
                  <c:v>67.648253380997815</c:v>
                </c:pt>
                <c:pt idx="1272">
                  <c:v>67.65651856239154</c:v>
                </c:pt>
                <c:pt idx="1273">
                  <c:v>67.664782562712702</c:v>
                </c:pt>
                <c:pt idx="1274">
                  <c:v>67.673045388519228</c:v>
                </c:pt>
                <c:pt idx="1275">
                  <c:v>67.681307046362733</c:v>
                </c:pt>
                <c:pt idx="1276">
                  <c:v>67.68956754278851</c:v>
                </c:pt>
                <c:pt idx="1277">
                  <c:v>67.697826884335598</c:v>
                </c:pt>
                <c:pt idx="1278">
                  <c:v>67.706085077536841</c:v>
                </c:pt>
                <c:pt idx="1279">
                  <c:v>67.714342128918901</c:v>
                </c:pt>
                <c:pt idx="1280">
                  <c:v>67.722598045002286</c:v>
                </c:pt>
                <c:pt idx="1281">
                  <c:v>67.730852832301395</c:v>
                </c:pt>
                <c:pt idx="1282">
                  <c:v>67.739106497324599</c:v>
                </c:pt>
                <c:pt idx="1283">
                  <c:v>67.747359046574218</c:v>
                </c:pt>
                <c:pt idx="1284">
                  <c:v>67.755610486546587</c:v>
                </c:pt>
                <c:pt idx="1285">
                  <c:v>67.763860823732088</c:v>
                </c:pt>
                <c:pt idx="1286">
                  <c:v>67.772110064615205</c:v>
                </c:pt>
                <c:pt idx="1287">
                  <c:v>67.780358215674539</c:v>
                </c:pt>
                <c:pt idx="1288">
                  <c:v>67.78860528338285</c:v>
                </c:pt>
                <c:pt idx="1289">
                  <c:v>67.7968512742071</c:v>
                </c:pt>
                <c:pt idx="1290">
                  <c:v>67.80509619460851</c:v>
                </c:pt>
                <c:pt idx="1291">
                  <c:v>67.81334005104253</c:v>
                </c:pt>
                <c:pt idx="1292">
                  <c:v>67.821582849958972</c:v>
                </c:pt>
                <c:pt idx="1293">
                  <c:v>67.829824597801974</c:v>
                </c:pt>
                <c:pt idx="1294">
                  <c:v>67.838065301010047</c:v>
                </c:pt>
                <c:pt idx="1295">
                  <c:v>67.846304966016163</c:v>
                </c:pt>
                <c:pt idx="1296">
                  <c:v>67.854543599247734</c:v>
                </c:pt>
                <c:pt idx="1297">
                  <c:v>67.862781207126645</c:v>
                </c:pt>
                <c:pt idx="1298">
                  <c:v>67.871017796069367</c:v>
                </c:pt>
                <c:pt idx="1299">
                  <c:v>67.879253372486914</c:v>
                </c:pt>
                <c:pt idx="1300">
                  <c:v>67.887487942784887</c:v>
                </c:pt>
                <c:pt idx="1301">
                  <c:v>67.895721513363583</c:v>
                </c:pt>
                <c:pt idx="1302">
                  <c:v>67.903954090617916</c:v>
                </c:pt>
                <c:pt idx="1303">
                  <c:v>67.912185680937583</c:v>
                </c:pt>
                <c:pt idx="1304">
                  <c:v>67.920416290706981</c:v>
                </c:pt>
                <c:pt idx="1305">
                  <c:v>67.928645926305322</c:v>
                </c:pt>
                <c:pt idx="1306">
                  <c:v>67.936874594106641</c:v>
                </c:pt>
                <c:pt idx="1307">
                  <c:v>67.945102300479832</c:v>
                </c:pt>
                <c:pt idx="1308">
                  <c:v>67.9533290517887</c:v>
                </c:pt>
                <c:pt idx="1309">
                  <c:v>67.961554854391949</c:v>
                </c:pt>
                <c:pt idx="1310">
                  <c:v>67.969779714643295</c:v>
                </c:pt>
                <c:pt idx="1311">
                  <c:v>67.978003638891423</c:v>
                </c:pt>
                <c:pt idx="1312">
                  <c:v>67.986226633480101</c:v>
                </c:pt>
                <c:pt idx="1313">
                  <c:v>67.994448704748123</c:v>
                </c:pt>
                <c:pt idx="1314">
                  <c:v>68.002669859029425</c:v>
                </c:pt>
                <c:pt idx="1315">
                  <c:v>68.010890102653107</c:v>
                </c:pt>
                <c:pt idx="1316">
                  <c:v>68.019109441943428</c:v>
                </c:pt>
                <c:pt idx="1317">
                  <c:v>68.027327883219854</c:v>
                </c:pt>
                <c:pt idx="1318">
                  <c:v>68.035545432797136</c:v>
                </c:pt>
                <c:pt idx="1319">
                  <c:v>68.04376209698529</c:v>
                </c:pt>
                <c:pt idx="1320">
                  <c:v>68.051977882089673</c:v>
                </c:pt>
                <c:pt idx="1321">
                  <c:v>68.060192794411009</c:v>
                </c:pt>
                <c:pt idx="1322">
                  <c:v>68.068406840245387</c:v>
                </c:pt>
                <c:pt idx="1323">
                  <c:v>68.076620025884353</c:v>
                </c:pt>
                <c:pt idx="1324">
                  <c:v>68.0848323576149</c:v>
                </c:pt>
                <c:pt idx="1325">
                  <c:v>68.093043841719535</c:v>
                </c:pt>
                <c:pt idx="1326">
                  <c:v>68.101254484476286</c:v>
                </c:pt>
                <c:pt idx="1327">
                  <c:v>68.109464292158762</c:v>
                </c:pt>
                <c:pt idx="1328">
                  <c:v>68.117673271036168</c:v>
                </c:pt>
                <c:pt idx="1329">
                  <c:v>68.125881427373358</c:v>
                </c:pt>
                <c:pt idx="1330">
                  <c:v>68.134088767430839</c:v>
                </c:pt>
                <c:pt idx="1331">
                  <c:v>68.142295297464855</c:v>
                </c:pt>
                <c:pt idx="1332">
                  <c:v>68.150501023727372</c:v>
                </c:pt>
                <c:pt idx="1333">
                  <c:v>68.158705952466121</c:v>
                </c:pt>
                <c:pt idx="1334">
                  <c:v>68.166910089924684</c:v>
                </c:pt>
                <c:pt idx="1335">
                  <c:v>68.17511344234245</c:v>
                </c:pt>
                <c:pt idx="1336">
                  <c:v>68.183316015954688</c:v>
                </c:pt>
                <c:pt idx="1337">
                  <c:v>68.191517816992615</c:v>
                </c:pt>
                <c:pt idx="1338">
                  <c:v>68.199718851683386</c:v>
                </c:pt>
                <c:pt idx="1339">
                  <c:v>68.20791912625009</c:v>
                </c:pt>
                <c:pt idx="1340">
                  <c:v>68.21611864691188</c:v>
                </c:pt>
                <c:pt idx="1341">
                  <c:v>68.22431741988396</c:v>
                </c:pt>
                <c:pt idx="1342">
                  <c:v>68.232515451377608</c:v>
                </c:pt>
                <c:pt idx="1343">
                  <c:v>68.240712747600185</c:v>
                </c:pt>
                <c:pt idx="1344">
                  <c:v>68.248909314755267</c:v>
                </c:pt>
                <c:pt idx="1345">
                  <c:v>68.257105159042567</c:v>
                </c:pt>
                <c:pt idx="1346">
                  <c:v>68.265300286658018</c:v>
                </c:pt>
                <c:pt idx="1347">
                  <c:v>68.273494703793844</c:v>
                </c:pt>
                <c:pt idx="1348">
                  <c:v>68.281688416638531</c:v>
                </c:pt>
                <c:pt idx="1349">
                  <c:v>68.289881431376855</c:v>
                </c:pt>
                <c:pt idx="1350">
                  <c:v>68.298073754189986</c:v>
                </c:pt>
                <c:pt idx="1351">
                  <c:v>68.306265391255479</c:v>
                </c:pt>
                <c:pt idx="1352">
                  <c:v>68.314456348747285</c:v>
                </c:pt>
                <c:pt idx="1353">
                  <c:v>68.322646632835813</c:v>
                </c:pt>
                <c:pt idx="1354">
                  <c:v>68.330836249687991</c:v>
                </c:pt>
                <c:pt idx="1355">
                  <c:v>68.339025205467209</c:v>
                </c:pt>
                <c:pt idx="1356">
                  <c:v>68.34721350633346</c:v>
                </c:pt>
                <c:pt idx="1357">
                  <c:v>68.3554011584433</c:v>
                </c:pt>
                <c:pt idx="1358">
                  <c:v>68.363588167949899</c:v>
                </c:pt>
                <c:pt idx="1359">
                  <c:v>68.371774541003106</c:v>
                </c:pt>
                <c:pt idx="1360">
                  <c:v>68.379960283749426</c:v>
                </c:pt>
                <c:pt idx="1361">
                  <c:v>68.388145402332086</c:v>
                </c:pt>
                <c:pt idx="1362">
                  <c:v>68.396329902891082</c:v>
                </c:pt>
                <c:pt idx="1363">
                  <c:v>68.404513791563176</c:v>
                </c:pt>
                <c:pt idx="1364">
                  <c:v>68.412697074481954</c:v>
                </c:pt>
                <c:pt idx="1365">
                  <c:v>68.420879757777854</c:v>
                </c:pt>
                <c:pt idx="1366">
                  <c:v>68.429061847578197</c:v>
                </c:pt>
                <c:pt idx="1367">
                  <c:v>68.437243350007193</c:v>
                </c:pt>
                <c:pt idx="1368">
                  <c:v>68.445424271186042</c:v>
                </c:pt>
                <c:pt idx="1369">
                  <c:v>68.453604617232884</c:v>
                </c:pt>
                <c:pt idx="1370">
                  <c:v>68.461784394262892</c:v>
                </c:pt>
                <c:pt idx="1371">
                  <c:v>68.469963608388298</c:v>
                </c:pt>
                <c:pt idx="1372">
                  <c:v>68.47814226571839</c:v>
                </c:pt>
                <c:pt idx="1373">
                  <c:v>68.486320372359557</c:v>
                </c:pt>
                <c:pt idx="1374">
                  <c:v>68.49449793441535</c:v>
                </c:pt>
                <c:pt idx="1375">
                  <c:v>68.5026749579865</c:v>
                </c:pt>
                <c:pt idx="1376">
                  <c:v>68.510851449170929</c:v>
                </c:pt>
                <c:pt idx="1377">
                  <c:v>68.5190274140638</c:v>
                </c:pt>
                <c:pt idx="1378">
                  <c:v>68.527202858757562</c:v>
                </c:pt>
                <c:pt idx="1379">
                  <c:v>68.535377789341936</c:v>
                </c:pt>
                <c:pt idx="1380">
                  <c:v>68.543552211904029</c:v>
                </c:pt>
                <c:pt idx="1381">
                  <c:v>68.551726132528273</c:v>
                </c:pt>
                <c:pt idx="1382">
                  <c:v>68.559899557296518</c:v>
                </c:pt>
                <c:pt idx="1383">
                  <c:v>68.568072492288039</c:v>
                </c:pt>
                <c:pt idx="1384">
                  <c:v>68.576244943579582</c:v>
                </c:pt>
                <c:pt idx="1385">
                  <c:v>68.584416917245392</c:v>
                </c:pt>
                <c:pt idx="1386">
                  <c:v>68.592588419357241</c:v>
                </c:pt>
                <c:pt idx="1387">
                  <c:v>68.600759455984459</c:v>
                </c:pt>
                <c:pt idx="1388">
                  <c:v>68.608930033193957</c:v>
                </c:pt>
                <c:pt idx="1389">
                  <c:v>68.617100157050288</c:v>
                </c:pt>
                <c:pt idx="1390">
                  <c:v>68.625269833615647</c:v>
                </c:pt>
                <c:pt idx="1391">
                  <c:v>68.63343906894994</c:v>
                </c:pt>
                <c:pt idx="1392">
                  <c:v>68.641607869110786</c:v>
                </c:pt>
                <c:pt idx="1393">
                  <c:v>68.649776240153514</c:v>
                </c:pt>
                <c:pt idx="1394">
                  <c:v>68.657944188131282</c:v>
                </c:pt>
                <c:pt idx="1395">
                  <c:v>68.666111719095056</c:v>
                </c:pt>
                <c:pt idx="1396">
                  <c:v>68.674278839093631</c:v>
                </c:pt>
                <c:pt idx="1397">
                  <c:v>68.682445554173711</c:v>
                </c:pt>
                <c:pt idx="1398">
                  <c:v>68.690611870379868</c:v>
                </c:pt>
                <c:pt idx="1399">
                  <c:v>68.698777793754658</c:v>
                </c:pt>
                <c:pt idx="1400">
                  <c:v>68.706943330338561</c:v>
                </c:pt>
                <c:pt idx="1401">
                  <c:v>68.715108486170124</c:v>
                </c:pt>
                <c:pt idx="1402">
                  <c:v>68.723273267285862</c:v>
                </c:pt>
                <c:pt idx="1403">
                  <c:v>68.731437679720415</c:v>
                </c:pt>
                <c:pt idx="1404">
                  <c:v>68.739601729506475</c:v>
                </c:pt>
                <c:pt idx="1405">
                  <c:v>68.747765422674917</c:v>
                </c:pt>
                <c:pt idx="1406">
                  <c:v>68.755928765254723</c:v>
                </c:pt>
                <c:pt idx="1407">
                  <c:v>68.7640917632731</c:v>
                </c:pt>
                <c:pt idx="1408">
                  <c:v>68.772254422755466</c:v>
                </c:pt>
                <c:pt idx="1409">
                  <c:v>68.780416749725518</c:v>
                </c:pt>
                <c:pt idx="1410">
                  <c:v>68.788578750205204</c:v>
                </c:pt>
                <c:pt idx="1411">
                  <c:v>68.796740430214811</c:v>
                </c:pt>
                <c:pt idx="1412">
                  <c:v>68.804901795772992</c:v>
                </c:pt>
                <c:pt idx="1413">
                  <c:v>68.813062852896735</c:v>
                </c:pt>
                <c:pt idx="1414">
                  <c:v>68.821223607601482</c:v>
                </c:pt>
                <c:pt idx="1415">
                  <c:v>68.82938406590111</c:v>
                </c:pt>
                <c:pt idx="1416">
                  <c:v>68.837544233807947</c:v>
                </c:pt>
                <c:pt idx="1417">
                  <c:v>68.845704117332843</c:v>
                </c:pt>
                <c:pt idx="1418">
                  <c:v>68.853863722485201</c:v>
                </c:pt>
                <c:pt idx="1419">
                  <c:v>68.862023055272957</c:v>
                </c:pt>
                <c:pt idx="1420">
                  <c:v>68.870182121702669</c:v>
                </c:pt>
                <c:pt idx="1421">
                  <c:v>68.878340927779533</c:v>
                </c:pt>
                <c:pt idx="1422">
                  <c:v>68.886499479507364</c:v>
                </c:pt>
                <c:pt idx="1423">
                  <c:v>68.894657782888729</c:v>
                </c:pt>
                <c:pt idx="1424">
                  <c:v>68.90281584392487</c:v>
                </c:pt>
                <c:pt idx="1425">
                  <c:v>68.910973668615796</c:v>
                </c:pt>
                <c:pt idx="1426">
                  <c:v>68.919131262960306</c:v>
                </c:pt>
                <c:pt idx="1427">
                  <c:v>68.927288632956021</c:v>
                </c:pt>
                <c:pt idx="1428">
                  <c:v>68.935445784599395</c:v>
                </c:pt>
                <c:pt idx="1429">
                  <c:v>68.94360272388576</c:v>
                </c:pt>
                <c:pt idx="1430">
                  <c:v>68.951759456809384</c:v>
                </c:pt>
                <c:pt idx="1431">
                  <c:v>68.959915989363424</c:v>
                </c:pt>
                <c:pt idx="1432">
                  <c:v>68.968072327540057</c:v>
                </c:pt>
                <c:pt idx="1433">
                  <c:v>68.976228477330437</c:v>
                </c:pt>
                <c:pt idx="1434">
                  <c:v>68.984384444724739</c:v>
                </c:pt>
                <c:pt idx="1435">
                  <c:v>68.992540235712241</c:v>
                </c:pt>
                <c:pt idx="1436">
                  <c:v>69.000695856281268</c:v>
                </c:pt>
                <c:pt idx="1437">
                  <c:v>69.008851312419296</c:v>
                </c:pt>
                <c:pt idx="1438">
                  <c:v>69.017006610112972</c:v>
                </c:pt>
                <c:pt idx="1439">
                  <c:v>69.02516175534808</c:v>
                </c:pt>
                <c:pt idx="1440">
                  <c:v>69.033316754109677</c:v>
                </c:pt>
                <c:pt idx="1441">
                  <c:v>69.041471612382011</c:v>
                </c:pt>
                <c:pt idx="1442">
                  <c:v>69.049626336148677</c:v>
                </c:pt>
                <c:pt idx="1443">
                  <c:v>69.057780931392514</c:v>
                </c:pt>
                <c:pt idx="1444">
                  <c:v>69.06593540409574</c:v>
                </c:pt>
                <c:pt idx="1445">
                  <c:v>69.074089760239943</c:v>
                </c:pt>
                <c:pt idx="1446">
                  <c:v>69.082244005806075</c:v>
                </c:pt>
                <c:pt idx="1447">
                  <c:v>69.090398146774575</c:v>
                </c:pt>
                <c:pt idx="1448">
                  <c:v>69.0985521891253</c:v>
                </c:pt>
                <c:pt idx="1449">
                  <c:v>69.106706138837637</c:v>
                </c:pt>
                <c:pt idx="1450">
                  <c:v>69.114860001890477</c:v>
                </c:pt>
                <c:pt idx="1451">
                  <c:v>69.123013784262241</c:v>
                </c:pt>
                <c:pt idx="1452">
                  <c:v>69.131167491931009</c:v>
                </c:pt>
                <c:pt idx="1453">
                  <c:v>69.139321130874393</c:v>
                </c:pt>
                <c:pt idx="1454">
                  <c:v>69.147474707069719</c:v>
                </c:pt>
                <c:pt idx="1455">
                  <c:v>69.155628226493945</c:v>
                </c:pt>
                <c:pt idx="1456">
                  <c:v>69.163781695123774</c:v>
                </c:pt>
                <c:pt idx="1457">
                  <c:v>69.171935118935636</c:v>
                </c:pt>
                <c:pt idx="1458">
                  <c:v>69.180088503905694</c:v>
                </c:pt>
                <c:pt idx="1459">
                  <c:v>69.188241856009981</c:v>
                </c:pt>
                <c:pt idx="1460">
                  <c:v>69.19639518122429</c:v>
                </c:pt>
                <c:pt idx="1461">
                  <c:v>69.204548485524342</c:v>
                </c:pt>
                <c:pt idx="1462">
                  <c:v>69.212701774885716</c:v>
                </c:pt>
                <c:pt idx="1463">
                  <c:v>69.220855055283891</c:v>
                </c:pt>
                <c:pt idx="1464">
                  <c:v>69.229008332694349</c:v>
                </c:pt>
                <c:pt idx="1465">
                  <c:v>69.237161613092525</c:v>
                </c:pt>
                <c:pt idx="1466">
                  <c:v>69.245314902453899</c:v>
                </c:pt>
                <c:pt idx="1467">
                  <c:v>69.253468206753936</c:v>
                </c:pt>
                <c:pt idx="1468">
                  <c:v>69.26162153196826</c:v>
                </c:pt>
                <c:pt idx="1469">
                  <c:v>69.269774884072547</c:v>
                </c:pt>
                <c:pt idx="1470">
                  <c:v>69.277928269042604</c:v>
                </c:pt>
                <c:pt idx="1471">
                  <c:v>69.286081692854466</c:v>
                </c:pt>
                <c:pt idx="1472">
                  <c:v>69.294235161484295</c:v>
                </c:pt>
                <c:pt idx="1473">
                  <c:v>69.302388680908521</c:v>
                </c:pt>
                <c:pt idx="1474">
                  <c:v>69.310542257103847</c:v>
                </c:pt>
                <c:pt idx="1475">
                  <c:v>69.318695896047231</c:v>
                </c:pt>
                <c:pt idx="1476">
                  <c:v>69.326849603715999</c:v>
                </c:pt>
                <c:pt idx="1477">
                  <c:v>69.335003386087763</c:v>
                </c:pt>
                <c:pt idx="1478">
                  <c:v>69.343157249140603</c:v>
                </c:pt>
                <c:pt idx="1479">
                  <c:v>69.35131119885294</c:v>
                </c:pt>
                <c:pt idx="1480">
                  <c:v>69.359465241203665</c:v>
                </c:pt>
                <c:pt idx="1481">
                  <c:v>69.367619382172165</c:v>
                </c:pt>
                <c:pt idx="1482">
                  <c:v>69.375773627738297</c:v>
                </c:pt>
                <c:pt idx="1483">
                  <c:v>69.383927983882501</c:v>
                </c:pt>
                <c:pt idx="1484">
                  <c:v>69.392082456585726</c:v>
                </c:pt>
                <c:pt idx="1485">
                  <c:v>69.400237051829563</c:v>
                </c:pt>
                <c:pt idx="1486">
                  <c:v>69.408391775596215</c:v>
                </c:pt>
                <c:pt idx="1487">
                  <c:v>69.416546633868563</c:v>
                </c:pt>
                <c:pt idx="1488">
                  <c:v>69.42470163263016</c:v>
                </c:pt>
                <c:pt idx="1489">
                  <c:v>69.432856777865268</c:v>
                </c:pt>
                <c:pt idx="1490">
                  <c:v>69.441012075558945</c:v>
                </c:pt>
                <c:pt idx="1491">
                  <c:v>69.449167531696972</c:v>
                </c:pt>
                <c:pt idx="1492">
                  <c:v>69.457323152266</c:v>
                </c:pt>
                <c:pt idx="1493">
                  <c:v>69.465478943253501</c:v>
                </c:pt>
                <c:pt idx="1494">
                  <c:v>69.473634910647803</c:v>
                </c:pt>
                <c:pt idx="1495">
                  <c:v>69.481791060438184</c:v>
                </c:pt>
                <c:pt idx="1496">
                  <c:v>69.489947398614817</c:v>
                </c:pt>
                <c:pt idx="1497">
                  <c:v>69.498103931168856</c:v>
                </c:pt>
                <c:pt idx="1498">
                  <c:v>69.50626066409248</c:v>
                </c:pt>
                <c:pt idx="1499">
                  <c:v>69.514417603378845</c:v>
                </c:pt>
                <c:pt idx="1500">
                  <c:v>69.52257475502222</c:v>
                </c:pt>
                <c:pt idx="1501">
                  <c:v>69.530732125017934</c:v>
                </c:pt>
                <c:pt idx="1502">
                  <c:v>69.538889719362444</c:v>
                </c:pt>
                <c:pt idx="1503">
                  <c:v>69.54704754405337</c:v>
                </c:pt>
                <c:pt idx="1504">
                  <c:v>69.555205605089512</c:v>
                </c:pt>
                <c:pt idx="1505">
                  <c:v>69.563363908470876</c:v>
                </c:pt>
                <c:pt idx="1506">
                  <c:v>69.571522460198707</c:v>
                </c:pt>
                <c:pt idx="1507">
                  <c:v>69.579681266275571</c:v>
                </c:pt>
                <c:pt idx="1508">
                  <c:v>69.587840332705284</c:v>
                </c:pt>
                <c:pt idx="1509">
                  <c:v>69.595999665493039</c:v>
                </c:pt>
                <c:pt idx="1510">
                  <c:v>69.604159270645397</c:v>
                </c:pt>
                <c:pt idx="1511">
                  <c:v>69.612319154170294</c:v>
                </c:pt>
                <c:pt idx="1512">
                  <c:v>69.620479322077131</c:v>
                </c:pt>
                <c:pt idx="1513">
                  <c:v>69.628639780376758</c:v>
                </c:pt>
                <c:pt idx="1514">
                  <c:v>69.636800535081505</c:v>
                </c:pt>
                <c:pt idx="1515">
                  <c:v>69.644961592205249</c:v>
                </c:pt>
                <c:pt idx="1516">
                  <c:v>69.653122957763429</c:v>
                </c:pt>
                <c:pt idx="1517">
                  <c:v>69.661284637773036</c:v>
                </c:pt>
                <c:pt idx="1518">
                  <c:v>69.669446638252722</c:v>
                </c:pt>
                <c:pt idx="1519">
                  <c:v>69.677608965222774</c:v>
                </c:pt>
                <c:pt idx="1520">
                  <c:v>69.68577162470514</c:v>
                </c:pt>
                <c:pt idx="1521">
                  <c:v>69.693934622723518</c:v>
                </c:pt>
                <c:pt idx="1522">
                  <c:v>69.702097965303324</c:v>
                </c:pt>
                <c:pt idx="1523">
                  <c:v>69.710261658471765</c:v>
                </c:pt>
                <c:pt idx="1524">
                  <c:v>69.718425708257826</c:v>
                </c:pt>
                <c:pt idx="1525">
                  <c:v>69.726590120692379</c:v>
                </c:pt>
                <c:pt idx="1526">
                  <c:v>69.734754901808117</c:v>
                </c:pt>
                <c:pt idx="1527">
                  <c:v>69.742920057639679</c:v>
                </c:pt>
                <c:pt idx="1528">
                  <c:v>69.751085594223582</c:v>
                </c:pt>
                <c:pt idx="1529">
                  <c:v>69.759251517598372</c:v>
                </c:pt>
                <c:pt idx="1530">
                  <c:v>69.767417833804529</c:v>
                </c:pt>
                <c:pt idx="1531">
                  <c:v>69.775584548884609</c:v>
                </c:pt>
                <c:pt idx="1532">
                  <c:v>69.783751668883184</c:v>
                </c:pt>
                <c:pt idx="1533">
                  <c:v>69.791919199846959</c:v>
                </c:pt>
                <c:pt idx="1534">
                  <c:v>69.800087147824726</c:v>
                </c:pt>
                <c:pt idx="1535">
                  <c:v>69.808255518867469</c:v>
                </c:pt>
                <c:pt idx="1536">
                  <c:v>69.8164243190283</c:v>
                </c:pt>
                <c:pt idx="1537">
                  <c:v>69.824593554362593</c:v>
                </c:pt>
                <c:pt idx="1538">
                  <c:v>69.832763230927952</c:v>
                </c:pt>
                <c:pt idx="1539">
                  <c:v>69.840933354784283</c:v>
                </c:pt>
                <c:pt idx="1540">
                  <c:v>69.849103931993781</c:v>
                </c:pt>
                <c:pt idx="1541">
                  <c:v>69.857274968620999</c:v>
                </c:pt>
                <c:pt idx="1542">
                  <c:v>69.865446470732849</c:v>
                </c:pt>
                <c:pt idx="1543">
                  <c:v>69.873618444398659</c:v>
                </c:pt>
                <c:pt idx="1544">
                  <c:v>69.881790895690202</c:v>
                </c:pt>
                <c:pt idx="1545">
                  <c:v>69.889963830681722</c:v>
                </c:pt>
                <c:pt idx="1546">
                  <c:v>69.898137255449967</c:v>
                </c:pt>
                <c:pt idx="1547">
                  <c:v>69.906311176074212</c:v>
                </c:pt>
                <c:pt idx="1548">
                  <c:v>69.914485598636304</c:v>
                </c:pt>
                <c:pt idx="1549">
                  <c:v>69.922660529220678</c:v>
                </c:pt>
                <c:pt idx="1550">
                  <c:v>69.930835973914441</c:v>
                </c:pt>
                <c:pt idx="1551">
                  <c:v>69.939011938807312</c:v>
                </c:pt>
                <c:pt idx="1552">
                  <c:v>69.947188429991741</c:v>
                </c:pt>
                <c:pt idx="1553">
                  <c:v>69.955365453562891</c:v>
                </c:pt>
                <c:pt idx="1554">
                  <c:v>69.963543015618683</c:v>
                </c:pt>
                <c:pt idx="1555">
                  <c:v>69.971721122259851</c:v>
                </c:pt>
                <c:pt idx="1556">
                  <c:v>69.979899779589942</c:v>
                </c:pt>
                <c:pt idx="1557">
                  <c:v>69.988078993715348</c:v>
                </c:pt>
                <c:pt idx="1558">
                  <c:v>69.996258770745357</c:v>
                </c:pt>
                <c:pt idx="1559">
                  <c:v>70.004439116792199</c:v>
                </c:pt>
                <c:pt idx="1560">
                  <c:v>70.012620037971047</c:v>
                </c:pt>
                <c:pt idx="1561">
                  <c:v>70.020801540400043</c:v>
                </c:pt>
                <c:pt idx="1562">
                  <c:v>70.028983630200386</c:v>
                </c:pt>
                <c:pt idx="1563">
                  <c:v>70.037166313496286</c:v>
                </c:pt>
                <c:pt idx="1564">
                  <c:v>70.045349596415065</c:v>
                </c:pt>
                <c:pt idx="1565">
                  <c:v>70.053533485087158</c:v>
                </c:pt>
                <c:pt idx="1566">
                  <c:v>70.061717985646155</c:v>
                </c:pt>
                <c:pt idx="1567">
                  <c:v>70.069903104228814</c:v>
                </c:pt>
                <c:pt idx="1568">
                  <c:v>70.078088846975135</c:v>
                </c:pt>
                <c:pt idx="1569">
                  <c:v>70.086275220028341</c:v>
                </c:pt>
                <c:pt idx="1570">
                  <c:v>70.09446222953494</c:v>
                </c:pt>
                <c:pt idx="1571">
                  <c:v>70.10264988164478</c:v>
                </c:pt>
                <c:pt idx="1572">
                  <c:v>70.110838182511031</c:v>
                </c:pt>
                <c:pt idx="1573">
                  <c:v>70.119027138290264</c:v>
                </c:pt>
                <c:pt idx="1574">
                  <c:v>70.127216755142427</c:v>
                </c:pt>
                <c:pt idx="1575">
                  <c:v>70.135407039230955</c:v>
                </c:pt>
                <c:pt idx="1576">
                  <c:v>70.143597996722761</c:v>
                </c:pt>
                <c:pt idx="1577">
                  <c:v>70.151789633788255</c:v>
                </c:pt>
                <c:pt idx="1578">
                  <c:v>70.159981956601385</c:v>
                </c:pt>
                <c:pt idx="1579">
                  <c:v>70.16817497133971</c:v>
                </c:pt>
                <c:pt idx="1580">
                  <c:v>70.176368684184396</c:v>
                </c:pt>
                <c:pt idx="1581">
                  <c:v>70.184563101320222</c:v>
                </c:pt>
                <c:pt idx="1582">
                  <c:v>70.192758228935674</c:v>
                </c:pt>
                <c:pt idx="1583">
                  <c:v>70.200954073222974</c:v>
                </c:pt>
                <c:pt idx="1584">
                  <c:v>70.209150640378056</c:v>
                </c:pt>
                <c:pt idx="1585">
                  <c:v>70.217347936600632</c:v>
                </c:pt>
                <c:pt idx="1586">
                  <c:v>70.225545968094281</c:v>
                </c:pt>
                <c:pt idx="1587">
                  <c:v>70.23374474106636</c:v>
                </c:pt>
                <c:pt idx="1588">
                  <c:v>70.24194426172815</c:v>
                </c:pt>
                <c:pt idx="1589">
                  <c:v>70.250144536294869</c:v>
                </c:pt>
                <c:pt idx="1590">
                  <c:v>70.258345570985625</c:v>
                </c:pt>
                <c:pt idx="1591">
                  <c:v>70.266547372023552</c:v>
                </c:pt>
                <c:pt idx="1592">
                  <c:v>70.274749945635804</c:v>
                </c:pt>
                <c:pt idx="1593">
                  <c:v>70.282953298053556</c:v>
                </c:pt>
                <c:pt idx="1594">
                  <c:v>70.291157435512119</c:v>
                </c:pt>
                <c:pt idx="1595">
                  <c:v>70.299362364250868</c:v>
                </c:pt>
                <c:pt idx="1596">
                  <c:v>70.307568090513385</c:v>
                </c:pt>
                <c:pt idx="1597">
                  <c:v>70.315774620547401</c:v>
                </c:pt>
                <c:pt idx="1598">
                  <c:v>70.323981960604883</c:v>
                </c:pt>
                <c:pt idx="1599">
                  <c:v>70.332190116942073</c:v>
                </c:pt>
                <c:pt idx="1600">
                  <c:v>70.340399095819478</c:v>
                </c:pt>
                <c:pt idx="1601">
                  <c:v>70.348608903501955</c:v>
                </c:pt>
                <c:pt idx="1602">
                  <c:v>70.356819546258706</c:v>
                </c:pt>
                <c:pt idx="1603">
                  <c:v>70.36503103036334</c:v>
                </c:pt>
                <c:pt idx="1604">
                  <c:v>70.373243362093888</c:v>
                </c:pt>
                <c:pt idx="1605">
                  <c:v>70.381456547732853</c:v>
                </c:pt>
                <c:pt idx="1606">
                  <c:v>70.389670593567232</c:v>
                </c:pt>
                <c:pt idx="1607">
                  <c:v>70.397885505888553</c:v>
                </c:pt>
                <c:pt idx="1608">
                  <c:v>70.40610129099295</c:v>
                </c:pt>
                <c:pt idx="1609">
                  <c:v>70.414317955181104</c:v>
                </c:pt>
                <c:pt idx="1610">
                  <c:v>70.422535504758386</c:v>
                </c:pt>
                <c:pt idx="1611">
                  <c:v>70.430753946034812</c:v>
                </c:pt>
                <c:pt idx="1612">
                  <c:v>70.438973285325133</c:v>
                </c:pt>
                <c:pt idx="1613">
                  <c:v>70.447193528948816</c:v>
                </c:pt>
                <c:pt idx="1614">
                  <c:v>70.455414683230117</c:v>
                </c:pt>
                <c:pt idx="1615">
                  <c:v>70.46363675449814</c:v>
                </c:pt>
                <c:pt idx="1616">
                  <c:v>70.471859749086818</c:v>
                </c:pt>
                <c:pt idx="1617">
                  <c:v>70.480083673334946</c:v>
                </c:pt>
                <c:pt idx="1618">
                  <c:v>70.488308533586292</c:v>
                </c:pt>
                <c:pt idx="1619">
                  <c:v>70.496534336189541</c:v>
                </c:pt>
                <c:pt idx="1620">
                  <c:v>70.504761087498409</c:v>
                </c:pt>
                <c:pt idx="1621">
                  <c:v>70.5129887938716</c:v>
                </c:pt>
                <c:pt idx="1622">
                  <c:v>70.521217461672919</c:v>
                </c:pt>
                <c:pt idx="1623">
                  <c:v>70.529447097271259</c:v>
                </c:pt>
                <c:pt idx="1624">
                  <c:v>70.537677707040658</c:v>
                </c:pt>
                <c:pt idx="1625">
                  <c:v>70.545909297360325</c:v>
                </c:pt>
                <c:pt idx="1626">
                  <c:v>70.554141874614658</c:v>
                </c:pt>
                <c:pt idx="1627">
                  <c:v>70.562375445193354</c:v>
                </c:pt>
                <c:pt idx="1628">
                  <c:v>70.570610015491326</c:v>
                </c:pt>
                <c:pt idx="1629">
                  <c:v>70.578845591908859</c:v>
                </c:pt>
                <c:pt idx="1630">
                  <c:v>70.587082180851596</c:v>
                </c:pt>
                <c:pt idx="1631">
                  <c:v>70.595319788730507</c:v>
                </c:pt>
                <c:pt idx="1632">
                  <c:v>70.603558421962077</c:v>
                </c:pt>
                <c:pt idx="1633">
                  <c:v>70.611798086968193</c:v>
                </c:pt>
                <c:pt idx="1634">
                  <c:v>70.620038790176267</c:v>
                </c:pt>
                <c:pt idx="1635">
                  <c:v>70.628280538019268</c:v>
                </c:pt>
                <c:pt idx="1636">
                  <c:v>70.63652333693571</c:v>
                </c:pt>
                <c:pt idx="1637">
                  <c:v>70.644767193369731</c:v>
                </c:pt>
                <c:pt idx="1638">
                  <c:v>70.65301211377114</c:v>
                </c:pt>
                <c:pt idx="1639">
                  <c:v>70.66125810459539</c:v>
                </c:pt>
                <c:pt idx="1640">
                  <c:v>70.669505172303701</c:v>
                </c:pt>
                <c:pt idx="1641">
                  <c:v>70.677753323363035</c:v>
                </c:pt>
                <c:pt idx="1642">
                  <c:v>70.686002564246152</c:v>
                </c:pt>
                <c:pt idx="1643">
                  <c:v>70.694252901431653</c:v>
                </c:pt>
                <c:pt idx="1644">
                  <c:v>70.702504341404023</c:v>
                </c:pt>
                <c:pt idx="1645">
                  <c:v>70.710756890653641</c:v>
                </c:pt>
                <c:pt idx="1646">
                  <c:v>70.719010555676846</c:v>
                </c:pt>
                <c:pt idx="1647">
                  <c:v>70.727265342975954</c:v>
                </c:pt>
                <c:pt idx="1648">
                  <c:v>70.73552125905934</c:v>
                </c:pt>
                <c:pt idx="1649">
                  <c:v>70.7437783104414</c:v>
                </c:pt>
                <c:pt idx="1650">
                  <c:v>70.752036503642643</c:v>
                </c:pt>
                <c:pt idx="1651">
                  <c:v>70.760295845189731</c:v>
                </c:pt>
                <c:pt idx="1652">
                  <c:v>70.768556341615508</c:v>
                </c:pt>
                <c:pt idx="1653">
                  <c:v>70.776817999459013</c:v>
                </c:pt>
                <c:pt idx="1654">
                  <c:v>70.785080825265538</c:v>
                </c:pt>
                <c:pt idx="1655">
                  <c:v>70.793344825586701</c:v>
                </c:pt>
                <c:pt idx="1656">
                  <c:v>70.801610006980425</c:v>
                </c:pt>
                <c:pt idx="1657">
                  <c:v>70.809876376011005</c:v>
                </c:pt>
                <c:pt idx="1658">
                  <c:v>70.81814393924914</c:v>
                </c:pt>
                <c:pt idx="1659">
                  <c:v>70.826412703271998</c:v>
                </c:pt>
                <c:pt idx="1660">
                  <c:v>70.834682674663227</c:v>
                </c:pt>
                <c:pt idx="1661">
                  <c:v>70.842953860012997</c:v>
                </c:pt>
                <c:pt idx="1662">
                  <c:v>70.851226265918029</c:v>
                </c:pt>
                <c:pt idx="1663">
                  <c:v>70.859499898981682</c:v>
                </c:pt>
                <c:pt idx="1664">
                  <c:v>70.86777476581392</c:v>
                </c:pt>
                <c:pt idx="1665">
                  <c:v>70.876050873031417</c:v>
                </c:pt>
                <c:pt idx="1666">
                  <c:v>70.884328227257569</c:v>
                </c:pt>
                <c:pt idx="1667">
                  <c:v>70.892606835122521</c:v>
                </c:pt>
                <c:pt idx="1668">
                  <c:v>70.900886703263225</c:v>
                </c:pt>
                <c:pt idx="1669">
                  <c:v>70.909167838323484</c:v>
                </c:pt>
                <c:pt idx="1670">
                  <c:v>70.917450246953976</c:v>
                </c:pt>
                <c:pt idx="1671">
                  <c:v>70.925733935812303</c:v>
                </c:pt>
                <c:pt idx="1672">
                  <c:v>70.934018911563015</c:v>
                </c:pt>
                <c:pt idx="1673">
                  <c:v>70.942305180877696</c:v>
                </c:pt>
                <c:pt idx="1674">
                  <c:v>70.950592750434936</c:v>
                </c:pt>
                <c:pt idx="1675">
                  <c:v>70.958881626920444</c:v>
                </c:pt>
                <c:pt idx="1676">
                  <c:v>70.967171817027008</c:v>
                </c:pt>
                <c:pt idx="1677">
                  <c:v>70.975463327454634</c:v>
                </c:pt>
                <c:pt idx="1678">
                  <c:v>70.983756164910488</c:v>
                </c:pt>
                <c:pt idx="1679">
                  <c:v>70.992050336109003</c:v>
                </c:pt>
                <c:pt idx="1680">
                  <c:v>71.000345847771882</c:v>
                </c:pt>
                <c:pt idx="1681">
                  <c:v>71.008642706628194</c:v>
                </c:pt>
                <c:pt idx="1682">
                  <c:v>71.016940919414338</c:v>
                </c:pt>
                <c:pt idx="1683">
                  <c:v>71.025240492874147</c:v>
                </c:pt>
                <c:pt idx="1684">
                  <c:v>71.03354143375887</c:v>
                </c:pt>
                <c:pt idx="1685">
                  <c:v>71.041843748827304</c:v>
                </c:pt>
                <c:pt idx="1686">
                  <c:v>71.050147444845734</c:v>
                </c:pt>
                <c:pt idx="1687">
                  <c:v>71.058452528588035</c:v>
                </c:pt>
                <c:pt idx="1688">
                  <c:v>71.066759006835724</c:v>
                </c:pt>
                <c:pt idx="1689">
                  <c:v>71.07506688637794</c:v>
                </c:pt>
                <c:pt idx="1690">
                  <c:v>71.083376174011548</c:v>
                </c:pt>
                <c:pt idx="1691">
                  <c:v>71.091686876541146</c:v>
                </c:pt>
                <c:pt idx="1692">
                  <c:v>71.099999000779121</c:v>
                </c:pt>
                <c:pt idx="1693">
                  <c:v>71.108312553545716</c:v>
                </c:pt>
                <c:pt idx="1694">
                  <c:v>71.116627541669004</c:v>
                </c:pt>
                <c:pt idx="1695">
                  <c:v>71.124943971984976</c:v>
                </c:pt>
                <c:pt idx="1696">
                  <c:v>71.133261851337608</c:v>
                </c:pt>
                <c:pt idx="1697">
                  <c:v>71.141581186578875</c:v>
                </c:pt>
                <c:pt idx="1698">
                  <c:v>71.149901984568757</c:v>
                </c:pt>
                <c:pt idx="1699">
                  <c:v>71.158224252175344</c:v>
                </c:pt>
                <c:pt idx="1700">
                  <c:v>71.166547996274858</c:v>
                </c:pt>
                <c:pt idx="1701">
                  <c:v>71.174873223751703</c:v>
                </c:pt>
                <c:pt idx="1702">
                  <c:v>71.183199941498472</c:v>
                </c:pt>
                <c:pt idx="1703">
                  <c:v>71.191528156416027</c:v>
                </c:pt>
                <c:pt idx="1704">
                  <c:v>71.199857875413542</c:v>
                </c:pt>
                <c:pt idx="1705">
                  <c:v>71.208189105408536</c:v>
                </c:pt>
                <c:pt idx="1706">
                  <c:v>71.216521853326896</c:v>
                </c:pt>
                <c:pt idx="1707">
                  <c:v>71.224856126102992</c:v>
                </c:pt>
                <c:pt idx="1708">
                  <c:v>71.23319193067961</c:v>
                </c:pt>
                <c:pt idx="1709">
                  <c:v>71.241529274008101</c:v>
                </c:pt>
                <c:pt idx="1710">
                  <c:v>71.24986816304839</c:v>
                </c:pt>
                <c:pt idx="1711">
                  <c:v>71.258208604768981</c:v>
                </c:pt>
                <c:pt idx="1712">
                  <c:v>71.266550606147064</c:v>
                </c:pt>
                <c:pt idx="1713">
                  <c:v>71.274894174168523</c:v>
                </c:pt>
                <c:pt idx="1714">
                  <c:v>71.28323931582797</c:v>
                </c:pt>
                <c:pt idx="1715">
                  <c:v>71.291586038128827</c:v>
                </c:pt>
                <c:pt idx="1716">
                  <c:v>71.299934348083355</c:v>
                </c:pt>
                <c:pt idx="1717">
                  <c:v>71.308284252712681</c:v>
                </c:pt>
                <c:pt idx="1718">
                  <c:v>71.316635759046889</c:v>
                </c:pt>
                <c:pt idx="1719">
                  <c:v>71.324988874125012</c:v>
                </c:pt>
                <c:pt idx="1720">
                  <c:v>71.333343604995108</c:v>
                </c:pt>
                <c:pt idx="1721">
                  <c:v>71.341699958714287</c:v>
                </c:pt>
                <c:pt idx="1722">
                  <c:v>71.350057942348798</c:v>
                </c:pt>
                <c:pt idx="1723">
                  <c:v>71.35841756297404</c:v>
                </c:pt>
                <c:pt idx="1724">
                  <c:v>71.36677882767458</c:v>
                </c:pt>
                <c:pt idx="1725">
                  <c:v>71.37514174354429</c:v>
                </c:pt>
                <c:pt idx="1726">
                  <c:v>71.383506317686312</c:v>
                </c:pt>
                <c:pt idx="1727">
                  <c:v>71.391872557213105</c:v>
                </c:pt>
                <c:pt idx="1728">
                  <c:v>71.400240469246569</c:v>
                </c:pt>
                <c:pt idx="1729">
                  <c:v>71.408610060918022</c:v>
                </c:pt>
                <c:pt idx="1730">
                  <c:v>71.416981339368235</c:v>
                </c:pt>
                <c:pt idx="1731">
                  <c:v>71.42535431174754</c:v>
                </c:pt>
                <c:pt idx="1732">
                  <c:v>71.433728985215879</c:v>
                </c:pt>
                <c:pt idx="1733">
                  <c:v>71.442105366942741</c:v>
                </c:pt>
                <c:pt idx="1734">
                  <c:v>71.450483464107364</c:v>
                </c:pt>
                <c:pt idx="1735">
                  <c:v>71.45886328389868</c:v>
                </c:pt>
                <c:pt idx="1736">
                  <c:v>71.467244833515366</c:v>
                </c:pt>
                <c:pt idx="1737">
                  <c:v>71.475628120165979</c:v>
                </c:pt>
                <c:pt idx="1738">
                  <c:v>71.484013151068865</c:v>
                </c:pt>
                <c:pt idx="1739">
                  <c:v>71.492399933452361</c:v>
                </c:pt>
                <c:pt idx="1740">
                  <c:v>71.50078847455471</c:v>
                </c:pt>
                <c:pt idx="1741">
                  <c:v>71.5091787816242</c:v>
                </c:pt>
                <c:pt idx="1742">
                  <c:v>71.517570861919168</c:v>
                </c:pt>
                <c:pt idx="1743">
                  <c:v>71.525964722708082</c:v>
                </c:pt>
                <c:pt idx="1744">
                  <c:v>71.534360371269528</c:v>
                </c:pt>
                <c:pt idx="1745">
                  <c:v>71.542757814892354</c:v>
                </c:pt>
                <c:pt idx="1746">
                  <c:v>71.55115706087561</c:v>
                </c:pt>
                <c:pt idx="1747">
                  <c:v>71.559558116528706</c:v>
                </c:pt>
                <c:pt idx="1748">
                  <c:v>71.567960989171382</c:v>
                </c:pt>
                <c:pt idx="1749">
                  <c:v>71.576365686133798</c:v>
                </c:pt>
                <c:pt idx="1750">
                  <c:v>71.584772214756569</c:v>
                </c:pt>
                <c:pt idx="1751">
                  <c:v>71.593180582390829</c:v>
                </c:pt>
                <c:pt idx="1752">
                  <c:v>71.601590796398241</c:v>
                </c:pt>
                <c:pt idx="1753">
                  <c:v>71.610002864151113</c:v>
                </c:pt>
                <c:pt idx="1754">
                  <c:v>71.618416793032395</c:v>
                </c:pt>
                <c:pt idx="1755">
                  <c:v>71.626832590435768</c:v>
                </c:pt>
                <c:pt idx="1756">
                  <c:v>71.635250263765656</c:v>
                </c:pt>
                <c:pt idx="1757">
                  <c:v>71.64366982043731</c:v>
                </c:pt>
                <c:pt idx="1758">
                  <c:v>71.652091267876841</c:v>
                </c:pt>
                <c:pt idx="1759">
                  <c:v>71.660514613521286</c:v>
                </c:pt>
                <c:pt idx="1760">
                  <c:v>71.668939864818654</c:v>
                </c:pt>
                <c:pt idx="1761">
                  <c:v>71.677367029227952</c:v>
                </c:pt>
                <c:pt idx="1762">
                  <c:v>71.685796114219286</c:v>
                </c:pt>
                <c:pt idx="1763">
                  <c:v>71.694227127273891</c:v>
                </c:pt>
                <c:pt idx="1764">
                  <c:v>71.702660075884182</c:v>
                </c:pt>
                <c:pt idx="1765">
                  <c:v>71.711094967553763</c:v>
                </c:pt>
                <c:pt idx="1766">
                  <c:v>71.719531809797587</c:v>
                </c:pt>
                <c:pt idx="1767">
                  <c:v>71.727970610141909</c:v>
                </c:pt>
                <c:pt idx="1768">
                  <c:v>71.73641137612438</c:v>
                </c:pt>
                <c:pt idx="1769">
                  <c:v>71.744854115294103</c:v>
                </c:pt>
                <c:pt idx="1770">
                  <c:v>71.753298835211666</c:v>
                </c:pt>
                <c:pt idx="1771">
                  <c:v>71.761745543449223</c:v>
                </c:pt>
                <c:pt idx="1772">
                  <c:v>71.770194247590538</c:v>
                </c:pt>
                <c:pt idx="1773">
                  <c:v>71.77864495523103</c:v>
                </c:pt>
                <c:pt idx="1774">
                  <c:v>71.787097673977811</c:v>
                </c:pt>
                <c:pt idx="1775">
                  <c:v>71.79555241144979</c:v>
                </c:pt>
                <c:pt idx="1776">
                  <c:v>71.804009175277713</c:v>
                </c:pt>
                <c:pt idx="1777">
                  <c:v>71.812467973104162</c:v>
                </c:pt>
                <c:pt idx="1778">
                  <c:v>71.820928812583702</c:v>
                </c:pt>
                <c:pt idx="1779">
                  <c:v>71.829391701382846</c:v>
                </c:pt>
                <c:pt idx="1780">
                  <c:v>71.837856647180175</c:v>
                </c:pt>
                <c:pt idx="1781">
                  <c:v>71.84632365766636</c:v>
                </c:pt>
                <c:pt idx="1782">
                  <c:v>71.854792740544255</c:v>
                </c:pt>
                <c:pt idx="1783">
                  <c:v>71.863263903528889</c:v>
                </c:pt>
                <c:pt idx="1784">
                  <c:v>71.871737154347585</c:v>
                </c:pt>
                <c:pt idx="1785">
                  <c:v>71.880212500740001</c:v>
                </c:pt>
                <c:pt idx="1786">
                  <c:v>71.888689950458144</c:v>
                </c:pt>
                <c:pt idx="1787">
                  <c:v>71.897169511266497</c:v>
                </c:pt>
                <c:pt idx="1788">
                  <c:v>71.90565119094201</c:v>
                </c:pt>
                <c:pt idx="1789">
                  <c:v>71.914134997274218</c:v>
                </c:pt>
                <c:pt idx="1790">
                  <c:v>71.922620938065236</c:v>
                </c:pt>
                <c:pt idx="1791">
                  <c:v>71.93110902112987</c:v>
                </c:pt>
                <c:pt idx="1792">
                  <c:v>71.939599254295629</c:v>
                </c:pt>
                <c:pt idx="1793">
                  <c:v>71.948091645402869</c:v>
                </c:pt>
                <c:pt idx="1794">
                  <c:v>71.956586202304706</c:v>
                </c:pt>
                <c:pt idx="1795">
                  <c:v>71.965082932867205</c:v>
                </c:pt>
                <c:pt idx="1796">
                  <c:v>71.973581844969402</c:v>
                </c:pt>
                <c:pt idx="1797">
                  <c:v>71.982082946503326</c:v>
                </c:pt>
                <c:pt idx="1798">
                  <c:v>71.990586245374104</c:v>
                </c:pt>
                <c:pt idx="1799">
                  <c:v>71.999091749499996</c:v>
                </c:pt>
                <c:pt idx="1800">
                  <c:v>72.007599466812451</c:v>
                </c:pt>
                <c:pt idx="1801">
                  <c:v>72.016109405256174</c:v>
                </c:pt>
                <c:pt idx="1802">
                  <c:v>72.024621572789229</c:v>
                </c:pt>
                <c:pt idx="1803">
                  <c:v>72.033135977383012</c:v>
                </c:pt>
                <c:pt idx="1804">
                  <c:v>72.041652627022387</c:v>
                </c:pt>
                <c:pt idx="1805">
                  <c:v>72.050171529705693</c:v>
                </c:pt>
                <c:pt idx="1806">
                  <c:v>72.058692693444854</c:v>
                </c:pt>
                <c:pt idx="1807">
                  <c:v>72.067216126265393</c:v>
                </c:pt>
                <c:pt idx="1808">
                  <c:v>72.075741836206532</c:v>
                </c:pt>
                <c:pt idx="1809">
                  <c:v>72.084269831321251</c:v>
                </c:pt>
                <c:pt idx="1810">
                  <c:v>72.092800119676326</c:v>
                </c:pt>
                <c:pt idx="1811">
                  <c:v>72.101332709352363</c:v>
                </c:pt>
                <c:pt idx="1812">
                  <c:v>72.109867608443963</c:v>
                </c:pt>
                <c:pt idx="1813">
                  <c:v>72.118404825059699</c:v>
                </c:pt>
                <c:pt idx="1814">
                  <c:v>72.126944367322167</c:v>
                </c:pt>
                <c:pt idx="1815">
                  <c:v>72.135486243368149</c:v>
                </c:pt>
                <c:pt idx="1816">
                  <c:v>72.144030461348535</c:v>
                </c:pt>
                <c:pt idx="1817">
                  <c:v>72.152577029428514</c:v>
                </c:pt>
                <c:pt idx="1818">
                  <c:v>72.161125955787568</c:v>
                </c:pt>
                <c:pt idx="1819">
                  <c:v>72.169677248619564</c:v>
                </c:pt>
                <c:pt idx="1820">
                  <c:v>72.178230916132804</c:v>
                </c:pt>
                <c:pt idx="1821">
                  <c:v>72.186786966550073</c:v>
                </c:pt>
                <c:pt idx="1822">
                  <c:v>72.19534540810875</c:v>
                </c:pt>
                <c:pt idx="1823">
                  <c:v>72.20390624906085</c:v>
                </c:pt>
                <c:pt idx="1824">
                  <c:v>72.212469497673041</c:v>
                </c:pt>
                <c:pt idx="1825">
                  <c:v>72.221035162226812</c:v>
                </c:pt>
                <c:pt idx="1826">
                  <c:v>72.22960325101846</c:v>
                </c:pt>
                <c:pt idx="1827">
                  <c:v>72.238173772359161</c:v>
                </c:pt>
                <c:pt idx="1828">
                  <c:v>72.246746734575055</c:v>
                </c:pt>
                <c:pt idx="1829">
                  <c:v>72.255322146007359</c:v>
                </c:pt>
                <c:pt idx="1830">
                  <c:v>72.263900015012311</c:v>
                </c:pt>
                <c:pt idx="1831">
                  <c:v>72.27248034996137</c:v>
                </c:pt>
                <c:pt idx="1832">
                  <c:v>72.281063159241185</c:v>
                </c:pt>
                <c:pt idx="1833">
                  <c:v>72.28964845125374</c:v>
                </c:pt>
                <c:pt idx="1834">
                  <c:v>72.298236234416336</c:v>
                </c:pt>
                <c:pt idx="1835">
                  <c:v>72.306826517161738</c:v>
                </c:pt>
                <c:pt idx="1836">
                  <c:v>72.315419307938214</c:v>
                </c:pt>
                <c:pt idx="1837">
                  <c:v>72.324014615209606</c:v>
                </c:pt>
                <c:pt idx="1838">
                  <c:v>72.332612447455347</c:v>
                </c:pt>
                <c:pt idx="1839">
                  <c:v>72.341212813170642</c:v>
                </c:pt>
                <c:pt idx="1840">
                  <c:v>72.349815720866445</c:v>
                </c:pt>
                <c:pt idx="1841">
                  <c:v>72.358421179069524</c:v>
                </c:pt>
                <c:pt idx="1842">
                  <c:v>72.367029196322633</c:v>
                </c:pt>
                <c:pt idx="1843">
                  <c:v>72.375639781184447</c:v>
                </c:pt>
                <c:pt idx="1844">
                  <c:v>72.38425294222975</c:v>
                </c:pt>
                <c:pt idx="1845">
                  <c:v>72.392868688049404</c:v>
                </c:pt>
                <c:pt idx="1846">
                  <c:v>72.401487027250511</c:v>
                </c:pt>
                <c:pt idx="1847">
                  <c:v>72.410107968456444</c:v>
                </c:pt>
                <c:pt idx="1848">
                  <c:v>72.418731520306878</c:v>
                </c:pt>
                <c:pt idx="1849">
                  <c:v>72.427357691457928</c:v>
                </c:pt>
                <c:pt idx="1850">
                  <c:v>72.435986490582223</c:v>
                </c:pt>
                <c:pt idx="1851">
                  <c:v>72.444617926368892</c:v>
                </c:pt>
                <c:pt idx="1852">
                  <c:v>72.453252007523744</c:v>
                </c:pt>
                <c:pt idx="1853">
                  <c:v>72.461888742769275</c:v>
                </c:pt>
                <c:pt idx="1854">
                  <c:v>72.470528140844749</c:v>
                </c:pt>
                <c:pt idx="1855">
                  <c:v>72.479170210506311</c:v>
                </c:pt>
                <c:pt idx="1856">
                  <c:v>72.487814960527018</c:v>
                </c:pt>
                <c:pt idx="1857">
                  <c:v>72.496462399696895</c:v>
                </c:pt>
                <c:pt idx="1858">
                  <c:v>72.505112536823091</c:v>
                </c:pt>
                <c:pt idx="1859">
                  <c:v>72.513765380729879</c:v>
                </c:pt>
                <c:pt idx="1860">
                  <c:v>72.522420940258769</c:v>
                </c:pt>
                <c:pt idx="1861">
                  <c:v>72.531079224268566</c:v>
                </c:pt>
                <c:pt idx="1862">
                  <c:v>72.539740241635442</c:v>
                </c:pt>
                <c:pt idx="1863">
                  <c:v>72.548404001253033</c:v>
                </c:pt>
                <c:pt idx="1864">
                  <c:v>72.55707051203251</c:v>
                </c:pt>
                <c:pt idx="1865">
                  <c:v>72.565739782902625</c:v>
                </c:pt>
                <c:pt idx="1866">
                  <c:v>72.574411822809836</c:v>
                </c:pt>
                <c:pt idx="1867">
                  <c:v>72.583086640718363</c:v>
                </c:pt>
                <c:pt idx="1868">
                  <c:v>72.59176424561025</c:v>
                </c:pt>
                <c:pt idx="1869">
                  <c:v>72.600444646485471</c:v>
                </c:pt>
                <c:pt idx="1870">
                  <c:v>72.609127852361965</c:v>
                </c:pt>
                <c:pt idx="1871">
                  <c:v>72.617813872275775</c:v>
                </c:pt>
                <c:pt idx="1872">
                  <c:v>72.626502715281106</c:v>
                </c:pt>
                <c:pt idx="1873">
                  <c:v>72.635194390450351</c:v>
                </c:pt>
                <c:pt idx="1874">
                  <c:v>72.643888906874267</c:v>
                </c:pt>
                <c:pt idx="1875">
                  <c:v>72.652586273661939</c:v>
                </c:pt>
                <c:pt idx="1876">
                  <c:v>72.661286499940971</c:v>
                </c:pt>
                <c:pt idx="1877">
                  <c:v>72.669989594857526</c:v>
                </c:pt>
                <c:pt idx="1878">
                  <c:v>72.678695567576369</c:v>
                </c:pt>
                <c:pt idx="1879">
                  <c:v>72.687404427280995</c:v>
                </c:pt>
                <c:pt idx="1880">
                  <c:v>72.6961161831737</c:v>
                </c:pt>
                <c:pt idx="1881">
                  <c:v>72.704830844475637</c:v>
                </c:pt>
                <c:pt idx="1882">
                  <c:v>72.713548420426946</c:v>
                </c:pt>
                <c:pt idx="1883">
                  <c:v>72.722268920286808</c:v>
                </c:pt>
                <c:pt idx="1884">
                  <c:v>72.730992353333519</c:v>
                </c:pt>
                <c:pt idx="1885">
                  <c:v>72.739718728864588</c:v>
                </c:pt>
                <c:pt idx="1886">
                  <c:v>72.748448056196821</c:v>
                </c:pt>
                <c:pt idx="1887">
                  <c:v>72.757180344666409</c:v>
                </c:pt>
                <c:pt idx="1888">
                  <c:v>72.765915603629011</c:v>
                </c:pt>
                <c:pt idx="1889">
                  <c:v>72.774653842459799</c:v>
                </c:pt>
                <c:pt idx="1890">
                  <c:v>72.783395070553624</c:v>
                </c:pt>
                <c:pt idx="1891">
                  <c:v>72.792139297325036</c:v>
                </c:pt>
                <c:pt idx="1892">
                  <c:v>72.800886532208381</c:v>
                </c:pt>
                <c:pt idx="1893">
                  <c:v>72.809636784657911</c:v>
                </c:pt>
                <c:pt idx="1894">
                  <c:v>72.818390064147849</c:v>
                </c:pt>
                <c:pt idx="1895">
                  <c:v>72.827146380172493</c:v>
                </c:pt>
                <c:pt idx="1896">
                  <c:v>72.835905742246283</c:v>
                </c:pt>
                <c:pt idx="1897">
                  <c:v>72.844668159903904</c:v>
                </c:pt>
                <c:pt idx="1898">
                  <c:v>72.853433642700381</c:v>
                </c:pt>
                <c:pt idx="1899">
                  <c:v>72.862202200211129</c:v>
                </c:pt>
                <c:pt idx="1900">
                  <c:v>72.870973842032114</c:v>
                </c:pt>
                <c:pt idx="1901">
                  <c:v>72.87974857777985</c:v>
                </c:pt>
                <c:pt idx="1902">
                  <c:v>72.888526417091583</c:v>
                </c:pt>
                <c:pt idx="1903">
                  <c:v>72.897307369625295</c:v>
                </c:pt>
                <c:pt idx="1904">
                  <c:v>72.906091445059872</c:v>
                </c:pt>
                <c:pt idx="1905">
                  <c:v>72.914878653095144</c:v>
                </c:pt>
                <c:pt idx="1906">
                  <c:v>72.923669003451963</c:v>
                </c:pt>
                <c:pt idx="1907">
                  <c:v>72.932462505872365</c:v>
                </c:pt>
                <c:pt idx="1908">
                  <c:v>72.941259170119622</c:v>
                </c:pt>
                <c:pt idx="1909">
                  <c:v>72.950059005978289</c:v>
                </c:pt>
                <c:pt idx="1910">
                  <c:v>72.958862023254369</c:v>
                </c:pt>
                <c:pt idx="1911">
                  <c:v>72.967668231775392</c:v>
                </c:pt>
                <c:pt idx="1912">
                  <c:v>72.976477641390474</c:v>
                </c:pt>
                <c:pt idx="1913">
                  <c:v>72.985290261970434</c:v>
                </c:pt>
                <c:pt idx="1914">
                  <c:v>72.994106103407901</c:v>
                </c:pt>
                <c:pt idx="1915">
                  <c:v>73.002925175617378</c:v>
                </c:pt>
                <c:pt idx="1916">
                  <c:v>73.011747488535377</c:v>
                </c:pt>
                <c:pt idx="1917">
                  <c:v>73.020573052120469</c:v>
                </c:pt>
                <c:pt idx="1918">
                  <c:v>73.029401876353418</c:v>
                </c:pt>
                <c:pt idx="1919">
                  <c:v>73.038233971237275</c:v>
                </c:pt>
                <c:pt idx="1920">
                  <c:v>73.047069346797457</c:v>
                </c:pt>
                <c:pt idx="1921">
                  <c:v>73.055908013081833</c:v>
                </c:pt>
                <c:pt idx="1922">
                  <c:v>73.064749980160883</c:v>
                </c:pt>
                <c:pt idx="1923">
                  <c:v>73.07359525812771</c:v>
                </c:pt>
                <c:pt idx="1924">
                  <c:v>73.082443857098212</c:v>
                </c:pt>
                <c:pt idx="1925">
                  <c:v>73.091295787211166</c:v>
                </c:pt>
                <c:pt idx="1926">
                  <c:v>73.100151058628285</c:v>
                </c:pt>
                <c:pt idx="1927">
                  <c:v>73.109009681534388</c:v>
                </c:pt>
                <c:pt idx="1928">
                  <c:v>73.117871666137418</c:v>
                </c:pt>
                <c:pt idx="1929">
                  <c:v>73.126737022668621</c:v>
                </c:pt>
                <c:pt idx="1930">
                  <c:v>73.135605761382621</c:v>
                </c:pt>
                <c:pt idx="1931">
                  <c:v>73.144477892557489</c:v>
                </c:pt>
                <c:pt idx="1932">
                  <c:v>73.153353426494888</c:v>
                </c:pt>
                <c:pt idx="1933">
                  <c:v>73.162232373520155</c:v>
                </c:pt>
                <c:pt idx="1934">
                  <c:v>73.171114743982429</c:v>
                </c:pt>
                <c:pt idx="1935">
                  <c:v>73.180000548254725</c:v>
                </c:pt>
                <c:pt idx="1936">
                  <c:v>73.18888979673406</c:v>
                </c:pt>
                <c:pt idx="1937">
                  <c:v>73.197782499841537</c:v>
                </c:pt>
                <c:pt idx="1938">
                  <c:v>73.206678668022477</c:v>
                </c:pt>
                <c:pt idx="1939">
                  <c:v>73.215578311746484</c:v>
                </c:pt>
                <c:pt idx="1940">
                  <c:v>73.224481441507635</c:v>
                </c:pt>
                <c:pt idx="1941">
                  <c:v>73.233388067824464</c:v>
                </c:pt>
                <c:pt idx="1942">
                  <c:v>73.242298201240189</c:v>
                </c:pt>
                <c:pt idx="1943">
                  <c:v>73.25121185232274</c:v>
                </c:pt>
                <c:pt idx="1944">
                  <c:v>73.260129031664931</c:v>
                </c:pt>
                <c:pt idx="1945">
                  <c:v>73.269049749884473</c:v>
                </c:pt>
                <c:pt idx="1946">
                  <c:v>73.277974017624217</c:v>
                </c:pt>
                <c:pt idx="1947">
                  <c:v>73.286901845552137</c:v>
                </c:pt>
                <c:pt idx="1948">
                  <c:v>73.295833244361518</c:v>
                </c:pt>
                <c:pt idx="1949">
                  <c:v>73.304768224771053</c:v>
                </c:pt>
                <c:pt idx="1950">
                  <c:v>73.313706797524944</c:v>
                </c:pt>
                <c:pt idx="1951">
                  <c:v>73.322648973392987</c:v>
                </c:pt>
                <c:pt idx="1952">
                  <c:v>73.331594763170756</c:v>
                </c:pt>
                <c:pt idx="1953">
                  <c:v>73.340544177679661</c:v>
                </c:pt>
                <c:pt idx="1954">
                  <c:v>73.349497227767074</c:v>
                </c:pt>
                <c:pt idx="1955">
                  <c:v>73.358453924306446</c:v>
                </c:pt>
                <c:pt idx="1956">
                  <c:v>73.36741427819743</c:v>
                </c:pt>
                <c:pt idx="1957">
                  <c:v>73.376378300365971</c:v>
                </c:pt>
                <c:pt idx="1958">
                  <c:v>73.385346001764475</c:v>
                </c:pt>
                <c:pt idx="1959">
                  <c:v>73.394317393371836</c:v>
                </c:pt>
                <c:pt idx="1960">
                  <c:v>73.403292486193649</c:v>
                </c:pt>
                <c:pt idx="1961">
                  <c:v>73.4122712912623</c:v>
                </c:pt>
                <c:pt idx="1962">
                  <c:v>73.421253819637016</c:v>
                </c:pt>
                <c:pt idx="1963">
                  <c:v>73.430240082404097</c:v>
                </c:pt>
                <c:pt idx="1964">
                  <c:v>73.439230090676915</c:v>
                </c:pt>
                <c:pt idx="1965">
                  <c:v>73.448223855596169</c:v>
                </c:pt>
                <c:pt idx="1966">
                  <c:v>73.457221388329884</c:v>
                </c:pt>
                <c:pt idx="1967">
                  <c:v>73.466222700073587</c:v>
                </c:pt>
                <c:pt idx="1968">
                  <c:v>73.475227802050441</c:v>
                </c:pt>
                <c:pt idx="1969">
                  <c:v>73.484236705511321</c:v>
                </c:pt>
                <c:pt idx="1970">
                  <c:v>73.493249421734987</c:v>
                </c:pt>
                <c:pt idx="1971">
                  <c:v>73.502265962028204</c:v>
                </c:pt>
                <c:pt idx="1972">
                  <c:v>73.511286337725792</c:v>
                </c:pt>
                <c:pt idx="1973">
                  <c:v>73.520310560190865</c:v>
                </c:pt>
                <c:pt idx="1974">
                  <c:v>73.529338640814871</c:v>
                </c:pt>
                <c:pt idx="1975">
                  <c:v>73.538370591017753</c:v>
                </c:pt>
                <c:pt idx="1976">
                  <c:v>73.547406422248045</c:v>
                </c:pt>
                <c:pt idx="1977">
                  <c:v>73.556446145983074</c:v>
                </c:pt>
                <c:pt idx="1978">
                  <c:v>73.56548977372897</c:v>
                </c:pt>
                <c:pt idx="1979">
                  <c:v>73.574537317020926</c:v>
                </c:pt>
                <c:pt idx="1980">
                  <c:v>73.58358878742321</c:v>
                </c:pt>
                <c:pt idx="1981">
                  <c:v>73.592644196529378</c:v>
                </c:pt>
                <c:pt idx="1982">
                  <c:v>73.601703555962374</c:v>
                </c:pt>
                <c:pt idx="1983">
                  <c:v>73.61076687737463</c:v>
                </c:pt>
                <c:pt idx="1984">
                  <c:v>73.619834172448265</c:v>
                </c:pt>
                <c:pt idx="1985">
                  <c:v>73.628905452895168</c:v>
                </c:pt>
                <c:pt idx="1986">
                  <c:v>73.637980730457116</c:v>
                </c:pt>
                <c:pt idx="1987">
                  <c:v>73.647060016905996</c:v>
                </c:pt>
                <c:pt idx="1988">
                  <c:v>73.656143324043811</c:v>
                </c:pt>
                <c:pt idx="1989">
                  <c:v>73.665230663702928</c:v>
                </c:pt>
                <c:pt idx="1990">
                  <c:v>73.674322047746159</c:v>
                </c:pt>
                <c:pt idx="1991">
                  <c:v>73.683417488066908</c:v>
                </c:pt>
                <c:pt idx="1992">
                  <c:v>73.692516996589276</c:v>
                </c:pt>
                <c:pt idx="1993">
                  <c:v>73.701620585268273</c:v>
                </c:pt>
                <c:pt idx="1994">
                  <c:v>73.710728266089887</c:v>
                </c:pt>
                <c:pt idx="1995">
                  <c:v>73.719840051071273</c:v>
                </c:pt>
                <c:pt idx="1996">
                  <c:v>73.728955952260847</c:v>
                </c:pt>
                <c:pt idx="1997">
                  <c:v>73.738075981738447</c:v>
                </c:pt>
                <c:pt idx="1998">
                  <c:v>73.747200151615502</c:v>
                </c:pt>
                <c:pt idx="1999">
                  <c:v>73.756328474035115</c:v>
                </c:pt>
                <c:pt idx="2000" formatCode="General">
                  <c:v>73.765460961172266</c:v>
                </c:pt>
                <c:pt idx="2001" formatCode="General">
                  <c:v>73.774597625233909</c:v>
                </c:pt>
                <c:pt idx="2002" formatCode="General">
                  <c:v>73.783738478459142</c:v>
                </c:pt>
                <c:pt idx="2003" formatCode="General">
                  <c:v>73.792883533119351</c:v>
                </c:pt>
                <c:pt idx="2004" formatCode="General">
                  <c:v>73.802032801518351</c:v>
                </c:pt>
                <c:pt idx="2005" formatCode="General">
                  <c:v>73.811186295992528</c:v>
                </c:pt>
                <c:pt idx="2006" formatCode="General">
                  <c:v>73.820344028910966</c:v>
                </c:pt>
                <c:pt idx="2007" formatCode="General">
                  <c:v>73.829506012675651</c:v>
                </c:pt>
                <c:pt idx="2008" formatCode="General">
                  <c:v>73.838672259721562</c:v>
                </c:pt>
                <c:pt idx="2009" formatCode="General">
                  <c:v>73.847842782516892</c:v>
                </c:pt>
                <c:pt idx="2010" formatCode="General">
                  <c:v>73.857017593563086</c:v>
                </c:pt>
                <c:pt idx="2011" formatCode="General">
                  <c:v>73.866196705395097</c:v>
                </c:pt>
                <c:pt idx="2012" formatCode="General">
                  <c:v>73.87538013058149</c:v>
                </c:pt>
                <c:pt idx="2013" formatCode="General">
                  <c:v>73.884567881724607</c:v>
                </c:pt>
                <c:pt idx="2014" formatCode="General">
                  <c:v>73.893759971460696</c:v>
                </c:pt>
                <c:pt idx="2015" formatCode="General">
                  <c:v>73.902956412460114</c:v>
                </c:pt>
                <c:pt idx="2016" formatCode="General">
                  <c:v>73.912157217427421</c:v>
                </c:pt>
                <c:pt idx="2017" formatCode="General">
                  <c:v>73.921362399101596</c:v>
                </c:pt>
                <c:pt idx="2018" formatCode="General">
                  <c:v>73.930571970256153</c:v>
                </c:pt>
                <c:pt idx="2019" formatCode="General">
                  <c:v>73.939785943699306</c:v>
                </c:pt>
                <c:pt idx="2020" formatCode="General">
                  <c:v>73.949004332274143</c:v>
                </c:pt>
                <c:pt idx="2021" formatCode="General">
                  <c:v>73.958227148858754</c:v>
                </c:pt>
                <c:pt idx="2022" formatCode="General">
                  <c:v>73.967454406366414</c:v>
                </c:pt>
                <c:pt idx="2023" formatCode="General">
                  <c:v>73.976686117745757</c:v>
                </c:pt>
                <c:pt idx="2024" formatCode="General">
                  <c:v>73.985922295980913</c:v>
                </c:pt>
                <c:pt idx="2025" formatCode="General">
                  <c:v>73.995162954091654</c:v>
                </c:pt>
                <c:pt idx="2026" formatCode="General">
                  <c:v>74.004408105133621</c:v>
                </c:pt>
                <c:pt idx="2027" formatCode="General">
                  <c:v>74.013657762198406</c:v>
                </c:pt>
                <c:pt idx="2028" formatCode="General">
                  <c:v>74.022911938413799</c:v>
                </c:pt>
                <c:pt idx="2029" formatCode="General">
                  <c:v>74.032170646943868</c:v>
                </c:pt>
                <c:pt idx="2030" formatCode="General">
                  <c:v>74.041433900989205</c:v>
                </c:pt>
                <c:pt idx="2031" formatCode="General">
                  <c:v>74.050701713787021</c:v>
                </c:pt>
                <c:pt idx="2032" formatCode="General">
                  <c:v>74.05997409861142</c:v>
                </c:pt>
                <c:pt idx="2033" formatCode="General">
                  <c:v>74.069251068773426</c:v>
                </c:pt>
                <c:pt idx="2034" formatCode="General">
                  <c:v>74.078532637621265</c:v>
                </c:pt>
                <c:pt idx="2035" formatCode="General">
                  <c:v>74.087818818540512</c:v>
                </c:pt>
                <c:pt idx="2036" formatCode="General">
                  <c:v>74.0971096249542</c:v>
                </c:pt>
                <c:pt idx="2037" formatCode="General">
                  <c:v>74.106405070323092</c:v>
                </c:pt>
                <c:pt idx="2038" formatCode="General">
                  <c:v>74.11570516814578</c:v>
                </c:pt>
                <c:pt idx="2039" formatCode="General">
                  <c:v>74.125009931958886</c:v>
                </c:pt>
                <c:pt idx="2040" formatCode="General">
                  <c:v>74.134319375337242</c:v>
                </c:pt>
                <c:pt idx="2041" formatCode="General">
                  <c:v>74.143633511894066</c:v>
                </c:pt>
                <c:pt idx="2042" formatCode="General">
                  <c:v>74.152952355281116</c:v>
                </c:pt>
                <c:pt idx="2043" formatCode="General">
                  <c:v>74.162275919188914</c:v>
                </c:pt>
                <c:pt idx="2044" formatCode="General">
                  <c:v>74.171604217346868</c:v>
                </c:pt>
                <c:pt idx="2045" formatCode="General">
                  <c:v>74.180937263523518</c:v>
                </c:pt>
                <c:pt idx="2046" formatCode="General">
                  <c:v>74.190275071526628</c:v>
                </c:pt>
                <c:pt idx="2047" formatCode="General">
                  <c:v>74.199617655203497</c:v>
                </c:pt>
                <c:pt idx="2048" formatCode="General">
                  <c:v>74.208965028441</c:v>
                </c:pt>
                <c:pt idx="2049" formatCode="General">
                  <c:v>74.218317205165874</c:v>
                </c:pt>
                <c:pt idx="2050" formatCode="General">
                  <c:v>74.227674199344875</c:v>
                </c:pt>
                <c:pt idx="2051" formatCode="General">
                  <c:v>74.237036024984931</c:v>
                </c:pt>
                <c:pt idx="2052" formatCode="General">
                  <c:v>74.246402696133387</c:v>
                </c:pt>
                <c:pt idx="2053" formatCode="General">
                  <c:v>74.255774226878131</c:v>
                </c:pt>
                <c:pt idx="2054" formatCode="General">
                  <c:v>74.265150631347865</c:v>
                </c:pt>
                <c:pt idx="2055" formatCode="General">
                  <c:v>74.274531923712203</c:v>
                </c:pt>
                <c:pt idx="2056" formatCode="General">
                  <c:v>74.283918118181901</c:v>
                </c:pt>
                <c:pt idx="2057" formatCode="General">
                  <c:v>74.293309229009111</c:v>
                </c:pt>
                <c:pt idx="2058" formatCode="General">
                  <c:v>74.302705270487451</c:v>
                </c:pt>
                <c:pt idx="2059" formatCode="General">
                  <c:v>74.312106256952305</c:v>
                </c:pt>
                <c:pt idx="2060" formatCode="General">
                  <c:v>74.321512202780966</c:v>
                </c:pt>
                <c:pt idx="2061" formatCode="General">
                  <c:v>74.330923122392861</c:v>
                </c:pt>
                <c:pt idx="2062" formatCode="General">
                  <c:v>74.340339030249709</c:v>
                </c:pt>
                <c:pt idx="2063" formatCode="General">
                  <c:v>74.34975994085579</c:v>
                </c:pt>
                <c:pt idx="2064" formatCode="General">
                  <c:v>74.359185868758061</c:v>
                </c:pt>
                <c:pt idx="2065" formatCode="General">
                  <c:v>74.368616828546408</c:v>
                </c:pt>
                <c:pt idx="2066" formatCode="General">
                  <c:v>74.378052834853833</c:v>
                </c:pt>
                <c:pt idx="2067" formatCode="General">
                  <c:v>74.387493902356681</c:v>
                </c:pt>
                <c:pt idx="2068" formatCode="General">
                  <c:v>74.396940045774812</c:v>
                </c:pt>
                <c:pt idx="2069" formatCode="General">
                  <c:v>74.406391279871812</c:v>
                </c:pt>
                <c:pt idx="2070" formatCode="General">
                  <c:v>74.415847619455221</c:v>
                </c:pt>
                <c:pt idx="2071" formatCode="General">
                  <c:v>74.425309079376717</c:v>
                </c:pt>
                <c:pt idx="2072" formatCode="General">
                  <c:v>74.434775674532347</c:v>
                </c:pt>
                <c:pt idx="2073" formatCode="General">
                  <c:v>74.44424741986272</c:v>
                </c:pt>
                <c:pt idx="2074" formatCode="General">
                  <c:v>74.453724330353225</c:v>
                </c:pt>
                <c:pt idx="2075" formatCode="General">
                  <c:v>74.463206421034243</c:v>
                </c:pt>
                <c:pt idx="2076" formatCode="General">
                  <c:v>74.47269370698136</c:v>
                </c:pt>
                <c:pt idx="2077" formatCode="General">
                  <c:v>74.482186203315578</c:v>
                </c:pt>
                <c:pt idx="2078" formatCode="General">
                  <c:v>74.491683925203546</c:v>
                </c:pt>
                <c:pt idx="2079" formatCode="General">
                  <c:v>74.50118688785777</c:v>
                </c:pt>
                <c:pt idx="2080" formatCode="General">
                  <c:v>74.510695106536815</c:v>
                </c:pt>
                <c:pt idx="2081" formatCode="General">
                  <c:v>74.520208596545558</c:v>
                </c:pt>
                <c:pt idx="2082" formatCode="General">
                  <c:v>74.52972737323536</c:v>
                </c:pt>
                <c:pt idx="2083" formatCode="General">
                  <c:v>74.539251452004351</c:v>
                </c:pt>
                <c:pt idx="2084" formatCode="General">
                  <c:v>74.548780848297596</c:v>
                </c:pt>
                <c:pt idx="2085" formatCode="General">
                  <c:v>74.558315577607388</c:v>
                </c:pt>
                <c:pt idx="2086" formatCode="General">
                  <c:v>74.567855655473366</c:v>
                </c:pt>
                <c:pt idx="2087" formatCode="General">
                  <c:v>74.577401097482863</c:v>
                </c:pt>
                <c:pt idx="2088" formatCode="General">
                  <c:v>74.586951919271058</c:v>
                </c:pt>
                <c:pt idx="2089" formatCode="General">
                  <c:v>74.596508136521223</c:v>
                </c:pt>
                <c:pt idx="2090" formatCode="General">
                  <c:v>74.606069764964985</c:v>
                </c:pt>
                <c:pt idx="2091" formatCode="General">
                  <c:v>74.615636820382491</c:v>
                </c:pt>
                <c:pt idx="2092" formatCode="General">
                  <c:v>74.625209318602728</c:v>
                </c:pt>
                <c:pt idx="2093" formatCode="General">
                  <c:v>74.634787275503683</c:v>
                </c:pt>
                <c:pt idx="2094" formatCode="General">
                  <c:v>74.644370707012627</c:v>
                </c:pt>
                <c:pt idx="2095" formatCode="General">
                  <c:v>74.653959629106325</c:v>
                </c:pt>
                <c:pt idx="2096" formatCode="General">
                  <c:v>74.663554057811325</c:v>
                </c:pt>
                <c:pt idx="2097" formatCode="General">
                  <c:v>74.673154009204097</c:v>
                </c:pt>
                <c:pt idx="2098" formatCode="General">
                  <c:v>74.682759499411404</c:v>
                </c:pt>
                <c:pt idx="2099" formatCode="General">
                  <c:v>74.692370544610441</c:v>
                </c:pt>
                <c:pt idx="2100" formatCode="General">
                  <c:v>74.701987161029152</c:v>
                </c:pt>
                <c:pt idx="2101" formatCode="General">
                  <c:v>74.711609364946412</c:v>
                </c:pt>
                <c:pt idx="2102" formatCode="General">
                  <c:v>74.721237172692327</c:v>
                </c:pt>
                <c:pt idx="2103" formatCode="General">
                  <c:v>74.730870600648458</c:v>
                </c:pt>
                <c:pt idx="2104" formatCode="General">
                  <c:v>74.740509665248098</c:v>
                </c:pt>
                <c:pt idx="2105" formatCode="General">
                  <c:v>74.75015438297649</c:v>
                </c:pt>
                <c:pt idx="2106" formatCode="General">
                  <c:v>74.75980477037109</c:v>
                </c:pt>
                <c:pt idx="2107" formatCode="General">
                  <c:v>74.769460844021836</c:v>
                </c:pt>
                <c:pt idx="2108" formatCode="General">
                  <c:v>74.7791226205714</c:v>
                </c:pt>
                <c:pt idx="2109" formatCode="General">
                  <c:v>74.788790116715433</c:v>
                </c:pt>
                <c:pt idx="2110" formatCode="General">
                  <c:v>74.798463349202834</c:v>
                </c:pt>
                <c:pt idx="2111" formatCode="General">
                  <c:v>74.808142334836035</c:v>
                </c:pt>
                <c:pt idx="2112" formatCode="General">
                  <c:v>74.817827090471212</c:v>
                </c:pt>
                <c:pt idx="2113" formatCode="General">
                  <c:v>74.827517633018587</c:v>
                </c:pt>
                <c:pt idx="2114" formatCode="General">
                  <c:v>74.837213979442708</c:v>
                </c:pt>
                <c:pt idx="2115" formatCode="General">
                  <c:v>74.846916146762652</c:v>
                </c:pt>
                <c:pt idx="2116" formatCode="General">
                  <c:v>74.856624152052376</c:v>
                </c:pt>
                <c:pt idx="2117" formatCode="General">
                  <c:v>74.866338012440934</c:v>
                </c:pt>
                <c:pt idx="2118" formatCode="General">
                  <c:v>74.876057745112746</c:v>
                </c:pt>
                <c:pt idx="2119" formatCode="General">
                  <c:v>74.885783367307909</c:v>
                </c:pt>
                <c:pt idx="2120" formatCode="General">
                  <c:v>74.895514896322439</c:v>
                </c:pt>
                <c:pt idx="2121" formatCode="General">
                  <c:v>74.905252349508572</c:v>
                </c:pt>
                <c:pt idx="2122" formatCode="General">
                  <c:v>74.914995744275046</c:v>
                </c:pt>
                <c:pt idx="2123" formatCode="General">
                  <c:v>74.924745098087314</c:v>
                </c:pt>
                <c:pt idx="2124" formatCode="General">
                  <c:v>74.934500428467956</c:v>
                </c:pt>
                <c:pt idx="2125" formatCode="General">
                  <c:v>74.944261752996837</c:v>
                </c:pt>
                <c:pt idx="2126" formatCode="General">
                  <c:v>74.954029089311433</c:v>
                </c:pt>
                <c:pt idx="2127" formatCode="General">
                  <c:v>74.963802455107185</c:v>
                </c:pt>
                <c:pt idx="2128" formatCode="General">
                  <c:v>74.973581868137657</c:v>
                </c:pt>
                <c:pt idx="2129" formatCode="General">
                  <c:v>74.983367346214962</c:v>
                </c:pt>
                <c:pt idx="2130" formatCode="General">
                  <c:v>74.993158907209974</c:v>
                </c:pt>
                <c:pt idx="2131" formatCode="General">
                  <c:v>75.002956569052614</c:v>
                </c:pt>
                <c:pt idx="2132" formatCode="General">
                  <c:v>75.012760349732218</c:v>
                </c:pt>
                <c:pt idx="2133" formatCode="General">
                  <c:v>75.022570267297766</c:v>
                </c:pt>
                <c:pt idx="2134" formatCode="General">
                  <c:v>75.03238633985822</c:v>
                </c:pt>
                <c:pt idx="2135" formatCode="General">
                  <c:v>75.04220858558277</c:v>
                </c:pt>
                <c:pt idx="2136" formatCode="General">
                  <c:v>75.052037022701242</c:v>
                </c:pt>
                <c:pt idx="2137" formatCode="General">
                  <c:v>75.061871669504299</c:v>
                </c:pt>
                <c:pt idx="2138" formatCode="General">
                  <c:v>75.071712544343796</c:v>
                </c:pt>
                <c:pt idx="2139" formatCode="General">
                  <c:v>75.081559665633094</c:v>
                </c:pt>
                <c:pt idx="2140" formatCode="General">
                  <c:v>75.091413051847326</c:v>
                </c:pt>
                <c:pt idx="2141" formatCode="General">
                  <c:v>75.101272721523799</c:v>
                </c:pt>
                <c:pt idx="2142" formatCode="General">
                  <c:v>75.111138693262205</c:v>
                </c:pt>
                <c:pt idx="2143" formatCode="General">
                  <c:v>75.121010985725007</c:v>
                </c:pt>
                <c:pt idx="2144" formatCode="General">
                  <c:v>75.130889617637706</c:v>
                </c:pt>
                <c:pt idx="2145" formatCode="General">
                  <c:v>75.140774607789254</c:v>
                </c:pt>
                <c:pt idx="2146" formatCode="General">
                  <c:v>75.150665975032226</c:v>
                </c:pt>
                <c:pt idx="2147" formatCode="General">
                  <c:v>75.160563738283315</c:v>
                </c:pt>
                <c:pt idx="2148" formatCode="General">
                  <c:v>75.170467916523506</c:v>
                </c:pt>
                <c:pt idx="2149" formatCode="General">
                  <c:v>75.180378528798542</c:v>
                </c:pt>
                <c:pt idx="2150" formatCode="General">
                  <c:v>75.190295594219123</c:v>
                </c:pt>
                <c:pt idx="2151" formatCode="General">
                  <c:v>75.200219131961319</c:v>
                </c:pt>
                <c:pt idx="2152" formatCode="General">
                  <c:v>75.210149161266941</c:v>
                </c:pt>
                <c:pt idx="2153" formatCode="General">
                  <c:v>75.220085701443722</c:v>
                </c:pt>
                <c:pt idx="2154" formatCode="General">
                  <c:v>75.230028771865861</c:v>
                </c:pt>
                <c:pt idx="2155" formatCode="General">
                  <c:v>75.239978391974176</c:v>
                </c:pt>
                <c:pt idx="2156" formatCode="General">
                  <c:v>75.249934581276605</c:v>
                </c:pt>
                <c:pt idx="2157" formatCode="General">
                  <c:v>75.259897359348415</c:v>
                </c:pt>
                <c:pt idx="2158" formatCode="General">
                  <c:v>75.269866745832644</c:v>
                </c:pt>
                <c:pt idx="2159" formatCode="General">
                  <c:v>75.279842760440431</c:v>
                </c:pt>
                <c:pt idx="2160" formatCode="General">
                  <c:v>75.28982542295131</c:v>
                </c:pt>
                <c:pt idx="2161" formatCode="General">
                  <c:v>75.299814753213667</c:v>
                </c:pt>
                <c:pt idx="2162" formatCode="General">
                  <c:v>75.309810771144996</c:v>
                </c:pt>
                <c:pt idx="2163" formatCode="General">
                  <c:v>75.319813496732294</c:v>
                </c:pt>
                <c:pt idx="2164" formatCode="General">
                  <c:v>75.329822950032479</c:v>
                </c:pt>
                <c:pt idx="2165" formatCode="General">
                  <c:v>75.33983915117264</c:v>
                </c:pt>
                <c:pt idx="2166" formatCode="General">
                  <c:v>75.349862120350508</c:v>
                </c:pt>
                <c:pt idx="2167" formatCode="General">
                  <c:v>75.359891877834755</c:v>
                </c:pt>
                <c:pt idx="2168" formatCode="General">
                  <c:v>75.369928443965406</c:v>
                </c:pt>
                <c:pt idx="2169" formatCode="General">
                  <c:v>75.379971839154166</c:v>
                </c:pt>
                <c:pt idx="2170" formatCode="General">
                  <c:v>75.390022083884858</c:v>
                </c:pt>
                <c:pt idx="2171" formatCode="General">
                  <c:v>75.40007919871374</c:v>
                </c:pt>
                <c:pt idx="2172" formatCode="General">
                  <c:v>75.410143204269914</c:v>
                </c:pt>
                <c:pt idx="2173" formatCode="General">
                  <c:v>75.420214121255697</c:v>
                </c:pt>
                <c:pt idx="2174" formatCode="General">
                  <c:v>75.430291970447016</c:v>
                </c:pt>
                <c:pt idx="2175" formatCode="General">
                  <c:v>75.440376772693796</c:v>
                </c:pt>
                <c:pt idx="2176" formatCode="General">
                  <c:v>75.450468548920341</c:v>
                </c:pt>
                <c:pt idx="2177" formatCode="General">
                  <c:v>75.460567320125719</c:v>
                </c:pt>
                <c:pt idx="2178" formatCode="General">
                  <c:v>75.470673107384158</c:v>
                </c:pt>
                <c:pt idx="2179" formatCode="General">
                  <c:v>75.480785931845489</c:v>
                </c:pt>
                <c:pt idx="2180" formatCode="General">
                  <c:v>75.490905814735456</c:v>
                </c:pt>
                <c:pt idx="2181" formatCode="General">
                  <c:v>75.501032777356187</c:v>
                </c:pt>
                <c:pt idx="2182" formatCode="General">
                  <c:v>75.511166841086606</c:v>
                </c:pt>
                <c:pt idx="2183" formatCode="General">
                  <c:v>75.521308027382773</c:v>
                </c:pt>
                <c:pt idx="2184" formatCode="General">
                  <c:v>75.531456357778353</c:v>
                </c:pt>
                <c:pt idx="2185" formatCode="General">
                  <c:v>75.541611853885001</c:v>
                </c:pt>
                <c:pt idx="2186" formatCode="General">
                  <c:v>75.551774537392831</c:v>
                </c:pt>
                <c:pt idx="2187" formatCode="General">
                  <c:v>75.561944430070724</c:v>
                </c:pt>
                <c:pt idx="2188" formatCode="General">
                  <c:v>75.572121553766863</c:v>
                </c:pt>
                <c:pt idx="2189" formatCode="General">
                  <c:v>75.582305930409078</c:v>
                </c:pt>
                <c:pt idx="2190" formatCode="General">
                  <c:v>75.592497582005308</c:v>
                </c:pt>
                <c:pt idx="2191" formatCode="General">
                  <c:v>75.602696530644039</c:v>
                </c:pt>
                <c:pt idx="2192" formatCode="General">
                  <c:v>75.612902798494716</c:v>
                </c:pt>
                <c:pt idx="2193" formatCode="General">
                  <c:v>75.623116407808155</c:v>
                </c:pt>
                <c:pt idx="2194" formatCode="General">
                  <c:v>75.633337380917069</c:v>
                </c:pt>
                <c:pt idx="2195" formatCode="General">
                  <c:v>75.643565740236369</c:v>
                </c:pt>
                <c:pt idx="2196" formatCode="General">
                  <c:v>75.653801508263754</c:v>
                </c:pt>
                <c:pt idx="2197" formatCode="General">
                  <c:v>75.664044707580061</c:v>
                </c:pt>
                <c:pt idx="2198" formatCode="General">
                  <c:v>75.674295360849712</c:v>
                </c:pt>
                <c:pt idx="2199" formatCode="General">
                  <c:v>75.684553490821258</c:v>
                </c:pt>
                <c:pt idx="2200" formatCode="General">
                  <c:v>75.694819120327722</c:v>
                </c:pt>
                <c:pt idx="2201" formatCode="General">
                  <c:v>75.705092272287146</c:v>
                </c:pt>
                <c:pt idx="2202" formatCode="General">
                  <c:v>75.715372969702969</c:v>
                </c:pt>
                <c:pt idx="2203" formatCode="General">
                  <c:v>75.725661235664589</c:v>
                </c:pt>
                <c:pt idx="2204" formatCode="General">
                  <c:v>75.735957093347736</c:v>
                </c:pt>
                <c:pt idx="2205" formatCode="General">
                  <c:v>75.74626056601501</c:v>
                </c:pt>
                <c:pt idx="2206" formatCode="General">
                  <c:v>75.756571677016311</c:v>
                </c:pt>
                <c:pt idx="2207" formatCode="General">
                  <c:v>75.766890449789344</c:v>
                </c:pt>
                <c:pt idx="2208" formatCode="General">
                  <c:v>75.777216907860108</c:v>
                </c:pt>
                <c:pt idx="2209" formatCode="General">
                  <c:v>75.787551074843321</c:v>
                </c:pt>
                <c:pt idx="2210" formatCode="General">
                  <c:v>75.797892974442988</c:v>
                </c:pt>
                <c:pt idx="2211" formatCode="General">
                  <c:v>75.80824263045281</c:v>
                </c:pt>
                <c:pt idx="2212" formatCode="General">
                  <c:v>75.818600066756758</c:v>
                </c:pt>
                <c:pt idx="2213" formatCode="General">
                  <c:v>75.828965307329497</c:v>
                </c:pt>
                <c:pt idx="2214" formatCode="General">
                  <c:v>75.839338376236924</c:v>
                </c:pt>
                <c:pt idx="2215" formatCode="General">
                  <c:v>75.849719297636682</c:v>
                </c:pt>
                <c:pt idx="2216" formatCode="General">
                  <c:v>75.860108095778642</c:v>
                </c:pt>
                <c:pt idx="2217" formatCode="General">
                  <c:v>75.870504795005402</c:v>
                </c:pt>
                <c:pt idx="2218" formatCode="General">
                  <c:v>75.88090941975284</c:v>
                </c:pt>
                <c:pt idx="2219" formatCode="General">
                  <c:v>75.891321994550609</c:v>
                </c:pt>
                <c:pt idx="2220" formatCode="General">
                  <c:v>75.901742544022667</c:v>
                </c:pt>
                <c:pt idx="2221" formatCode="General">
                  <c:v>75.91217109288776</c:v>
                </c:pt>
                <c:pt idx="2222" formatCode="General">
                  <c:v>75.922607665960044</c:v>
                </c:pt>
                <c:pt idx="2223" formatCode="General">
                  <c:v>75.933052288149497</c:v>
                </c:pt>
                <c:pt idx="2224" formatCode="General">
                  <c:v>75.943504984462564</c:v>
                </c:pt>
                <c:pt idx="2225" formatCode="General">
                  <c:v>75.953965780002591</c:v>
                </c:pt>
                <c:pt idx="2226" formatCode="General">
                  <c:v>75.964434699970468</c:v>
                </c:pt>
                <c:pt idx="2227" formatCode="General">
                  <c:v>75.974911769665127</c:v>
                </c:pt>
                <c:pt idx="2228" formatCode="General">
                  <c:v>75.985397014484079</c:v>
                </c:pt>
                <c:pt idx="2229" formatCode="General">
                  <c:v>75.99589045992397</c:v>
                </c:pt>
                <c:pt idx="2230" formatCode="General">
                  <c:v>76.006392131581222</c:v>
                </c:pt>
                <c:pt idx="2231" formatCode="General">
                  <c:v>76.016902055152443</c:v>
                </c:pt>
                <c:pt idx="2232" formatCode="General">
                  <c:v>76.027420256435136</c:v>
                </c:pt>
                <c:pt idx="2233" formatCode="General">
                  <c:v>76.037946761328158</c:v>
                </c:pt>
                <c:pt idx="2234" formatCode="General">
                  <c:v>76.048481595832385</c:v>
                </c:pt>
                <c:pt idx="2235" formatCode="General">
                  <c:v>76.059024786051239</c:v>
                </c:pt>
                <c:pt idx="2236" formatCode="General">
                  <c:v>76.06957635819127</c:v>
                </c:pt>
                <c:pt idx="2237" formatCode="General">
                  <c:v>76.080136338562767</c:v>
                </c:pt>
                <c:pt idx="2238" formatCode="General">
                  <c:v>76.090704753580326</c:v>
                </c:pt>
                <c:pt idx="2239" formatCode="General">
                  <c:v>76.101281629763434</c:v>
                </c:pt>
                <c:pt idx="2240" formatCode="General">
                  <c:v>76.11186699373711</c:v>
                </c:pt>
                <c:pt idx="2241" formatCode="General">
                  <c:v>76.122460872232452</c:v>
                </c:pt>
                <c:pt idx="2242" formatCode="General">
                  <c:v>76.133063292087314</c:v>
                </c:pt>
                <c:pt idx="2243" formatCode="General">
                  <c:v>76.143674280246842</c:v>
                </c:pt>
                <c:pt idx="2244" formatCode="General">
                  <c:v>76.154293863764124</c:v>
                </c:pt>
                <c:pt idx="2245" formatCode="General">
                  <c:v>76.164922069800824</c:v>
                </c:pt>
                <c:pt idx="2246" formatCode="General">
                  <c:v>76.175558925627797</c:v>
                </c:pt>
                <c:pt idx="2247" formatCode="General">
                  <c:v>76.186204458625681</c:v>
                </c:pt>
                <c:pt idx="2248" formatCode="General">
                  <c:v>76.196858696285602</c:v>
                </c:pt>
                <c:pt idx="2249" formatCode="General">
                  <c:v>76.207521666209729</c:v>
                </c:pt>
                <c:pt idx="2250" formatCode="General">
                  <c:v>76.218193396111971</c:v>
                </c:pt>
                <c:pt idx="2251" formatCode="General">
                  <c:v>76.228873913818646</c:v>
                </c:pt>
                <c:pt idx="2252" formatCode="General">
                  <c:v>76.239563247269047</c:v>
                </c:pt>
                <c:pt idx="2253" formatCode="General">
                  <c:v>76.250261424516182</c:v>
                </c:pt>
                <c:pt idx="2254" formatCode="General">
                  <c:v>76.260968473727374</c:v>
                </c:pt>
                <c:pt idx="2255" formatCode="General">
                  <c:v>76.271684423184965</c:v>
                </c:pt>
                <c:pt idx="2256" formatCode="General">
                  <c:v>76.282409301286989</c:v>
                </c:pt>
                <c:pt idx="2257" formatCode="General">
                  <c:v>76.293143136547826</c:v>
                </c:pt>
                <c:pt idx="2258" formatCode="General">
                  <c:v>76.303885957598851</c:v>
                </c:pt>
                <c:pt idx="2259" formatCode="General">
                  <c:v>76.314637793189235</c:v>
                </c:pt>
                <c:pt idx="2260" formatCode="General">
                  <c:v>76.325398672186481</c:v>
                </c:pt>
                <c:pt idx="2261" formatCode="General">
                  <c:v>76.336168623577237</c:v>
                </c:pt>
                <c:pt idx="2262" formatCode="General">
                  <c:v>76.346947676467948</c:v>
                </c:pt>
                <c:pt idx="2263" formatCode="General">
                  <c:v>76.357735860085555</c:v>
                </c:pt>
                <c:pt idx="2264" formatCode="General">
                  <c:v>76.368533203778242</c:v>
                </c:pt>
                <c:pt idx="2265" formatCode="General">
                  <c:v>76.37933973701611</c:v>
                </c:pt>
                <c:pt idx="2266" formatCode="General">
                  <c:v>76.390155489391901</c:v>
                </c:pt>
                <c:pt idx="2267" formatCode="General">
                  <c:v>76.400980490621791</c:v>
                </c:pt>
                <c:pt idx="2268" formatCode="General">
                  <c:v>76.41181477054603</c:v>
                </c:pt>
                <c:pt idx="2269" formatCode="General">
                  <c:v>76.422658359129713</c:v>
                </c:pt>
                <c:pt idx="2270" formatCode="General">
                  <c:v>76.433511286463556</c:v>
                </c:pt>
                <c:pt idx="2271" formatCode="General">
                  <c:v>76.444373582764584</c:v>
                </c:pt>
                <c:pt idx="2272" formatCode="General">
                  <c:v>76.455245278376935</c:v>
                </c:pt>
                <c:pt idx="2273" formatCode="General">
                  <c:v>76.466126403772634</c:v>
                </c:pt>
                <c:pt idx="2274" formatCode="General">
                  <c:v>76.47701698955224</c:v>
                </c:pt>
                <c:pt idx="2275" formatCode="General">
                  <c:v>76.487917066445775</c:v>
                </c:pt>
                <c:pt idx="2276" formatCode="General">
                  <c:v>76.498826665313402</c:v>
                </c:pt>
                <c:pt idx="2277" formatCode="General">
                  <c:v>76.509745817146225</c:v>
                </c:pt>
                <c:pt idx="2278" formatCode="General">
                  <c:v>76.520674553067067</c:v>
                </c:pt>
                <c:pt idx="2279" formatCode="General">
                  <c:v>76.531612904331325</c:v>
                </c:pt>
                <c:pt idx="2280" formatCode="General">
                  <c:v>76.542560902327693</c:v>
                </c:pt>
                <c:pt idx="2281" formatCode="General">
                  <c:v>76.553518578578959</c:v>
                </c:pt>
                <c:pt idx="2282" formatCode="General">
                  <c:v>76.564485964742943</c:v>
                </c:pt>
                <c:pt idx="2283" formatCode="General">
                  <c:v>76.575463092613148</c:v>
                </c:pt>
                <c:pt idx="2284" formatCode="General">
                  <c:v>76.586449994119718</c:v>
                </c:pt>
                <c:pt idx="2285" formatCode="General">
                  <c:v>76.597446701330171</c:v>
                </c:pt>
                <c:pt idx="2286" formatCode="General">
                  <c:v>76.608453246450324</c:v>
                </c:pt>
                <c:pt idx="2287" formatCode="General">
                  <c:v>76.619469661825036</c:v>
                </c:pt>
                <c:pt idx="2288" formatCode="General">
                  <c:v>76.630495979939127</c:v>
                </c:pt>
                <c:pt idx="2289" formatCode="General">
                  <c:v>76.64153223341826</c:v>
                </c:pt>
                <c:pt idx="2290" formatCode="General">
                  <c:v>76.652578455029698</c:v>
                </c:pt>
                <c:pt idx="2291" formatCode="General">
                  <c:v>76.663634677683277</c:v>
                </c:pt>
                <c:pt idx="2292" formatCode="General">
                  <c:v>76.674700934432238</c:v>
                </c:pt>
                <c:pt idx="2293" formatCode="General">
                  <c:v>76.685777258474062</c:v>
                </c:pt>
                <c:pt idx="2294" formatCode="General">
                  <c:v>76.696863683151491</c:v>
                </c:pt>
                <c:pt idx="2295" formatCode="General">
                  <c:v>76.707960241953273</c:v>
                </c:pt>
                <c:pt idx="2296" formatCode="General">
                  <c:v>76.719066968515136</c:v>
                </c:pt>
                <c:pt idx="2297" formatCode="General">
                  <c:v>76.730183896620716</c:v>
                </c:pt>
                <c:pt idx="2298" formatCode="General">
                  <c:v>76.741311060202463</c:v>
                </c:pt>
                <c:pt idx="2299" formatCode="General">
                  <c:v>76.752448493342513</c:v>
                </c:pt>
                <c:pt idx="2300" formatCode="General">
                  <c:v>76.763596230273691</c:v>
                </c:pt>
                <c:pt idx="2301" formatCode="General">
                  <c:v>76.774754305380384</c:v>
                </c:pt>
                <c:pt idx="2302" formatCode="General">
                  <c:v>76.785922753199571</c:v>
                </c:pt>
                <c:pt idx="2303" formatCode="General">
                  <c:v>76.797101608421656</c:v>
                </c:pt>
                <c:pt idx="2304" formatCode="General">
                  <c:v>76.808290905891553</c:v>
                </c:pt>
                <c:pt idx="2305" formatCode="General">
                  <c:v>76.819490680609562</c:v>
                </c:pt>
                <c:pt idx="2306" formatCode="General">
                  <c:v>76.830700967732383</c:v>
                </c:pt>
                <c:pt idx="2307" formatCode="General">
                  <c:v>76.841921802574092</c:v>
                </c:pt>
                <c:pt idx="2308" formatCode="General">
                  <c:v>76.853153220607155</c:v>
                </c:pt>
                <c:pt idx="2309" formatCode="General">
                  <c:v>76.8643952574634</c:v>
                </c:pt>
                <c:pt idx="2310" formatCode="General">
                  <c:v>76.875647948934983</c:v>
                </c:pt>
                <c:pt idx="2311" formatCode="General">
                  <c:v>76.886911330975494</c:v>
                </c:pt>
                <c:pt idx="2312" formatCode="General">
                  <c:v>76.898185439700924</c:v>
                </c:pt>
                <c:pt idx="2313" formatCode="General">
                  <c:v>76.909470311390692</c:v>
                </c:pt>
                <c:pt idx="2314" formatCode="General">
                  <c:v>76.920765982488703</c:v>
                </c:pt>
                <c:pt idx="2315" formatCode="General">
                  <c:v>76.932072489604366</c:v>
                </c:pt>
                <c:pt idx="2316" formatCode="General">
                  <c:v>76.943389869513695</c:v>
                </c:pt>
                <c:pt idx="2317" formatCode="General">
                  <c:v>76.954718159160336</c:v>
                </c:pt>
                <c:pt idx="2318" formatCode="General">
                  <c:v>76.966057395656648</c:v>
                </c:pt>
                <c:pt idx="2319" formatCode="General">
                  <c:v>76.977407616284765</c:v>
                </c:pt>
                <c:pt idx="2320" formatCode="General">
                  <c:v>76.98876885849775</c:v>
                </c:pt>
                <c:pt idx="2321" formatCode="General">
                  <c:v>77.000141159920588</c:v>
                </c:pt>
                <c:pt idx="2322" formatCode="General">
                  <c:v>77.011524558351397</c:v>
                </c:pt>
                <c:pt idx="2323" formatCode="General">
                  <c:v>77.022919091762489</c:v>
                </c:pt>
                <c:pt idx="2324" formatCode="General">
                  <c:v>77.034324798301498</c:v>
                </c:pt>
                <c:pt idx="2325" formatCode="General">
                  <c:v>77.045741716292497</c:v>
                </c:pt>
                <c:pt idx="2326" formatCode="General">
                  <c:v>77.057169884237197</c:v>
                </c:pt>
                <c:pt idx="2327" formatCode="General">
                  <c:v>77.068609340816053</c:v>
                </c:pt>
                <c:pt idx="2328" formatCode="General">
                  <c:v>77.0800601248894</c:v>
                </c:pt>
                <c:pt idx="2329" formatCode="General">
                  <c:v>77.091522275498733</c:v>
                </c:pt>
                <c:pt idx="2330" formatCode="General">
                  <c:v>77.102995831867744</c:v>
                </c:pt>
                <c:pt idx="2331" formatCode="General">
                  <c:v>77.114480833403633</c:v>
                </c:pt>
                <c:pt idx="2332" formatCode="General">
                  <c:v>77.125977319698208</c:v>
                </c:pt>
                <c:pt idx="2333" formatCode="General">
                  <c:v>77.137485330529202</c:v>
                </c:pt>
                <c:pt idx="2334" formatCode="General">
                  <c:v>77.149004905861361</c:v>
                </c:pt>
                <c:pt idx="2335" formatCode="General">
                  <c:v>77.160536085847824</c:v>
                </c:pt>
                <c:pt idx="2336" formatCode="General">
                  <c:v>77.172078910831218</c:v>
                </c:pt>
                <c:pt idx="2337" formatCode="General">
                  <c:v>77.183633421345021</c:v>
                </c:pt>
                <c:pt idx="2338" formatCode="General">
                  <c:v>77.195199658114731</c:v>
                </c:pt>
                <c:pt idx="2339" formatCode="General">
                  <c:v>77.20677766205921</c:v>
                </c:pt>
                <c:pt idx="2340" formatCode="General">
                  <c:v>77.218367474291938</c:v>
                </c:pt>
                <c:pt idx="2341" formatCode="General">
                  <c:v>77.229969136122293</c:v>
                </c:pt>
                <c:pt idx="2342" formatCode="General">
                  <c:v>77.241582689056813</c:v>
                </c:pt>
                <c:pt idx="2343" formatCode="General">
                  <c:v>77.253208174800662</c:v>
                </c:pt>
                <c:pt idx="2344" formatCode="General">
                  <c:v>77.264845635258752</c:v>
                </c:pt>
                <c:pt idx="2345" formatCode="General">
                  <c:v>77.276495112537219</c:v>
                </c:pt>
                <c:pt idx="2346" formatCode="General">
                  <c:v>77.288156648944735</c:v>
                </c:pt>
                <c:pt idx="2347" formatCode="General">
                  <c:v>77.299830286993824</c:v>
                </c:pt>
                <c:pt idx="2348" formatCode="General">
                  <c:v>77.311516069402273</c:v>
                </c:pt>
                <c:pt idx="2349" formatCode="General">
                  <c:v>77.323214039094523</c:v>
                </c:pt>
                <c:pt idx="2350" formatCode="General">
                  <c:v>77.334924239203019</c:v>
                </c:pt>
                <c:pt idx="2351" formatCode="General">
                  <c:v>77.346646713069632</c:v>
                </c:pt>
                <c:pt idx="2352" formatCode="General">
                  <c:v>77.358381504247077</c:v>
                </c:pt>
                <c:pt idx="2353" formatCode="General">
                  <c:v>77.370128656500398</c:v>
                </c:pt>
                <c:pt idx="2354" formatCode="General">
                  <c:v>77.381888213808253</c:v>
                </c:pt>
                <c:pt idx="2355" formatCode="General">
                  <c:v>77.393660220364552</c:v>
                </c:pt>
                <c:pt idx="2356" formatCode="General">
                  <c:v>77.405444720579766</c:v>
                </c:pt>
                <c:pt idx="2357" formatCode="General">
                  <c:v>77.417241759082543</c:v>
                </c:pt>
                <c:pt idx="2358" formatCode="General">
                  <c:v>77.429051380721035</c:v>
                </c:pt>
                <c:pt idx="2359" formatCode="General">
                  <c:v>77.440873630564568</c:v>
                </c:pt>
                <c:pt idx="2360" formatCode="General">
                  <c:v>77.45270855390504</c:v>
                </c:pt>
                <c:pt idx="2361" formatCode="General">
                  <c:v>77.464556196258513</c:v>
                </c:pt>
                <c:pt idx="2362" formatCode="General">
                  <c:v>77.476416603366715</c:v>
                </c:pt>
                <c:pt idx="2363" formatCode="General">
                  <c:v>77.48828982119862</c:v>
                </c:pt>
                <c:pt idx="2364" formatCode="General">
                  <c:v>77.500175895951983</c:v>
                </c:pt>
                <c:pt idx="2365" formatCode="General">
                  <c:v>77.51207487405496</c:v>
                </c:pt>
                <c:pt idx="2366" formatCode="General">
                  <c:v>77.523986802167713</c:v>
                </c:pt>
                <c:pt idx="2367" formatCode="General">
                  <c:v>77.535911727183944</c:v>
                </c:pt>
                <c:pt idx="2368" formatCode="General">
                  <c:v>77.547849696232603</c:v>
                </c:pt>
                <c:pt idx="2369" formatCode="General">
                  <c:v>77.559800756679465</c:v>
                </c:pt>
                <c:pt idx="2370" formatCode="General">
                  <c:v>77.57176495612886</c:v>
                </c:pt>
                <c:pt idx="2371" formatCode="General">
                  <c:v>77.583742342425225</c:v>
                </c:pt>
                <c:pt idx="2372" formatCode="General">
                  <c:v>77.595732963654854</c:v>
                </c:pt>
                <c:pt idx="2373" formatCode="General">
                  <c:v>77.607736868147597</c:v>
                </c:pt>
                <c:pt idx="2374" formatCode="General">
                  <c:v>77.619754104478588</c:v>
                </c:pt>
                <c:pt idx="2375" formatCode="General">
                  <c:v>77.631784721469884</c:v>
                </c:pt>
                <c:pt idx="2376" formatCode="General">
                  <c:v>77.643828768192293</c:v>
                </c:pt>
                <c:pt idx="2377" formatCode="General">
                  <c:v>77.6558862939671</c:v>
                </c:pt>
                <c:pt idx="2378" formatCode="General">
                  <c:v>77.667957348367835</c:v>
                </c:pt>
                <c:pt idx="2379" formatCode="General">
                  <c:v>77.680041981222033</c:v>
                </c:pt>
                <c:pt idx="2380" formatCode="General">
                  <c:v>77.692140242613121</c:v>
                </c:pt>
                <c:pt idx="2381" formatCode="General">
                  <c:v>77.704252182882129</c:v>
                </c:pt>
                <c:pt idx="2382" formatCode="General">
                  <c:v>77.716377852629606</c:v>
                </c:pt>
                <c:pt idx="2383" formatCode="General">
                  <c:v>77.728517302717464</c:v>
                </c:pt>
                <c:pt idx="2384" formatCode="General">
                  <c:v>77.740670584270774</c:v>
                </c:pt>
                <c:pt idx="2385" formatCode="General">
                  <c:v>77.752837748679724</c:v>
                </c:pt>
                <c:pt idx="2386" formatCode="General">
                  <c:v>77.765018847601553</c:v>
                </c:pt>
                <c:pt idx="2387" formatCode="General">
                  <c:v>77.777213932962354</c:v>
                </c:pt>
                <c:pt idx="2388" formatCode="General">
                  <c:v>77.789423056959066</c:v>
                </c:pt>
                <c:pt idx="2389" formatCode="General">
                  <c:v>77.801646272061532</c:v>
                </c:pt>
                <c:pt idx="2390" formatCode="General">
                  <c:v>77.813883631014249</c:v>
                </c:pt>
                <c:pt idx="2391" formatCode="General">
                  <c:v>77.826135186838599</c:v>
                </c:pt>
                <c:pt idx="2392" formatCode="General">
                  <c:v>77.838400992834636</c:v>
                </c:pt>
                <c:pt idx="2393" formatCode="General">
                  <c:v>77.850681102583323</c:v>
                </c:pt>
                <c:pt idx="2394" formatCode="General">
                  <c:v>77.862975569948389</c:v>
                </c:pt>
                <c:pt idx="2395" formatCode="General">
                  <c:v>77.875284449078535</c:v>
                </c:pt>
                <c:pt idx="2396" formatCode="General">
                  <c:v>77.887607794409405</c:v>
                </c:pt>
                <c:pt idx="2397" formatCode="General">
                  <c:v>77.89994566066575</c:v>
                </c:pt>
                <c:pt idx="2398" formatCode="General">
                  <c:v>77.912298102863588</c:v>
                </c:pt>
                <c:pt idx="2399" formatCode="General">
                  <c:v>77.924665176312203</c:v>
                </c:pt>
                <c:pt idx="2400" formatCode="General">
                  <c:v>77.937046936616511</c:v>
                </c:pt>
                <c:pt idx="2401" formatCode="General">
                  <c:v>77.949443439678987</c:v>
                </c:pt>
                <c:pt idx="2402" formatCode="General">
                  <c:v>77.961854741702126</c:v>
                </c:pt>
                <c:pt idx="2403" formatCode="General">
                  <c:v>77.974280899190447</c:v>
                </c:pt>
                <c:pt idx="2404" formatCode="General">
                  <c:v>77.986721968952907</c:v>
                </c:pt>
                <c:pt idx="2405" formatCode="General">
                  <c:v>77.999178008105019</c:v>
                </c:pt>
                <c:pt idx="2406" formatCode="General">
                  <c:v>78.011649074071215</c:v>
                </c:pt>
                <c:pt idx="2407" formatCode="General">
                  <c:v>78.024135224587127</c:v>
                </c:pt>
                <c:pt idx="2408" formatCode="General">
                  <c:v>78.03663651770195</c:v>
                </c:pt>
                <c:pt idx="2409" formatCode="General">
                  <c:v>78.049153011780717</c:v>
                </c:pt>
                <c:pt idx="2410" formatCode="General">
                  <c:v>78.061684765506783</c:v>
                </c:pt>
                <c:pt idx="2411" formatCode="General">
                  <c:v>78.074231837884071</c:v>
                </c:pt>
                <c:pt idx="2412" formatCode="General">
                  <c:v>78.086794288239588</c:v>
                </c:pt>
                <c:pt idx="2413" formatCode="General">
                  <c:v>78.099372176225856</c:v>
                </c:pt>
                <c:pt idx="2414" formatCode="General">
                  <c:v>78.111965561823311</c:v>
                </c:pt>
                <c:pt idx="2415" formatCode="General">
                  <c:v>78.124574505342878</c:v>
                </c:pt>
                <c:pt idx="2416" formatCode="General">
                  <c:v>78.137199067428412</c:v>
                </c:pt>
                <c:pt idx="2417" formatCode="General">
                  <c:v>78.149839309059246</c:v>
                </c:pt>
                <c:pt idx="2418" formatCode="General">
                  <c:v>78.162495291552744</c:v>
                </c:pt>
                <c:pt idx="2419" formatCode="General">
                  <c:v>78.175167076566893</c:v>
                </c:pt>
                <c:pt idx="2420" formatCode="General">
                  <c:v>78.187854726102913</c:v>
                </c:pt>
                <c:pt idx="2421" formatCode="General">
                  <c:v>78.200558302507901</c:v>
                </c:pt>
                <c:pt idx="2422" formatCode="General">
                  <c:v>78.213277868477391</c:v>
                </c:pt>
                <c:pt idx="2423" formatCode="General">
                  <c:v>78.226013487058182</c:v>
                </c:pt>
                <c:pt idx="2424" formatCode="General">
                  <c:v>78.238765221650951</c:v>
                </c:pt>
                <c:pt idx="2425" formatCode="General">
                  <c:v>78.251533136012966</c:v>
                </c:pt>
                <c:pt idx="2426" formatCode="General">
                  <c:v>78.264317294260948</c:v>
                </c:pt>
                <c:pt idx="2427" formatCode="General">
                  <c:v>78.277117760873736</c:v>
                </c:pt>
                <c:pt idx="2428" formatCode="General">
                  <c:v>78.289934600695233</c:v>
                </c:pt>
                <c:pt idx="2429" formatCode="General">
                  <c:v>78.302767878937118</c:v>
                </c:pt>
                <c:pt idx="2430" formatCode="General">
                  <c:v>78.315617661181832</c:v>
                </c:pt>
                <c:pt idx="2431" formatCode="General">
                  <c:v>78.328484013385349</c:v>
                </c:pt>
                <c:pt idx="2432" formatCode="General">
                  <c:v>78.341367001880215</c:v>
                </c:pt>
                <c:pt idx="2433" formatCode="General">
                  <c:v>78.354266693378463</c:v>
                </c:pt>
                <c:pt idx="2434" formatCode="General">
                  <c:v>78.367183154974583</c:v>
                </c:pt>
                <c:pt idx="2435" formatCode="General">
                  <c:v>78.380116454148549</c:v>
                </c:pt>
                <c:pt idx="2436" formatCode="General">
                  <c:v>78.393066658768817</c:v>
                </c:pt>
                <c:pt idx="2437" formatCode="General">
                  <c:v>78.406033837095549</c:v>
                </c:pt>
                <c:pt idx="2438" formatCode="General">
                  <c:v>78.419018057783504</c:v>
                </c:pt>
                <c:pt idx="2439" formatCode="General">
                  <c:v>78.432019389885383</c:v>
                </c:pt>
                <c:pt idx="2440" formatCode="General">
                  <c:v>78.44503790285475</c:v>
                </c:pt>
                <c:pt idx="2441" formatCode="General">
                  <c:v>78.458073666549495</c:v>
                </c:pt>
                <c:pt idx="2442" formatCode="General">
                  <c:v>78.47112675123492</c:v>
                </c:pt>
                <c:pt idx="2443" formatCode="General">
                  <c:v>78.484197227586989</c:v>
                </c:pt>
                <c:pt idx="2444" formatCode="General">
                  <c:v>78.497285166695661</c:v>
                </c:pt>
                <c:pt idx="2445" formatCode="General">
                  <c:v>78.510390640068252</c:v>
                </c:pt>
                <c:pt idx="2446" formatCode="General">
                  <c:v>78.523513719632788</c:v>
                </c:pt>
                <c:pt idx="2447" formatCode="General">
                  <c:v>78.536654477741251</c:v>
                </c:pt>
                <c:pt idx="2448" formatCode="General">
                  <c:v>78.549812987173297</c:v>
                </c:pt>
                <c:pt idx="2449" formatCode="General">
                  <c:v>78.562989321139455</c:v>
                </c:pt>
                <c:pt idx="2450" formatCode="General">
                  <c:v>78.576183553284793</c:v>
                </c:pt>
                <c:pt idx="2451" formatCode="General">
                  <c:v>78.58939575769233</c:v>
                </c:pt>
                <c:pt idx="2452" formatCode="General">
                  <c:v>78.602626008886759</c:v>
                </c:pt>
                <c:pt idx="2453" formatCode="General">
                  <c:v>78.615874381837955</c:v>
                </c:pt>
                <c:pt idx="2454" formatCode="General">
                  <c:v>78.629140951964587</c:v>
                </c:pt>
                <c:pt idx="2455" formatCode="General">
                  <c:v>78.642425795137981</c:v>
                </c:pt>
                <c:pt idx="2456" formatCode="General">
                  <c:v>78.655728987685549</c:v>
                </c:pt>
                <c:pt idx="2457" formatCode="General">
                  <c:v>78.669050606394933</c:v>
                </c:pt>
                <c:pt idx="2458" formatCode="General">
                  <c:v>78.682390728517419</c:v>
                </c:pt>
                <c:pt idx="2459" formatCode="General">
                  <c:v>78.695749431772043</c:v>
                </c:pt>
                <c:pt idx="2460" formatCode="General">
                  <c:v>78.709126794349388</c:v>
                </c:pt>
                <c:pt idx="2461" formatCode="General">
                  <c:v>78.722522894915514</c:v>
                </c:pt>
                <c:pt idx="2462" formatCode="General">
                  <c:v>78.735937812615802</c:v>
                </c:pt>
                <c:pt idx="2463" formatCode="General">
                  <c:v>78.749371627079228</c:v>
                </c:pt>
                <c:pt idx="2464" formatCode="General">
                  <c:v>78.762824418422156</c:v>
                </c:pt>
                <c:pt idx="2465" formatCode="General">
                  <c:v>78.776296267252476</c:v>
                </c:pt>
                <c:pt idx="2466" formatCode="General">
                  <c:v>78.789787254673868</c:v>
                </c:pt>
                <c:pt idx="2467" formatCode="General">
                  <c:v>78.803297462289805</c:v>
                </c:pt>
                <c:pt idx="2468" formatCode="General">
                  <c:v>78.816826972207934</c:v>
                </c:pt>
                <c:pt idx="2469" formatCode="General">
                  <c:v>78.830375867044182</c:v>
                </c:pt>
                <c:pt idx="2470" formatCode="General">
                  <c:v>78.843944229927203</c:v>
                </c:pt>
                <c:pt idx="2471" formatCode="General">
                  <c:v>78.857532144502628</c:v>
                </c:pt>
                <c:pt idx="2472" formatCode="General">
                  <c:v>78.87113969493754</c:v>
                </c:pt>
                <c:pt idx="2473" formatCode="General">
                  <c:v>78.884766965924925</c:v>
                </c:pt>
                <c:pt idx="2474" formatCode="General">
                  <c:v>78.898414042688017</c:v>
                </c:pt>
                <c:pt idx="2475" formatCode="General">
                  <c:v>78.912081010985162</c:v>
                </c:pt>
                <c:pt idx="2476" formatCode="General">
                  <c:v>78.925767957114076</c:v>
                </c:pt>
                <c:pt idx="2477" formatCode="General">
                  <c:v>78.939474967916681</c:v>
                </c:pt>
                <c:pt idx="2478" formatCode="General">
                  <c:v>78.953202130783708</c:v>
                </c:pt>
                <c:pt idx="2479" formatCode="General">
                  <c:v>78.96694953365963</c:v>
                </c:pt>
                <c:pt idx="2480" formatCode="General">
                  <c:v>78.980717265047147</c:v>
                </c:pt>
                <c:pt idx="2481" formatCode="General">
                  <c:v>78.994505414012281</c:v>
                </c:pt>
                <c:pt idx="2482" formatCode="General">
                  <c:v>79.008314070189215</c:v>
                </c:pt>
                <c:pt idx="2483" formatCode="General">
                  <c:v>79.022143323785272</c:v>
                </c:pt>
                <c:pt idx="2484" formatCode="General">
                  <c:v>79.035993265585802</c:v>
                </c:pt>
                <c:pt idx="2485" formatCode="General">
                  <c:v>79.049863986959394</c:v>
                </c:pt>
                <c:pt idx="2486" formatCode="General">
                  <c:v>79.063755579862985</c:v>
                </c:pt>
                <c:pt idx="2487" formatCode="General">
                  <c:v>79.077668136846953</c:v>
                </c:pt>
                <c:pt idx="2488" formatCode="General">
                  <c:v>79.091601751060395</c:v>
                </c:pt>
                <c:pt idx="2489" formatCode="General">
                  <c:v>79.105556516256485</c:v>
                </c:pt>
                <c:pt idx="2490" formatCode="General">
                  <c:v>79.119532526797684</c:v>
                </c:pt>
                <c:pt idx="2491" formatCode="General">
                  <c:v>79.133529877661402</c:v>
                </c:pt>
                <c:pt idx="2492" formatCode="General">
                  <c:v>79.147548664445083</c:v>
                </c:pt>
                <c:pt idx="2493" formatCode="General">
                  <c:v>79.161588983372155</c:v>
                </c:pt>
                <c:pt idx="2494" formatCode="General">
                  <c:v>79.175650931297398</c:v>
                </c:pt>
                <c:pt idx="2495" formatCode="General">
                  <c:v>79.189734605712601</c:v>
                </c:pt>
                <c:pt idx="2496" formatCode="General">
                  <c:v>79.203840104752373</c:v>
                </c:pt>
                <c:pt idx="2497" formatCode="General">
                  <c:v>79.217967527200003</c:v>
                </c:pt>
                <c:pt idx="2498" formatCode="General">
                  <c:v>79.232116972492946</c:v>
                </c:pt>
                <c:pt idx="2499" formatCode="General">
                  <c:v>79.246288540729253</c:v>
                </c:pt>
                <c:pt idx="2500" formatCode="General">
                  <c:v>79.260482332673234</c:v>
                </c:pt>
                <c:pt idx="2501" formatCode="General">
                  <c:v>79.274698449761587</c:v>
                </c:pt>
                <c:pt idx="2502" formatCode="General">
                  <c:v>79.288936994109548</c:v>
                </c:pt>
                <c:pt idx="2503" formatCode="General">
                  <c:v>79.303198068517077</c:v>
                </c:pt>
                <c:pt idx="2504" formatCode="General">
                  <c:v>79.317481776475177</c:v>
                </c:pt>
                <c:pt idx="2505" formatCode="General">
                  <c:v>79.331788222172094</c:v>
                </c:pt>
                <c:pt idx="2506" formatCode="General">
                  <c:v>79.346117510499894</c:v>
                </c:pt>
                <c:pt idx="2507" formatCode="General">
                  <c:v>79.36046974706089</c:v>
                </c:pt>
                <c:pt idx="2508" formatCode="General">
                  <c:v>79.374845038174172</c:v>
                </c:pt>
                <c:pt idx="2509" formatCode="General">
                  <c:v>79.389243490882293</c:v>
                </c:pt>
                <c:pt idx="2510" formatCode="General">
                  <c:v>79.403665212957989</c:v>
                </c:pt>
                <c:pt idx="2511" formatCode="General">
                  <c:v>79.418110312910912</c:v>
                </c:pt>
                <c:pt idx="2512" formatCode="General">
                  <c:v>79.432578899994624</c:v>
                </c:pt>
                <c:pt idx="2513" formatCode="General">
                  <c:v>79.44707108421342</c:v>
                </c:pt>
                <c:pt idx="2514" formatCode="General">
                  <c:v>79.4615869763295</c:v>
                </c:pt>
                <c:pt idx="2515" formatCode="General">
                  <c:v>79.476126687869993</c:v>
                </c:pt>
                <c:pt idx="2516" formatCode="General">
                  <c:v>79.490690331134189</c:v>
                </c:pt>
                <c:pt idx="2517" formatCode="General">
                  <c:v>79.505278019200901</c:v>
                </c:pt>
                <c:pt idx="2518" formatCode="General">
                  <c:v>79.51988986593571</c:v>
                </c:pt>
                <c:pt idx="2519" formatCode="General">
                  <c:v>79.534525985998599</c:v>
                </c:pt>
                <c:pt idx="2520" formatCode="General">
                  <c:v>79.549186494851355</c:v>
                </c:pt>
                <c:pt idx="2521" formatCode="General">
                  <c:v>79.563871508765303</c:v>
                </c:pt>
                <c:pt idx="2522" formatCode="General">
                  <c:v>79.578581144829073</c:v>
                </c:pt>
                <c:pt idx="2523" formatCode="General">
                  <c:v>79.593315520956324</c:v>
                </c:pt>
                <c:pt idx="2524" formatCode="General">
                  <c:v>79.608074755893796</c:v>
                </c:pt>
                <c:pt idx="2525" formatCode="General">
                  <c:v>79.622858969229242</c:v>
                </c:pt>
                <c:pt idx="2526" formatCode="General">
                  <c:v>79.637668281399627</c:v>
                </c:pt>
                <c:pt idx="2527" formatCode="General">
                  <c:v>79.652502813699243</c:v>
                </c:pt>
                <c:pt idx="2528" formatCode="General">
                  <c:v>79.667362688288179</c:v>
                </c:pt>
                <c:pt idx="2529" formatCode="General">
                  <c:v>79.682248028200561</c:v>
                </c:pt>
                <c:pt idx="2530" formatCode="General">
                  <c:v>79.697158957353281</c:v>
                </c:pt>
                <c:pt idx="2531" formatCode="General">
                  <c:v>79.712095600554449</c:v>
                </c:pt>
                <c:pt idx="2532" formatCode="General">
                  <c:v>79.727058083512233</c:v>
                </c:pt>
                <c:pt idx="2533" formatCode="General">
                  <c:v>79.742046532843673</c:v>
                </c:pt>
                <c:pt idx="2534" formatCode="General">
                  <c:v>79.757061076083673</c:v>
                </c:pt>
                <c:pt idx="2535" formatCode="General">
                  <c:v>79.772101841693967</c:v>
                </c:pt>
                <c:pt idx="2536" formatCode="General">
                  <c:v>79.787168959072446</c:v>
                </c:pt>
                <c:pt idx="2537" formatCode="General">
                  <c:v>79.80226255856229</c:v>
                </c:pt>
                <c:pt idx="2538" formatCode="General">
                  <c:v>79.817382771461553</c:v>
                </c:pt>
                <c:pt idx="2539" formatCode="General">
                  <c:v>79.832529730032519</c:v>
                </c:pt>
                <c:pt idx="2540" formatCode="General">
                  <c:v>79.847703567511473</c:v>
                </c:pt>
                <c:pt idx="2541" formatCode="General">
                  <c:v>79.862904418118404</c:v>
                </c:pt>
                <c:pt idx="2542" formatCode="General">
                  <c:v>79.878132417066979</c:v>
                </c:pt>
                <c:pt idx="2543" formatCode="General">
                  <c:v>79.893387700574422</c:v>
                </c:pt>
                <c:pt idx="2544" formatCode="General">
                  <c:v>79.908670405871817</c:v>
                </c:pt>
                <c:pt idx="2545" formatCode="General">
                  <c:v>79.923980671214295</c:v>
                </c:pt>
                <c:pt idx="2546" formatCode="General">
                  <c:v>79.939318635891425</c:v>
                </c:pt>
                <c:pt idx="2547" formatCode="General">
                  <c:v>79.954684440237827</c:v>
                </c:pt>
                <c:pt idx="2548" formatCode="General">
                  <c:v>79.970078225643789</c:v>
                </c:pt>
                <c:pt idx="2549" formatCode="General">
                  <c:v>79.985500134566124</c:v>
                </c:pt>
                <c:pt idx="2550" formatCode="General">
                  <c:v>80.000950310539082</c:v>
                </c:pt>
                <c:pt idx="2551" formatCode="General">
                  <c:v>80.016428898185467</c:v>
                </c:pt>
                <c:pt idx="2552" formatCode="General">
                  <c:v>80.031936043227873</c:v>
                </c:pt>
                <c:pt idx="2553" formatCode="General">
                  <c:v>80.047471892500084</c:v>
                </c:pt>
                <c:pt idx="2554" formatCode="General">
                  <c:v>80.063036593958557</c:v>
                </c:pt>
                <c:pt idx="2555" formatCode="General">
                  <c:v>80.0786302966942</c:v>
                </c:pt>
                <c:pt idx="2556" formatCode="General">
                  <c:v>80.094253150944127</c:v>
                </c:pt>
                <c:pt idx="2557" formatCode="General">
                  <c:v>80.109905308103677</c:v>
                </c:pt>
                <c:pt idx="2558" formatCode="General">
                  <c:v>80.12558692073857</c:v>
                </c:pt>
                <c:pt idx="2559" formatCode="General">
                  <c:v>80.141298142597236</c:v>
                </c:pt>
                <c:pt idx="2560" formatCode="General">
                  <c:v>80.157039128623282</c:v>
                </c:pt>
                <c:pt idx="2561" formatCode="General">
                  <c:v>80.172810034968137</c:v>
                </c:pt>
                <c:pt idx="2562" formatCode="General">
                  <c:v>80.188611019003815</c:v>
                </c:pt>
                <c:pt idx="2563" formatCode="General">
                  <c:v>80.204442239336004</c:v>
                </c:pt>
                <c:pt idx="2564" formatCode="General">
                  <c:v>80.220303855817122</c:v>
                </c:pt>
                <c:pt idx="2565" formatCode="General">
                  <c:v>80.236196029559693</c:v>
                </c:pt>
                <c:pt idx="2566" formatCode="General">
                  <c:v>80.252118922949904</c:v>
                </c:pt>
                <c:pt idx="2567" formatCode="General">
                  <c:v>80.268072699661204</c:v>
                </c:pt>
                <c:pt idx="2568" formatCode="General">
                  <c:v>80.28405752466827</c:v>
                </c:pt>
                <c:pt idx="2569" formatCode="General">
                  <c:v>80.300073564261083</c:v>
                </c:pt>
                <c:pt idx="2570" formatCode="General">
                  <c:v>80.316120986059076</c:v>
                </c:pt>
                <c:pt idx="2571" formatCode="General">
                  <c:v>80.332199959025786</c:v>
                </c:pt>
                <c:pt idx="2572" formatCode="General">
                  <c:v>80.34831065348331</c:v>
                </c:pt>
                <c:pt idx="2573" formatCode="General">
                  <c:v>80.364453241127308</c:v>
                </c:pt>
                <c:pt idx="2574" formatCode="General">
                  <c:v>80.380627895042039</c:v>
                </c:pt>
                <c:pt idx="2575" formatCode="General">
                  <c:v>80.396834789715541</c:v>
                </c:pt>
                <c:pt idx="2576" formatCode="General">
                  <c:v>80.413074101055258</c:v>
                </c:pt>
                <c:pt idx="2577" formatCode="General">
                  <c:v>80.429346006403648</c:v>
                </c:pt>
                <c:pt idx="2578" formatCode="General">
                  <c:v>80.445650684554096</c:v>
                </c:pt>
                <c:pt idx="2579" formatCode="General">
                  <c:v>80.461988315767144</c:v>
                </c:pt>
                <c:pt idx="2580" formatCode="General">
                  <c:v>80.478359081786763</c:v>
                </c:pt>
                <c:pt idx="2581" formatCode="General">
                  <c:v>80.494763165856966</c:v>
                </c:pt>
                <c:pt idx="2582" formatCode="General">
                  <c:v>80.511200752738745</c:v>
                </c:pt>
                <c:pt idx="2583" formatCode="General">
                  <c:v>80.527672028726982</c:v>
                </c:pt>
                <c:pt idx="2584" formatCode="General">
                  <c:v>80.544177181667905</c:v>
                </c:pt>
                <c:pt idx="2585" formatCode="General">
                  <c:v>80.56071640097656</c:v>
                </c:pt>
                <c:pt idx="2586" formatCode="General">
                  <c:v>80.57728987765465</c:v>
                </c:pt>
                <c:pt idx="2587" formatCode="General">
                  <c:v>80.593897804308625</c:v>
                </c:pt>
                <c:pt idx="2588" formatCode="General">
                  <c:v>80.610540375167986</c:v>
                </c:pt>
                <c:pt idx="2589" formatCode="General">
                  <c:v>80.62721778610387</c:v>
                </c:pt>
                <c:pt idx="2590" formatCode="General">
                  <c:v>80.643930234647911</c:v>
                </c:pt>
                <c:pt idx="2591" formatCode="General">
                  <c:v>80.660677920011395</c:v>
                </c:pt>
                <c:pt idx="2592" formatCode="General">
                  <c:v>80.677461043104671</c:v>
                </c:pt>
                <c:pt idx="2593" formatCode="General">
                  <c:v>80.694279806556807</c:v>
                </c:pt>
                <c:pt idx="2594" formatCode="General">
                  <c:v>80.711134414735596</c:v>
                </c:pt>
                <c:pt idx="2595" formatCode="General">
                  <c:v>80.728025073767839</c:v>
                </c:pt>
                <c:pt idx="2596" formatCode="General">
                  <c:v>80.744951991559901</c:v>
                </c:pt>
                <c:pt idx="2597" formatCode="General">
                  <c:v>80.761915377818639</c:v>
                </c:pt>
                <c:pt idx="2598" formatCode="General">
                  <c:v>80.778915444072496</c:v>
                </c:pt>
                <c:pt idx="2599" formatCode="General">
                  <c:v>80.795952403693079</c:v>
                </c:pt>
                <c:pt idx="2600" formatCode="General">
                  <c:v>80.81302647191697</c:v>
                </c:pt>
                <c:pt idx="2601" formatCode="General">
                  <c:v>80.830137865867854</c:v>
                </c:pt>
                <c:pt idx="2602" formatCode="General">
                  <c:v>80.847286804578971</c:v>
                </c:pt>
                <c:pt idx="2603" formatCode="General">
                  <c:v>80.864473509016037</c:v>
                </c:pt>
                <c:pt idx="2604" formatCode="General">
                  <c:v>80.881698202100267</c:v>
                </c:pt>
                <c:pt idx="2605" formatCode="General">
                  <c:v>80.898961108731982</c:v>
                </c:pt>
                <c:pt idx="2606" formatCode="General">
                  <c:v>80.916262455814476</c:v>
                </c:pt>
                <c:pt idx="2607" formatCode="General">
                  <c:v>80.933602472278196</c:v>
                </c:pt>
                <c:pt idx="2608" formatCode="General">
                  <c:v>80.95098138910538</c:v>
                </c:pt>
                <c:pt idx="2609" formatCode="General">
                  <c:v>80.968399439355039</c:v>
                </c:pt>
                <c:pt idx="2610" formatCode="General">
                  <c:v>80.985856858188313</c:v>
                </c:pt>
                <c:pt idx="2611" formatCode="General">
                  <c:v>81.003353882894174</c:v>
                </c:pt>
                <c:pt idx="2612" formatCode="General">
                  <c:v>81.020890752915719</c:v>
                </c:pt>
                <c:pt idx="2613" formatCode="General">
                  <c:v>81.038467709876556</c:v>
                </c:pt>
                <c:pt idx="2614" formatCode="General">
                  <c:v>81.056084997607854</c:v>
                </c:pt>
                <c:pt idx="2615" formatCode="General">
                  <c:v>81.073742862175806</c:v>
                </c:pt>
                <c:pt idx="2616" formatCode="General">
                  <c:v>81.091441551909313</c:v>
                </c:pt>
                <c:pt idx="2617" formatCode="General">
                  <c:v>81.109181317428323</c:v>
                </c:pt>
                <c:pt idx="2618" formatCode="General">
                  <c:v>81.126962411672537</c:v>
                </c:pt>
                <c:pt idx="2619" formatCode="General">
                  <c:v>81.144785089930565</c:v>
                </c:pt>
                <c:pt idx="2620" formatCode="General">
                  <c:v>81.162649609869504</c:v>
                </c:pt>
                <c:pt idx="2621" formatCode="General">
                  <c:v>81.180556231565077</c:v>
                </c:pt>
                <c:pt idx="2622" formatCode="General">
                  <c:v>81.198505217532144</c:v>
                </c:pt>
                <c:pt idx="2623" formatCode="General">
                  <c:v>81.216496832755894</c:v>
                </c:pt>
                <c:pt idx="2624" formatCode="General">
                  <c:v>81.234531344723237</c:v>
                </c:pt>
                <c:pt idx="2625" formatCode="General">
                  <c:v>81.252609023455037</c:v>
                </c:pt>
                <c:pt idx="2626" formatCode="General">
                  <c:v>81.270730141538536</c:v>
                </c:pt>
                <c:pt idx="2627" formatCode="General">
                  <c:v>81.288894974160669</c:v>
                </c:pt>
                <c:pt idx="2628" formatCode="General">
                  <c:v>81.30710379914153</c:v>
                </c:pt>
                <c:pt idx="2629" formatCode="General">
                  <c:v>81.325356896968685</c:v>
                </c:pt>
                <c:pt idx="2630" formatCode="General">
                  <c:v>81.343654550831957</c:v>
                </c:pt>
                <c:pt idx="2631" formatCode="General">
                  <c:v>81.361997046658743</c:v>
                </c:pt>
                <c:pt idx="2632" formatCode="General">
                  <c:v>81.380384673149862</c:v>
                </c:pt>
                <c:pt idx="2633" formatCode="General">
                  <c:v>81.398817721816243</c:v>
                </c:pt>
                <c:pt idx="2634" formatCode="General">
                  <c:v>81.417296487015861</c:v>
                </c:pt>
                <c:pt idx="2635" formatCode="General">
                  <c:v>81.435821265991649</c:v>
                </c:pt>
                <c:pt idx="2636" formatCode="General">
                  <c:v>81.454392358909843</c:v>
                </c:pt>
                <c:pt idx="2637" formatCode="General">
                  <c:v>81.473010068898859</c:v>
                </c:pt>
                <c:pt idx="2638" formatCode="General">
                  <c:v>81.491674702089185</c:v>
                </c:pt>
                <c:pt idx="2639" formatCode="General">
                  <c:v>81.51038656765364</c:v>
                </c:pt>
                <c:pt idx="2640" formatCode="General">
                  <c:v>81.529145977848344</c:v>
                </c:pt>
                <c:pt idx="2641" formatCode="General">
                  <c:v>81.547953248054597</c:v>
                </c:pt>
                <c:pt idx="2642" formatCode="General">
                  <c:v>81.566808696821212</c:v>
                </c:pt>
                <c:pt idx="2643" formatCode="General">
                  <c:v>81.585712645907748</c:v>
                </c:pt>
                <c:pt idx="2644" formatCode="General">
                  <c:v>81.604665420328445</c:v>
                </c:pt>
                <c:pt idx="2645" formatCode="General">
                  <c:v>81.62366734839685</c:v>
                </c:pt>
                <c:pt idx="2646" formatCode="General">
                  <c:v>81.64271876177132</c:v>
                </c:pt>
                <c:pt idx="2647" formatCode="General">
                  <c:v>81.661819995501276</c:v>
                </c:pt>
                <c:pt idx="2648" formatCode="General">
                  <c:v>81.680971388074198</c:v>
                </c:pt>
                <c:pt idx="2649" formatCode="General">
                  <c:v>81.700173281463563</c:v>
                </c:pt>
                <c:pt idx="2650" formatCode="General">
                  <c:v>81.719426021177497</c:v>
                </c:pt>
                <c:pt idx="2651" formatCode="General">
                  <c:v>81.738729956308461</c:v>
                </c:pt>
                <c:pt idx="2652" formatCode="General">
                  <c:v>81.758085439583624</c:v>
                </c:pt>
                <c:pt idx="2653" formatCode="General">
                  <c:v>81.777492827416197</c:v>
                </c:pt>
                <c:pt idx="2654" formatCode="General">
                  <c:v>81.796952479957838</c:v>
                </c:pt>
                <c:pt idx="2655" formatCode="General">
                  <c:v>81.816464761151678</c:v>
                </c:pt>
                <c:pt idx="2656" formatCode="General">
                  <c:v>81.836030038786646</c:v>
                </c:pt>
                <c:pt idx="2657" formatCode="General">
                  <c:v>81.855648684552506</c:v>
                </c:pt>
                <c:pt idx="2658" formatCode="General">
                  <c:v>81.87532107409605</c:v>
                </c:pt>
                <c:pt idx="2659" formatCode="General">
                  <c:v>81.89504758707821</c:v>
                </c:pt>
                <c:pt idx="2660" formatCode="General">
                  <c:v>81.91482860723238</c:v>
                </c:pt>
                <c:pt idx="2661" formatCode="General">
                  <c:v>81.934664522423461</c:v>
                </c:pt>
                <c:pt idx="2662" formatCode="General">
                  <c:v>81.954555724708484</c:v>
                </c:pt>
                <c:pt idx="2663" formatCode="General">
                  <c:v>81.974502610397849</c:v>
                </c:pt>
                <c:pt idx="2664" formatCode="General">
                  <c:v>81.994505580118144</c:v>
                </c:pt>
                <c:pt idx="2665" formatCode="General">
                  <c:v>82.01456503887573</c:v>
                </c:pt>
                <c:pt idx="2666" formatCode="General">
                  <c:v>82.034681396121826</c:v>
                </c:pt>
                <c:pt idx="2667" formatCode="General">
                  <c:v>82.054855065818685</c:v>
                </c:pt>
                <c:pt idx="2668" formatCode="General">
                  <c:v>82.07508646650696</c:v>
                </c:pt>
                <c:pt idx="2669" formatCode="General">
                  <c:v>82.09537602137442</c:v>
                </c:pt>
                <c:pt idx="2670" formatCode="General">
                  <c:v>82.115724158326032</c:v>
                </c:pt>
                <c:pt idx="2671" formatCode="General">
                  <c:v>82.136131310055177</c:v>
                </c:pt>
                <c:pt idx="2672" formatCode="General">
                  <c:v>82.156597914116418</c:v>
                </c:pt>
                <c:pt idx="2673" formatCode="General">
                  <c:v>82.177124412999575</c:v>
                </c:pt>
                <c:pt idx="2674" formatCode="General">
                  <c:v>82.197711254205274</c:v>
                </c:pt>
                <c:pt idx="2675" formatCode="General">
                  <c:v>82.218358890321824</c:v>
                </c:pt>
                <c:pt idx="2676" formatCode="General">
                  <c:v>82.239067779103848</c:v>
                </c:pt>
                <c:pt idx="2677" formatCode="General">
                  <c:v>82.259838383552093</c:v>
                </c:pt>
                <c:pt idx="2678" formatCode="General">
                  <c:v>82.280671171995166</c:v>
                </c:pt>
                <c:pt idx="2679" formatCode="General">
                  <c:v>82.301566618172586</c:v>
                </c:pt>
                <c:pt idx="2680" formatCode="General">
                  <c:v>82.322525201319664</c:v>
                </c:pt>
                <c:pt idx="2681" formatCode="General">
                  <c:v>82.343547406253919</c:v>
                </c:pt>
                <c:pt idx="2682" formatCode="General">
                  <c:v>82.364633723463385</c:v>
                </c:pt>
                <c:pt idx="2683" formatCode="General">
                  <c:v>82.385784649196438</c:v>
                </c:pt>
                <c:pt idx="2684" formatCode="General">
                  <c:v>82.407000685553726</c:v>
                </c:pt>
                <c:pt idx="2685" formatCode="General">
                  <c:v>82.428282340581617</c:v>
                </c:pt>
                <c:pt idx="2686" formatCode="General">
                  <c:v>82.449630128367815</c:v>
                </c:pt>
                <c:pt idx="2687" formatCode="General">
                  <c:v>82.471044569138868</c:v>
                </c:pt>
                <c:pt idx="2688" formatCode="General">
                  <c:v>82.492526189359424</c:v>
                </c:pt>
                <c:pt idx="2689" formatCode="General">
                  <c:v>82.514075521833803</c:v>
                </c:pt>
                <c:pt idx="2690" formatCode="General">
                  <c:v>82.5356931058096</c:v>
                </c:pt>
                <c:pt idx="2691" formatCode="General">
                  <c:v>82.557379487083267</c:v>
                </c:pt>
                <c:pt idx="2692" formatCode="General">
                  <c:v>82.579135218108078</c:v>
                </c:pt>
                <c:pt idx="2693" formatCode="General">
                  <c:v>82.600960858104202</c:v>
                </c:pt>
                <c:pt idx="2694" formatCode="General">
                  <c:v>82.622856973171139</c:v>
                </c:pt>
                <c:pt idx="2695" formatCode="General">
                  <c:v>82.64482413640259</c:v>
                </c:pt>
                <c:pt idx="2696" formatCode="General">
                  <c:v>82.666862928003496</c:v>
                </c:pt>
                <c:pt idx="2697" formatCode="General">
                  <c:v>82.688973935409976</c:v>
                </c:pt>
                <c:pt idx="2698" formatCode="General">
                  <c:v>82.711157753411271</c:v>
                </c:pt>
                <c:pt idx="2699" formatCode="General">
                  <c:v>82.733414984274873</c:v>
                </c:pt>
                <c:pt idx="2700" formatCode="General">
                  <c:v>82.755746237873836</c:v>
                </c:pt>
                <c:pt idx="2701" formatCode="General">
                  <c:v>82.778152131817222</c:v>
                </c:pt>
                <c:pt idx="2702" formatCode="General">
                  <c:v>82.800633291583054</c:v>
                </c:pt>
                <c:pt idx="2703" formatCode="General">
                  <c:v>82.8231903506544</c:v>
                </c:pt>
                <c:pt idx="2704" formatCode="General">
                  <c:v>82.845823950658328</c:v>
                </c:pt>
                <c:pt idx="2705" formatCode="General">
                  <c:v>82.868534741507787</c:v>
                </c:pt>
                <c:pt idx="2706" formatCode="General">
                  <c:v>82.891323381547011</c:v>
                </c:pt>
                <c:pt idx="2707" formatCode="General">
                  <c:v>82.914190537699554</c:v>
                </c:pt>
                <c:pt idx="2708" formatCode="General">
                  <c:v>82.93713688562022</c:v>
                </c:pt>
                <c:pt idx="2709" formatCode="General">
                  <c:v>82.960163109849901</c:v>
                </c:pt>
                <c:pt idx="2710" formatCode="General">
                  <c:v>82.983269903974175</c:v>
                </c:pt>
                <c:pt idx="2711" formatCode="General">
                  <c:v>83.006457970785434</c:v>
                </c:pt>
                <c:pt idx="2712" formatCode="General">
                  <c:v>83.02972802244858</c:v>
                </c:pt>
                <c:pt idx="2713" formatCode="General">
                  <c:v>83.053080780670612</c:v>
                </c:pt>
                <c:pt idx="2714" formatCode="General">
                  <c:v>83.076516976874018</c:v>
                </c:pt>
                <c:pt idx="2715" formatCode="General">
                  <c:v>83.100037352374144</c:v>
                </c:pt>
                <c:pt idx="2716" formatCode="General">
                  <c:v>83.123642658560769</c:v>
                </c:pt>
                <c:pt idx="2717" formatCode="General">
                  <c:v>83.147333657083706</c:v>
                </c:pt>
                <c:pt idx="2718" formatCode="General">
                  <c:v>83.171111120042895</c:v>
                </c:pt>
                <c:pt idx="2719" formatCode="General">
                  <c:v>83.194975830182855</c:v>
                </c:pt>
                <c:pt idx="2720" formatCode="General">
                  <c:v>83.218928581091731</c:v>
                </c:pt>
                <c:pt idx="2721" formatCode="General">
                  <c:v>83.24297017740507</c:v>
                </c:pt>
                <c:pt idx="2722" formatCode="General">
                  <c:v>83.267101435014425</c:v>
                </c:pt>
                <c:pt idx="2723" formatCode="General">
                  <c:v>83.291323181280887</c:v>
                </c:pt>
                <c:pt idx="2724" formatCode="General">
                  <c:v>83.315636255253821</c:v>
                </c:pt>
                <c:pt idx="2725" formatCode="General">
                  <c:v>83.340041507894867</c:v>
                </c:pt>
                <c:pt idx="2726" formatCode="General">
                  <c:v>83.364539802307263</c:v>
                </c:pt>
                <c:pt idx="2727" formatCode="General">
                  <c:v>83.38913201397088</c:v>
                </c:pt>
                <c:pt idx="2728" formatCode="General">
                  <c:v>83.413819030982992</c:v>
                </c:pt>
                <c:pt idx="2729" formatCode="General">
                  <c:v>83.438601754304841</c:v>
                </c:pt>
                <c:pt idx="2730" formatCode="General">
                  <c:v>83.463481098014441</c:v>
                </c:pt>
                <c:pt idx="2731" formatCode="General">
                  <c:v>83.488457989565632</c:v>
                </c:pt>
                <c:pt idx="2732" formatCode="General">
                  <c:v>83.513533370053523</c:v>
                </c:pt>
                <c:pt idx="2733" formatCode="General">
                  <c:v>83.53870819448673</c:v>
                </c:pt>
                <c:pt idx="2734" formatCode="General">
                  <c:v>83.563983432066308</c:v>
                </c:pt>
                <c:pt idx="2735" formatCode="General">
                  <c:v>83.589360066471954</c:v>
                </c:pt>
                <c:pt idx="2736" formatCode="General">
                  <c:v>83.61483909615535</c:v>
                </c:pt>
                <c:pt idx="2737" formatCode="General">
                  <c:v>83.640421534641092</c:v>
                </c:pt>
                <c:pt idx="2738" formatCode="General">
                  <c:v>83.666108410835363</c:v>
                </c:pt>
                <c:pt idx="2739" formatCode="General">
                  <c:v>83.691900769342624</c:v>
                </c:pt>
                <c:pt idx="2740" formatCode="General">
                  <c:v>83.717799670790498</c:v>
                </c:pt>
                <c:pt idx="2741" formatCode="General">
                  <c:v>83.743806192163177</c:v>
                </c:pt>
                <c:pt idx="2742" formatCode="General">
                  <c:v>83.769921427143629</c:v>
                </c:pt>
                <c:pt idx="2743" formatCode="General">
                  <c:v>83.796146486464863</c:v>
                </c:pt>
                <c:pt idx="2744" formatCode="General">
                  <c:v>83.822482498270475</c:v>
                </c:pt>
                <c:pt idx="2745" formatCode="General">
                  <c:v>83.848930608484892</c:v>
                </c:pt>
                <c:pt idx="2746" formatCode="General">
                  <c:v>83.875491981193619</c:v>
                </c:pt>
                <c:pt idx="2747" formatCode="General">
                  <c:v>83.902167799033663</c:v>
                </c:pt>
                <c:pt idx="2748" formatCode="General">
                  <c:v>83.928959263594635</c:v>
                </c:pt>
                <c:pt idx="2749" formatCode="General">
                  <c:v>83.955867595830824</c:v>
                </c:pt>
                <c:pt idx="2750" formatCode="General">
                  <c:v>83.982894036484623</c:v>
                </c:pt>
                <c:pt idx="2751" formatCode="General">
                  <c:v>84.010039846521607</c:v>
                </c:pt>
                <c:pt idx="2752" formatCode="General">
                  <c:v>84.037306307577765</c:v>
                </c:pt>
                <c:pt idx="2753" formatCode="General">
                  <c:v>84.064694722419233</c:v>
                </c:pt>
                <c:pt idx="2754" formatCode="General">
                  <c:v>84.092206415414935</c:v>
                </c:pt>
                <c:pt idx="2755" formatCode="General">
                  <c:v>84.119842733022665</c:v>
                </c:pt>
                <c:pt idx="2756" formatCode="General">
                  <c:v>84.147605044288923</c:v>
                </c:pt>
                <c:pt idx="2757" formatCode="General">
                  <c:v>84.175494741363124</c:v>
                </c:pt>
                <c:pt idx="2758" formatCode="General">
                  <c:v>84.203513240026624</c:v>
                </c:pt>
                <c:pt idx="2759" formatCode="General">
                  <c:v>84.231661980236979</c:v>
                </c:pt>
                <c:pt idx="2760" formatCode="General">
                  <c:v>84.259942426688227</c:v>
                </c:pt>
                <c:pt idx="2761" formatCode="General">
                  <c:v>84.288356069387419</c:v>
                </c:pt>
                <c:pt idx="2762" formatCode="General">
                  <c:v>84.316904424248293</c:v>
                </c:pt>
                <c:pt idx="2763" formatCode="General">
                  <c:v>84.345589033702552</c:v>
                </c:pt>
                <c:pt idx="2764" formatCode="General">
                  <c:v>84.374411467329267</c:v>
                </c:pt>
                <c:pt idx="2765" formatCode="General">
                  <c:v>84.403373322503398</c:v>
                </c:pt>
                <c:pt idx="2766" formatCode="General">
                  <c:v>84.432476225063695</c:v>
                </c:pt>
                <c:pt idx="2767" formatCode="General">
                  <c:v>84.46172183000111</c:v>
                </c:pt>
                <c:pt idx="2768" formatCode="General">
                  <c:v>84.491111822168151</c:v>
                </c:pt>
                <c:pt idx="2769" formatCode="General">
                  <c:v>84.520647917010137</c:v>
                </c:pt>
                <c:pt idx="2770" formatCode="General">
                  <c:v>84.550331861319108</c:v>
                </c:pt>
                <c:pt idx="2771" formatCode="General">
                  <c:v>84.580165434011306</c:v>
                </c:pt>
                <c:pt idx="2772" formatCode="General">
                  <c:v>84.610150446928913</c:v>
                </c:pt>
                <c:pt idx="2773" formatCode="General">
                  <c:v>84.640288745667306</c:v>
                </c:pt>
                <c:pt idx="2774" formatCode="General">
                  <c:v>84.67058221042852</c:v>
                </c:pt>
                <c:pt idx="2775" formatCode="General">
                  <c:v>84.701032756902066</c:v>
                </c:pt>
                <c:pt idx="2776" formatCode="General">
                  <c:v>84.731642337174094</c:v>
                </c:pt>
                <c:pt idx="2777" formatCode="General">
                  <c:v>84.762412940666039</c:v>
                </c:pt>
                <c:pt idx="2778" formatCode="General">
                  <c:v>84.793346595104069</c:v>
                </c:pt>
                <c:pt idx="2779" formatCode="General">
                  <c:v>84.824445367520184</c:v>
                </c:pt>
                <c:pt idx="2780" formatCode="General">
                  <c:v>84.855711365286538</c:v>
                </c:pt>
                <c:pt idx="2781" formatCode="General">
                  <c:v>84.887146737184352</c:v>
                </c:pt>
                <c:pt idx="2782" formatCode="General">
                  <c:v>84.918753674508423</c:v>
                </c:pt>
                <c:pt idx="2783" formatCode="General">
                  <c:v>84.950534412209265</c:v>
                </c:pt>
                <c:pt idx="2784" formatCode="General">
                  <c:v>84.982491230073833</c:v>
                </c:pt>
                <c:pt idx="2785" formatCode="General">
                  <c:v>85.014626453946804</c:v>
                </c:pt>
                <c:pt idx="2786" formatCode="General">
                  <c:v>85.046942456994088</c:v>
                </c:pt>
                <c:pt idx="2787" formatCode="General">
                  <c:v>85.079441661010037</c:v>
                </c:pt>
                <c:pt idx="2788" formatCode="General">
                  <c:v>85.11212653777055</c:v>
                </c:pt>
                <c:pt idx="2789" formatCode="General">
                  <c:v>85.144999610433871</c:v>
                </c:pt>
                <c:pt idx="2790" formatCode="General">
                  <c:v>85.178063454990991</c:v>
                </c:pt>
                <c:pt idx="2791" formatCode="General">
                  <c:v>85.211320701768017</c:v>
                </c:pt>
                <c:pt idx="2792" formatCode="General">
                  <c:v>85.24477403698279</c:v>
                </c:pt>
                <c:pt idx="2793" formatCode="General">
                  <c:v>85.278426204357572</c:v>
                </c:pt>
                <c:pt idx="2794" formatCode="General">
                  <c:v>85.312280006791326</c:v>
                </c:pt>
                <c:pt idx="2795" formatCode="General">
                  <c:v>85.346338308092982</c:v>
                </c:pt>
                <c:pt idx="2796" formatCode="General">
                  <c:v>85.380604034779481</c:v>
                </c:pt>
                <c:pt idx="2797" formatCode="General">
                  <c:v>85.415080177940908</c:v>
                </c:pt>
                <c:pt idx="2798" formatCode="General">
                  <c:v>85.449769795175882</c:v>
                </c:pt>
                <c:pt idx="2799" formatCode="General">
                  <c:v>85.484676012600545</c:v>
                </c:pt>
                <c:pt idx="2800" formatCode="General">
                  <c:v>85.519802026934499</c:v>
                </c:pt>
                <c:pt idx="2801" formatCode="General">
                  <c:v>85.555151107667086</c:v>
                </c:pt>
                <c:pt idx="2802" formatCode="General">
                  <c:v>85.590726599308056</c:v>
                </c:pt>
                <c:pt idx="2803" formatCode="General">
                  <c:v>85.626531923726404</c:v>
                </c:pt>
                <c:pt idx="2804" formatCode="General">
                  <c:v>85.662570582581694</c:v>
                </c:pt>
                <c:pt idx="2805" formatCode="General">
                  <c:v>85.698846159852195</c:v>
                </c:pt>
                <c:pt idx="2806" formatCode="General">
                  <c:v>85.735362324464646</c:v>
                </c:pt>
                <c:pt idx="2807" formatCode="General">
                  <c:v>85.772122833030437</c:v>
                </c:pt>
                <c:pt idx="2808" formatCode="General">
                  <c:v>85.809131532693698</c:v>
                </c:pt>
                <c:pt idx="2809" formatCode="General">
                  <c:v>85.846392364096502</c:v>
                </c:pt>
                <c:pt idx="2810" formatCode="General">
                  <c:v>85.88390936446747</c:v>
                </c:pt>
                <c:pt idx="2811" formatCode="General">
                  <c:v>85.92168667083952</c:v>
                </c:pt>
                <c:pt idx="2812" formatCode="General">
                  <c:v>85.959728523403712</c:v>
                </c:pt>
                <c:pt idx="2813" formatCode="General">
                  <c:v>85.9980392690061</c:v>
                </c:pt>
                <c:pt idx="2814" formatCode="General">
                  <c:v>86.036623364794835</c:v>
                </c:pt>
                <c:pt idx="2815" formatCode="General">
                  <c:v>86.075485382025477</c:v>
                </c:pt>
                <c:pt idx="2816" formatCode="General">
                  <c:v>86.114630010032997</c:v>
                </c:pt>
                <c:pt idx="2817" formatCode="General">
                  <c:v>86.154062060379019</c:v>
                </c:pt>
                <c:pt idx="2818" formatCode="General">
                  <c:v>86.19378647118404</c:v>
                </c:pt>
                <c:pt idx="2819" formatCode="General">
                  <c:v>86.2338083116544</c:v>
                </c:pt>
                <c:pt idx="2820" formatCode="General">
                  <c:v>86.274132786814747</c:v>
                </c:pt>
                <c:pt idx="2821" formatCode="General">
                  <c:v>86.314765242457455</c:v>
                </c:pt>
                <c:pt idx="2822" formatCode="General">
                  <c:v>86.355711170320831</c:v>
                </c:pt>
                <c:pt idx="2823" formatCode="General">
                  <c:v>86.39697621350912</c:v>
                </c:pt>
                <c:pt idx="2824" formatCode="General">
                  <c:v>86.438566172168194</c:v>
                </c:pt>
                <c:pt idx="2825" formatCode="General">
                  <c:v>86.480487009431187</c:v>
                </c:pt>
                <c:pt idx="2826" formatCode="General">
                  <c:v>86.522744857650139</c:v>
                </c:pt>
                <c:pt idx="2827" formatCode="General">
                  <c:v>86.565346024930065</c:v>
                </c:pt>
                <c:pt idx="2828" formatCode="General">
                  <c:v>86.608297001983431</c:v>
                </c:pt>
                <c:pt idx="2829" formatCode="General">
                  <c:v>86.651604469324212</c:v>
                </c:pt>
                <c:pt idx="2830" formatCode="General">
                  <c:v>86.695275304821834</c:v>
                </c:pt>
                <c:pt idx="2831" formatCode="General">
                  <c:v>86.739316591637063</c:v>
                </c:pt>
                <c:pt idx="2832" formatCode="General">
                  <c:v>86.783735626563299</c:v>
                </c:pt>
                <c:pt idx="2833" formatCode="General">
                  <c:v>86.828539928798349</c:v>
                </c:pt>
                <c:pt idx="2834" formatCode="General">
                  <c:v>86.87373724917407</c:v>
                </c:pt>
                <c:pt idx="2835" formatCode="General">
                  <c:v>86.919335579872524</c:v>
                </c:pt>
                <c:pt idx="2836" formatCode="General">
                  <c:v>86.965343164660126</c:v>
                </c:pt>
                <c:pt idx="2837" formatCode="General">
                  <c:v>87.011768509673558</c:v>
                </c:pt>
                <c:pt idx="2838" formatCode="General">
                  <c:v>87.058620394793294</c:v>
                </c:pt>
                <c:pt idx="2839" formatCode="General">
                  <c:v>87.105907885643958</c:v>
                </c:pt>
                <c:pt idx="2840" formatCode="General">
                  <c:v>87.1536403462637</c:v>
                </c:pt>
                <c:pt idx="2841" formatCode="General">
                  <c:v>87.201827452487777</c:v>
                </c:pt>
                <c:pt idx="2842" formatCode="General">
                  <c:v>87.25047920609542</c:v>
                </c:pt>
                <c:pt idx="2843" formatCode="General">
                  <c:v>87.299605949773422</c:v>
                </c:pt>
                <c:pt idx="2844" formatCode="General">
                  <c:v>87.349218382953211</c:v>
                </c:pt>
                <c:pt idx="2845" formatCode="General">
                  <c:v>87.399327578584334</c:v>
                </c:pt>
                <c:pt idx="2846" formatCode="General">
                  <c:v>87.449945000911242</c:v>
                </c:pt>
                <c:pt idx="2847" formatCode="General">
                  <c:v>87.501082524326719</c:v>
                </c:pt>
                <c:pt idx="2848" formatCode="General">
                  <c:v>87.552752453381771</c:v>
                </c:pt>
                <c:pt idx="2849" formatCode="General">
                  <c:v>87.604967544038004</c:v>
                </c:pt>
                <c:pt idx="2850" formatCode="General">
                  <c:v>87.657741026256915</c:v>
                </c:pt>
                <c:pt idx="2851" formatCode="General">
                  <c:v>87.711086628028625</c:v>
                </c:pt>
                <c:pt idx="2852" formatCode="General">
                  <c:v>87.76501860095189</c:v>
                </c:pt>
                <c:pt idx="2853" formatCode="General">
                  <c:v>87.819551747487779</c:v>
                </c:pt>
                <c:pt idx="2854" formatCode="General">
                  <c:v>87.874701450020467</c:v>
                </c:pt>
                <c:pt idx="2855" formatCode="General">
                  <c:v>87.930483701871538</c:v>
                </c:pt>
                <c:pt idx="2856" formatCode="General">
                  <c:v>87.986915140428252</c:v>
                </c:pt>
                <c:pt idx="2857" formatCode="General">
                  <c:v>88.044013082561435</c:v>
                </c:pt>
                <c:pt idx="2858" formatCode="General">
                  <c:v>88.10179556252659</c:v>
                </c:pt>
                <c:pt idx="2859" formatCode="General">
                  <c:v>88.160281372560846</c:v>
                </c:pt>
                <c:pt idx="2860" formatCode="General">
                  <c:v>88.219490106409793</c:v>
                </c:pt>
                <c:pt idx="2861" formatCode="General">
                  <c:v>88.279442206043214</c:v>
                </c:pt>
                <c:pt idx="2862" formatCode="General">
                  <c:v>88.340159011844605</c:v>
                </c:pt>
                <c:pt idx="2863" formatCode="General">
                  <c:v>88.401662816590942</c:v>
                </c:pt>
                <c:pt idx="2864" formatCode="General">
                  <c:v>88.463976923572488</c:v>
                </c:pt>
                <c:pt idx="2865" formatCode="General">
                  <c:v>88.527125709240963</c:v>
                </c:pt>
                <c:pt idx="2866" formatCode="General">
                  <c:v>88.591134690818095</c:v>
                </c:pt>
                <c:pt idx="2867" formatCode="General">
                  <c:v>88.656030599345073</c:v>
                </c:pt>
                <c:pt idx="2868" formatCode="General">
                  <c:v>88.721841458708838</c:v>
                </c:pt>
                <c:pt idx="2869" formatCode="General">
                  <c:v>88.788596671244491</c:v>
                </c:pt>
                <c:pt idx="2870" formatCode="General">
                  <c:v>88.856327110583564</c:v>
                </c:pt>
                <c:pt idx="2871" formatCode="General">
                  <c:v>88.925065222499967</c:v>
                </c:pt>
                <c:pt idx="2872" formatCode="General">
                  <c:v>88.994845134598137</c:v>
                </c:pt>
                <c:pt idx="2873" formatCode="General">
                  <c:v>89.065702775793355</c:v>
                </c:pt>
                <c:pt idx="2874" formatCode="General">
                  <c:v>89.137676006656861</c:v>
                </c:pt>
                <c:pt idx="2875" formatCode="General">
                  <c:v>89.210804761837665</c:v>
                </c:pt>
                <c:pt idx="2876" formatCode="General">
                  <c:v>89.285131205934121</c:v>
                </c:pt>
                <c:pt idx="2877" formatCode="General">
                  <c:v>89.360699904374826</c:v>
                </c:pt>
                <c:pt idx="2878" formatCode="General">
                  <c:v>89.437558011083894</c:v>
                </c:pt>
                <c:pt idx="2879" formatCode="General">
                  <c:v>89.515755474955853</c:v>
                </c:pt>
                <c:pt idx="2880" formatCode="General">
                  <c:v>89.595345267458143</c:v>
                </c:pt>
                <c:pt idx="2881" formatCode="General">
                  <c:v>89.676383634018663</c:v>
                </c:pt>
                <c:pt idx="2882" formatCode="General">
                  <c:v>89.758930372257041</c:v>
                </c:pt>
                <c:pt idx="2883" formatCode="General">
                  <c:v>89.843049140587297</c:v>
                </c:pt>
                <c:pt idx="2884" formatCode="General">
                  <c:v>89.928807801274274</c:v>
                </c:pt>
                <c:pt idx="2885" formatCode="General">
                  <c:v>90.016278802682692</c:v>
                </c:pt>
                <c:pt idx="2886" formatCode="General">
                  <c:v>90.105539606239006</c:v>
                </c:pt>
                <c:pt idx="2887" formatCode="General">
                  <c:v>90.196673164555591</c:v>
                </c:pt>
                <c:pt idx="2888" formatCode="General">
                  <c:v>90.289768458284314</c:v>
                </c:pt>
                <c:pt idx="2889" formatCode="General">
                  <c:v>90.384921100606604</c:v>
                </c:pt>
                <c:pt idx="2890" formatCode="General">
                  <c:v>90.482234019889802</c:v>
                </c:pt>
                <c:pt idx="2891" formatCode="General">
                  <c:v>90.58181823300805</c:v>
                </c:pt>
                <c:pt idx="2892" formatCode="General">
                  <c:v>90.683793724227058</c:v>
                </c:pt>
                <c:pt idx="2893" formatCode="General">
                  <c:v>90.788290447497673</c:v>
                </c:pt>
                <c:pt idx="2894" formatCode="General">
                  <c:v>90.895449473634287</c:v>
                </c:pt>
                <c:pt idx="2895" formatCode="General">
                  <c:v>91.005424308356083</c:v>
                </c:pt>
                <c:pt idx="2896" formatCode="General">
                  <c:v>91.118382412787085</c:v>
                </c:pt>
                <c:pt idx="2897" formatCode="General">
                  <c:v>91.234506965062167</c:v>
                </c:pt>
                <c:pt idx="2898" formatCode="General">
                  <c:v>91.353998910600865</c:v>
                </c:pt>
                <c:pt idx="2899" formatCode="General">
                  <c:v>91.477079359960982</c:v>
                </c:pt>
                <c:pt idx="2900" formatCode="General">
                  <c:v>91.603992407742282</c:v>
                </c:pt>
                <c:pt idx="2901" formatCode="General">
                  <c:v>91.735008464845151</c:v>
                </c:pt>
                <c:pt idx="2902" formatCode="General">
                  <c:v>91.870428220960306</c:v>
                </c:pt>
                <c:pt idx="2903" formatCode="General">
                  <c:v>92.010587386523824</c:v>
                </c:pt>
                <c:pt idx="2904" formatCode="General">
                  <c:v>92.155862406417057</c:v>
                </c:pt>
                <c:pt idx="2905" formatCode="General">
                  <c:v>92.306677395564321</c:v>
                </c:pt>
                <c:pt idx="2906" formatCode="General">
                  <c:v>92.463512625305071</c:v>
                </c:pt>
                <c:pt idx="2907" formatCode="General">
                  <c:v>92.626914997856872</c:v>
                </c:pt>
                <c:pt idx="2908" formatCode="General">
                  <c:v>92.797511097601401</c:v>
                </c:pt>
                <c:pt idx="2909" formatCode="General">
                  <c:v>92.97602362253059</c:v>
                </c:pt>
                <c:pt idx="2910" formatCode="General">
                  <c:v>93.163292308331293</c:v>
                </c:pt>
                <c:pt idx="2911" formatCode="General">
                  <c:v>93.360300910947188</c:v>
                </c:pt>
                <c:pt idx="2912" formatCode="General">
                  <c:v>93.568212491590529</c:v>
                </c:pt>
                <c:pt idx="2913" formatCode="General">
                  <c:v>93.788416285011451</c:v>
                </c:pt>
                <c:pt idx="2914" formatCode="General">
                  <c:v>94.022591056455894</c:v>
                </c:pt>
                <c:pt idx="2915" formatCode="General">
                  <c:v>94.272792469576899</c:v>
                </c:pt>
                <c:pt idx="2916" formatCode="General">
                  <c:v>94.541576336495211</c:v>
                </c:pt>
                <c:pt idx="2917" formatCode="General">
                  <c:v>94.832177112147264</c:v>
                </c:pt>
                <c:pt idx="2918" formatCode="General">
                  <c:v>95.14877444341235</c:v>
                </c:pt>
                <c:pt idx="2919" formatCode="General">
                  <c:v>95.496905926475947</c:v>
                </c:pt>
                <c:pt idx="2920" formatCode="General">
                  <c:v>95.88413481752869</c:v>
                </c:pt>
                <c:pt idx="2921" formatCode="General">
                  <c:v>96.32118974004652</c:v>
                </c:pt>
                <c:pt idx="2922" formatCode="General">
                  <c:v>96.824046226867353</c:v>
                </c:pt>
                <c:pt idx="2923" formatCode="General">
                  <c:v>97.418079165549869</c:v>
                </c:pt>
                <c:pt idx="2924" formatCode="General">
                  <c:v>98.147408818027969</c:v>
                </c:pt>
                <c:pt idx="2925" formatCode="General">
                  <c:v>99.100013513782784</c:v>
                </c:pt>
                <c:pt idx="2926" formatCode="General">
                  <c:v>100.49832184025213</c:v>
                </c:pt>
                <c:pt idx="2927" formatCode="General">
                  <c:v>103.3353701585884</c:v>
                </c:pt>
              </c:numCache>
            </c:numRef>
          </c:yVal>
          <c:smooth val="0"/>
          <c:extLst>
            <c:ext xmlns:c16="http://schemas.microsoft.com/office/drawing/2014/chart" uri="{C3380CC4-5D6E-409C-BE32-E72D297353CC}">
              <c16:uniqueId val="{00000002-B9EA-487E-9AB3-29A73DD0D1E3}"/>
            </c:ext>
          </c:extLst>
        </c:ser>
        <c:dLbls>
          <c:showLegendKey val="0"/>
          <c:showVal val="0"/>
          <c:showCatName val="0"/>
          <c:showSerName val="0"/>
          <c:showPercent val="0"/>
          <c:showBubbleSize val="0"/>
        </c:dLbls>
        <c:axId val="2013729920"/>
        <c:axId val="2013731360"/>
      </c:scatterChart>
      <c:valAx>
        <c:axId val="2013729920"/>
        <c:scaling>
          <c:orientation val="minMax"/>
          <c:max val="103.3353701585884"/>
          <c:min val="35.114493229390149"/>
        </c:scaling>
        <c:delete val="0"/>
        <c:axPos val="b"/>
        <c:title>
          <c:tx>
            <c:rich>
              <a:bodyPr/>
              <a:lstStyle/>
              <a:p>
                <a:pPr>
                  <a:defRPr/>
                </a:pPr>
                <a:r>
                  <a:rPr lang="en-US"/>
                  <a:t>Theoretical Quantiles</a:t>
                </a:r>
              </a:p>
            </c:rich>
          </c:tx>
          <c:overlay val="0"/>
        </c:title>
        <c:numFmt formatCode="0.0" sourceLinked="1"/>
        <c:majorTickMark val="out"/>
        <c:minorTickMark val="none"/>
        <c:tickLblPos val="nextTo"/>
        <c:crossAx val="2013731360"/>
        <c:crosses val="autoZero"/>
        <c:crossBetween val="midCat"/>
      </c:valAx>
      <c:valAx>
        <c:axId val="2013731360"/>
        <c:scaling>
          <c:orientation val="minMax"/>
          <c:max val="103.3353701585884"/>
          <c:min val="35.114493229390149"/>
        </c:scaling>
        <c:delete val="0"/>
        <c:axPos val="l"/>
        <c:majorGridlines/>
        <c:title>
          <c:tx>
            <c:rich>
              <a:bodyPr/>
              <a:lstStyle/>
              <a:p>
                <a:pPr>
                  <a:defRPr/>
                </a:pPr>
                <a:r>
                  <a:rPr lang="en-US"/>
                  <a:t>Sample Quantiles</a:t>
                </a:r>
              </a:p>
            </c:rich>
          </c:tx>
          <c:overlay val="0"/>
        </c:title>
        <c:numFmt formatCode="0.0" sourceLinked="1"/>
        <c:majorTickMark val="out"/>
        <c:minorTickMark val="none"/>
        <c:tickLblPos val="nextTo"/>
        <c:crossAx val="2013729920"/>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Lognormal Q-Q Plot</a:t>
            </a:r>
          </a:p>
        </c:rich>
      </c:tx>
      <c:overlay val="0"/>
    </c:title>
    <c:autoTitleDeleted val="0"/>
    <c:plotArea>
      <c:layout/>
      <c:scatterChart>
        <c:scatterStyle val="lineMarker"/>
        <c:varyColors val="0"/>
        <c:ser>
          <c:idx val="0"/>
          <c:order val="0"/>
          <c:tx>
            <c:v>Lognormal</c:v>
          </c:tx>
          <c:spPr>
            <a:ln w="38100">
              <a:noFill/>
            </a:ln>
          </c:spPr>
          <c:marker>
            <c:symbol val="diamond"/>
            <c:size val="4"/>
          </c:marker>
          <c:xVal>
            <c:numRef>
              <c:f>Univariate!UV_QQ_Lognormal</c:f>
              <c:numCache>
                <c:formatCode>0.0</c:formatCode>
                <c:ptCount val="2928"/>
                <c:pt idx="0">
                  <c:v>40.460862908973468</c:v>
                </c:pt>
                <c:pt idx="1">
                  <c:v>42.272758873331234</c:v>
                </c:pt>
                <c:pt idx="2">
                  <c:v>43.195424799434171</c:v>
                </c:pt>
                <c:pt idx="3">
                  <c:v>43.835502109722896</c:v>
                </c:pt>
                <c:pt idx="4">
                  <c:v>44.331959010848585</c:v>
                </c:pt>
                <c:pt idx="5">
                  <c:v>44.740470916542257</c:v>
                </c:pt>
                <c:pt idx="6">
                  <c:v>45.089222129343611</c:v>
                </c:pt>
                <c:pt idx="7">
                  <c:v>45.394544746140596</c:v>
                </c:pt>
                <c:pt idx="8">
                  <c:v>45.66678628352048</c:v>
                </c:pt>
                <c:pt idx="9">
                  <c:v>45.912933824952653</c:v>
                </c:pt>
                <c:pt idx="10">
                  <c:v>46.137936779607692</c:v>
                </c:pt>
                <c:pt idx="11">
                  <c:v>46.345434643297743</c:v>
                </c:pt>
                <c:pt idx="12">
                  <c:v>46.538185200707851</c:v>
                </c:pt>
                <c:pt idx="13">
                  <c:v>46.718330252724229</c:v>
                </c:pt>
                <c:pt idx="14">
                  <c:v>46.887567823240957</c:v>
                </c:pt>
                <c:pt idx="15">
                  <c:v>47.047267851804328</c:v>
                </c:pt>
                <c:pt idx="16">
                  <c:v>47.198552319457725</c:v>
                </c:pt>
                <c:pt idx="17">
                  <c:v>47.342352206468334</c:v>
                </c:pt>
                <c:pt idx="18">
                  <c:v>47.479448904991685</c:v>
                </c:pt>
                <c:pt idx="19">
                  <c:v>47.610504929684168</c:v>
                </c:pt>
                <c:pt idx="20">
                  <c:v>47.736087092236033</c:v>
                </c:pt>
                <c:pt idx="21">
                  <c:v>47.856684262152434</c:v>
                </c:pt>
                <c:pt idx="22">
                  <c:v>47.97272116856152</c:v>
                </c:pt>
                <c:pt idx="23">
                  <c:v>48.084569260297265</c:v>
                </c:pt>
                <c:pt idx="24">
                  <c:v>48.192555348404738</c:v>
                </c:pt>
                <c:pt idx="25">
                  <c:v>48.296968554970675</c:v>
                </c:pt>
                <c:pt idx="26">
                  <c:v>48.398065952918628</c:v>
                </c:pt>
                <c:pt idx="27">
                  <c:v>48.496077182974965</c:v>
                </c:pt>
                <c:pt idx="28">
                  <c:v>48.591208263400119</c:v>
                </c:pt>
                <c:pt idx="29">
                  <c:v>48.683644756733948</c:v>
                </c:pt>
                <c:pt idx="30">
                  <c:v>48.773554419998376</c:v>
                </c:pt>
                <c:pt idx="31">
                  <c:v>48.8610894366401</c:v>
                </c:pt>
                <c:pt idx="32">
                  <c:v>48.946388307295415</c:v>
                </c:pt>
                <c:pt idx="33">
                  <c:v>49.029577460338245</c:v>
                </c:pt>
                <c:pt idx="34">
                  <c:v>49.110772630799758</c:v>
                </c:pt>
                <c:pt idx="35">
                  <c:v>49.19008004666928</c:v>
                </c:pt>
                <c:pt idx="36">
                  <c:v>49.267597454111367</c:v>
                </c:pt>
                <c:pt idx="37">
                  <c:v>49.343415007254187</c:v>
                </c:pt>
                <c:pt idx="38">
                  <c:v>49.417616043548627</c:v>
                </c:pt>
                <c:pt idx="39">
                  <c:v>49.490277761983897</c:v>
                </c:pt>
                <c:pt idx="40">
                  <c:v>49.561471818465968</c:v>
                </c:pt>
                <c:pt idx="41">
                  <c:v>49.631264850258923</c:v>
                </c:pt>
                <c:pt idx="42">
                  <c:v>49.699718939436465</c:v>
                </c:pt>
                <c:pt idx="43">
                  <c:v>49.766892023696116</c:v>
                </c:pt>
                <c:pt idx="44">
                  <c:v>49.832838261579823</c:v>
                </c:pt>
                <c:pt idx="45">
                  <c:v>49.897608358066535</c:v>
                </c:pt>
                <c:pt idx="46">
                  <c:v>49.961249855608187</c:v>
                </c:pt>
                <c:pt idx="47">
                  <c:v>50.023807394936924</c:v>
                </c:pt>
                <c:pt idx="48">
                  <c:v>50.085322949350662</c:v>
                </c:pt>
                <c:pt idx="49">
                  <c:v>50.145836035662228</c:v>
                </c:pt>
                <c:pt idx="50">
                  <c:v>50.205383904558936</c:v>
                </c:pt>
                <c:pt idx="51">
                  <c:v>50.264001712748126</c:v>
                </c:pt>
                <c:pt idx="52">
                  <c:v>50.321722678949712</c:v>
                </c:pt>
                <c:pt idx="53">
                  <c:v>50.378578225528848</c:v>
                </c:pt>
                <c:pt idx="54">
                  <c:v>50.434598107333265</c:v>
                </c:pt>
                <c:pt idx="55">
                  <c:v>50.489810529103565</c:v>
                </c:pt>
                <c:pt idx="56">
                  <c:v>50.544242252657114</c:v>
                </c:pt>
                <c:pt idx="57">
                  <c:v>50.5979186949005</c:v>
                </c:pt>
                <c:pt idx="58">
                  <c:v>50.65086401760076</c:v>
                </c:pt>
                <c:pt idx="59">
                  <c:v>50.703101209736687</c:v>
                </c:pt>
                <c:pt idx="60">
                  <c:v>50.754652163157587</c:v>
                </c:pt>
                <c:pt idx="61">
                  <c:v>50.80553774219451</c:v>
                </c:pt>
                <c:pt idx="62">
                  <c:v>50.855777847797697</c:v>
                </c:pt>
                <c:pt idx="63">
                  <c:v>50.905391476710619</c:v>
                </c:pt>
                <c:pt idx="64">
                  <c:v>50.954396776137273</c:v>
                </c:pt>
                <c:pt idx="65">
                  <c:v>51.002811094309493</c:v>
                </c:pt>
                <c:pt idx="66">
                  <c:v>51.050651027320278</c:v>
                </c:pt>
                <c:pt idx="67">
                  <c:v>51.097932462550062</c:v>
                </c:pt>
                <c:pt idx="68">
                  <c:v>51.144670618980868</c:v>
                </c:pt>
                <c:pt idx="69">
                  <c:v>51.190880084663206</c:v>
                </c:pt>
                <c:pt idx="70">
                  <c:v>51.236574851574851</c:v>
                </c:pt>
                <c:pt idx="71">
                  <c:v>51.281768348087347</c:v>
                </c:pt>
                <c:pt idx="72">
                  <c:v>51.326473469235538</c:v>
                </c:pt>
                <c:pt idx="73">
                  <c:v>51.370702604966993</c:v>
                </c:pt>
                <c:pt idx="74">
                  <c:v>51.4144676665316</c:v>
                </c:pt>
                <c:pt idx="75">
                  <c:v>51.457780111157149</c:v>
                </c:pt>
                <c:pt idx="76">
                  <c:v>51.500650965143386</c:v>
                </c:pt>
                <c:pt idx="77">
                  <c:v>51.543090845495236</c:v>
                </c:pt>
                <c:pt idx="78">
                  <c:v>51.585109980205168</c:v>
                </c:pt>
                <c:pt idx="79">
                  <c:v>51.626718227285096</c:v>
                </c:pt>
                <c:pt idx="80">
                  <c:v>51.667925092639805</c:v>
                </c:pt>
                <c:pt idx="81">
                  <c:v>51.708739746865824</c:v>
                </c:pt>
                <c:pt idx="82">
                  <c:v>51.749171041052641</c:v>
                </c:pt>
                <c:pt idx="83">
                  <c:v>51.789227521657018</c:v>
                </c:pt>
                <c:pt idx="84">
                  <c:v>51.828917444515056</c:v>
                </c:pt>
                <c:pt idx="85">
                  <c:v>51.868248788051645</c:v>
                </c:pt>
                <c:pt idx="86">
                  <c:v>51.907229265742266</c:v>
                </c:pt>
                <c:pt idx="87">
                  <c:v>51.945866337877284</c:v>
                </c:pt>
                <c:pt idx="88">
                  <c:v>51.984167222675509</c:v>
                </c:pt>
                <c:pt idx="89">
                  <c:v>52.022138906790047</c:v>
                </c:pt>
                <c:pt idx="90">
                  <c:v>52.059788155245741</c:v>
                </c:pt>
                <c:pt idx="91">
                  <c:v>52.097121520845242</c:v>
                </c:pt>
                <c:pt idx="92">
                  <c:v>52.134145353077393</c:v>
                </c:pt>
                <c:pt idx="93">
                  <c:v>52.170865806559434</c:v>
                </c:pt>
                <c:pt idx="94">
                  <c:v>52.207288849042122</c:v>
                </c:pt>
                <c:pt idx="95">
                  <c:v>52.243420269004829</c:v>
                </c:pt>
                <c:pt idx="96">
                  <c:v>52.279265682865564</c:v>
                </c:pt>
                <c:pt idx="97">
                  <c:v>52.314830541829366</c:v>
                </c:pt>
                <c:pt idx="98">
                  <c:v>52.350120138396662</c:v>
                </c:pt>
                <c:pt idx="99">
                  <c:v>52.385139612551725</c:v>
                </c:pt>
                <c:pt idx="100">
                  <c:v>52.419893957650018</c:v>
                </c:pt>
                <c:pt idx="101">
                  <c:v>52.454388026022073</c:v>
                </c:pt>
                <c:pt idx="102">
                  <c:v>52.488626534309844</c:v>
                </c:pt>
                <c:pt idx="103">
                  <c:v>52.522614068551356</c:v>
                </c:pt>
                <c:pt idx="104">
                  <c:v>52.55635508902715</c:v>
                </c:pt>
                <c:pt idx="105">
                  <c:v>52.589853934882484</c:v>
                </c:pt>
                <c:pt idx="106">
                  <c:v>52.623114828537361</c:v>
                </c:pt>
                <c:pt idx="107">
                  <c:v>52.656141879895905</c:v>
                </c:pt>
                <c:pt idx="108">
                  <c:v>52.688939090366496</c:v>
                </c:pt>
                <c:pt idx="109">
                  <c:v>52.721510356702161</c:v>
                </c:pt>
                <c:pt idx="110">
                  <c:v>52.753859474671529</c:v>
                </c:pt>
                <c:pt idx="111">
                  <c:v>52.785990142568622</c:v>
                </c:pt>
                <c:pt idx="112">
                  <c:v>52.817905964570436</c:v>
                </c:pt>
                <c:pt idx="113">
                  <c:v>52.849610453950064</c:v>
                </c:pt>
                <c:pt idx="114">
                  <c:v>52.881107036152571</c:v>
                </c:pt>
                <c:pt idx="115">
                  <c:v>52.912399051741048</c:v>
                </c:pt>
                <c:pt idx="116">
                  <c:v>52.943489759218927</c:v>
                </c:pt>
                <c:pt idx="117">
                  <c:v>52.974382337735243</c:v>
                </c:pt>
                <c:pt idx="118">
                  <c:v>53.005079889678321</c:v>
                </c:pt>
                <c:pt idx="119">
                  <c:v>53.035585443163392</c:v>
                </c:pt>
                <c:pt idx="120">
                  <c:v>53.065901954419616</c:v>
                </c:pt>
                <c:pt idx="121">
                  <c:v>53.096032310081192</c:v>
                </c:pt>
                <c:pt idx="122">
                  <c:v>53.125979329386929</c:v>
                </c:pt>
                <c:pt idx="123">
                  <c:v>53.15574576629313</c:v>
                </c:pt>
                <c:pt idx="124">
                  <c:v>53.18533431150361</c:v>
                </c:pt>
                <c:pt idx="125">
                  <c:v>53.214747594420707</c:v>
                </c:pt>
                <c:pt idx="126">
                  <c:v>53.243988185021024</c:v>
                </c:pt>
                <c:pt idx="127">
                  <c:v>53.273058595659464</c:v>
                </c:pt>
                <c:pt idx="128">
                  <c:v>53.301961282804683</c:v>
                </c:pt>
                <c:pt idx="129">
                  <c:v>53.330698648709181</c:v>
                </c:pt>
                <c:pt idx="130">
                  <c:v>53.359273043017019</c:v>
                </c:pt>
                <c:pt idx="131">
                  <c:v>53.387686764311795</c:v>
                </c:pt>
                <c:pt idx="132">
                  <c:v>53.415942061607595</c:v>
                </c:pt>
                <c:pt idx="133">
                  <c:v>53.444041135785746</c:v>
                </c:pt>
                <c:pt idx="134">
                  <c:v>53.471986140979077</c:v>
                </c:pt>
                <c:pt idx="135">
                  <c:v>53.499779185906569</c:v>
                </c:pt>
                <c:pt idx="136">
                  <c:v>53.527422335160409</c:v>
                </c:pt>
                <c:pt idx="137">
                  <c:v>53.554917610447134</c:v>
                </c:pt>
                <c:pt idx="138">
                  <c:v>53.582266991785325</c:v>
                </c:pt>
                <c:pt idx="139">
                  <c:v>53.609472418661198</c:v>
                </c:pt>
                <c:pt idx="140">
                  <c:v>53.636535791144397</c:v>
                </c:pt>
                <c:pt idx="141">
                  <c:v>53.663458970965067</c:v>
                </c:pt>
                <c:pt idx="142">
                  <c:v>53.690243782554106</c:v>
                </c:pt>
                <c:pt idx="143">
                  <c:v>53.716892014048341</c:v>
                </c:pt>
                <c:pt idx="144">
                  <c:v>53.743405418261389</c:v>
                </c:pt>
                <c:pt idx="145">
                  <c:v>53.769785713622348</c:v>
                </c:pt>
                <c:pt idx="146">
                  <c:v>53.796034585083035</c:v>
                </c:pt>
                <c:pt idx="147">
                  <c:v>53.822153684995364</c:v>
                </c:pt>
                <c:pt idx="148">
                  <c:v>53.848144633959883</c:v>
                </c:pt>
                <c:pt idx="149">
                  <c:v>53.874009021646536</c:v>
                </c:pt>
                <c:pt idx="150">
                  <c:v>53.899748407589151</c:v>
                </c:pt>
                <c:pt idx="151">
                  <c:v>53.925364321954063</c:v>
                </c:pt>
                <c:pt idx="152">
                  <c:v>53.950858266284285</c:v>
                </c:pt>
                <c:pt idx="153">
                  <c:v>53.976231714220127</c:v>
                </c:pt>
                <c:pt idx="154">
                  <c:v>54.001486112197021</c:v>
                </c:pt>
                <c:pt idx="155">
                  <c:v>54.026622880121437</c:v>
                </c:pt>
                <c:pt idx="156">
                  <c:v>54.051643412025882</c:v>
                </c:pt>
                <c:pt idx="157">
                  <c:v>54.076549076703557</c:v>
                </c:pt>
                <c:pt idx="158">
                  <c:v>54.101341218323441</c:v>
                </c:pt>
                <c:pt idx="159">
                  <c:v>54.126021157026756</c:v>
                </c:pt>
                <c:pt idx="160">
                  <c:v>54.15059018950523</c:v>
                </c:pt>
                <c:pt idx="161">
                  <c:v>54.175049589561894</c:v>
                </c:pt>
                <c:pt idx="162">
                  <c:v>54.199400608655111</c:v>
                </c:pt>
                <c:pt idx="163">
                  <c:v>54.223644476426479</c:v>
                </c:pt>
                <c:pt idx="164">
                  <c:v>54.247782401212852</c:v>
                </c:pt>
                <c:pt idx="165">
                  <c:v>54.271815570543659</c:v>
                </c:pt>
                <c:pt idx="166">
                  <c:v>54.295745151623372</c:v>
                </c:pt>
                <c:pt idx="167">
                  <c:v>54.31957229180005</c:v>
                </c:pt>
                <c:pt idx="168">
                  <c:v>54.34329811902041</c:v>
                </c:pt>
                <c:pt idx="169">
                  <c:v>54.366923742271702</c:v>
                </c:pt>
                <c:pt idx="170">
                  <c:v>54.390450252011142</c:v>
                </c:pt>
                <c:pt idx="171">
                  <c:v>54.4138787205829</c:v>
                </c:pt>
                <c:pt idx="172">
                  <c:v>54.43721020262354</c:v>
                </c:pt>
                <c:pt idx="173">
                  <c:v>54.460445735456048</c:v>
                </c:pt>
                <c:pt idx="174">
                  <c:v>54.483586339472737</c:v>
                </c:pt>
                <c:pt idx="175">
                  <c:v>54.506633018507628</c:v>
                </c:pt>
                <c:pt idx="176">
                  <c:v>54.529586760198654</c:v>
                </c:pt>
                <c:pt idx="177">
                  <c:v>54.552448536339696</c:v>
                </c:pt>
                <c:pt idx="178">
                  <c:v>54.575219303223264</c:v>
                </c:pt>
                <c:pt idx="179">
                  <c:v>54.597900001973692</c:v>
                </c:pt>
                <c:pt idx="180">
                  <c:v>54.620491558871493</c:v>
                </c:pt>
                <c:pt idx="181">
                  <c:v>54.642994885668898</c:v>
                </c:pt>
                <c:pt idx="182">
                  <c:v>54.665410879897124</c:v>
                </c:pt>
                <c:pt idx="183">
                  <c:v>54.687740425165366</c:v>
                </c:pt>
                <c:pt idx="184">
                  <c:v>54.709984391451826</c:v>
                </c:pt>
                <c:pt idx="185">
                  <c:v>54.732143635387523</c:v>
                </c:pt>
                <c:pt idx="186">
                  <c:v>54.754219000532068</c:v>
                </c:pt>
                <c:pt idx="187">
                  <c:v>54.776211317642776</c:v>
                </c:pt>
                <c:pt idx="188">
                  <c:v>54.798121404936829</c:v>
                </c:pt>
                <c:pt idx="189">
                  <c:v>54.819950068346188</c:v>
                </c:pt>
                <c:pt idx="190">
                  <c:v>54.841698101766681</c:v>
                </c:pt>
                <c:pt idx="191">
                  <c:v>54.863366287300266</c:v>
                </c:pt>
                <c:pt idx="192">
                  <c:v>54.884955395491446</c:v>
                </c:pt>
                <c:pt idx="193">
                  <c:v>54.906466185557619</c:v>
                </c:pt>
                <c:pt idx="194">
                  <c:v>54.927899405613537</c:v>
                </c:pt>
                <c:pt idx="195">
                  <c:v>54.949255792890668</c:v>
                </c:pt>
                <c:pt idx="196">
                  <c:v>54.970536073950356</c:v>
                </c:pt>
                <c:pt idx="197">
                  <c:v>54.991740964892607</c:v>
                </c:pt>
                <c:pt idx="198">
                  <c:v>55.012871171559048</c:v>
                </c:pt>
                <c:pt idx="199">
                  <c:v>55.033927389731183</c:v>
                </c:pt>
                <c:pt idx="200">
                  <c:v>55.054910305324043</c:v>
                </c:pt>
                <c:pt idx="201">
                  <c:v>55.075820594574907</c:v>
                </c:pt>
                <c:pt idx="202">
                  <c:v>55.09665892422759</c:v>
                </c:pt>
                <c:pt idx="203">
                  <c:v>55.117425951712157</c:v>
                </c:pt>
                <c:pt idx="204">
                  <c:v>55.138122325320779</c:v>
                </c:pt>
                <c:pt idx="205">
                  <c:v>55.158748684379034</c:v>
                </c:pt>
                <c:pt idx="206">
                  <c:v>55.179305659413117</c:v>
                </c:pt>
                <c:pt idx="207">
                  <c:v>55.199793872313677</c:v>
                </c:pt>
                <c:pt idx="208">
                  <c:v>55.220213936495163</c:v>
                </c:pt>
                <c:pt idx="209">
                  <c:v>55.240566457052054</c:v>
                </c:pt>
                <c:pt idx="210">
                  <c:v>55.260852030910904</c:v>
                </c:pt>
                <c:pt idx="211">
                  <c:v>55.281071246979472</c:v>
                </c:pt>
                <c:pt idx="212">
                  <c:v>55.301224686292024</c:v>
                </c:pt>
                <c:pt idx="213">
                  <c:v>55.321312922151513</c:v>
                </c:pt>
                <c:pt idx="214">
                  <c:v>55.341336520268364</c:v>
                </c:pt>
                <c:pt idx="215">
                  <c:v>55.36129603889659</c:v>
                </c:pt>
                <c:pt idx="216">
                  <c:v>55.381192028966069</c:v>
                </c:pt>
                <c:pt idx="217">
                  <c:v>55.401025034212672</c:v>
                </c:pt>
                <c:pt idx="218">
                  <c:v>55.420795591304973</c:v>
                </c:pt>
                <c:pt idx="219">
                  <c:v>55.44050422996844</c:v>
                </c:pt>
                <c:pt idx="220">
                  <c:v>55.460151473106514</c:v>
                </c:pt>
                <c:pt idx="221">
                  <c:v>55.479737836919547</c:v>
                </c:pt>
                <c:pt idx="222">
                  <c:v>55.499263831020826</c:v>
                </c:pt>
                <c:pt idx="223">
                  <c:v>55.518729958550011</c:v>
                </c:pt>
                <c:pt idx="224">
                  <c:v>55.538136716284328</c:v>
                </c:pt>
                <c:pt idx="225">
                  <c:v>55.557484594747294</c:v>
                </c:pt>
                <c:pt idx="226">
                  <c:v>55.576774078314969</c:v>
                </c:pt>
                <c:pt idx="227">
                  <c:v>55.596005645320226</c:v>
                </c:pt>
                <c:pt idx="228">
                  <c:v>55.615179768154363</c:v>
                </c:pt>
                <c:pt idx="229">
                  <c:v>55.634296913367265</c:v>
                </c:pt>
                <c:pt idx="230">
                  <c:v>55.653357541764613</c:v>
                </c:pt>
                <c:pt idx="231">
                  <c:v>55.672362108503584</c:v>
                </c:pt>
                <c:pt idx="232">
                  <c:v>55.691311063186575</c:v>
                </c:pt>
                <c:pt idx="233">
                  <c:v>55.710204849952653</c:v>
                </c:pt>
                <c:pt idx="234">
                  <c:v>55.729043907567394</c:v>
                </c:pt>
                <c:pt idx="235">
                  <c:v>55.747828669510731</c:v>
                </c:pt>
                <c:pt idx="236">
                  <c:v>55.76655956406298</c:v>
                </c:pt>
                <c:pt idx="237">
                  <c:v>55.785237014389274</c:v>
                </c:pt>
                <c:pt idx="238">
                  <c:v>55.803861438622107</c:v>
                </c:pt>
                <c:pt idx="239">
                  <c:v>55.822433249942229</c:v>
                </c:pt>
                <c:pt idx="240">
                  <c:v>55.84095285665785</c:v>
                </c:pt>
                <c:pt idx="241">
                  <c:v>55.859420662282595</c:v>
                </c:pt>
                <c:pt idx="242">
                  <c:v>55.877837065611317</c:v>
                </c:pt>
                <c:pt idx="243">
                  <c:v>55.896202460795124</c:v>
                </c:pt>
                <c:pt idx="244">
                  <c:v>55.914517237414039</c:v>
                </c:pt>
                <c:pt idx="245">
                  <c:v>55.932781780549007</c:v>
                </c:pt>
                <c:pt idx="246">
                  <c:v>55.950996470852139</c:v>
                </c:pt>
                <c:pt idx="247">
                  <c:v>55.969161684615464</c:v>
                </c:pt>
                <c:pt idx="248">
                  <c:v>55.987277793838693</c:v>
                </c:pt>
                <c:pt idx="249">
                  <c:v>56.005345166295243</c:v>
                </c:pt>
                <c:pt idx="250">
                  <c:v>56.023364165597386</c:v>
                </c:pt>
                <c:pt idx="251">
                  <c:v>56.041335151259744</c:v>
                </c:pt>
                <c:pt idx="252">
                  <c:v>56.05925847876189</c:v>
                </c:pt>
                <c:pt idx="253">
                  <c:v>56.077134499609684</c:v>
                </c:pt>
                <c:pt idx="254">
                  <c:v>56.094963561395211</c:v>
                </c:pt>
                <c:pt idx="255">
                  <c:v>56.112746007855876</c:v>
                </c:pt>
                <c:pt idx="256">
                  <c:v>56.130482178932162</c:v>
                </c:pt>
                <c:pt idx="257">
                  <c:v>56.148172410824458</c:v>
                </c:pt>
                <c:pt idx="258">
                  <c:v>56.165817036048843</c:v>
                </c:pt>
                <c:pt idx="259">
                  <c:v>56.183416383491476</c:v>
                </c:pt>
                <c:pt idx="260">
                  <c:v>56.20097077846237</c:v>
                </c:pt>
                <c:pt idx="261">
                  <c:v>56.218480542748168</c:v>
                </c:pt>
                <c:pt idx="262">
                  <c:v>56.235945994663503</c:v>
                </c:pt>
                <c:pt idx="263">
                  <c:v>56.253367449102015</c:v>
                </c:pt>
                <c:pt idx="264">
                  <c:v>56.270745217585855</c:v>
                </c:pt>
                <c:pt idx="265">
                  <c:v>56.288079608314845</c:v>
                </c:pt>
                <c:pt idx="266">
                  <c:v>56.305370926214167</c:v>
                </c:pt>
                <c:pt idx="267">
                  <c:v>56.322619472981643</c:v>
                </c:pt>
                <c:pt idx="268">
                  <c:v>56.339825547134055</c:v>
                </c:pt>
                <c:pt idx="269">
                  <c:v>56.356989444052246</c:v>
                </c:pt>
                <c:pt idx="270">
                  <c:v>56.374111456026156</c:v>
                </c:pt>
                <c:pt idx="271">
                  <c:v>56.391191872298364</c:v>
                </c:pt>
                <c:pt idx="272">
                  <c:v>56.40823097910711</c:v>
                </c:pt>
                <c:pt idx="273">
                  <c:v>56.42522905972875</c:v>
                </c:pt>
                <c:pt idx="274">
                  <c:v>56.442186394519055</c:v>
                </c:pt>
                <c:pt idx="275">
                  <c:v>56.459103260954173</c:v>
                </c:pt>
                <c:pt idx="276">
                  <c:v>56.475979933670558</c:v>
                </c:pt>
                <c:pt idx="277">
                  <c:v>56.492816684504568</c:v>
                </c:pt>
                <c:pt idx="278">
                  <c:v>56.509613782530785</c:v>
                </c:pt>
                <c:pt idx="279">
                  <c:v>56.526371494100381</c:v>
                </c:pt>
                <c:pt idx="280">
                  <c:v>56.543090082878244</c:v>
                </c:pt>
                <c:pt idx="281">
                  <c:v>56.559769809879924</c:v>
                </c:pt>
                <c:pt idx="282">
                  <c:v>56.576410933507397</c:v>
                </c:pt>
                <c:pt idx="283">
                  <c:v>56.593013709584788</c:v>
                </c:pt>
                <c:pt idx="284">
                  <c:v>56.609578391393114</c:v>
                </c:pt>
                <c:pt idx="285">
                  <c:v>56.626105229704649</c:v>
                </c:pt>
                <c:pt idx="286">
                  <c:v>56.642594472816398</c:v>
                </c:pt>
                <c:pt idx="287">
                  <c:v>56.659046366583532</c:v>
                </c:pt>
                <c:pt idx="288">
                  <c:v>56.675461154451604</c:v>
                </c:pt>
                <c:pt idx="289">
                  <c:v>56.691839077488829</c:v>
                </c:pt>
                <c:pt idx="290">
                  <c:v>56.708180374417402</c:v>
                </c:pt>
                <c:pt idx="291">
                  <c:v>56.724485281644611</c:v>
                </c:pt>
                <c:pt idx="292">
                  <c:v>56.740754033293108</c:v>
                </c:pt>
                <c:pt idx="293">
                  <c:v>56.756986861230928</c:v>
                </c:pt>
                <c:pt idx="294">
                  <c:v>56.773183995100993</c:v>
                </c:pt>
                <c:pt idx="295">
                  <c:v>56.789345662349994</c:v>
                </c:pt>
                <c:pt idx="296">
                  <c:v>56.805472088256764</c:v>
                </c:pt>
                <c:pt idx="297">
                  <c:v>56.821563495960696</c:v>
                </c:pt>
                <c:pt idx="298">
                  <c:v>56.837620106488842</c:v>
                </c:pt>
                <c:pt idx="299">
                  <c:v>56.853642138783336</c:v>
                </c:pt>
                <c:pt idx="300">
                  <c:v>56.869629809728025</c:v>
                </c:pt>
                <c:pt idx="301">
                  <c:v>56.885583334174555</c:v>
                </c:pt>
                <c:pt idx="302">
                  <c:v>56.901502924968504</c:v>
                </c:pt>
                <c:pt idx="303">
                  <c:v>56.917388792974506</c:v>
                </c:pt>
                <c:pt idx="304">
                  <c:v>56.933241147101484</c:v>
                </c:pt>
                <c:pt idx="305">
                  <c:v>56.949060194327117</c:v>
                </c:pt>
                <c:pt idx="306">
                  <c:v>56.964846139722219</c:v>
                </c:pt>
                <c:pt idx="307">
                  <c:v>56.980599186474443</c:v>
                </c:pt>
                <c:pt idx="308">
                  <c:v>56.996319535911823</c:v>
                </c:pt>
                <c:pt idx="309">
                  <c:v>57.012007387525919</c:v>
                </c:pt>
                <c:pt idx="310">
                  <c:v>57.027662938994375</c:v>
                </c:pt>
                <c:pt idx="311">
                  <c:v>57.04328638620369</c:v>
                </c:pt>
                <c:pt idx="312">
                  <c:v>57.058877923270764</c:v>
                </c:pt>
                <c:pt idx="313">
                  <c:v>57.074437742564932</c:v>
                </c:pt>
                <c:pt idx="314">
                  <c:v>57.089966034729379</c:v>
                </c:pt>
                <c:pt idx="315">
                  <c:v>57.105462988701838</c:v>
                </c:pt>
                <c:pt idx="316">
                  <c:v>57.120928791735714</c:v>
                </c:pt>
                <c:pt idx="317">
                  <c:v>57.136363629420124</c:v>
                </c:pt>
                <c:pt idx="318">
                  <c:v>57.151767685700186</c:v>
                </c:pt>
                <c:pt idx="319">
                  <c:v>57.167141142896867</c:v>
                </c:pt>
                <c:pt idx="320">
                  <c:v>57.182484181726245</c:v>
                </c:pt>
                <c:pt idx="321">
                  <c:v>57.197796981318902</c:v>
                </c:pt>
                <c:pt idx="322">
                  <c:v>57.213079719238628</c:v>
                </c:pt>
                <c:pt idx="323">
                  <c:v>57.228332571501241</c:v>
                </c:pt>
                <c:pt idx="324">
                  <c:v>57.243555712592915</c:v>
                </c:pt>
                <c:pt idx="325">
                  <c:v>57.258749315488018</c:v>
                </c:pt>
                <c:pt idx="326">
                  <c:v>57.273913551667121</c:v>
                </c:pt>
                <c:pt idx="327">
                  <c:v>57.289048591134538</c:v>
                </c:pt>
                <c:pt idx="328">
                  <c:v>57.304154602435474</c:v>
                </c:pt>
                <c:pt idx="329">
                  <c:v>57.319231752673183</c:v>
                </c:pt>
                <c:pt idx="330">
                  <c:v>57.334280207525545</c:v>
                </c:pt>
                <c:pt idx="331">
                  <c:v>57.349300131261948</c:v>
                </c:pt>
                <c:pt idx="332">
                  <c:v>57.364291686759088</c:v>
                </c:pt>
                <c:pt idx="333">
                  <c:v>57.379255035517517</c:v>
                </c:pt>
                <c:pt idx="334">
                  <c:v>57.394190337677088</c:v>
                </c:pt>
                <c:pt idx="335">
                  <c:v>57.409097752032686</c:v>
                </c:pt>
                <c:pt idx="336">
                  <c:v>57.423977436049654</c:v>
                </c:pt>
                <c:pt idx="337">
                  <c:v>57.438829545878747</c:v>
                </c:pt>
                <c:pt idx="338">
                  <c:v>57.453654236371392</c:v>
                </c:pt>
                <c:pt idx="339">
                  <c:v>57.468451661093951</c:v>
                </c:pt>
                <c:pt idx="340">
                  <c:v>57.483221972342683</c:v>
                </c:pt>
                <c:pt idx="341">
                  <c:v>57.497965321157636</c:v>
                </c:pt>
                <c:pt idx="342">
                  <c:v>57.512681857336965</c:v>
                </c:pt>
                <c:pt idx="343">
                  <c:v>57.527371729450969</c:v>
                </c:pt>
                <c:pt idx="344">
                  <c:v>57.542035084855407</c:v>
                </c:pt>
                <c:pt idx="345">
                  <c:v>57.556672069705336</c:v>
                </c:pt>
                <c:pt idx="346">
                  <c:v>57.571282828968279</c:v>
                </c:pt>
                <c:pt idx="347">
                  <c:v>57.585867506437381</c:v>
                </c:pt>
                <c:pt idx="348">
                  <c:v>57.600426244744398</c:v>
                </c:pt>
                <c:pt idx="349">
                  <c:v>57.614959185372378</c:v>
                </c:pt>
                <c:pt idx="350">
                  <c:v>57.629466468668461</c:v>
                </c:pt>
                <c:pt idx="351">
                  <c:v>57.643948233856079</c:v>
                </c:pt>
                <c:pt idx="352">
                  <c:v>57.658404619047239</c:v>
                </c:pt>
                <c:pt idx="353">
                  <c:v>57.672835761254738</c:v>
                </c:pt>
                <c:pt idx="354">
                  <c:v>57.687241796403988</c:v>
                </c:pt>
                <c:pt idx="355">
                  <c:v>57.701622859344809</c:v>
                </c:pt>
                <c:pt idx="356">
                  <c:v>57.715979083862933</c:v>
                </c:pt>
                <c:pt idx="357">
                  <c:v>57.730310602691553</c:v>
                </c:pt>
                <c:pt idx="358">
                  <c:v>57.744617547522573</c:v>
                </c:pt>
                <c:pt idx="359">
                  <c:v>57.758900049017768</c:v>
                </c:pt>
                <c:pt idx="360">
                  <c:v>57.773158236819562</c:v>
                </c:pt>
                <c:pt idx="361">
                  <c:v>57.787392239562323</c:v>
                </c:pt>
                <c:pt idx="362">
                  <c:v>57.801602184882427</c:v>
                </c:pt>
                <c:pt idx="363">
                  <c:v>57.815788199429441</c:v>
                </c:pt>
                <c:pt idx="364">
                  <c:v>57.829950408875995</c:v>
                </c:pt>
                <c:pt idx="365">
                  <c:v>57.844088937928518</c:v>
                </c:pt>
                <c:pt idx="366">
                  <c:v>57.858203910336904</c:v>
                </c:pt>
                <c:pt idx="367">
                  <c:v>57.872295448904872</c:v>
                </c:pt>
                <c:pt idx="368">
                  <c:v>57.886363675499759</c:v>
                </c:pt>
                <c:pt idx="369">
                  <c:v>57.90040871106212</c:v>
                </c:pt>
                <c:pt idx="370">
                  <c:v>57.914430675615442</c:v>
                </c:pt>
                <c:pt idx="371">
                  <c:v>57.928429688275713</c:v>
                </c:pt>
                <c:pt idx="372">
                  <c:v>57.942405867260604</c:v>
                </c:pt>
                <c:pt idx="373">
                  <c:v>57.956359329898795</c:v>
                </c:pt>
                <c:pt idx="374">
                  <c:v>57.970290192639162</c:v>
                </c:pt>
                <c:pt idx="375">
                  <c:v>57.984198571059693</c:v>
                </c:pt>
                <c:pt idx="376">
                  <c:v>57.998084579876377</c:v>
                </c:pt>
                <c:pt idx="377">
                  <c:v>58.01194833295208</c:v>
                </c:pt>
                <c:pt idx="378">
                  <c:v>58.025789943305099</c:v>
                </c:pt>
                <c:pt idx="379">
                  <c:v>58.039609523117768</c:v>
                </c:pt>
                <c:pt idx="380">
                  <c:v>58.053407183744817</c:v>
                </c:pt>
                <c:pt idx="381">
                  <c:v>58.067183035721833</c:v>
                </c:pt>
                <c:pt idx="382">
                  <c:v>58.080937188773397</c:v>
                </c:pt>
                <c:pt idx="383">
                  <c:v>58.094669751821343</c:v>
                </c:pt>
                <c:pt idx="384">
                  <c:v>58.108380832992566</c:v>
                </c:pt>
                <c:pt idx="385">
                  <c:v>58.122070539627138</c:v>
                </c:pt>
                <c:pt idx="386">
                  <c:v>58.135738978286021</c:v>
                </c:pt>
                <c:pt idx="387">
                  <c:v>58.149386254758802</c:v>
                </c:pt>
                <c:pt idx="388">
                  <c:v>58.163012474071415</c:v>
                </c:pt>
                <c:pt idx="389">
                  <c:v>58.176617740493619</c:v>
                </c:pt>
                <c:pt idx="390">
                  <c:v>58.190202157546352</c:v>
                </c:pt>
                <c:pt idx="391">
                  <c:v>58.203765828009203</c:v>
                </c:pt>
                <c:pt idx="392">
                  <c:v>58.217308853927619</c:v>
                </c:pt>
                <c:pt idx="393">
                  <c:v>58.230831336620149</c:v>
                </c:pt>
                <c:pt idx="394">
                  <c:v>58.244333376685375</c:v>
                </c:pt>
                <c:pt idx="395">
                  <c:v>58.257815074009024</c:v>
                </c:pt>
                <c:pt idx="396">
                  <c:v>58.271276527770887</c:v>
                </c:pt>
                <c:pt idx="397">
                  <c:v>58.284717836451456</c:v>
                </c:pt>
                <c:pt idx="398">
                  <c:v>58.298139097838977</c:v>
                </c:pt>
                <c:pt idx="399">
                  <c:v>58.311540409035914</c:v>
                </c:pt>
                <c:pt idx="400">
                  <c:v>58.324921866465459</c:v>
                </c:pt>
                <c:pt idx="401">
                  <c:v>58.338283565878292</c:v>
                </c:pt>
                <c:pt idx="402">
                  <c:v>58.351625602358673</c:v>
                </c:pt>
                <c:pt idx="403">
                  <c:v>58.364948070331117</c:v>
                </c:pt>
                <c:pt idx="404">
                  <c:v>58.378251063566353</c:v>
                </c:pt>
                <c:pt idx="405">
                  <c:v>58.391534675187863</c:v>
                </c:pt>
                <c:pt idx="406">
                  <c:v>58.404798997677588</c:v>
                </c:pt>
                <c:pt idx="407">
                  <c:v>58.41804412288235</c:v>
                </c:pt>
                <c:pt idx="408">
                  <c:v>58.43127014201972</c:v>
                </c:pt>
                <c:pt idx="409">
                  <c:v>58.444477145683692</c:v>
                </c:pt>
                <c:pt idx="410">
                  <c:v>58.45766522385091</c:v>
                </c:pt>
                <c:pt idx="411">
                  <c:v>58.470834465886064</c:v>
                </c:pt>
                <c:pt idx="412">
                  <c:v>58.483984960547886</c:v>
                </c:pt>
                <c:pt idx="413">
                  <c:v>58.497116795994607</c:v>
                </c:pt>
                <c:pt idx="414">
                  <c:v>58.510230059789563</c:v>
                </c:pt>
                <c:pt idx="415">
                  <c:v>58.523324838906753</c:v>
                </c:pt>
                <c:pt idx="416">
                  <c:v>58.536401219736121</c:v>
                </c:pt>
                <c:pt idx="417">
                  <c:v>58.549459288089238</c:v>
                </c:pt>
                <c:pt idx="418">
                  <c:v>58.562499129204191</c:v>
                </c:pt>
                <c:pt idx="419">
                  <c:v>58.575520827751284</c:v>
                </c:pt>
                <c:pt idx="420">
                  <c:v>58.588524467837807</c:v>
                </c:pt>
                <c:pt idx="421">
                  <c:v>58.601510133013512</c:v>
                </c:pt>
                <c:pt idx="422">
                  <c:v>58.614477906275489</c:v>
                </c:pt>
                <c:pt idx="423">
                  <c:v>58.627427870073291</c:v>
                </c:pt>
                <c:pt idx="424">
                  <c:v>58.640360106313729</c:v>
                </c:pt>
                <c:pt idx="425">
                  <c:v>58.653274696365933</c:v>
                </c:pt>
                <c:pt idx="426">
                  <c:v>58.666171721066171</c:v>
                </c:pt>
                <c:pt idx="427">
                  <c:v>58.679051260722616</c:v>
                </c:pt>
                <c:pt idx="428">
                  <c:v>58.69191339512011</c:v>
                </c:pt>
                <c:pt idx="429">
                  <c:v>58.704758203524662</c:v>
                </c:pt>
                <c:pt idx="430">
                  <c:v>58.717585764688366</c:v>
                </c:pt>
                <c:pt idx="431">
                  <c:v>58.730396156853963</c:v>
                </c:pt>
                <c:pt idx="432">
                  <c:v>58.74318945775893</c:v>
                </c:pt>
                <c:pt idx="433">
                  <c:v>58.755965744640655</c:v>
                </c:pt>
                <c:pt idx="434">
                  <c:v>58.768725094240132</c:v>
                </c:pt>
                <c:pt idx="435">
                  <c:v>58.781467582807053</c:v>
                </c:pt>
                <c:pt idx="436">
                  <c:v>58.7941932861035</c:v>
                </c:pt>
                <c:pt idx="437">
                  <c:v>58.806902279408675</c:v>
                </c:pt>
                <c:pt idx="438">
                  <c:v>58.81959463752284</c:v>
                </c:pt>
                <c:pt idx="439">
                  <c:v>58.832270434771772</c:v>
                </c:pt>
                <c:pt idx="440">
                  <c:v>58.844929745010639</c:v>
                </c:pt>
                <c:pt idx="441">
                  <c:v>58.857572641628366</c:v>
                </c:pt>
                <c:pt idx="442">
                  <c:v>58.870199197551479</c:v>
                </c:pt>
                <c:pt idx="443">
                  <c:v>58.882809485248004</c:v>
                </c:pt>
                <c:pt idx="444">
                  <c:v>58.895403576731972</c:v>
                </c:pt>
                <c:pt idx="445">
                  <c:v>58.907981543566613</c:v>
                </c:pt>
                <c:pt idx="446">
                  <c:v>58.920543456868799</c:v>
                </c:pt>
                <c:pt idx="447">
                  <c:v>58.933089387312613</c:v>
                </c:pt>
                <c:pt idx="448">
                  <c:v>58.945619405133243</c:v>
                </c:pt>
                <c:pt idx="449">
                  <c:v>58.958133580130671</c:v>
                </c:pt>
                <c:pt idx="450">
                  <c:v>58.970631981673321</c:v>
                </c:pt>
                <c:pt idx="451">
                  <c:v>58.983114678702051</c:v>
                </c:pt>
                <c:pt idx="452">
                  <c:v>58.995581739733311</c:v>
                </c:pt>
                <c:pt idx="453">
                  <c:v>59.008033232863212</c:v>
                </c:pt>
                <c:pt idx="454">
                  <c:v>59.020469225770732</c:v>
                </c:pt>
                <c:pt idx="455">
                  <c:v>59.03288978572138</c:v>
                </c:pt>
                <c:pt idx="456">
                  <c:v>59.045294979570677</c:v>
                </c:pt>
                <c:pt idx="457">
                  <c:v>59.057684873767563</c:v>
                </c:pt>
                <c:pt idx="458">
                  <c:v>59.070059534357966</c:v>
                </c:pt>
                <c:pt idx="459">
                  <c:v>59.08241902698785</c:v>
                </c:pt>
                <c:pt idx="460">
                  <c:v>59.094763416906872</c:v>
                </c:pt>
                <c:pt idx="461">
                  <c:v>59.107092768971512</c:v>
                </c:pt>
                <c:pt idx="462">
                  <c:v>59.119407147648445</c:v>
                </c:pt>
                <c:pt idx="463">
                  <c:v>59.131706617017635</c:v>
                </c:pt>
                <c:pt idx="464">
                  <c:v>59.143991240775669</c:v>
                </c:pt>
                <c:pt idx="465">
                  <c:v>59.156261082238856</c:v>
                </c:pt>
                <c:pt idx="466">
                  <c:v>59.168516204346389</c:v>
                </c:pt>
                <c:pt idx="467">
                  <c:v>59.180756669663481</c:v>
                </c:pt>
                <c:pt idx="468">
                  <c:v>59.192982540384335</c:v>
                </c:pt>
                <c:pt idx="469">
                  <c:v>59.205193878335187</c:v>
                </c:pt>
                <c:pt idx="470">
                  <c:v>59.217390744977521</c:v>
                </c:pt>
                <c:pt idx="471">
                  <c:v>59.229573201410808</c:v>
                </c:pt>
                <c:pt idx="472">
                  <c:v>59.241741308375481</c:v>
                </c:pt>
                <c:pt idx="473">
                  <c:v>59.253895126256069</c:v>
                </c:pt>
                <c:pt idx="474">
                  <c:v>59.266034715083634</c:v>
                </c:pt>
                <c:pt idx="475">
                  <c:v>59.278160134539249</c:v>
                </c:pt>
                <c:pt idx="476">
                  <c:v>59.29027144395625</c:v>
                </c:pt>
                <c:pt idx="477">
                  <c:v>59.302368702323449</c:v>
                </c:pt>
                <c:pt idx="478">
                  <c:v>59.314451968287536</c:v>
                </c:pt>
                <c:pt idx="479">
                  <c:v>59.326521300156138</c:v>
                </c:pt>
                <c:pt idx="480">
                  <c:v>59.338576755900462</c:v>
                </c:pt>
                <c:pt idx="481">
                  <c:v>59.350618393157873</c:v>
                </c:pt>
                <c:pt idx="482">
                  <c:v>59.362646269234553</c:v>
                </c:pt>
                <c:pt idx="483">
                  <c:v>59.374660441108318</c:v>
                </c:pt>
                <c:pt idx="484">
                  <c:v>59.386660965431012</c:v>
                </c:pt>
                <c:pt idx="485">
                  <c:v>59.39864789853133</c:v>
                </c:pt>
                <c:pt idx="486">
                  <c:v>59.410621296417013</c:v>
                </c:pt>
                <c:pt idx="487">
                  <c:v>59.422581214777757</c:v>
                </c:pt>
                <c:pt idx="488">
                  <c:v>59.434527708987488</c:v>
                </c:pt>
                <c:pt idx="489">
                  <c:v>59.446460834107064</c:v>
                </c:pt>
                <c:pt idx="490">
                  <c:v>59.458380644886304</c:v>
                </c:pt>
                <c:pt idx="491">
                  <c:v>59.470287195766971</c:v>
                </c:pt>
                <c:pt idx="492">
                  <c:v>59.48218054088472</c:v>
                </c:pt>
                <c:pt idx="493">
                  <c:v>59.494060734071823</c:v>
                </c:pt>
                <c:pt idx="494">
                  <c:v>59.505927828859299</c:v>
                </c:pt>
                <c:pt idx="495">
                  <c:v>59.517781878479305</c:v>
                </c:pt>
                <c:pt idx="496">
                  <c:v>59.529622935867522</c:v>
                </c:pt>
                <c:pt idx="497">
                  <c:v>59.54145105366544</c:v>
                </c:pt>
                <c:pt idx="498">
                  <c:v>59.553266284222566</c:v>
                </c:pt>
                <c:pt idx="499">
                  <c:v>59.565068679598703</c:v>
                </c:pt>
                <c:pt idx="500">
                  <c:v>59.576858291566197</c:v>
                </c:pt>
                <c:pt idx="501">
                  <c:v>59.588635171612118</c:v>
                </c:pt>
                <c:pt idx="502">
                  <c:v>59.600399370940472</c:v>
                </c:pt>
                <c:pt idx="503">
                  <c:v>59.612150940474301</c:v>
                </c:pt>
                <c:pt idx="504">
                  <c:v>59.623889930857906</c:v>
                </c:pt>
                <c:pt idx="505">
                  <c:v>59.635616392459021</c:v>
                </c:pt>
                <c:pt idx="506">
                  <c:v>59.647330375370672</c:v>
                </c:pt>
                <c:pt idx="507">
                  <c:v>59.659031929413494</c:v>
                </c:pt>
                <c:pt idx="508">
                  <c:v>59.670721104137769</c:v>
                </c:pt>
                <c:pt idx="509">
                  <c:v>59.682397948825368</c:v>
                </c:pt>
                <c:pt idx="510">
                  <c:v>59.694062512491811</c:v>
                </c:pt>
                <c:pt idx="511">
                  <c:v>59.705714843888387</c:v>
                </c:pt>
                <c:pt idx="512">
                  <c:v>59.717354991503889</c:v>
                </c:pt>
                <c:pt idx="513">
                  <c:v>59.728983003566817</c:v>
                </c:pt>
                <c:pt idx="514">
                  <c:v>59.740598928047234</c:v>
                </c:pt>
                <c:pt idx="515">
                  <c:v>59.752202812658766</c:v>
                </c:pt>
                <c:pt idx="516">
                  <c:v>59.763794704860409</c:v>
                </c:pt>
                <c:pt idx="517">
                  <c:v>59.775374651858435</c:v>
                </c:pt>
                <c:pt idx="518">
                  <c:v>59.786942700608314</c:v>
                </c:pt>
                <c:pt idx="519">
                  <c:v>59.798498897816565</c:v>
                </c:pt>
                <c:pt idx="520">
                  <c:v>59.810043289942591</c:v>
                </c:pt>
                <c:pt idx="521">
                  <c:v>59.821575923200655</c:v>
                </c:pt>
                <c:pt idx="522">
                  <c:v>59.833096843561258</c:v>
                </c:pt>
                <c:pt idx="523">
                  <c:v>59.844606096753537</c:v>
                </c:pt>
                <c:pt idx="524">
                  <c:v>59.856103728266419</c:v>
                </c:pt>
                <c:pt idx="525">
                  <c:v>59.867589783350802</c:v>
                </c:pt>
                <c:pt idx="526">
                  <c:v>59.879064307021331</c:v>
                </c:pt>
                <c:pt idx="527">
                  <c:v>59.890527344057695</c:v>
                </c:pt>
                <c:pt idx="528">
                  <c:v>59.901978939006767</c:v>
                </c:pt>
                <c:pt idx="529">
                  <c:v>59.913419136184238</c:v>
                </c:pt>
                <c:pt idx="530">
                  <c:v>59.924847979675889</c:v>
                </c:pt>
                <c:pt idx="531">
                  <c:v>59.93626551333994</c:v>
                </c:pt>
                <c:pt idx="532">
                  <c:v>59.947671780808029</c:v>
                </c:pt>
                <c:pt idx="533">
                  <c:v>59.959066825487376</c:v>
                </c:pt>
                <c:pt idx="534">
                  <c:v>59.970450690561997</c:v>
                </c:pt>
                <c:pt idx="535">
                  <c:v>59.98182341899458</c:v>
                </c:pt>
                <c:pt idx="536">
                  <c:v>59.993185053527988</c:v>
                </c:pt>
                <c:pt idx="537">
                  <c:v>60.004535636686754</c:v>
                </c:pt>
                <c:pt idx="538">
                  <c:v>60.015875210778809</c:v>
                </c:pt>
                <c:pt idx="539">
                  <c:v>60.02720381789694</c:v>
                </c:pt>
                <c:pt idx="540">
                  <c:v>60.038521499920172</c:v>
                </c:pt>
                <c:pt idx="541">
                  <c:v>60.049828298515664</c:v>
                </c:pt>
                <c:pt idx="542">
                  <c:v>60.061124255139816</c:v>
                </c:pt>
                <c:pt idx="543">
                  <c:v>60.072409411039992</c:v>
                </c:pt>
                <c:pt idx="544">
                  <c:v>60.08368380725603</c:v>
                </c:pt>
                <c:pt idx="545">
                  <c:v>60.094947484621557</c:v>
                </c:pt>
                <c:pt idx="546">
                  <c:v>60.106200483765498</c:v>
                </c:pt>
                <c:pt idx="547">
                  <c:v>60.117442845113608</c:v>
                </c:pt>
                <c:pt idx="548">
                  <c:v>60.128674608889746</c:v>
                </c:pt>
                <c:pt idx="549">
                  <c:v>60.139895815117342</c:v>
                </c:pt>
                <c:pt idx="550">
                  <c:v>60.151106503621058</c:v>
                </c:pt>
                <c:pt idx="551">
                  <c:v>60.1623067140277</c:v>
                </c:pt>
                <c:pt idx="552">
                  <c:v>60.17349648576797</c:v>
                </c:pt>
                <c:pt idx="553">
                  <c:v>60.184675858077739</c:v>
                </c:pt>
                <c:pt idx="554">
                  <c:v>60.195844869999313</c:v>
                </c:pt>
                <c:pt idx="555">
                  <c:v>60.207003560382852</c:v>
                </c:pt>
                <c:pt idx="556">
                  <c:v>60.218151967887785</c:v>
                </c:pt>
                <c:pt idx="557">
                  <c:v>60.229290130983912</c:v>
                </c:pt>
                <c:pt idx="558">
                  <c:v>60.240418087952939</c:v>
                </c:pt>
                <c:pt idx="559">
                  <c:v>60.251535876889612</c:v>
                </c:pt>
                <c:pt idx="560">
                  <c:v>60.262643535703127</c:v>
                </c:pt>
                <c:pt idx="561">
                  <c:v>60.273741102118358</c:v>
                </c:pt>
                <c:pt idx="562">
                  <c:v>60.28482861367705</c:v>
                </c:pt>
                <c:pt idx="563">
                  <c:v>60.29590610773915</c:v>
                </c:pt>
                <c:pt idx="564">
                  <c:v>60.306973621484097</c:v>
                </c:pt>
                <c:pt idx="565">
                  <c:v>60.318031191911942</c:v>
                </c:pt>
                <c:pt idx="566">
                  <c:v>60.329078855844628</c:v>
                </c:pt>
                <c:pt idx="567">
                  <c:v>60.340116649927218</c:v>
                </c:pt>
                <c:pt idx="568">
                  <c:v>60.351144610629028</c:v>
                </c:pt>
                <c:pt idx="569">
                  <c:v>60.362162774244965</c:v>
                </c:pt>
                <c:pt idx="570">
                  <c:v>60.373171176896534</c:v>
                </c:pt>
                <c:pt idx="571">
                  <c:v>60.384169854533042</c:v>
                </c:pt>
                <c:pt idx="572">
                  <c:v>60.395158842932958</c:v>
                </c:pt>
                <c:pt idx="573">
                  <c:v>60.406138177704683</c:v>
                </c:pt>
                <c:pt idx="574">
                  <c:v>60.417107894288172</c:v>
                </c:pt>
                <c:pt idx="575">
                  <c:v>60.428068027955618</c:v>
                </c:pt>
                <c:pt idx="576">
                  <c:v>60.439018613812891</c:v>
                </c:pt>
                <c:pt idx="577">
                  <c:v>60.449959686800426</c:v>
                </c:pt>
                <c:pt idx="578">
                  <c:v>60.460891281694479</c:v>
                </c:pt>
                <c:pt idx="579">
                  <c:v>60.471813433108174</c:v>
                </c:pt>
                <c:pt idx="580">
                  <c:v>60.482726175492694</c:v>
                </c:pt>
                <c:pt idx="581">
                  <c:v>60.493629543138013</c:v>
                </c:pt>
                <c:pt idx="582">
                  <c:v>60.504523570174491</c:v>
                </c:pt>
                <c:pt idx="583">
                  <c:v>60.515408290573355</c:v>
                </c:pt>
                <c:pt idx="584">
                  <c:v>60.526283738148344</c:v>
                </c:pt>
                <c:pt idx="585">
                  <c:v>60.537149946556163</c:v>
                </c:pt>
                <c:pt idx="586">
                  <c:v>60.54800694929807</c:v>
                </c:pt>
                <c:pt idx="587">
                  <c:v>60.55885477972037</c:v>
                </c:pt>
                <c:pt idx="588">
                  <c:v>60.569693471015889</c:v>
                </c:pt>
                <c:pt idx="589">
                  <c:v>60.580523056224699</c:v>
                </c:pt>
                <c:pt idx="590">
                  <c:v>60.591343568235253</c:v>
                </c:pt>
                <c:pt idx="591">
                  <c:v>60.602155039785309</c:v>
                </c:pt>
                <c:pt idx="592">
                  <c:v>60.612957503462944</c:v>
                </c:pt>
                <c:pt idx="593">
                  <c:v>60.623750991707453</c:v>
                </c:pt>
                <c:pt idx="594">
                  <c:v>60.634535536810482</c:v>
                </c:pt>
                <c:pt idx="595">
                  <c:v>60.645311170916891</c:v>
                </c:pt>
                <c:pt idx="596">
                  <c:v>60.656077926025596</c:v>
                </c:pt>
                <c:pt idx="597">
                  <c:v>60.666835833990717</c:v>
                </c:pt>
                <c:pt idx="598">
                  <c:v>60.677584926522378</c:v>
                </c:pt>
                <c:pt idx="599">
                  <c:v>60.688325235187754</c:v>
                </c:pt>
                <c:pt idx="600">
                  <c:v>60.699056791411834</c:v>
                </c:pt>
                <c:pt idx="601">
                  <c:v>60.709779626478465</c:v>
                </c:pt>
                <c:pt idx="602">
                  <c:v>60.720493771531174</c:v>
                </c:pt>
                <c:pt idx="603">
                  <c:v>60.731199257574211</c:v>
                </c:pt>
                <c:pt idx="604">
                  <c:v>60.741896115473153</c:v>
                </c:pt>
                <c:pt idx="605">
                  <c:v>60.752584375956147</c:v>
                </c:pt>
                <c:pt idx="606">
                  <c:v>60.763264069614529</c:v>
                </c:pt>
                <c:pt idx="607">
                  <c:v>60.773935226903852</c:v>
                </c:pt>
                <c:pt idx="608">
                  <c:v>60.784597878144616</c:v>
                </c:pt>
                <c:pt idx="609">
                  <c:v>60.795252053523242</c:v>
                </c:pt>
                <c:pt idx="610">
                  <c:v>60.805897783092838</c:v>
                </c:pt>
                <c:pt idx="611">
                  <c:v>60.816535096774103</c:v>
                </c:pt>
                <c:pt idx="612">
                  <c:v>60.827164024356158</c:v>
                </c:pt>
                <c:pt idx="613">
                  <c:v>60.837784595497304</c:v>
                </c:pt>
                <c:pt idx="614">
                  <c:v>60.848396839725929</c:v>
                </c:pt>
                <c:pt idx="615">
                  <c:v>60.859000786441371</c:v>
                </c:pt>
                <c:pt idx="616">
                  <c:v>60.869596464914522</c:v>
                </c:pt>
                <c:pt idx="617">
                  <c:v>60.880183904288906</c:v>
                </c:pt>
                <c:pt idx="618">
                  <c:v>60.890763133581338</c:v>
                </c:pt>
                <c:pt idx="619">
                  <c:v>60.90133418168255</c:v>
                </c:pt>
                <c:pt idx="620">
                  <c:v>60.911897077358333</c:v>
                </c:pt>
                <c:pt idx="621">
                  <c:v>60.92245184925013</c:v>
                </c:pt>
                <c:pt idx="622">
                  <c:v>60.932998525875647</c:v>
                </c:pt>
                <c:pt idx="623">
                  <c:v>60.943537135630052</c:v>
                </c:pt>
                <c:pt idx="624">
                  <c:v>60.95406770678624</c:v>
                </c:pt>
                <c:pt idx="625">
                  <c:v>60.964590267495915</c:v>
                </c:pt>
                <c:pt idx="626">
                  <c:v>60.97510484579032</c:v>
                </c:pt>
                <c:pt idx="627">
                  <c:v>60.985611469580874</c:v>
                </c:pt>
                <c:pt idx="628">
                  <c:v>60.996110166659868</c:v>
                </c:pt>
                <c:pt idx="629">
                  <c:v>61.006600964701335</c:v>
                </c:pt>
                <c:pt idx="630">
                  <c:v>61.017083891261869</c:v>
                </c:pt>
                <c:pt idx="631">
                  <c:v>61.027558973781012</c:v>
                </c:pt>
                <c:pt idx="632">
                  <c:v>61.038026239582209</c:v>
                </c:pt>
                <c:pt idx="633">
                  <c:v>61.048485715873632</c:v>
                </c:pt>
                <c:pt idx="634">
                  <c:v>61.058937429748497</c:v>
                </c:pt>
                <c:pt idx="635">
                  <c:v>61.069381408186139</c:v>
                </c:pt>
                <c:pt idx="636">
                  <c:v>61.079817678052613</c:v>
                </c:pt>
                <c:pt idx="637">
                  <c:v>61.090246266101246</c:v>
                </c:pt>
                <c:pt idx="638">
                  <c:v>61.100667198973362</c:v>
                </c:pt>
                <c:pt idx="639">
                  <c:v>61.111080503199275</c:v>
                </c:pt>
                <c:pt idx="640">
                  <c:v>61.121486205198408</c:v>
                </c:pt>
                <c:pt idx="641">
                  <c:v>61.131884331280432</c:v>
                </c:pt>
                <c:pt idx="642">
                  <c:v>61.142274907645707</c:v>
                </c:pt>
                <c:pt idx="643">
                  <c:v>61.152657960386023</c:v>
                </c:pt>
                <c:pt idx="644">
                  <c:v>61.163033515485274</c:v>
                </c:pt>
                <c:pt idx="645">
                  <c:v>61.173401598819964</c:v>
                </c:pt>
                <c:pt idx="646">
                  <c:v>61.183762236159971</c:v>
                </c:pt>
                <c:pt idx="647">
                  <c:v>61.194115453169232</c:v>
                </c:pt>
                <c:pt idx="648">
                  <c:v>61.204461275406302</c:v>
                </c:pt>
                <c:pt idx="649">
                  <c:v>61.214799728324934</c:v>
                </c:pt>
                <c:pt idx="650">
                  <c:v>61.225130837274826</c:v>
                </c:pt>
                <c:pt idx="651">
                  <c:v>61.235454627502179</c:v>
                </c:pt>
                <c:pt idx="652">
                  <c:v>61.245771124150281</c:v>
                </c:pt>
                <c:pt idx="653">
                  <c:v>61.256080352260327</c:v>
                </c:pt>
                <c:pt idx="654">
                  <c:v>61.266382336771585</c:v>
                </c:pt>
                <c:pt idx="655">
                  <c:v>61.27667710252252</c:v>
                </c:pt>
                <c:pt idx="656">
                  <c:v>61.286964674251038</c:v>
                </c:pt>
                <c:pt idx="657">
                  <c:v>61.297245076595232</c:v>
                </c:pt>
                <c:pt idx="658">
                  <c:v>61.307518334093885</c:v>
                </c:pt>
                <c:pt idx="659">
                  <c:v>61.317784471187188</c:v>
                </c:pt>
                <c:pt idx="660">
                  <c:v>61.32804351221715</c:v>
                </c:pt>
                <c:pt idx="661">
                  <c:v>61.338295481428347</c:v>
                </c:pt>
                <c:pt idx="662">
                  <c:v>61.348540402968347</c:v>
                </c:pt>
                <c:pt idx="663">
                  <c:v>61.358778300888389</c:v>
                </c:pt>
                <c:pt idx="664">
                  <c:v>61.369009199143896</c:v>
                </c:pt>
                <c:pt idx="665">
                  <c:v>61.379233121595092</c:v>
                </c:pt>
                <c:pt idx="666">
                  <c:v>61.389450092007372</c:v>
                </c:pt>
                <c:pt idx="667">
                  <c:v>61.399660134052162</c:v>
                </c:pt>
                <c:pt idx="668">
                  <c:v>61.409863271307294</c:v>
                </c:pt>
                <c:pt idx="669">
                  <c:v>61.420059527257379</c:v>
                </c:pt>
                <c:pt idx="670">
                  <c:v>61.430248925294805</c:v>
                </c:pt>
                <c:pt idx="671">
                  <c:v>61.440431488719753</c:v>
                </c:pt>
                <c:pt idx="672">
                  <c:v>61.450607240741114</c:v>
                </c:pt>
                <c:pt idx="673">
                  <c:v>61.460776204476829</c:v>
                </c:pt>
                <c:pt idx="674">
                  <c:v>61.470938402954594</c:v>
                </c:pt>
                <c:pt idx="675">
                  <c:v>61.481093859112029</c:v>
                </c:pt>
                <c:pt idx="676">
                  <c:v>61.491242595797694</c:v>
                </c:pt>
                <c:pt idx="677">
                  <c:v>61.501384635771075</c:v>
                </c:pt>
                <c:pt idx="678">
                  <c:v>61.511520001703587</c:v>
                </c:pt>
                <c:pt idx="679">
                  <c:v>61.521648716178696</c:v>
                </c:pt>
                <c:pt idx="680">
                  <c:v>61.531770801692609</c:v>
                </c:pt>
                <c:pt idx="681">
                  <c:v>61.541886280654822</c:v>
                </c:pt>
                <c:pt idx="682">
                  <c:v>61.551995175388498</c:v>
                </c:pt>
                <c:pt idx="683">
                  <c:v>61.562097508130968</c:v>
                </c:pt>
                <c:pt idx="684">
                  <c:v>61.572193301034254</c:v>
                </c:pt>
                <c:pt idx="685">
                  <c:v>61.582282576165625</c:v>
                </c:pt>
                <c:pt idx="686">
                  <c:v>61.592365355507994</c:v>
                </c:pt>
                <c:pt idx="687">
                  <c:v>61.602441660960316</c:v>
                </c:pt>
                <c:pt idx="688">
                  <c:v>61.612511514338351</c:v>
                </c:pt>
                <c:pt idx="689">
                  <c:v>61.622574937374793</c:v>
                </c:pt>
                <c:pt idx="690">
                  <c:v>61.632631951719986</c:v>
                </c:pt>
                <c:pt idx="691">
                  <c:v>61.642682578942228</c:v>
                </c:pt>
                <c:pt idx="692">
                  <c:v>61.652726840528452</c:v>
                </c:pt>
                <c:pt idx="693">
                  <c:v>61.662764757884368</c:v>
                </c:pt>
                <c:pt idx="694">
                  <c:v>61.672796352335261</c:v>
                </c:pt>
                <c:pt idx="695">
                  <c:v>61.682821645126154</c:v>
                </c:pt>
                <c:pt idx="696">
                  <c:v>61.692840657422451</c:v>
                </c:pt>
                <c:pt idx="697">
                  <c:v>61.702853410310361</c:v>
                </c:pt>
                <c:pt idx="698">
                  <c:v>61.712859924797222</c:v>
                </c:pt>
                <c:pt idx="699">
                  <c:v>61.72286022181202</c:v>
                </c:pt>
                <c:pt idx="700">
                  <c:v>61.732854322205874</c:v>
                </c:pt>
                <c:pt idx="701">
                  <c:v>61.742842246752481</c:v>
                </c:pt>
                <c:pt idx="702">
                  <c:v>61.752824016148381</c:v>
                </c:pt>
                <c:pt idx="703">
                  <c:v>61.762799651013623</c:v>
                </c:pt>
                <c:pt idx="704">
                  <c:v>61.772769171891937</c:v>
                </c:pt>
                <c:pt idx="705">
                  <c:v>61.78273259925141</c:v>
                </c:pt>
                <c:pt idx="706">
                  <c:v>61.792689953484704</c:v>
                </c:pt>
                <c:pt idx="707">
                  <c:v>61.802641254909695</c:v>
                </c:pt>
                <c:pt idx="708">
                  <c:v>61.812586523769568</c:v>
                </c:pt>
                <c:pt idx="709">
                  <c:v>61.822525780233534</c:v>
                </c:pt>
                <c:pt idx="710">
                  <c:v>61.832459044397069</c:v>
                </c:pt>
                <c:pt idx="711">
                  <c:v>61.842386336282473</c:v>
                </c:pt>
                <c:pt idx="712">
                  <c:v>61.852307675839072</c:v>
                </c:pt>
                <c:pt idx="713">
                  <c:v>61.862223082943686</c:v>
                </c:pt>
                <c:pt idx="714">
                  <c:v>61.872132577401253</c:v>
                </c:pt>
                <c:pt idx="715">
                  <c:v>61.882036178944752</c:v>
                </c:pt>
                <c:pt idx="716">
                  <c:v>61.891933907236172</c:v>
                </c:pt>
                <c:pt idx="717">
                  <c:v>61.901825781866471</c:v>
                </c:pt>
                <c:pt idx="718">
                  <c:v>61.911711822356047</c:v>
                </c:pt>
                <c:pt idx="719">
                  <c:v>61.92159204815529</c:v>
                </c:pt>
                <c:pt idx="720">
                  <c:v>61.931466478644793</c:v>
                </c:pt>
                <c:pt idx="721">
                  <c:v>61.941335133135901</c:v>
                </c:pt>
                <c:pt idx="722">
                  <c:v>61.95119803087087</c:v>
                </c:pt>
                <c:pt idx="723">
                  <c:v>61.961055191023341</c:v>
                </c:pt>
                <c:pt idx="724">
                  <c:v>61.970906632698878</c:v>
                </c:pt>
                <c:pt idx="725">
                  <c:v>61.980752374935051</c:v>
                </c:pt>
                <c:pt idx="726">
                  <c:v>61.99059243670203</c:v>
                </c:pt>
                <c:pt idx="727">
                  <c:v>62.000426836902761</c:v>
                </c:pt>
                <c:pt idx="728">
                  <c:v>62.010255594373596</c:v>
                </c:pt>
                <c:pt idx="729">
                  <c:v>62.020078727884325</c:v>
                </c:pt>
                <c:pt idx="730">
                  <c:v>62.029896256138812</c:v>
                </c:pt>
                <c:pt idx="731">
                  <c:v>62.039708197775241</c:v>
                </c:pt>
                <c:pt idx="732">
                  <c:v>62.049514571366409</c:v>
                </c:pt>
                <c:pt idx="733">
                  <c:v>62.059315395420107</c:v>
                </c:pt>
                <c:pt idx="734">
                  <c:v>62.069110688379673</c:v>
                </c:pt>
                <c:pt idx="735">
                  <c:v>62.078900468623999</c:v>
                </c:pt>
                <c:pt idx="736">
                  <c:v>62.088684754468126</c:v>
                </c:pt>
                <c:pt idx="737">
                  <c:v>62.098463564163502</c:v>
                </c:pt>
                <c:pt idx="738">
                  <c:v>62.108236915898274</c:v>
                </c:pt>
                <c:pt idx="739">
                  <c:v>62.118004827797698</c:v>
                </c:pt>
                <c:pt idx="740">
                  <c:v>62.12776731792453</c:v>
                </c:pt>
                <c:pt idx="741">
                  <c:v>62.137524404279212</c:v>
                </c:pt>
                <c:pt idx="742">
                  <c:v>62.147276104800284</c:v>
                </c:pt>
                <c:pt idx="743">
                  <c:v>62.157022437364752</c:v>
                </c:pt>
                <c:pt idx="744">
                  <c:v>62.166763419788289</c:v>
                </c:pt>
                <c:pt idx="745">
                  <c:v>62.176499069825788</c:v>
                </c:pt>
                <c:pt idx="746">
                  <c:v>62.186229405171353</c:v>
                </c:pt>
                <c:pt idx="747">
                  <c:v>62.195954443458923</c:v>
                </c:pt>
                <c:pt idx="748">
                  <c:v>62.205674202262514</c:v>
                </c:pt>
                <c:pt idx="749">
                  <c:v>62.21538869909638</c:v>
                </c:pt>
                <c:pt idx="750">
                  <c:v>62.225097951415528</c:v>
                </c:pt>
                <c:pt idx="751">
                  <c:v>62.23480197661592</c:v>
                </c:pt>
                <c:pt idx="752">
                  <c:v>62.244500792034884</c:v>
                </c:pt>
                <c:pt idx="753">
                  <c:v>62.254194414951201</c:v>
                </c:pt>
                <c:pt idx="754">
                  <c:v>62.263882862585696</c:v>
                </c:pt>
                <c:pt idx="755">
                  <c:v>62.273566152101452</c:v>
                </c:pt>
                <c:pt idx="756">
                  <c:v>62.283244300603847</c:v>
                </c:pt>
                <c:pt idx="757">
                  <c:v>62.292917325141374</c:v>
                </c:pt>
                <c:pt idx="758">
                  <c:v>62.302585242705433</c:v>
                </c:pt>
                <c:pt idx="759">
                  <c:v>62.312248070230972</c:v>
                </c:pt>
                <c:pt idx="760">
                  <c:v>62.321905824596534</c:v>
                </c:pt>
                <c:pt idx="761">
                  <c:v>62.331558522624796</c:v>
                </c:pt>
                <c:pt idx="762">
                  <c:v>62.341206181082711</c:v>
                </c:pt>
                <c:pt idx="763">
                  <c:v>62.350848816681783</c:v>
                </c:pt>
                <c:pt idx="764">
                  <c:v>62.360486446078404</c:v>
                </c:pt>
                <c:pt idx="765">
                  <c:v>62.370119085874123</c:v>
                </c:pt>
                <c:pt idx="766">
                  <c:v>62.379746752616086</c:v>
                </c:pt>
                <c:pt idx="767">
                  <c:v>62.389369462796921</c:v>
                </c:pt>
                <c:pt idx="768">
                  <c:v>62.398987232855539</c:v>
                </c:pt>
                <c:pt idx="769">
                  <c:v>62.408600079176971</c:v>
                </c:pt>
                <c:pt idx="770">
                  <c:v>62.418208018092848</c:v>
                </c:pt>
                <c:pt idx="771">
                  <c:v>62.427811065881805</c:v>
                </c:pt>
                <c:pt idx="772">
                  <c:v>62.437409238769426</c:v>
                </c:pt>
                <c:pt idx="773">
                  <c:v>62.447002552928737</c:v>
                </c:pt>
                <c:pt idx="774">
                  <c:v>62.456591024480517</c:v>
                </c:pt>
                <c:pt idx="775">
                  <c:v>62.466174669493434</c:v>
                </c:pt>
                <c:pt idx="776">
                  <c:v>62.475753503984379</c:v>
                </c:pt>
                <c:pt idx="777">
                  <c:v>62.485327543918608</c:v>
                </c:pt>
                <c:pt idx="778">
                  <c:v>62.494896805210388</c:v>
                </c:pt>
                <c:pt idx="779">
                  <c:v>62.504461303722657</c:v>
                </c:pt>
                <c:pt idx="780">
                  <c:v>62.514021055267953</c:v>
                </c:pt>
                <c:pt idx="781">
                  <c:v>62.523576075608041</c:v>
                </c:pt>
                <c:pt idx="782">
                  <c:v>62.533126380454675</c:v>
                </c:pt>
                <c:pt idx="783">
                  <c:v>62.542671985469532</c:v>
                </c:pt>
                <c:pt idx="784">
                  <c:v>62.552212906264714</c:v>
                </c:pt>
                <c:pt idx="785">
                  <c:v>62.561749158402733</c:v>
                </c:pt>
                <c:pt idx="786">
                  <c:v>62.57128075739697</c:v>
                </c:pt>
                <c:pt idx="787">
                  <c:v>62.580807718711888</c:v>
                </c:pt>
                <c:pt idx="788">
                  <c:v>62.590330057763182</c:v>
                </c:pt>
                <c:pt idx="789">
                  <c:v>62.599847789918186</c:v>
                </c:pt>
                <c:pt idx="790">
                  <c:v>62.60936093049596</c:v>
                </c:pt>
                <c:pt idx="791">
                  <c:v>62.618869494767594</c:v>
                </c:pt>
                <c:pt idx="792">
                  <c:v>62.628373497956559</c:v>
                </c:pt>
                <c:pt idx="793">
                  <c:v>62.637872955238748</c:v>
                </c:pt>
                <c:pt idx="794">
                  <c:v>62.647367881742881</c:v>
                </c:pt>
                <c:pt idx="795">
                  <c:v>62.656858292550695</c:v>
                </c:pt>
                <c:pt idx="796">
                  <c:v>62.666344202697047</c:v>
                </c:pt>
                <c:pt idx="797">
                  <c:v>62.675825627170482</c:v>
                </c:pt>
                <c:pt idx="798">
                  <c:v>62.685302580913039</c:v>
                </c:pt>
                <c:pt idx="799">
                  <c:v>62.694775078820896</c:v>
                </c:pt>
                <c:pt idx="800">
                  <c:v>62.704243135744299</c:v>
                </c:pt>
                <c:pt idx="801">
                  <c:v>62.713706766487888</c:v>
                </c:pt>
                <c:pt idx="802">
                  <c:v>62.723165985811058</c:v>
                </c:pt>
                <c:pt idx="803">
                  <c:v>62.732620808427939</c:v>
                </c:pt>
                <c:pt idx="804">
                  <c:v>62.74207124900785</c:v>
                </c:pt>
                <c:pt idx="805">
                  <c:v>62.751517322175374</c:v>
                </c:pt>
                <c:pt idx="806">
                  <c:v>62.760959042510613</c:v>
                </c:pt>
                <c:pt idx="807">
                  <c:v>62.770396424549588</c:v>
                </c:pt>
                <c:pt idx="808">
                  <c:v>62.779829482784095</c:v>
                </c:pt>
                <c:pt idx="809">
                  <c:v>62.789258231662238</c:v>
                </c:pt>
                <c:pt idx="810">
                  <c:v>62.798682685588567</c:v>
                </c:pt>
                <c:pt idx="811">
                  <c:v>62.8081028589243</c:v>
                </c:pt>
                <c:pt idx="812">
                  <c:v>62.81751876598738</c:v>
                </c:pt>
                <c:pt idx="813">
                  <c:v>62.826930421052964</c:v>
                </c:pt>
                <c:pt idx="814">
                  <c:v>62.836337838353415</c:v>
                </c:pt>
                <c:pt idx="815">
                  <c:v>62.845741032078614</c:v>
                </c:pt>
                <c:pt idx="816">
                  <c:v>62.855140016376239</c:v>
                </c:pt>
                <c:pt idx="817">
                  <c:v>62.864534805351674</c:v>
                </c:pt>
                <c:pt idx="818">
                  <c:v>62.87392541306869</c:v>
                </c:pt>
                <c:pt idx="819">
                  <c:v>62.883311853549152</c:v>
                </c:pt>
                <c:pt idx="820">
                  <c:v>62.892694140773713</c:v>
                </c:pt>
                <c:pt idx="821">
                  <c:v>62.902072288681552</c:v>
                </c:pt>
                <c:pt idx="822">
                  <c:v>62.911446311171005</c:v>
                </c:pt>
                <c:pt idx="823">
                  <c:v>62.920816222099354</c:v>
                </c:pt>
                <c:pt idx="824">
                  <c:v>62.930182035283352</c:v>
                </c:pt>
                <c:pt idx="825">
                  <c:v>62.939543764499362</c:v>
                </c:pt>
                <c:pt idx="826">
                  <c:v>62.948901423483413</c:v>
                </c:pt>
                <c:pt idx="827">
                  <c:v>62.95825502593155</c:v>
                </c:pt>
                <c:pt idx="828">
                  <c:v>62.967604585499842</c:v>
                </c:pt>
                <c:pt idx="829">
                  <c:v>62.97695011580489</c:v>
                </c:pt>
                <c:pt idx="830">
                  <c:v>62.986291630423729</c:v>
                </c:pt>
                <c:pt idx="831">
                  <c:v>62.995629142894181</c:v>
                </c:pt>
                <c:pt idx="832">
                  <c:v>63.004962666714903</c:v>
                </c:pt>
                <c:pt idx="833">
                  <c:v>63.014292215345797</c:v>
                </c:pt>
                <c:pt idx="834">
                  <c:v>63.023617802207987</c:v>
                </c:pt>
                <c:pt idx="835">
                  <c:v>63.032939440684181</c:v>
                </c:pt>
                <c:pt idx="836">
                  <c:v>63.042257144118658</c:v>
                </c:pt>
                <c:pt idx="837">
                  <c:v>63.051570925817721</c:v>
                </c:pt>
                <c:pt idx="838">
                  <c:v>63.060880799049578</c:v>
                </c:pt>
                <c:pt idx="839">
                  <c:v>63.070186777044832</c:v>
                </c:pt>
                <c:pt idx="840">
                  <c:v>63.079488872996407</c:v>
                </c:pt>
                <c:pt idx="841">
                  <c:v>63.088787100059989</c:v>
                </c:pt>
                <c:pt idx="842">
                  <c:v>63.098081471353836</c:v>
                </c:pt>
                <c:pt idx="843">
                  <c:v>63.107371999959412</c:v>
                </c:pt>
                <c:pt idx="844">
                  <c:v>63.116658698921213</c:v>
                </c:pt>
                <c:pt idx="845">
                  <c:v>63.125941581247055</c:v>
                </c:pt>
                <c:pt idx="846">
                  <c:v>63.13522065990837</c:v>
                </c:pt>
                <c:pt idx="847">
                  <c:v>63.144495947840248</c:v>
                </c:pt>
                <c:pt idx="848">
                  <c:v>63.153767457941619</c:v>
                </c:pt>
                <c:pt idx="849">
                  <c:v>63.163035203075495</c:v>
                </c:pt>
                <c:pt idx="850">
                  <c:v>63.172299196069048</c:v>
                </c:pt>
                <c:pt idx="851">
                  <c:v>63.181559449713895</c:v>
                </c:pt>
                <c:pt idx="852">
                  <c:v>63.190815976766281</c:v>
                </c:pt>
                <c:pt idx="853">
                  <c:v>63.200068789947011</c:v>
                </c:pt>
                <c:pt idx="854">
                  <c:v>63.209317901941915</c:v>
                </c:pt>
                <c:pt idx="855">
                  <c:v>63.218563325401973</c:v>
                </c:pt>
                <c:pt idx="856">
                  <c:v>63.227805072943298</c:v>
                </c:pt>
                <c:pt idx="857">
                  <c:v>63.237043157147347</c:v>
                </c:pt>
                <c:pt idx="858">
                  <c:v>63.246277590561419</c:v>
                </c:pt>
                <c:pt idx="859">
                  <c:v>63.255508385698228</c:v>
                </c:pt>
                <c:pt idx="860">
                  <c:v>63.264735555036665</c:v>
                </c:pt>
                <c:pt idx="861">
                  <c:v>63.273959111021625</c:v>
                </c:pt>
                <c:pt idx="862">
                  <c:v>63.2831790660641</c:v>
                </c:pt>
                <c:pt idx="863">
                  <c:v>63.292395432541703</c:v>
                </c:pt>
                <c:pt idx="864">
                  <c:v>63.301608222798478</c:v>
                </c:pt>
                <c:pt idx="865">
                  <c:v>63.310817449145205</c:v>
                </c:pt>
                <c:pt idx="866">
                  <c:v>63.320023123859535</c:v>
                </c:pt>
                <c:pt idx="867">
                  <c:v>63.329225259186259</c:v>
                </c:pt>
                <c:pt idx="868">
                  <c:v>63.33842386733722</c:v>
                </c:pt>
                <c:pt idx="869">
                  <c:v>63.347618960491751</c:v>
                </c:pt>
                <c:pt idx="870">
                  <c:v>63.35681055079656</c:v>
                </c:pt>
                <c:pt idx="871">
                  <c:v>63.365998650366173</c:v>
                </c:pt>
                <c:pt idx="872">
                  <c:v>63.375183271282864</c:v>
                </c:pt>
                <c:pt idx="873">
                  <c:v>63.384364425596871</c:v>
                </c:pt>
                <c:pt idx="874">
                  <c:v>63.393542125326626</c:v>
                </c:pt>
                <c:pt idx="875">
                  <c:v>63.402716382458721</c:v>
                </c:pt>
                <c:pt idx="876">
                  <c:v>63.411887208948272</c:v>
                </c:pt>
                <c:pt idx="877">
                  <c:v>63.421054616719047</c:v>
                </c:pt>
                <c:pt idx="878">
                  <c:v>63.430218617663364</c:v>
                </c:pt>
                <c:pt idx="879">
                  <c:v>63.439379223642653</c:v>
                </c:pt>
                <c:pt idx="880">
                  <c:v>63.44853644648709</c:v>
                </c:pt>
                <c:pt idx="881">
                  <c:v>63.457690297996344</c:v>
                </c:pt>
                <c:pt idx="882">
                  <c:v>63.466840789939155</c:v>
                </c:pt>
                <c:pt idx="883">
                  <c:v>63.475987934053919</c:v>
                </c:pt>
                <c:pt idx="884">
                  <c:v>63.485131742048473</c:v>
                </c:pt>
                <c:pt idx="885">
                  <c:v>63.494272225600589</c:v>
                </c:pt>
                <c:pt idx="886">
                  <c:v>63.50340939635786</c:v>
                </c:pt>
                <c:pt idx="887">
                  <c:v>63.512543265937857</c:v>
                </c:pt>
                <c:pt idx="888">
                  <c:v>63.521673845928468</c:v>
                </c:pt>
                <c:pt idx="889">
                  <c:v>63.530801147887885</c:v>
                </c:pt>
                <c:pt idx="890">
                  <c:v>63.539925183344671</c:v>
                </c:pt>
                <c:pt idx="891">
                  <c:v>63.549045963798129</c:v>
                </c:pt>
                <c:pt idx="892">
                  <c:v>63.558163500718258</c:v>
                </c:pt>
                <c:pt idx="893">
                  <c:v>63.567277805545949</c:v>
                </c:pt>
                <c:pt idx="894">
                  <c:v>63.576388889693085</c:v>
                </c:pt>
                <c:pt idx="895">
                  <c:v>63.58549676454281</c:v>
                </c:pt>
                <c:pt idx="896">
                  <c:v>63.594601441449434</c:v>
                </c:pt>
                <c:pt idx="897">
                  <c:v>63.603702931738852</c:v>
                </c:pt>
                <c:pt idx="898">
                  <c:v>63.612801246708429</c:v>
                </c:pt>
                <c:pt idx="899">
                  <c:v>63.621896397627268</c:v>
                </c:pt>
                <c:pt idx="900">
                  <c:v>63.63098839573626</c:v>
                </c:pt>
                <c:pt idx="901">
                  <c:v>63.640077252248332</c:v>
                </c:pt>
                <c:pt idx="902">
                  <c:v>63.649162978348571</c:v>
                </c:pt>
                <c:pt idx="903">
                  <c:v>63.658245585194145</c:v>
                </c:pt>
                <c:pt idx="904">
                  <c:v>63.667325083914683</c:v>
                </c:pt>
                <c:pt idx="905">
                  <c:v>63.676401485612395</c:v>
                </c:pt>
                <c:pt idx="906">
                  <c:v>63.685474801361906</c:v>
                </c:pt>
                <c:pt idx="907">
                  <c:v>63.694545042210748</c:v>
                </c:pt>
                <c:pt idx="908">
                  <c:v>63.703612219179305</c:v>
                </c:pt>
                <c:pt idx="909">
                  <c:v>63.712676343261009</c:v>
                </c:pt>
                <c:pt idx="910">
                  <c:v>63.721737425422354</c:v>
                </c:pt>
                <c:pt idx="911">
                  <c:v>63.730795476603177</c:v>
                </c:pt>
                <c:pt idx="912">
                  <c:v>63.739850507716646</c:v>
                </c:pt>
                <c:pt idx="913">
                  <c:v>63.748902529649442</c:v>
                </c:pt>
                <c:pt idx="914">
                  <c:v>63.75795155326194</c:v>
                </c:pt>
                <c:pt idx="915">
                  <c:v>63.766997589388211</c:v>
                </c:pt>
                <c:pt idx="916">
                  <c:v>63.776040648836322</c:v>
                </c:pt>
                <c:pt idx="917">
                  <c:v>63.785080742388267</c:v>
                </c:pt>
                <c:pt idx="918">
                  <c:v>63.79411788080013</c:v>
                </c:pt>
                <c:pt idx="919">
                  <c:v>63.803152074802334</c:v>
                </c:pt>
                <c:pt idx="920">
                  <c:v>63.812183335099711</c:v>
                </c:pt>
                <c:pt idx="921">
                  <c:v>63.821211672371398</c:v>
                </c:pt>
                <c:pt idx="922">
                  <c:v>63.830237097271386</c:v>
                </c:pt>
                <c:pt idx="923">
                  <c:v>63.839259620428244</c:v>
                </c:pt>
                <c:pt idx="924">
                  <c:v>63.848279252445423</c:v>
                </c:pt>
                <c:pt idx="925">
                  <c:v>63.857296003901311</c:v>
                </c:pt>
                <c:pt idx="926">
                  <c:v>63.866309885349537</c:v>
                </c:pt>
                <c:pt idx="927">
                  <c:v>63.875320907318745</c:v>
                </c:pt>
                <c:pt idx="928">
                  <c:v>63.884329080312959</c:v>
                </c:pt>
                <c:pt idx="929">
                  <c:v>63.893334414811747</c:v>
                </c:pt>
                <c:pt idx="930">
                  <c:v>63.902336921270006</c:v>
                </c:pt>
                <c:pt idx="931">
                  <c:v>63.911336610118518</c:v>
                </c:pt>
                <c:pt idx="932">
                  <c:v>63.920333491763778</c:v>
                </c:pt>
                <c:pt idx="933">
                  <c:v>63.929327576588008</c:v>
                </c:pt>
                <c:pt idx="934">
                  <c:v>63.938318874949672</c:v>
                </c:pt>
                <c:pt idx="935">
                  <c:v>63.947307397183238</c:v>
                </c:pt>
                <c:pt idx="936">
                  <c:v>63.956293153599418</c:v>
                </c:pt>
                <c:pt idx="937">
                  <c:v>63.965276154485259</c:v>
                </c:pt>
                <c:pt idx="938">
                  <c:v>63.974256410104203</c:v>
                </c:pt>
                <c:pt idx="939">
                  <c:v>63.983233930696343</c:v>
                </c:pt>
                <c:pt idx="940">
                  <c:v>63.992208726478459</c:v>
                </c:pt>
                <c:pt idx="941">
                  <c:v>64.001180807643962</c:v>
                </c:pt>
                <c:pt idx="942">
                  <c:v>64.010150184363312</c:v>
                </c:pt>
                <c:pt idx="943">
                  <c:v>64.019116866783918</c:v>
                </c:pt>
                <c:pt idx="944">
                  <c:v>64.028080865030162</c:v>
                </c:pt>
                <c:pt idx="945">
                  <c:v>64.037042189203802</c:v>
                </c:pt>
                <c:pt idx="946">
                  <c:v>64.046000849383859</c:v>
                </c:pt>
                <c:pt idx="947">
                  <c:v>64.054956855626756</c:v>
                </c:pt>
                <c:pt idx="948">
                  <c:v>64.06391021796648</c:v>
                </c:pt>
                <c:pt idx="949">
                  <c:v>64.072860946414622</c:v>
                </c:pt>
                <c:pt idx="950">
                  <c:v>64.081809050960487</c:v>
                </c:pt>
                <c:pt idx="951">
                  <c:v>64.090754541571258</c:v>
                </c:pt>
                <c:pt idx="952">
                  <c:v>64.09969742819203</c:v>
                </c:pt>
                <c:pt idx="953">
                  <c:v>64.108637720746003</c:v>
                </c:pt>
                <c:pt idx="954">
                  <c:v>64.117575429134462</c:v>
                </c:pt>
                <c:pt idx="955">
                  <c:v>64.126510563236963</c:v>
                </c:pt>
                <c:pt idx="956">
                  <c:v>64.135443132911419</c:v>
                </c:pt>
                <c:pt idx="957">
                  <c:v>64.14437314799423</c:v>
                </c:pt>
                <c:pt idx="958">
                  <c:v>64.153300618300335</c:v>
                </c:pt>
                <c:pt idx="959">
                  <c:v>64.162225553623259</c:v>
                </c:pt>
                <c:pt idx="960">
                  <c:v>64.171147963735336</c:v>
                </c:pt>
                <c:pt idx="961">
                  <c:v>64.180067858387758</c:v>
                </c:pt>
                <c:pt idx="962">
                  <c:v>64.188985247310725</c:v>
                </c:pt>
                <c:pt idx="963">
                  <c:v>64.197900140213321</c:v>
                </c:pt>
                <c:pt idx="964">
                  <c:v>64.206812546783951</c:v>
                </c:pt>
                <c:pt idx="965">
                  <c:v>64.215722476690161</c:v>
                </c:pt>
                <c:pt idx="966">
                  <c:v>64.224629939578875</c:v>
                </c:pt>
                <c:pt idx="967">
                  <c:v>64.233534945076485</c:v>
                </c:pt>
                <c:pt idx="968">
                  <c:v>64.242437502788889</c:v>
                </c:pt>
                <c:pt idx="969">
                  <c:v>64.251337622301591</c:v>
                </c:pt>
                <c:pt idx="970">
                  <c:v>64.260235313179805</c:v>
                </c:pt>
                <c:pt idx="971">
                  <c:v>64.269130584968664</c:v>
                </c:pt>
                <c:pt idx="972">
                  <c:v>64.278023447193121</c:v>
                </c:pt>
                <c:pt idx="973">
                  <c:v>64.286913909358205</c:v>
                </c:pt>
                <c:pt idx="974">
                  <c:v>64.29580198094898</c:v>
                </c:pt>
                <c:pt idx="975">
                  <c:v>64.304687671430699</c:v>
                </c:pt>
                <c:pt idx="976">
                  <c:v>64.313570990249076</c:v>
                </c:pt>
                <c:pt idx="977">
                  <c:v>64.322451946829872</c:v>
                </c:pt>
                <c:pt idx="978">
                  <c:v>64.331330550579679</c:v>
                </c:pt>
                <c:pt idx="979">
                  <c:v>64.340206810885462</c:v>
                </c:pt>
                <c:pt idx="980">
                  <c:v>64.349080737114775</c:v>
                </c:pt>
                <c:pt idx="981">
                  <c:v>64.357952338616087</c:v>
                </c:pt>
                <c:pt idx="982">
                  <c:v>64.366821624718597</c:v>
                </c:pt>
                <c:pt idx="983">
                  <c:v>64.37568860473246</c:v>
                </c:pt>
                <c:pt idx="984">
                  <c:v>64.384553287948819</c:v>
                </c:pt>
                <c:pt idx="985">
                  <c:v>64.393415683639972</c:v>
                </c:pt>
                <c:pt idx="986">
                  <c:v>64.402275801059275</c:v>
                </c:pt>
                <c:pt idx="987">
                  <c:v>64.411133649441553</c:v>
                </c:pt>
                <c:pt idx="988">
                  <c:v>64.419989238002884</c:v>
                </c:pt>
                <c:pt idx="989">
                  <c:v>64.428842575940749</c:v>
                </c:pt>
                <c:pt idx="990">
                  <c:v>64.437693672434364</c:v>
                </c:pt>
                <c:pt idx="991">
                  <c:v>64.44654253664433</c:v>
                </c:pt>
                <c:pt idx="992">
                  <c:v>64.455389177713087</c:v>
                </c:pt>
                <c:pt idx="993">
                  <c:v>64.464233604764885</c:v>
                </c:pt>
                <c:pt idx="994">
                  <c:v>64.473075826905898</c:v>
                </c:pt>
                <c:pt idx="995">
                  <c:v>64.481915853224081</c:v>
                </c:pt>
                <c:pt idx="996">
                  <c:v>64.490753692789681</c:v>
                </c:pt>
                <c:pt idx="997">
                  <c:v>64.499589354654958</c:v>
                </c:pt>
                <c:pt idx="998">
                  <c:v>64.508422847854334</c:v>
                </c:pt>
                <c:pt idx="999">
                  <c:v>64.517254181404695</c:v>
                </c:pt>
                <c:pt idx="1000">
                  <c:v>64.526083364305137</c:v>
                </c:pt>
                <c:pt idx="1001">
                  <c:v>64.534910405537445</c:v>
                </c:pt>
                <c:pt idx="1002">
                  <c:v>64.543735314065714</c:v>
                </c:pt>
                <c:pt idx="1003">
                  <c:v>64.552558098836869</c:v>
                </c:pt>
                <c:pt idx="1004">
                  <c:v>64.561378768780486</c:v>
                </c:pt>
                <c:pt idx="1005">
                  <c:v>64.570197332808931</c:v>
                </c:pt>
                <c:pt idx="1006">
                  <c:v>64.579013799817417</c:v>
                </c:pt>
                <c:pt idx="1007">
                  <c:v>64.587828178684205</c:v>
                </c:pt>
                <c:pt idx="1008">
                  <c:v>64.596640478270544</c:v>
                </c:pt>
                <c:pt idx="1009">
                  <c:v>64.605450707420772</c:v>
                </c:pt>
                <c:pt idx="1010">
                  <c:v>64.614258874962559</c:v>
                </c:pt>
                <c:pt idx="1011">
                  <c:v>64.623064989706663</c:v>
                </c:pt>
                <c:pt idx="1012">
                  <c:v>64.631869060447315</c:v>
                </c:pt>
                <c:pt idx="1013">
                  <c:v>64.640671095962304</c:v>
                </c:pt>
                <c:pt idx="1014">
                  <c:v>64.649471105012651</c:v>
                </c:pt>
                <c:pt idx="1015">
                  <c:v>64.658269096343176</c:v>
                </c:pt>
                <c:pt idx="1016">
                  <c:v>64.667065078682398</c:v>
                </c:pt>
                <c:pt idx="1017">
                  <c:v>64.675859060742383</c:v>
                </c:pt>
                <c:pt idx="1018">
                  <c:v>64.684651051219262</c:v>
                </c:pt>
                <c:pt idx="1019">
                  <c:v>64.693441058792956</c:v>
                </c:pt>
                <c:pt idx="1020">
                  <c:v>64.702229092127268</c:v>
                </c:pt>
                <c:pt idx="1021">
                  <c:v>64.7110151598703</c:v>
                </c:pt>
                <c:pt idx="1022">
                  <c:v>64.719799270654065</c:v>
                </c:pt>
                <c:pt idx="1023">
                  <c:v>64.728581433094874</c:v>
                </c:pt>
                <c:pt idx="1024">
                  <c:v>64.737361655793336</c:v>
                </c:pt>
                <c:pt idx="1025">
                  <c:v>64.746139947334385</c:v>
                </c:pt>
                <c:pt idx="1026">
                  <c:v>64.754916316287421</c:v>
                </c:pt>
                <c:pt idx="1027">
                  <c:v>64.763690771206271</c:v>
                </c:pt>
                <c:pt idx="1028">
                  <c:v>64.772463320629427</c:v>
                </c:pt>
                <c:pt idx="1029">
                  <c:v>64.781233973080006</c:v>
                </c:pt>
                <c:pt idx="1030">
                  <c:v>64.790002737065862</c:v>
                </c:pt>
                <c:pt idx="1031">
                  <c:v>64.798769621079671</c:v>
                </c:pt>
                <c:pt idx="1032">
                  <c:v>64.807534633598863</c:v>
                </c:pt>
                <c:pt idx="1033">
                  <c:v>64.816297783085972</c:v>
                </c:pt>
                <c:pt idx="1034">
                  <c:v>64.825059077988485</c:v>
                </c:pt>
                <c:pt idx="1035">
                  <c:v>64.833818526738966</c:v>
                </c:pt>
                <c:pt idx="1036">
                  <c:v>64.842576137755046</c:v>
                </c:pt>
                <c:pt idx="1037">
                  <c:v>64.851331919439858</c:v>
                </c:pt>
                <c:pt idx="1038">
                  <c:v>64.860085880181529</c:v>
                </c:pt>
                <c:pt idx="1039">
                  <c:v>64.868838028353778</c:v>
                </c:pt>
                <c:pt idx="1040">
                  <c:v>64.877588372315628</c:v>
                </c:pt>
                <c:pt idx="1041">
                  <c:v>64.886336920411722</c:v>
                </c:pt>
                <c:pt idx="1042">
                  <c:v>64.895083680972249</c:v>
                </c:pt>
                <c:pt idx="1043">
                  <c:v>64.903828662312975</c:v>
                </c:pt>
                <c:pt idx="1044">
                  <c:v>64.912571872735555</c:v>
                </c:pt>
                <c:pt idx="1045">
                  <c:v>64.921313320527275</c:v>
                </c:pt>
                <c:pt idx="1046">
                  <c:v>64.930053013961356</c:v>
                </c:pt>
                <c:pt idx="1047">
                  <c:v>64.938790961296974</c:v>
                </c:pt>
                <c:pt idx="1048">
                  <c:v>64.947527170779239</c:v>
                </c:pt>
                <c:pt idx="1049">
                  <c:v>64.956261650639306</c:v>
                </c:pt>
                <c:pt idx="1050">
                  <c:v>64.964994409094558</c:v>
                </c:pt>
                <c:pt idx="1051">
                  <c:v>64.973725454348539</c:v>
                </c:pt>
                <c:pt idx="1052">
                  <c:v>64.982454794591078</c:v>
                </c:pt>
                <c:pt idx="1053">
                  <c:v>64.991182437998205</c:v>
                </c:pt>
                <c:pt idx="1054">
                  <c:v>64.99990839273255</c:v>
                </c:pt>
                <c:pt idx="1055">
                  <c:v>65.008632666943086</c:v>
                </c:pt>
                <c:pt idx="1056">
                  <c:v>65.017355268765385</c:v>
                </c:pt>
                <c:pt idx="1057">
                  <c:v>65.026076206321491</c:v>
                </c:pt>
                <c:pt idx="1058">
                  <c:v>65.034795487720316</c:v>
                </c:pt>
                <c:pt idx="1059">
                  <c:v>65.043513121057273</c:v>
                </c:pt>
                <c:pt idx="1060">
                  <c:v>65.0522291144148</c:v>
                </c:pt>
                <c:pt idx="1061">
                  <c:v>65.060943475861961</c:v>
                </c:pt>
                <c:pt idx="1062">
                  <c:v>65.069656213454991</c:v>
                </c:pt>
                <c:pt idx="1063">
                  <c:v>65.078367335236905</c:v>
                </c:pt>
                <c:pt idx="1064">
                  <c:v>65.087076849237889</c:v>
                </c:pt>
                <c:pt idx="1065">
                  <c:v>65.095784763475123</c:v>
                </c:pt>
                <c:pt idx="1066">
                  <c:v>65.104491085953157</c:v>
                </c:pt>
                <c:pt idx="1067">
                  <c:v>65.113195824663691</c:v>
                </c:pt>
                <c:pt idx="1068">
                  <c:v>65.121898987585624</c:v>
                </c:pt>
                <c:pt idx="1069">
                  <c:v>65.130600582685346</c:v>
                </c:pt>
                <c:pt idx="1070">
                  <c:v>65.13930061791666</c:v>
                </c:pt>
                <c:pt idx="1071">
                  <c:v>65.147999101220904</c:v>
                </c:pt>
                <c:pt idx="1072">
                  <c:v>65.156696040526867</c:v>
                </c:pt>
                <c:pt idx="1073">
                  <c:v>65.165391443750977</c:v>
                </c:pt>
                <c:pt idx="1074">
                  <c:v>65.174085318797481</c:v>
                </c:pt>
                <c:pt idx="1075">
                  <c:v>65.182777673558206</c:v>
                </c:pt>
                <c:pt idx="1076">
                  <c:v>65.191468515912831</c:v>
                </c:pt>
                <c:pt idx="1077">
                  <c:v>65.200157853728925</c:v>
                </c:pt>
                <c:pt idx="1078">
                  <c:v>65.208845694861992</c:v>
                </c:pt>
                <c:pt idx="1079">
                  <c:v>65.21753204715543</c:v>
                </c:pt>
                <c:pt idx="1080">
                  <c:v>65.226216918440713</c:v>
                </c:pt>
                <c:pt idx="1081">
                  <c:v>65.234900316537605</c:v>
                </c:pt>
                <c:pt idx="1082">
                  <c:v>65.243582249253748</c:v>
                </c:pt>
                <c:pt idx="1083">
                  <c:v>65.252262724385176</c:v>
                </c:pt>
                <c:pt idx="1084">
                  <c:v>65.260941749716224</c:v>
                </c:pt>
                <c:pt idx="1085">
                  <c:v>65.269619333019477</c:v>
                </c:pt>
                <c:pt idx="1086">
                  <c:v>65.278295482055952</c:v>
                </c:pt>
                <c:pt idx="1087">
                  <c:v>65.286970204575184</c:v>
                </c:pt>
                <c:pt idx="1088">
                  <c:v>65.295643508315138</c:v>
                </c:pt>
                <c:pt idx="1089">
                  <c:v>65.304315401002484</c:v>
                </c:pt>
                <c:pt idx="1090">
                  <c:v>65.312985890352323</c:v>
                </c:pt>
                <c:pt idx="1091">
                  <c:v>65.321654984068729</c:v>
                </c:pt>
                <c:pt idx="1092">
                  <c:v>65.33032268984428</c:v>
                </c:pt>
                <c:pt idx="1093">
                  <c:v>65.338989015360525</c:v>
                </c:pt>
                <c:pt idx="1094">
                  <c:v>65.347653968287716</c:v>
                </c:pt>
                <c:pt idx="1095">
                  <c:v>65.356317556285276</c:v>
                </c:pt>
                <c:pt idx="1096">
                  <c:v>65.36497978700136</c:v>
                </c:pt>
                <c:pt idx="1097">
                  <c:v>65.373640668073293</c:v>
                </c:pt>
                <c:pt idx="1098">
                  <c:v>65.382300207127443</c:v>
                </c:pt>
                <c:pt idx="1099">
                  <c:v>65.39095841177938</c:v>
                </c:pt>
                <c:pt idx="1100">
                  <c:v>65.399615289633871</c:v>
                </c:pt>
                <c:pt idx="1101">
                  <c:v>65.408270848284971</c:v>
                </c:pt>
                <c:pt idx="1102">
                  <c:v>65.416925095315875</c:v>
                </c:pt>
                <c:pt idx="1103">
                  <c:v>65.425578038299406</c:v>
                </c:pt>
                <c:pt idx="1104">
                  <c:v>65.434229684797657</c:v>
                </c:pt>
                <c:pt idx="1105">
                  <c:v>65.442880042362276</c:v>
                </c:pt>
                <c:pt idx="1106">
                  <c:v>65.45152911853441</c:v>
                </c:pt>
                <c:pt idx="1107">
                  <c:v>65.460176920844859</c:v>
                </c:pt>
                <c:pt idx="1108">
                  <c:v>65.468823456813936</c:v>
                </c:pt>
                <c:pt idx="1109">
                  <c:v>65.477468733951795</c:v>
                </c:pt>
                <c:pt idx="1110">
                  <c:v>65.486112759758356</c:v>
                </c:pt>
                <c:pt idx="1111">
                  <c:v>65.494755541723293</c:v>
                </c:pt>
                <c:pt idx="1112">
                  <c:v>65.503397087326121</c:v>
                </c:pt>
                <c:pt idx="1113">
                  <c:v>65.512037404036292</c:v>
                </c:pt>
                <c:pt idx="1114">
                  <c:v>65.520676499313311</c:v>
                </c:pt>
                <c:pt idx="1115">
                  <c:v>65.529314380606579</c:v>
                </c:pt>
                <c:pt idx="1116">
                  <c:v>65.537951055355649</c:v>
                </c:pt>
                <c:pt idx="1117">
                  <c:v>65.546586530990268</c:v>
                </c:pt>
                <c:pt idx="1118">
                  <c:v>65.555220814930266</c:v>
                </c:pt>
                <c:pt idx="1119">
                  <c:v>65.563853914585778</c:v>
                </c:pt>
                <c:pt idx="1120">
                  <c:v>65.572485837357164</c:v>
                </c:pt>
                <c:pt idx="1121">
                  <c:v>65.581116590635091</c:v>
                </c:pt>
                <c:pt idx="1122">
                  <c:v>65.589746181800862</c:v>
                </c:pt>
                <c:pt idx="1123">
                  <c:v>65.598374618225932</c:v>
                </c:pt>
                <c:pt idx="1124">
                  <c:v>65.607001907272448</c:v>
                </c:pt>
                <c:pt idx="1125">
                  <c:v>65.615628056293033</c:v>
                </c:pt>
                <c:pt idx="1126">
                  <c:v>65.624253072630935</c:v>
                </c:pt>
                <c:pt idx="1127">
                  <c:v>65.632876963619935</c:v>
                </c:pt>
                <c:pt idx="1128">
                  <c:v>65.641499736584791</c:v>
                </c:pt>
                <c:pt idx="1129">
                  <c:v>65.650121398840682</c:v>
                </c:pt>
                <c:pt idx="1130">
                  <c:v>65.65874195769392</c:v>
                </c:pt>
                <c:pt idx="1131">
                  <c:v>65.667361420441367</c:v>
                </c:pt>
                <c:pt idx="1132">
                  <c:v>65.675979794371074</c:v>
                </c:pt>
                <c:pt idx="1133">
                  <c:v>65.684597086761812</c:v>
                </c:pt>
                <c:pt idx="1134">
                  <c:v>65.693213304883542</c:v>
                </c:pt>
                <c:pt idx="1135">
                  <c:v>65.701828455997187</c:v>
                </c:pt>
                <c:pt idx="1136">
                  <c:v>65.710442547354745</c:v>
                </c:pt>
                <c:pt idx="1137">
                  <c:v>65.719055586199488</c:v>
                </c:pt>
                <c:pt idx="1138">
                  <c:v>65.727667579765765</c:v>
                </c:pt>
                <c:pt idx="1139">
                  <c:v>65.736278535279283</c:v>
                </c:pt>
                <c:pt idx="1140">
                  <c:v>65.744888459956968</c:v>
                </c:pt>
                <c:pt idx="1141">
                  <c:v>65.75349736100722</c:v>
                </c:pt>
                <c:pt idx="1142">
                  <c:v>65.762105245629769</c:v>
                </c:pt>
                <c:pt idx="1143">
                  <c:v>65.770712121015706</c:v>
                </c:pt>
                <c:pt idx="1144">
                  <c:v>65.779317994347764</c:v>
                </c:pt>
                <c:pt idx="1145">
                  <c:v>65.787922872800223</c:v>
                </c:pt>
                <c:pt idx="1146">
                  <c:v>65.796526763538807</c:v>
                </c:pt>
                <c:pt idx="1147">
                  <c:v>65.805129673721112</c:v>
                </c:pt>
                <c:pt idx="1148">
                  <c:v>65.813731610496191</c:v>
                </c:pt>
                <c:pt idx="1149">
                  <c:v>65.822332581005014</c:v>
                </c:pt>
                <c:pt idx="1150">
                  <c:v>65.830932592380293</c:v>
                </c:pt>
                <c:pt idx="1151">
                  <c:v>65.839531651746455</c:v>
                </c:pt>
                <c:pt idx="1152">
                  <c:v>65.848129766220069</c:v>
                </c:pt>
                <c:pt idx="1153">
                  <c:v>65.856726942909376</c:v>
                </c:pt>
                <c:pt idx="1154">
                  <c:v>65.865323188914758</c:v>
                </c:pt>
                <c:pt idx="1155">
                  <c:v>65.873918511328512</c:v>
                </c:pt>
                <c:pt idx="1156">
                  <c:v>65.882512917235104</c:v>
                </c:pt>
                <c:pt idx="1157">
                  <c:v>65.8911064137111</c:v>
                </c:pt>
                <c:pt idx="1158">
                  <c:v>65.899699007825106</c:v>
                </c:pt>
                <c:pt idx="1159">
                  <c:v>65.908290706638141</c:v>
                </c:pt>
                <c:pt idx="1160">
                  <c:v>65.916881517203336</c:v>
                </c:pt>
                <c:pt idx="1161">
                  <c:v>65.925471446566249</c:v>
                </c:pt>
                <c:pt idx="1162">
                  <c:v>65.934060501764606</c:v>
                </c:pt>
                <c:pt idx="1163">
                  <c:v>65.942648689828644</c:v>
                </c:pt>
                <c:pt idx="1164">
                  <c:v>65.951236017781099</c:v>
                </c:pt>
                <c:pt idx="1165">
                  <c:v>65.95982249263713</c:v>
                </c:pt>
                <c:pt idx="1166">
                  <c:v>65.968408121404408</c:v>
                </c:pt>
                <c:pt idx="1167">
                  <c:v>65.976992911083144</c:v>
                </c:pt>
                <c:pt idx="1168">
                  <c:v>65.985576868666342</c:v>
                </c:pt>
                <c:pt idx="1169">
                  <c:v>65.99416000113952</c:v>
                </c:pt>
                <c:pt idx="1170">
                  <c:v>66.002742315480873</c:v>
                </c:pt>
                <c:pt idx="1171">
                  <c:v>66.01132381866158</c:v>
                </c:pt>
                <c:pt idx="1172">
                  <c:v>66.019904517645401</c:v>
                </c:pt>
                <c:pt idx="1173">
                  <c:v>66.028484419389031</c:v>
                </c:pt>
                <c:pt idx="1174">
                  <c:v>66.037063530842076</c:v>
                </c:pt>
                <c:pt idx="1175">
                  <c:v>66.045641858947008</c:v>
                </c:pt>
                <c:pt idx="1176">
                  <c:v>66.054219410639419</c:v>
                </c:pt>
                <c:pt idx="1177">
                  <c:v>66.062796192847742</c:v>
                </c:pt>
                <c:pt idx="1178">
                  <c:v>66.071372212493642</c:v>
                </c:pt>
                <c:pt idx="1179">
                  <c:v>66.079947476491768</c:v>
                </c:pt>
                <c:pt idx="1180">
                  <c:v>66.088521991749985</c:v>
                </c:pt>
                <c:pt idx="1181">
                  <c:v>66.097095765169456</c:v>
                </c:pt>
                <c:pt idx="1182">
                  <c:v>66.105668803644406</c:v>
                </c:pt>
                <c:pt idx="1183">
                  <c:v>66.11424111406248</c:v>
                </c:pt>
                <c:pt idx="1184">
                  <c:v>66.122812703304589</c:v>
                </c:pt>
                <c:pt idx="1185">
                  <c:v>66.131383578245064</c:v>
                </c:pt>
                <c:pt idx="1186">
                  <c:v>66.139953745751598</c:v>
                </c:pt>
                <c:pt idx="1187">
                  <c:v>66.148523212685419</c:v>
                </c:pt>
                <c:pt idx="1188">
                  <c:v>66.157091985901161</c:v>
                </c:pt>
                <c:pt idx="1189">
                  <c:v>66.165660072247121</c:v>
                </c:pt>
                <c:pt idx="1190">
                  <c:v>66.174227478565058</c:v>
                </c:pt>
                <c:pt idx="1191">
                  <c:v>66.182794211690464</c:v>
                </c:pt>
                <c:pt idx="1192">
                  <c:v>66.191360278452521</c:v>
                </c:pt>
                <c:pt idx="1193">
                  <c:v>66.199925685674003</c:v>
                </c:pt>
                <c:pt idx="1194">
                  <c:v>66.208490440171545</c:v>
                </c:pt>
                <c:pt idx="1195">
                  <c:v>66.217054548755527</c:v>
                </c:pt>
                <c:pt idx="1196">
                  <c:v>66.225618018230264</c:v>
                </c:pt>
                <c:pt idx="1197">
                  <c:v>66.234180855393817</c:v>
                </c:pt>
                <c:pt idx="1198">
                  <c:v>66.242743067038205</c:v>
                </c:pt>
                <c:pt idx="1199">
                  <c:v>66.251304659949582</c:v>
                </c:pt>
                <c:pt idx="1200">
                  <c:v>66.259865640907918</c:v>
                </c:pt>
                <c:pt idx="1201">
                  <c:v>66.2684260166873</c:v>
                </c:pt>
                <c:pt idx="1202">
                  <c:v>66.276985794055918</c:v>
                </c:pt>
                <c:pt idx="1203">
                  <c:v>66.285544979776063</c:v>
                </c:pt>
                <c:pt idx="1204">
                  <c:v>66.294103580604229</c:v>
                </c:pt>
                <c:pt idx="1205">
                  <c:v>66.302661603291199</c:v>
                </c:pt>
                <c:pt idx="1206">
                  <c:v>66.311219054581798</c:v>
                </c:pt>
                <c:pt idx="1207">
                  <c:v>66.319775941215369</c:v>
                </c:pt>
                <c:pt idx="1208">
                  <c:v>66.328332269925511</c:v>
                </c:pt>
                <c:pt idx="1209">
                  <c:v>66.336888047440112</c:v>
                </c:pt>
                <c:pt idx="1210">
                  <c:v>66.345443280481689</c:v>
                </c:pt>
                <c:pt idx="1211">
                  <c:v>66.353997975767001</c:v>
                </c:pt>
                <c:pt idx="1212">
                  <c:v>66.36255214000748</c:v>
                </c:pt>
                <c:pt idx="1213">
                  <c:v>66.371105779908987</c:v>
                </c:pt>
                <c:pt idx="1214">
                  <c:v>66.379658902171997</c:v>
                </c:pt>
                <c:pt idx="1215">
                  <c:v>66.388211513491584</c:v>
                </c:pt>
                <c:pt idx="1216">
                  <c:v>66.396763620557579</c:v>
                </c:pt>
                <c:pt idx="1217">
                  <c:v>66.40531523005437</c:v>
                </c:pt>
                <c:pt idx="1218">
                  <c:v>66.413866348661188</c:v>
                </c:pt>
                <c:pt idx="1219">
                  <c:v>66.422416983052031</c:v>
                </c:pt>
                <c:pt idx="1220">
                  <c:v>66.430967139895699</c:v>
                </c:pt>
                <c:pt idx="1221">
                  <c:v>66.439516825855804</c:v>
                </c:pt>
                <c:pt idx="1222">
                  <c:v>66.448066047590956</c:v>
                </c:pt>
                <c:pt idx="1223">
                  <c:v>66.45661481175469</c:v>
                </c:pt>
                <c:pt idx="1224">
                  <c:v>66.465163124995371</c:v>
                </c:pt>
                <c:pt idx="1225">
                  <c:v>66.47371099395663</c:v>
                </c:pt>
                <c:pt idx="1226">
                  <c:v>66.482258425276882</c:v>
                </c:pt>
                <c:pt idx="1227">
                  <c:v>66.490805425589897</c:v>
                </c:pt>
                <c:pt idx="1228">
                  <c:v>66.499352001524414</c:v>
                </c:pt>
                <c:pt idx="1229">
                  <c:v>66.507898159704368</c:v>
                </c:pt>
                <c:pt idx="1230">
                  <c:v>66.516443906748947</c:v>
                </c:pt>
                <c:pt idx="1231">
                  <c:v>66.524989249272508</c:v>
                </c:pt>
                <c:pt idx="1232">
                  <c:v>66.533534193884876</c:v>
                </c:pt>
                <c:pt idx="1233">
                  <c:v>66.542078747190999</c:v>
                </c:pt>
                <c:pt idx="1234">
                  <c:v>66.55062291579128</c:v>
                </c:pt>
                <c:pt idx="1235">
                  <c:v>66.559166706281573</c:v>
                </c:pt>
                <c:pt idx="1236">
                  <c:v>66.567710125253072</c:v>
                </c:pt>
                <c:pt idx="1237">
                  <c:v>66.576253179292507</c:v>
                </c:pt>
                <c:pt idx="1238">
                  <c:v>66.584795874982206</c:v>
                </c:pt>
                <c:pt idx="1239">
                  <c:v>66.59333821889993</c:v>
                </c:pt>
                <c:pt idx="1240">
                  <c:v>66.601880217619041</c:v>
                </c:pt>
                <c:pt idx="1241">
                  <c:v>66.610421877708646</c:v>
                </c:pt>
                <c:pt idx="1242">
                  <c:v>66.61896320573338</c:v>
                </c:pt>
                <c:pt idx="1243">
                  <c:v>66.627504208253669</c:v>
                </c:pt>
                <c:pt idx="1244">
                  <c:v>66.636044891825733</c:v>
                </c:pt>
                <c:pt idx="1245">
                  <c:v>66.644585263001503</c:v>
                </c:pt>
                <c:pt idx="1246">
                  <c:v>66.653125328328713</c:v>
                </c:pt>
                <c:pt idx="1247">
                  <c:v>66.661665094351008</c:v>
                </c:pt>
                <c:pt idx="1248">
                  <c:v>66.670204567607854</c:v>
                </c:pt>
                <c:pt idx="1249">
                  <c:v>66.678743754634851</c:v>
                </c:pt>
                <c:pt idx="1250">
                  <c:v>66.687282661963309</c:v>
                </c:pt>
                <c:pt idx="1251">
                  <c:v>66.695821296120712</c:v>
                </c:pt>
                <c:pt idx="1252">
                  <c:v>66.70435966363047</c:v>
                </c:pt>
                <c:pt idx="1253">
                  <c:v>66.712897771012308</c:v>
                </c:pt>
                <c:pt idx="1254">
                  <c:v>66.721435624781734</c:v>
                </c:pt>
                <c:pt idx="1255">
                  <c:v>66.7299732314507</c:v>
                </c:pt>
                <c:pt idx="1256">
                  <c:v>66.738510597527181</c:v>
                </c:pt>
                <c:pt idx="1257">
                  <c:v>66.747047729515529</c:v>
                </c:pt>
                <c:pt idx="1258">
                  <c:v>66.755584633916158</c:v>
                </c:pt>
                <c:pt idx="1259">
                  <c:v>66.764121317226042</c:v>
                </c:pt>
                <c:pt idx="1260">
                  <c:v>66.772657785938208</c:v>
                </c:pt>
                <c:pt idx="1261">
                  <c:v>66.781194046542282</c:v>
                </c:pt>
                <c:pt idx="1262">
                  <c:v>66.789730105524242</c:v>
                </c:pt>
                <c:pt idx="1263">
                  <c:v>66.798265969366454</c:v>
                </c:pt>
                <c:pt idx="1264">
                  <c:v>66.806801644547889</c:v>
                </c:pt>
                <c:pt idx="1265">
                  <c:v>66.815337137543878</c:v>
                </c:pt>
                <c:pt idx="1266">
                  <c:v>66.823872454826429</c:v>
                </c:pt>
                <c:pt idx="1267">
                  <c:v>66.832407602864194</c:v>
                </c:pt>
                <c:pt idx="1268">
                  <c:v>66.840942588122289</c:v>
                </c:pt>
                <c:pt idx="1269">
                  <c:v>66.849477417062602</c:v>
                </c:pt>
                <c:pt idx="1270">
                  <c:v>66.858012096143725</c:v>
                </c:pt>
                <c:pt idx="1271">
                  <c:v>66.866546631820981</c:v>
                </c:pt>
                <c:pt idx="1272">
                  <c:v>66.875081030546355</c:v>
                </c:pt>
                <c:pt idx="1273">
                  <c:v>66.883615298768859</c:v>
                </c:pt>
                <c:pt idx="1274">
                  <c:v>66.892149442934183</c:v>
                </c:pt>
                <c:pt idx="1275">
                  <c:v>66.900683469484946</c:v>
                </c:pt>
                <c:pt idx="1276">
                  <c:v>66.909217384860739</c:v>
                </c:pt>
                <c:pt idx="1277">
                  <c:v>66.917751195497928</c:v>
                </c:pt>
                <c:pt idx="1278">
                  <c:v>66.926284907830137</c:v>
                </c:pt>
                <c:pt idx="1279">
                  <c:v>66.934818528287721</c:v>
                </c:pt>
                <c:pt idx="1280">
                  <c:v>66.943352063298349</c:v>
                </c:pt>
                <c:pt idx="1281">
                  <c:v>66.951885519286677</c:v>
                </c:pt>
                <c:pt idx="1282">
                  <c:v>66.960418902674405</c:v>
                </c:pt>
                <c:pt idx="1283">
                  <c:v>66.968952219880478</c:v>
                </c:pt>
                <c:pt idx="1284">
                  <c:v>66.977485477321139</c:v>
                </c:pt>
                <c:pt idx="1285">
                  <c:v>66.986018681409675</c:v>
                </c:pt>
                <c:pt idx="1286">
                  <c:v>66.994551838556845</c:v>
                </c:pt>
                <c:pt idx="1287">
                  <c:v>67.003084955170465</c:v>
                </c:pt>
                <c:pt idx="1288">
                  <c:v>67.011618037655936</c:v>
                </c:pt>
                <c:pt idx="1289">
                  <c:v>67.020151092415844</c:v>
                </c:pt>
                <c:pt idx="1290">
                  <c:v>67.028684125850361</c:v>
                </c:pt>
                <c:pt idx="1291">
                  <c:v>67.037217144356887</c:v>
                </c:pt>
                <c:pt idx="1292">
                  <c:v>67.045750154330577</c:v>
                </c:pt>
                <c:pt idx="1293">
                  <c:v>67.054283162163827</c:v>
                </c:pt>
                <c:pt idx="1294">
                  <c:v>67.062816174246748</c:v>
                </c:pt>
                <c:pt idx="1295">
                  <c:v>67.071349196966978</c:v>
                </c:pt>
                <c:pt idx="1296">
                  <c:v>67.079882236709807</c:v>
                </c:pt>
                <c:pt idx="1297">
                  <c:v>67.088415299858127</c:v>
                </c:pt>
                <c:pt idx="1298">
                  <c:v>67.096948392792527</c:v>
                </c:pt>
                <c:pt idx="1299">
                  <c:v>67.105481521891406</c:v>
                </c:pt>
                <c:pt idx="1300">
                  <c:v>67.114014693530734</c:v>
                </c:pt>
                <c:pt idx="1301">
                  <c:v>67.122547914084493</c:v>
                </c:pt>
                <c:pt idx="1302">
                  <c:v>67.131081189924288</c:v>
                </c:pt>
                <c:pt idx="1303">
                  <c:v>67.139614527419752</c:v>
                </c:pt>
                <c:pt idx="1304">
                  <c:v>67.148147932938272</c:v>
                </c:pt>
                <c:pt idx="1305">
                  <c:v>67.156681412845202</c:v>
                </c:pt>
                <c:pt idx="1306">
                  <c:v>67.165214973503964</c:v>
                </c:pt>
                <c:pt idx="1307">
                  <c:v>67.173748621275848</c:v>
                </c:pt>
                <c:pt idx="1308">
                  <c:v>67.182282362520169</c:v>
                </c:pt>
                <c:pt idx="1309">
                  <c:v>67.190816203594423</c:v>
                </c:pt>
                <c:pt idx="1310">
                  <c:v>67.199350150854116</c:v>
                </c:pt>
                <c:pt idx="1311">
                  <c:v>67.207884210652864</c:v>
                </c:pt>
                <c:pt idx="1312">
                  <c:v>67.216418389342465</c:v>
                </c:pt>
                <c:pt idx="1313">
                  <c:v>67.224952693273025</c:v>
                </c:pt>
                <c:pt idx="1314">
                  <c:v>67.23348712879276</c:v>
                </c:pt>
                <c:pt idx="1315">
                  <c:v>67.242021702248138</c:v>
                </c:pt>
                <c:pt idx="1316">
                  <c:v>67.250556419983965</c:v>
                </c:pt>
                <c:pt idx="1317">
                  <c:v>67.25909128834347</c:v>
                </c:pt>
                <c:pt idx="1318">
                  <c:v>67.267626313668174</c:v>
                </c:pt>
                <c:pt idx="1319">
                  <c:v>67.276161502297924</c:v>
                </c:pt>
                <c:pt idx="1320">
                  <c:v>67.284696860571117</c:v>
                </c:pt>
                <c:pt idx="1321">
                  <c:v>67.293232394824543</c:v>
                </c:pt>
                <c:pt idx="1322">
                  <c:v>67.301768111393585</c:v>
                </c:pt>
                <c:pt idx="1323">
                  <c:v>67.310304016612079</c:v>
                </c:pt>
                <c:pt idx="1324">
                  <c:v>67.318840116812481</c:v>
                </c:pt>
                <c:pt idx="1325">
                  <c:v>67.327376418325827</c:v>
                </c:pt>
                <c:pt idx="1326">
                  <c:v>67.335912927481701</c:v>
                </c:pt>
                <c:pt idx="1327">
                  <c:v>67.344449650608567</c:v>
                </c:pt>
                <c:pt idx="1328">
                  <c:v>67.352986594033439</c:v>
                </c:pt>
                <c:pt idx="1329">
                  <c:v>67.361523764081994</c:v>
                </c:pt>
                <c:pt idx="1330">
                  <c:v>67.370061167078944</c:v>
                </c:pt>
                <c:pt idx="1331">
                  <c:v>67.378598809347551</c:v>
                </c:pt>
                <c:pt idx="1332">
                  <c:v>67.387136697210011</c:v>
                </c:pt>
                <c:pt idx="1333">
                  <c:v>67.395674836987368</c:v>
                </c:pt>
                <c:pt idx="1334">
                  <c:v>67.404213234999673</c:v>
                </c:pt>
                <c:pt idx="1335">
                  <c:v>67.412751897565741</c:v>
                </c:pt>
                <c:pt idx="1336">
                  <c:v>67.421290831003475</c:v>
                </c:pt>
                <c:pt idx="1337">
                  <c:v>67.429830041629771</c:v>
                </c:pt>
                <c:pt idx="1338">
                  <c:v>67.438369535760458</c:v>
                </c:pt>
                <c:pt idx="1339">
                  <c:v>67.446909319710571</c:v>
                </c:pt>
                <c:pt idx="1340">
                  <c:v>67.455449399794176</c:v>
                </c:pt>
                <c:pt idx="1341">
                  <c:v>67.463989782324447</c:v>
                </c:pt>
                <c:pt idx="1342">
                  <c:v>67.472530473613844</c:v>
                </c:pt>
                <c:pt idx="1343">
                  <c:v>67.481071479973863</c:v>
                </c:pt>
                <c:pt idx="1344">
                  <c:v>67.489612807715361</c:v>
                </c:pt>
                <c:pt idx="1345">
                  <c:v>67.498154463148424</c:v>
                </c:pt>
                <c:pt idx="1346">
                  <c:v>67.506696452582389</c:v>
                </c:pt>
                <c:pt idx="1347">
                  <c:v>67.515238782326051</c:v>
                </c:pt>
                <c:pt idx="1348">
                  <c:v>67.523781458687367</c:v>
                </c:pt>
                <c:pt idx="1349">
                  <c:v>67.532324487973852</c:v>
                </c:pt>
                <c:pt idx="1350">
                  <c:v>67.540867876492456</c:v>
                </c:pt>
                <c:pt idx="1351">
                  <c:v>67.549411630549528</c:v>
                </c:pt>
                <c:pt idx="1352">
                  <c:v>67.557955756450923</c:v>
                </c:pt>
                <c:pt idx="1353">
                  <c:v>67.566500260501968</c:v>
                </c:pt>
                <c:pt idx="1354">
                  <c:v>67.575045149007735</c:v>
                </c:pt>
                <c:pt idx="1355">
                  <c:v>67.583590428272714</c:v>
                </c:pt>
                <c:pt idx="1356">
                  <c:v>67.592136104601053</c:v>
                </c:pt>
                <c:pt idx="1357">
                  <c:v>67.600682184296659</c:v>
                </c:pt>
                <c:pt idx="1358">
                  <c:v>67.609228673662955</c:v>
                </c:pt>
                <c:pt idx="1359">
                  <c:v>67.617775579003336</c:v>
                </c:pt>
                <c:pt idx="1360">
                  <c:v>67.626322906620658</c:v>
                </c:pt>
                <c:pt idx="1361">
                  <c:v>67.634870662817832</c:v>
                </c:pt>
                <c:pt idx="1362">
                  <c:v>67.643418853897487</c:v>
                </c:pt>
                <c:pt idx="1363">
                  <c:v>67.65196748616205</c:v>
                </c:pt>
                <c:pt idx="1364">
                  <c:v>67.660516565913852</c:v>
                </c:pt>
                <c:pt idx="1365">
                  <c:v>67.669066099455321</c:v>
                </c:pt>
                <c:pt idx="1366">
                  <c:v>67.677616093088545</c:v>
                </c:pt>
                <c:pt idx="1367">
                  <c:v>67.686166553115868</c:v>
                </c:pt>
                <c:pt idx="1368">
                  <c:v>67.694717485839476</c:v>
                </c:pt>
                <c:pt idx="1369">
                  <c:v>67.703268897561728</c:v>
                </c:pt>
                <c:pt idx="1370">
                  <c:v>67.711820794584909</c:v>
                </c:pt>
                <c:pt idx="1371">
                  <c:v>67.72037318321162</c:v>
                </c:pt>
                <c:pt idx="1372">
                  <c:v>67.728926069744446</c:v>
                </c:pt>
                <c:pt idx="1373">
                  <c:v>67.737479460486213</c:v>
                </c:pt>
                <c:pt idx="1374">
                  <c:v>67.746033361740004</c:v>
                </c:pt>
                <c:pt idx="1375">
                  <c:v>67.754587779809086</c:v>
                </c:pt>
                <c:pt idx="1376">
                  <c:v>67.763142720997038</c:v>
                </c:pt>
                <c:pt idx="1377">
                  <c:v>67.771698191607712</c:v>
                </c:pt>
                <c:pt idx="1378">
                  <c:v>67.780254197945297</c:v>
                </c:pt>
                <c:pt idx="1379">
                  <c:v>67.788810746314439</c:v>
                </c:pt>
                <c:pt idx="1380">
                  <c:v>67.797367843020197</c:v>
                </c:pt>
                <c:pt idx="1381">
                  <c:v>67.805925494367855</c:v>
                </c:pt>
                <c:pt idx="1382">
                  <c:v>67.814483706663481</c:v>
                </c:pt>
                <c:pt idx="1383">
                  <c:v>67.823042486213424</c:v>
                </c:pt>
                <c:pt idx="1384">
                  <c:v>67.831601839324662</c:v>
                </c:pt>
                <c:pt idx="1385">
                  <c:v>67.840161772304782</c:v>
                </c:pt>
                <c:pt idx="1386">
                  <c:v>67.848722291461783</c:v>
                </c:pt>
                <c:pt idx="1387">
                  <c:v>67.857283403104532</c:v>
                </c:pt>
                <c:pt idx="1388">
                  <c:v>67.865845113542449</c:v>
                </c:pt>
                <c:pt idx="1389">
                  <c:v>67.874407429085679</c:v>
                </c:pt>
                <c:pt idx="1390">
                  <c:v>67.882970356045007</c:v>
                </c:pt>
                <c:pt idx="1391">
                  <c:v>67.891533900732156</c:v>
                </c:pt>
                <c:pt idx="1392">
                  <c:v>67.900098069459574</c:v>
                </c:pt>
                <c:pt idx="1393">
                  <c:v>67.908662868540432</c:v>
                </c:pt>
                <c:pt idx="1394">
                  <c:v>67.917228304288869</c:v>
                </c:pt>
                <c:pt idx="1395">
                  <c:v>67.92579438301992</c:v>
                </c:pt>
                <c:pt idx="1396">
                  <c:v>67.93436111104954</c:v>
                </c:pt>
                <c:pt idx="1397">
                  <c:v>67.942928494694627</c:v>
                </c:pt>
                <c:pt idx="1398">
                  <c:v>67.951496540272984</c:v>
                </c:pt>
                <c:pt idx="1399">
                  <c:v>67.960065254103682</c:v>
                </c:pt>
                <c:pt idx="1400">
                  <c:v>67.968634642506515</c:v>
                </c:pt>
                <c:pt idx="1401">
                  <c:v>67.977204711802628</c:v>
                </c:pt>
                <c:pt idx="1402">
                  <c:v>67.985775468314174</c:v>
                </c:pt>
                <c:pt idx="1403">
                  <c:v>67.994346918364528</c:v>
                </c:pt>
                <c:pt idx="1404">
                  <c:v>68.00291906827816</c:v>
                </c:pt>
                <c:pt idx="1405">
                  <c:v>68.011491924380763</c:v>
                </c:pt>
                <c:pt idx="1406">
                  <c:v>68.020065492999422</c:v>
                </c:pt>
                <c:pt idx="1407">
                  <c:v>68.028639780462328</c:v>
                </c:pt>
                <c:pt idx="1408">
                  <c:v>68.037214793099068</c:v>
                </c:pt>
                <c:pt idx="1409">
                  <c:v>68.045790537240563</c:v>
                </c:pt>
                <c:pt idx="1410">
                  <c:v>68.054367019219129</c:v>
                </c:pt>
                <c:pt idx="1411">
                  <c:v>68.062944245368527</c:v>
                </c:pt>
                <c:pt idx="1412">
                  <c:v>68.071522222023887</c:v>
                </c:pt>
                <c:pt idx="1413">
                  <c:v>68.080100955521758</c:v>
                </c:pt>
                <c:pt idx="1414">
                  <c:v>68.088680452200464</c:v>
                </c:pt>
                <c:pt idx="1415">
                  <c:v>68.097260718399554</c:v>
                </c:pt>
                <c:pt idx="1416">
                  <c:v>68.105841760460365</c:v>
                </c:pt>
                <c:pt idx="1417">
                  <c:v>68.114423584725714</c:v>
                </c:pt>
                <c:pt idx="1418">
                  <c:v>68.123006197540164</c:v>
                </c:pt>
                <c:pt idx="1419">
                  <c:v>68.131589605249872</c:v>
                </c:pt>
                <c:pt idx="1420">
                  <c:v>68.140173814202697</c:v>
                </c:pt>
                <c:pt idx="1421">
                  <c:v>68.148758830748321</c:v>
                </c:pt>
                <c:pt idx="1422">
                  <c:v>68.157344661238071</c:v>
                </c:pt>
                <c:pt idx="1423">
                  <c:v>68.165931312025194</c:v>
                </c:pt>
                <c:pt idx="1424">
                  <c:v>68.174518789464713</c:v>
                </c:pt>
                <c:pt idx="1425">
                  <c:v>68.183107099913499</c:v>
                </c:pt>
                <c:pt idx="1426">
                  <c:v>68.191696249730384</c:v>
                </c:pt>
                <c:pt idx="1427">
                  <c:v>68.200286245276061</c:v>
                </c:pt>
                <c:pt idx="1428">
                  <c:v>68.208877092913184</c:v>
                </c:pt>
                <c:pt idx="1429">
                  <c:v>68.217468799006497</c:v>
                </c:pt>
                <c:pt idx="1430">
                  <c:v>68.226061369922689</c:v>
                </c:pt>
                <c:pt idx="1431">
                  <c:v>68.234654812030584</c:v>
                </c:pt>
                <c:pt idx="1432">
                  <c:v>68.243249131701063</c:v>
                </c:pt>
                <c:pt idx="1433">
                  <c:v>68.251844335307027</c:v>
                </c:pt>
                <c:pt idx="1434">
                  <c:v>68.260440429223749</c:v>
                </c:pt>
                <c:pt idx="1435">
                  <c:v>68.269037419828479</c:v>
                </c:pt>
                <c:pt idx="1436">
                  <c:v>68.27763531350088</c:v>
                </c:pt>
                <c:pt idx="1437">
                  <c:v>68.286234116622808</c:v>
                </c:pt>
                <c:pt idx="1438">
                  <c:v>68.294833835578373</c:v>
                </c:pt>
                <c:pt idx="1439">
                  <c:v>68.303434476753978</c:v>
                </c:pt>
                <c:pt idx="1440">
                  <c:v>68.312036046538466</c:v>
                </c:pt>
                <c:pt idx="1441">
                  <c:v>68.320638551323057</c:v>
                </c:pt>
                <c:pt idx="1442">
                  <c:v>68.329241997501384</c:v>
                </c:pt>
                <c:pt idx="1443">
                  <c:v>68.337846391469526</c:v>
                </c:pt>
                <c:pt idx="1444">
                  <c:v>68.346451739625977</c:v>
                </c:pt>
                <c:pt idx="1445">
                  <c:v>68.355058048371944</c:v>
                </c:pt>
                <c:pt idx="1446">
                  <c:v>68.363665324110968</c:v>
                </c:pt>
                <c:pt idx="1447">
                  <c:v>68.372273573249373</c:v>
                </c:pt>
                <c:pt idx="1448">
                  <c:v>68.380882802195927</c:v>
                </c:pt>
                <c:pt idx="1449">
                  <c:v>68.38949301736217</c:v>
                </c:pt>
                <c:pt idx="1450">
                  <c:v>68.398104225162271</c:v>
                </c:pt>
                <c:pt idx="1451">
                  <c:v>68.406716432013226</c:v>
                </c:pt>
                <c:pt idx="1452">
                  <c:v>68.415329644334577</c:v>
                </c:pt>
                <c:pt idx="1453">
                  <c:v>68.423943868548818</c:v>
                </c:pt>
                <c:pt idx="1454">
                  <c:v>68.432559111081218</c:v>
                </c:pt>
                <c:pt idx="1455">
                  <c:v>68.441175378359873</c:v>
                </c:pt>
                <c:pt idx="1456">
                  <c:v>68.449792676815804</c:v>
                </c:pt>
                <c:pt idx="1457">
                  <c:v>68.458411012882891</c:v>
                </c:pt>
                <c:pt idx="1458">
                  <c:v>68.467030392998069</c:v>
                </c:pt>
                <c:pt idx="1459">
                  <c:v>68.475650823601129</c:v>
                </c:pt>
                <c:pt idx="1460">
                  <c:v>68.484272311134987</c:v>
                </c:pt>
                <c:pt idx="1461">
                  <c:v>68.492894862045489</c:v>
                </c:pt>
                <c:pt idx="1462">
                  <c:v>68.501518482781719</c:v>
                </c:pt>
                <c:pt idx="1463">
                  <c:v>68.510143179795776</c:v>
                </c:pt>
                <c:pt idx="1464">
                  <c:v>68.518768959542967</c:v>
                </c:pt>
                <c:pt idx="1465">
                  <c:v>68.527395828481659</c:v>
                </c:pt>
                <c:pt idx="1466">
                  <c:v>68.536023793073554</c:v>
                </c:pt>
                <c:pt idx="1467">
                  <c:v>68.544652859783568</c:v>
                </c:pt>
                <c:pt idx="1468">
                  <c:v>68.553283035079971</c:v>
                </c:pt>
                <c:pt idx="1469">
                  <c:v>68.56191432543423</c:v>
                </c:pt>
                <c:pt idx="1470">
                  <c:v>68.570546737321251</c:v>
                </c:pt>
                <c:pt idx="1471">
                  <c:v>68.57918027721928</c:v>
                </c:pt>
                <c:pt idx="1472">
                  <c:v>68.587814951610014</c:v>
                </c:pt>
                <c:pt idx="1473">
                  <c:v>68.596450766978592</c:v>
                </c:pt>
                <c:pt idx="1474">
                  <c:v>68.605087729813619</c:v>
                </c:pt>
                <c:pt idx="1475">
                  <c:v>68.613725846607267</c:v>
                </c:pt>
                <c:pt idx="1476">
                  <c:v>68.622365123855175</c:v>
                </c:pt>
                <c:pt idx="1477">
                  <c:v>68.631005568056707</c:v>
                </c:pt>
                <c:pt idx="1478">
                  <c:v>68.639647185714651</c:v>
                </c:pt>
                <c:pt idx="1479">
                  <c:v>68.648289983335644</c:v>
                </c:pt>
                <c:pt idx="1480">
                  <c:v>68.656933967429907</c:v>
                </c:pt>
                <c:pt idx="1481">
                  <c:v>68.665579144511455</c:v>
                </c:pt>
                <c:pt idx="1482">
                  <c:v>68.674225521097938</c:v>
                </c:pt>
                <c:pt idx="1483">
                  <c:v>68.682873103710946</c:v>
                </c:pt>
                <c:pt idx="1484">
                  <c:v>68.691521898875735</c:v>
                </c:pt>
                <c:pt idx="1485">
                  <c:v>68.700171913121636</c:v>
                </c:pt>
                <c:pt idx="1486">
                  <c:v>68.708823152981623</c:v>
                </c:pt>
                <c:pt idx="1487">
                  <c:v>68.717475624992787</c:v>
                </c:pt>
                <c:pt idx="1488">
                  <c:v>68.726129335696058</c:v>
                </c:pt>
                <c:pt idx="1489">
                  <c:v>68.734784291636458</c:v>
                </c:pt>
                <c:pt idx="1490">
                  <c:v>68.743440499363047</c:v>
                </c:pt>
                <c:pt idx="1491">
                  <c:v>68.752097965428817</c:v>
                </c:pt>
                <c:pt idx="1492">
                  <c:v>68.760756696390956</c:v>
                </c:pt>
                <c:pt idx="1493">
                  <c:v>68.769416698810744</c:v>
                </c:pt>
                <c:pt idx="1494">
                  <c:v>68.778077979253737</c:v>
                </c:pt>
                <c:pt idx="1495">
                  <c:v>68.786740544289557</c:v>
                </c:pt>
                <c:pt idx="1496">
                  <c:v>68.795404400492188</c:v>
                </c:pt>
                <c:pt idx="1497">
                  <c:v>68.804069554439678</c:v>
                </c:pt>
                <c:pt idx="1498">
                  <c:v>68.812736012714694</c:v>
                </c:pt>
                <c:pt idx="1499">
                  <c:v>68.821403781903925</c:v>
                </c:pt>
                <c:pt idx="1500">
                  <c:v>68.830072868598606</c:v>
                </c:pt>
                <c:pt idx="1501">
                  <c:v>68.83874327939445</c:v>
                </c:pt>
                <c:pt idx="1502">
                  <c:v>68.847415020891447</c:v>
                </c:pt>
                <c:pt idx="1503">
                  <c:v>68.856088099694134</c:v>
                </c:pt>
                <c:pt idx="1504">
                  <c:v>68.864762522411581</c:v>
                </c:pt>
                <c:pt idx="1505">
                  <c:v>68.873438295657408</c:v>
                </c:pt>
                <c:pt idx="1506">
                  <c:v>68.882115426049779</c:v>
                </c:pt>
                <c:pt idx="1507">
                  <c:v>68.890793920211578</c:v>
                </c:pt>
                <c:pt idx="1508">
                  <c:v>68.899473784770194</c:v>
                </c:pt>
                <c:pt idx="1509">
                  <c:v>68.908155026357861</c:v>
                </c:pt>
                <c:pt idx="1510">
                  <c:v>68.916837651611431</c:v>
                </c:pt>
                <c:pt idx="1511">
                  <c:v>68.925521667172532</c:v>
                </c:pt>
                <c:pt idx="1512">
                  <c:v>68.934207079687667</c:v>
                </c:pt>
                <c:pt idx="1513">
                  <c:v>68.942893895808027</c:v>
                </c:pt>
                <c:pt idx="1514">
                  <c:v>68.951582122189862</c:v>
                </c:pt>
                <c:pt idx="1515">
                  <c:v>68.960271765494056</c:v>
                </c:pt>
                <c:pt idx="1516">
                  <c:v>68.968962832386765</c:v>
                </c:pt>
                <c:pt idx="1517">
                  <c:v>68.977655329538877</c:v>
                </c:pt>
                <c:pt idx="1518">
                  <c:v>68.986349263626295</c:v>
                </c:pt>
                <c:pt idx="1519">
                  <c:v>68.995044641330097</c:v>
                </c:pt>
                <c:pt idx="1520">
                  <c:v>69.003741469336376</c:v>
                </c:pt>
                <c:pt idx="1521">
                  <c:v>69.012439754336341</c:v>
                </c:pt>
                <c:pt idx="1522">
                  <c:v>69.021139503026362</c:v>
                </c:pt>
                <c:pt idx="1523">
                  <c:v>69.029840722107892</c:v>
                </c:pt>
                <c:pt idx="1524">
                  <c:v>69.03854341828783</c:v>
                </c:pt>
                <c:pt idx="1525">
                  <c:v>69.047247598278176</c:v>
                </c:pt>
                <c:pt idx="1526">
                  <c:v>69.055953268796188</c:v>
                </c:pt>
                <c:pt idx="1527">
                  <c:v>69.064660436564623</c:v>
                </c:pt>
                <c:pt idx="1528">
                  <c:v>69.073369108311439</c:v>
                </c:pt>
                <c:pt idx="1529">
                  <c:v>69.082079290770196</c:v>
                </c:pt>
                <c:pt idx="1530">
                  <c:v>69.090790990679594</c:v>
                </c:pt>
                <c:pt idx="1531">
                  <c:v>69.099504214784133</c:v>
                </c:pt>
                <c:pt idx="1532">
                  <c:v>69.108218969833615</c:v>
                </c:pt>
                <c:pt idx="1533">
                  <c:v>69.116935262583453</c:v>
                </c:pt>
                <c:pt idx="1534">
                  <c:v>69.125653099794704</c:v>
                </c:pt>
                <c:pt idx="1535">
                  <c:v>69.134372488233979</c:v>
                </c:pt>
                <c:pt idx="1536">
                  <c:v>69.143093434673617</c:v>
                </c:pt>
                <c:pt idx="1537">
                  <c:v>69.151815945891528</c:v>
                </c:pt>
                <c:pt idx="1538">
                  <c:v>69.160540028671448</c:v>
                </c:pt>
                <c:pt idx="1539">
                  <c:v>69.169265689802984</c:v>
                </c:pt>
                <c:pt idx="1540">
                  <c:v>69.177992936081338</c:v>
                </c:pt>
                <c:pt idx="1541">
                  <c:v>69.186721774307699</c:v>
                </c:pt>
                <c:pt idx="1542">
                  <c:v>69.19545221128908</c:v>
                </c:pt>
                <c:pt idx="1543">
                  <c:v>69.204184253838505</c:v>
                </c:pt>
                <c:pt idx="1544">
                  <c:v>69.212917908774784</c:v>
                </c:pt>
                <c:pt idx="1545">
                  <c:v>69.221653182922907</c:v>
                </c:pt>
                <c:pt idx="1546">
                  <c:v>69.230390083113761</c:v>
                </c:pt>
                <c:pt idx="1547">
                  <c:v>69.239128616184331</c:v>
                </c:pt>
                <c:pt idx="1548">
                  <c:v>69.247868788977868</c:v>
                </c:pt>
                <c:pt idx="1549">
                  <c:v>69.256610608343465</c:v>
                </c:pt>
                <c:pt idx="1550">
                  <c:v>69.265354081136636</c:v>
                </c:pt>
                <c:pt idx="1551">
                  <c:v>69.274099214219063</c:v>
                </c:pt>
                <c:pt idx="1552">
                  <c:v>69.282846014458656</c:v>
                </c:pt>
                <c:pt idx="1553">
                  <c:v>69.291594488729601</c:v>
                </c:pt>
                <c:pt idx="1554">
                  <c:v>69.300344643912439</c:v>
                </c:pt>
                <c:pt idx="1555">
                  <c:v>69.309096486894092</c:v>
                </c:pt>
                <c:pt idx="1556">
                  <c:v>69.317850024567932</c:v>
                </c:pt>
                <c:pt idx="1557">
                  <c:v>69.326605263833713</c:v>
                </c:pt>
                <c:pt idx="1558">
                  <c:v>69.335362211597626</c:v>
                </c:pt>
                <c:pt idx="1559">
                  <c:v>69.344120874772599</c:v>
                </c:pt>
                <c:pt idx="1560">
                  <c:v>69.352881260277854</c:v>
                </c:pt>
                <c:pt idx="1561">
                  <c:v>69.361643375039407</c:v>
                </c:pt>
                <c:pt idx="1562">
                  <c:v>69.370407225989837</c:v>
                </c:pt>
                <c:pt idx="1563">
                  <c:v>69.379172820068348</c:v>
                </c:pt>
                <c:pt idx="1564">
                  <c:v>69.387940164220964</c:v>
                </c:pt>
                <c:pt idx="1565">
                  <c:v>69.396709265400503</c:v>
                </c:pt>
                <c:pt idx="1566">
                  <c:v>69.40548013056646</c:v>
                </c:pt>
                <c:pt idx="1567">
                  <c:v>69.414252766685138</c:v>
                </c:pt>
                <c:pt idx="1568">
                  <c:v>69.42302718072979</c:v>
                </c:pt>
                <c:pt idx="1569">
                  <c:v>69.431803379680673</c:v>
                </c:pt>
                <c:pt idx="1570">
                  <c:v>69.440581370524754</c:v>
                </c:pt>
                <c:pt idx="1571">
                  <c:v>69.449361160256245</c:v>
                </c:pt>
                <c:pt idx="1572">
                  <c:v>69.458142755876196</c:v>
                </c:pt>
                <c:pt idx="1573">
                  <c:v>69.466926164392873</c:v>
                </c:pt>
                <c:pt idx="1574">
                  <c:v>69.475711392821523</c:v>
                </c:pt>
                <c:pt idx="1575">
                  <c:v>69.484498448184553</c:v>
                </c:pt>
                <c:pt idx="1576">
                  <c:v>69.493287337511731</c:v>
                </c:pt>
                <c:pt idx="1577">
                  <c:v>69.502078067839847</c:v>
                </c:pt>
                <c:pt idx="1578">
                  <c:v>69.510870646213021</c:v>
                </c:pt>
                <c:pt idx="1579">
                  <c:v>69.51966507968271</c:v>
                </c:pt>
                <c:pt idx="1580">
                  <c:v>69.528461375307728</c:v>
                </c:pt>
                <c:pt idx="1581">
                  <c:v>69.537259540154295</c:v>
                </c:pt>
                <c:pt idx="1582">
                  <c:v>69.546059581295921</c:v>
                </c:pt>
                <c:pt idx="1583">
                  <c:v>69.554861505813733</c:v>
                </c:pt>
                <c:pt idx="1584">
                  <c:v>69.563665320796304</c:v>
                </c:pt>
                <c:pt idx="1585">
                  <c:v>69.572471033339795</c:v>
                </c:pt>
                <c:pt idx="1586">
                  <c:v>69.581278650547915</c:v>
                </c:pt>
                <c:pt idx="1587">
                  <c:v>69.590088179532003</c:v>
                </c:pt>
                <c:pt idx="1588">
                  <c:v>69.598899627411114</c:v>
                </c:pt>
                <c:pt idx="1589">
                  <c:v>69.607713001311978</c:v>
                </c:pt>
                <c:pt idx="1590">
                  <c:v>69.616528308369084</c:v>
                </c:pt>
                <c:pt idx="1591">
                  <c:v>69.625345555724763</c:v>
                </c:pt>
                <c:pt idx="1592">
                  <c:v>69.634164750529081</c:v>
                </c:pt>
                <c:pt idx="1593">
                  <c:v>69.642985899940058</c:v>
                </c:pt>
                <c:pt idx="1594">
                  <c:v>69.651809011123575</c:v>
                </c:pt>
                <c:pt idx="1595">
                  <c:v>69.660634091253613</c:v>
                </c:pt>
                <c:pt idx="1596">
                  <c:v>69.669461147511953</c:v>
                </c:pt>
                <c:pt idx="1597">
                  <c:v>69.678290187088592</c:v>
                </c:pt>
                <c:pt idx="1598">
                  <c:v>69.687121217181513</c:v>
                </c:pt>
                <c:pt idx="1599">
                  <c:v>69.69595424499677</c:v>
                </c:pt>
                <c:pt idx="1600">
                  <c:v>69.704789277748816</c:v>
                </c:pt>
                <c:pt idx="1601">
                  <c:v>69.713626322660076</c:v>
                </c:pt>
                <c:pt idx="1602">
                  <c:v>69.722465386961261</c:v>
                </c:pt>
                <c:pt idx="1603">
                  <c:v>69.731306477891607</c:v>
                </c:pt>
                <c:pt idx="1604">
                  <c:v>69.740149602698366</c:v>
                </c:pt>
                <c:pt idx="1605">
                  <c:v>69.748994768637345</c:v>
                </c:pt>
                <c:pt idx="1606">
                  <c:v>69.757841982972778</c:v>
                </c:pt>
                <c:pt idx="1607">
                  <c:v>69.766691252977282</c:v>
                </c:pt>
                <c:pt idx="1608">
                  <c:v>69.775542585932101</c:v>
                </c:pt>
                <c:pt idx="1609">
                  <c:v>69.784395989126949</c:v>
                </c:pt>
                <c:pt idx="1610">
                  <c:v>69.793251469860138</c:v>
                </c:pt>
                <c:pt idx="1611">
                  <c:v>69.80210903543859</c:v>
                </c:pt>
                <c:pt idx="1612">
                  <c:v>69.810968693177912</c:v>
                </c:pt>
                <c:pt idx="1613">
                  <c:v>69.819830450402591</c:v>
                </c:pt>
                <c:pt idx="1614">
                  <c:v>69.828694314445698</c:v>
                </c:pt>
                <c:pt idx="1615">
                  <c:v>69.837560292649144</c:v>
                </c:pt>
                <c:pt idx="1616">
                  <c:v>69.846428392363691</c:v>
                </c:pt>
                <c:pt idx="1617">
                  <c:v>69.8552986209491</c:v>
                </c:pt>
                <c:pt idx="1618">
                  <c:v>69.864170985773995</c:v>
                </c:pt>
                <c:pt idx="1619">
                  <c:v>69.873045494215972</c:v>
                </c:pt>
                <c:pt idx="1620">
                  <c:v>69.881922153661648</c:v>
                </c:pt>
                <c:pt idx="1621">
                  <c:v>69.89080097150682</c:v>
                </c:pt>
                <c:pt idx="1622">
                  <c:v>69.899681955156282</c:v>
                </c:pt>
                <c:pt idx="1623">
                  <c:v>69.908565112024007</c:v>
                </c:pt>
                <c:pt idx="1624">
                  <c:v>69.917450449533277</c:v>
                </c:pt>
                <c:pt idx="1625">
                  <c:v>69.926337975116553</c:v>
                </c:pt>
                <c:pt idx="1626">
                  <c:v>69.93522769621552</c:v>
                </c:pt>
                <c:pt idx="1627">
                  <c:v>69.94411962028137</c:v>
                </c:pt>
                <c:pt idx="1628">
                  <c:v>69.953013754774489</c:v>
                </c:pt>
                <c:pt idx="1629">
                  <c:v>69.961910107164925</c:v>
                </c:pt>
                <c:pt idx="1630">
                  <c:v>69.970808684931953</c:v>
                </c:pt>
                <c:pt idx="1631">
                  <c:v>69.979709495564578</c:v>
                </c:pt>
                <c:pt idx="1632">
                  <c:v>69.988612546561257</c:v>
                </c:pt>
                <c:pt idx="1633">
                  <c:v>69.997517845430096</c:v>
                </c:pt>
                <c:pt idx="1634">
                  <c:v>70.006425399688865</c:v>
                </c:pt>
                <c:pt idx="1635">
                  <c:v>70.015335216865026</c:v>
                </c:pt>
                <c:pt idx="1636">
                  <c:v>70.02424730449583</c:v>
                </c:pt>
                <c:pt idx="1637">
                  <c:v>70.033161670128223</c:v>
                </c:pt>
                <c:pt idx="1638">
                  <c:v>70.042078321319167</c:v>
                </c:pt>
                <c:pt idx="1639">
                  <c:v>70.050997265635331</c:v>
                </c:pt>
                <c:pt idx="1640">
                  <c:v>70.059918510653489</c:v>
                </c:pt>
                <c:pt idx="1641">
                  <c:v>70.068842063960219</c:v>
                </c:pt>
                <c:pt idx="1642">
                  <c:v>70.077767933152344</c:v>
                </c:pt>
                <c:pt idx="1643">
                  <c:v>70.086696125836525</c:v>
                </c:pt>
                <c:pt idx="1644">
                  <c:v>70.095626649629736</c:v>
                </c:pt>
                <c:pt idx="1645">
                  <c:v>70.104559512159014</c:v>
                </c:pt>
                <c:pt idx="1646">
                  <c:v>70.113494721061713</c:v>
                </c:pt>
                <c:pt idx="1647">
                  <c:v>70.122432283985432</c:v>
                </c:pt>
                <c:pt idx="1648">
                  <c:v>70.131372208587948</c:v>
                </c:pt>
                <c:pt idx="1649">
                  <c:v>70.140314502537507</c:v>
                </c:pt>
                <c:pt idx="1650">
                  <c:v>70.149259173512874</c:v>
                </c:pt>
                <c:pt idx="1651">
                  <c:v>70.158206229203017</c:v>
                </c:pt>
                <c:pt idx="1652">
                  <c:v>70.167155677307676</c:v>
                </c:pt>
                <c:pt idx="1653">
                  <c:v>70.176107525536949</c:v>
                </c:pt>
                <c:pt idx="1654">
                  <c:v>70.185061781611608</c:v>
                </c:pt>
                <c:pt idx="1655">
                  <c:v>70.194018453263098</c:v>
                </c:pt>
                <c:pt idx="1656">
                  <c:v>70.202977548233477</c:v>
                </c:pt>
                <c:pt idx="1657">
                  <c:v>70.211939074275762</c:v>
                </c:pt>
                <c:pt idx="1658">
                  <c:v>70.220903039153498</c:v>
                </c:pt>
                <c:pt idx="1659">
                  <c:v>70.229869450641246</c:v>
                </c:pt>
                <c:pt idx="1660">
                  <c:v>70.238838316524408</c:v>
                </c:pt>
                <c:pt idx="1661">
                  <c:v>70.247809644599371</c:v>
                </c:pt>
                <c:pt idx="1662">
                  <c:v>70.256783442673409</c:v>
                </c:pt>
                <c:pt idx="1663">
                  <c:v>70.265759718565008</c:v>
                </c:pt>
                <c:pt idx="1664">
                  <c:v>70.27473848010365</c:v>
                </c:pt>
                <c:pt idx="1665">
                  <c:v>70.283719735129921</c:v>
                </c:pt>
                <c:pt idx="1666">
                  <c:v>70.292703491495701</c:v>
                </c:pt>
                <c:pt idx="1667">
                  <c:v>70.30168975706404</c:v>
                </c:pt>
                <c:pt idx="1668">
                  <c:v>70.310678539709329</c:v>
                </c:pt>
                <c:pt idx="1669">
                  <c:v>70.319669847317343</c:v>
                </c:pt>
                <c:pt idx="1670">
                  <c:v>70.328663687785067</c:v>
                </c:pt>
                <c:pt idx="1671">
                  <c:v>70.337660069021183</c:v>
                </c:pt>
                <c:pt idx="1672">
                  <c:v>70.346658998945671</c:v>
                </c:pt>
                <c:pt idx="1673">
                  <c:v>70.355660485490205</c:v>
                </c:pt>
                <c:pt idx="1674">
                  <c:v>70.364664536597957</c:v>
                </c:pt>
                <c:pt idx="1675">
                  <c:v>70.373671160223921</c:v>
                </c:pt>
                <c:pt idx="1676">
                  <c:v>70.382680364334462</c:v>
                </c:pt>
                <c:pt idx="1677">
                  <c:v>70.391692156908078</c:v>
                </c:pt>
                <c:pt idx="1678">
                  <c:v>70.400706545934867</c:v>
                </c:pt>
                <c:pt idx="1679">
                  <c:v>70.409723539416831</c:v>
                </c:pt>
                <c:pt idx="1680">
                  <c:v>70.418743145367813</c:v>
                </c:pt>
                <c:pt idx="1681">
                  <c:v>70.427765371813805</c:v>
                </c:pt>
                <c:pt idx="1682">
                  <c:v>70.436790226792667</c:v>
                </c:pt>
                <c:pt idx="1683">
                  <c:v>70.445817718354377</c:v>
                </c:pt>
                <c:pt idx="1684">
                  <c:v>70.454847854560995</c:v>
                </c:pt>
                <c:pt idx="1685">
                  <c:v>70.463880643486789</c:v>
                </c:pt>
                <c:pt idx="1686">
                  <c:v>70.472916093218316</c:v>
                </c:pt>
                <c:pt idx="1687">
                  <c:v>70.481954211854372</c:v>
                </c:pt>
                <c:pt idx="1688">
                  <c:v>70.490995007506015</c:v>
                </c:pt>
                <c:pt idx="1689">
                  <c:v>70.500038488296852</c:v>
                </c:pt>
                <c:pt idx="1690">
                  <c:v>70.509084662362781</c:v>
                </c:pt>
                <c:pt idx="1691">
                  <c:v>70.518133537852236</c:v>
                </c:pt>
                <c:pt idx="1692">
                  <c:v>70.527185122926326</c:v>
                </c:pt>
                <c:pt idx="1693">
                  <c:v>70.536239425758666</c:v>
                </c:pt>
                <c:pt idx="1694">
                  <c:v>70.545296454535503</c:v>
                </c:pt>
                <c:pt idx="1695">
                  <c:v>70.55435621745589</c:v>
                </c:pt>
                <c:pt idx="1696">
                  <c:v>70.563418722731626</c:v>
                </c:pt>
                <c:pt idx="1697">
                  <c:v>70.572483978587215</c:v>
                </c:pt>
                <c:pt idx="1698">
                  <c:v>70.581551993260305</c:v>
                </c:pt>
                <c:pt idx="1699">
                  <c:v>70.590622775001265</c:v>
                </c:pt>
                <c:pt idx="1700">
                  <c:v>70.599696332073549</c:v>
                </c:pt>
                <c:pt idx="1701">
                  <c:v>70.608772672753631</c:v>
                </c:pt>
                <c:pt idx="1702">
                  <c:v>70.617851805331057</c:v>
                </c:pt>
                <c:pt idx="1703">
                  <c:v>70.626933738108718</c:v>
                </c:pt>
                <c:pt idx="1704">
                  <c:v>70.636018479402452</c:v>
                </c:pt>
                <c:pt idx="1705">
                  <c:v>70.645106037541666</c:v>
                </c:pt>
                <c:pt idx="1706">
                  <c:v>70.654196420868814</c:v>
                </c:pt>
                <c:pt idx="1707">
                  <c:v>70.66328963773995</c:v>
                </c:pt>
                <c:pt idx="1708">
                  <c:v>70.672385696524529</c:v>
                </c:pt>
                <c:pt idx="1709">
                  <c:v>70.681484605605476</c:v>
                </c:pt>
                <c:pt idx="1710">
                  <c:v>70.690586373379247</c:v>
                </c:pt>
                <c:pt idx="1711">
                  <c:v>70.699691008256025</c:v>
                </c:pt>
                <c:pt idx="1712">
                  <c:v>70.70879851865962</c:v>
                </c:pt>
                <c:pt idx="1713">
                  <c:v>70.717908913027514</c:v>
                </c:pt>
                <c:pt idx="1714">
                  <c:v>70.727022199811117</c:v>
                </c:pt>
                <c:pt idx="1715">
                  <c:v>70.73613838747562</c:v>
                </c:pt>
                <c:pt idx="1716">
                  <c:v>70.745257484500101</c:v>
                </c:pt>
                <c:pt idx="1717">
                  <c:v>70.754379499377634</c:v>
                </c:pt>
                <c:pt idx="1718">
                  <c:v>70.763504440615392</c:v>
                </c:pt>
                <c:pt idx="1719">
                  <c:v>70.772632316734516</c:v>
                </c:pt>
                <c:pt idx="1720">
                  <c:v>70.78176313627047</c:v>
                </c:pt>
                <c:pt idx="1721">
                  <c:v>70.790896907772733</c:v>
                </c:pt>
                <c:pt idx="1722">
                  <c:v>70.800033639805164</c:v>
                </c:pt>
                <c:pt idx="1723">
                  <c:v>70.809173340946018</c:v>
                </c:pt>
                <c:pt idx="1724">
                  <c:v>70.81831601978773</c:v>
                </c:pt>
                <c:pt idx="1725">
                  <c:v>70.82746168493739</c:v>
                </c:pt>
                <c:pt idx="1726">
                  <c:v>70.836610345016538</c:v>
                </c:pt>
                <c:pt idx="1727">
                  <c:v>70.845762008661282</c:v>
                </c:pt>
                <c:pt idx="1728">
                  <c:v>70.854916684522351</c:v>
                </c:pt>
                <c:pt idx="1729">
                  <c:v>70.864074381265198</c:v>
                </c:pt>
                <c:pt idx="1730">
                  <c:v>70.873235107569968</c:v>
                </c:pt>
                <c:pt idx="1731">
                  <c:v>70.882398872131787</c:v>
                </c:pt>
                <c:pt idx="1732">
                  <c:v>70.891565683660531</c:v>
                </c:pt>
                <c:pt idx="1733">
                  <c:v>70.900735550880995</c:v>
                </c:pt>
                <c:pt idx="1734">
                  <c:v>70.909908482533083</c:v>
                </c:pt>
                <c:pt idx="1735">
                  <c:v>70.919084487371734</c:v>
                </c:pt>
                <c:pt idx="1736">
                  <c:v>70.928263574166991</c:v>
                </c:pt>
                <c:pt idx="1737">
                  <c:v>70.93744575170409</c:v>
                </c:pt>
                <c:pt idx="1738">
                  <c:v>70.9466310287836</c:v>
                </c:pt>
                <c:pt idx="1739">
                  <c:v>70.955819414221381</c:v>
                </c:pt>
                <c:pt idx="1740">
                  <c:v>70.965010916848613</c:v>
                </c:pt>
                <c:pt idx="1741">
                  <c:v>70.974205545512064</c:v>
                </c:pt>
                <c:pt idx="1742">
                  <c:v>70.983403309073893</c:v>
                </c:pt>
                <c:pt idx="1743">
                  <c:v>70.992604216411891</c:v>
                </c:pt>
                <c:pt idx="1744">
                  <c:v>71.001808276419496</c:v>
                </c:pt>
                <c:pt idx="1745">
                  <c:v>71.011015498005847</c:v>
                </c:pt>
                <c:pt idx="1746">
                  <c:v>71.020225890095887</c:v>
                </c:pt>
                <c:pt idx="1747">
                  <c:v>71.029439461630403</c:v>
                </c:pt>
                <c:pt idx="1748">
                  <c:v>71.038656221565972</c:v>
                </c:pt>
                <c:pt idx="1749">
                  <c:v>71.04787617887537</c:v>
                </c:pt>
                <c:pt idx="1750">
                  <c:v>71.057099342547261</c:v>
                </c:pt>
                <c:pt idx="1751">
                  <c:v>71.066325721586381</c:v>
                </c:pt>
                <c:pt idx="1752">
                  <c:v>71.075555325013795</c:v>
                </c:pt>
                <c:pt idx="1753">
                  <c:v>71.084788161866598</c:v>
                </c:pt>
                <c:pt idx="1754">
                  <c:v>71.094024241198397</c:v>
                </c:pt>
                <c:pt idx="1755">
                  <c:v>71.103263572079072</c:v>
                </c:pt>
                <c:pt idx="1756">
                  <c:v>71.112506163594958</c:v>
                </c:pt>
                <c:pt idx="1757">
                  <c:v>71.121752024848945</c:v>
                </c:pt>
                <c:pt idx="1758">
                  <c:v>71.131001164960352</c:v>
                </c:pt>
                <c:pt idx="1759">
                  <c:v>71.14025359306541</c:v>
                </c:pt>
                <c:pt idx="1760">
                  <c:v>71.149509318316845</c:v>
                </c:pt>
                <c:pt idx="1761">
                  <c:v>71.158768349884184</c:v>
                </c:pt>
                <c:pt idx="1762">
                  <c:v>71.168030696953977</c:v>
                </c:pt>
                <c:pt idx="1763">
                  <c:v>71.177296368729529</c:v>
                </c:pt>
                <c:pt idx="1764">
                  <c:v>71.186565374431183</c:v>
                </c:pt>
                <c:pt idx="1765">
                  <c:v>71.195837723296336</c:v>
                </c:pt>
                <c:pt idx="1766">
                  <c:v>71.205113424579622</c:v>
                </c:pt>
                <c:pt idx="1767">
                  <c:v>71.214392487552814</c:v>
                </c:pt>
                <c:pt idx="1768">
                  <c:v>71.223674921504866</c:v>
                </c:pt>
                <c:pt idx="1769">
                  <c:v>71.232960735742196</c:v>
                </c:pt>
                <c:pt idx="1770">
                  <c:v>71.242249939588589</c:v>
                </c:pt>
                <c:pt idx="1771">
                  <c:v>71.251542542385437</c:v>
                </c:pt>
                <c:pt idx="1772">
                  <c:v>71.260838553491482</c:v>
                </c:pt>
                <c:pt idx="1773">
                  <c:v>71.270137982283245</c:v>
                </c:pt>
                <c:pt idx="1774">
                  <c:v>71.279440838154969</c:v>
                </c:pt>
                <c:pt idx="1775">
                  <c:v>71.288747130518558</c:v>
                </c:pt>
                <c:pt idx="1776">
                  <c:v>71.298056868803926</c:v>
                </c:pt>
                <c:pt idx="1777">
                  <c:v>71.307370062458702</c:v>
                </c:pt>
                <c:pt idx="1778">
                  <c:v>71.31668672094878</c:v>
                </c:pt>
                <c:pt idx="1779">
                  <c:v>71.326006853757917</c:v>
                </c:pt>
                <c:pt idx="1780">
                  <c:v>71.335330470388058</c:v>
                </c:pt>
                <c:pt idx="1781">
                  <c:v>71.344657580359481</c:v>
                </c:pt>
                <c:pt idx="1782">
                  <c:v>71.353988193210569</c:v>
                </c:pt>
                <c:pt idx="1783">
                  <c:v>71.363322318498305</c:v>
                </c:pt>
                <c:pt idx="1784">
                  <c:v>71.37265996579788</c:v>
                </c:pt>
                <c:pt idx="1785">
                  <c:v>71.382001144703182</c:v>
                </c:pt>
                <c:pt idx="1786">
                  <c:v>71.39134586482669</c:v>
                </c:pt>
                <c:pt idx="1787">
                  <c:v>71.400694135799398</c:v>
                </c:pt>
                <c:pt idx="1788">
                  <c:v>71.410045967271174</c:v>
                </c:pt>
                <c:pt idx="1789">
                  <c:v>71.419401368910769</c:v>
                </c:pt>
                <c:pt idx="1790">
                  <c:v>71.42876035040571</c:v>
                </c:pt>
                <c:pt idx="1791">
                  <c:v>71.438122921462607</c:v>
                </c:pt>
                <c:pt idx="1792">
                  <c:v>71.447489091807014</c:v>
                </c:pt>
                <c:pt idx="1793">
                  <c:v>71.456858871183769</c:v>
                </c:pt>
                <c:pt idx="1794">
                  <c:v>71.46623226935678</c:v>
                </c:pt>
                <c:pt idx="1795">
                  <c:v>71.475609296109297</c:v>
                </c:pt>
                <c:pt idx="1796">
                  <c:v>71.48498996124404</c:v>
                </c:pt>
                <c:pt idx="1797">
                  <c:v>71.494374274582981</c:v>
                </c:pt>
                <c:pt idx="1798">
                  <c:v>71.50376224596792</c:v>
                </c:pt>
                <c:pt idx="1799">
                  <c:v>71.513153885259896</c:v>
                </c:pt>
                <c:pt idx="1800">
                  <c:v>71.522549202340002</c:v>
                </c:pt>
                <c:pt idx="1801">
                  <c:v>71.531948207108769</c:v>
                </c:pt>
                <c:pt idx="1802">
                  <c:v>71.541350909486923</c:v>
                </c:pt>
                <c:pt idx="1803">
                  <c:v>71.550757319414799</c:v>
                </c:pt>
                <c:pt idx="1804">
                  <c:v>71.56016744685293</c:v>
                </c:pt>
                <c:pt idx="1805">
                  <c:v>71.569581301781895</c:v>
                </c:pt>
                <c:pt idx="1806">
                  <c:v>71.578998894202442</c:v>
                </c:pt>
                <c:pt idx="1807">
                  <c:v>71.588420234135697</c:v>
                </c:pt>
                <c:pt idx="1808">
                  <c:v>71.597845331622963</c:v>
                </c:pt>
                <c:pt idx="1809">
                  <c:v>71.607274196726053</c:v>
                </c:pt>
                <c:pt idx="1810">
                  <c:v>71.616706839527254</c:v>
                </c:pt>
                <c:pt idx="1811">
                  <c:v>71.626143270129447</c:v>
                </c:pt>
                <c:pt idx="1812">
                  <c:v>71.635583498656203</c:v>
                </c:pt>
                <c:pt idx="1813">
                  <c:v>71.645027535251913</c:v>
                </c:pt>
                <c:pt idx="1814">
                  <c:v>71.654475390081771</c:v>
                </c:pt>
                <c:pt idx="1815">
                  <c:v>71.66392707333182</c:v>
                </c:pt>
                <c:pt idx="1816">
                  <c:v>71.673382595209262</c:v>
                </c:pt>
                <c:pt idx="1817">
                  <c:v>71.682841965942288</c:v>
                </c:pt>
                <c:pt idx="1818">
                  <c:v>71.692305195780307</c:v>
                </c:pt>
                <c:pt idx="1819">
                  <c:v>71.701772294994001</c:v>
                </c:pt>
                <c:pt idx="1820">
                  <c:v>71.711243273875482</c:v>
                </c:pt>
                <c:pt idx="1821">
                  <c:v>71.720718142738306</c:v>
                </c:pt>
                <c:pt idx="1822">
                  <c:v>71.730196911917389</c:v>
                </c:pt>
                <c:pt idx="1823">
                  <c:v>71.739679591769487</c:v>
                </c:pt>
                <c:pt idx="1824">
                  <c:v>71.749166192672917</c:v>
                </c:pt>
                <c:pt idx="1825">
                  <c:v>71.758656725027905</c:v>
                </c:pt>
                <c:pt idx="1826">
                  <c:v>71.768151199256536</c:v>
                </c:pt>
                <c:pt idx="1827">
                  <c:v>71.777649625802781</c:v>
                </c:pt>
                <c:pt idx="1828">
                  <c:v>71.787152015132818</c:v>
                </c:pt>
                <c:pt idx="1829">
                  <c:v>71.7966583777349</c:v>
                </c:pt>
                <c:pt idx="1830">
                  <c:v>71.806168724119559</c:v>
                </c:pt>
                <c:pt idx="1831">
                  <c:v>71.81568306481968</c:v>
                </c:pt>
                <c:pt idx="1832">
                  <c:v>71.825201410390576</c:v>
                </c:pt>
                <c:pt idx="1833">
                  <c:v>71.834723771410026</c:v>
                </c:pt>
                <c:pt idx="1834">
                  <c:v>71.844250158478417</c:v>
                </c:pt>
                <c:pt idx="1835">
                  <c:v>71.853780582219017</c:v>
                </c:pt>
                <c:pt idx="1836">
                  <c:v>71.863315053277645</c:v>
                </c:pt>
                <c:pt idx="1837">
                  <c:v>71.872853582323231</c:v>
                </c:pt>
                <c:pt idx="1838">
                  <c:v>71.882396180047465</c:v>
                </c:pt>
                <c:pt idx="1839">
                  <c:v>71.891942857165404</c:v>
                </c:pt>
                <c:pt idx="1840">
                  <c:v>71.901493624414996</c:v>
                </c:pt>
                <c:pt idx="1841">
                  <c:v>71.911048492557697</c:v>
                </c:pt>
                <c:pt idx="1842">
                  <c:v>71.920607472378109</c:v>
                </c:pt>
                <c:pt idx="1843">
                  <c:v>71.930170574684468</c:v>
                </c:pt>
                <c:pt idx="1844">
                  <c:v>71.939737810308486</c:v>
                </c:pt>
                <c:pt idx="1845">
                  <c:v>71.949309190105481</c:v>
                </c:pt>
                <c:pt idx="1846">
                  <c:v>71.958884724954615</c:v>
                </c:pt>
                <c:pt idx="1847">
                  <c:v>71.96846442575891</c:v>
                </c:pt>
                <c:pt idx="1848">
                  <c:v>71.978048303445149</c:v>
                </c:pt>
                <c:pt idx="1849">
                  <c:v>71.987636368964402</c:v>
                </c:pt>
                <c:pt idx="1850">
                  <c:v>71.997228633291769</c:v>
                </c:pt>
                <c:pt idx="1851">
                  <c:v>72.006825107426479</c:v>
                </c:pt>
                <c:pt idx="1852">
                  <c:v>72.016425802392263</c:v>
                </c:pt>
                <c:pt idx="1853">
                  <c:v>72.02603072923722</c:v>
                </c:pt>
                <c:pt idx="1854">
                  <c:v>72.035639899033967</c:v>
                </c:pt>
                <c:pt idx="1855">
                  <c:v>72.045253322879773</c:v>
                </c:pt>
                <c:pt idx="1856">
                  <c:v>72.054871011896708</c:v>
                </c:pt>
                <c:pt idx="1857">
                  <c:v>72.064492977231623</c:v>
                </c:pt>
                <c:pt idx="1858">
                  <c:v>72.074119230056255</c:v>
                </c:pt>
                <c:pt idx="1859">
                  <c:v>72.083749781567491</c:v>
                </c:pt>
                <c:pt idx="1860">
                  <c:v>72.093384642987317</c:v>
                </c:pt>
                <c:pt idx="1861">
                  <c:v>72.103023825563014</c:v>
                </c:pt>
                <c:pt idx="1862">
                  <c:v>72.112667340567057</c:v>
                </c:pt>
                <c:pt idx="1863">
                  <c:v>72.122315199297503</c:v>
                </c:pt>
                <c:pt idx="1864">
                  <c:v>72.131967413078115</c:v>
                </c:pt>
                <c:pt idx="1865">
                  <c:v>72.141623993258023</c:v>
                </c:pt>
                <c:pt idx="1866">
                  <c:v>72.151284951212318</c:v>
                </c:pt>
                <c:pt idx="1867">
                  <c:v>72.160950298341874</c:v>
                </c:pt>
                <c:pt idx="1868">
                  <c:v>72.170620046073708</c:v>
                </c:pt>
                <c:pt idx="1869">
                  <c:v>72.180294205860719</c:v>
                </c:pt>
                <c:pt idx="1870">
                  <c:v>72.189972789182178</c:v>
                </c:pt>
                <c:pt idx="1871">
                  <c:v>72.199655807543493</c:v>
                </c:pt>
                <c:pt idx="1872">
                  <c:v>72.209343272476687</c:v>
                </c:pt>
                <c:pt idx="1873">
                  <c:v>72.219035195540116</c:v>
                </c:pt>
                <c:pt idx="1874">
                  <c:v>72.228731588318865</c:v>
                </c:pt>
                <c:pt idx="1875">
                  <c:v>72.238432462424726</c:v>
                </c:pt>
                <c:pt idx="1876">
                  <c:v>72.248137829496457</c:v>
                </c:pt>
                <c:pt idx="1877">
                  <c:v>72.257847701199552</c:v>
                </c:pt>
                <c:pt idx="1878">
                  <c:v>72.267562089226757</c:v>
                </c:pt>
                <c:pt idx="1879">
                  <c:v>72.277281005297965</c:v>
                </c:pt>
                <c:pt idx="1880">
                  <c:v>72.287004461160365</c:v>
                </c:pt>
                <c:pt idx="1881">
                  <c:v>72.296732468588544</c:v>
                </c:pt>
                <c:pt idx="1882">
                  <c:v>72.306465039384534</c:v>
                </c:pt>
                <c:pt idx="1883">
                  <c:v>72.316202185378145</c:v>
                </c:pt>
                <c:pt idx="1884">
                  <c:v>72.325943918426873</c:v>
                </c:pt>
                <c:pt idx="1885">
                  <c:v>72.335690250416008</c:v>
                </c:pt>
                <c:pt idx="1886">
                  <c:v>72.345441193258978</c:v>
                </c:pt>
                <c:pt idx="1887">
                  <c:v>72.355196758897151</c:v>
                </c:pt>
                <c:pt idx="1888">
                  <c:v>72.364956959300173</c:v>
                </c:pt>
                <c:pt idx="1889">
                  <c:v>72.374721806466042</c:v>
                </c:pt>
                <c:pt idx="1890">
                  <c:v>72.384491312421162</c:v>
                </c:pt>
                <c:pt idx="1891">
                  <c:v>72.39426548922053</c:v>
                </c:pt>
                <c:pt idx="1892">
                  <c:v>72.404044348947707</c:v>
                </c:pt>
                <c:pt idx="1893">
                  <c:v>72.413827903715301</c:v>
                </c:pt>
                <c:pt idx="1894">
                  <c:v>72.423616165664583</c:v>
                </c:pt>
                <c:pt idx="1895">
                  <c:v>72.433409146965985</c:v>
                </c:pt>
                <c:pt idx="1896">
                  <c:v>72.443206859819085</c:v>
                </c:pt>
                <c:pt idx="1897">
                  <c:v>72.453009316452793</c:v>
                </c:pt>
                <c:pt idx="1898">
                  <c:v>72.462816529125291</c:v>
                </c:pt>
                <c:pt idx="1899">
                  <c:v>72.472628510124395</c:v>
                </c:pt>
                <c:pt idx="1900">
                  <c:v>72.482445271767546</c:v>
                </c:pt>
                <c:pt idx="1901">
                  <c:v>72.492266826401917</c:v>
                </c:pt>
                <c:pt idx="1902">
                  <c:v>72.502093186404664</c:v>
                </c:pt>
                <c:pt idx="1903">
                  <c:v>72.511924364182804</c:v>
                </c:pt>
                <c:pt idx="1904">
                  <c:v>72.521760372173645</c:v>
                </c:pt>
                <c:pt idx="1905">
                  <c:v>72.531601222844685</c:v>
                </c:pt>
                <c:pt idx="1906">
                  <c:v>72.541446928693858</c:v>
                </c:pt>
                <c:pt idx="1907">
                  <c:v>72.551297502249611</c:v>
                </c:pt>
                <c:pt idx="1908">
                  <c:v>72.561152956070927</c:v>
                </c:pt>
                <c:pt idx="1909">
                  <c:v>72.571013302747843</c:v>
                </c:pt>
                <c:pt idx="1910">
                  <c:v>72.580878554900977</c:v>
                </c:pt>
                <c:pt idx="1911">
                  <c:v>72.590748725182152</c:v>
                </c:pt>
                <c:pt idx="1912">
                  <c:v>72.600623826274401</c:v>
                </c:pt>
                <c:pt idx="1913">
                  <c:v>72.61050387089189</c:v>
                </c:pt>
                <c:pt idx="1914">
                  <c:v>72.620388871780349</c:v>
                </c:pt>
                <c:pt idx="1915">
                  <c:v>72.630278841717072</c:v>
                </c:pt>
                <c:pt idx="1916">
                  <c:v>72.640173793510797</c:v>
                </c:pt>
                <c:pt idx="1917">
                  <c:v>72.650073740002412</c:v>
                </c:pt>
                <c:pt idx="1918">
                  <c:v>72.659978694064606</c:v>
                </c:pt>
                <c:pt idx="1919">
                  <c:v>72.66988866860207</c:v>
                </c:pt>
                <c:pt idx="1920">
                  <c:v>72.679803676551913</c:v>
                </c:pt>
                <c:pt idx="1921">
                  <c:v>72.689723730883401</c:v>
                </c:pt>
                <c:pt idx="1922">
                  <c:v>72.699648844598428</c:v>
                </c:pt>
                <c:pt idx="1923">
                  <c:v>72.70957903073149</c:v>
                </c:pt>
                <c:pt idx="1924">
                  <c:v>72.719514302349808</c:v>
                </c:pt>
                <c:pt idx="1925">
                  <c:v>72.729454672553544</c:v>
                </c:pt>
                <c:pt idx="1926">
                  <c:v>72.739400154475845</c:v>
                </c:pt>
                <c:pt idx="1927">
                  <c:v>72.749350761283196</c:v>
                </c:pt>
                <c:pt idx="1928">
                  <c:v>72.759306506175221</c:v>
                </c:pt>
                <c:pt idx="1929">
                  <c:v>72.769267402385026</c:v>
                </c:pt>
                <c:pt idx="1930">
                  <c:v>72.779233463179423</c:v>
                </c:pt>
                <c:pt idx="1931">
                  <c:v>72.789204701858964</c:v>
                </c:pt>
                <c:pt idx="1932">
                  <c:v>72.799181131757962</c:v>
                </c:pt>
                <c:pt idx="1933">
                  <c:v>72.809162766244796</c:v>
                </c:pt>
                <c:pt idx="1934">
                  <c:v>72.819149618722221</c:v>
                </c:pt>
                <c:pt idx="1935">
                  <c:v>72.82914170262697</c:v>
                </c:pt>
                <c:pt idx="1936">
                  <c:v>72.839139031430491</c:v>
                </c:pt>
                <c:pt idx="1937">
                  <c:v>72.849141618638782</c:v>
                </c:pt>
                <c:pt idx="1938">
                  <c:v>72.859149477792542</c:v>
                </c:pt>
                <c:pt idx="1939">
                  <c:v>72.869162622467456</c:v>
                </c:pt>
                <c:pt idx="1940">
                  <c:v>72.879181066274157</c:v>
                </c:pt>
                <c:pt idx="1941">
                  <c:v>72.889204822858531</c:v>
                </c:pt>
                <c:pt idx="1942">
                  <c:v>72.899233905901795</c:v>
                </c:pt>
                <c:pt idx="1943">
                  <c:v>72.909268329120763</c:v>
                </c:pt>
                <c:pt idx="1944">
                  <c:v>72.919308106267735</c:v>
                </c:pt>
                <c:pt idx="1945">
                  <c:v>72.929353251130919</c:v>
                </c:pt>
                <c:pt idx="1946">
                  <c:v>72.939403777534437</c:v>
                </c:pt>
                <c:pt idx="1947">
                  <c:v>72.949459699338533</c:v>
                </c:pt>
                <c:pt idx="1948">
                  <c:v>72.95952103043966</c:v>
                </c:pt>
                <c:pt idx="1949">
                  <c:v>72.969587784770852</c:v>
                </c:pt>
                <c:pt idx="1950">
                  <c:v>72.979659976301463</c:v>
                </c:pt>
                <c:pt idx="1951">
                  <c:v>72.989737619037712</c:v>
                </c:pt>
                <c:pt idx="1952">
                  <c:v>72.999820727022808</c:v>
                </c:pt>
                <c:pt idx="1953">
                  <c:v>73.009909314336696</c:v>
                </c:pt>
                <c:pt idx="1954">
                  <c:v>73.02000339509685</c:v>
                </c:pt>
                <c:pt idx="1955">
                  <c:v>73.030102983457894</c:v>
                </c:pt>
                <c:pt idx="1956">
                  <c:v>73.040208093612009</c:v>
                </c:pt>
                <c:pt idx="1957">
                  <c:v>73.050318739789077</c:v>
                </c:pt>
                <c:pt idx="1958">
                  <c:v>73.060434936256826</c:v>
                </c:pt>
                <c:pt idx="1959">
                  <c:v>73.070556697320967</c:v>
                </c:pt>
                <c:pt idx="1960">
                  <c:v>73.080684037325412</c:v>
                </c:pt>
                <c:pt idx="1961">
                  <c:v>73.090816970652298</c:v>
                </c:pt>
                <c:pt idx="1962">
                  <c:v>73.100955511722319</c:v>
                </c:pt>
                <c:pt idx="1963">
                  <c:v>73.111099674994918</c:v>
                </c:pt>
                <c:pt idx="1964">
                  <c:v>73.121249474968224</c:v>
                </c:pt>
                <c:pt idx="1965">
                  <c:v>73.131404926179371</c:v>
                </c:pt>
                <c:pt idx="1966">
                  <c:v>73.141566043204818</c:v>
                </c:pt>
                <c:pt idx="1967">
                  <c:v>73.151732840660074</c:v>
                </c:pt>
                <c:pt idx="1968">
                  <c:v>73.16190533320038</c:v>
                </c:pt>
                <c:pt idx="1969">
                  <c:v>73.172083535520571</c:v>
                </c:pt>
                <c:pt idx="1970">
                  <c:v>73.182267462355298</c:v>
                </c:pt>
                <c:pt idx="1971">
                  <c:v>73.192457128479191</c:v>
                </c:pt>
                <c:pt idx="1972">
                  <c:v>73.20265254870715</c:v>
                </c:pt>
                <c:pt idx="1973">
                  <c:v>73.212853737894434</c:v>
                </c:pt>
                <c:pt idx="1974">
                  <c:v>73.223060710936764</c:v>
                </c:pt>
                <c:pt idx="1975">
                  <c:v>73.233273482770613</c:v>
                </c:pt>
                <c:pt idx="1976">
                  <c:v>73.243492068373314</c:v>
                </c:pt>
                <c:pt idx="1977">
                  <c:v>73.253716482763309</c:v>
                </c:pt>
                <c:pt idx="1978">
                  <c:v>73.26394674100024</c:v>
                </c:pt>
                <c:pt idx="1979">
                  <c:v>73.274182858185185</c:v>
                </c:pt>
                <c:pt idx="1980">
                  <c:v>73.284424849460834</c:v>
                </c:pt>
                <c:pt idx="1981">
                  <c:v>73.294672730011612</c:v>
                </c:pt>
                <c:pt idx="1982">
                  <c:v>73.304926515063968</c:v>
                </c:pt>
                <c:pt idx="1983">
                  <c:v>73.315186219886456</c:v>
                </c:pt>
                <c:pt idx="1984">
                  <c:v>73.325451859790022</c:v>
                </c:pt>
                <c:pt idx="1985">
                  <c:v>73.335723450128114</c:v>
                </c:pt>
                <c:pt idx="1986">
                  <c:v>73.34600100629676</c:v>
                </c:pt>
                <c:pt idx="1987">
                  <c:v>73.356284543734986</c:v>
                </c:pt>
                <c:pt idx="1988">
                  <c:v>73.366574077924966</c:v>
                </c:pt>
                <c:pt idx="1989">
                  <c:v>73.376869624391915</c:v>
                </c:pt>
                <c:pt idx="1990">
                  <c:v>73.387171198704721</c:v>
                </c:pt>
                <c:pt idx="1991">
                  <c:v>73.397478816475882</c:v>
                </c:pt>
                <c:pt idx="1992">
                  <c:v>73.407792493361612</c:v>
                </c:pt>
                <c:pt idx="1993">
                  <c:v>73.418112245062218</c:v>
                </c:pt>
                <c:pt idx="1994">
                  <c:v>73.428438087322249</c:v>
                </c:pt>
                <c:pt idx="1995">
                  <c:v>73.438770035930631</c:v>
                </c:pt>
                <c:pt idx="1996">
                  <c:v>73.44910810672107</c:v>
                </c:pt>
                <c:pt idx="1997">
                  <c:v>73.459452315571767</c:v>
                </c:pt>
                <c:pt idx="1998">
                  <c:v>73.46980267840614</c:v>
                </c:pt>
                <c:pt idx="1999">
                  <c:v>73.48015921119287</c:v>
                </c:pt>
                <c:pt idx="2000" formatCode="General">
                  <c:v>73.490521929945828</c:v>
                </c:pt>
                <c:pt idx="2001" formatCode="General">
                  <c:v>73.500890850724673</c:v>
                </c:pt>
                <c:pt idx="2002" formatCode="General">
                  <c:v>73.511265989634836</c:v>
                </c:pt>
                <c:pt idx="2003" formatCode="General">
                  <c:v>73.521647362827622</c:v>
                </c:pt>
                <c:pt idx="2004" formatCode="General">
                  <c:v>73.532034986500761</c:v>
                </c:pt>
                <c:pt idx="2005" formatCode="General">
                  <c:v>73.542428876898285</c:v>
                </c:pt>
                <c:pt idx="2006" formatCode="General">
                  <c:v>73.55282905031082</c:v>
                </c:pt>
                <c:pt idx="2007" formatCode="General">
                  <c:v>73.563235523075832</c:v>
                </c:pt>
                <c:pt idx="2008" formatCode="General">
                  <c:v>73.573648311577998</c:v>
                </c:pt>
                <c:pt idx="2009" formatCode="General">
                  <c:v>73.584067432248943</c:v>
                </c:pt>
                <c:pt idx="2010" formatCode="General">
                  <c:v>73.594492901568003</c:v>
                </c:pt>
                <c:pt idx="2011" formatCode="General">
                  <c:v>73.604924736062102</c:v>
                </c:pt>
                <c:pt idx="2012" formatCode="General">
                  <c:v>73.615362952306</c:v>
                </c:pt>
                <c:pt idx="2013" formatCode="General">
                  <c:v>73.62580756692256</c:v>
                </c:pt>
                <c:pt idx="2014" formatCode="General">
                  <c:v>73.636258596583133</c:v>
                </c:pt>
                <c:pt idx="2015" formatCode="General">
                  <c:v>73.646716058007215</c:v>
                </c:pt>
                <c:pt idx="2016" formatCode="General">
                  <c:v>73.657179967963515</c:v>
                </c:pt>
                <c:pt idx="2017" formatCode="General">
                  <c:v>73.667650343269358</c:v>
                </c:pt>
                <c:pt idx="2018" formatCode="General">
                  <c:v>73.678127200791351</c:v>
                </c:pt>
                <c:pt idx="2019" formatCode="General">
                  <c:v>73.688610557445571</c:v>
                </c:pt>
                <c:pt idx="2020" formatCode="General">
                  <c:v>73.699100430197603</c:v>
                </c:pt>
                <c:pt idx="2021" formatCode="General">
                  <c:v>73.709596836063</c:v>
                </c:pt>
                <c:pt idx="2022" formatCode="General">
                  <c:v>73.720099792107305</c:v>
                </c:pt>
                <c:pt idx="2023" formatCode="General">
                  <c:v>73.730609315446415</c:v>
                </c:pt>
                <c:pt idx="2024" formatCode="General">
                  <c:v>73.741125423246601</c:v>
                </c:pt>
                <c:pt idx="2025" formatCode="General">
                  <c:v>73.751648132725066</c:v>
                </c:pt>
                <c:pt idx="2026" formatCode="General">
                  <c:v>73.762177461149975</c:v>
                </c:pt>
                <c:pt idx="2027" formatCode="General">
                  <c:v>73.772713425840536</c:v>
                </c:pt>
                <c:pt idx="2028" formatCode="General">
                  <c:v>73.783256044167572</c:v>
                </c:pt>
                <c:pt idx="2029" formatCode="General">
                  <c:v>73.793805333553564</c:v>
                </c:pt>
                <c:pt idx="2030" formatCode="General">
                  <c:v>73.804361311472789</c:v>
                </c:pt>
                <c:pt idx="2031" formatCode="General">
                  <c:v>73.814923995451736</c:v>
                </c:pt>
                <c:pt idx="2032" formatCode="General">
                  <c:v>73.825493403069231</c:v>
                </c:pt>
                <c:pt idx="2033" formatCode="General">
                  <c:v>73.836069551956854</c:v>
                </c:pt>
                <c:pt idx="2034" formatCode="General">
                  <c:v>73.846652459798833</c:v>
                </c:pt>
                <c:pt idx="2035" formatCode="General">
                  <c:v>73.857242144332673</c:v>
                </c:pt>
                <c:pt idx="2036" formatCode="General">
                  <c:v>73.867838623349101</c:v>
                </c:pt>
                <c:pt idx="2037" formatCode="General">
                  <c:v>73.878441914692473</c:v>
                </c:pt>
                <c:pt idx="2038" formatCode="General">
                  <c:v>73.889052036260949</c:v>
                </c:pt>
                <c:pt idx="2039" formatCode="General">
                  <c:v>73.899669006006832</c:v>
                </c:pt>
                <c:pt idx="2040" formatCode="General">
                  <c:v>73.910292841936595</c:v>
                </c:pt>
                <c:pt idx="2041" formatCode="General">
                  <c:v>73.920923562111383</c:v>
                </c:pt>
                <c:pt idx="2042" formatCode="General">
                  <c:v>73.931561184647194</c:v>
                </c:pt>
                <c:pt idx="2043" formatCode="General">
                  <c:v>73.942205727714949</c:v>
                </c:pt>
                <c:pt idx="2044" formatCode="General">
                  <c:v>73.95285720954098</c:v>
                </c:pt>
                <c:pt idx="2045" formatCode="General">
                  <c:v>73.963515648407238</c:v>
                </c:pt>
                <c:pt idx="2046" formatCode="General">
                  <c:v>73.97418106265134</c:v>
                </c:pt>
                <c:pt idx="2047" formatCode="General">
                  <c:v>73.984853470667204</c:v>
                </c:pt>
                <c:pt idx="2048" formatCode="General">
                  <c:v>73.99553289090484</c:v>
                </c:pt>
                <c:pt idx="2049" formatCode="General">
                  <c:v>74.006219341871173</c:v>
                </c:pt>
                <c:pt idx="2050" formatCode="General">
                  <c:v>74.016912842129599</c:v>
                </c:pt>
                <c:pt idx="2051" formatCode="General">
                  <c:v>74.027613410301029</c:v>
                </c:pt>
                <c:pt idx="2052" formatCode="General">
                  <c:v>74.038321065063414</c:v>
                </c:pt>
                <c:pt idx="2053" formatCode="General">
                  <c:v>74.049035825152657</c:v>
                </c:pt>
                <c:pt idx="2054" formatCode="General">
                  <c:v>74.059757709362415</c:v>
                </c:pt>
                <c:pt idx="2055" formatCode="General">
                  <c:v>74.07048673654451</c:v>
                </c:pt>
                <c:pt idx="2056" formatCode="General">
                  <c:v>74.08122292560931</c:v>
                </c:pt>
                <c:pt idx="2057" formatCode="General">
                  <c:v>74.09196629552585</c:v>
                </c:pt>
                <c:pt idx="2058" formatCode="General">
                  <c:v>74.102716865322179</c:v>
                </c:pt>
                <c:pt idx="2059" formatCode="General">
                  <c:v>74.113474654085721</c:v>
                </c:pt>
                <c:pt idx="2060" formatCode="General">
                  <c:v>74.124239680963257</c:v>
                </c:pt>
                <c:pt idx="2061" formatCode="General">
                  <c:v>74.135011965161596</c:v>
                </c:pt>
                <c:pt idx="2062" formatCode="General">
                  <c:v>74.145791525947431</c:v>
                </c:pt>
                <c:pt idx="2063" formatCode="General">
                  <c:v>74.156578382648078</c:v>
                </c:pt>
                <c:pt idx="2064" formatCode="General">
                  <c:v>74.167372554651365</c:v>
                </c:pt>
                <c:pt idx="2065" formatCode="General">
                  <c:v>74.178174061406125</c:v>
                </c:pt>
                <c:pt idx="2066" formatCode="General">
                  <c:v>74.188982922422383</c:v>
                </c:pt>
                <c:pt idx="2067" formatCode="General">
                  <c:v>74.19979915727184</c:v>
                </c:pt>
                <c:pt idx="2068" formatCode="General">
                  <c:v>74.210622785587773</c:v>
                </c:pt>
                <c:pt idx="2069" formatCode="General">
                  <c:v>74.221453827065716</c:v>
                </c:pt>
                <c:pt idx="2070" formatCode="General">
                  <c:v>74.232292301463673</c:v>
                </c:pt>
                <c:pt idx="2071" formatCode="General">
                  <c:v>74.243138228602049</c:v>
                </c:pt>
                <c:pt idx="2072" formatCode="General">
                  <c:v>74.253991628364602</c:v>
                </c:pt>
                <c:pt idx="2073" formatCode="General">
                  <c:v>74.264852520697985</c:v>
                </c:pt>
                <c:pt idx="2074" formatCode="General">
                  <c:v>74.275720925612788</c:v>
                </c:pt>
                <c:pt idx="2075" formatCode="General">
                  <c:v>74.286596863183235</c:v>
                </c:pt>
                <c:pt idx="2076" formatCode="General">
                  <c:v>74.297480353547869</c:v>
                </c:pt>
                <c:pt idx="2077" formatCode="General">
                  <c:v>74.308371416909551</c:v>
                </c:pt>
                <c:pt idx="2078" formatCode="General">
                  <c:v>74.319270073536089</c:v>
                </c:pt>
                <c:pt idx="2079" formatCode="General">
                  <c:v>74.330176343760357</c:v>
                </c:pt>
                <c:pt idx="2080" formatCode="General">
                  <c:v>74.34109024798056</c:v>
                </c:pt>
                <c:pt idx="2081" formatCode="General">
                  <c:v>74.352011806660684</c:v>
                </c:pt>
                <c:pt idx="2082" formatCode="General">
                  <c:v>74.362941040330696</c:v>
                </c:pt>
                <c:pt idx="2083" formatCode="General">
                  <c:v>74.373877969586957</c:v>
                </c:pt>
                <c:pt idx="2084" formatCode="General">
                  <c:v>74.384822615092475</c:v>
                </c:pt>
                <c:pt idx="2085" formatCode="General">
                  <c:v>74.395774997577206</c:v>
                </c:pt>
                <c:pt idx="2086" formatCode="General">
                  <c:v>74.406735137838325</c:v>
                </c:pt>
                <c:pt idx="2087" formatCode="General">
                  <c:v>74.417703056740848</c:v>
                </c:pt>
                <c:pt idx="2088" formatCode="General">
                  <c:v>74.428678775217421</c:v>
                </c:pt>
                <c:pt idx="2089" formatCode="General">
                  <c:v>74.439662314269228</c:v>
                </c:pt>
                <c:pt idx="2090" formatCode="General">
                  <c:v>74.450653694965894</c:v>
                </c:pt>
                <c:pt idx="2091" formatCode="General">
                  <c:v>74.461652938446051</c:v>
                </c:pt>
                <c:pt idx="2092" formatCode="General">
                  <c:v>74.472660065917466</c:v>
                </c:pt>
                <c:pt idx="2093" formatCode="General">
                  <c:v>74.483675098657628</c:v>
                </c:pt>
                <c:pt idx="2094" formatCode="General">
                  <c:v>74.49469805801381</c:v>
                </c:pt>
                <c:pt idx="2095" formatCode="General">
                  <c:v>74.505728965403634</c:v>
                </c:pt>
                <c:pt idx="2096" formatCode="General">
                  <c:v>74.516767842315261</c:v>
                </c:pt>
                <c:pt idx="2097" formatCode="General">
                  <c:v>74.527814710307865</c:v>
                </c:pt>
                <c:pt idx="2098" formatCode="General">
                  <c:v>74.538869591011789</c:v>
                </c:pt>
                <c:pt idx="2099" formatCode="General">
                  <c:v>74.549932506129053</c:v>
                </c:pt>
                <c:pt idx="2100" formatCode="General">
                  <c:v>74.561003477433616</c:v>
                </c:pt>
                <c:pt idx="2101" formatCode="General">
                  <c:v>74.572082526771922</c:v>
                </c:pt>
                <c:pt idx="2102" formatCode="General">
                  <c:v>74.583169676062781</c:v>
                </c:pt>
                <c:pt idx="2103" formatCode="General">
                  <c:v>74.594264947298257</c:v>
                </c:pt>
                <c:pt idx="2104" formatCode="General">
                  <c:v>74.605368362543658</c:v>
                </c:pt>
                <c:pt idx="2105" formatCode="General">
                  <c:v>74.616479943938188</c:v>
                </c:pt>
                <c:pt idx="2106" formatCode="General">
                  <c:v>74.62759971369502</c:v>
                </c:pt>
                <c:pt idx="2107" formatCode="General">
                  <c:v>74.638727694101703</c:v>
                </c:pt>
                <c:pt idx="2108" formatCode="General">
                  <c:v>74.649863907520825</c:v>
                </c:pt>
                <c:pt idx="2109" formatCode="General">
                  <c:v>74.661008376389901</c:v>
                </c:pt>
                <c:pt idx="2110" formatCode="General">
                  <c:v>74.672161123222281</c:v>
                </c:pt>
                <c:pt idx="2111" formatCode="General">
                  <c:v>74.683322170606942</c:v>
                </c:pt>
                <c:pt idx="2112" formatCode="General">
                  <c:v>74.694491541209445</c:v>
                </c:pt>
                <c:pt idx="2113" formatCode="General">
                  <c:v>74.705669257771689</c:v>
                </c:pt>
                <c:pt idx="2114" formatCode="General">
                  <c:v>74.716855343112925</c:v>
                </c:pt>
                <c:pt idx="2115" formatCode="General">
                  <c:v>74.728049820129669</c:v>
                </c:pt>
                <c:pt idx="2116" formatCode="General">
                  <c:v>74.73925271179624</c:v>
                </c:pt>
                <c:pt idx="2117" formatCode="General">
                  <c:v>74.750464041165245</c:v>
                </c:pt>
                <c:pt idx="2118" formatCode="General">
                  <c:v>74.761683831367719</c:v>
                </c:pt>
                <c:pt idx="2119" formatCode="General">
                  <c:v>74.772912105613841</c:v>
                </c:pt>
                <c:pt idx="2120" formatCode="General">
                  <c:v>74.78414888719287</c:v>
                </c:pt>
                <c:pt idx="2121" formatCode="General">
                  <c:v>74.795394199474188</c:v>
                </c:pt>
                <c:pt idx="2122" formatCode="General">
                  <c:v>74.806648065906913</c:v>
                </c:pt>
                <c:pt idx="2123" formatCode="General">
                  <c:v>74.817910510021065</c:v>
                </c:pt>
                <c:pt idx="2124" formatCode="General">
                  <c:v>74.829181555427368</c:v>
                </c:pt>
                <c:pt idx="2125" formatCode="General">
                  <c:v>74.840461225817933</c:v>
                </c:pt>
                <c:pt idx="2126" formatCode="General">
                  <c:v>74.851749544966708</c:v>
                </c:pt>
                <c:pt idx="2127" formatCode="General">
                  <c:v>74.863046536729627</c:v>
                </c:pt>
                <c:pt idx="2128" formatCode="General">
                  <c:v>74.874352225045413</c:v>
                </c:pt>
                <c:pt idx="2129" formatCode="General">
                  <c:v>74.885666633935571</c:v>
                </c:pt>
                <c:pt idx="2130" formatCode="General">
                  <c:v>74.896989787505049</c:v>
                </c:pt>
                <c:pt idx="2131" formatCode="General">
                  <c:v>74.908321709942726</c:v>
                </c:pt>
                <c:pt idx="2132" formatCode="General">
                  <c:v>74.919662425521494</c:v>
                </c:pt>
                <c:pt idx="2133" formatCode="General">
                  <c:v>74.931011958599143</c:v>
                </c:pt>
                <c:pt idx="2134" formatCode="General">
                  <c:v>74.942370333618285</c:v>
                </c:pt>
                <c:pt idx="2135" formatCode="General">
                  <c:v>74.953737575107212</c:v>
                </c:pt>
                <c:pt idx="2136" formatCode="General">
                  <c:v>74.965113707680132</c:v>
                </c:pt>
                <c:pt idx="2137" formatCode="General">
                  <c:v>74.976498756037529</c:v>
                </c:pt>
                <c:pt idx="2138" formatCode="General">
                  <c:v>74.987892744966842</c:v>
                </c:pt>
                <c:pt idx="2139" formatCode="General">
                  <c:v>74.999295699342639</c:v>
                </c:pt>
                <c:pt idx="2140" formatCode="General">
                  <c:v>75.01070764412718</c:v>
                </c:pt>
                <c:pt idx="2141" formatCode="General">
                  <c:v>75.02212860437092</c:v>
                </c:pt>
                <c:pt idx="2142" formatCode="General">
                  <c:v>75.033558605212818</c:v>
                </c:pt>
                <c:pt idx="2143" formatCode="General">
                  <c:v>75.044997671880921</c:v>
                </c:pt>
                <c:pt idx="2144" formatCode="General">
                  <c:v>75.05644582969272</c:v>
                </c:pt>
                <c:pt idx="2145" formatCode="General">
                  <c:v>75.067903104055603</c:v>
                </c:pt>
                <c:pt idx="2146" formatCode="General">
                  <c:v>75.079369520467466</c:v>
                </c:pt>
                <c:pt idx="2147" formatCode="General">
                  <c:v>75.090845104516916</c:v>
                </c:pt>
                <c:pt idx="2148" formatCode="General">
                  <c:v>75.102329881883975</c:v>
                </c:pt>
                <c:pt idx="2149" formatCode="General">
                  <c:v>75.113823878340455</c:v>
                </c:pt>
                <c:pt idx="2150" formatCode="General">
                  <c:v>75.125327119750395</c:v>
                </c:pt>
                <c:pt idx="2151" formatCode="General">
                  <c:v>75.136839632070405</c:v>
                </c:pt>
                <c:pt idx="2152" formatCode="General">
                  <c:v>75.148361441350644</c:v>
                </c:pt>
                <c:pt idx="2153" formatCode="General">
                  <c:v>75.159892573734638</c:v>
                </c:pt>
                <c:pt idx="2154" formatCode="General">
                  <c:v>75.171433055460213</c:v>
                </c:pt>
                <c:pt idx="2155" formatCode="General">
                  <c:v>75.182982912859785</c:v>
                </c:pt>
                <c:pt idx="2156" formatCode="General">
                  <c:v>75.194542172361011</c:v>
                </c:pt>
                <c:pt idx="2157" formatCode="General">
                  <c:v>75.206110860487087</c:v>
                </c:pt>
                <c:pt idx="2158" formatCode="General">
                  <c:v>75.217689003857259</c:v>
                </c:pt>
                <c:pt idx="2159" formatCode="General">
                  <c:v>75.229276629187609</c:v>
                </c:pt>
                <c:pt idx="2160" formatCode="General">
                  <c:v>75.240873763291148</c:v>
                </c:pt>
                <c:pt idx="2161" formatCode="General">
                  <c:v>75.252480433078517</c:v>
                </c:pt>
                <c:pt idx="2162" formatCode="General">
                  <c:v>75.264096665558654</c:v>
                </c:pt>
                <c:pt idx="2163" formatCode="General">
                  <c:v>75.275722487838877</c:v>
                </c:pt>
                <c:pt idx="2164" formatCode="General">
                  <c:v>75.287357927125882</c:v>
                </c:pt>
                <c:pt idx="2165" formatCode="General">
                  <c:v>75.299003010725968</c:v>
                </c:pt>
                <c:pt idx="2166" formatCode="General">
                  <c:v>75.310657766045537</c:v>
                </c:pt>
                <c:pt idx="2167" formatCode="General">
                  <c:v>75.322322220591758</c:v>
                </c:pt>
                <c:pt idx="2168" formatCode="General">
                  <c:v>75.333996401973096</c:v>
                </c:pt>
                <c:pt idx="2169" formatCode="General">
                  <c:v>75.345680337899765</c:v>
                </c:pt>
                <c:pt idx="2170" formatCode="General">
                  <c:v>75.357374056184184</c:v>
                </c:pt>
                <c:pt idx="2171" formatCode="General">
                  <c:v>75.369077584741731</c:v>
                </c:pt>
                <c:pt idx="2172" formatCode="General">
                  <c:v>75.380790951591038</c:v>
                </c:pt>
                <c:pt idx="2173" formatCode="General">
                  <c:v>75.392514184854889</c:v>
                </c:pt>
                <c:pt idx="2174" formatCode="General">
                  <c:v>75.404247312760191</c:v>
                </c:pt>
                <c:pt idx="2175" formatCode="General">
                  <c:v>75.415990363639196</c:v>
                </c:pt>
                <c:pt idx="2176" formatCode="General">
                  <c:v>75.427743365929615</c:v>
                </c:pt>
                <c:pt idx="2177" formatCode="General">
                  <c:v>75.4395063481752</c:v>
                </c:pt>
                <c:pt idx="2178" formatCode="General">
                  <c:v>75.451279339026527</c:v>
                </c:pt>
                <c:pt idx="2179" formatCode="General">
                  <c:v>75.463062367241392</c:v>
                </c:pt>
                <c:pt idx="2180" formatCode="General">
                  <c:v>75.474855461685451</c:v>
                </c:pt>
                <c:pt idx="2181" formatCode="General">
                  <c:v>75.486658651332647</c:v>
                </c:pt>
                <c:pt idx="2182" formatCode="General">
                  <c:v>75.498471965266091</c:v>
                </c:pt>
                <c:pt idx="2183" formatCode="General">
                  <c:v>75.510295432678348</c:v>
                </c:pt>
                <c:pt idx="2184" formatCode="General">
                  <c:v>75.522129082872056</c:v>
                </c:pt>
                <c:pt idx="2185" formatCode="General">
                  <c:v>75.533972945260757</c:v>
                </c:pt>
                <c:pt idx="2186" formatCode="General">
                  <c:v>75.545827049369194</c:v>
                </c:pt>
                <c:pt idx="2187" formatCode="General">
                  <c:v>75.557691424834104</c:v>
                </c:pt>
                <c:pt idx="2188" formatCode="General">
                  <c:v>75.569566101404718</c:v>
                </c:pt>
                <c:pt idx="2189" formatCode="General">
                  <c:v>75.581451108943398</c:v>
                </c:pt>
                <c:pt idx="2190" formatCode="General">
                  <c:v>75.593346477426138</c:v>
                </c:pt>
                <c:pt idx="2191" formatCode="General">
                  <c:v>75.605252236943556</c:v>
                </c:pt>
                <c:pt idx="2192" formatCode="General">
                  <c:v>75.617168417700952</c:v>
                </c:pt>
                <c:pt idx="2193" formatCode="General">
                  <c:v>75.629095050019302</c:v>
                </c:pt>
                <c:pt idx="2194" formatCode="General">
                  <c:v>75.64103216433584</c:v>
                </c:pt>
                <c:pt idx="2195" formatCode="General">
                  <c:v>75.652979791204544</c:v>
                </c:pt>
                <c:pt idx="2196" formatCode="General">
                  <c:v>75.664937961297042</c:v>
                </c:pt>
                <c:pt idx="2197" formatCode="General">
                  <c:v>75.676906705402857</c:v>
                </c:pt>
                <c:pt idx="2198" formatCode="General">
                  <c:v>75.688886054430327</c:v>
                </c:pt>
                <c:pt idx="2199" formatCode="General">
                  <c:v>75.700876039407248</c:v>
                </c:pt>
                <c:pt idx="2200" formatCode="General">
                  <c:v>75.712876691481426</c:v>
                </c:pt>
                <c:pt idx="2201" formatCode="General">
                  <c:v>75.724888041921304</c:v>
                </c:pt>
                <c:pt idx="2202" formatCode="General">
                  <c:v>75.736910122116825</c:v>
                </c:pt>
                <c:pt idx="2203" formatCode="General">
                  <c:v>75.748942963579779</c:v>
                </c:pt>
                <c:pt idx="2204" formatCode="General">
                  <c:v>75.760986597944765</c:v>
                </c:pt>
                <c:pt idx="2205" formatCode="General">
                  <c:v>75.773041056969632</c:v>
                </c:pt>
                <c:pt idx="2206" formatCode="General">
                  <c:v>75.785106372536475</c:v>
                </c:pt>
                <c:pt idx="2207" formatCode="General">
                  <c:v>75.797182576651878</c:v>
                </c:pt>
                <c:pt idx="2208" formatCode="General">
                  <c:v>75.809269701447889</c:v>
                </c:pt>
                <c:pt idx="2209" formatCode="General">
                  <c:v>75.821367779182765</c:v>
                </c:pt>
                <c:pt idx="2210" formatCode="General">
                  <c:v>75.833476842241438</c:v>
                </c:pt>
                <c:pt idx="2211" formatCode="General">
                  <c:v>75.845596923136426</c:v>
                </c:pt>
                <c:pt idx="2212" formatCode="General">
                  <c:v>75.8577280545083</c:v>
                </c:pt>
                <c:pt idx="2213" formatCode="General">
                  <c:v>75.869870269126665</c:v>
                </c:pt>
                <c:pt idx="2214" formatCode="General">
                  <c:v>75.882023599890687</c:v>
                </c:pt>
                <c:pt idx="2215" formatCode="General">
                  <c:v>75.894188079829874</c:v>
                </c:pt>
                <c:pt idx="2216" formatCode="General">
                  <c:v>75.906363742104887</c:v>
                </c:pt>
                <c:pt idx="2217" formatCode="General">
                  <c:v>75.918550620008077</c:v>
                </c:pt>
                <c:pt idx="2218" formatCode="General">
                  <c:v>75.930748746964298</c:v>
                </c:pt>
                <c:pt idx="2219" formatCode="General">
                  <c:v>75.942958156531816</c:v>
                </c:pt>
                <c:pt idx="2220" formatCode="General">
                  <c:v>75.955178882402834</c:v>
                </c:pt>
                <c:pt idx="2221" formatCode="General">
                  <c:v>75.967410958404329</c:v>
                </c:pt>
                <c:pt idx="2222" formatCode="General">
                  <c:v>75.979654418498683</c:v>
                </c:pt>
                <c:pt idx="2223" formatCode="General">
                  <c:v>75.991909296784769</c:v>
                </c:pt>
                <c:pt idx="2224" formatCode="General">
                  <c:v>76.004175627498384</c:v>
                </c:pt>
                <c:pt idx="2225" formatCode="General">
                  <c:v>76.016453445013184</c:v>
                </c:pt>
                <c:pt idx="2226" formatCode="General">
                  <c:v>76.028742783841309</c:v>
                </c:pt>
                <c:pt idx="2227" formatCode="General">
                  <c:v>76.041043678634466</c:v>
                </c:pt>
                <c:pt idx="2228" formatCode="General">
                  <c:v>76.053356164184322</c:v>
                </c:pt>
                <c:pt idx="2229" formatCode="General">
                  <c:v>76.065680275423716</c:v>
                </c:pt>
                <c:pt idx="2230" formatCode="General">
                  <c:v>76.078016047427127</c:v>
                </c:pt>
                <c:pt idx="2231" formatCode="General">
                  <c:v>76.090363515411539</c:v>
                </c:pt>
                <c:pt idx="2232" formatCode="General">
                  <c:v>76.102722714737354</c:v>
                </c:pt>
                <c:pt idx="2233" formatCode="General">
                  <c:v>76.115093680909212</c:v>
                </c:pt>
                <c:pt idx="2234" formatCode="General">
                  <c:v>76.127476449576776</c:v>
                </c:pt>
                <c:pt idx="2235" formatCode="General">
                  <c:v>76.139871056535398</c:v>
                </c:pt>
                <c:pt idx="2236" formatCode="General">
                  <c:v>76.152277537727286</c:v>
                </c:pt>
                <c:pt idx="2237" formatCode="General">
                  <c:v>76.164695929241958</c:v>
                </c:pt>
                <c:pt idx="2238" formatCode="General">
                  <c:v>76.177126267317519</c:v>
                </c:pt>
                <c:pt idx="2239" formatCode="General">
                  <c:v>76.189568588341061</c:v>
                </c:pt>
                <c:pt idx="2240" formatCode="General">
                  <c:v>76.202022928849885</c:v>
                </c:pt>
                <c:pt idx="2241" formatCode="General">
                  <c:v>76.214489325532071</c:v>
                </c:pt>
                <c:pt idx="2242" formatCode="General">
                  <c:v>76.226967815227709</c:v>
                </c:pt>
                <c:pt idx="2243" formatCode="General">
                  <c:v>76.239458434929332</c:v>
                </c:pt>
                <c:pt idx="2244" formatCode="General">
                  <c:v>76.251961221783134</c:v>
                </c:pt>
                <c:pt idx="2245" formatCode="General">
                  <c:v>76.264476213089807</c:v>
                </c:pt>
                <c:pt idx="2246" formatCode="General">
                  <c:v>76.277003446305272</c:v>
                </c:pt>
                <c:pt idx="2247" formatCode="General">
                  <c:v>76.289542959041682</c:v>
                </c:pt>
                <c:pt idx="2248" formatCode="General">
                  <c:v>76.302094789068406</c:v>
                </c:pt>
                <c:pt idx="2249" formatCode="General">
                  <c:v>76.314658974312877</c:v>
                </c:pt>
                <c:pt idx="2250" formatCode="General">
                  <c:v>76.327235552861481</c:v>
                </c:pt>
                <c:pt idx="2251" formatCode="General">
                  <c:v>76.339824562960416</c:v>
                </c:pt>
                <c:pt idx="2252" formatCode="General">
                  <c:v>76.352426043016962</c:v>
                </c:pt>
                <c:pt idx="2253" formatCode="General">
                  <c:v>76.365040031599833</c:v>
                </c:pt>
                <c:pt idx="2254" formatCode="General">
                  <c:v>76.377666567440869</c:v>
                </c:pt>
                <c:pt idx="2255" formatCode="General">
                  <c:v>76.390305689435223</c:v>
                </c:pt>
                <c:pt idx="2256" formatCode="General">
                  <c:v>76.402957436642993</c:v>
                </c:pt>
                <c:pt idx="2257" formatCode="General">
                  <c:v>76.415621848289746</c:v>
                </c:pt>
                <c:pt idx="2258" formatCode="General">
                  <c:v>76.428298963767688</c:v>
                </c:pt>
                <c:pt idx="2259" formatCode="General">
                  <c:v>76.44098882263647</c:v>
                </c:pt>
                <c:pt idx="2260" formatCode="General">
                  <c:v>76.453691464624598</c:v>
                </c:pt>
                <c:pt idx="2261" formatCode="General">
                  <c:v>76.466406929629798</c:v>
                </c:pt>
                <c:pt idx="2262" formatCode="General">
                  <c:v>76.4791352577206</c:v>
                </c:pt>
                <c:pt idx="2263" formatCode="General">
                  <c:v>76.491876489137127</c:v>
                </c:pt>
                <c:pt idx="2264" formatCode="General">
                  <c:v>76.504630664291909</c:v>
                </c:pt>
                <c:pt idx="2265" formatCode="General">
                  <c:v>76.51739782377129</c:v>
                </c:pt>
                <c:pt idx="2266" formatCode="General">
                  <c:v>76.530178008336193</c:v>
                </c:pt>
                <c:pt idx="2267" formatCode="General">
                  <c:v>76.542971258923302</c:v>
                </c:pt>
                <c:pt idx="2268" formatCode="General">
                  <c:v>76.555777616645983</c:v>
                </c:pt>
                <c:pt idx="2269" formatCode="General">
                  <c:v>76.568597122795524</c:v>
                </c:pt>
                <c:pt idx="2270" formatCode="General">
                  <c:v>76.581429818841983</c:v>
                </c:pt>
                <c:pt idx="2271" formatCode="General">
                  <c:v>76.5942757464355</c:v>
                </c:pt>
                <c:pt idx="2272" formatCode="General">
                  <c:v>76.607134947407133</c:v>
                </c:pt>
                <c:pt idx="2273" formatCode="General">
                  <c:v>76.620007463770165</c:v>
                </c:pt>
                <c:pt idx="2274" formatCode="General">
                  <c:v>76.632893337721043</c:v>
                </c:pt>
                <c:pt idx="2275" formatCode="General">
                  <c:v>76.645792611640701</c:v>
                </c:pt>
                <c:pt idx="2276" formatCode="General">
                  <c:v>76.658705328095238</c:v>
                </c:pt>
                <c:pt idx="2277" formatCode="General">
                  <c:v>76.67163152983764</c:v>
                </c:pt>
                <c:pt idx="2278" formatCode="General">
                  <c:v>76.684571259808422</c:v>
                </c:pt>
                <c:pt idx="2279" formatCode="General">
                  <c:v>76.69752456113703</c:v>
                </c:pt>
                <c:pt idx="2280" formatCode="General">
                  <c:v>76.710491477142867</c:v>
                </c:pt>
                <c:pt idx="2281" formatCode="General">
                  <c:v>76.723472051336472</c:v>
                </c:pt>
                <c:pt idx="2282" formatCode="General">
                  <c:v>76.736466327420743</c:v>
                </c:pt>
                <c:pt idx="2283" formatCode="General">
                  <c:v>76.749474349292186</c:v>
                </c:pt>
                <c:pt idx="2284" formatCode="General">
                  <c:v>76.76249616104181</c:v>
                </c:pt>
                <c:pt idx="2285" formatCode="General">
                  <c:v>76.775531806956565</c:v>
                </c:pt>
                <c:pt idx="2286" formatCode="General">
                  <c:v>76.788581331520561</c:v>
                </c:pt>
                <c:pt idx="2287" formatCode="General">
                  <c:v>76.801644779416193</c:v>
                </c:pt>
                <c:pt idx="2288" formatCode="General">
                  <c:v>76.814722195525306</c:v>
                </c:pt>
                <c:pt idx="2289" formatCode="General">
                  <c:v>76.827813624930585</c:v>
                </c:pt>
                <c:pt idx="2290" formatCode="General">
                  <c:v>76.840919112916495</c:v>
                </c:pt>
                <c:pt idx="2291" formatCode="General">
                  <c:v>76.854038704971117</c:v>
                </c:pt>
                <c:pt idx="2292" formatCode="General">
                  <c:v>76.867172446786725</c:v>
                </c:pt>
                <c:pt idx="2293" formatCode="General">
                  <c:v>76.88032038426141</c:v>
                </c:pt>
                <c:pt idx="2294" formatCode="General">
                  <c:v>76.893482563500442</c:v>
                </c:pt>
                <c:pt idx="2295" formatCode="General">
                  <c:v>76.906659030817409</c:v>
                </c:pt>
                <c:pt idx="2296" formatCode="General">
                  <c:v>76.919849832735338</c:v>
                </c:pt>
                <c:pt idx="2297" formatCode="General">
                  <c:v>76.933055015988501</c:v>
                </c:pt>
                <c:pt idx="2298" formatCode="General">
                  <c:v>76.946274627523266</c:v>
                </c:pt>
                <c:pt idx="2299" formatCode="General">
                  <c:v>76.959508714499563</c:v>
                </c:pt>
                <c:pt idx="2300" formatCode="General">
                  <c:v>76.972757324292445</c:v>
                </c:pt>
                <c:pt idx="2301" formatCode="General">
                  <c:v>76.986020504493183</c:v>
                </c:pt>
                <c:pt idx="2302" formatCode="General">
                  <c:v>76.999298302910546</c:v>
                </c:pt>
                <c:pt idx="2303" formatCode="General">
                  <c:v>77.012590767572505</c:v>
                </c:pt>
                <c:pt idx="2304" formatCode="General">
                  <c:v>77.025897946727454</c:v>
                </c:pt>
                <c:pt idx="2305" formatCode="General">
                  <c:v>77.039219888845537</c:v>
                </c:pt>
                <c:pt idx="2306" formatCode="General">
                  <c:v>77.05255664261999</c:v>
                </c:pt>
                <c:pt idx="2307" formatCode="General">
                  <c:v>77.065908256968996</c:v>
                </c:pt>
                <c:pt idx="2308" formatCode="General">
                  <c:v>77.079274781036418</c:v>
                </c:pt>
                <c:pt idx="2309" formatCode="General">
                  <c:v>77.092656264193877</c:v>
                </c:pt>
                <c:pt idx="2310" formatCode="General">
                  <c:v>77.106052756041919</c:v>
                </c:pt>
                <c:pt idx="2311" formatCode="General">
                  <c:v>77.119464306411302</c:v>
                </c:pt>
                <c:pt idx="2312" formatCode="General">
                  <c:v>77.132890965364837</c:v>
                </c:pt>
                <c:pt idx="2313" formatCode="General">
                  <c:v>77.146332783198744</c:v>
                </c:pt>
                <c:pt idx="2314" formatCode="General">
                  <c:v>77.159789810443925</c:v>
                </c:pt>
                <c:pt idx="2315" formatCode="General">
                  <c:v>77.173262097867834</c:v>
                </c:pt>
                <c:pt idx="2316" formatCode="General">
                  <c:v>77.186749696475744</c:v>
                </c:pt>
                <c:pt idx="2317" formatCode="General">
                  <c:v>77.200252657512308</c:v>
                </c:pt>
                <c:pt idx="2318" formatCode="General">
                  <c:v>77.213771032463313</c:v>
                </c:pt>
                <c:pt idx="2319" formatCode="General">
                  <c:v>77.227304873056795</c:v>
                </c:pt>
                <c:pt idx="2320" formatCode="General">
                  <c:v>77.240854231265217</c:v>
                </c:pt>
                <c:pt idx="2321" formatCode="General">
                  <c:v>77.254419159306607</c:v>
                </c:pt>
                <c:pt idx="2322" formatCode="General">
                  <c:v>77.26799970964619</c:v>
                </c:pt>
                <c:pt idx="2323" formatCode="General">
                  <c:v>77.281595934998236</c:v>
                </c:pt>
                <c:pt idx="2324" formatCode="General">
                  <c:v>77.295207888327425</c:v>
                </c:pt>
                <c:pt idx="2325" formatCode="General">
                  <c:v>77.308835622850722</c:v>
                </c:pt>
                <c:pt idx="2326" formatCode="General">
                  <c:v>77.322479192038685</c:v>
                </c:pt>
                <c:pt idx="2327" formatCode="General">
                  <c:v>77.336138649617538</c:v>
                </c:pt>
                <c:pt idx="2328" formatCode="General">
                  <c:v>77.349814049570583</c:v>
                </c:pt>
                <c:pt idx="2329" formatCode="General">
                  <c:v>77.363505446139968</c:v>
                </c:pt>
                <c:pt idx="2330" formatCode="General">
                  <c:v>77.377212893828357</c:v>
                </c:pt>
                <c:pt idx="2331" formatCode="General">
                  <c:v>77.390936447400762</c:v>
                </c:pt>
                <c:pt idx="2332" formatCode="General">
                  <c:v>77.404676161886087</c:v>
                </c:pt>
                <c:pt idx="2333" formatCode="General">
                  <c:v>77.418432092579067</c:v>
                </c:pt>
                <c:pt idx="2334" formatCode="General">
                  <c:v>77.432204295041814</c:v>
                </c:pt>
                <c:pt idx="2335" formatCode="General">
                  <c:v>77.445992825105819</c:v>
                </c:pt>
                <c:pt idx="2336" formatCode="General">
                  <c:v>77.459797738873689</c:v>
                </c:pt>
                <c:pt idx="2337" formatCode="General">
                  <c:v>77.473619092720782</c:v>
                </c:pt>
                <c:pt idx="2338" formatCode="General">
                  <c:v>77.487456943297204</c:v>
                </c:pt>
                <c:pt idx="2339" formatCode="General">
                  <c:v>77.501311347529622</c:v>
                </c:pt>
                <c:pt idx="2340" formatCode="General">
                  <c:v>77.515182362623108</c:v>
                </c:pt>
                <c:pt idx="2341" formatCode="General">
                  <c:v>77.529070046062927</c:v>
                </c:pt>
                <c:pt idx="2342" formatCode="General">
                  <c:v>77.542974455616516</c:v>
                </c:pt>
                <c:pt idx="2343" formatCode="General">
                  <c:v>77.55689564933536</c:v>
                </c:pt>
                <c:pt idx="2344" formatCode="General">
                  <c:v>77.570833685556863</c:v>
                </c:pt>
                <c:pt idx="2345" formatCode="General">
                  <c:v>77.584788622906217</c:v>
                </c:pt>
                <c:pt idx="2346" formatCode="General">
                  <c:v>77.598760520298725</c:v>
                </c:pt>
                <c:pt idx="2347" formatCode="General">
                  <c:v>77.612749436941129</c:v>
                </c:pt>
                <c:pt idx="2348" formatCode="General">
                  <c:v>77.626755432334278</c:v>
                </c:pt>
                <c:pt idx="2349" formatCode="General">
                  <c:v>77.640778566274463</c:v>
                </c:pt>
                <c:pt idx="2350" formatCode="General">
                  <c:v>77.654818898856107</c:v>
                </c:pt>
                <c:pt idx="2351" formatCode="General">
                  <c:v>77.668876490473053</c:v>
                </c:pt>
                <c:pt idx="2352" formatCode="General">
                  <c:v>77.682951401821427</c:v>
                </c:pt>
                <c:pt idx="2353" formatCode="General">
                  <c:v>77.697043693900923</c:v>
                </c:pt>
                <c:pt idx="2354" formatCode="General">
                  <c:v>77.711153428017511</c:v>
                </c:pt>
                <c:pt idx="2355" formatCode="General">
                  <c:v>77.725280665785064</c:v>
                </c:pt>
                <c:pt idx="2356" formatCode="General">
                  <c:v>77.739425469127966</c:v>
                </c:pt>
                <c:pt idx="2357" formatCode="General">
                  <c:v>77.753587900282639</c:v>
                </c:pt>
                <c:pt idx="2358" formatCode="General">
                  <c:v>77.76776802180035</c:v>
                </c:pt>
                <c:pt idx="2359" formatCode="General">
                  <c:v>77.78196589654884</c:v>
                </c:pt>
                <c:pt idx="2360" formatCode="General">
                  <c:v>77.796181587714869</c:v>
                </c:pt>
                <c:pt idx="2361" formatCode="General">
                  <c:v>77.810415158806322</c:v>
                </c:pt>
                <c:pt idx="2362" formatCode="General">
                  <c:v>77.824666673654392</c:v>
                </c:pt>
                <c:pt idx="2363" formatCode="General">
                  <c:v>77.838936196415858</c:v>
                </c:pt>
                <c:pt idx="2364" formatCode="General">
                  <c:v>77.853223791575417</c:v>
                </c:pt>
                <c:pt idx="2365" formatCode="General">
                  <c:v>77.867529523947866</c:v>
                </c:pt>
                <c:pt idx="2366" formatCode="General">
                  <c:v>77.881853458680595</c:v>
                </c:pt>
                <c:pt idx="2367" formatCode="General">
                  <c:v>77.896195661255675</c:v>
                </c:pt>
                <c:pt idx="2368" formatCode="General">
                  <c:v>77.910556197492355</c:v>
                </c:pt>
                <c:pt idx="2369" formatCode="General">
                  <c:v>77.924935133549511</c:v>
                </c:pt>
                <c:pt idx="2370" formatCode="General">
                  <c:v>77.939332535927889</c:v>
                </c:pt>
                <c:pt idx="2371" formatCode="General">
                  <c:v>77.953748471472565</c:v>
                </c:pt>
                <c:pt idx="2372" formatCode="General">
                  <c:v>77.968183007375444</c:v>
                </c:pt>
                <c:pt idx="2373" formatCode="General">
                  <c:v>77.98263621117755</c:v>
                </c:pt>
                <c:pt idx="2374" formatCode="General">
                  <c:v>77.997108150771822</c:v>
                </c:pt>
                <c:pt idx="2375" formatCode="General">
                  <c:v>78.011598894405253</c:v>
                </c:pt>
                <c:pt idx="2376" formatCode="General">
                  <c:v>78.026108510681624</c:v>
                </c:pt>
                <c:pt idx="2377" formatCode="General">
                  <c:v>78.040637068564067</c:v>
                </c:pt>
                <c:pt idx="2378" formatCode="General">
                  <c:v>78.055184637377579</c:v>
                </c:pt>
                <c:pt idx="2379" formatCode="General">
                  <c:v>78.06975128681141</c:v>
                </c:pt>
                <c:pt idx="2380" formatCode="General">
                  <c:v>78.084337086922275</c:v>
                </c:pt>
                <c:pt idx="2381" formatCode="General">
                  <c:v>78.098942108136285</c:v>
                </c:pt>
                <c:pt idx="2382" formatCode="General">
                  <c:v>78.113566421251974</c:v>
                </c:pt>
                <c:pt idx="2383" formatCode="General">
                  <c:v>78.128210097443031</c:v>
                </c:pt>
                <c:pt idx="2384" formatCode="General">
                  <c:v>78.142873208260866</c:v>
                </c:pt>
                <c:pt idx="2385" formatCode="General">
                  <c:v>78.157555825637402</c:v>
                </c:pt>
                <c:pt idx="2386" formatCode="General">
                  <c:v>78.172258021887941</c:v>
                </c:pt>
                <c:pt idx="2387" formatCode="General">
                  <c:v>78.186979869713753</c:v>
                </c:pt>
                <c:pt idx="2388" formatCode="General">
                  <c:v>78.201721442204899</c:v>
                </c:pt>
                <c:pt idx="2389" formatCode="General">
                  <c:v>78.21648281284341</c:v>
                </c:pt>
                <c:pt idx="2390" formatCode="General">
                  <c:v>78.231264055505562</c:v>
                </c:pt>
                <c:pt idx="2391" formatCode="General">
                  <c:v>78.24606524446537</c:v>
                </c:pt>
                <c:pt idx="2392" formatCode="General">
                  <c:v>78.260886454397152</c:v>
                </c:pt>
                <c:pt idx="2393" formatCode="General">
                  <c:v>78.27572776037853</c:v>
                </c:pt>
                <c:pt idx="2394" formatCode="General">
                  <c:v>78.290589237893428</c:v>
                </c:pt>
                <c:pt idx="2395" formatCode="General">
                  <c:v>78.305470962835145</c:v>
                </c:pt>
                <c:pt idx="2396" formatCode="General">
                  <c:v>78.320373011509133</c:v>
                </c:pt>
                <c:pt idx="2397" formatCode="General">
                  <c:v>78.335295460636473</c:v>
                </c:pt>
                <c:pt idx="2398" formatCode="General">
                  <c:v>78.350238387356384</c:v>
                </c:pt>
                <c:pt idx="2399" formatCode="General">
                  <c:v>78.36520186923002</c:v>
                </c:pt>
                <c:pt idx="2400" formatCode="General">
                  <c:v>78.380185984243028</c:v>
                </c:pt>
                <c:pt idx="2401" formatCode="General">
                  <c:v>78.395190810808927</c:v>
                </c:pt>
                <c:pt idx="2402" formatCode="General">
                  <c:v>78.41021642777244</c:v>
                </c:pt>
                <c:pt idx="2403" formatCode="General">
                  <c:v>78.425262914412414</c:v>
                </c:pt>
                <c:pt idx="2404" formatCode="General">
                  <c:v>78.44033035044562</c:v>
                </c:pt>
                <c:pt idx="2405" formatCode="General">
                  <c:v>78.455418816029237</c:v>
                </c:pt>
                <c:pt idx="2406" formatCode="General">
                  <c:v>78.470528391764873</c:v>
                </c:pt>
                <c:pt idx="2407" formatCode="General">
                  <c:v>78.485659158701822</c:v>
                </c:pt>
                <c:pt idx="2408" formatCode="General">
                  <c:v>78.500811198339903</c:v>
                </c:pt>
                <c:pt idx="2409" formatCode="General">
                  <c:v>78.515984592633686</c:v>
                </c:pt>
                <c:pt idx="2410" formatCode="General">
                  <c:v>78.531179423995297</c:v>
                </c:pt>
                <c:pt idx="2411" formatCode="General">
                  <c:v>78.546395775298166</c:v>
                </c:pt>
                <c:pt idx="2412" formatCode="General">
                  <c:v>78.561633729880455</c:v>
                </c:pt>
                <c:pt idx="2413" formatCode="General">
                  <c:v>78.576893371548877</c:v>
                </c:pt>
                <c:pt idx="2414" formatCode="General">
                  <c:v>78.592174784581729</c:v>
                </c:pt>
                <c:pt idx="2415" formatCode="General">
                  <c:v>78.607478053733175</c:v>
                </c:pt>
                <c:pt idx="2416" formatCode="General">
                  <c:v>78.622803264236396</c:v>
                </c:pt>
                <c:pt idx="2417" formatCode="General">
                  <c:v>78.638150501807488</c:v>
                </c:pt>
                <c:pt idx="2418" formatCode="General">
                  <c:v>78.653519852649012</c:v>
                </c:pt>
                <c:pt idx="2419" formatCode="General">
                  <c:v>78.668911403454132</c:v>
                </c:pt>
                <c:pt idx="2420" formatCode="General">
                  <c:v>78.684325241409994</c:v>
                </c:pt>
                <c:pt idx="2421" formatCode="General">
                  <c:v>78.699761454201777</c:v>
                </c:pt>
                <c:pt idx="2422" formatCode="General">
                  <c:v>78.715220130016547</c:v>
                </c:pt>
                <c:pt idx="2423" formatCode="General">
                  <c:v>78.730701357547048</c:v>
                </c:pt>
                <c:pt idx="2424" formatCode="General">
                  <c:v>78.746205225995922</c:v>
                </c:pt>
                <c:pt idx="2425" formatCode="General">
                  <c:v>78.761731825079238</c:v>
                </c:pt>
                <c:pt idx="2426" formatCode="General">
                  <c:v>78.77728124503102</c:v>
                </c:pt>
                <c:pt idx="2427" formatCode="General">
                  <c:v>78.792853576606916</c:v>
                </c:pt>
                <c:pt idx="2428" formatCode="General">
                  <c:v>78.808448911088547</c:v>
                </c:pt>
                <c:pt idx="2429" formatCode="General">
                  <c:v>78.824067340287542</c:v>
                </c:pt>
                <c:pt idx="2430" formatCode="General">
                  <c:v>78.839708956549728</c:v>
                </c:pt>
                <c:pt idx="2431" formatCode="General">
                  <c:v>78.855373852759413</c:v>
                </c:pt>
                <c:pt idx="2432" formatCode="General">
                  <c:v>78.87106212234356</c:v>
                </c:pt>
                <c:pt idx="2433" formatCode="General">
                  <c:v>78.886773859276218</c:v>
                </c:pt>
                <c:pt idx="2434" formatCode="General">
                  <c:v>78.902509158082779</c:v>
                </c:pt>
                <c:pt idx="2435" formatCode="General">
                  <c:v>78.918268113844348</c:v>
                </c:pt>
                <c:pt idx="2436" formatCode="General">
                  <c:v>78.934050822202266</c:v>
                </c:pt>
                <c:pt idx="2437" formatCode="General">
                  <c:v>78.949857379362726</c:v>
                </c:pt>
                <c:pt idx="2438" formatCode="General">
                  <c:v>78.965687882100923</c:v>
                </c:pt>
                <c:pt idx="2439" formatCode="General">
                  <c:v>78.98154242776603</c:v>
                </c:pt>
                <c:pt idx="2440" formatCode="General">
                  <c:v>78.997421114285601</c:v>
                </c:pt>
                <c:pt idx="2441" formatCode="General">
                  <c:v>79.013324040170218</c:v>
                </c:pt>
                <c:pt idx="2442" formatCode="General">
                  <c:v>79.029251304518382</c:v>
                </c:pt>
                <c:pt idx="2443" formatCode="General">
                  <c:v>79.045203007021186</c:v>
                </c:pt>
                <c:pt idx="2444" formatCode="General">
                  <c:v>79.061179247966919</c:v>
                </c:pt>
                <c:pt idx="2445" formatCode="General">
                  <c:v>79.077180128246411</c:v>
                </c:pt>
                <c:pt idx="2446" formatCode="General">
                  <c:v>79.093205749357466</c:v>
                </c:pt>
                <c:pt idx="2447" formatCode="General">
                  <c:v>79.109256213410177</c:v>
                </c:pt>
                <c:pt idx="2448" formatCode="General">
                  <c:v>79.125331623131601</c:v>
                </c:pt>
                <c:pt idx="2449" formatCode="General">
                  <c:v>79.14143208187113</c:v>
                </c:pt>
                <c:pt idx="2450" formatCode="General">
                  <c:v>79.157557693605597</c:v>
                </c:pt>
                <c:pt idx="2451" formatCode="General">
                  <c:v>79.173708562944043</c:v>
                </c:pt>
                <c:pt idx="2452" formatCode="General">
                  <c:v>79.189884795133437</c:v>
                </c:pt>
                <c:pt idx="2453" formatCode="General">
                  <c:v>79.206086496063818</c:v>
                </c:pt>
                <c:pt idx="2454" formatCode="General">
                  <c:v>79.222313772273324</c:v>
                </c:pt>
                <c:pt idx="2455" formatCode="General">
                  <c:v>79.238566730954176</c:v>
                </c:pt>
                <c:pt idx="2456" formatCode="General">
                  <c:v>79.254845479957325</c:v>
                </c:pt>
                <c:pt idx="2457" formatCode="General">
                  <c:v>79.271150127798776</c:v>
                </c:pt>
                <c:pt idx="2458" formatCode="General">
                  <c:v>79.287480783664549</c:v>
                </c:pt>
                <c:pt idx="2459" formatCode="General">
                  <c:v>79.303837557416571</c:v>
                </c:pt>
                <c:pt idx="2460" formatCode="General">
                  <c:v>79.320220559598468</c:v>
                </c:pt>
                <c:pt idx="2461" formatCode="General">
                  <c:v>79.336629901440844</c:v>
                </c:pt>
                <c:pt idx="2462" formatCode="General">
                  <c:v>79.353065694867524</c:v>
                </c:pt>
                <c:pt idx="2463" formatCode="General">
                  <c:v>79.369528052501295</c:v>
                </c:pt>
                <c:pt idx="2464" formatCode="General">
                  <c:v>79.386017087669728</c:v>
                </c:pt>
                <c:pt idx="2465" formatCode="General">
                  <c:v>79.402532914411239</c:v>
                </c:pt>
                <c:pt idx="2466" formatCode="General">
                  <c:v>79.419075647481151</c:v>
                </c:pt>
                <c:pt idx="2467" formatCode="General">
                  <c:v>79.435645402357707</c:v>
                </c:pt>
                <c:pt idx="2468" formatCode="General">
                  <c:v>79.452242295248439</c:v>
                </c:pt>
                <c:pt idx="2469" formatCode="General">
                  <c:v>79.468866443096204</c:v>
                </c:pt>
                <c:pt idx="2470" formatCode="General">
                  <c:v>79.485517963585707</c:v>
                </c:pt>
                <c:pt idx="2471" formatCode="General">
                  <c:v>79.502196975149516</c:v>
                </c:pt>
                <c:pt idx="2472" formatCode="General">
                  <c:v>79.518903596975107</c:v>
                </c:pt>
                <c:pt idx="2473" formatCode="General">
                  <c:v>79.535637949010805</c:v>
                </c:pt>
                <c:pt idx="2474" formatCode="General">
                  <c:v>79.552400151972648</c:v>
                </c:pt>
                <c:pt idx="2475" formatCode="General">
                  <c:v>79.569190327351038</c:v>
                </c:pt>
                <c:pt idx="2476" formatCode="General">
                  <c:v>79.586008597417347</c:v>
                </c:pt>
                <c:pt idx="2477" formatCode="General">
                  <c:v>79.602855085231084</c:v>
                </c:pt>
                <c:pt idx="2478" formatCode="General">
                  <c:v>79.619729914646172</c:v>
                </c:pt>
                <c:pt idx="2479" formatCode="General">
                  <c:v>79.636633210318607</c:v>
                </c:pt>
                <c:pt idx="2480" formatCode="General">
                  <c:v>79.653565097712843</c:v>
                </c:pt>
                <c:pt idx="2481" formatCode="General">
                  <c:v>79.670525703109305</c:v>
                </c:pt>
                <c:pt idx="2482" formatCode="General">
                  <c:v>79.687515153611571</c:v>
                </c:pt>
                <c:pt idx="2483" formatCode="General">
                  <c:v>79.704533577153413</c:v>
                </c:pt>
                <c:pt idx="2484" formatCode="General">
                  <c:v>79.721581102506448</c:v>
                </c:pt>
                <c:pt idx="2485" formatCode="General">
                  <c:v>79.738657859287159</c:v>
                </c:pt>
                <c:pt idx="2486" formatCode="General">
                  <c:v>79.755763977964875</c:v>
                </c:pt>
                <c:pt idx="2487" formatCode="General">
                  <c:v>79.772899589869098</c:v>
                </c:pt>
                <c:pt idx="2488" formatCode="General">
                  <c:v>79.79006482719717</c:v>
                </c:pt>
                <c:pt idx="2489" formatCode="General">
                  <c:v>79.807259823022306</c:v>
                </c:pt>
                <c:pt idx="2490" formatCode="General">
                  <c:v>79.824484711301096</c:v>
                </c:pt>
                <c:pt idx="2491" formatCode="General">
                  <c:v>79.841739626881747</c:v>
                </c:pt>
                <c:pt idx="2492" formatCode="General">
                  <c:v>79.859024705511899</c:v>
                </c:pt>
                <c:pt idx="2493" formatCode="General">
                  <c:v>79.87634008384687</c:v>
                </c:pt>
                <c:pt idx="2494" formatCode="General">
                  <c:v>79.893685899458006</c:v>
                </c:pt>
                <c:pt idx="2495" formatCode="General">
                  <c:v>79.911062290840775</c:v>
                </c:pt>
                <c:pt idx="2496" formatCode="General">
                  <c:v>79.928469397423058</c:v>
                </c:pt>
                <c:pt idx="2497" formatCode="General">
                  <c:v>79.945907359574306</c:v>
                </c:pt>
                <c:pt idx="2498" formatCode="General">
                  <c:v>79.963376318613214</c:v>
                </c:pt>
                <c:pt idx="2499" formatCode="General">
                  <c:v>79.980876416817125</c:v>
                </c:pt>
                <c:pt idx="2500" formatCode="General">
                  <c:v>79.998407797430815</c:v>
                </c:pt>
                <c:pt idx="2501" formatCode="General">
                  <c:v>80.015970604674806</c:v>
                </c:pt>
                <c:pt idx="2502" formatCode="General">
                  <c:v>80.033564983754985</c:v>
                </c:pt>
                <c:pt idx="2503" formatCode="General">
                  <c:v>80.051191080871504</c:v>
                </c:pt>
                <c:pt idx="2504" formatCode="General">
                  <c:v>80.068849043227971</c:v>
                </c:pt>
                <c:pt idx="2505" formatCode="General">
                  <c:v>80.086539019040771</c:v>
                </c:pt>
                <c:pt idx="2506" formatCode="General">
                  <c:v>80.104261157548436</c:v>
                </c:pt>
                <c:pt idx="2507" formatCode="General">
                  <c:v>80.122015609021432</c:v>
                </c:pt>
                <c:pt idx="2508" formatCode="General">
                  <c:v>80.139802524771625</c:v>
                </c:pt>
                <c:pt idx="2509" formatCode="General">
                  <c:v>80.157622057162115</c:v>
                </c:pt>
                <c:pt idx="2510" formatCode="General">
                  <c:v>80.175474359616956</c:v>
                </c:pt>
                <c:pt idx="2511" formatCode="General">
                  <c:v>80.19335958663153</c:v>
                </c:pt>
                <c:pt idx="2512" formatCode="General">
                  <c:v>80.211277893782253</c:v>
                </c:pt>
                <c:pt idx="2513" formatCode="General">
                  <c:v>80.229229437737033</c:v>
                </c:pt>
                <c:pt idx="2514" formatCode="General">
                  <c:v>80.247214376265745</c:v>
                </c:pt>
                <c:pt idx="2515" formatCode="General">
                  <c:v>80.265232868250479</c:v>
                </c:pt>
                <c:pt idx="2516" formatCode="General">
                  <c:v>80.283285073696263</c:v>
                </c:pt>
                <c:pt idx="2517" formatCode="General">
                  <c:v>80.301371153741769</c:v>
                </c:pt>
                <c:pt idx="2518" formatCode="General">
                  <c:v>80.319491270670369</c:v>
                </c:pt>
                <c:pt idx="2519" formatCode="General">
                  <c:v>80.337645587920733</c:v>
                </c:pt>
                <c:pt idx="2520" formatCode="General">
                  <c:v>80.355834270098484</c:v>
                </c:pt>
                <c:pt idx="2521" formatCode="General">
                  <c:v>80.374057482986913</c:v>
                </c:pt>
                <c:pt idx="2522" formatCode="General">
                  <c:v>80.392315393558917</c:v>
                </c:pt>
                <c:pt idx="2523" formatCode="General">
                  <c:v>80.410608169988279</c:v>
                </c:pt>
                <c:pt idx="2524" formatCode="General">
                  <c:v>80.428935981661084</c:v>
                </c:pt>
                <c:pt idx="2525" formatCode="General">
                  <c:v>80.44729899918822</c:v>
                </c:pt>
                <c:pt idx="2526" formatCode="General">
                  <c:v>80.465697394416694</c:v>
                </c:pt>
                <c:pt idx="2527" formatCode="General">
                  <c:v>80.48413134044219</c:v>
                </c:pt>
                <c:pt idx="2528" formatCode="General">
                  <c:v>80.502601011621039</c:v>
                </c:pt>
                <c:pt idx="2529" formatCode="General">
                  <c:v>80.52110658358292</c:v>
                </c:pt>
                <c:pt idx="2530" formatCode="General">
                  <c:v>80.539648233243184</c:v>
                </c:pt>
                <c:pt idx="2531" formatCode="General">
                  <c:v>80.558226138815783</c:v>
                </c:pt>
                <c:pt idx="2532" formatCode="General">
                  <c:v>80.576840479826132</c:v>
                </c:pt>
                <c:pt idx="2533" formatCode="General">
                  <c:v>80.595491437123883</c:v>
                </c:pt>
                <c:pt idx="2534" formatCode="General">
                  <c:v>80.6141791928966</c:v>
                </c:pt>
                <c:pt idx="2535" formatCode="General">
                  <c:v>80.632903930682801</c:v>
                </c:pt>
                <c:pt idx="2536" formatCode="General">
                  <c:v>80.6516658353857</c:v>
                </c:pt>
                <c:pt idx="2537" formatCode="General">
                  <c:v>80.670465093286623</c:v>
                </c:pt>
                <c:pt idx="2538" formatCode="General">
                  <c:v>80.689301892059518</c:v>
                </c:pt>
                <c:pt idx="2539" formatCode="General">
                  <c:v>80.708176420784326</c:v>
                </c:pt>
                <c:pt idx="2540" formatCode="General">
                  <c:v>80.727088869961563</c:v>
                </c:pt>
                <c:pt idx="2541" formatCode="General">
                  <c:v>80.746039431526839</c:v>
                </c:pt>
                <c:pt idx="2542" formatCode="General">
                  <c:v>80.765028298865374</c:v>
                </c:pt>
                <c:pt idx="2543" formatCode="General">
                  <c:v>80.784055666826674</c:v>
                </c:pt>
                <c:pt idx="2544" formatCode="General">
                  <c:v>80.803121731739679</c:v>
                </c:pt>
                <c:pt idx="2545" formatCode="General">
                  <c:v>80.822226691428014</c:v>
                </c:pt>
                <c:pt idx="2546" formatCode="General">
                  <c:v>80.84137074522512</c:v>
                </c:pt>
                <c:pt idx="2547" formatCode="General">
                  <c:v>80.86055409399016</c:v>
                </c:pt>
                <c:pt idx="2548" formatCode="General">
                  <c:v>80.879776940123534</c:v>
                </c:pt>
                <c:pt idx="2549" formatCode="General">
                  <c:v>80.899039487582982</c:v>
                </c:pt>
                <c:pt idx="2550" formatCode="General">
                  <c:v>80.918341941899698</c:v>
                </c:pt>
                <c:pt idx="2551" formatCode="General">
                  <c:v>80.937684510194913</c:v>
                </c:pt>
                <c:pt idx="2552" formatCode="General">
                  <c:v>80.957067401196383</c:v>
                </c:pt>
                <c:pt idx="2553" formatCode="General">
                  <c:v>80.976490825255354</c:v>
                </c:pt>
                <c:pt idx="2554" formatCode="General">
                  <c:v>80.995954994363373</c:v>
                </c:pt>
                <c:pt idx="2555" formatCode="General">
                  <c:v>81.015460122169898</c:v>
                </c:pt>
                <c:pt idx="2556" formatCode="General">
                  <c:v>81.035006423999661</c:v>
                </c:pt>
                <c:pt idx="2557" formatCode="General">
                  <c:v>81.054594116870348</c:v>
                </c:pt>
                <c:pt idx="2558" formatCode="General">
                  <c:v>81.074223419510716</c:v>
                </c:pt>
                <c:pt idx="2559" formatCode="General">
                  <c:v>81.093894552378927</c:v>
                </c:pt>
                <c:pt idx="2560" formatCode="General">
                  <c:v>81.113607737680724</c:v>
                </c:pt>
                <c:pt idx="2561" formatCode="General">
                  <c:v>81.133363199388342</c:v>
                </c:pt>
                <c:pt idx="2562" formatCode="General">
                  <c:v>81.153161163259597</c:v>
                </c:pt>
                <c:pt idx="2563" formatCode="General">
                  <c:v>81.173001856856928</c:v>
                </c:pt>
                <c:pt idx="2564" formatCode="General">
                  <c:v>81.19288550956675</c:v>
                </c:pt>
                <c:pt idx="2565" formatCode="General">
                  <c:v>81.212812352619792</c:v>
                </c:pt>
                <c:pt idx="2566" formatCode="General">
                  <c:v>81.232782619110424</c:v>
                </c:pt>
                <c:pt idx="2567" formatCode="General">
                  <c:v>81.252796544017613</c:v>
                </c:pt>
                <c:pt idx="2568" formatCode="General">
                  <c:v>81.272854364224756</c:v>
                </c:pt>
                <c:pt idx="2569" formatCode="General">
                  <c:v>81.292956318541457</c:v>
                </c:pt>
                <c:pt idx="2570" formatCode="General">
                  <c:v>81.313102647723781</c:v>
                </c:pt>
                <c:pt idx="2571" formatCode="General">
                  <c:v>81.333293594496354</c:v>
                </c:pt>
                <c:pt idx="2572" formatCode="General">
                  <c:v>81.353529403573816</c:v>
                </c:pt>
                <c:pt idx="2573" formatCode="General">
                  <c:v>81.373810321682882</c:v>
                </c:pt>
                <c:pt idx="2574" formatCode="General">
                  <c:v>81.394136597584676</c:v>
                </c:pt>
                <c:pt idx="2575" formatCode="General">
                  <c:v>81.414508482097574</c:v>
                </c:pt>
                <c:pt idx="2576" formatCode="General">
                  <c:v>81.434926228119949</c:v>
                </c:pt>
                <c:pt idx="2577" formatCode="General">
                  <c:v>81.455390090653665</c:v>
                </c:pt>
                <c:pt idx="2578" formatCode="General">
                  <c:v>81.475900326827514</c:v>
                </c:pt>
                <c:pt idx="2579" formatCode="General">
                  <c:v>81.496457195921323</c:v>
                </c:pt>
                <c:pt idx="2580" formatCode="General">
                  <c:v>81.517060959390406</c:v>
                </c:pt>
                <c:pt idx="2581" formatCode="General">
                  <c:v>81.537711880889816</c:v>
                </c:pt>
                <c:pt idx="2582" formatCode="General">
                  <c:v>81.558410226299713</c:v>
                </c:pt>
                <c:pt idx="2583" formatCode="General">
                  <c:v>81.579156263750534</c:v>
                </c:pt>
                <c:pt idx="2584" formatCode="General">
                  <c:v>81.599950263648793</c:v>
                </c:pt>
                <c:pt idx="2585" formatCode="General">
                  <c:v>81.620792498703238</c:v>
                </c:pt>
                <c:pt idx="2586" formatCode="General">
                  <c:v>81.641683243951078</c:v>
                </c:pt>
                <c:pt idx="2587" formatCode="General">
                  <c:v>81.66262277678527</c:v>
                </c:pt>
                <c:pt idx="2588" formatCode="General">
                  <c:v>81.683611376981318</c:v>
                </c:pt>
                <c:pt idx="2589" formatCode="General">
                  <c:v>81.704649326725033</c:v>
                </c:pt>
                <c:pt idx="2590" formatCode="General">
                  <c:v>81.725736910640919</c:v>
                </c:pt>
                <c:pt idx="2591" formatCode="General">
                  <c:v>81.746874415820045</c:v>
                </c:pt>
                <c:pt idx="2592" formatCode="General">
                  <c:v>81.768062131849589</c:v>
                </c:pt>
                <c:pt idx="2593" formatCode="General">
                  <c:v>81.789300350841472</c:v>
                </c:pt>
                <c:pt idx="2594" formatCode="General">
                  <c:v>81.810589367462612</c:v>
                </c:pt>
                <c:pt idx="2595" formatCode="General">
                  <c:v>81.831929478964767</c:v>
                </c:pt>
                <c:pt idx="2596" formatCode="General">
                  <c:v>81.853320985215305</c:v>
                </c:pt>
                <c:pt idx="2597" formatCode="General">
                  <c:v>81.874764188728449</c:v>
                </c:pt>
                <c:pt idx="2598" formatCode="General">
                  <c:v>81.896259394696287</c:v>
                </c:pt>
                <c:pt idx="2599" formatCode="General">
                  <c:v>81.917806911021529</c:v>
                </c:pt>
                <c:pt idx="2600" formatCode="General">
                  <c:v>81.93940704834931</c:v>
                </c:pt>
                <c:pt idx="2601" formatCode="General">
                  <c:v>81.961060120100626</c:v>
                </c:pt>
                <c:pt idx="2602" formatCode="General">
                  <c:v>81.982766442505664</c:v>
                </c:pt>
                <c:pt idx="2603" formatCode="General">
                  <c:v>82.004526334637859</c:v>
                </c:pt>
                <c:pt idx="2604" formatCode="General">
                  <c:v>82.026340118448317</c:v>
                </c:pt>
                <c:pt idx="2605" formatCode="General">
                  <c:v>82.048208118800844</c:v>
                </c:pt>
                <c:pt idx="2606" formatCode="General">
                  <c:v>82.070130663507882</c:v>
                </c:pt>
                <c:pt idx="2607" formatCode="General">
                  <c:v>82.092108083365957</c:v>
                </c:pt>
                <c:pt idx="2608" formatCode="General">
                  <c:v>82.114140712193063</c:v>
                </c:pt>
                <c:pt idx="2609" formatCode="General">
                  <c:v>82.136228886865524</c:v>
                </c:pt>
                <c:pt idx="2610" formatCode="General">
                  <c:v>82.158372947355815</c:v>
                </c:pt>
                <c:pt idx="2611" formatCode="General">
                  <c:v>82.180573236771295</c:v>
                </c:pt>
                <c:pt idx="2612" formatCode="General">
                  <c:v>82.202830101392848</c:v>
                </c:pt>
                <c:pt idx="2613" formatCode="General">
                  <c:v>82.225143890714648</c:v>
                </c:pt>
                <c:pt idx="2614" formatCode="General">
                  <c:v>82.24751495748464</c:v>
                </c:pt>
                <c:pt idx="2615" formatCode="General">
                  <c:v>82.269943657744989</c:v>
                </c:pt>
                <c:pt idx="2616" formatCode="General">
                  <c:v>82.292430350874156</c:v>
                </c:pt>
                <c:pt idx="2617" formatCode="General">
                  <c:v>82.314975399628622</c:v>
                </c:pt>
                <c:pt idx="2618" formatCode="General">
                  <c:v>82.337579170185833</c:v>
                </c:pt>
                <c:pt idx="2619" formatCode="General">
                  <c:v>82.360242032188211</c:v>
                </c:pt>
                <c:pt idx="2620" formatCode="General">
                  <c:v>82.382964358786708</c:v>
                </c:pt>
                <c:pt idx="2621" formatCode="General">
                  <c:v>82.405746526686329</c:v>
                </c:pt>
                <c:pt idx="2622" formatCode="General">
                  <c:v>82.428588916191501</c:v>
                </c:pt>
                <c:pt idx="2623" formatCode="General">
                  <c:v>82.45149191125266</c:v>
                </c:pt>
                <c:pt idx="2624" formatCode="General">
                  <c:v>82.474455899513416</c:v>
                </c:pt>
                <c:pt idx="2625" formatCode="General">
                  <c:v>82.497481272358385</c:v>
                </c:pt>
                <c:pt idx="2626" formatCode="General">
                  <c:v>82.520568424962107</c:v>
                </c:pt>
                <c:pt idx="2627" formatCode="General">
                  <c:v>82.543717756338324</c:v>
                </c:pt>
                <c:pt idx="2628" formatCode="General">
                  <c:v>82.56692966939076</c:v>
                </c:pt>
                <c:pt idx="2629" formatCode="General">
                  <c:v>82.590204570963735</c:v>
                </c:pt>
                <c:pt idx="2630" formatCode="General">
                  <c:v>82.61354287189468</c:v>
                </c:pt>
                <c:pt idx="2631" formatCode="General">
                  <c:v>82.63694498706684</c:v>
                </c:pt>
                <c:pt idx="2632" formatCode="General">
                  <c:v>82.660411335462868</c:v>
                </c:pt>
                <c:pt idx="2633" formatCode="General">
                  <c:v>82.683942340220057</c:v>
                </c:pt>
                <c:pt idx="2634" formatCode="General">
                  <c:v>82.70753842868514</c:v>
                </c:pt>
                <c:pt idx="2635" formatCode="General">
                  <c:v>82.731200032471477</c:v>
                </c:pt>
                <c:pt idx="2636" formatCode="General">
                  <c:v>82.75492758751632</c:v>
                </c:pt>
                <c:pt idx="2637" formatCode="General">
                  <c:v>82.77872153413918</c:v>
                </c:pt>
                <c:pt idx="2638" formatCode="General">
                  <c:v>82.802582317101397</c:v>
                </c:pt>
                <c:pt idx="2639" formatCode="General">
                  <c:v>82.826510385666694</c:v>
                </c:pt>
                <c:pt idx="2640" formatCode="General">
                  <c:v>82.850506193662412</c:v>
                </c:pt>
                <c:pt idx="2641" formatCode="General">
                  <c:v>82.874570199542404</c:v>
                </c:pt>
                <c:pt idx="2642" formatCode="General">
                  <c:v>82.898702866450336</c:v>
                </c:pt>
                <c:pt idx="2643" formatCode="General">
                  <c:v>82.922904662284907</c:v>
                </c:pt>
                <c:pt idx="2644" formatCode="General">
                  <c:v>82.947176059765198</c:v>
                </c:pt>
                <c:pt idx="2645" formatCode="General">
                  <c:v>82.971517536498155</c:v>
                </c:pt>
                <c:pt idx="2646" formatCode="General">
                  <c:v>82.995929575046503</c:v>
                </c:pt>
                <c:pt idx="2647" formatCode="General">
                  <c:v>83.02041266299824</c:v>
                </c:pt>
                <c:pt idx="2648" formatCode="General">
                  <c:v>83.044967293037175</c:v>
                </c:pt>
                <c:pt idx="2649" formatCode="General">
                  <c:v>83.069593963015123</c:v>
                </c:pt>
                <c:pt idx="2650" formatCode="General">
                  <c:v>83.094293176024564</c:v>
                </c:pt>
                <c:pt idx="2651" formatCode="General">
                  <c:v>83.119065440473562</c:v>
                </c:pt>
                <c:pt idx="2652" formatCode="General">
                  <c:v>83.14391127016107</c:v>
                </c:pt>
                <c:pt idx="2653" formatCode="General">
                  <c:v>83.168831184354659</c:v>
                </c:pt>
                <c:pt idx="2654" formatCode="General">
                  <c:v>83.193825707868584</c:v>
                </c:pt>
                <c:pt idx="2655" formatCode="General">
                  <c:v>83.218895371143944</c:v>
                </c:pt>
                <c:pt idx="2656" formatCode="General">
                  <c:v>83.244040710329998</c:v>
                </c:pt>
                <c:pt idx="2657" formatCode="General">
                  <c:v>83.269262267367253</c:v>
                </c:pt>
                <c:pt idx="2658" formatCode="General">
                  <c:v>83.294560590071598</c:v>
                </c:pt>
                <c:pt idx="2659" formatCode="General">
                  <c:v>83.319936232220471</c:v>
                </c:pt>
                <c:pt idx="2660" formatCode="General">
                  <c:v>83.345389753640461</c:v>
                </c:pt>
                <c:pt idx="2661" formatCode="General">
                  <c:v>83.370921720296067</c:v>
                </c:pt>
                <c:pt idx="2662" formatCode="General">
                  <c:v>83.396532704381087</c:v>
                </c:pt>
                <c:pt idx="2663" formatCode="General">
                  <c:v>83.422223284410748</c:v>
                </c:pt>
                <c:pt idx="2664" formatCode="General">
                  <c:v>83.447994045315951</c:v>
                </c:pt>
                <c:pt idx="2665" formatCode="General">
                  <c:v>83.473845578539624</c:v>
                </c:pt>
                <c:pt idx="2666" formatCode="General">
                  <c:v>83.499778482134047</c:v>
                </c:pt>
                <c:pt idx="2667" formatCode="General">
                  <c:v>83.525793360860987</c:v>
                </c:pt>
                <c:pt idx="2668" formatCode="General">
                  <c:v>83.55189082629289</c:v>
                </c:pt>
                <c:pt idx="2669" formatCode="General">
                  <c:v>83.578071496916749</c:v>
                </c:pt>
                <c:pt idx="2670" formatCode="General">
                  <c:v>83.604335998239165</c:v>
                </c:pt>
                <c:pt idx="2671" formatCode="General">
                  <c:v>83.630684962894421</c:v>
                </c:pt>
                <c:pt idx="2672" formatCode="General">
                  <c:v>83.657119030753464</c:v>
                </c:pt>
                <c:pt idx="2673" formatCode="General">
                  <c:v>83.683638849036072</c:v>
                </c:pt>
                <c:pt idx="2674" formatCode="General">
                  <c:v>83.710245072424456</c:v>
                </c:pt>
                <c:pt idx="2675" formatCode="General">
                  <c:v>83.736938363179547</c:v>
                </c:pt>
                <c:pt idx="2676" formatCode="General">
                  <c:v>83.763719391259258</c:v>
                </c:pt>
                <c:pt idx="2677" formatCode="General">
                  <c:v>83.790588834439376</c:v>
                </c:pt>
                <c:pt idx="2678" formatCode="General">
                  <c:v>83.817547378436387</c:v>
                </c:pt>
                <c:pt idx="2679" formatCode="General">
                  <c:v>83.844595717033187</c:v>
                </c:pt>
                <c:pt idx="2680" formatCode="General">
                  <c:v>83.871734552207215</c:v>
                </c:pt>
                <c:pt idx="2681" formatCode="General">
                  <c:v>83.898964594260818</c:v>
                </c:pt>
                <c:pt idx="2682" formatCode="General">
                  <c:v>83.926286561954697</c:v>
                </c:pt>
                <c:pt idx="2683" formatCode="General">
                  <c:v>83.953701182643627</c:v>
                </c:pt>
                <c:pt idx="2684" formatCode="General">
                  <c:v>83.981209192415321</c:v>
                </c:pt>
                <c:pt idx="2685" formatCode="General">
                  <c:v>84.008811336231688</c:v>
                </c:pt>
                <c:pt idx="2686" formatCode="General">
                  <c:v>84.036508368073257</c:v>
                </c:pt>
                <c:pt idx="2687" formatCode="General">
                  <c:v>84.064301051086872</c:v>
                </c:pt>
                <c:pt idx="2688" formatCode="General">
                  <c:v>84.09219015773543</c:v>
                </c:pt>
                <c:pt idx="2689" formatCode="General">
                  <c:v>84.120176469951886</c:v>
                </c:pt>
                <c:pt idx="2690" formatCode="General">
                  <c:v>84.14826077929547</c:v>
                </c:pt>
                <c:pt idx="2691" formatCode="General">
                  <c:v>84.176443887111972</c:v>
                </c:pt>
                <c:pt idx="2692" formatCode="General">
                  <c:v>84.204726604696901</c:v>
                </c:pt>
                <c:pt idx="2693" formatCode="General">
                  <c:v>84.233109753462145</c:v>
                </c:pt>
                <c:pt idx="2694" formatCode="General">
                  <c:v>84.261594165106089</c:v>
                </c:pt>
                <c:pt idx="2695" formatCode="General">
                  <c:v>84.290180681787632</c:v>
                </c:pt>
                <c:pt idx="2696" formatCode="General">
                  <c:v>84.318870156303689</c:v>
                </c:pt>
                <c:pt idx="2697" formatCode="General">
                  <c:v>84.347663452270382</c:v>
                </c:pt>
                <c:pt idx="2698" formatCode="General">
                  <c:v>84.376561444308479</c:v>
                </c:pt>
                <c:pt idx="2699" formatCode="General">
                  <c:v>84.40556501823238</c:v>
                </c:pt>
                <c:pt idx="2700" formatCode="General">
                  <c:v>84.434675071243618</c:v>
                </c:pt>
                <c:pt idx="2701" formatCode="General">
                  <c:v>84.463892512128325</c:v>
                </c:pt>
                <c:pt idx="2702" formatCode="General">
                  <c:v>84.493218261459106</c:v>
                </c:pt>
                <c:pt idx="2703" formatCode="General">
                  <c:v>84.522653251801302</c:v>
                </c:pt>
                <c:pt idx="2704" formatCode="General">
                  <c:v>84.552198427923742</c:v>
                </c:pt>
                <c:pt idx="2705" formatCode="General">
                  <c:v>84.581854747014418</c:v>
                </c:pt>
                <c:pt idx="2706" formatCode="General">
                  <c:v>84.611623178900686</c:v>
                </c:pt>
                <c:pt idx="2707" formatCode="General">
                  <c:v>84.641504706274375</c:v>
                </c:pt>
                <c:pt idx="2708" formatCode="General">
                  <c:v>84.671500324922405</c:v>
                </c:pt>
                <c:pt idx="2709" formatCode="General">
                  <c:v>84.701611043961947</c:v>
                </c:pt>
                <c:pt idx="2710" formatCode="General">
                  <c:v>84.731837886081209</c:v>
                </c:pt>
                <c:pt idx="2711" formatCode="General">
                  <c:v>84.762181887786227</c:v>
                </c:pt>
                <c:pt idx="2712" formatCode="General">
                  <c:v>84.792644099652051</c:v>
                </c:pt>
                <c:pt idx="2713" formatCode="General">
                  <c:v>84.82322558658133</c:v>
                </c:pt>
                <c:pt idx="2714" formatCode="General">
                  <c:v>84.853927428067095</c:v>
                </c:pt>
                <c:pt idx="2715" formatCode="General">
                  <c:v>84.884750718463451</c:v>
                </c:pt>
                <c:pt idx="2716" formatCode="General">
                  <c:v>84.91569656726081</c:v>
                </c:pt>
                <c:pt idx="2717" formatCode="General">
                  <c:v>84.946766099369114</c:v>
                </c:pt>
                <c:pt idx="2718" formatCode="General">
                  <c:v>84.977960455406688</c:v>
                </c:pt>
                <c:pt idx="2719" formatCode="General">
                  <c:v>85.009280791996488</c:v>
                </c:pt>
                <c:pt idx="2720" formatCode="General">
                  <c:v>85.040728282068827</c:v>
                </c:pt>
                <c:pt idx="2721" formatCode="General">
                  <c:v>85.072304115172201</c:v>
                </c:pt>
                <c:pt idx="2722" formatCode="General">
                  <c:v>85.104009497790614</c:v>
                </c:pt>
                <c:pt idx="2723" formatCode="General">
                  <c:v>85.13584565366908</c:v>
                </c:pt>
                <c:pt idx="2724" formatCode="General">
                  <c:v>85.167813824147103</c:v>
                </c:pt>
                <c:pt idx="2725" formatCode="General">
                  <c:v>85.199915268500078</c:v>
                </c:pt>
                <c:pt idx="2726" formatCode="General">
                  <c:v>85.232151264288689</c:v>
                </c:pt>
                <c:pt idx="2727" formatCode="General">
                  <c:v>85.264523107717849</c:v>
                </c:pt>
                <c:pt idx="2728" formatCode="General">
                  <c:v>85.297032114003528</c:v>
                </c:pt>
                <c:pt idx="2729" formatCode="General">
                  <c:v>85.329679617749022</c:v>
                </c:pt>
                <c:pt idx="2730" formatCode="General">
                  <c:v>85.362466973331294</c:v>
                </c:pt>
                <c:pt idx="2731" formatCode="General">
                  <c:v>85.395395555295565</c:v>
                </c:pt>
                <c:pt idx="2732" formatCode="General">
                  <c:v>85.428466758761346</c:v>
                </c:pt>
                <c:pt idx="2733" formatCode="General">
                  <c:v>85.461681999838007</c:v>
                </c:pt>
                <c:pt idx="2734" formatCode="General">
                  <c:v>85.495042716050577</c:v>
                </c:pt>
                <c:pt idx="2735" formatCode="General">
                  <c:v>85.528550366777651</c:v>
                </c:pt>
                <c:pt idx="2736" formatCode="General">
                  <c:v>85.562206433699131</c:v>
                </c:pt>
                <c:pt idx="2737" formatCode="General">
                  <c:v>85.596012421256773</c:v>
                </c:pt>
                <c:pt idx="2738" formatCode="General">
                  <c:v>85.629969857125971</c:v>
                </c:pt>
                <c:pt idx="2739" formatCode="General">
                  <c:v>85.664080292700064</c:v>
                </c:pt>
                <c:pt idx="2740" formatCode="General">
                  <c:v>85.698345303587629</c:v>
                </c:pt>
                <c:pt idx="2741" formatCode="General">
                  <c:v>85.73276649012233</c:v>
                </c:pt>
                <c:pt idx="2742" formatCode="General">
                  <c:v>85.767345477887361</c:v>
                </c:pt>
                <c:pt idx="2743" formatCode="General">
                  <c:v>85.802083918252521</c:v>
                </c:pt>
                <c:pt idx="2744" formatCode="General">
                  <c:v>85.836983488926819</c:v>
                </c:pt>
                <c:pt idx="2745" formatCode="General">
                  <c:v>85.872045894525783</c:v>
                </c:pt>
                <c:pt idx="2746" formatCode="General">
                  <c:v>85.907272867153566</c:v>
                </c:pt>
                <c:pt idx="2747" formatCode="General">
                  <c:v>85.942666167001846</c:v>
                </c:pt>
                <c:pt idx="2748" formatCode="General">
                  <c:v>85.978227582964522</c:v>
                </c:pt>
                <c:pt idx="2749" formatCode="General">
                  <c:v>86.013958933269762</c:v>
                </c:pt>
                <c:pt idx="2750" formatCode="General">
                  <c:v>86.049862066129023</c:v>
                </c:pt>
                <c:pt idx="2751" formatCode="General">
                  <c:v>86.085938860405435</c:v>
                </c:pt>
                <c:pt idx="2752" formatCode="General">
                  <c:v>86.122191226299321</c:v>
                </c:pt>
                <c:pt idx="2753" formatCode="General">
                  <c:v>86.158621106054468</c:v>
                </c:pt>
                <c:pt idx="2754" formatCode="General">
                  <c:v>86.195230474683584</c:v>
                </c:pt>
                <c:pt idx="2755" formatCode="General">
                  <c:v>86.232021340715249</c:v>
                </c:pt>
                <c:pt idx="2756" formatCode="General">
                  <c:v>86.268995746961352</c:v>
                </c:pt>
                <c:pt idx="2757" formatCode="General">
                  <c:v>86.306155771307729</c:v>
                </c:pt>
                <c:pt idx="2758" formatCode="General">
                  <c:v>86.343503527527133</c:v>
                </c:pt>
                <c:pt idx="2759" formatCode="General">
                  <c:v>86.381041166116333</c:v>
                </c:pt>
                <c:pt idx="2760" formatCode="General">
                  <c:v>86.418770875157733</c:v>
                </c:pt>
                <c:pt idx="2761" formatCode="General">
                  <c:v>86.456694881206246</c:v>
                </c:pt>
                <c:pt idx="2762" formatCode="General">
                  <c:v>86.494815450203134</c:v>
                </c:pt>
                <c:pt idx="2763" formatCode="General">
                  <c:v>86.533134888416839</c:v>
                </c:pt>
                <c:pt idx="2764" formatCode="General">
                  <c:v>86.571655543412135</c:v>
                </c:pt>
                <c:pt idx="2765" formatCode="General">
                  <c:v>86.61037980504922</c:v>
                </c:pt>
                <c:pt idx="2766" formatCode="General">
                  <c:v>86.649310106512416</c:v>
                </c:pt>
                <c:pt idx="2767" formatCode="General">
                  <c:v>86.688448925371233</c:v>
                </c:pt>
                <c:pt idx="2768" formatCode="General">
                  <c:v>86.727798784674206</c:v>
                </c:pt>
                <c:pt idx="2769" formatCode="General">
                  <c:v>86.767362254075849</c:v>
                </c:pt>
                <c:pt idx="2770" formatCode="General">
                  <c:v>86.807141951000176</c:v>
                </c:pt>
                <c:pt idx="2771" formatCode="General">
                  <c:v>86.847140541840048</c:v>
                </c:pt>
                <c:pt idx="2772" formatCode="General">
                  <c:v>86.887360743194463</c:v>
                </c:pt>
                <c:pt idx="2773" formatCode="General">
                  <c:v>86.927805323146004</c:v>
                </c:pt>
                <c:pt idx="2774" formatCode="General">
                  <c:v>86.968477102578731</c:v>
                </c:pt>
                <c:pt idx="2775" formatCode="General">
                  <c:v>87.009378956538683</c:v>
                </c:pt>
                <c:pt idx="2776" formatCode="General">
                  <c:v>87.050513815639121</c:v>
                </c:pt>
                <c:pt idx="2777" formatCode="General">
                  <c:v>87.091884667511351</c:v>
                </c:pt>
                <c:pt idx="2778" formatCode="General">
                  <c:v>87.133494558303511</c:v>
                </c:pt>
                <c:pt idx="2779" formatCode="General">
                  <c:v>87.175346594229183</c:v>
                </c:pt>
                <c:pt idx="2780" formatCode="General">
                  <c:v>87.217443943167609</c:v>
                </c:pt>
                <c:pt idx="2781" formatCode="General">
                  <c:v>87.259789836317907</c:v>
                </c:pt>
                <c:pt idx="2782" formatCode="General">
                  <c:v>87.302387569909428</c:v>
                </c:pt>
                <c:pt idx="2783" formatCode="General">
                  <c:v>87.345240506969986</c:v>
                </c:pt>
                <c:pt idx="2784" formatCode="General">
                  <c:v>87.388352079155581</c:v>
                </c:pt>
                <c:pt idx="2785" formatCode="General">
                  <c:v>87.43172578864241</c:v>
                </c:pt>
                <c:pt idx="2786" formatCode="General">
                  <c:v>87.475365210086039</c:v>
                </c:pt>
                <c:pt idx="2787" formatCode="General">
                  <c:v>87.519273992647911</c:v>
                </c:pt>
                <c:pt idx="2788" formatCode="General">
                  <c:v>87.563455862094926</c:v>
                </c:pt>
                <c:pt idx="2789" formatCode="General">
                  <c:v>87.607914622972288</c:v>
                </c:pt>
                <c:pt idx="2790" formatCode="General">
                  <c:v>87.652654160855548</c:v>
                </c:pt>
                <c:pt idx="2791" formatCode="General">
                  <c:v>87.69767844468285</c:v>
                </c:pt>
                <c:pt idx="2792" formatCode="General">
                  <c:v>87.742991529173167</c:v>
                </c:pt>
                <c:pt idx="2793" formatCode="General">
                  <c:v>87.788597557331826</c:v>
                </c:pt>
                <c:pt idx="2794" formatCode="General">
                  <c:v>87.834500763049704</c:v>
                </c:pt>
                <c:pt idx="2795" formatCode="General">
                  <c:v>87.880705473798741</c:v>
                </c:pt>
                <c:pt idx="2796" formatCode="General">
                  <c:v>87.927216113427903</c:v>
                </c:pt>
                <c:pt idx="2797" formatCode="General">
                  <c:v>87.974037205065628</c:v>
                </c:pt>
                <c:pt idx="2798" formatCode="General">
                  <c:v>88.021173374132275</c:v>
                </c:pt>
                <c:pt idx="2799" formatCode="General">
                  <c:v>88.068629351468175</c:v>
                </c:pt>
                <c:pt idx="2800" formatCode="General">
                  <c:v>88.116409976582602</c:v>
                </c:pt>
                <c:pt idx="2801" formatCode="General">
                  <c:v>88.164520201028992</c:v>
                </c:pt>
                <c:pt idx="2802" formatCode="General">
                  <c:v>88.212965091913716</c:v>
                </c:pt>
                <c:pt idx="2803" formatCode="General">
                  <c:v>88.261749835542616</c:v>
                </c:pt>
                <c:pt idx="2804" formatCode="General">
                  <c:v>88.31087974121354</c:v>
                </c:pt>
                <c:pt idx="2805" formatCode="General">
                  <c:v>88.360360245161559</c:v>
                </c:pt>
                <c:pt idx="2806" formatCode="General">
                  <c:v>88.410196914663899</c:v>
                </c:pt>
                <c:pt idx="2807" formatCode="General">
                  <c:v>88.460395452313122</c:v>
                </c:pt>
                <c:pt idx="2808" formatCode="General">
                  <c:v>88.510961700466154</c:v>
                </c:pt>
                <c:pt idx="2809" formatCode="General">
                  <c:v>88.561901645878706</c:v>
                </c:pt>
                <c:pt idx="2810" formatCode="General">
                  <c:v>88.613221424533563</c:v>
                </c:pt>
                <c:pt idx="2811" formatCode="General">
                  <c:v>88.664927326673649</c:v>
                </c:pt>
                <c:pt idx="2812" formatCode="General">
                  <c:v>88.717025802049207</c:v>
                </c:pt>
                <c:pt idx="2813" formatCode="General">
                  <c:v>88.769523465391686</c:v>
                </c:pt>
                <c:pt idx="2814" formatCode="General">
                  <c:v>88.822427102124053</c:v>
                </c:pt>
                <c:pt idx="2815" formatCode="General">
                  <c:v>88.875743674322564</c:v>
                </c:pt>
                <c:pt idx="2816" formatCode="General">
                  <c:v>88.929480326940606</c:v>
                </c:pt>
                <c:pt idx="2817" formatCode="General">
                  <c:v>88.983644394311185</c:v>
                </c:pt>
                <c:pt idx="2818" formatCode="General">
                  <c:v>89.038243406941476</c:v>
                </c:pt>
                <c:pt idx="2819" formatCode="General">
                  <c:v>89.093285098616036</c:v>
                </c:pt>
                <c:pt idx="2820" formatCode="General">
                  <c:v>89.148777413825115</c:v>
                </c:pt>
                <c:pt idx="2821" formatCode="General">
                  <c:v>89.20472851553761</c:v>
                </c:pt>
                <c:pt idx="2822" formatCode="General">
                  <c:v>89.261146793335826</c:v>
                </c:pt>
                <c:pt idx="2823" formatCode="General">
                  <c:v>89.318040871934599</c:v>
                </c:pt>
                <c:pt idx="2824" formatCode="General">
                  <c:v>89.375419620105518</c:v>
                </c:pt>
                <c:pt idx="2825" formatCode="General">
                  <c:v>89.433292160029993</c:v>
                </c:pt>
                <c:pt idx="2826" formatCode="General">
                  <c:v>89.491667877106451</c:v>
                </c:pt>
                <c:pt idx="2827" formatCode="General">
                  <c:v>89.550556430238089</c:v>
                </c:pt>
                <c:pt idx="2828" formatCode="General">
                  <c:v>89.609967762630021</c:v>
                </c:pt>
                <c:pt idx="2829" formatCode="General">
                  <c:v>89.669912113126358</c:v>
                </c:pt>
                <c:pt idx="2830" formatCode="General">
                  <c:v>89.730400028119575</c:v>
                </c:pt>
                <c:pt idx="2831" formatCode="General">
                  <c:v>89.79144237406841</c:v>
                </c:pt>
                <c:pt idx="2832" formatCode="General">
                  <c:v>89.853050350661007</c:v>
                </c:pt>
                <c:pt idx="2833" formatCode="General">
                  <c:v>89.915235504663883</c:v>
                </c:pt>
                <c:pt idx="2834" formatCode="General">
                  <c:v>89.97800974450054</c:v>
                </c:pt>
                <c:pt idx="2835" formatCode="General">
                  <c:v>90.04138535560638</c:v>
                </c:pt>
                <c:pt idx="2836" formatCode="General">
                  <c:v>90.105375016609443</c:v>
                </c:pt>
                <c:pt idx="2837" formatCode="General">
                  <c:v>90.169991816392454</c:v>
                </c:pt>
                <c:pt idx="2838" formatCode="General">
                  <c:v>90.235249272092759</c:v>
                </c:pt>
                <c:pt idx="2839" formatCode="General">
                  <c:v>90.301161348103903</c:v>
                </c:pt>
                <c:pt idx="2840" formatCode="General">
                  <c:v>90.367742476146759</c:v>
                </c:pt>
                <c:pt idx="2841" formatCode="General">
                  <c:v>90.435007576482874</c:v>
                </c:pt>
                <c:pt idx="2842" formatCode="General">
                  <c:v>90.502972080349025</c:v>
                </c:pt>
                <c:pt idx="2843" formatCode="General">
                  <c:v>90.571651953699359</c:v>
                </c:pt>
                <c:pt idx="2844" formatCode="General">
                  <c:v>90.641063722346885</c:v>
                </c:pt>
                <c:pt idx="2845" formatCode="General">
                  <c:v>90.711224498605006</c:v>
                </c:pt>
                <c:pt idx="2846" formatCode="General">
                  <c:v>90.782152009538436</c:v>
                </c:pt>
                <c:pt idx="2847" formatCode="General">
                  <c:v>90.853864626941203</c:v>
                </c:pt>
                <c:pt idx="2848" formatCode="General">
                  <c:v>90.926381399170523</c:v>
                </c:pt>
                <c:pt idx="2849" formatCode="General">
                  <c:v>90.999722084976824</c:v>
                </c:pt>
                <c:pt idx="2850" formatCode="General">
                  <c:v>91.073907189481275</c:v>
                </c:pt>
                <c:pt idx="2851" formatCode="General">
                  <c:v>91.148958002468333</c:v>
                </c:pt>
                <c:pt idx="2852" formatCode="General">
                  <c:v>91.224896639173664</c:v>
                </c:pt>
                <c:pt idx="2853" formatCode="General">
                  <c:v>91.301746083765366</c:v>
                </c:pt>
                <c:pt idx="2854" formatCode="General">
                  <c:v>91.379530235736965</c:v>
                </c:pt>
                <c:pt idx="2855" formatCode="General">
                  <c:v>91.458273959447027</c:v>
                </c:pt>
                <c:pt idx="2856" formatCode="General">
                  <c:v>91.538003137068415</c:v>
                </c:pt>
                <c:pt idx="2857" formatCode="General">
                  <c:v>91.61874472523121</c:v>
                </c:pt>
                <c:pt idx="2858" formatCode="General">
                  <c:v>91.700526815674436</c:v>
                </c:pt>
                <c:pt idx="2859" formatCode="General">
                  <c:v>91.783378700253223</c:v>
                </c:pt>
                <c:pt idx="2860" formatCode="General">
                  <c:v>91.867330940680645</c:v>
                </c:pt>
                <c:pt idx="2861" formatCode="General">
                  <c:v>91.952415443428364</c:v>
                </c:pt>
                <c:pt idx="2862" formatCode="General">
                  <c:v>92.038665540248701</c:v>
                </c:pt>
                <c:pt idx="2863" formatCode="General">
                  <c:v>92.126116074835281</c:v>
                </c:pt>
                <c:pt idx="2864" formatCode="General">
                  <c:v>92.214803496192701</c:v>
                </c:pt>
                <c:pt idx="2865" formatCode="General">
                  <c:v>92.304765959349453</c:v>
                </c:pt>
                <c:pt idx="2866" formatCode="General">
                  <c:v>92.396043434120159</c:v>
                </c:pt>
                <c:pt idx="2867" formatCode="General">
                  <c:v>92.48867782270294</c:v>
                </c:pt>
                <c:pt idx="2868" formatCode="General">
                  <c:v>92.582713086989358</c:v>
                </c:pt>
                <c:pt idx="2869" formatCode="General">
                  <c:v>92.678195386566912</c:v>
                </c:pt>
                <c:pt idx="2870" formatCode="General">
                  <c:v>92.775173228513452</c:v>
                </c:pt>
                <c:pt idx="2871" formatCode="General">
                  <c:v>92.873697630215418</c:v>
                </c:pt>
                <c:pt idx="2872" formatCode="General">
                  <c:v>92.973822296595173</c:v>
                </c:pt>
                <c:pt idx="2873" formatCode="General">
                  <c:v>93.075603813309442</c:v>
                </c:pt>
                <c:pt idx="2874" formatCode="General">
                  <c:v>93.179101857679612</c:v>
                </c:pt>
                <c:pt idx="2875" formatCode="General">
                  <c:v>93.284379429349229</c:v>
                </c:pt>
                <c:pt idx="2876" formatCode="General">
                  <c:v>93.391503102926805</c:v>
                </c:pt>
                <c:pt idx="2877" formatCode="General">
                  <c:v>93.50054330518465</c:v>
                </c:pt>
                <c:pt idx="2878" formatCode="General">
                  <c:v>93.611574619739869</c:v>
                </c:pt>
                <c:pt idx="2879" formatCode="General">
                  <c:v>93.724676122558506</c:v>
                </c:pt>
                <c:pt idx="2880" formatCode="General">
                  <c:v>93.83993175211117</c:v>
                </c:pt>
                <c:pt idx="2881" formatCode="General">
                  <c:v>93.95743071857332</c:v>
                </c:pt>
                <c:pt idx="2882" formatCode="General">
                  <c:v>94.077267957127603</c:v>
                </c:pt>
                <c:pt idx="2883" formatCode="General">
                  <c:v>94.199544631211552</c:v>
                </c:pt>
                <c:pt idx="2884" formatCode="General">
                  <c:v>94.324368692473584</c:v>
                </c:pt>
                <c:pt idx="2885" formatCode="General">
                  <c:v>94.451855505299164</c:v>
                </c:pt>
                <c:pt idx="2886" formatCode="General">
                  <c:v>94.582128545070674</c:v>
                </c:pt>
                <c:pt idx="2887" formatCode="General">
                  <c:v>94.715320180879402</c:v>
                </c:pt>
                <c:pt idx="2888" formatCode="General">
                  <c:v>94.851572555277158</c:v>
                </c:pt>
                <c:pt idx="2889" formatCode="General">
                  <c:v>94.991038575897861</c:v>
                </c:pt>
                <c:pt idx="2890" formatCode="General">
                  <c:v>95.133883036500748</c:v>
                </c:pt>
                <c:pt idx="2891" formatCode="General">
                  <c:v>95.280283888288139</c:v>
                </c:pt>
                <c:pt idx="2892" formatCode="General">
                  <c:v>95.430433686384887</c:v>
                </c:pt>
                <c:pt idx="2893" formatCode="General">
                  <c:v>95.584541241317282</c:v>
                </c:pt>
                <c:pt idx="2894" formatCode="General">
                  <c:v>95.742833511444474</c:v>
                </c:pt>
                <c:pt idx="2895" formatCode="General">
                  <c:v>95.905557779877427</c:v>
                </c:pt>
                <c:pt idx="2896" formatCode="General">
                  <c:v>96.072984168902082</c:v>
                </c:pt>
                <c:pt idx="2897" formatCode="General">
                  <c:v>96.245408556832245</c:v>
                </c:pt>
                <c:pt idx="2898" formatCode="General">
                  <c:v>96.423155977292083</c:v>
                </c:pt>
                <c:pt idx="2899" formatCode="General">
                  <c:v>96.606584600149247</c:v>
                </c:pt>
                <c:pt idx="2900" formatCode="General">
                  <c:v>96.796090418001683</c:v>
                </c:pt>
                <c:pt idx="2901" formatCode="General">
                  <c:v>96.992112794097167</c:v>
                </c:pt>
                <c:pt idx="2902" formatCode="General">
                  <c:v>97.195141069335577</c:v>
                </c:pt>
                <c:pt idx="2903" formatCode="General">
                  <c:v>97.405722481097328</c:v>
                </c:pt>
                <c:pt idx="2904" formatCode="General">
                  <c:v>97.624471720028353</c:v>
                </c:pt>
                <c:pt idx="2905" formatCode="General">
                  <c:v>97.852082549737787</c:v>
                </c:pt>
                <c:pt idx="2906" formatCode="General">
                  <c:v>98.089342049007726</c:v>
                </c:pt>
                <c:pt idx="2907" formatCode="General">
                  <c:v>98.337148221876774</c:v>
                </c:pt>
                <c:pt idx="2908" formatCode="General">
                  <c:v>98.596531980799867</c:v>
                </c:pt>
                <c:pt idx="2909" formatCode="General">
                  <c:v>98.868684877008164</c:v>
                </c:pt>
                <c:pt idx="2910" formatCode="General">
                  <c:v>99.154994484626926</c:v>
                </c:pt>
                <c:pt idx="2911" formatCode="General">
                  <c:v>99.457090127453526</c:v>
                </c:pt>
                <c:pt idx="2912" formatCode="General">
                  <c:v>99.776902809917431</c:v>
                </c:pt>
                <c:pt idx="2913" formatCode="General">
                  <c:v>100.11674501049356</c:v>
                </c:pt>
                <c:pt idx="2914" formatCode="General">
                  <c:v>100.47941881758298</c:v>
                </c:pt>
                <c:pt idx="2915" formatCode="General">
                  <c:v>100.86836544391574</c:v>
                </c:pt>
                <c:pt idx="2916" formatCode="General">
                  <c:v>101.28787674667966</c:v>
                </c:pt>
                <c:pt idx="2917" formatCode="General">
                  <c:v>101.74340249207715</c:v>
                </c:pt>
                <c:pt idx="2918" formatCode="General">
                  <c:v>102.24201071137871</c:v>
                </c:pt>
                <c:pt idx="2919" formatCode="General">
                  <c:v>102.79310312702293</c:v>
                </c:pt>
                <c:pt idx="2920" formatCode="General">
                  <c:v>103.40957703559148</c:v>
                </c:pt>
                <c:pt idx="2921" formatCode="General">
                  <c:v>104.10981716330566</c:v>
                </c:pt>
                <c:pt idx="2922" formatCode="General">
                  <c:v>104.92135142426493</c:v>
                </c:pt>
                <c:pt idx="2923" formatCode="General">
                  <c:v>105.8881848819921</c:v>
                </c:pt>
                <c:pt idx="2924" formatCode="General">
                  <c:v>107.08741650025355</c:v>
                </c:pt>
                <c:pt idx="2925" formatCode="General">
                  <c:v>108.67425644539846</c:v>
                </c:pt>
                <c:pt idx="2926" formatCode="General">
                  <c:v>111.04623395855724</c:v>
                </c:pt>
                <c:pt idx="2927" formatCode="General">
                  <c:v>116.01904493442143</c:v>
                </c:pt>
              </c:numCache>
            </c:numRef>
          </c:xVal>
          <c:yVal>
            <c:numRef>
              <c:f>Univariate!UV_QQ_Sample</c:f>
              <c:numCache>
                <c:formatCode>0.0</c:formatCode>
                <c:ptCount val="2928"/>
                <c:pt idx="0">
                  <c:v>36.299999999999997</c:v>
                </c:pt>
                <c:pt idx="1">
                  <c:v>39</c:v>
                </c:pt>
                <c:pt idx="2">
                  <c:v>41</c:v>
                </c:pt>
                <c:pt idx="3">
                  <c:v>41.5</c:v>
                </c:pt>
                <c:pt idx="4">
                  <c:v>42.3</c:v>
                </c:pt>
                <c:pt idx="5">
                  <c:v>43.1</c:v>
                </c:pt>
                <c:pt idx="6">
                  <c:v>43.3</c:v>
                </c:pt>
                <c:pt idx="7">
                  <c:v>43.5</c:v>
                </c:pt>
                <c:pt idx="8">
                  <c:v>43.8</c:v>
                </c:pt>
                <c:pt idx="9">
                  <c:v>44</c:v>
                </c:pt>
                <c:pt idx="10">
                  <c:v>44.3</c:v>
                </c:pt>
                <c:pt idx="11">
                  <c:v>44.3</c:v>
                </c:pt>
                <c:pt idx="12">
                  <c:v>44.5</c:v>
                </c:pt>
                <c:pt idx="13">
                  <c:v>44.5</c:v>
                </c:pt>
                <c:pt idx="14">
                  <c:v>44.6</c:v>
                </c:pt>
                <c:pt idx="15">
                  <c:v>44.6</c:v>
                </c:pt>
                <c:pt idx="16">
                  <c:v>44.6</c:v>
                </c:pt>
                <c:pt idx="17">
                  <c:v>44.8</c:v>
                </c:pt>
                <c:pt idx="18">
                  <c:v>44.8</c:v>
                </c:pt>
                <c:pt idx="19">
                  <c:v>45.1</c:v>
                </c:pt>
                <c:pt idx="20">
                  <c:v>45.3</c:v>
                </c:pt>
                <c:pt idx="21">
                  <c:v>45.3</c:v>
                </c:pt>
                <c:pt idx="22">
                  <c:v>45.3</c:v>
                </c:pt>
                <c:pt idx="23">
                  <c:v>45.3</c:v>
                </c:pt>
                <c:pt idx="24">
                  <c:v>45.3</c:v>
                </c:pt>
                <c:pt idx="25">
                  <c:v>45.4</c:v>
                </c:pt>
                <c:pt idx="26">
                  <c:v>45.5</c:v>
                </c:pt>
                <c:pt idx="27">
                  <c:v>45.5</c:v>
                </c:pt>
                <c:pt idx="28">
                  <c:v>45.6</c:v>
                </c:pt>
                <c:pt idx="29">
                  <c:v>45.6</c:v>
                </c:pt>
                <c:pt idx="30">
                  <c:v>45.6</c:v>
                </c:pt>
                <c:pt idx="31">
                  <c:v>45.7</c:v>
                </c:pt>
                <c:pt idx="32">
                  <c:v>45.7</c:v>
                </c:pt>
                <c:pt idx="33">
                  <c:v>45.7</c:v>
                </c:pt>
                <c:pt idx="34">
                  <c:v>45.9</c:v>
                </c:pt>
                <c:pt idx="35">
                  <c:v>45.9</c:v>
                </c:pt>
                <c:pt idx="36">
                  <c:v>46</c:v>
                </c:pt>
                <c:pt idx="37">
                  <c:v>46</c:v>
                </c:pt>
                <c:pt idx="38">
                  <c:v>46</c:v>
                </c:pt>
                <c:pt idx="39">
                  <c:v>46</c:v>
                </c:pt>
                <c:pt idx="40">
                  <c:v>46</c:v>
                </c:pt>
                <c:pt idx="41">
                  <c:v>46.2</c:v>
                </c:pt>
                <c:pt idx="42">
                  <c:v>46.2</c:v>
                </c:pt>
                <c:pt idx="43">
                  <c:v>46.3</c:v>
                </c:pt>
                <c:pt idx="44">
                  <c:v>46.4</c:v>
                </c:pt>
                <c:pt idx="45">
                  <c:v>46.4</c:v>
                </c:pt>
                <c:pt idx="46">
                  <c:v>46.4</c:v>
                </c:pt>
                <c:pt idx="47">
                  <c:v>46.4</c:v>
                </c:pt>
                <c:pt idx="48">
                  <c:v>46.5</c:v>
                </c:pt>
                <c:pt idx="49">
                  <c:v>46.6</c:v>
                </c:pt>
                <c:pt idx="50">
                  <c:v>46.6</c:v>
                </c:pt>
                <c:pt idx="51">
                  <c:v>46.7</c:v>
                </c:pt>
                <c:pt idx="52">
                  <c:v>46.8</c:v>
                </c:pt>
                <c:pt idx="53">
                  <c:v>46.8</c:v>
                </c:pt>
                <c:pt idx="54">
                  <c:v>47.1</c:v>
                </c:pt>
                <c:pt idx="55">
                  <c:v>47.1</c:v>
                </c:pt>
                <c:pt idx="56">
                  <c:v>47.1</c:v>
                </c:pt>
                <c:pt idx="57">
                  <c:v>47.1</c:v>
                </c:pt>
                <c:pt idx="58">
                  <c:v>47.1</c:v>
                </c:pt>
                <c:pt idx="59">
                  <c:v>47.4</c:v>
                </c:pt>
                <c:pt idx="60">
                  <c:v>47.4</c:v>
                </c:pt>
                <c:pt idx="61">
                  <c:v>47.6</c:v>
                </c:pt>
                <c:pt idx="62">
                  <c:v>47.6</c:v>
                </c:pt>
                <c:pt idx="63">
                  <c:v>47.7</c:v>
                </c:pt>
                <c:pt idx="64">
                  <c:v>47.7</c:v>
                </c:pt>
                <c:pt idx="65">
                  <c:v>47.7</c:v>
                </c:pt>
                <c:pt idx="66">
                  <c:v>47.7</c:v>
                </c:pt>
                <c:pt idx="67">
                  <c:v>47.8</c:v>
                </c:pt>
                <c:pt idx="68">
                  <c:v>47.8</c:v>
                </c:pt>
                <c:pt idx="69">
                  <c:v>47.8</c:v>
                </c:pt>
                <c:pt idx="70">
                  <c:v>47.8</c:v>
                </c:pt>
                <c:pt idx="71">
                  <c:v>47.8</c:v>
                </c:pt>
                <c:pt idx="72">
                  <c:v>47.9</c:v>
                </c:pt>
                <c:pt idx="73">
                  <c:v>47.9</c:v>
                </c:pt>
                <c:pt idx="74">
                  <c:v>48</c:v>
                </c:pt>
                <c:pt idx="75">
                  <c:v>48</c:v>
                </c:pt>
                <c:pt idx="76">
                  <c:v>48</c:v>
                </c:pt>
                <c:pt idx="77">
                  <c:v>48.1</c:v>
                </c:pt>
                <c:pt idx="78">
                  <c:v>48.1</c:v>
                </c:pt>
                <c:pt idx="79">
                  <c:v>48.1</c:v>
                </c:pt>
                <c:pt idx="80">
                  <c:v>48.1</c:v>
                </c:pt>
                <c:pt idx="81">
                  <c:v>48.1</c:v>
                </c:pt>
                <c:pt idx="82">
                  <c:v>48.2</c:v>
                </c:pt>
                <c:pt idx="83">
                  <c:v>48.2</c:v>
                </c:pt>
                <c:pt idx="84">
                  <c:v>48.2</c:v>
                </c:pt>
                <c:pt idx="85">
                  <c:v>48.3</c:v>
                </c:pt>
                <c:pt idx="86">
                  <c:v>48.4</c:v>
                </c:pt>
                <c:pt idx="87">
                  <c:v>48.4</c:v>
                </c:pt>
                <c:pt idx="88">
                  <c:v>48.5</c:v>
                </c:pt>
                <c:pt idx="89">
                  <c:v>48.5</c:v>
                </c:pt>
                <c:pt idx="90">
                  <c:v>48.5</c:v>
                </c:pt>
                <c:pt idx="91">
                  <c:v>48.5</c:v>
                </c:pt>
                <c:pt idx="92">
                  <c:v>48.6</c:v>
                </c:pt>
                <c:pt idx="93">
                  <c:v>48.6</c:v>
                </c:pt>
                <c:pt idx="94">
                  <c:v>48.6</c:v>
                </c:pt>
                <c:pt idx="95">
                  <c:v>48.7</c:v>
                </c:pt>
                <c:pt idx="96">
                  <c:v>48.7</c:v>
                </c:pt>
                <c:pt idx="97">
                  <c:v>48.8</c:v>
                </c:pt>
                <c:pt idx="98">
                  <c:v>48.9</c:v>
                </c:pt>
                <c:pt idx="99">
                  <c:v>48.9</c:v>
                </c:pt>
                <c:pt idx="100">
                  <c:v>49</c:v>
                </c:pt>
                <c:pt idx="101">
                  <c:v>49.1</c:v>
                </c:pt>
                <c:pt idx="102">
                  <c:v>49.2</c:v>
                </c:pt>
                <c:pt idx="103">
                  <c:v>49.2</c:v>
                </c:pt>
                <c:pt idx="104">
                  <c:v>49.2</c:v>
                </c:pt>
                <c:pt idx="105">
                  <c:v>49.3</c:v>
                </c:pt>
                <c:pt idx="106">
                  <c:v>49.3</c:v>
                </c:pt>
                <c:pt idx="107">
                  <c:v>49.4</c:v>
                </c:pt>
                <c:pt idx="108">
                  <c:v>49.4</c:v>
                </c:pt>
                <c:pt idx="109">
                  <c:v>49.4</c:v>
                </c:pt>
                <c:pt idx="110">
                  <c:v>49.5</c:v>
                </c:pt>
                <c:pt idx="111">
                  <c:v>49.6</c:v>
                </c:pt>
                <c:pt idx="112">
                  <c:v>49.6</c:v>
                </c:pt>
                <c:pt idx="113">
                  <c:v>49.6</c:v>
                </c:pt>
                <c:pt idx="114">
                  <c:v>49.6</c:v>
                </c:pt>
                <c:pt idx="115">
                  <c:v>49.7</c:v>
                </c:pt>
                <c:pt idx="116">
                  <c:v>49.8</c:v>
                </c:pt>
                <c:pt idx="117">
                  <c:v>49.8</c:v>
                </c:pt>
                <c:pt idx="118">
                  <c:v>49.8</c:v>
                </c:pt>
                <c:pt idx="119">
                  <c:v>49.8</c:v>
                </c:pt>
                <c:pt idx="120">
                  <c:v>49.9</c:v>
                </c:pt>
                <c:pt idx="121">
                  <c:v>49.9</c:v>
                </c:pt>
                <c:pt idx="122">
                  <c:v>50</c:v>
                </c:pt>
                <c:pt idx="123">
                  <c:v>50</c:v>
                </c:pt>
                <c:pt idx="124">
                  <c:v>50</c:v>
                </c:pt>
                <c:pt idx="125">
                  <c:v>50</c:v>
                </c:pt>
                <c:pt idx="126">
                  <c:v>50</c:v>
                </c:pt>
                <c:pt idx="127">
                  <c:v>51</c:v>
                </c:pt>
                <c:pt idx="128">
                  <c:v>51</c:v>
                </c:pt>
                <c:pt idx="129">
                  <c:v>51</c:v>
                </c:pt>
                <c:pt idx="130">
                  <c:v>51</c:v>
                </c:pt>
                <c:pt idx="131">
                  <c:v>51</c:v>
                </c:pt>
                <c:pt idx="132">
                  <c:v>51</c:v>
                </c:pt>
                <c:pt idx="133">
                  <c:v>51</c:v>
                </c:pt>
                <c:pt idx="134">
                  <c:v>51.1</c:v>
                </c:pt>
                <c:pt idx="135">
                  <c:v>51.1</c:v>
                </c:pt>
                <c:pt idx="136">
                  <c:v>51.1</c:v>
                </c:pt>
                <c:pt idx="137">
                  <c:v>51.2</c:v>
                </c:pt>
                <c:pt idx="138">
                  <c:v>51.2</c:v>
                </c:pt>
                <c:pt idx="139">
                  <c:v>51.2</c:v>
                </c:pt>
                <c:pt idx="140">
                  <c:v>51.2</c:v>
                </c:pt>
                <c:pt idx="141">
                  <c:v>51.2</c:v>
                </c:pt>
                <c:pt idx="142">
                  <c:v>51.3</c:v>
                </c:pt>
                <c:pt idx="143">
                  <c:v>51.3</c:v>
                </c:pt>
                <c:pt idx="144">
                  <c:v>51.3</c:v>
                </c:pt>
                <c:pt idx="145">
                  <c:v>51.4</c:v>
                </c:pt>
                <c:pt idx="146">
                  <c:v>51.4</c:v>
                </c:pt>
                <c:pt idx="147">
                  <c:v>51.4</c:v>
                </c:pt>
                <c:pt idx="148">
                  <c:v>51.4</c:v>
                </c:pt>
                <c:pt idx="149">
                  <c:v>51.5</c:v>
                </c:pt>
                <c:pt idx="150">
                  <c:v>51.5</c:v>
                </c:pt>
                <c:pt idx="151">
                  <c:v>51.5</c:v>
                </c:pt>
                <c:pt idx="152">
                  <c:v>51.5</c:v>
                </c:pt>
                <c:pt idx="153">
                  <c:v>51.5</c:v>
                </c:pt>
                <c:pt idx="154">
                  <c:v>51.5</c:v>
                </c:pt>
                <c:pt idx="155">
                  <c:v>51.5</c:v>
                </c:pt>
                <c:pt idx="156">
                  <c:v>51.5</c:v>
                </c:pt>
                <c:pt idx="157">
                  <c:v>51.6</c:v>
                </c:pt>
                <c:pt idx="158">
                  <c:v>51.6</c:v>
                </c:pt>
                <c:pt idx="159">
                  <c:v>51.6</c:v>
                </c:pt>
                <c:pt idx="160">
                  <c:v>51.6</c:v>
                </c:pt>
                <c:pt idx="161">
                  <c:v>51.6</c:v>
                </c:pt>
                <c:pt idx="162">
                  <c:v>51.7</c:v>
                </c:pt>
                <c:pt idx="163">
                  <c:v>51.7</c:v>
                </c:pt>
                <c:pt idx="164">
                  <c:v>51.7</c:v>
                </c:pt>
                <c:pt idx="165">
                  <c:v>51.8</c:v>
                </c:pt>
                <c:pt idx="166">
                  <c:v>51.8</c:v>
                </c:pt>
                <c:pt idx="167">
                  <c:v>51.8</c:v>
                </c:pt>
                <c:pt idx="168">
                  <c:v>51.9</c:v>
                </c:pt>
                <c:pt idx="169">
                  <c:v>51.9</c:v>
                </c:pt>
                <c:pt idx="170">
                  <c:v>51.9</c:v>
                </c:pt>
                <c:pt idx="171">
                  <c:v>51.9</c:v>
                </c:pt>
                <c:pt idx="172">
                  <c:v>51.9</c:v>
                </c:pt>
                <c:pt idx="173">
                  <c:v>51.9</c:v>
                </c:pt>
                <c:pt idx="174">
                  <c:v>52</c:v>
                </c:pt>
                <c:pt idx="175">
                  <c:v>52</c:v>
                </c:pt>
                <c:pt idx="176">
                  <c:v>52</c:v>
                </c:pt>
                <c:pt idx="177">
                  <c:v>52</c:v>
                </c:pt>
                <c:pt idx="178">
                  <c:v>52</c:v>
                </c:pt>
                <c:pt idx="179">
                  <c:v>52</c:v>
                </c:pt>
                <c:pt idx="180">
                  <c:v>52.1</c:v>
                </c:pt>
                <c:pt idx="181">
                  <c:v>52.1</c:v>
                </c:pt>
                <c:pt idx="182">
                  <c:v>52.1</c:v>
                </c:pt>
                <c:pt idx="183">
                  <c:v>52.1</c:v>
                </c:pt>
                <c:pt idx="184">
                  <c:v>52.1</c:v>
                </c:pt>
                <c:pt idx="185">
                  <c:v>52.1</c:v>
                </c:pt>
                <c:pt idx="186">
                  <c:v>52.1</c:v>
                </c:pt>
                <c:pt idx="187">
                  <c:v>52.1</c:v>
                </c:pt>
                <c:pt idx="188">
                  <c:v>52.2</c:v>
                </c:pt>
                <c:pt idx="189">
                  <c:v>52.2</c:v>
                </c:pt>
                <c:pt idx="190">
                  <c:v>52.2</c:v>
                </c:pt>
                <c:pt idx="191">
                  <c:v>52.2</c:v>
                </c:pt>
                <c:pt idx="192">
                  <c:v>52.3</c:v>
                </c:pt>
                <c:pt idx="193">
                  <c:v>52.3</c:v>
                </c:pt>
                <c:pt idx="194">
                  <c:v>52.3</c:v>
                </c:pt>
                <c:pt idx="195">
                  <c:v>52.4</c:v>
                </c:pt>
                <c:pt idx="196">
                  <c:v>52.4</c:v>
                </c:pt>
                <c:pt idx="197">
                  <c:v>52.4</c:v>
                </c:pt>
                <c:pt idx="198">
                  <c:v>52.4</c:v>
                </c:pt>
                <c:pt idx="199">
                  <c:v>52.4</c:v>
                </c:pt>
                <c:pt idx="200">
                  <c:v>52.5</c:v>
                </c:pt>
                <c:pt idx="201">
                  <c:v>52.5</c:v>
                </c:pt>
                <c:pt idx="202">
                  <c:v>52.5</c:v>
                </c:pt>
                <c:pt idx="203">
                  <c:v>52.5</c:v>
                </c:pt>
                <c:pt idx="204">
                  <c:v>52.5</c:v>
                </c:pt>
                <c:pt idx="205">
                  <c:v>52.5</c:v>
                </c:pt>
                <c:pt idx="206">
                  <c:v>52.6</c:v>
                </c:pt>
                <c:pt idx="207">
                  <c:v>52.6</c:v>
                </c:pt>
                <c:pt idx="208">
                  <c:v>52.6</c:v>
                </c:pt>
                <c:pt idx="209">
                  <c:v>52.6</c:v>
                </c:pt>
                <c:pt idx="210">
                  <c:v>52.6</c:v>
                </c:pt>
                <c:pt idx="211">
                  <c:v>52.7</c:v>
                </c:pt>
                <c:pt idx="212">
                  <c:v>52.7</c:v>
                </c:pt>
                <c:pt idx="213">
                  <c:v>52.7</c:v>
                </c:pt>
                <c:pt idx="214">
                  <c:v>52.8</c:v>
                </c:pt>
                <c:pt idx="215">
                  <c:v>52.8</c:v>
                </c:pt>
                <c:pt idx="216">
                  <c:v>52.8</c:v>
                </c:pt>
                <c:pt idx="217">
                  <c:v>52.8</c:v>
                </c:pt>
                <c:pt idx="218">
                  <c:v>52.8</c:v>
                </c:pt>
                <c:pt idx="219">
                  <c:v>52.9</c:v>
                </c:pt>
                <c:pt idx="220">
                  <c:v>52.9</c:v>
                </c:pt>
                <c:pt idx="221">
                  <c:v>52.9</c:v>
                </c:pt>
                <c:pt idx="222">
                  <c:v>52.9</c:v>
                </c:pt>
                <c:pt idx="223">
                  <c:v>53</c:v>
                </c:pt>
                <c:pt idx="224">
                  <c:v>53</c:v>
                </c:pt>
                <c:pt idx="225">
                  <c:v>53</c:v>
                </c:pt>
                <c:pt idx="226">
                  <c:v>53.1</c:v>
                </c:pt>
                <c:pt idx="227">
                  <c:v>53.1</c:v>
                </c:pt>
                <c:pt idx="228">
                  <c:v>53.1</c:v>
                </c:pt>
                <c:pt idx="229">
                  <c:v>53.1</c:v>
                </c:pt>
                <c:pt idx="230">
                  <c:v>53.1</c:v>
                </c:pt>
                <c:pt idx="231">
                  <c:v>53.1</c:v>
                </c:pt>
                <c:pt idx="232">
                  <c:v>53.2</c:v>
                </c:pt>
                <c:pt idx="233">
                  <c:v>53.2</c:v>
                </c:pt>
                <c:pt idx="234">
                  <c:v>53.2</c:v>
                </c:pt>
                <c:pt idx="235">
                  <c:v>53.2</c:v>
                </c:pt>
                <c:pt idx="236">
                  <c:v>53.2</c:v>
                </c:pt>
                <c:pt idx="237">
                  <c:v>53.3</c:v>
                </c:pt>
                <c:pt idx="238">
                  <c:v>53.3</c:v>
                </c:pt>
                <c:pt idx="239">
                  <c:v>53.3</c:v>
                </c:pt>
                <c:pt idx="240">
                  <c:v>53.3</c:v>
                </c:pt>
                <c:pt idx="241">
                  <c:v>53.4</c:v>
                </c:pt>
                <c:pt idx="242">
                  <c:v>53.4</c:v>
                </c:pt>
                <c:pt idx="243">
                  <c:v>53.5</c:v>
                </c:pt>
                <c:pt idx="244">
                  <c:v>53.5</c:v>
                </c:pt>
                <c:pt idx="245">
                  <c:v>53.5</c:v>
                </c:pt>
                <c:pt idx="246">
                  <c:v>53.6</c:v>
                </c:pt>
                <c:pt idx="247">
                  <c:v>53.6</c:v>
                </c:pt>
                <c:pt idx="248">
                  <c:v>53.6</c:v>
                </c:pt>
                <c:pt idx="249">
                  <c:v>53.6</c:v>
                </c:pt>
                <c:pt idx="250">
                  <c:v>53.6</c:v>
                </c:pt>
                <c:pt idx="251">
                  <c:v>53.7</c:v>
                </c:pt>
                <c:pt idx="252">
                  <c:v>53.7</c:v>
                </c:pt>
                <c:pt idx="253">
                  <c:v>53.7</c:v>
                </c:pt>
                <c:pt idx="254">
                  <c:v>53.8</c:v>
                </c:pt>
                <c:pt idx="255">
                  <c:v>53.8</c:v>
                </c:pt>
                <c:pt idx="256">
                  <c:v>53.8</c:v>
                </c:pt>
                <c:pt idx="257">
                  <c:v>53.9</c:v>
                </c:pt>
                <c:pt idx="258">
                  <c:v>54</c:v>
                </c:pt>
                <c:pt idx="259">
                  <c:v>54</c:v>
                </c:pt>
                <c:pt idx="260">
                  <c:v>54</c:v>
                </c:pt>
                <c:pt idx="261">
                  <c:v>54</c:v>
                </c:pt>
                <c:pt idx="262">
                  <c:v>54</c:v>
                </c:pt>
                <c:pt idx="263">
                  <c:v>54</c:v>
                </c:pt>
                <c:pt idx="264">
                  <c:v>54</c:v>
                </c:pt>
                <c:pt idx="265">
                  <c:v>54</c:v>
                </c:pt>
                <c:pt idx="266">
                  <c:v>54</c:v>
                </c:pt>
                <c:pt idx="267">
                  <c:v>54.1</c:v>
                </c:pt>
                <c:pt idx="268">
                  <c:v>54.1</c:v>
                </c:pt>
                <c:pt idx="269">
                  <c:v>54.1</c:v>
                </c:pt>
                <c:pt idx="270">
                  <c:v>54.1</c:v>
                </c:pt>
                <c:pt idx="271">
                  <c:v>54.1</c:v>
                </c:pt>
                <c:pt idx="272">
                  <c:v>54.2</c:v>
                </c:pt>
                <c:pt idx="273">
                  <c:v>54.2</c:v>
                </c:pt>
                <c:pt idx="274">
                  <c:v>54.3</c:v>
                </c:pt>
                <c:pt idx="275">
                  <c:v>54.3</c:v>
                </c:pt>
                <c:pt idx="276">
                  <c:v>54.3</c:v>
                </c:pt>
                <c:pt idx="277">
                  <c:v>54.3</c:v>
                </c:pt>
                <c:pt idx="278">
                  <c:v>54.3</c:v>
                </c:pt>
                <c:pt idx="279">
                  <c:v>54.3</c:v>
                </c:pt>
                <c:pt idx="280">
                  <c:v>54.4</c:v>
                </c:pt>
                <c:pt idx="281">
                  <c:v>54.4</c:v>
                </c:pt>
                <c:pt idx="282">
                  <c:v>54.5</c:v>
                </c:pt>
                <c:pt idx="283">
                  <c:v>54.5</c:v>
                </c:pt>
                <c:pt idx="284">
                  <c:v>54.5</c:v>
                </c:pt>
                <c:pt idx="285">
                  <c:v>54.5</c:v>
                </c:pt>
                <c:pt idx="286">
                  <c:v>54.6</c:v>
                </c:pt>
                <c:pt idx="287">
                  <c:v>54.6</c:v>
                </c:pt>
                <c:pt idx="288">
                  <c:v>54.7</c:v>
                </c:pt>
                <c:pt idx="289">
                  <c:v>54.7</c:v>
                </c:pt>
                <c:pt idx="290">
                  <c:v>54.7</c:v>
                </c:pt>
                <c:pt idx="291">
                  <c:v>54.7</c:v>
                </c:pt>
                <c:pt idx="292">
                  <c:v>54.8</c:v>
                </c:pt>
                <c:pt idx="293">
                  <c:v>54.8</c:v>
                </c:pt>
                <c:pt idx="294">
                  <c:v>54.8</c:v>
                </c:pt>
                <c:pt idx="295">
                  <c:v>54.8</c:v>
                </c:pt>
                <c:pt idx="296">
                  <c:v>54.8</c:v>
                </c:pt>
                <c:pt idx="297">
                  <c:v>54.8</c:v>
                </c:pt>
                <c:pt idx="298">
                  <c:v>54.9</c:v>
                </c:pt>
                <c:pt idx="299">
                  <c:v>54.9</c:v>
                </c:pt>
                <c:pt idx="300">
                  <c:v>54.9</c:v>
                </c:pt>
                <c:pt idx="301">
                  <c:v>54.9</c:v>
                </c:pt>
                <c:pt idx="302">
                  <c:v>55</c:v>
                </c:pt>
                <c:pt idx="303">
                  <c:v>55</c:v>
                </c:pt>
                <c:pt idx="304">
                  <c:v>55</c:v>
                </c:pt>
                <c:pt idx="305">
                  <c:v>55</c:v>
                </c:pt>
                <c:pt idx="306">
                  <c:v>55</c:v>
                </c:pt>
                <c:pt idx="307">
                  <c:v>55</c:v>
                </c:pt>
                <c:pt idx="308">
                  <c:v>55</c:v>
                </c:pt>
                <c:pt idx="309">
                  <c:v>55</c:v>
                </c:pt>
                <c:pt idx="310">
                  <c:v>55</c:v>
                </c:pt>
                <c:pt idx="311">
                  <c:v>55</c:v>
                </c:pt>
                <c:pt idx="312">
                  <c:v>55</c:v>
                </c:pt>
                <c:pt idx="313">
                  <c:v>55</c:v>
                </c:pt>
                <c:pt idx="314">
                  <c:v>55</c:v>
                </c:pt>
                <c:pt idx="315">
                  <c:v>55.1</c:v>
                </c:pt>
                <c:pt idx="316">
                  <c:v>55.2</c:v>
                </c:pt>
                <c:pt idx="317">
                  <c:v>55.3</c:v>
                </c:pt>
                <c:pt idx="318">
                  <c:v>55.3</c:v>
                </c:pt>
                <c:pt idx="319">
                  <c:v>55.3</c:v>
                </c:pt>
                <c:pt idx="320">
                  <c:v>55.3</c:v>
                </c:pt>
                <c:pt idx="321">
                  <c:v>55.3</c:v>
                </c:pt>
                <c:pt idx="322">
                  <c:v>55.3</c:v>
                </c:pt>
                <c:pt idx="323">
                  <c:v>55.3</c:v>
                </c:pt>
                <c:pt idx="324">
                  <c:v>55.3</c:v>
                </c:pt>
                <c:pt idx="325">
                  <c:v>55.3</c:v>
                </c:pt>
                <c:pt idx="326">
                  <c:v>55.3</c:v>
                </c:pt>
                <c:pt idx="327">
                  <c:v>55.3</c:v>
                </c:pt>
                <c:pt idx="328">
                  <c:v>55.4</c:v>
                </c:pt>
                <c:pt idx="329">
                  <c:v>55.4</c:v>
                </c:pt>
                <c:pt idx="330">
                  <c:v>55.4</c:v>
                </c:pt>
                <c:pt idx="331">
                  <c:v>55.5</c:v>
                </c:pt>
                <c:pt idx="332">
                  <c:v>55.5</c:v>
                </c:pt>
                <c:pt idx="333">
                  <c:v>55.5</c:v>
                </c:pt>
                <c:pt idx="334">
                  <c:v>55.6</c:v>
                </c:pt>
                <c:pt idx="335">
                  <c:v>55.6</c:v>
                </c:pt>
                <c:pt idx="336">
                  <c:v>55.6</c:v>
                </c:pt>
                <c:pt idx="337">
                  <c:v>55.6</c:v>
                </c:pt>
                <c:pt idx="338">
                  <c:v>55.7</c:v>
                </c:pt>
                <c:pt idx="339">
                  <c:v>55.7</c:v>
                </c:pt>
                <c:pt idx="340">
                  <c:v>55.7</c:v>
                </c:pt>
                <c:pt idx="341">
                  <c:v>55.7</c:v>
                </c:pt>
                <c:pt idx="342">
                  <c:v>55.7</c:v>
                </c:pt>
                <c:pt idx="343">
                  <c:v>55.8</c:v>
                </c:pt>
                <c:pt idx="344">
                  <c:v>55.9</c:v>
                </c:pt>
                <c:pt idx="345">
                  <c:v>55.9</c:v>
                </c:pt>
                <c:pt idx="346">
                  <c:v>55.9</c:v>
                </c:pt>
                <c:pt idx="347">
                  <c:v>56</c:v>
                </c:pt>
                <c:pt idx="348">
                  <c:v>56</c:v>
                </c:pt>
                <c:pt idx="349">
                  <c:v>56</c:v>
                </c:pt>
                <c:pt idx="350">
                  <c:v>56</c:v>
                </c:pt>
                <c:pt idx="351">
                  <c:v>56</c:v>
                </c:pt>
                <c:pt idx="352">
                  <c:v>56</c:v>
                </c:pt>
                <c:pt idx="353">
                  <c:v>56</c:v>
                </c:pt>
                <c:pt idx="354">
                  <c:v>56</c:v>
                </c:pt>
                <c:pt idx="355">
                  <c:v>56</c:v>
                </c:pt>
                <c:pt idx="356">
                  <c:v>56.1</c:v>
                </c:pt>
                <c:pt idx="357">
                  <c:v>56.1</c:v>
                </c:pt>
                <c:pt idx="358">
                  <c:v>56.1</c:v>
                </c:pt>
                <c:pt idx="359">
                  <c:v>56.2</c:v>
                </c:pt>
                <c:pt idx="360">
                  <c:v>56.2</c:v>
                </c:pt>
                <c:pt idx="361">
                  <c:v>56.2</c:v>
                </c:pt>
                <c:pt idx="362">
                  <c:v>56.2</c:v>
                </c:pt>
                <c:pt idx="363">
                  <c:v>56.2</c:v>
                </c:pt>
                <c:pt idx="364">
                  <c:v>56.3</c:v>
                </c:pt>
                <c:pt idx="365">
                  <c:v>56.3</c:v>
                </c:pt>
                <c:pt idx="366">
                  <c:v>56.3</c:v>
                </c:pt>
                <c:pt idx="367">
                  <c:v>56.3</c:v>
                </c:pt>
                <c:pt idx="368">
                  <c:v>56.4</c:v>
                </c:pt>
                <c:pt idx="369">
                  <c:v>56.4</c:v>
                </c:pt>
                <c:pt idx="370">
                  <c:v>56.4</c:v>
                </c:pt>
                <c:pt idx="371">
                  <c:v>56.5</c:v>
                </c:pt>
                <c:pt idx="372">
                  <c:v>56.5</c:v>
                </c:pt>
                <c:pt idx="373">
                  <c:v>56.5</c:v>
                </c:pt>
                <c:pt idx="374">
                  <c:v>56.5</c:v>
                </c:pt>
                <c:pt idx="375">
                  <c:v>56.5</c:v>
                </c:pt>
                <c:pt idx="376">
                  <c:v>56.6</c:v>
                </c:pt>
                <c:pt idx="377">
                  <c:v>56.6</c:v>
                </c:pt>
                <c:pt idx="378">
                  <c:v>56.6</c:v>
                </c:pt>
                <c:pt idx="379">
                  <c:v>56.7</c:v>
                </c:pt>
                <c:pt idx="380">
                  <c:v>56.7</c:v>
                </c:pt>
                <c:pt idx="381">
                  <c:v>56.7</c:v>
                </c:pt>
                <c:pt idx="382">
                  <c:v>56.7</c:v>
                </c:pt>
                <c:pt idx="383">
                  <c:v>56.7</c:v>
                </c:pt>
                <c:pt idx="384">
                  <c:v>56.7</c:v>
                </c:pt>
                <c:pt idx="385">
                  <c:v>56.7</c:v>
                </c:pt>
                <c:pt idx="386">
                  <c:v>56.7</c:v>
                </c:pt>
                <c:pt idx="387">
                  <c:v>56.7</c:v>
                </c:pt>
                <c:pt idx="388">
                  <c:v>56.8</c:v>
                </c:pt>
                <c:pt idx="389">
                  <c:v>56.8</c:v>
                </c:pt>
                <c:pt idx="390">
                  <c:v>56.8</c:v>
                </c:pt>
                <c:pt idx="391">
                  <c:v>56.8</c:v>
                </c:pt>
                <c:pt idx="392">
                  <c:v>56.8</c:v>
                </c:pt>
                <c:pt idx="393">
                  <c:v>56.9</c:v>
                </c:pt>
                <c:pt idx="394">
                  <c:v>56.9</c:v>
                </c:pt>
                <c:pt idx="395">
                  <c:v>56.9</c:v>
                </c:pt>
                <c:pt idx="396">
                  <c:v>56.9</c:v>
                </c:pt>
                <c:pt idx="397">
                  <c:v>57</c:v>
                </c:pt>
                <c:pt idx="398">
                  <c:v>57</c:v>
                </c:pt>
                <c:pt idx="399">
                  <c:v>57</c:v>
                </c:pt>
                <c:pt idx="400">
                  <c:v>57</c:v>
                </c:pt>
                <c:pt idx="401">
                  <c:v>57</c:v>
                </c:pt>
                <c:pt idx="402">
                  <c:v>57</c:v>
                </c:pt>
                <c:pt idx="403">
                  <c:v>57.1</c:v>
                </c:pt>
                <c:pt idx="404">
                  <c:v>57.1</c:v>
                </c:pt>
                <c:pt idx="405">
                  <c:v>57.1</c:v>
                </c:pt>
                <c:pt idx="406">
                  <c:v>57.2</c:v>
                </c:pt>
                <c:pt idx="407">
                  <c:v>57.2</c:v>
                </c:pt>
                <c:pt idx="408">
                  <c:v>57.2</c:v>
                </c:pt>
                <c:pt idx="409">
                  <c:v>57.3</c:v>
                </c:pt>
                <c:pt idx="410">
                  <c:v>57.3</c:v>
                </c:pt>
                <c:pt idx="411">
                  <c:v>57.3</c:v>
                </c:pt>
                <c:pt idx="412">
                  <c:v>57.3</c:v>
                </c:pt>
                <c:pt idx="413">
                  <c:v>57.3</c:v>
                </c:pt>
                <c:pt idx="414">
                  <c:v>57.3</c:v>
                </c:pt>
                <c:pt idx="415">
                  <c:v>57.3</c:v>
                </c:pt>
                <c:pt idx="416">
                  <c:v>57.3</c:v>
                </c:pt>
                <c:pt idx="417">
                  <c:v>57.4</c:v>
                </c:pt>
                <c:pt idx="418">
                  <c:v>57.4</c:v>
                </c:pt>
                <c:pt idx="419">
                  <c:v>57.4</c:v>
                </c:pt>
                <c:pt idx="420">
                  <c:v>57.4</c:v>
                </c:pt>
                <c:pt idx="421">
                  <c:v>57.4</c:v>
                </c:pt>
                <c:pt idx="422">
                  <c:v>57.4</c:v>
                </c:pt>
                <c:pt idx="423">
                  <c:v>57.4</c:v>
                </c:pt>
                <c:pt idx="424">
                  <c:v>57.4</c:v>
                </c:pt>
                <c:pt idx="425">
                  <c:v>57.5</c:v>
                </c:pt>
                <c:pt idx="426">
                  <c:v>57.5</c:v>
                </c:pt>
                <c:pt idx="427">
                  <c:v>57.5</c:v>
                </c:pt>
                <c:pt idx="428">
                  <c:v>57.5</c:v>
                </c:pt>
                <c:pt idx="429">
                  <c:v>57.5</c:v>
                </c:pt>
                <c:pt idx="430">
                  <c:v>57.5</c:v>
                </c:pt>
                <c:pt idx="431">
                  <c:v>57.6</c:v>
                </c:pt>
                <c:pt idx="432">
                  <c:v>57.6</c:v>
                </c:pt>
                <c:pt idx="433">
                  <c:v>57.6</c:v>
                </c:pt>
                <c:pt idx="434">
                  <c:v>57.6</c:v>
                </c:pt>
                <c:pt idx="435">
                  <c:v>57.6</c:v>
                </c:pt>
                <c:pt idx="436">
                  <c:v>57.6</c:v>
                </c:pt>
                <c:pt idx="437">
                  <c:v>57.6</c:v>
                </c:pt>
                <c:pt idx="438">
                  <c:v>57.7</c:v>
                </c:pt>
                <c:pt idx="439">
                  <c:v>57.7</c:v>
                </c:pt>
                <c:pt idx="440">
                  <c:v>57.7</c:v>
                </c:pt>
                <c:pt idx="441">
                  <c:v>57.8</c:v>
                </c:pt>
                <c:pt idx="442">
                  <c:v>57.8</c:v>
                </c:pt>
                <c:pt idx="443">
                  <c:v>57.9</c:v>
                </c:pt>
                <c:pt idx="444">
                  <c:v>57.9</c:v>
                </c:pt>
                <c:pt idx="445">
                  <c:v>57.9</c:v>
                </c:pt>
                <c:pt idx="446">
                  <c:v>57.9</c:v>
                </c:pt>
                <c:pt idx="447">
                  <c:v>57.9</c:v>
                </c:pt>
                <c:pt idx="448">
                  <c:v>57.9</c:v>
                </c:pt>
                <c:pt idx="449">
                  <c:v>57.9</c:v>
                </c:pt>
                <c:pt idx="450">
                  <c:v>57.9</c:v>
                </c:pt>
                <c:pt idx="451">
                  <c:v>58</c:v>
                </c:pt>
                <c:pt idx="452">
                  <c:v>58</c:v>
                </c:pt>
                <c:pt idx="453">
                  <c:v>58</c:v>
                </c:pt>
                <c:pt idx="454">
                  <c:v>58</c:v>
                </c:pt>
                <c:pt idx="455">
                  <c:v>58</c:v>
                </c:pt>
                <c:pt idx="456">
                  <c:v>58</c:v>
                </c:pt>
                <c:pt idx="457">
                  <c:v>58</c:v>
                </c:pt>
                <c:pt idx="458">
                  <c:v>58</c:v>
                </c:pt>
                <c:pt idx="459">
                  <c:v>58</c:v>
                </c:pt>
                <c:pt idx="460">
                  <c:v>58</c:v>
                </c:pt>
                <c:pt idx="461">
                  <c:v>58</c:v>
                </c:pt>
                <c:pt idx="462">
                  <c:v>58</c:v>
                </c:pt>
                <c:pt idx="463">
                  <c:v>58.1</c:v>
                </c:pt>
                <c:pt idx="464">
                  <c:v>58.1</c:v>
                </c:pt>
                <c:pt idx="465">
                  <c:v>58.1</c:v>
                </c:pt>
                <c:pt idx="466">
                  <c:v>58.1</c:v>
                </c:pt>
                <c:pt idx="467">
                  <c:v>58.1</c:v>
                </c:pt>
                <c:pt idx="468">
                  <c:v>58.1</c:v>
                </c:pt>
                <c:pt idx="469">
                  <c:v>58.1</c:v>
                </c:pt>
                <c:pt idx="470">
                  <c:v>58.1</c:v>
                </c:pt>
                <c:pt idx="471">
                  <c:v>58.1</c:v>
                </c:pt>
                <c:pt idx="472">
                  <c:v>58.2</c:v>
                </c:pt>
                <c:pt idx="473">
                  <c:v>58.2</c:v>
                </c:pt>
                <c:pt idx="474">
                  <c:v>58.2</c:v>
                </c:pt>
                <c:pt idx="475">
                  <c:v>58.2</c:v>
                </c:pt>
                <c:pt idx="476">
                  <c:v>58.2</c:v>
                </c:pt>
                <c:pt idx="477">
                  <c:v>58.2</c:v>
                </c:pt>
                <c:pt idx="478">
                  <c:v>58.3</c:v>
                </c:pt>
                <c:pt idx="479">
                  <c:v>58.3</c:v>
                </c:pt>
                <c:pt idx="480">
                  <c:v>58.3</c:v>
                </c:pt>
                <c:pt idx="481">
                  <c:v>58.3</c:v>
                </c:pt>
                <c:pt idx="482">
                  <c:v>58.3</c:v>
                </c:pt>
                <c:pt idx="483">
                  <c:v>58.4</c:v>
                </c:pt>
                <c:pt idx="484">
                  <c:v>58.4</c:v>
                </c:pt>
                <c:pt idx="485">
                  <c:v>58.4</c:v>
                </c:pt>
                <c:pt idx="486">
                  <c:v>58.4</c:v>
                </c:pt>
                <c:pt idx="487">
                  <c:v>58.4</c:v>
                </c:pt>
                <c:pt idx="488">
                  <c:v>58.4</c:v>
                </c:pt>
                <c:pt idx="489">
                  <c:v>58.5</c:v>
                </c:pt>
                <c:pt idx="490">
                  <c:v>58.5</c:v>
                </c:pt>
                <c:pt idx="491">
                  <c:v>58.5</c:v>
                </c:pt>
                <c:pt idx="492">
                  <c:v>58.5</c:v>
                </c:pt>
                <c:pt idx="493">
                  <c:v>58.6</c:v>
                </c:pt>
                <c:pt idx="494">
                  <c:v>58.6</c:v>
                </c:pt>
                <c:pt idx="495">
                  <c:v>58.6</c:v>
                </c:pt>
                <c:pt idx="496">
                  <c:v>58.6</c:v>
                </c:pt>
                <c:pt idx="497">
                  <c:v>58.6</c:v>
                </c:pt>
                <c:pt idx="498">
                  <c:v>58.6</c:v>
                </c:pt>
                <c:pt idx="499">
                  <c:v>58.6</c:v>
                </c:pt>
                <c:pt idx="500">
                  <c:v>58.6</c:v>
                </c:pt>
                <c:pt idx="501">
                  <c:v>58.7</c:v>
                </c:pt>
                <c:pt idx="502">
                  <c:v>58.7</c:v>
                </c:pt>
                <c:pt idx="503">
                  <c:v>58.7</c:v>
                </c:pt>
                <c:pt idx="504">
                  <c:v>58.7</c:v>
                </c:pt>
                <c:pt idx="505">
                  <c:v>58.7</c:v>
                </c:pt>
                <c:pt idx="506">
                  <c:v>58.7</c:v>
                </c:pt>
                <c:pt idx="507">
                  <c:v>58.8</c:v>
                </c:pt>
                <c:pt idx="508">
                  <c:v>58.8</c:v>
                </c:pt>
                <c:pt idx="509">
                  <c:v>58.8</c:v>
                </c:pt>
                <c:pt idx="510">
                  <c:v>58.8</c:v>
                </c:pt>
                <c:pt idx="511">
                  <c:v>58.9</c:v>
                </c:pt>
                <c:pt idx="512">
                  <c:v>58.9</c:v>
                </c:pt>
                <c:pt idx="513">
                  <c:v>58.9</c:v>
                </c:pt>
                <c:pt idx="514">
                  <c:v>58.9</c:v>
                </c:pt>
                <c:pt idx="515">
                  <c:v>58.9</c:v>
                </c:pt>
                <c:pt idx="516">
                  <c:v>58.9</c:v>
                </c:pt>
                <c:pt idx="517">
                  <c:v>58.9</c:v>
                </c:pt>
                <c:pt idx="518">
                  <c:v>58.9</c:v>
                </c:pt>
                <c:pt idx="519">
                  <c:v>59</c:v>
                </c:pt>
                <c:pt idx="520">
                  <c:v>59</c:v>
                </c:pt>
                <c:pt idx="521">
                  <c:v>59</c:v>
                </c:pt>
                <c:pt idx="522">
                  <c:v>59</c:v>
                </c:pt>
                <c:pt idx="523">
                  <c:v>59</c:v>
                </c:pt>
                <c:pt idx="524">
                  <c:v>59.1</c:v>
                </c:pt>
                <c:pt idx="525">
                  <c:v>59.1</c:v>
                </c:pt>
                <c:pt idx="526">
                  <c:v>59.1</c:v>
                </c:pt>
                <c:pt idx="527">
                  <c:v>59.1</c:v>
                </c:pt>
                <c:pt idx="528">
                  <c:v>59.1</c:v>
                </c:pt>
                <c:pt idx="529">
                  <c:v>59.1</c:v>
                </c:pt>
                <c:pt idx="530">
                  <c:v>59.2</c:v>
                </c:pt>
                <c:pt idx="531">
                  <c:v>59.2</c:v>
                </c:pt>
                <c:pt idx="532">
                  <c:v>59.2</c:v>
                </c:pt>
                <c:pt idx="533">
                  <c:v>59.2</c:v>
                </c:pt>
                <c:pt idx="534">
                  <c:v>59.2</c:v>
                </c:pt>
                <c:pt idx="535">
                  <c:v>59.2</c:v>
                </c:pt>
                <c:pt idx="536">
                  <c:v>59.2</c:v>
                </c:pt>
                <c:pt idx="537">
                  <c:v>59.3</c:v>
                </c:pt>
                <c:pt idx="538">
                  <c:v>59.3</c:v>
                </c:pt>
                <c:pt idx="539">
                  <c:v>59.3</c:v>
                </c:pt>
                <c:pt idx="540">
                  <c:v>59.3</c:v>
                </c:pt>
                <c:pt idx="541">
                  <c:v>59.3</c:v>
                </c:pt>
                <c:pt idx="542">
                  <c:v>59.3</c:v>
                </c:pt>
                <c:pt idx="543">
                  <c:v>59.3</c:v>
                </c:pt>
                <c:pt idx="544">
                  <c:v>59.3</c:v>
                </c:pt>
                <c:pt idx="545">
                  <c:v>59.3</c:v>
                </c:pt>
                <c:pt idx="546">
                  <c:v>59.3</c:v>
                </c:pt>
                <c:pt idx="547">
                  <c:v>59.4</c:v>
                </c:pt>
                <c:pt idx="548">
                  <c:v>59.4</c:v>
                </c:pt>
                <c:pt idx="549">
                  <c:v>59.4</c:v>
                </c:pt>
                <c:pt idx="550">
                  <c:v>59.4</c:v>
                </c:pt>
                <c:pt idx="551">
                  <c:v>59.4</c:v>
                </c:pt>
                <c:pt idx="552">
                  <c:v>59.4</c:v>
                </c:pt>
                <c:pt idx="553">
                  <c:v>59.4</c:v>
                </c:pt>
                <c:pt idx="554">
                  <c:v>59.5</c:v>
                </c:pt>
                <c:pt idx="555">
                  <c:v>59.5</c:v>
                </c:pt>
                <c:pt idx="556">
                  <c:v>59.5</c:v>
                </c:pt>
                <c:pt idx="557">
                  <c:v>59.5</c:v>
                </c:pt>
                <c:pt idx="558">
                  <c:v>59.5</c:v>
                </c:pt>
                <c:pt idx="559">
                  <c:v>59.6</c:v>
                </c:pt>
                <c:pt idx="560">
                  <c:v>59.6</c:v>
                </c:pt>
                <c:pt idx="561">
                  <c:v>59.6</c:v>
                </c:pt>
                <c:pt idx="562">
                  <c:v>59.6</c:v>
                </c:pt>
                <c:pt idx="563">
                  <c:v>59.6</c:v>
                </c:pt>
                <c:pt idx="564">
                  <c:v>59.7</c:v>
                </c:pt>
                <c:pt idx="565">
                  <c:v>59.7</c:v>
                </c:pt>
                <c:pt idx="566">
                  <c:v>59.7</c:v>
                </c:pt>
                <c:pt idx="567">
                  <c:v>59.7</c:v>
                </c:pt>
                <c:pt idx="568">
                  <c:v>59.7</c:v>
                </c:pt>
                <c:pt idx="569">
                  <c:v>59.7</c:v>
                </c:pt>
                <c:pt idx="570">
                  <c:v>59.7</c:v>
                </c:pt>
                <c:pt idx="571">
                  <c:v>59.7</c:v>
                </c:pt>
                <c:pt idx="572">
                  <c:v>59.7</c:v>
                </c:pt>
                <c:pt idx="573">
                  <c:v>59.7</c:v>
                </c:pt>
                <c:pt idx="574">
                  <c:v>59.7</c:v>
                </c:pt>
                <c:pt idx="575">
                  <c:v>59.8</c:v>
                </c:pt>
                <c:pt idx="576">
                  <c:v>59.8</c:v>
                </c:pt>
                <c:pt idx="577">
                  <c:v>59.8</c:v>
                </c:pt>
                <c:pt idx="578">
                  <c:v>59.8</c:v>
                </c:pt>
                <c:pt idx="579">
                  <c:v>59.8</c:v>
                </c:pt>
                <c:pt idx="580">
                  <c:v>59.8</c:v>
                </c:pt>
                <c:pt idx="581">
                  <c:v>59.8</c:v>
                </c:pt>
                <c:pt idx="582">
                  <c:v>59.9</c:v>
                </c:pt>
                <c:pt idx="583">
                  <c:v>59.9</c:v>
                </c:pt>
                <c:pt idx="584">
                  <c:v>59.9</c:v>
                </c:pt>
                <c:pt idx="585">
                  <c:v>59.9</c:v>
                </c:pt>
                <c:pt idx="586">
                  <c:v>59.9</c:v>
                </c:pt>
                <c:pt idx="587">
                  <c:v>59.9</c:v>
                </c:pt>
                <c:pt idx="588">
                  <c:v>59.9</c:v>
                </c:pt>
                <c:pt idx="589">
                  <c:v>60</c:v>
                </c:pt>
                <c:pt idx="590">
                  <c:v>60</c:v>
                </c:pt>
                <c:pt idx="591">
                  <c:v>60</c:v>
                </c:pt>
                <c:pt idx="592">
                  <c:v>60</c:v>
                </c:pt>
                <c:pt idx="593">
                  <c:v>60</c:v>
                </c:pt>
                <c:pt idx="594">
                  <c:v>61</c:v>
                </c:pt>
                <c:pt idx="595">
                  <c:v>61</c:v>
                </c:pt>
                <c:pt idx="596">
                  <c:v>61</c:v>
                </c:pt>
                <c:pt idx="597">
                  <c:v>61</c:v>
                </c:pt>
                <c:pt idx="598">
                  <c:v>61</c:v>
                </c:pt>
                <c:pt idx="599">
                  <c:v>61</c:v>
                </c:pt>
                <c:pt idx="600">
                  <c:v>61</c:v>
                </c:pt>
                <c:pt idx="601">
                  <c:v>61.1</c:v>
                </c:pt>
                <c:pt idx="602">
                  <c:v>61.1</c:v>
                </c:pt>
                <c:pt idx="603">
                  <c:v>61.1</c:v>
                </c:pt>
                <c:pt idx="604">
                  <c:v>61.1</c:v>
                </c:pt>
                <c:pt idx="605">
                  <c:v>61.1</c:v>
                </c:pt>
                <c:pt idx="606">
                  <c:v>61.1</c:v>
                </c:pt>
                <c:pt idx="607">
                  <c:v>61.1</c:v>
                </c:pt>
                <c:pt idx="608">
                  <c:v>61.2</c:v>
                </c:pt>
                <c:pt idx="609">
                  <c:v>61.2</c:v>
                </c:pt>
                <c:pt idx="610">
                  <c:v>61.2</c:v>
                </c:pt>
                <c:pt idx="611">
                  <c:v>61.3</c:v>
                </c:pt>
                <c:pt idx="612">
                  <c:v>61.3</c:v>
                </c:pt>
                <c:pt idx="613">
                  <c:v>61.3</c:v>
                </c:pt>
                <c:pt idx="614">
                  <c:v>61.4</c:v>
                </c:pt>
                <c:pt idx="615">
                  <c:v>61.4</c:v>
                </c:pt>
                <c:pt idx="616">
                  <c:v>61.4</c:v>
                </c:pt>
                <c:pt idx="617">
                  <c:v>61.4</c:v>
                </c:pt>
                <c:pt idx="618">
                  <c:v>61.4</c:v>
                </c:pt>
                <c:pt idx="619">
                  <c:v>61.4</c:v>
                </c:pt>
                <c:pt idx="620">
                  <c:v>61.4</c:v>
                </c:pt>
                <c:pt idx="621">
                  <c:v>61.4</c:v>
                </c:pt>
                <c:pt idx="622">
                  <c:v>61.5</c:v>
                </c:pt>
                <c:pt idx="623">
                  <c:v>61.5</c:v>
                </c:pt>
                <c:pt idx="624">
                  <c:v>61.5</c:v>
                </c:pt>
                <c:pt idx="625">
                  <c:v>61.5</c:v>
                </c:pt>
                <c:pt idx="626">
                  <c:v>61.6</c:v>
                </c:pt>
                <c:pt idx="627">
                  <c:v>61.6</c:v>
                </c:pt>
                <c:pt idx="628">
                  <c:v>61.6</c:v>
                </c:pt>
                <c:pt idx="629">
                  <c:v>61.6</c:v>
                </c:pt>
                <c:pt idx="630">
                  <c:v>61.7</c:v>
                </c:pt>
                <c:pt idx="631">
                  <c:v>61.7</c:v>
                </c:pt>
                <c:pt idx="632">
                  <c:v>61.7</c:v>
                </c:pt>
                <c:pt idx="633">
                  <c:v>61.7</c:v>
                </c:pt>
                <c:pt idx="634">
                  <c:v>61.8</c:v>
                </c:pt>
                <c:pt idx="635">
                  <c:v>61.8</c:v>
                </c:pt>
                <c:pt idx="636">
                  <c:v>61.8</c:v>
                </c:pt>
                <c:pt idx="637">
                  <c:v>61.8</c:v>
                </c:pt>
                <c:pt idx="638">
                  <c:v>61.8</c:v>
                </c:pt>
                <c:pt idx="639">
                  <c:v>61.8</c:v>
                </c:pt>
                <c:pt idx="640">
                  <c:v>61.8</c:v>
                </c:pt>
                <c:pt idx="641">
                  <c:v>61.8</c:v>
                </c:pt>
                <c:pt idx="642">
                  <c:v>61.8</c:v>
                </c:pt>
                <c:pt idx="643">
                  <c:v>61.9</c:v>
                </c:pt>
                <c:pt idx="644">
                  <c:v>61.9</c:v>
                </c:pt>
                <c:pt idx="645">
                  <c:v>61.9</c:v>
                </c:pt>
                <c:pt idx="646">
                  <c:v>62</c:v>
                </c:pt>
                <c:pt idx="647">
                  <c:v>62</c:v>
                </c:pt>
                <c:pt idx="648">
                  <c:v>62</c:v>
                </c:pt>
                <c:pt idx="649">
                  <c:v>62</c:v>
                </c:pt>
                <c:pt idx="650">
                  <c:v>62</c:v>
                </c:pt>
                <c:pt idx="651">
                  <c:v>62</c:v>
                </c:pt>
                <c:pt idx="652">
                  <c:v>62</c:v>
                </c:pt>
                <c:pt idx="653">
                  <c:v>62</c:v>
                </c:pt>
                <c:pt idx="654">
                  <c:v>62</c:v>
                </c:pt>
                <c:pt idx="655">
                  <c:v>62</c:v>
                </c:pt>
                <c:pt idx="656">
                  <c:v>62</c:v>
                </c:pt>
                <c:pt idx="657">
                  <c:v>62</c:v>
                </c:pt>
                <c:pt idx="658">
                  <c:v>62.1</c:v>
                </c:pt>
                <c:pt idx="659">
                  <c:v>62.1</c:v>
                </c:pt>
                <c:pt idx="660">
                  <c:v>62.1</c:v>
                </c:pt>
                <c:pt idx="661">
                  <c:v>62.1</c:v>
                </c:pt>
                <c:pt idx="662">
                  <c:v>62.1</c:v>
                </c:pt>
                <c:pt idx="663">
                  <c:v>62.1</c:v>
                </c:pt>
                <c:pt idx="664">
                  <c:v>62.1</c:v>
                </c:pt>
                <c:pt idx="665">
                  <c:v>62.2</c:v>
                </c:pt>
                <c:pt idx="666">
                  <c:v>62.2</c:v>
                </c:pt>
                <c:pt idx="667">
                  <c:v>62.2</c:v>
                </c:pt>
                <c:pt idx="668">
                  <c:v>62.2</c:v>
                </c:pt>
                <c:pt idx="669">
                  <c:v>62.2</c:v>
                </c:pt>
                <c:pt idx="670">
                  <c:v>62.2</c:v>
                </c:pt>
                <c:pt idx="671">
                  <c:v>62.3</c:v>
                </c:pt>
                <c:pt idx="672">
                  <c:v>62.3</c:v>
                </c:pt>
                <c:pt idx="673">
                  <c:v>62.3</c:v>
                </c:pt>
                <c:pt idx="674">
                  <c:v>62.3</c:v>
                </c:pt>
                <c:pt idx="675">
                  <c:v>62.3</c:v>
                </c:pt>
                <c:pt idx="676">
                  <c:v>62.3</c:v>
                </c:pt>
                <c:pt idx="677">
                  <c:v>62.4</c:v>
                </c:pt>
                <c:pt idx="678">
                  <c:v>62.4</c:v>
                </c:pt>
                <c:pt idx="679">
                  <c:v>62.4</c:v>
                </c:pt>
                <c:pt idx="680">
                  <c:v>62.5</c:v>
                </c:pt>
                <c:pt idx="681">
                  <c:v>62.5</c:v>
                </c:pt>
                <c:pt idx="682">
                  <c:v>62.5</c:v>
                </c:pt>
                <c:pt idx="683">
                  <c:v>62.5</c:v>
                </c:pt>
                <c:pt idx="684">
                  <c:v>62.5</c:v>
                </c:pt>
                <c:pt idx="685">
                  <c:v>62.5</c:v>
                </c:pt>
                <c:pt idx="686">
                  <c:v>62.5</c:v>
                </c:pt>
                <c:pt idx="687">
                  <c:v>62.5</c:v>
                </c:pt>
                <c:pt idx="688">
                  <c:v>62.6</c:v>
                </c:pt>
                <c:pt idx="689">
                  <c:v>62.6</c:v>
                </c:pt>
                <c:pt idx="690">
                  <c:v>62.6</c:v>
                </c:pt>
                <c:pt idx="691">
                  <c:v>62.6</c:v>
                </c:pt>
                <c:pt idx="692">
                  <c:v>62.6</c:v>
                </c:pt>
                <c:pt idx="693">
                  <c:v>62.6</c:v>
                </c:pt>
                <c:pt idx="694">
                  <c:v>62.7</c:v>
                </c:pt>
                <c:pt idx="695">
                  <c:v>62.7</c:v>
                </c:pt>
                <c:pt idx="696">
                  <c:v>62.7</c:v>
                </c:pt>
                <c:pt idx="697">
                  <c:v>62.7</c:v>
                </c:pt>
                <c:pt idx="698">
                  <c:v>62.7</c:v>
                </c:pt>
                <c:pt idx="699">
                  <c:v>62.8</c:v>
                </c:pt>
                <c:pt idx="700">
                  <c:v>62.8</c:v>
                </c:pt>
                <c:pt idx="701">
                  <c:v>62.8</c:v>
                </c:pt>
                <c:pt idx="702">
                  <c:v>62.8</c:v>
                </c:pt>
                <c:pt idx="703">
                  <c:v>62.8</c:v>
                </c:pt>
                <c:pt idx="704">
                  <c:v>62.8</c:v>
                </c:pt>
                <c:pt idx="705">
                  <c:v>62.8</c:v>
                </c:pt>
                <c:pt idx="706">
                  <c:v>62.8</c:v>
                </c:pt>
                <c:pt idx="707">
                  <c:v>62.8</c:v>
                </c:pt>
                <c:pt idx="708">
                  <c:v>62.9</c:v>
                </c:pt>
                <c:pt idx="709">
                  <c:v>62.9</c:v>
                </c:pt>
                <c:pt idx="710">
                  <c:v>62.9</c:v>
                </c:pt>
                <c:pt idx="711">
                  <c:v>62.9</c:v>
                </c:pt>
                <c:pt idx="712">
                  <c:v>62.9</c:v>
                </c:pt>
                <c:pt idx="713">
                  <c:v>62.9</c:v>
                </c:pt>
                <c:pt idx="714">
                  <c:v>62.9</c:v>
                </c:pt>
                <c:pt idx="715">
                  <c:v>62.9</c:v>
                </c:pt>
                <c:pt idx="716">
                  <c:v>62.9</c:v>
                </c:pt>
                <c:pt idx="717">
                  <c:v>63</c:v>
                </c:pt>
                <c:pt idx="718">
                  <c:v>63</c:v>
                </c:pt>
                <c:pt idx="719">
                  <c:v>63</c:v>
                </c:pt>
                <c:pt idx="720">
                  <c:v>63</c:v>
                </c:pt>
                <c:pt idx="721">
                  <c:v>63</c:v>
                </c:pt>
                <c:pt idx="722">
                  <c:v>63</c:v>
                </c:pt>
                <c:pt idx="723">
                  <c:v>63</c:v>
                </c:pt>
                <c:pt idx="724">
                  <c:v>63</c:v>
                </c:pt>
                <c:pt idx="725">
                  <c:v>63</c:v>
                </c:pt>
                <c:pt idx="726">
                  <c:v>63</c:v>
                </c:pt>
                <c:pt idx="727">
                  <c:v>63</c:v>
                </c:pt>
                <c:pt idx="728">
                  <c:v>63</c:v>
                </c:pt>
                <c:pt idx="729">
                  <c:v>63.1</c:v>
                </c:pt>
                <c:pt idx="730">
                  <c:v>63.1</c:v>
                </c:pt>
                <c:pt idx="731">
                  <c:v>63.1</c:v>
                </c:pt>
                <c:pt idx="732">
                  <c:v>63.1</c:v>
                </c:pt>
                <c:pt idx="733">
                  <c:v>63.1</c:v>
                </c:pt>
                <c:pt idx="734">
                  <c:v>63.2</c:v>
                </c:pt>
                <c:pt idx="735">
                  <c:v>63.2</c:v>
                </c:pt>
                <c:pt idx="736">
                  <c:v>63.2</c:v>
                </c:pt>
                <c:pt idx="737">
                  <c:v>63.2</c:v>
                </c:pt>
                <c:pt idx="738">
                  <c:v>63.2</c:v>
                </c:pt>
                <c:pt idx="739">
                  <c:v>63.2</c:v>
                </c:pt>
                <c:pt idx="740">
                  <c:v>63.3</c:v>
                </c:pt>
                <c:pt idx="741">
                  <c:v>63.3</c:v>
                </c:pt>
                <c:pt idx="742">
                  <c:v>63.3</c:v>
                </c:pt>
                <c:pt idx="743">
                  <c:v>63.3</c:v>
                </c:pt>
                <c:pt idx="744">
                  <c:v>63.3</c:v>
                </c:pt>
                <c:pt idx="745">
                  <c:v>63.3</c:v>
                </c:pt>
                <c:pt idx="746">
                  <c:v>63.3</c:v>
                </c:pt>
                <c:pt idx="747">
                  <c:v>63.4</c:v>
                </c:pt>
                <c:pt idx="748">
                  <c:v>63.4</c:v>
                </c:pt>
                <c:pt idx="749">
                  <c:v>63.4</c:v>
                </c:pt>
                <c:pt idx="750">
                  <c:v>63.4</c:v>
                </c:pt>
                <c:pt idx="751">
                  <c:v>63.4</c:v>
                </c:pt>
                <c:pt idx="752">
                  <c:v>63.5</c:v>
                </c:pt>
                <c:pt idx="753">
                  <c:v>63.5</c:v>
                </c:pt>
                <c:pt idx="754">
                  <c:v>63.5</c:v>
                </c:pt>
                <c:pt idx="755">
                  <c:v>63.5</c:v>
                </c:pt>
                <c:pt idx="756">
                  <c:v>63.5</c:v>
                </c:pt>
                <c:pt idx="757">
                  <c:v>63.5</c:v>
                </c:pt>
                <c:pt idx="758">
                  <c:v>63.5</c:v>
                </c:pt>
                <c:pt idx="759">
                  <c:v>63.5</c:v>
                </c:pt>
                <c:pt idx="760">
                  <c:v>63.5</c:v>
                </c:pt>
                <c:pt idx="761">
                  <c:v>63.6</c:v>
                </c:pt>
                <c:pt idx="762">
                  <c:v>63.6</c:v>
                </c:pt>
                <c:pt idx="763">
                  <c:v>63.6</c:v>
                </c:pt>
                <c:pt idx="764">
                  <c:v>63.7</c:v>
                </c:pt>
                <c:pt idx="765">
                  <c:v>63.7</c:v>
                </c:pt>
                <c:pt idx="766">
                  <c:v>63.7</c:v>
                </c:pt>
                <c:pt idx="767">
                  <c:v>63.7</c:v>
                </c:pt>
                <c:pt idx="768">
                  <c:v>63.7</c:v>
                </c:pt>
                <c:pt idx="769">
                  <c:v>63.7</c:v>
                </c:pt>
                <c:pt idx="770">
                  <c:v>63.7</c:v>
                </c:pt>
                <c:pt idx="771">
                  <c:v>63.8</c:v>
                </c:pt>
                <c:pt idx="772">
                  <c:v>63.8</c:v>
                </c:pt>
                <c:pt idx="773">
                  <c:v>63.8</c:v>
                </c:pt>
                <c:pt idx="774">
                  <c:v>63.8</c:v>
                </c:pt>
                <c:pt idx="775">
                  <c:v>63.8</c:v>
                </c:pt>
                <c:pt idx="776">
                  <c:v>63.8</c:v>
                </c:pt>
                <c:pt idx="777">
                  <c:v>63.8</c:v>
                </c:pt>
                <c:pt idx="778">
                  <c:v>63.9</c:v>
                </c:pt>
                <c:pt idx="779">
                  <c:v>63.9</c:v>
                </c:pt>
                <c:pt idx="780">
                  <c:v>63.9</c:v>
                </c:pt>
                <c:pt idx="781">
                  <c:v>63.9</c:v>
                </c:pt>
                <c:pt idx="782">
                  <c:v>64</c:v>
                </c:pt>
                <c:pt idx="783">
                  <c:v>64</c:v>
                </c:pt>
                <c:pt idx="784">
                  <c:v>64</c:v>
                </c:pt>
                <c:pt idx="785">
                  <c:v>64</c:v>
                </c:pt>
                <c:pt idx="786">
                  <c:v>64</c:v>
                </c:pt>
                <c:pt idx="787">
                  <c:v>64</c:v>
                </c:pt>
                <c:pt idx="788">
                  <c:v>64</c:v>
                </c:pt>
                <c:pt idx="789">
                  <c:v>64</c:v>
                </c:pt>
                <c:pt idx="790">
                  <c:v>64</c:v>
                </c:pt>
                <c:pt idx="791">
                  <c:v>64</c:v>
                </c:pt>
                <c:pt idx="792">
                  <c:v>64</c:v>
                </c:pt>
                <c:pt idx="793">
                  <c:v>64.099999999999994</c:v>
                </c:pt>
                <c:pt idx="794">
                  <c:v>64.099999999999994</c:v>
                </c:pt>
                <c:pt idx="795">
                  <c:v>64.099999999999994</c:v>
                </c:pt>
                <c:pt idx="796">
                  <c:v>64.099999999999994</c:v>
                </c:pt>
                <c:pt idx="797">
                  <c:v>64.099999999999994</c:v>
                </c:pt>
                <c:pt idx="798">
                  <c:v>64.2</c:v>
                </c:pt>
                <c:pt idx="799">
                  <c:v>64.2</c:v>
                </c:pt>
                <c:pt idx="800">
                  <c:v>64.2</c:v>
                </c:pt>
                <c:pt idx="801">
                  <c:v>64.2</c:v>
                </c:pt>
                <c:pt idx="802">
                  <c:v>64.2</c:v>
                </c:pt>
                <c:pt idx="803">
                  <c:v>64.2</c:v>
                </c:pt>
                <c:pt idx="804">
                  <c:v>64.3</c:v>
                </c:pt>
                <c:pt idx="805">
                  <c:v>64.3</c:v>
                </c:pt>
                <c:pt idx="806">
                  <c:v>64.3</c:v>
                </c:pt>
                <c:pt idx="807">
                  <c:v>64.3</c:v>
                </c:pt>
                <c:pt idx="808">
                  <c:v>64.3</c:v>
                </c:pt>
                <c:pt idx="809">
                  <c:v>64.3</c:v>
                </c:pt>
                <c:pt idx="810">
                  <c:v>64.3</c:v>
                </c:pt>
                <c:pt idx="811">
                  <c:v>64.400000000000006</c:v>
                </c:pt>
                <c:pt idx="812">
                  <c:v>64.400000000000006</c:v>
                </c:pt>
                <c:pt idx="813">
                  <c:v>64.400000000000006</c:v>
                </c:pt>
                <c:pt idx="814">
                  <c:v>64.400000000000006</c:v>
                </c:pt>
                <c:pt idx="815">
                  <c:v>64.400000000000006</c:v>
                </c:pt>
                <c:pt idx="816">
                  <c:v>64.400000000000006</c:v>
                </c:pt>
                <c:pt idx="817">
                  <c:v>64.400000000000006</c:v>
                </c:pt>
                <c:pt idx="818">
                  <c:v>64.400000000000006</c:v>
                </c:pt>
                <c:pt idx="819">
                  <c:v>64.5</c:v>
                </c:pt>
                <c:pt idx="820">
                  <c:v>64.5</c:v>
                </c:pt>
                <c:pt idx="821">
                  <c:v>64.5</c:v>
                </c:pt>
                <c:pt idx="822">
                  <c:v>64.5</c:v>
                </c:pt>
                <c:pt idx="823">
                  <c:v>64.5</c:v>
                </c:pt>
                <c:pt idx="824">
                  <c:v>64.599999999999994</c:v>
                </c:pt>
                <c:pt idx="825">
                  <c:v>64.599999999999994</c:v>
                </c:pt>
                <c:pt idx="826">
                  <c:v>64.599999999999994</c:v>
                </c:pt>
                <c:pt idx="827">
                  <c:v>64.599999999999994</c:v>
                </c:pt>
                <c:pt idx="828">
                  <c:v>64.599999999999994</c:v>
                </c:pt>
                <c:pt idx="829">
                  <c:v>64.599999999999994</c:v>
                </c:pt>
                <c:pt idx="830">
                  <c:v>64.599999999999994</c:v>
                </c:pt>
                <c:pt idx="831">
                  <c:v>64.7</c:v>
                </c:pt>
                <c:pt idx="832">
                  <c:v>64.7</c:v>
                </c:pt>
                <c:pt idx="833">
                  <c:v>64.7</c:v>
                </c:pt>
                <c:pt idx="834">
                  <c:v>64.7</c:v>
                </c:pt>
                <c:pt idx="835">
                  <c:v>64.7</c:v>
                </c:pt>
                <c:pt idx="836">
                  <c:v>64.7</c:v>
                </c:pt>
                <c:pt idx="837">
                  <c:v>64.7</c:v>
                </c:pt>
                <c:pt idx="838">
                  <c:v>64.7</c:v>
                </c:pt>
                <c:pt idx="839">
                  <c:v>64.7</c:v>
                </c:pt>
                <c:pt idx="840">
                  <c:v>64.7</c:v>
                </c:pt>
                <c:pt idx="841">
                  <c:v>64.8</c:v>
                </c:pt>
                <c:pt idx="842">
                  <c:v>64.8</c:v>
                </c:pt>
                <c:pt idx="843">
                  <c:v>64.8</c:v>
                </c:pt>
                <c:pt idx="844">
                  <c:v>64.8</c:v>
                </c:pt>
                <c:pt idx="845">
                  <c:v>64.8</c:v>
                </c:pt>
                <c:pt idx="846">
                  <c:v>64.900000000000006</c:v>
                </c:pt>
                <c:pt idx="847">
                  <c:v>64.900000000000006</c:v>
                </c:pt>
                <c:pt idx="848">
                  <c:v>64.900000000000006</c:v>
                </c:pt>
                <c:pt idx="849">
                  <c:v>64.900000000000006</c:v>
                </c:pt>
                <c:pt idx="850">
                  <c:v>64.900000000000006</c:v>
                </c:pt>
                <c:pt idx="851">
                  <c:v>65</c:v>
                </c:pt>
                <c:pt idx="852">
                  <c:v>65</c:v>
                </c:pt>
                <c:pt idx="853">
                  <c:v>65</c:v>
                </c:pt>
                <c:pt idx="854">
                  <c:v>65</c:v>
                </c:pt>
                <c:pt idx="855">
                  <c:v>65</c:v>
                </c:pt>
                <c:pt idx="856">
                  <c:v>65</c:v>
                </c:pt>
                <c:pt idx="857">
                  <c:v>65</c:v>
                </c:pt>
                <c:pt idx="858">
                  <c:v>65</c:v>
                </c:pt>
                <c:pt idx="859">
                  <c:v>65</c:v>
                </c:pt>
                <c:pt idx="860">
                  <c:v>65</c:v>
                </c:pt>
                <c:pt idx="861">
                  <c:v>65</c:v>
                </c:pt>
                <c:pt idx="862">
                  <c:v>65</c:v>
                </c:pt>
                <c:pt idx="863">
                  <c:v>65</c:v>
                </c:pt>
                <c:pt idx="864">
                  <c:v>65.099999999999994</c:v>
                </c:pt>
                <c:pt idx="865">
                  <c:v>65.099999999999994</c:v>
                </c:pt>
                <c:pt idx="866">
                  <c:v>65.099999999999994</c:v>
                </c:pt>
                <c:pt idx="867">
                  <c:v>65.099999999999994</c:v>
                </c:pt>
                <c:pt idx="868">
                  <c:v>65.099999999999994</c:v>
                </c:pt>
                <c:pt idx="869">
                  <c:v>65.099999999999994</c:v>
                </c:pt>
                <c:pt idx="870">
                  <c:v>65.099999999999994</c:v>
                </c:pt>
                <c:pt idx="871">
                  <c:v>65.099999999999994</c:v>
                </c:pt>
                <c:pt idx="872">
                  <c:v>65.2</c:v>
                </c:pt>
                <c:pt idx="873">
                  <c:v>65.2</c:v>
                </c:pt>
                <c:pt idx="874">
                  <c:v>65.2</c:v>
                </c:pt>
                <c:pt idx="875">
                  <c:v>65.2</c:v>
                </c:pt>
                <c:pt idx="876">
                  <c:v>65.2</c:v>
                </c:pt>
                <c:pt idx="877">
                  <c:v>65.2</c:v>
                </c:pt>
                <c:pt idx="878">
                  <c:v>65.3</c:v>
                </c:pt>
                <c:pt idx="879">
                  <c:v>65.3</c:v>
                </c:pt>
                <c:pt idx="880">
                  <c:v>65.3</c:v>
                </c:pt>
                <c:pt idx="881">
                  <c:v>65.3</c:v>
                </c:pt>
                <c:pt idx="882">
                  <c:v>65.3</c:v>
                </c:pt>
                <c:pt idx="883">
                  <c:v>65.3</c:v>
                </c:pt>
                <c:pt idx="884">
                  <c:v>65.3</c:v>
                </c:pt>
                <c:pt idx="885">
                  <c:v>65.400000000000006</c:v>
                </c:pt>
                <c:pt idx="886">
                  <c:v>65.400000000000006</c:v>
                </c:pt>
                <c:pt idx="887">
                  <c:v>65.400000000000006</c:v>
                </c:pt>
                <c:pt idx="888">
                  <c:v>65.400000000000006</c:v>
                </c:pt>
                <c:pt idx="889">
                  <c:v>65.400000000000006</c:v>
                </c:pt>
                <c:pt idx="890">
                  <c:v>65.400000000000006</c:v>
                </c:pt>
                <c:pt idx="891">
                  <c:v>65.400000000000006</c:v>
                </c:pt>
                <c:pt idx="892">
                  <c:v>65.400000000000006</c:v>
                </c:pt>
                <c:pt idx="893">
                  <c:v>65.400000000000006</c:v>
                </c:pt>
                <c:pt idx="894">
                  <c:v>65.5</c:v>
                </c:pt>
                <c:pt idx="895">
                  <c:v>65.5</c:v>
                </c:pt>
                <c:pt idx="896">
                  <c:v>65.5</c:v>
                </c:pt>
                <c:pt idx="897">
                  <c:v>65.5</c:v>
                </c:pt>
                <c:pt idx="898">
                  <c:v>65.5</c:v>
                </c:pt>
                <c:pt idx="899">
                  <c:v>65.5</c:v>
                </c:pt>
                <c:pt idx="900">
                  <c:v>65.599999999999994</c:v>
                </c:pt>
                <c:pt idx="901">
                  <c:v>65.599999999999994</c:v>
                </c:pt>
                <c:pt idx="902">
                  <c:v>65.599999999999994</c:v>
                </c:pt>
                <c:pt idx="903">
                  <c:v>65.599999999999994</c:v>
                </c:pt>
                <c:pt idx="904">
                  <c:v>65.599999999999994</c:v>
                </c:pt>
                <c:pt idx="905">
                  <c:v>65.599999999999994</c:v>
                </c:pt>
                <c:pt idx="906">
                  <c:v>65.599999999999994</c:v>
                </c:pt>
                <c:pt idx="907">
                  <c:v>65.7</c:v>
                </c:pt>
                <c:pt idx="908">
                  <c:v>65.7</c:v>
                </c:pt>
                <c:pt idx="909">
                  <c:v>65.7</c:v>
                </c:pt>
                <c:pt idx="910">
                  <c:v>65.7</c:v>
                </c:pt>
                <c:pt idx="911">
                  <c:v>65.7</c:v>
                </c:pt>
                <c:pt idx="912">
                  <c:v>65.7</c:v>
                </c:pt>
                <c:pt idx="913">
                  <c:v>65.7</c:v>
                </c:pt>
                <c:pt idx="914">
                  <c:v>65.7</c:v>
                </c:pt>
                <c:pt idx="915">
                  <c:v>65.8</c:v>
                </c:pt>
                <c:pt idx="916">
                  <c:v>65.8</c:v>
                </c:pt>
                <c:pt idx="917">
                  <c:v>65.8</c:v>
                </c:pt>
                <c:pt idx="918">
                  <c:v>65.8</c:v>
                </c:pt>
                <c:pt idx="919">
                  <c:v>65.8</c:v>
                </c:pt>
                <c:pt idx="920">
                  <c:v>65.8</c:v>
                </c:pt>
                <c:pt idx="921">
                  <c:v>65.8</c:v>
                </c:pt>
                <c:pt idx="922">
                  <c:v>65.8</c:v>
                </c:pt>
                <c:pt idx="923">
                  <c:v>65.8</c:v>
                </c:pt>
                <c:pt idx="924">
                  <c:v>65.8</c:v>
                </c:pt>
                <c:pt idx="925">
                  <c:v>65.900000000000006</c:v>
                </c:pt>
                <c:pt idx="926">
                  <c:v>65.900000000000006</c:v>
                </c:pt>
                <c:pt idx="927">
                  <c:v>65.900000000000006</c:v>
                </c:pt>
                <c:pt idx="928">
                  <c:v>65.900000000000006</c:v>
                </c:pt>
                <c:pt idx="929">
                  <c:v>65.900000000000006</c:v>
                </c:pt>
                <c:pt idx="930">
                  <c:v>65.900000000000006</c:v>
                </c:pt>
                <c:pt idx="931">
                  <c:v>65.900000000000006</c:v>
                </c:pt>
                <c:pt idx="932">
                  <c:v>65.900000000000006</c:v>
                </c:pt>
                <c:pt idx="933">
                  <c:v>66</c:v>
                </c:pt>
                <c:pt idx="934">
                  <c:v>66</c:v>
                </c:pt>
                <c:pt idx="935">
                  <c:v>66</c:v>
                </c:pt>
                <c:pt idx="936">
                  <c:v>66</c:v>
                </c:pt>
                <c:pt idx="937">
                  <c:v>66</c:v>
                </c:pt>
                <c:pt idx="938">
                  <c:v>66</c:v>
                </c:pt>
                <c:pt idx="939">
                  <c:v>66</c:v>
                </c:pt>
                <c:pt idx="940">
                  <c:v>66</c:v>
                </c:pt>
                <c:pt idx="941">
                  <c:v>66</c:v>
                </c:pt>
                <c:pt idx="942">
                  <c:v>66</c:v>
                </c:pt>
                <c:pt idx="943">
                  <c:v>66</c:v>
                </c:pt>
                <c:pt idx="944">
                  <c:v>66.099999999999994</c:v>
                </c:pt>
                <c:pt idx="945">
                  <c:v>66.099999999999994</c:v>
                </c:pt>
                <c:pt idx="946">
                  <c:v>66.099999999999994</c:v>
                </c:pt>
                <c:pt idx="947">
                  <c:v>66.099999999999994</c:v>
                </c:pt>
                <c:pt idx="948">
                  <c:v>66.099999999999994</c:v>
                </c:pt>
                <c:pt idx="949">
                  <c:v>66.099999999999994</c:v>
                </c:pt>
                <c:pt idx="950">
                  <c:v>66.2</c:v>
                </c:pt>
                <c:pt idx="951">
                  <c:v>66.2</c:v>
                </c:pt>
                <c:pt idx="952">
                  <c:v>66.2</c:v>
                </c:pt>
                <c:pt idx="953">
                  <c:v>66.2</c:v>
                </c:pt>
                <c:pt idx="954">
                  <c:v>66.2</c:v>
                </c:pt>
                <c:pt idx="955">
                  <c:v>66.2</c:v>
                </c:pt>
                <c:pt idx="956">
                  <c:v>66.2</c:v>
                </c:pt>
                <c:pt idx="957">
                  <c:v>66.2</c:v>
                </c:pt>
                <c:pt idx="958">
                  <c:v>66.3</c:v>
                </c:pt>
                <c:pt idx="959">
                  <c:v>66.3</c:v>
                </c:pt>
                <c:pt idx="960">
                  <c:v>66.3</c:v>
                </c:pt>
                <c:pt idx="961">
                  <c:v>66.3</c:v>
                </c:pt>
                <c:pt idx="962">
                  <c:v>66.3</c:v>
                </c:pt>
                <c:pt idx="963">
                  <c:v>66.3</c:v>
                </c:pt>
                <c:pt idx="964">
                  <c:v>66.400000000000006</c:v>
                </c:pt>
                <c:pt idx="965">
                  <c:v>66.400000000000006</c:v>
                </c:pt>
                <c:pt idx="966">
                  <c:v>66.400000000000006</c:v>
                </c:pt>
                <c:pt idx="967">
                  <c:v>66.400000000000006</c:v>
                </c:pt>
                <c:pt idx="968">
                  <c:v>66.400000000000006</c:v>
                </c:pt>
                <c:pt idx="969">
                  <c:v>66.400000000000006</c:v>
                </c:pt>
                <c:pt idx="970">
                  <c:v>66.5</c:v>
                </c:pt>
                <c:pt idx="971">
                  <c:v>66.5</c:v>
                </c:pt>
                <c:pt idx="972">
                  <c:v>66.5</c:v>
                </c:pt>
                <c:pt idx="973">
                  <c:v>66.5</c:v>
                </c:pt>
                <c:pt idx="974">
                  <c:v>66.599999999999994</c:v>
                </c:pt>
                <c:pt idx="975">
                  <c:v>66.599999999999994</c:v>
                </c:pt>
                <c:pt idx="976">
                  <c:v>66.599999999999994</c:v>
                </c:pt>
                <c:pt idx="977">
                  <c:v>66.599999999999994</c:v>
                </c:pt>
                <c:pt idx="978">
                  <c:v>66.599999999999994</c:v>
                </c:pt>
                <c:pt idx="979">
                  <c:v>66.599999999999994</c:v>
                </c:pt>
                <c:pt idx="980">
                  <c:v>66.599999999999994</c:v>
                </c:pt>
                <c:pt idx="981">
                  <c:v>66.599999999999994</c:v>
                </c:pt>
                <c:pt idx="982">
                  <c:v>66.599999999999994</c:v>
                </c:pt>
                <c:pt idx="983">
                  <c:v>66.599999999999994</c:v>
                </c:pt>
                <c:pt idx="984">
                  <c:v>66.7</c:v>
                </c:pt>
                <c:pt idx="985">
                  <c:v>66.7</c:v>
                </c:pt>
                <c:pt idx="986">
                  <c:v>66.7</c:v>
                </c:pt>
                <c:pt idx="987">
                  <c:v>66.7</c:v>
                </c:pt>
                <c:pt idx="988">
                  <c:v>66.7</c:v>
                </c:pt>
                <c:pt idx="989">
                  <c:v>66.8</c:v>
                </c:pt>
                <c:pt idx="990">
                  <c:v>66.8</c:v>
                </c:pt>
                <c:pt idx="991">
                  <c:v>66.8</c:v>
                </c:pt>
                <c:pt idx="992">
                  <c:v>66.8</c:v>
                </c:pt>
                <c:pt idx="993">
                  <c:v>66.8</c:v>
                </c:pt>
                <c:pt idx="994">
                  <c:v>66.8</c:v>
                </c:pt>
                <c:pt idx="995">
                  <c:v>66.8</c:v>
                </c:pt>
                <c:pt idx="996">
                  <c:v>66.8</c:v>
                </c:pt>
                <c:pt idx="997">
                  <c:v>66.900000000000006</c:v>
                </c:pt>
                <c:pt idx="998">
                  <c:v>66.900000000000006</c:v>
                </c:pt>
                <c:pt idx="999">
                  <c:v>66.900000000000006</c:v>
                </c:pt>
                <c:pt idx="1000">
                  <c:v>66.900000000000006</c:v>
                </c:pt>
                <c:pt idx="1001">
                  <c:v>66.900000000000006</c:v>
                </c:pt>
                <c:pt idx="1002">
                  <c:v>67</c:v>
                </c:pt>
                <c:pt idx="1003">
                  <c:v>67</c:v>
                </c:pt>
                <c:pt idx="1004">
                  <c:v>67</c:v>
                </c:pt>
                <c:pt idx="1005">
                  <c:v>67</c:v>
                </c:pt>
                <c:pt idx="1006">
                  <c:v>67</c:v>
                </c:pt>
                <c:pt idx="1007">
                  <c:v>67</c:v>
                </c:pt>
                <c:pt idx="1008">
                  <c:v>67</c:v>
                </c:pt>
                <c:pt idx="1009">
                  <c:v>67</c:v>
                </c:pt>
                <c:pt idx="1010">
                  <c:v>67</c:v>
                </c:pt>
                <c:pt idx="1011">
                  <c:v>67</c:v>
                </c:pt>
                <c:pt idx="1012">
                  <c:v>67</c:v>
                </c:pt>
                <c:pt idx="1013">
                  <c:v>67</c:v>
                </c:pt>
                <c:pt idx="1014">
                  <c:v>67.099999999999994</c:v>
                </c:pt>
                <c:pt idx="1015">
                  <c:v>67.099999999999994</c:v>
                </c:pt>
                <c:pt idx="1016">
                  <c:v>67.099999999999994</c:v>
                </c:pt>
                <c:pt idx="1017">
                  <c:v>67.099999999999994</c:v>
                </c:pt>
                <c:pt idx="1018">
                  <c:v>67.099999999999994</c:v>
                </c:pt>
                <c:pt idx="1019">
                  <c:v>67.099999999999994</c:v>
                </c:pt>
                <c:pt idx="1020">
                  <c:v>67.2</c:v>
                </c:pt>
                <c:pt idx="1021">
                  <c:v>67.2</c:v>
                </c:pt>
                <c:pt idx="1022">
                  <c:v>67.2</c:v>
                </c:pt>
                <c:pt idx="1023">
                  <c:v>67.2</c:v>
                </c:pt>
                <c:pt idx="1024">
                  <c:v>67.2</c:v>
                </c:pt>
                <c:pt idx="1025">
                  <c:v>67.2</c:v>
                </c:pt>
                <c:pt idx="1026">
                  <c:v>67.2</c:v>
                </c:pt>
                <c:pt idx="1027">
                  <c:v>67.2</c:v>
                </c:pt>
                <c:pt idx="1028">
                  <c:v>67.2</c:v>
                </c:pt>
                <c:pt idx="1029">
                  <c:v>67.3</c:v>
                </c:pt>
                <c:pt idx="1030">
                  <c:v>67.3</c:v>
                </c:pt>
                <c:pt idx="1031">
                  <c:v>67.3</c:v>
                </c:pt>
                <c:pt idx="1032">
                  <c:v>67.3</c:v>
                </c:pt>
                <c:pt idx="1033">
                  <c:v>67.3</c:v>
                </c:pt>
                <c:pt idx="1034">
                  <c:v>67.3</c:v>
                </c:pt>
                <c:pt idx="1035">
                  <c:v>67.3</c:v>
                </c:pt>
                <c:pt idx="1036">
                  <c:v>67.3</c:v>
                </c:pt>
                <c:pt idx="1037">
                  <c:v>67.3</c:v>
                </c:pt>
                <c:pt idx="1038">
                  <c:v>67.3</c:v>
                </c:pt>
                <c:pt idx="1039">
                  <c:v>67.3</c:v>
                </c:pt>
                <c:pt idx="1040">
                  <c:v>67.400000000000006</c:v>
                </c:pt>
                <c:pt idx="1041">
                  <c:v>67.400000000000006</c:v>
                </c:pt>
                <c:pt idx="1042">
                  <c:v>67.400000000000006</c:v>
                </c:pt>
                <c:pt idx="1043">
                  <c:v>67.400000000000006</c:v>
                </c:pt>
                <c:pt idx="1044">
                  <c:v>67.400000000000006</c:v>
                </c:pt>
                <c:pt idx="1045">
                  <c:v>67.400000000000006</c:v>
                </c:pt>
                <c:pt idx="1046">
                  <c:v>67.400000000000006</c:v>
                </c:pt>
                <c:pt idx="1047">
                  <c:v>67.400000000000006</c:v>
                </c:pt>
                <c:pt idx="1048">
                  <c:v>67.400000000000006</c:v>
                </c:pt>
                <c:pt idx="1049">
                  <c:v>67.5</c:v>
                </c:pt>
                <c:pt idx="1050">
                  <c:v>67.5</c:v>
                </c:pt>
                <c:pt idx="1051">
                  <c:v>67.5</c:v>
                </c:pt>
                <c:pt idx="1052">
                  <c:v>67.5</c:v>
                </c:pt>
                <c:pt idx="1053">
                  <c:v>67.5</c:v>
                </c:pt>
                <c:pt idx="1054">
                  <c:v>67.5</c:v>
                </c:pt>
                <c:pt idx="1055">
                  <c:v>67.5</c:v>
                </c:pt>
                <c:pt idx="1056">
                  <c:v>67.5</c:v>
                </c:pt>
                <c:pt idx="1057">
                  <c:v>67.5</c:v>
                </c:pt>
                <c:pt idx="1058">
                  <c:v>67.5</c:v>
                </c:pt>
                <c:pt idx="1059">
                  <c:v>67.5</c:v>
                </c:pt>
                <c:pt idx="1060">
                  <c:v>67.599999999999994</c:v>
                </c:pt>
                <c:pt idx="1061">
                  <c:v>67.599999999999994</c:v>
                </c:pt>
                <c:pt idx="1062">
                  <c:v>67.599999999999994</c:v>
                </c:pt>
                <c:pt idx="1063">
                  <c:v>67.599999999999994</c:v>
                </c:pt>
                <c:pt idx="1064">
                  <c:v>67.599999999999994</c:v>
                </c:pt>
                <c:pt idx="1065">
                  <c:v>67.599999999999994</c:v>
                </c:pt>
                <c:pt idx="1066">
                  <c:v>67.599999999999994</c:v>
                </c:pt>
                <c:pt idx="1067">
                  <c:v>67.599999999999994</c:v>
                </c:pt>
                <c:pt idx="1068">
                  <c:v>67.599999999999994</c:v>
                </c:pt>
                <c:pt idx="1069">
                  <c:v>67.599999999999994</c:v>
                </c:pt>
                <c:pt idx="1070">
                  <c:v>67.7</c:v>
                </c:pt>
                <c:pt idx="1071">
                  <c:v>67.7</c:v>
                </c:pt>
                <c:pt idx="1072">
                  <c:v>67.7</c:v>
                </c:pt>
                <c:pt idx="1073">
                  <c:v>67.7</c:v>
                </c:pt>
                <c:pt idx="1074">
                  <c:v>67.7</c:v>
                </c:pt>
                <c:pt idx="1075">
                  <c:v>67.7</c:v>
                </c:pt>
                <c:pt idx="1076">
                  <c:v>67.7</c:v>
                </c:pt>
                <c:pt idx="1077">
                  <c:v>67.7</c:v>
                </c:pt>
                <c:pt idx="1078">
                  <c:v>67.7</c:v>
                </c:pt>
                <c:pt idx="1079">
                  <c:v>67.7</c:v>
                </c:pt>
                <c:pt idx="1080">
                  <c:v>67.7</c:v>
                </c:pt>
                <c:pt idx="1081">
                  <c:v>67.8</c:v>
                </c:pt>
                <c:pt idx="1082">
                  <c:v>67.8</c:v>
                </c:pt>
                <c:pt idx="1083">
                  <c:v>67.8</c:v>
                </c:pt>
                <c:pt idx="1084">
                  <c:v>67.8</c:v>
                </c:pt>
                <c:pt idx="1085">
                  <c:v>67.8</c:v>
                </c:pt>
                <c:pt idx="1086">
                  <c:v>67.8</c:v>
                </c:pt>
                <c:pt idx="1087">
                  <c:v>67.8</c:v>
                </c:pt>
                <c:pt idx="1088">
                  <c:v>67.8</c:v>
                </c:pt>
                <c:pt idx="1089">
                  <c:v>67.8</c:v>
                </c:pt>
                <c:pt idx="1090">
                  <c:v>67.8</c:v>
                </c:pt>
                <c:pt idx="1091">
                  <c:v>67.900000000000006</c:v>
                </c:pt>
                <c:pt idx="1092">
                  <c:v>67.900000000000006</c:v>
                </c:pt>
                <c:pt idx="1093">
                  <c:v>67.900000000000006</c:v>
                </c:pt>
                <c:pt idx="1094">
                  <c:v>67.900000000000006</c:v>
                </c:pt>
                <c:pt idx="1095">
                  <c:v>67.900000000000006</c:v>
                </c:pt>
                <c:pt idx="1096">
                  <c:v>67.900000000000006</c:v>
                </c:pt>
                <c:pt idx="1097">
                  <c:v>67.900000000000006</c:v>
                </c:pt>
                <c:pt idx="1098">
                  <c:v>67.900000000000006</c:v>
                </c:pt>
                <c:pt idx="1099">
                  <c:v>68</c:v>
                </c:pt>
                <c:pt idx="1100">
                  <c:v>68</c:v>
                </c:pt>
                <c:pt idx="1101">
                  <c:v>68</c:v>
                </c:pt>
                <c:pt idx="1102">
                  <c:v>68</c:v>
                </c:pt>
                <c:pt idx="1103">
                  <c:v>68</c:v>
                </c:pt>
                <c:pt idx="1104">
                  <c:v>68</c:v>
                </c:pt>
                <c:pt idx="1105">
                  <c:v>68</c:v>
                </c:pt>
                <c:pt idx="1106">
                  <c:v>68</c:v>
                </c:pt>
                <c:pt idx="1107">
                  <c:v>68</c:v>
                </c:pt>
                <c:pt idx="1108">
                  <c:v>68</c:v>
                </c:pt>
                <c:pt idx="1109">
                  <c:v>68</c:v>
                </c:pt>
                <c:pt idx="1110">
                  <c:v>68</c:v>
                </c:pt>
                <c:pt idx="1111">
                  <c:v>68</c:v>
                </c:pt>
                <c:pt idx="1112">
                  <c:v>68</c:v>
                </c:pt>
                <c:pt idx="1113">
                  <c:v>68</c:v>
                </c:pt>
                <c:pt idx="1114">
                  <c:v>68</c:v>
                </c:pt>
                <c:pt idx="1115">
                  <c:v>68</c:v>
                </c:pt>
                <c:pt idx="1116">
                  <c:v>68</c:v>
                </c:pt>
                <c:pt idx="1117">
                  <c:v>68</c:v>
                </c:pt>
                <c:pt idx="1118">
                  <c:v>68</c:v>
                </c:pt>
                <c:pt idx="1119">
                  <c:v>68.099999999999994</c:v>
                </c:pt>
                <c:pt idx="1120">
                  <c:v>68.099999999999994</c:v>
                </c:pt>
                <c:pt idx="1121">
                  <c:v>68.099999999999994</c:v>
                </c:pt>
                <c:pt idx="1122">
                  <c:v>68.099999999999994</c:v>
                </c:pt>
                <c:pt idx="1123">
                  <c:v>68.099999999999994</c:v>
                </c:pt>
                <c:pt idx="1124">
                  <c:v>68.099999999999994</c:v>
                </c:pt>
                <c:pt idx="1125">
                  <c:v>68.099999999999994</c:v>
                </c:pt>
                <c:pt idx="1126">
                  <c:v>68.099999999999994</c:v>
                </c:pt>
                <c:pt idx="1127">
                  <c:v>68.099999999999994</c:v>
                </c:pt>
                <c:pt idx="1128">
                  <c:v>68.2</c:v>
                </c:pt>
                <c:pt idx="1129">
                  <c:v>68.2</c:v>
                </c:pt>
                <c:pt idx="1130">
                  <c:v>68.2</c:v>
                </c:pt>
                <c:pt idx="1131">
                  <c:v>68.2</c:v>
                </c:pt>
                <c:pt idx="1132">
                  <c:v>68.2</c:v>
                </c:pt>
                <c:pt idx="1133">
                  <c:v>68.3</c:v>
                </c:pt>
                <c:pt idx="1134">
                  <c:v>68.3</c:v>
                </c:pt>
                <c:pt idx="1135">
                  <c:v>68.3</c:v>
                </c:pt>
                <c:pt idx="1136">
                  <c:v>68.3</c:v>
                </c:pt>
                <c:pt idx="1137">
                  <c:v>68.3</c:v>
                </c:pt>
                <c:pt idx="1138">
                  <c:v>68.3</c:v>
                </c:pt>
                <c:pt idx="1139">
                  <c:v>68.3</c:v>
                </c:pt>
                <c:pt idx="1140">
                  <c:v>68.3</c:v>
                </c:pt>
                <c:pt idx="1141">
                  <c:v>68.3</c:v>
                </c:pt>
                <c:pt idx="1142">
                  <c:v>68.3</c:v>
                </c:pt>
                <c:pt idx="1143">
                  <c:v>68.3</c:v>
                </c:pt>
                <c:pt idx="1144">
                  <c:v>68.400000000000006</c:v>
                </c:pt>
                <c:pt idx="1145">
                  <c:v>68.400000000000006</c:v>
                </c:pt>
                <c:pt idx="1146">
                  <c:v>68.400000000000006</c:v>
                </c:pt>
                <c:pt idx="1147">
                  <c:v>68.400000000000006</c:v>
                </c:pt>
                <c:pt idx="1148">
                  <c:v>68.400000000000006</c:v>
                </c:pt>
                <c:pt idx="1149">
                  <c:v>68.400000000000006</c:v>
                </c:pt>
                <c:pt idx="1150">
                  <c:v>68.400000000000006</c:v>
                </c:pt>
                <c:pt idx="1151">
                  <c:v>68.400000000000006</c:v>
                </c:pt>
                <c:pt idx="1152">
                  <c:v>68.400000000000006</c:v>
                </c:pt>
                <c:pt idx="1153">
                  <c:v>68.400000000000006</c:v>
                </c:pt>
                <c:pt idx="1154">
                  <c:v>68.5</c:v>
                </c:pt>
                <c:pt idx="1155">
                  <c:v>68.5</c:v>
                </c:pt>
                <c:pt idx="1156">
                  <c:v>68.5</c:v>
                </c:pt>
                <c:pt idx="1157">
                  <c:v>68.5</c:v>
                </c:pt>
                <c:pt idx="1158">
                  <c:v>68.5</c:v>
                </c:pt>
                <c:pt idx="1159">
                  <c:v>68.5</c:v>
                </c:pt>
                <c:pt idx="1160">
                  <c:v>68.5</c:v>
                </c:pt>
                <c:pt idx="1161">
                  <c:v>68.5</c:v>
                </c:pt>
                <c:pt idx="1162">
                  <c:v>68.5</c:v>
                </c:pt>
                <c:pt idx="1163">
                  <c:v>68.5</c:v>
                </c:pt>
                <c:pt idx="1164">
                  <c:v>68.5</c:v>
                </c:pt>
                <c:pt idx="1165">
                  <c:v>68.5</c:v>
                </c:pt>
                <c:pt idx="1166">
                  <c:v>68.599999999999994</c:v>
                </c:pt>
                <c:pt idx="1167">
                  <c:v>68.599999999999994</c:v>
                </c:pt>
                <c:pt idx="1168">
                  <c:v>68.599999999999994</c:v>
                </c:pt>
                <c:pt idx="1169">
                  <c:v>68.599999999999994</c:v>
                </c:pt>
                <c:pt idx="1170">
                  <c:v>68.599999999999994</c:v>
                </c:pt>
                <c:pt idx="1171">
                  <c:v>68.599999999999994</c:v>
                </c:pt>
                <c:pt idx="1172">
                  <c:v>68.7</c:v>
                </c:pt>
                <c:pt idx="1173">
                  <c:v>68.7</c:v>
                </c:pt>
                <c:pt idx="1174">
                  <c:v>68.7</c:v>
                </c:pt>
                <c:pt idx="1175">
                  <c:v>68.7</c:v>
                </c:pt>
                <c:pt idx="1176">
                  <c:v>68.7</c:v>
                </c:pt>
                <c:pt idx="1177">
                  <c:v>68.7</c:v>
                </c:pt>
                <c:pt idx="1178">
                  <c:v>68.7</c:v>
                </c:pt>
                <c:pt idx="1179">
                  <c:v>68.7</c:v>
                </c:pt>
                <c:pt idx="1180">
                  <c:v>68.7</c:v>
                </c:pt>
                <c:pt idx="1181">
                  <c:v>68.7</c:v>
                </c:pt>
                <c:pt idx="1182">
                  <c:v>68.8</c:v>
                </c:pt>
                <c:pt idx="1183">
                  <c:v>68.8</c:v>
                </c:pt>
                <c:pt idx="1184">
                  <c:v>68.8</c:v>
                </c:pt>
                <c:pt idx="1185">
                  <c:v>68.8</c:v>
                </c:pt>
                <c:pt idx="1186">
                  <c:v>68.8</c:v>
                </c:pt>
                <c:pt idx="1187">
                  <c:v>68.8</c:v>
                </c:pt>
                <c:pt idx="1188">
                  <c:v>68.8</c:v>
                </c:pt>
                <c:pt idx="1189">
                  <c:v>68.8</c:v>
                </c:pt>
                <c:pt idx="1190">
                  <c:v>68.900000000000006</c:v>
                </c:pt>
                <c:pt idx="1191">
                  <c:v>68.900000000000006</c:v>
                </c:pt>
                <c:pt idx="1192">
                  <c:v>68.900000000000006</c:v>
                </c:pt>
                <c:pt idx="1193">
                  <c:v>68.900000000000006</c:v>
                </c:pt>
                <c:pt idx="1194">
                  <c:v>68.900000000000006</c:v>
                </c:pt>
                <c:pt idx="1195">
                  <c:v>68.900000000000006</c:v>
                </c:pt>
                <c:pt idx="1196">
                  <c:v>68.900000000000006</c:v>
                </c:pt>
                <c:pt idx="1197">
                  <c:v>68.900000000000006</c:v>
                </c:pt>
                <c:pt idx="1198">
                  <c:v>68.900000000000006</c:v>
                </c:pt>
                <c:pt idx="1199">
                  <c:v>69</c:v>
                </c:pt>
                <c:pt idx="1200">
                  <c:v>69</c:v>
                </c:pt>
                <c:pt idx="1201">
                  <c:v>69</c:v>
                </c:pt>
                <c:pt idx="1202">
                  <c:v>69</c:v>
                </c:pt>
                <c:pt idx="1203">
                  <c:v>69</c:v>
                </c:pt>
                <c:pt idx="1204">
                  <c:v>69</c:v>
                </c:pt>
                <c:pt idx="1205">
                  <c:v>69</c:v>
                </c:pt>
                <c:pt idx="1206">
                  <c:v>69</c:v>
                </c:pt>
                <c:pt idx="1207">
                  <c:v>69</c:v>
                </c:pt>
                <c:pt idx="1208">
                  <c:v>69</c:v>
                </c:pt>
                <c:pt idx="1209">
                  <c:v>69</c:v>
                </c:pt>
                <c:pt idx="1210">
                  <c:v>69</c:v>
                </c:pt>
                <c:pt idx="1211">
                  <c:v>69</c:v>
                </c:pt>
                <c:pt idx="1212">
                  <c:v>69</c:v>
                </c:pt>
                <c:pt idx="1213">
                  <c:v>69.099999999999994</c:v>
                </c:pt>
                <c:pt idx="1214">
                  <c:v>69.099999999999994</c:v>
                </c:pt>
                <c:pt idx="1215">
                  <c:v>69.099999999999994</c:v>
                </c:pt>
                <c:pt idx="1216">
                  <c:v>69.099999999999994</c:v>
                </c:pt>
                <c:pt idx="1217">
                  <c:v>69.099999999999994</c:v>
                </c:pt>
                <c:pt idx="1218">
                  <c:v>69.099999999999994</c:v>
                </c:pt>
                <c:pt idx="1219">
                  <c:v>69.099999999999994</c:v>
                </c:pt>
                <c:pt idx="1220">
                  <c:v>69.099999999999994</c:v>
                </c:pt>
                <c:pt idx="1221">
                  <c:v>69.099999999999994</c:v>
                </c:pt>
                <c:pt idx="1222">
                  <c:v>69.099999999999994</c:v>
                </c:pt>
                <c:pt idx="1223">
                  <c:v>69.2</c:v>
                </c:pt>
                <c:pt idx="1224">
                  <c:v>69.2</c:v>
                </c:pt>
                <c:pt idx="1225">
                  <c:v>69.2</c:v>
                </c:pt>
                <c:pt idx="1226">
                  <c:v>69.2</c:v>
                </c:pt>
                <c:pt idx="1227">
                  <c:v>69.2</c:v>
                </c:pt>
                <c:pt idx="1228">
                  <c:v>69.2</c:v>
                </c:pt>
                <c:pt idx="1229">
                  <c:v>69.2</c:v>
                </c:pt>
                <c:pt idx="1230">
                  <c:v>69.2</c:v>
                </c:pt>
                <c:pt idx="1231">
                  <c:v>69.2</c:v>
                </c:pt>
                <c:pt idx="1232">
                  <c:v>69.3</c:v>
                </c:pt>
                <c:pt idx="1233">
                  <c:v>69.3</c:v>
                </c:pt>
                <c:pt idx="1234">
                  <c:v>69.3</c:v>
                </c:pt>
                <c:pt idx="1235">
                  <c:v>69.3</c:v>
                </c:pt>
                <c:pt idx="1236">
                  <c:v>69.3</c:v>
                </c:pt>
                <c:pt idx="1237">
                  <c:v>69.3</c:v>
                </c:pt>
                <c:pt idx="1238">
                  <c:v>69.3</c:v>
                </c:pt>
                <c:pt idx="1239">
                  <c:v>69.3</c:v>
                </c:pt>
                <c:pt idx="1240">
                  <c:v>69.3</c:v>
                </c:pt>
                <c:pt idx="1241">
                  <c:v>69.400000000000006</c:v>
                </c:pt>
                <c:pt idx="1242">
                  <c:v>69.400000000000006</c:v>
                </c:pt>
                <c:pt idx="1243">
                  <c:v>69.400000000000006</c:v>
                </c:pt>
                <c:pt idx="1244">
                  <c:v>69.400000000000006</c:v>
                </c:pt>
                <c:pt idx="1245">
                  <c:v>69.400000000000006</c:v>
                </c:pt>
                <c:pt idx="1246">
                  <c:v>69.400000000000006</c:v>
                </c:pt>
                <c:pt idx="1247">
                  <c:v>69.400000000000006</c:v>
                </c:pt>
                <c:pt idx="1248">
                  <c:v>69.400000000000006</c:v>
                </c:pt>
                <c:pt idx="1249">
                  <c:v>69.400000000000006</c:v>
                </c:pt>
                <c:pt idx="1250">
                  <c:v>69.400000000000006</c:v>
                </c:pt>
                <c:pt idx="1251">
                  <c:v>69.400000000000006</c:v>
                </c:pt>
                <c:pt idx="1252">
                  <c:v>69.400000000000006</c:v>
                </c:pt>
                <c:pt idx="1253">
                  <c:v>69.400000000000006</c:v>
                </c:pt>
                <c:pt idx="1254">
                  <c:v>69.400000000000006</c:v>
                </c:pt>
                <c:pt idx="1255">
                  <c:v>69.400000000000006</c:v>
                </c:pt>
                <c:pt idx="1256">
                  <c:v>69.5</c:v>
                </c:pt>
                <c:pt idx="1257">
                  <c:v>69.5</c:v>
                </c:pt>
                <c:pt idx="1258">
                  <c:v>69.5</c:v>
                </c:pt>
                <c:pt idx="1259">
                  <c:v>69.5</c:v>
                </c:pt>
                <c:pt idx="1260">
                  <c:v>69.5</c:v>
                </c:pt>
                <c:pt idx="1261">
                  <c:v>69.5</c:v>
                </c:pt>
                <c:pt idx="1262">
                  <c:v>69.5</c:v>
                </c:pt>
                <c:pt idx="1263">
                  <c:v>69.5</c:v>
                </c:pt>
                <c:pt idx="1264">
                  <c:v>69.5</c:v>
                </c:pt>
                <c:pt idx="1265">
                  <c:v>69.599999999999994</c:v>
                </c:pt>
                <c:pt idx="1266">
                  <c:v>69.599999999999994</c:v>
                </c:pt>
                <c:pt idx="1267">
                  <c:v>69.599999999999994</c:v>
                </c:pt>
                <c:pt idx="1268">
                  <c:v>69.599999999999994</c:v>
                </c:pt>
                <c:pt idx="1269">
                  <c:v>69.599999999999994</c:v>
                </c:pt>
                <c:pt idx="1270">
                  <c:v>69.599999999999994</c:v>
                </c:pt>
                <c:pt idx="1271">
                  <c:v>69.599999999999994</c:v>
                </c:pt>
                <c:pt idx="1272">
                  <c:v>69.599999999999994</c:v>
                </c:pt>
                <c:pt idx="1273">
                  <c:v>69.599999999999994</c:v>
                </c:pt>
                <c:pt idx="1274">
                  <c:v>69.599999999999994</c:v>
                </c:pt>
                <c:pt idx="1275">
                  <c:v>69.7</c:v>
                </c:pt>
                <c:pt idx="1276">
                  <c:v>69.7</c:v>
                </c:pt>
                <c:pt idx="1277">
                  <c:v>69.7</c:v>
                </c:pt>
                <c:pt idx="1278">
                  <c:v>69.7</c:v>
                </c:pt>
                <c:pt idx="1279">
                  <c:v>69.7</c:v>
                </c:pt>
                <c:pt idx="1280">
                  <c:v>69.7</c:v>
                </c:pt>
                <c:pt idx="1281">
                  <c:v>69.8</c:v>
                </c:pt>
                <c:pt idx="1282">
                  <c:v>69.8</c:v>
                </c:pt>
                <c:pt idx="1283">
                  <c:v>69.8</c:v>
                </c:pt>
                <c:pt idx="1284">
                  <c:v>69.8</c:v>
                </c:pt>
                <c:pt idx="1285">
                  <c:v>69.8</c:v>
                </c:pt>
                <c:pt idx="1286">
                  <c:v>69.8</c:v>
                </c:pt>
                <c:pt idx="1287">
                  <c:v>69.8</c:v>
                </c:pt>
                <c:pt idx="1288">
                  <c:v>69.8</c:v>
                </c:pt>
                <c:pt idx="1289">
                  <c:v>69.900000000000006</c:v>
                </c:pt>
                <c:pt idx="1290">
                  <c:v>69.900000000000006</c:v>
                </c:pt>
                <c:pt idx="1291">
                  <c:v>69.900000000000006</c:v>
                </c:pt>
                <c:pt idx="1292">
                  <c:v>69.900000000000006</c:v>
                </c:pt>
                <c:pt idx="1293">
                  <c:v>69.900000000000006</c:v>
                </c:pt>
                <c:pt idx="1294">
                  <c:v>69.900000000000006</c:v>
                </c:pt>
                <c:pt idx="1295">
                  <c:v>69.900000000000006</c:v>
                </c:pt>
                <c:pt idx="1296">
                  <c:v>69.900000000000006</c:v>
                </c:pt>
                <c:pt idx="1297">
                  <c:v>69.900000000000006</c:v>
                </c:pt>
                <c:pt idx="1298">
                  <c:v>69.900000000000006</c:v>
                </c:pt>
                <c:pt idx="1299">
                  <c:v>69.900000000000006</c:v>
                </c:pt>
                <c:pt idx="1300">
                  <c:v>70</c:v>
                </c:pt>
                <c:pt idx="1301">
                  <c:v>70</c:v>
                </c:pt>
                <c:pt idx="1302">
                  <c:v>70</c:v>
                </c:pt>
                <c:pt idx="1303">
                  <c:v>70</c:v>
                </c:pt>
                <c:pt idx="1304">
                  <c:v>70</c:v>
                </c:pt>
                <c:pt idx="1305">
                  <c:v>70</c:v>
                </c:pt>
                <c:pt idx="1306">
                  <c:v>70</c:v>
                </c:pt>
                <c:pt idx="1307">
                  <c:v>70</c:v>
                </c:pt>
                <c:pt idx="1308">
                  <c:v>71</c:v>
                </c:pt>
                <c:pt idx="1309">
                  <c:v>71</c:v>
                </c:pt>
                <c:pt idx="1310">
                  <c:v>71</c:v>
                </c:pt>
                <c:pt idx="1311">
                  <c:v>71</c:v>
                </c:pt>
                <c:pt idx="1312">
                  <c:v>71</c:v>
                </c:pt>
                <c:pt idx="1313">
                  <c:v>71</c:v>
                </c:pt>
                <c:pt idx="1314">
                  <c:v>71</c:v>
                </c:pt>
                <c:pt idx="1315">
                  <c:v>71</c:v>
                </c:pt>
                <c:pt idx="1316">
                  <c:v>71</c:v>
                </c:pt>
                <c:pt idx="1317">
                  <c:v>71</c:v>
                </c:pt>
                <c:pt idx="1318">
                  <c:v>71</c:v>
                </c:pt>
                <c:pt idx="1319">
                  <c:v>71</c:v>
                </c:pt>
                <c:pt idx="1320">
                  <c:v>71</c:v>
                </c:pt>
                <c:pt idx="1321">
                  <c:v>71</c:v>
                </c:pt>
                <c:pt idx="1322">
                  <c:v>71</c:v>
                </c:pt>
                <c:pt idx="1323">
                  <c:v>71</c:v>
                </c:pt>
                <c:pt idx="1324">
                  <c:v>71</c:v>
                </c:pt>
                <c:pt idx="1325">
                  <c:v>71</c:v>
                </c:pt>
                <c:pt idx="1326">
                  <c:v>71</c:v>
                </c:pt>
                <c:pt idx="1327">
                  <c:v>71.099999999999994</c:v>
                </c:pt>
                <c:pt idx="1328">
                  <c:v>71.099999999999994</c:v>
                </c:pt>
                <c:pt idx="1329">
                  <c:v>71.099999999999994</c:v>
                </c:pt>
                <c:pt idx="1330">
                  <c:v>71.099999999999994</c:v>
                </c:pt>
                <c:pt idx="1331">
                  <c:v>71.099999999999994</c:v>
                </c:pt>
                <c:pt idx="1332">
                  <c:v>71.099999999999994</c:v>
                </c:pt>
                <c:pt idx="1333">
                  <c:v>71.099999999999994</c:v>
                </c:pt>
                <c:pt idx="1334">
                  <c:v>71.099999999999994</c:v>
                </c:pt>
                <c:pt idx="1335">
                  <c:v>71.099999999999994</c:v>
                </c:pt>
                <c:pt idx="1336">
                  <c:v>71.099999999999994</c:v>
                </c:pt>
                <c:pt idx="1337">
                  <c:v>71.099999999999994</c:v>
                </c:pt>
                <c:pt idx="1338">
                  <c:v>71.2</c:v>
                </c:pt>
                <c:pt idx="1339">
                  <c:v>71.2</c:v>
                </c:pt>
                <c:pt idx="1340">
                  <c:v>71.2</c:v>
                </c:pt>
                <c:pt idx="1341">
                  <c:v>71.2</c:v>
                </c:pt>
                <c:pt idx="1342">
                  <c:v>71.2</c:v>
                </c:pt>
                <c:pt idx="1343">
                  <c:v>71.2</c:v>
                </c:pt>
                <c:pt idx="1344">
                  <c:v>71.2</c:v>
                </c:pt>
                <c:pt idx="1345">
                  <c:v>71.2</c:v>
                </c:pt>
                <c:pt idx="1346">
                  <c:v>71.2</c:v>
                </c:pt>
                <c:pt idx="1347">
                  <c:v>71.2</c:v>
                </c:pt>
                <c:pt idx="1348">
                  <c:v>71.2</c:v>
                </c:pt>
                <c:pt idx="1349">
                  <c:v>71.2</c:v>
                </c:pt>
                <c:pt idx="1350">
                  <c:v>71.2</c:v>
                </c:pt>
                <c:pt idx="1351">
                  <c:v>71.3</c:v>
                </c:pt>
                <c:pt idx="1352">
                  <c:v>71.3</c:v>
                </c:pt>
                <c:pt idx="1353">
                  <c:v>71.3</c:v>
                </c:pt>
                <c:pt idx="1354">
                  <c:v>71.3</c:v>
                </c:pt>
                <c:pt idx="1355">
                  <c:v>71.3</c:v>
                </c:pt>
                <c:pt idx="1356">
                  <c:v>71.3</c:v>
                </c:pt>
                <c:pt idx="1357">
                  <c:v>71.3</c:v>
                </c:pt>
                <c:pt idx="1358">
                  <c:v>71.400000000000006</c:v>
                </c:pt>
                <c:pt idx="1359">
                  <c:v>71.400000000000006</c:v>
                </c:pt>
                <c:pt idx="1360">
                  <c:v>71.400000000000006</c:v>
                </c:pt>
                <c:pt idx="1361">
                  <c:v>71.400000000000006</c:v>
                </c:pt>
                <c:pt idx="1362">
                  <c:v>71.400000000000006</c:v>
                </c:pt>
                <c:pt idx="1363">
                  <c:v>71.400000000000006</c:v>
                </c:pt>
                <c:pt idx="1364">
                  <c:v>71.400000000000006</c:v>
                </c:pt>
                <c:pt idx="1365">
                  <c:v>71.400000000000006</c:v>
                </c:pt>
                <c:pt idx="1366">
                  <c:v>71.400000000000006</c:v>
                </c:pt>
                <c:pt idx="1367">
                  <c:v>71.400000000000006</c:v>
                </c:pt>
                <c:pt idx="1368">
                  <c:v>71.400000000000006</c:v>
                </c:pt>
                <c:pt idx="1369">
                  <c:v>71.400000000000006</c:v>
                </c:pt>
                <c:pt idx="1370">
                  <c:v>71.400000000000006</c:v>
                </c:pt>
                <c:pt idx="1371">
                  <c:v>71.400000000000006</c:v>
                </c:pt>
                <c:pt idx="1372">
                  <c:v>71.400000000000006</c:v>
                </c:pt>
                <c:pt idx="1373">
                  <c:v>71.400000000000006</c:v>
                </c:pt>
                <c:pt idx="1374">
                  <c:v>71.5</c:v>
                </c:pt>
                <c:pt idx="1375">
                  <c:v>71.5</c:v>
                </c:pt>
                <c:pt idx="1376">
                  <c:v>71.5</c:v>
                </c:pt>
                <c:pt idx="1377">
                  <c:v>71.5</c:v>
                </c:pt>
                <c:pt idx="1378">
                  <c:v>71.5</c:v>
                </c:pt>
                <c:pt idx="1379">
                  <c:v>71.5</c:v>
                </c:pt>
                <c:pt idx="1380">
                  <c:v>71.5</c:v>
                </c:pt>
                <c:pt idx="1381">
                  <c:v>71.5</c:v>
                </c:pt>
                <c:pt idx="1382">
                  <c:v>71.599999999999994</c:v>
                </c:pt>
                <c:pt idx="1383">
                  <c:v>71.599999999999994</c:v>
                </c:pt>
                <c:pt idx="1384">
                  <c:v>71.599999999999994</c:v>
                </c:pt>
                <c:pt idx="1385">
                  <c:v>71.599999999999994</c:v>
                </c:pt>
                <c:pt idx="1386">
                  <c:v>71.599999999999994</c:v>
                </c:pt>
                <c:pt idx="1387">
                  <c:v>71.599999999999994</c:v>
                </c:pt>
                <c:pt idx="1388">
                  <c:v>71.599999999999994</c:v>
                </c:pt>
                <c:pt idx="1389">
                  <c:v>71.599999999999994</c:v>
                </c:pt>
                <c:pt idx="1390">
                  <c:v>71.599999999999994</c:v>
                </c:pt>
                <c:pt idx="1391">
                  <c:v>71.599999999999994</c:v>
                </c:pt>
                <c:pt idx="1392">
                  <c:v>71.599999999999994</c:v>
                </c:pt>
                <c:pt idx="1393">
                  <c:v>71.599999999999994</c:v>
                </c:pt>
                <c:pt idx="1394">
                  <c:v>71.599999999999994</c:v>
                </c:pt>
                <c:pt idx="1395">
                  <c:v>71.599999999999994</c:v>
                </c:pt>
                <c:pt idx="1396">
                  <c:v>71.7</c:v>
                </c:pt>
                <c:pt idx="1397">
                  <c:v>71.7</c:v>
                </c:pt>
                <c:pt idx="1398">
                  <c:v>71.7</c:v>
                </c:pt>
                <c:pt idx="1399">
                  <c:v>71.7</c:v>
                </c:pt>
                <c:pt idx="1400">
                  <c:v>71.7</c:v>
                </c:pt>
                <c:pt idx="1401">
                  <c:v>71.7</c:v>
                </c:pt>
                <c:pt idx="1402">
                  <c:v>71.7</c:v>
                </c:pt>
                <c:pt idx="1403">
                  <c:v>71.7</c:v>
                </c:pt>
                <c:pt idx="1404">
                  <c:v>71.7</c:v>
                </c:pt>
                <c:pt idx="1405">
                  <c:v>71.7</c:v>
                </c:pt>
                <c:pt idx="1406">
                  <c:v>71.7</c:v>
                </c:pt>
                <c:pt idx="1407">
                  <c:v>71.7</c:v>
                </c:pt>
                <c:pt idx="1408">
                  <c:v>71.7</c:v>
                </c:pt>
                <c:pt idx="1409">
                  <c:v>71.7</c:v>
                </c:pt>
                <c:pt idx="1410">
                  <c:v>71.7</c:v>
                </c:pt>
                <c:pt idx="1411">
                  <c:v>71.7</c:v>
                </c:pt>
                <c:pt idx="1412">
                  <c:v>71.8</c:v>
                </c:pt>
                <c:pt idx="1413">
                  <c:v>71.8</c:v>
                </c:pt>
                <c:pt idx="1414">
                  <c:v>71.8</c:v>
                </c:pt>
                <c:pt idx="1415">
                  <c:v>71.8</c:v>
                </c:pt>
                <c:pt idx="1416">
                  <c:v>71.8</c:v>
                </c:pt>
                <c:pt idx="1417">
                  <c:v>71.8</c:v>
                </c:pt>
                <c:pt idx="1418">
                  <c:v>71.8</c:v>
                </c:pt>
                <c:pt idx="1419">
                  <c:v>71.8</c:v>
                </c:pt>
                <c:pt idx="1420">
                  <c:v>71.8</c:v>
                </c:pt>
                <c:pt idx="1421">
                  <c:v>71.8</c:v>
                </c:pt>
                <c:pt idx="1422">
                  <c:v>71.8</c:v>
                </c:pt>
                <c:pt idx="1423">
                  <c:v>71.8</c:v>
                </c:pt>
                <c:pt idx="1424">
                  <c:v>71.8</c:v>
                </c:pt>
                <c:pt idx="1425">
                  <c:v>71.8</c:v>
                </c:pt>
                <c:pt idx="1426">
                  <c:v>71.8</c:v>
                </c:pt>
                <c:pt idx="1427">
                  <c:v>71.900000000000006</c:v>
                </c:pt>
                <c:pt idx="1428">
                  <c:v>71.900000000000006</c:v>
                </c:pt>
                <c:pt idx="1429">
                  <c:v>71.900000000000006</c:v>
                </c:pt>
                <c:pt idx="1430">
                  <c:v>71.900000000000006</c:v>
                </c:pt>
                <c:pt idx="1431">
                  <c:v>71.900000000000006</c:v>
                </c:pt>
                <c:pt idx="1432">
                  <c:v>71.900000000000006</c:v>
                </c:pt>
                <c:pt idx="1433">
                  <c:v>71.900000000000006</c:v>
                </c:pt>
                <c:pt idx="1434">
                  <c:v>71.900000000000006</c:v>
                </c:pt>
                <c:pt idx="1435">
                  <c:v>71.900000000000006</c:v>
                </c:pt>
                <c:pt idx="1436">
                  <c:v>71.900000000000006</c:v>
                </c:pt>
                <c:pt idx="1437">
                  <c:v>71.900000000000006</c:v>
                </c:pt>
                <c:pt idx="1438">
                  <c:v>71.900000000000006</c:v>
                </c:pt>
                <c:pt idx="1439">
                  <c:v>71.900000000000006</c:v>
                </c:pt>
                <c:pt idx="1440">
                  <c:v>71.900000000000006</c:v>
                </c:pt>
                <c:pt idx="1441">
                  <c:v>72</c:v>
                </c:pt>
                <c:pt idx="1442">
                  <c:v>72</c:v>
                </c:pt>
                <c:pt idx="1443">
                  <c:v>72</c:v>
                </c:pt>
                <c:pt idx="1444">
                  <c:v>72</c:v>
                </c:pt>
                <c:pt idx="1445">
                  <c:v>72</c:v>
                </c:pt>
                <c:pt idx="1446">
                  <c:v>72</c:v>
                </c:pt>
                <c:pt idx="1447">
                  <c:v>72</c:v>
                </c:pt>
                <c:pt idx="1448">
                  <c:v>72</c:v>
                </c:pt>
                <c:pt idx="1449">
                  <c:v>72</c:v>
                </c:pt>
                <c:pt idx="1450">
                  <c:v>72</c:v>
                </c:pt>
                <c:pt idx="1451">
                  <c:v>72</c:v>
                </c:pt>
                <c:pt idx="1452">
                  <c:v>72</c:v>
                </c:pt>
                <c:pt idx="1453">
                  <c:v>72</c:v>
                </c:pt>
                <c:pt idx="1454">
                  <c:v>72</c:v>
                </c:pt>
                <c:pt idx="1455">
                  <c:v>72</c:v>
                </c:pt>
                <c:pt idx="1456">
                  <c:v>72</c:v>
                </c:pt>
                <c:pt idx="1457">
                  <c:v>72</c:v>
                </c:pt>
                <c:pt idx="1458">
                  <c:v>72</c:v>
                </c:pt>
                <c:pt idx="1459">
                  <c:v>72</c:v>
                </c:pt>
                <c:pt idx="1460">
                  <c:v>72</c:v>
                </c:pt>
                <c:pt idx="1461">
                  <c:v>72</c:v>
                </c:pt>
                <c:pt idx="1462">
                  <c:v>72.099999999999994</c:v>
                </c:pt>
                <c:pt idx="1463">
                  <c:v>72.099999999999994</c:v>
                </c:pt>
                <c:pt idx="1464">
                  <c:v>72.099999999999994</c:v>
                </c:pt>
                <c:pt idx="1465">
                  <c:v>72.099999999999994</c:v>
                </c:pt>
                <c:pt idx="1466">
                  <c:v>72.099999999999994</c:v>
                </c:pt>
                <c:pt idx="1467">
                  <c:v>72.099999999999994</c:v>
                </c:pt>
                <c:pt idx="1468">
                  <c:v>72.099999999999994</c:v>
                </c:pt>
                <c:pt idx="1469">
                  <c:v>72.099999999999994</c:v>
                </c:pt>
                <c:pt idx="1470">
                  <c:v>72.099999999999994</c:v>
                </c:pt>
                <c:pt idx="1471">
                  <c:v>72.099999999999994</c:v>
                </c:pt>
                <c:pt idx="1472">
                  <c:v>72.099999999999994</c:v>
                </c:pt>
                <c:pt idx="1473">
                  <c:v>72.099999999999994</c:v>
                </c:pt>
                <c:pt idx="1474">
                  <c:v>72.099999999999994</c:v>
                </c:pt>
                <c:pt idx="1475">
                  <c:v>72.2</c:v>
                </c:pt>
                <c:pt idx="1476">
                  <c:v>72.2</c:v>
                </c:pt>
                <c:pt idx="1477">
                  <c:v>72.2</c:v>
                </c:pt>
                <c:pt idx="1478">
                  <c:v>72.2</c:v>
                </c:pt>
                <c:pt idx="1479">
                  <c:v>72.2</c:v>
                </c:pt>
                <c:pt idx="1480">
                  <c:v>72.2</c:v>
                </c:pt>
                <c:pt idx="1481">
                  <c:v>72.2</c:v>
                </c:pt>
                <c:pt idx="1482">
                  <c:v>72.2</c:v>
                </c:pt>
                <c:pt idx="1483">
                  <c:v>72.2</c:v>
                </c:pt>
                <c:pt idx="1484">
                  <c:v>72.2</c:v>
                </c:pt>
                <c:pt idx="1485">
                  <c:v>72.2</c:v>
                </c:pt>
                <c:pt idx="1486">
                  <c:v>72.2</c:v>
                </c:pt>
                <c:pt idx="1487">
                  <c:v>72.2</c:v>
                </c:pt>
                <c:pt idx="1488">
                  <c:v>72.2</c:v>
                </c:pt>
                <c:pt idx="1489">
                  <c:v>72.2</c:v>
                </c:pt>
                <c:pt idx="1490">
                  <c:v>72.2</c:v>
                </c:pt>
                <c:pt idx="1491">
                  <c:v>72.3</c:v>
                </c:pt>
                <c:pt idx="1492">
                  <c:v>72.3</c:v>
                </c:pt>
                <c:pt idx="1493">
                  <c:v>72.3</c:v>
                </c:pt>
                <c:pt idx="1494">
                  <c:v>72.3</c:v>
                </c:pt>
                <c:pt idx="1495">
                  <c:v>72.3</c:v>
                </c:pt>
                <c:pt idx="1496">
                  <c:v>72.3</c:v>
                </c:pt>
                <c:pt idx="1497">
                  <c:v>72.3</c:v>
                </c:pt>
                <c:pt idx="1498">
                  <c:v>72.3</c:v>
                </c:pt>
                <c:pt idx="1499">
                  <c:v>72.3</c:v>
                </c:pt>
                <c:pt idx="1500">
                  <c:v>72.3</c:v>
                </c:pt>
                <c:pt idx="1501">
                  <c:v>72.3</c:v>
                </c:pt>
                <c:pt idx="1502">
                  <c:v>72.3</c:v>
                </c:pt>
                <c:pt idx="1503">
                  <c:v>72.3</c:v>
                </c:pt>
                <c:pt idx="1504">
                  <c:v>72.3</c:v>
                </c:pt>
                <c:pt idx="1505">
                  <c:v>72.400000000000006</c:v>
                </c:pt>
                <c:pt idx="1506">
                  <c:v>72.400000000000006</c:v>
                </c:pt>
                <c:pt idx="1507">
                  <c:v>72.400000000000006</c:v>
                </c:pt>
                <c:pt idx="1508">
                  <c:v>72.400000000000006</c:v>
                </c:pt>
                <c:pt idx="1509">
                  <c:v>72.400000000000006</c:v>
                </c:pt>
                <c:pt idx="1510">
                  <c:v>72.400000000000006</c:v>
                </c:pt>
                <c:pt idx="1511">
                  <c:v>72.400000000000006</c:v>
                </c:pt>
                <c:pt idx="1512">
                  <c:v>72.400000000000006</c:v>
                </c:pt>
                <c:pt idx="1513">
                  <c:v>72.400000000000006</c:v>
                </c:pt>
                <c:pt idx="1514">
                  <c:v>72.400000000000006</c:v>
                </c:pt>
                <c:pt idx="1515">
                  <c:v>72.400000000000006</c:v>
                </c:pt>
                <c:pt idx="1516">
                  <c:v>72.400000000000006</c:v>
                </c:pt>
                <c:pt idx="1517">
                  <c:v>72.400000000000006</c:v>
                </c:pt>
                <c:pt idx="1518">
                  <c:v>72.400000000000006</c:v>
                </c:pt>
                <c:pt idx="1519">
                  <c:v>72.5</c:v>
                </c:pt>
                <c:pt idx="1520">
                  <c:v>72.5</c:v>
                </c:pt>
                <c:pt idx="1521">
                  <c:v>72.5</c:v>
                </c:pt>
                <c:pt idx="1522">
                  <c:v>72.5</c:v>
                </c:pt>
                <c:pt idx="1523">
                  <c:v>72.5</c:v>
                </c:pt>
                <c:pt idx="1524">
                  <c:v>72.5</c:v>
                </c:pt>
                <c:pt idx="1525">
                  <c:v>72.5</c:v>
                </c:pt>
                <c:pt idx="1526">
                  <c:v>72.5</c:v>
                </c:pt>
                <c:pt idx="1527">
                  <c:v>72.5</c:v>
                </c:pt>
                <c:pt idx="1528">
                  <c:v>72.5</c:v>
                </c:pt>
                <c:pt idx="1529">
                  <c:v>72.5</c:v>
                </c:pt>
                <c:pt idx="1530">
                  <c:v>72.5</c:v>
                </c:pt>
                <c:pt idx="1531">
                  <c:v>72.5</c:v>
                </c:pt>
                <c:pt idx="1532">
                  <c:v>72.5</c:v>
                </c:pt>
                <c:pt idx="1533">
                  <c:v>72.5</c:v>
                </c:pt>
                <c:pt idx="1534">
                  <c:v>72.5</c:v>
                </c:pt>
                <c:pt idx="1535">
                  <c:v>72.5</c:v>
                </c:pt>
                <c:pt idx="1536">
                  <c:v>72.5</c:v>
                </c:pt>
                <c:pt idx="1537">
                  <c:v>72.599999999999994</c:v>
                </c:pt>
                <c:pt idx="1538">
                  <c:v>72.599999999999994</c:v>
                </c:pt>
                <c:pt idx="1539">
                  <c:v>72.599999999999994</c:v>
                </c:pt>
                <c:pt idx="1540">
                  <c:v>72.599999999999994</c:v>
                </c:pt>
                <c:pt idx="1541">
                  <c:v>72.599999999999994</c:v>
                </c:pt>
                <c:pt idx="1542">
                  <c:v>72.599999999999994</c:v>
                </c:pt>
                <c:pt idx="1543">
                  <c:v>72.599999999999994</c:v>
                </c:pt>
                <c:pt idx="1544">
                  <c:v>72.599999999999994</c:v>
                </c:pt>
                <c:pt idx="1545">
                  <c:v>72.599999999999994</c:v>
                </c:pt>
                <c:pt idx="1546">
                  <c:v>72.599999999999994</c:v>
                </c:pt>
                <c:pt idx="1547">
                  <c:v>72.599999999999994</c:v>
                </c:pt>
                <c:pt idx="1548">
                  <c:v>72.599999999999994</c:v>
                </c:pt>
                <c:pt idx="1549">
                  <c:v>72.599999999999994</c:v>
                </c:pt>
                <c:pt idx="1550">
                  <c:v>72.599999999999994</c:v>
                </c:pt>
                <c:pt idx="1551">
                  <c:v>72.599999999999994</c:v>
                </c:pt>
                <c:pt idx="1552">
                  <c:v>72.599999999999994</c:v>
                </c:pt>
                <c:pt idx="1553">
                  <c:v>72.599999999999994</c:v>
                </c:pt>
                <c:pt idx="1554">
                  <c:v>72.599999999999994</c:v>
                </c:pt>
                <c:pt idx="1555">
                  <c:v>72.599999999999994</c:v>
                </c:pt>
                <c:pt idx="1556">
                  <c:v>72.599999999999994</c:v>
                </c:pt>
                <c:pt idx="1557">
                  <c:v>72.7</c:v>
                </c:pt>
                <c:pt idx="1558">
                  <c:v>72.7</c:v>
                </c:pt>
                <c:pt idx="1559">
                  <c:v>72.7</c:v>
                </c:pt>
                <c:pt idx="1560">
                  <c:v>72.7</c:v>
                </c:pt>
                <c:pt idx="1561">
                  <c:v>72.7</c:v>
                </c:pt>
                <c:pt idx="1562">
                  <c:v>72.7</c:v>
                </c:pt>
                <c:pt idx="1563">
                  <c:v>72.7</c:v>
                </c:pt>
                <c:pt idx="1564">
                  <c:v>72.7</c:v>
                </c:pt>
                <c:pt idx="1565">
                  <c:v>72.7</c:v>
                </c:pt>
                <c:pt idx="1566">
                  <c:v>72.7</c:v>
                </c:pt>
                <c:pt idx="1567">
                  <c:v>72.7</c:v>
                </c:pt>
                <c:pt idx="1568">
                  <c:v>72.7</c:v>
                </c:pt>
                <c:pt idx="1569">
                  <c:v>72.7</c:v>
                </c:pt>
                <c:pt idx="1570">
                  <c:v>72.7</c:v>
                </c:pt>
                <c:pt idx="1571">
                  <c:v>72.7</c:v>
                </c:pt>
                <c:pt idx="1572">
                  <c:v>72.7</c:v>
                </c:pt>
                <c:pt idx="1573">
                  <c:v>72.7</c:v>
                </c:pt>
                <c:pt idx="1574">
                  <c:v>72.7</c:v>
                </c:pt>
                <c:pt idx="1575">
                  <c:v>72.7</c:v>
                </c:pt>
                <c:pt idx="1576">
                  <c:v>72.7</c:v>
                </c:pt>
                <c:pt idx="1577">
                  <c:v>72.7</c:v>
                </c:pt>
                <c:pt idx="1578">
                  <c:v>72.8</c:v>
                </c:pt>
                <c:pt idx="1579">
                  <c:v>72.8</c:v>
                </c:pt>
                <c:pt idx="1580">
                  <c:v>72.8</c:v>
                </c:pt>
                <c:pt idx="1581">
                  <c:v>72.8</c:v>
                </c:pt>
                <c:pt idx="1582">
                  <c:v>72.8</c:v>
                </c:pt>
                <c:pt idx="1583">
                  <c:v>72.8</c:v>
                </c:pt>
                <c:pt idx="1584">
                  <c:v>72.8</c:v>
                </c:pt>
                <c:pt idx="1585">
                  <c:v>72.8</c:v>
                </c:pt>
                <c:pt idx="1586">
                  <c:v>72.8</c:v>
                </c:pt>
                <c:pt idx="1587">
                  <c:v>72.8</c:v>
                </c:pt>
                <c:pt idx="1588">
                  <c:v>72.8</c:v>
                </c:pt>
                <c:pt idx="1589">
                  <c:v>72.8</c:v>
                </c:pt>
                <c:pt idx="1590">
                  <c:v>72.8</c:v>
                </c:pt>
                <c:pt idx="1591">
                  <c:v>72.8</c:v>
                </c:pt>
                <c:pt idx="1592">
                  <c:v>72.8</c:v>
                </c:pt>
                <c:pt idx="1593">
                  <c:v>72.8</c:v>
                </c:pt>
                <c:pt idx="1594">
                  <c:v>72.8</c:v>
                </c:pt>
                <c:pt idx="1595">
                  <c:v>72.8</c:v>
                </c:pt>
                <c:pt idx="1596">
                  <c:v>72.8</c:v>
                </c:pt>
                <c:pt idx="1597">
                  <c:v>72.900000000000006</c:v>
                </c:pt>
                <c:pt idx="1598">
                  <c:v>72.900000000000006</c:v>
                </c:pt>
                <c:pt idx="1599">
                  <c:v>72.900000000000006</c:v>
                </c:pt>
                <c:pt idx="1600">
                  <c:v>72.900000000000006</c:v>
                </c:pt>
                <c:pt idx="1601">
                  <c:v>72.900000000000006</c:v>
                </c:pt>
                <c:pt idx="1602">
                  <c:v>72.900000000000006</c:v>
                </c:pt>
                <c:pt idx="1603">
                  <c:v>72.900000000000006</c:v>
                </c:pt>
                <c:pt idx="1604">
                  <c:v>72.900000000000006</c:v>
                </c:pt>
                <c:pt idx="1605">
                  <c:v>72.900000000000006</c:v>
                </c:pt>
                <c:pt idx="1606">
                  <c:v>72.900000000000006</c:v>
                </c:pt>
                <c:pt idx="1607">
                  <c:v>72.900000000000006</c:v>
                </c:pt>
                <c:pt idx="1608">
                  <c:v>72.900000000000006</c:v>
                </c:pt>
                <c:pt idx="1609">
                  <c:v>72.900000000000006</c:v>
                </c:pt>
                <c:pt idx="1610">
                  <c:v>72.900000000000006</c:v>
                </c:pt>
                <c:pt idx="1611">
                  <c:v>72.900000000000006</c:v>
                </c:pt>
                <c:pt idx="1612">
                  <c:v>72.900000000000006</c:v>
                </c:pt>
                <c:pt idx="1613">
                  <c:v>72.900000000000006</c:v>
                </c:pt>
                <c:pt idx="1614">
                  <c:v>72.900000000000006</c:v>
                </c:pt>
                <c:pt idx="1615">
                  <c:v>72.900000000000006</c:v>
                </c:pt>
                <c:pt idx="1616">
                  <c:v>73</c:v>
                </c:pt>
                <c:pt idx="1617">
                  <c:v>73</c:v>
                </c:pt>
                <c:pt idx="1618">
                  <c:v>73</c:v>
                </c:pt>
                <c:pt idx="1619">
                  <c:v>73</c:v>
                </c:pt>
                <c:pt idx="1620">
                  <c:v>73</c:v>
                </c:pt>
                <c:pt idx="1621">
                  <c:v>73</c:v>
                </c:pt>
                <c:pt idx="1622">
                  <c:v>73</c:v>
                </c:pt>
                <c:pt idx="1623">
                  <c:v>73</c:v>
                </c:pt>
                <c:pt idx="1624">
                  <c:v>73</c:v>
                </c:pt>
                <c:pt idx="1625">
                  <c:v>73</c:v>
                </c:pt>
                <c:pt idx="1626">
                  <c:v>73</c:v>
                </c:pt>
                <c:pt idx="1627">
                  <c:v>73</c:v>
                </c:pt>
                <c:pt idx="1628">
                  <c:v>73</c:v>
                </c:pt>
                <c:pt idx="1629">
                  <c:v>73</c:v>
                </c:pt>
                <c:pt idx="1630">
                  <c:v>73</c:v>
                </c:pt>
                <c:pt idx="1631">
                  <c:v>73</c:v>
                </c:pt>
                <c:pt idx="1632">
                  <c:v>73</c:v>
                </c:pt>
                <c:pt idx="1633">
                  <c:v>73</c:v>
                </c:pt>
                <c:pt idx="1634">
                  <c:v>73</c:v>
                </c:pt>
                <c:pt idx="1635">
                  <c:v>73</c:v>
                </c:pt>
                <c:pt idx="1636">
                  <c:v>73</c:v>
                </c:pt>
                <c:pt idx="1637">
                  <c:v>73</c:v>
                </c:pt>
                <c:pt idx="1638">
                  <c:v>73</c:v>
                </c:pt>
                <c:pt idx="1639">
                  <c:v>73</c:v>
                </c:pt>
                <c:pt idx="1640">
                  <c:v>73</c:v>
                </c:pt>
                <c:pt idx="1641">
                  <c:v>73</c:v>
                </c:pt>
                <c:pt idx="1642">
                  <c:v>73</c:v>
                </c:pt>
                <c:pt idx="1643">
                  <c:v>73</c:v>
                </c:pt>
                <c:pt idx="1644">
                  <c:v>73</c:v>
                </c:pt>
                <c:pt idx="1645">
                  <c:v>73</c:v>
                </c:pt>
                <c:pt idx="1646">
                  <c:v>73</c:v>
                </c:pt>
                <c:pt idx="1647">
                  <c:v>73</c:v>
                </c:pt>
                <c:pt idx="1648">
                  <c:v>73</c:v>
                </c:pt>
                <c:pt idx="1649">
                  <c:v>73</c:v>
                </c:pt>
                <c:pt idx="1650">
                  <c:v>73</c:v>
                </c:pt>
                <c:pt idx="1651">
                  <c:v>73</c:v>
                </c:pt>
                <c:pt idx="1652">
                  <c:v>73</c:v>
                </c:pt>
                <c:pt idx="1653">
                  <c:v>73</c:v>
                </c:pt>
                <c:pt idx="1654">
                  <c:v>73</c:v>
                </c:pt>
                <c:pt idx="1655">
                  <c:v>73</c:v>
                </c:pt>
                <c:pt idx="1656">
                  <c:v>73</c:v>
                </c:pt>
                <c:pt idx="1657">
                  <c:v>73</c:v>
                </c:pt>
                <c:pt idx="1658">
                  <c:v>73</c:v>
                </c:pt>
                <c:pt idx="1659">
                  <c:v>73</c:v>
                </c:pt>
                <c:pt idx="1660">
                  <c:v>73</c:v>
                </c:pt>
                <c:pt idx="1661">
                  <c:v>73.099999999999994</c:v>
                </c:pt>
                <c:pt idx="1662">
                  <c:v>73.099999999999994</c:v>
                </c:pt>
                <c:pt idx="1663">
                  <c:v>73.099999999999994</c:v>
                </c:pt>
                <c:pt idx="1664">
                  <c:v>73.099999999999994</c:v>
                </c:pt>
                <c:pt idx="1665">
                  <c:v>73.099999999999994</c:v>
                </c:pt>
                <c:pt idx="1666">
                  <c:v>73.099999999999994</c:v>
                </c:pt>
                <c:pt idx="1667">
                  <c:v>73.099999999999994</c:v>
                </c:pt>
                <c:pt idx="1668">
                  <c:v>73.099999999999994</c:v>
                </c:pt>
                <c:pt idx="1669">
                  <c:v>73.099999999999994</c:v>
                </c:pt>
                <c:pt idx="1670">
                  <c:v>73.099999999999994</c:v>
                </c:pt>
                <c:pt idx="1671">
                  <c:v>73.099999999999994</c:v>
                </c:pt>
                <c:pt idx="1672">
                  <c:v>73.099999999999994</c:v>
                </c:pt>
                <c:pt idx="1673">
                  <c:v>73.099999999999994</c:v>
                </c:pt>
                <c:pt idx="1674">
                  <c:v>73.099999999999994</c:v>
                </c:pt>
                <c:pt idx="1675">
                  <c:v>73.099999999999994</c:v>
                </c:pt>
                <c:pt idx="1676">
                  <c:v>73.099999999999994</c:v>
                </c:pt>
                <c:pt idx="1677">
                  <c:v>73.099999999999994</c:v>
                </c:pt>
                <c:pt idx="1678">
                  <c:v>73.099999999999994</c:v>
                </c:pt>
                <c:pt idx="1679">
                  <c:v>73.2</c:v>
                </c:pt>
                <c:pt idx="1680">
                  <c:v>73.2</c:v>
                </c:pt>
                <c:pt idx="1681">
                  <c:v>73.2</c:v>
                </c:pt>
                <c:pt idx="1682">
                  <c:v>73.2</c:v>
                </c:pt>
                <c:pt idx="1683">
                  <c:v>73.2</c:v>
                </c:pt>
                <c:pt idx="1684">
                  <c:v>73.2</c:v>
                </c:pt>
                <c:pt idx="1685">
                  <c:v>73.2</c:v>
                </c:pt>
                <c:pt idx="1686">
                  <c:v>73.2</c:v>
                </c:pt>
                <c:pt idx="1687">
                  <c:v>73.2</c:v>
                </c:pt>
                <c:pt idx="1688">
                  <c:v>73.2</c:v>
                </c:pt>
                <c:pt idx="1689">
                  <c:v>73.2</c:v>
                </c:pt>
                <c:pt idx="1690">
                  <c:v>73.2</c:v>
                </c:pt>
                <c:pt idx="1691">
                  <c:v>73.2</c:v>
                </c:pt>
                <c:pt idx="1692">
                  <c:v>73.2</c:v>
                </c:pt>
                <c:pt idx="1693">
                  <c:v>73.2</c:v>
                </c:pt>
                <c:pt idx="1694">
                  <c:v>73.2</c:v>
                </c:pt>
                <c:pt idx="1695">
                  <c:v>73.2</c:v>
                </c:pt>
                <c:pt idx="1696">
                  <c:v>73.2</c:v>
                </c:pt>
                <c:pt idx="1697">
                  <c:v>73.2</c:v>
                </c:pt>
                <c:pt idx="1698">
                  <c:v>73.2</c:v>
                </c:pt>
                <c:pt idx="1699">
                  <c:v>73.2</c:v>
                </c:pt>
                <c:pt idx="1700">
                  <c:v>73.2</c:v>
                </c:pt>
                <c:pt idx="1701">
                  <c:v>73.2</c:v>
                </c:pt>
                <c:pt idx="1702">
                  <c:v>73.3</c:v>
                </c:pt>
                <c:pt idx="1703">
                  <c:v>73.3</c:v>
                </c:pt>
                <c:pt idx="1704">
                  <c:v>73.3</c:v>
                </c:pt>
                <c:pt idx="1705">
                  <c:v>73.3</c:v>
                </c:pt>
                <c:pt idx="1706">
                  <c:v>73.3</c:v>
                </c:pt>
                <c:pt idx="1707">
                  <c:v>73.3</c:v>
                </c:pt>
                <c:pt idx="1708">
                  <c:v>73.3</c:v>
                </c:pt>
                <c:pt idx="1709">
                  <c:v>73.3</c:v>
                </c:pt>
                <c:pt idx="1710">
                  <c:v>73.3</c:v>
                </c:pt>
                <c:pt idx="1711">
                  <c:v>73.3</c:v>
                </c:pt>
                <c:pt idx="1712">
                  <c:v>73.3</c:v>
                </c:pt>
                <c:pt idx="1713">
                  <c:v>73.3</c:v>
                </c:pt>
                <c:pt idx="1714">
                  <c:v>73.3</c:v>
                </c:pt>
                <c:pt idx="1715">
                  <c:v>73.3</c:v>
                </c:pt>
                <c:pt idx="1716">
                  <c:v>73.3</c:v>
                </c:pt>
                <c:pt idx="1717">
                  <c:v>73.3</c:v>
                </c:pt>
                <c:pt idx="1718">
                  <c:v>73.3</c:v>
                </c:pt>
                <c:pt idx="1719">
                  <c:v>73.3</c:v>
                </c:pt>
                <c:pt idx="1720">
                  <c:v>73.3</c:v>
                </c:pt>
                <c:pt idx="1721">
                  <c:v>73.3</c:v>
                </c:pt>
                <c:pt idx="1722">
                  <c:v>73.3</c:v>
                </c:pt>
                <c:pt idx="1723">
                  <c:v>73.400000000000006</c:v>
                </c:pt>
                <c:pt idx="1724">
                  <c:v>73.400000000000006</c:v>
                </c:pt>
                <c:pt idx="1725">
                  <c:v>73.400000000000006</c:v>
                </c:pt>
                <c:pt idx="1726">
                  <c:v>73.400000000000006</c:v>
                </c:pt>
                <c:pt idx="1727">
                  <c:v>73.400000000000006</c:v>
                </c:pt>
                <c:pt idx="1728">
                  <c:v>73.400000000000006</c:v>
                </c:pt>
                <c:pt idx="1729">
                  <c:v>73.400000000000006</c:v>
                </c:pt>
                <c:pt idx="1730">
                  <c:v>73.400000000000006</c:v>
                </c:pt>
                <c:pt idx="1731">
                  <c:v>73.400000000000006</c:v>
                </c:pt>
                <c:pt idx="1732">
                  <c:v>73.400000000000006</c:v>
                </c:pt>
                <c:pt idx="1733">
                  <c:v>73.400000000000006</c:v>
                </c:pt>
                <c:pt idx="1734">
                  <c:v>73.400000000000006</c:v>
                </c:pt>
                <c:pt idx="1735">
                  <c:v>73.400000000000006</c:v>
                </c:pt>
                <c:pt idx="1736">
                  <c:v>73.400000000000006</c:v>
                </c:pt>
                <c:pt idx="1737">
                  <c:v>73.400000000000006</c:v>
                </c:pt>
                <c:pt idx="1738">
                  <c:v>73.400000000000006</c:v>
                </c:pt>
                <c:pt idx="1739">
                  <c:v>73.400000000000006</c:v>
                </c:pt>
                <c:pt idx="1740">
                  <c:v>73.400000000000006</c:v>
                </c:pt>
                <c:pt idx="1741">
                  <c:v>73.400000000000006</c:v>
                </c:pt>
                <c:pt idx="1742">
                  <c:v>73.5</c:v>
                </c:pt>
                <c:pt idx="1743">
                  <c:v>73.5</c:v>
                </c:pt>
                <c:pt idx="1744">
                  <c:v>73.5</c:v>
                </c:pt>
                <c:pt idx="1745">
                  <c:v>73.5</c:v>
                </c:pt>
                <c:pt idx="1746">
                  <c:v>73.5</c:v>
                </c:pt>
                <c:pt idx="1747">
                  <c:v>73.5</c:v>
                </c:pt>
                <c:pt idx="1748">
                  <c:v>73.5</c:v>
                </c:pt>
                <c:pt idx="1749">
                  <c:v>73.5</c:v>
                </c:pt>
                <c:pt idx="1750">
                  <c:v>73.5</c:v>
                </c:pt>
                <c:pt idx="1751">
                  <c:v>73.5</c:v>
                </c:pt>
                <c:pt idx="1752">
                  <c:v>73.5</c:v>
                </c:pt>
                <c:pt idx="1753">
                  <c:v>73.5</c:v>
                </c:pt>
                <c:pt idx="1754">
                  <c:v>73.5</c:v>
                </c:pt>
                <c:pt idx="1755">
                  <c:v>73.5</c:v>
                </c:pt>
                <c:pt idx="1756">
                  <c:v>73.5</c:v>
                </c:pt>
                <c:pt idx="1757">
                  <c:v>73.5</c:v>
                </c:pt>
                <c:pt idx="1758">
                  <c:v>73.5</c:v>
                </c:pt>
                <c:pt idx="1759">
                  <c:v>73.5</c:v>
                </c:pt>
                <c:pt idx="1760">
                  <c:v>73.5</c:v>
                </c:pt>
                <c:pt idx="1761">
                  <c:v>73.5</c:v>
                </c:pt>
                <c:pt idx="1762">
                  <c:v>73.5</c:v>
                </c:pt>
                <c:pt idx="1763">
                  <c:v>73.5</c:v>
                </c:pt>
                <c:pt idx="1764">
                  <c:v>73.5</c:v>
                </c:pt>
                <c:pt idx="1765">
                  <c:v>73.599999999999994</c:v>
                </c:pt>
                <c:pt idx="1766">
                  <c:v>73.599999999999994</c:v>
                </c:pt>
                <c:pt idx="1767">
                  <c:v>73.599999999999994</c:v>
                </c:pt>
                <c:pt idx="1768">
                  <c:v>73.599999999999994</c:v>
                </c:pt>
                <c:pt idx="1769">
                  <c:v>73.599999999999994</c:v>
                </c:pt>
                <c:pt idx="1770">
                  <c:v>73.599999999999994</c:v>
                </c:pt>
                <c:pt idx="1771">
                  <c:v>73.599999999999994</c:v>
                </c:pt>
                <c:pt idx="1772">
                  <c:v>73.599999999999994</c:v>
                </c:pt>
                <c:pt idx="1773">
                  <c:v>73.599999999999994</c:v>
                </c:pt>
                <c:pt idx="1774">
                  <c:v>73.599999999999994</c:v>
                </c:pt>
                <c:pt idx="1775">
                  <c:v>73.599999999999994</c:v>
                </c:pt>
                <c:pt idx="1776">
                  <c:v>73.599999999999994</c:v>
                </c:pt>
                <c:pt idx="1777">
                  <c:v>73.599999999999994</c:v>
                </c:pt>
                <c:pt idx="1778">
                  <c:v>73.599999999999994</c:v>
                </c:pt>
                <c:pt idx="1779">
                  <c:v>73.599999999999994</c:v>
                </c:pt>
                <c:pt idx="1780">
                  <c:v>73.599999999999994</c:v>
                </c:pt>
                <c:pt idx="1781">
                  <c:v>73.599999999999994</c:v>
                </c:pt>
                <c:pt idx="1782">
                  <c:v>73.599999999999994</c:v>
                </c:pt>
                <c:pt idx="1783">
                  <c:v>73.599999999999994</c:v>
                </c:pt>
                <c:pt idx="1784">
                  <c:v>73.599999999999994</c:v>
                </c:pt>
                <c:pt idx="1785">
                  <c:v>73.599999999999994</c:v>
                </c:pt>
                <c:pt idx="1786">
                  <c:v>73.599999999999994</c:v>
                </c:pt>
                <c:pt idx="1787">
                  <c:v>73.599999999999994</c:v>
                </c:pt>
                <c:pt idx="1788">
                  <c:v>73.599999999999994</c:v>
                </c:pt>
                <c:pt idx="1789">
                  <c:v>73.599999999999994</c:v>
                </c:pt>
                <c:pt idx="1790">
                  <c:v>73.599999999999994</c:v>
                </c:pt>
                <c:pt idx="1791">
                  <c:v>73.599999999999994</c:v>
                </c:pt>
                <c:pt idx="1792">
                  <c:v>73.599999999999994</c:v>
                </c:pt>
                <c:pt idx="1793">
                  <c:v>73.7</c:v>
                </c:pt>
                <c:pt idx="1794">
                  <c:v>73.7</c:v>
                </c:pt>
                <c:pt idx="1795">
                  <c:v>73.7</c:v>
                </c:pt>
                <c:pt idx="1796">
                  <c:v>73.7</c:v>
                </c:pt>
                <c:pt idx="1797">
                  <c:v>73.7</c:v>
                </c:pt>
                <c:pt idx="1798">
                  <c:v>73.7</c:v>
                </c:pt>
                <c:pt idx="1799">
                  <c:v>73.7</c:v>
                </c:pt>
                <c:pt idx="1800">
                  <c:v>73.7</c:v>
                </c:pt>
                <c:pt idx="1801">
                  <c:v>73.7</c:v>
                </c:pt>
                <c:pt idx="1802">
                  <c:v>73.7</c:v>
                </c:pt>
                <c:pt idx="1803">
                  <c:v>73.7</c:v>
                </c:pt>
                <c:pt idx="1804">
                  <c:v>73.7</c:v>
                </c:pt>
                <c:pt idx="1805">
                  <c:v>73.7</c:v>
                </c:pt>
                <c:pt idx="1806">
                  <c:v>73.7</c:v>
                </c:pt>
                <c:pt idx="1807">
                  <c:v>73.7</c:v>
                </c:pt>
                <c:pt idx="1808">
                  <c:v>73.7</c:v>
                </c:pt>
                <c:pt idx="1809">
                  <c:v>73.7</c:v>
                </c:pt>
                <c:pt idx="1810">
                  <c:v>73.7</c:v>
                </c:pt>
                <c:pt idx="1811">
                  <c:v>73.7</c:v>
                </c:pt>
                <c:pt idx="1812">
                  <c:v>73.8</c:v>
                </c:pt>
                <c:pt idx="1813">
                  <c:v>73.8</c:v>
                </c:pt>
                <c:pt idx="1814">
                  <c:v>73.8</c:v>
                </c:pt>
                <c:pt idx="1815">
                  <c:v>73.8</c:v>
                </c:pt>
                <c:pt idx="1816">
                  <c:v>73.8</c:v>
                </c:pt>
                <c:pt idx="1817">
                  <c:v>73.8</c:v>
                </c:pt>
                <c:pt idx="1818">
                  <c:v>73.8</c:v>
                </c:pt>
                <c:pt idx="1819">
                  <c:v>73.8</c:v>
                </c:pt>
                <c:pt idx="1820">
                  <c:v>73.8</c:v>
                </c:pt>
                <c:pt idx="1821">
                  <c:v>73.8</c:v>
                </c:pt>
                <c:pt idx="1822">
                  <c:v>73.8</c:v>
                </c:pt>
                <c:pt idx="1823">
                  <c:v>73.8</c:v>
                </c:pt>
                <c:pt idx="1824">
                  <c:v>73.8</c:v>
                </c:pt>
                <c:pt idx="1825">
                  <c:v>73.8</c:v>
                </c:pt>
                <c:pt idx="1826">
                  <c:v>73.8</c:v>
                </c:pt>
                <c:pt idx="1827">
                  <c:v>73.8</c:v>
                </c:pt>
                <c:pt idx="1828">
                  <c:v>73.8</c:v>
                </c:pt>
                <c:pt idx="1829">
                  <c:v>73.8</c:v>
                </c:pt>
                <c:pt idx="1830">
                  <c:v>73.8</c:v>
                </c:pt>
                <c:pt idx="1831">
                  <c:v>73.8</c:v>
                </c:pt>
                <c:pt idx="1832">
                  <c:v>73.8</c:v>
                </c:pt>
                <c:pt idx="1833">
                  <c:v>73.8</c:v>
                </c:pt>
                <c:pt idx="1834">
                  <c:v>73.900000000000006</c:v>
                </c:pt>
                <c:pt idx="1835">
                  <c:v>73.900000000000006</c:v>
                </c:pt>
                <c:pt idx="1836">
                  <c:v>73.900000000000006</c:v>
                </c:pt>
                <c:pt idx="1837">
                  <c:v>73.900000000000006</c:v>
                </c:pt>
                <c:pt idx="1838">
                  <c:v>73.900000000000006</c:v>
                </c:pt>
                <c:pt idx="1839">
                  <c:v>73.900000000000006</c:v>
                </c:pt>
                <c:pt idx="1840">
                  <c:v>73.900000000000006</c:v>
                </c:pt>
                <c:pt idx="1841">
                  <c:v>73.900000000000006</c:v>
                </c:pt>
                <c:pt idx="1842">
                  <c:v>73.900000000000006</c:v>
                </c:pt>
                <c:pt idx="1843">
                  <c:v>73.900000000000006</c:v>
                </c:pt>
                <c:pt idx="1844">
                  <c:v>73.900000000000006</c:v>
                </c:pt>
                <c:pt idx="1845">
                  <c:v>73.900000000000006</c:v>
                </c:pt>
                <c:pt idx="1846">
                  <c:v>73.900000000000006</c:v>
                </c:pt>
                <c:pt idx="1847">
                  <c:v>73.900000000000006</c:v>
                </c:pt>
                <c:pt idx="1848">
                  <c:v>73.900000000000006</c:v>
                </c:pt>
                <c:pt idx="1849">
                  <c:v>73.900000000000006</c:v>
                </c:pt>
                <c:pt idx="1850">
                  <c:v>73.900000000000006</c:v>
                </c:pt>
                <c:pt idx="1851">
                  <c:v>73.900000000000006</c:v>
                </c:pt>
                <c:pt idx="1852">
                  <c:v>73.900000000000006</c:v>
                </c:pt>
                <c:pt idx="1853">
                  <c:v>73.900000000000006</c:v>
                </c:pt>
                <c:pt idx="1854">
                  <c:v>73.900000000000006</c:v>
                </c:pt>
                <c:pt idx="1855">
                  <c:v>73.900000000000006</c:v>
                </c:pt>
                <c:pt idx="1856">
                  <c:v>73.900000000000006</c:v>
                </c:pt>
                <c:pt idx="1857">
                  <c:v>73.900000000000006</c:v>
                </c:pt>
                <c:pt idx="1858">
                  <c:v>73.900000000000006</c:v>
                </c:pt>
                <c:pt idx="1859">
                  <c:v>74</c:v>
                </c:pt>
                <c:pt idx="1860">
                  <c:v>74</c:v>
                </c:pt>
                <c:pt idx="1861">
                  <c:v>74</c:v>
                </c:pt>
                <c:pt idx="1862">
                  <c:v>74</c:v>
                </c:pt>
                <c:pt idx="1863">
                  <c:v>74</c:v>
                </c:pt>
                <c:pt idx="1864">
                  <c:v>74</c:v>
                </c:pt>
                <c:pt idx="1865">
                  <c:v>74</c:v>
                </c:pt>
                <c:pt idx="1866">
                  <c:v>74</c:v>
                </c:pt>
                <c:pt idx="1867">
                  <c:v>74</c:v>
                </c:pt>
                <c:pt idx="1868">
                  <c:v>74</c:v>
                </c:pt>
                <c:pt idx="1869">
                  <c:v>74</c:v>
                </c:pt>
                <c:pt idx="1870">
                  <c:v>74</c:v>
                </c:pt>
                <c:pt idx="1871">
                  <c:v>74</c:v>
                </c:pt>
                <c:pt idx="1872">
                  <c:v>74</c:v>
                </c:pt>
                <c:pt idx="1873">
                  <c:v>74</c:v>
                </c:pt>
                <c:pt idx="1874">
                  <c:v>74</c:v>
                </c:pt>
                <c:pt idx="1875">
                  <c:v>74</c:v>
                </c:pt>
                <c:pt idx="1876">
                  <c:v>74</c:v>
                </c:pt>
                <c:pt idx="1877">
                  <c:v>74</c:v>
                </c:pt>
                <c:pt idx="1878">
                  <c:v>74</c:v>
                </c:pt>
                <c:pt idx="1879">
                  <c:v>74</c:v>
                </c:pt>
                <c:pt idx="1880">
                  <c:v>74.099999999999994</c:v>
                </c:pt>
                <c:pt idx="1881">
                  <c:v>74.099999999999994</c:v>
                </c:pt>
                <c:pt idx="1882">
                  <c:v>74.099999999999994</c:v>
                </c:pt>
                <c:pt idx="1883">
                  <c:v>74.099999999999994</c:v>
                </c:pt>
                <c:pt idx="1884">
                  <c:v>74.099999999999994</c:v>
                </c:pt>
                <c:pt idx="1885">
                  <c:v>74.099999999999994</c:v>
                </c:pt>
                <c:pt idx="1886">
                  <c:v>74.099999999999994</c:v>
                </c:pt>
                <c:pt idx="1887">
                  <c:v>74.099999999999994</c:v>
                </c:pt>
                <c:pt idx="1888">
                  <c:v>74.099999999999994</c:v>
                </c:pt>
                <c:pt idx="1889">
                  <c:v>74.099999999999994</c:v>
                </c:pt>
                <c:pt idx="1890">
                  <c:v>74.099999999999994</c:v>
                </c:pt>
                <c:pt idx="1891">
                  <c:v>74.099999999999994</c:v>
                </c:pt>
                <c:pt idx="1892">
                  <c:v>74.099999999999994</c:v>
                </c:pt>
                <c:pt idx="1893">
                  <c:v>74.099999999999994</c:v>
                </c:pt>
                <c:pt idx="1894">
                  <c:v>74.099999999999994</c:v>
                </c:pt>
                <c:pt idx="1895">
                  <c:v>74.099999999999994</c:v>
                </c:pt>
                <c:pt idx="1896">
                  <c:v>74.099999999999994</c:v>
                </c:pt>
                <c:pt idx="1897">
                  <c:v>74.099999999999994</c:v>
                </c:pt>
                <c:pt idx="1898">
                  <c:v>74.099999999999994</c:v>
                </c:pt>
                <c:pt idx="1899">
                  <c:v>74.099999999999994</c:v>
                </c:pt>
                <c:pt idx="1900">
                  <c:v>74.099999999999994</c:v>
                </c:pt>
                <c:pt idx="1901">
                  <c:v>74.099999999999994</c:v>
                </c:pt>
                <c:pt idx="1902">
                  <c:v>74.099999999999994</c:v>
                </c:pt>
                <c:pt idx="1903">
                  <c:v>74.2</c:v>
                </c:pt>
                <c:pt idx="1904">
                  <c:v>74.2</c:v>
                </c:pt>
                <c:pt idx="1905">
                  <c:v>74.2</c:v>
                </c:pt>
                <c:pt idx="1906">
                  <c:v>74.2</c:v>
                </c:pt>
                <c:pt idx="1907">
                  <c:v>74.2</c:v>
                </c:pt>
                <c:pt idx="1908">
                  <c:v>74.2</c:v>
                </c:pt>
                <c:pt idx="1909">
                  <c:v>74.2</c:v>
                </c:pt>
                <c:pt idx="1910">
                  <c:v>74.2</c:v>
                </c:pt>
                <c:pt idx="1911">
                  <c:v>74.2</c:v>
                </c:pt>
                <c:pt idx="1912">
                  <c:v>74.2</c:v>
                </c:pt>
                <c:pt idx="1913">
                  <c:v>74.2</c:v>
                </c:pt>
                <c:pt idx="1914">
                  <c:v>74.2</c:v>
                </c:pt>
                <c:pt idx="1915">
                  <c:v>74.2</c:v>
                </c:pt>
                <c:pt idx="1916">
                  <c:v>74.2</c:v>
                </c:pt>
                <c:pt idx="1917">
                  <c:v>74.2</c:v>
                </c:pt>
                <c:pt idx="1918">
                  <c:v>74.2</c:v>
                </c:pt>
                <c:pt idx="1919">
                  <c:v>74.2</c:v>
                </c:pt>
                <c:pt idx="1920">
                  <c:v>74.2</c:v>
                </c:pt>
                <c:pt idx="1921">
                  <c:v>74.2</c:v>
                </c:pt>
                <c:pt idx="1922">
                  <c:v>74.2</c:v>
                </c:pt>
                <c:pt idx="1923">
                  <c:v>74.2</c:v>
                </c:pt>
                <c:pt idx="1924">
                  <c:v>74.2</c:v>
                </c:pt>
                <c:pt idx="1925">
                  <c:v>74.2</c:v>
                </c:pt>
                <c:pt idx="1926">
                  <c:v>74.3</c:v>
                </c:pt>
                <c:pt idx="1927">
                  <c:v>74.3</c:v>
                </c:pt>
                <c:pt idx="1928">
                  <c:v>74.3</c:v>
                </c:pt>
                <c:pt idx="1929">
                  <c:v>74.3</c:v>
                </c:pt>
                <c:pt idx="1930">
                  <c:v>74.3</c:v>
                </c:pt>
                <c:pt idx="1931">
                  <c:v>74.3</c:v>
                </c:pt>
                <c:pt idx="1932">
                  <c:v>74.3</c:v>
                </c:pt>
                <c:pt idx="1933">
                  <c:v>74.3</c:v>
                </c:pt>
                <c:pt idx="1934">
                  <c:v>74.3</c:v>
                </c:pt>
                <c:pt idx="1935">
                  <c:v>74.3</c:v>
                </c:pt>
                <c:pt idx="1936">
                  <c:v>74.3</c:v>
                </c:pt>
                <c:pt idx="1937">
                  <c:v>74.3</c:v>
                </c:pt>
                <c:pt idx="1938">
                  <c:v>74.3</c:v>
                </c:pt>
                <c:pt idx="1939">
                  <c:v>74.400000000000006</c:v>
                </c:pt>
                <c:pt idx="1940">
                  <c:v>74.400000000000006</c:v>
                </c:pt>
                <c:pt idx="1941">
                  <c:v>74.400000000000006</c:v>
                </c:pt>
                <c:pt idx="1942">
                  <c:v>74.400000000000006</c:v>
                </c:pt>
                <c:pt idx="1943">
                  <c:v>74.400000000000006</c:v>
                </c:pt>
                <c:pt idx="1944">
                  <c:v>74.400000000000006</c:v>
                </c:pt>
                <c:pt idx="1945">
                  <c:v>74.400000000000006</c:v>
                </c:pt>
                <c:pt idx="1946">
                  <c:v>74.400000000000006</c:v>
                </c:pt>
                <c:pt idx="1947">
                  <c:v>74.400000000000006</c:v>
                </c:pt>
                <c:pt idx="1948">
                  <c:v>74.400000000000006</c:v>
                </c:pt>
                <c:pt idx="1949">
                  <c:v>74.400000000000006</c:v>
                </c:pt>
                <c:pt idx="1950">
                  <c:v>74.400000000000006</c:v>
                </c:pt>
                <c:pt idx="1951">
                  <c:v>74.400000000000006</c:v>
                </c:pt>
                <c:pt idx="1952">
                  <c:v>74.400000000000006</c:v>
                </c:pt>
                <c:pt idx="1953">
                  <c:v>74.400000000000006</c:v>
                </c:pt>
                <c:pt idx="1954">
                  <c:v>74.400000000000006</c:v>
                </c:pt>
                <c:pt idx="1955">
                  <c:v>74.400000000000006</c:v>
                </c:pt>
                <c:pt idx="1956">
                  <c:v>74.400000000000006</c:v>
                </c:pt>
                <c:pt idx="1957">
                  <c:v>74.400000000000006</c:v>
                </c:pt>
                <c:pt idx="1958">
                  <c:v>74.400000000000006</c:v>
                </c:pt>
                <c:pt idx="1959">
                  <c:v>74.400000000000006</c:v>
                </c:pt>
                <c:pt idx="1960">
                  <c:v>74.400000000000006</c:v>
                </c:pt>
                <c:pt idx="1961">
                  <c:v>74.400000000000006</c:v>
                </c:pt>
                <c:pt idx="1962">
                  <c:v>74.5</c:v>
                </c:pt>
                <c:pt idx="1963">
                  <c:v>74.5</c:v>
                </c:pt>
                <c:pt idx="1964">
                  <c:v>74.5</c:v>
                </c:pt>
                <c:pt idx="1965">
                  <c:v>74.5</c:v>
                </c:pt>
                <c:pt idx="1966">
                  <c:v>74.5</c:v>
                </c:pt>
                <c:pt idx="1967">
                  <c:v>74.5</c:v>
                </c:pt>
                <c:pt idx="1968">
                  <c:v>74.5</c:v>
                </c:pt>
                <c:pt idx="1969">
                  <c:v>74.5</c:v>
                </c:pt>
                <c:pt idx="1970">
                  <c:v>74.5</c:v>
                </c:pt>
                <c:pt idx="1971">
                  <c:v>74.5</c:v>
                </c:pt>
                <c:pt idx="1972">
                  <c:v>74.5</c:v>
                </c:pt>
                <c:pt idx="1973">
                  <c:v>74.5</c:v>
                </c:pt>
                <c:pt idx="1974">
                  <c:v>74.5</c:v>
                </c:pt>
                <c:pt idx="1975">
                  <c:v>74.5</c:v>
                </c:pt>
                <c:pt idx="1976">
                  <c:v>74.5</c:v>
                </c:pt>
                <c:pt idx="1977">
                  <c:v>74.5</c:v>
                </c:pt>
                <c:pt idx="1978">
                  <c:v>74.5</c:v>
                </c:pt>
                <c:pt idx="1979">
                  <c:v>74.5</c:v>
                </c:pt>
                <c:pt idx="1980">
                  <c:v>74.5</c:v>
                </c:pt>
                <c:pt idx="1981">
                  <c:v>74.5</c:v>
                </c:pt>
                <c:pt idx="1982">
                  <c:v>74.5</c:v>
                </c:pt>
                <c:pt idx="1983">
                  <c:v>74.5</c:v>
                </c:pt>
                <c:pt idx="1984">
                  <c:v>74.5</c:v>
                </c:pt>
                <c:pt idx="1985">
                  <c:v>74.5</c:v>
                </c:pt>
                <c:pt idx="1986">
                  <c:v>74.599999999999994</c:v>
                </c:pt>
                <c:pt idx="1987">
                  <c:v>74.599999999999994</c:v>
                </c:pt>
                <c:pt idx="1988">
                  <c:v>74.599999999999994</c:v>
                </c:pt>
                <c:pt idx="1989">
                  <c:v>74.599999999999994</c:v>
                </c:pt>
                <c:pt idx="1990">
                  <c:v>74.599999999999994</c:v>
                </c:pt>
                <c:pt idx="1991">
                  <c:v>74.599999999999994</c:v>
                </c:pt>
                <c:pt idx="1992">
                  <c:v>74.599999999999994</c:v>
                </c:pt>
                <c:pt idx="1993">
                  <c:v>74.599999999999994</c:v>
                </c:pt>
                <c:pt idx="1994">
                  <c:v>74.599999999999994</c:v>
                </c:pt>
                <c:pt idx="1995">
                  <c:v>74.599999999999994</c:v>
                </c:pt>
                <c:pt idx="1996">
                  <c:v>74.599999999999994</c:v>
                </c:pt>
                <c:pt idx="1997">
                  <c:v>74.599999999999994</c:v>
                </c:pt>
                <c:pt idx="1998">
                  <c:v>74.599999999999994</c:v>
                </c:pt>
                <c:pt idx="1999">
                  <c:v>74.599999999999994</c:v>
                </c:pt>
                <c:pt idx="2000" formatCode="General">
                  <c:v>74.599999999999994</c:v>
                </c:pt>
                <c:pt idx="2001" formatCode="General">
                  <c:v>74.599999999999994</c:v>
                </c:pt>
                <c:pt idx="2002" formatCode="General">
                  <c:v>74.599999999999994</c:v>
                </c:pt>
                <c:pt idx="2003" formatCode="General">
                  <c:v>74.599999999999994</c:v>
                </c:pt>
                <c:pt idx="2004" formatCode="General">
                  <c:v>74.599999999999994</c:v>
                </c:pt>
                <c:pt idx="2005" formatCode="General">
                  <c:v>74.599999999999994</c:v>
                </c:pt>
                <c:pt idx="2006" formatCode="General">
                  <c:v>74.7</c:v>
                </c:pt>
                <c:pt idx="2007" formatCode="General">
                  <c:v>74.7</c:v>
                </c:pt>
                <c:pt idx="2008" formatCode="General">
                  <c:v>74.7</c:v>
                </c:pt>
                <c:pt idx="2009" formatCode="General">
                  <c:v>74.7</c:v>
                </c:pt>
                <c:pt idx="2010" formatCode="General">
                  <c:v>74.7</c:v>
                </c:pt>
                <c:pt idx="2011" formatCode="General">
                  <c:v>74.7</c:v>
                </c:pt>
                <c:pt idx="2012" formatCode="General">
                  <c:v>74.7</c:v>
                </c:pt>
                <c:pt idx="2013" formatCode="General">
                  <c:v>74.7</c:v>
                </c:pt>
                <c:pt idx="2014" formatCode="General">
                  <c:v>74.7</c:v>
                </c:pt>
                <c:pt idx="2015" formatCode="General">
                  <c:v>74.7</c:v>
                </c:pt>
                <c:pt idx="2016" formatCode="General">
                  <c:v>74.7</c:v>
                </c:pt>
                <c:pt idx="2017" formatCode="General">
                  <c:v>74.7</c:v>
                </c:pt>
                <c:pt idx="2018" formatCode="General">
                  <c:v>74.7</c:v>
                </c:pt>
                <c:pt idx="2019" formatCode="General">
                  <c:v>74.7</c:v>
                </c:pt>
                <c:pt idx="2020" formatCode="General">
                  <c:v>74.7</c:v>
                </c:pt>
                <c:pt idx="2021" formatCode="General">
                  <c:v>74.7</c:v>
                </c:pt>
                <c:pt idx="2022" formatCode="General">
                  <c:v>74.7</c:v>
                </c:pt>
                <c:pt idx="2023" formatCode="General">
                  <c:v>74.7</c:v>
                </c:pt>
                <c:pt idx="2024" formatCode="General">
                  <c:v>74.7</c:v>
                </c:pt>
                <c:pt idx="2025" formatCode="General">
                  <c:v>74.7</c:v>
                </c:pt>
                <c:pt idx="2026" formatCode="General">
                  <c:v>74.7</c:v>
                </c:pt>
                <c:pt idx="2027" formatCode="General">
                  <c:v>74.7</c:v>
                </c:pt>
                <c:pt idx="2028" formatCode="General">
                  <c:v>74.7</c:v>
                </c:pt>
                <c:pt idx="2029" formatCode="General">
                  <c:v>74.7</c:v>
                </c:pt>
                <c:pt idx="2030" formatCode="General">
                  <c:v>74.8</c:v>
                </c:pt>
                <c:pt idx="2031" formatCode="General">
                  <c:v>74.8</c:v>
                </c:pt>
                <c:pt idx="2032" formatCode="General">
                  <c:v>74.8</c:v>
                </c:pt>
                <c:pt idx="2033" formatCode="General">
                  <c:v>74.8</c:v>
                </c:pt>
                <c:pt idx="2034" formatCode="General">
                  <c:v>74.8</c:v>
                </c:pt>
                <c:pt idx="2035" formatCode="General">
                  <c:v>74.8</c:v>
                </c:pt>
                <c:pt idx="2036" formatCode="General">
                  <c:v>74.8</c:v>
                </c:pt>
                <c:pt idx="2037" formatCode="General">
                  <c:v>74.8</c:v>
                </c:pt>
                <c:pt idx="2038" formatCode="General">
                  <c:v>74.8</c:v>
                </c:pt>
                <c:pt idx="2039" formatCode="General">
                  <c:v>74.8</c:v>
                </c:pt>
                <c:pt idx="2040" formatCode="General">
                  <c:v>74.8</c:v>
                </c:pt>
                <c:pt idx="2041" formatCode="General">
                  <c:v>74.8</c:v>
                </c:pt>
                <c:pt idx="2042" formatCode="General">
                  <c:v>74.8</c:v>
                </c:pt>
                <c:pt idx="2043" formatCode="General">
                  <c:v>74.8</c:v>
                </c:pt>
                <c:pt idx="2044" formatCode="General">
                  <c:v>74.8</c:v>
                </c:pt>
                <c:pt idx="2045" formatCode="General">
                  <c:v>74.8</c:v>
                </c:pt>
                <c:pt idx="2046" formatCode="General">
                  <c:v>74.8</c:v>
                </c:pt>
                <c:pt idx="2047" formatCode="General">
                  <c:v>74.8</c:v>
                </c:pt>
                <c:pt idx="2048" formatCode="General">
                  <c:v>74.900000000000006</c:v>
                </c:pt>
                <c:pt idx="2049" formatCode="General">
                  <c:v>74.900000000000006</c:v>
                </c:pt>
                <c:pt idx="2050" formatCode="General">
                  <c:v>74.900000000000006</c:v>
                </c:pt>
                <c:pt idx="2051" formatCode="General">
                  <c:v>74.900000000000006</c:v>
                </c:pt>
                <c:pt idx="2052" formatCode="General">
                  <c:v>74.900000000000006</c:v>
                </c:pt>
                <c:pt idx="2053" formatCode="General">
                  <c:v>74.900000000000006</c:v>
                </c:pt>
                <c:pt idx="2054" formatCode="General">
                  <c:v>74.900000000000006</c:v>
                </c:pt>
                <c:pt idx="2055" formatCode="General">
                  <c:v>74.900000000000006</c:v>
                </c:pt>
                <c:pt idx="2056" formatCode="General">
                  <c:v>74.900000000000006</c:v>
                </c:pt>
                <c:pt idx="2057" formatCode="General">
                  <c:v>74.900000000000006</c:v>
                </c:pt>
                <c:pt idx="2058" formatCode="General">
                  <c:v>74.900000000000006</c:v>
                </c:pt>
                <c:pt idx="2059" formatCode="General">
                  <c:v>74.900000000000006</c:v>
                </c:pt>
                <c:pt idx="2060" formatCode="General">
                  <c:v>74.900000000000006</c:v>
                </c:pt>
                <c:pt idx="2061" formatCode="General">
                  <c:v>74.900000000000006</c:v>
                </c:pt>
                <c:pt idx="2062" formatCode="General">
                  <c:v>74.900000000000006</c:v>
                </c:pt>
                <c:pt idx="2063" formatCode="General">
                  <c:v>74.900000000000006</c:v>
                </c:pt>
                <c:pt idx="2064" formatCode="General">
                  <c:v>74.900000000000006</c:v>
                </c:pt>
                <c:pt idx="2065" formatCode="General">
                  <c:v>74.900000000000006</c:v>
                </c:pt>
                <c:pt idx="2066" formatCode="General">
                  <c:v>74.900000000000006</c:v>
                </c:pt>
                <c:pt idx="2067" formatCode="General">
                  <c:v>74.900000000000006</c:v>
                </c:pt>
                <c:pt idx="2068" formatCode="General">
                  <c:v>74.900000000000006</c:v>
                </c:pt>
                <c:pt idx="2069" formatCode="General">
                  <c:v>74.900000000000006</c:v>
                </c:pt>
                <c:pt idx="2070" formatCode="General">
                  <c:v>74.900000000000006</c:v>
                </c:pt>
                <c:pt idx="2071" formatCode="General">
                  <c:v>75</c:v>
                </c:pt>
                <c:pt idx="2072" formatCode="General">
                  <c:v>75</c:v>
                </c:pt>
                <c:pt idx="2073" formatCode="General">
                  <c:v>75</c:v>
                </c:pt>
                <c:pt idx="2074" formatCode="General">
                  <c:v>75</c:v>
                </c:pt>
                <c:pt idx="2075" formatCode="General">
                  <c:v>75</c:v>
                </c:pt>
                <c:pt idx="2076" formatCode="General">
                  <c:v>75</c:v>
                </c:pt>
                <c:pt idx="2077" formatCode="General">
                  <c:v>75</c:v>
                </c:pt>
                <c:pt idx="2078" formatCode="General">
                  <c:v>75</c:v>
                </c:pt>
                <c:pt idx="2079" formatCode="General">
                  <c:v>75</c:v>
                </c:pt>
                <c:pt idx="2080" formatCode="General">
                  <c:v>75</c:v>
                </c:pt>
                <c:pt idx="2081" formatCode="General">
                  <c:v>75</c:v>
                </c:pt>
                <c:pt idx="2082" formatCode="General">
                  <c:v>75</c:v>
                </c:pt>
                <c:pt idx="2083" formatCode="General">
                  <c:v>75</c:v>
                </c:pt>
                <c:pt idx="2084" formatCode="General">
                  <c:v>75</c:v>
                </c:pt>
                <c:pt idx="2085" formatCode="General">
                  <c:v>75</c:v>
                </c:pt>
                <c:pt idx="2086" formatCode="General">
                  <c:v>75</c:v>
                </c:pt>
                <c:pt idx="2087" formatCode="General">
                  <c:v>75</c:v>
                </c:pt>
                <c:pt idx="2088" formatCode="General">
                  <c:v>75</c:v>
                </c:pt>
                <c:pt idx="2089" formatCode="General">
                  <c:v>75</c:v>
                </c:pt>
                <c:pt idx="2090" formatCode="General">
                  <c:v>75</c:v>
                </c:pt>
                <c:pt idx="2091" formatCode="General">
                  <c:v>75</c:v>
                </c:pt>
                <c:pt idx="2092" formatCode="General">
                  <c:v>75</c:v>
                </c:pt>
                <c:pt idx="2093" formatCode="General">
                  <c:v>75</c:v>
                </c:pt>
                <c:pt idx="2094" formatCode="General">
                  <c:v>75</c:v>
                </c:pt>
                <c:pt idx="2095" formatCode="General">
                  <c:v>75</c:v>
                </c:pt>
                <c:pt idx="2096" formatCode="General">
                  <c:v>75</c:v>
                </c:pt>
                <c:pt idx="2097" formatCode="General">
                  <c:v>75</c:v>
                </c:pt>
                <c:pt idx="2098" formatCode="General">
                  <c:v>75</c:v>
                </c:pt>
                <c:pt idx="2099" formatCode="General">
                  <c:v>75</c:v>
                </c:pt>
                <c:pt idx="2100" formatCode="General">
                  <c:v>75</c:v>
                </c:pt>
                <c:pt idx="2101" formatCode="General">
                  <c:v>75</c:v>
                </c:pt>
                <c:pt idx="2102" formatCode="General">
                  <c:v>75</c:v>
                </c:pt>
                <c:pt idx="2103" formatCode="General">
                  <c:v>75</c:v>
                </c:pt>
                <c:pt idx="2104" formatCode="General">
                  <c:v>75.099999999999994</c:v>
                </c:pt>
                <c:pt idx="2105" formatCode="General">
                  <c:v>75.099999999999994</c:v>
                </c:pt>
                <c:pt idx="2106" formatCode="General">
                  <c:v>75.099999999999994</c:v>
                </c:pt>
                <c:pt idx="2107" formatCode="General">
                  <c:v>75.099999999999994</c:v>
                </c:pt>
                <c:pt idx="2108" formatCode="General">
                  <c:v>75.099999999999994</c:v>
                </c:pt>
                <c:pt idx="2109" formatCode="General">
                  <c:v>75.099999999999994</c:v>
                </c:pt>
                <c:pt idx="2110" formatCode="General">
                  <c:v>75.099999999999994</c:v>
                </c:pt>
                <c:pt idx="2111" formatCode="General">
                  <c:v>75.099999999999994</c:v>
                </c:pt>
                <c:pt idx="2112" formatCode="General">
                  <c:v>75.099999999999994</c:v>
                </c:pt>
                <c:pt idx="2113" formatCode="General">
                  <c:v>75.099999999999994</c:v>
                </c:pt>
                <c:pt idx="2114" formatCode="General">
                  <c:v>75.2</c:v>
                </c:pt>
                <c:pt idx="2115" formatCode="General">
                  <c:v>75.2</c:v>
                </c:pt>
                <c:pt idx="2116" formatCode="General">
                  <c:v>75.2</c:v>
                </c:pt>
                <c:pt idx="2117" formatCode="General">
                  <c:v>75.2</c:v>
                </c:pt>
                <c:pt idx="2118" formatCode="General">
                  <c:v>75.2</c:v>
                </c:pt>
                <c:pt idx="2119" formatCode="General">
                  <c:v>75.2</c:v>
                </c:pt>
                <c:pt idx="2120" formatCode="General">
                  <c:v>75.2</c:v>
                </c:pt>
                <c:pt idx="2121" formatCode="General">
                  <c:v>75.2</c:v>
                </c:pt>
                <c:pt idx="2122" formatCode="General">
                  <c:v>75.2</c:v>
                </c:pt>
                <c:pt idx="2123" formatCode="General">
                  <c:v>75.2</c:v>
                </c:pt>
                <c:pt idx="2124" formatCode="General">
                  <c:v>75.2</c:v>
                </c:pt>
                <c:pt idx="2125" formatCode="General">
                  <c:v>75.2</c:v>
                </c:pt>
                <c:pt idx="2126" formatCode="General">
                  <c:v>75.2</c:v>
                </c:pt>
                <c:pt idx="2127" formatCode="General">
                  <c:v>75.2</c:v>
                </c:pt>
                <c:pt idx="2128" formatCode="General">
                  <c:v>75.2</c:v>
                </c:pt>
                <c:pt idx="2129" formatCode="General">
                  <c:v>75.3</c:v>
                </c:pt>
                <c:pt idx="2130" formatCode="General">
                  <c:v>75.3</c:v>
                </c:pt>
                <c:pt idx="2131" formatCode="General">
                  <c:v>75.3</c:v>
                </c:pt>
                <c:pt idx="2132" formatCode="General">
                  <c:v>75.3</c:v>
                </c:pt>
                <c:pt idx="2133" formatCode="General">
                  <c:v>75.3</c:v>
                </c:pt>
                <c:pt idx="2134" formatCode="General">
                  <c:v>75.3</c:v>
                </c:pt>
                <c:pt idx="2135" formatCode="General">
                  <c:v>75.3</c:v>
                </c:pt>
                <c:pt idx="2136" formatCode="General">
                  <c:v>75.3</c:v>
                </c:pt>
                <c:pt idx="2137" formatCode="General">
                  <c:v>75.3</c:v>
                </c:pt>
                <c:pt idx="2138" formatCode="General">
                  <c:v>75.3</c:v>
                </c:pt>
                <c:pt idx="2139" formatCode="General">
                  <c:v>75.3</c:v>
                </c:pt>
                <c:pt idx="2140" formatCode="General">
                  <c:v>75.3</c:v>
                </c:pt>
                <c:pt idx="2141" formatCode="General">
                  <c:v>75.3</c:v>
                </c:pt>
                <c:pt idx="2142" formatCode="General">
                  <c:v>75.3</c:v>
                </c:pt>
                <c:pt idx="2143" formatCode="General">
                  <c:v>75.3</c:v>
                </c:pt>
                <c:pt idx="2144" formatCode="General">
                  <c:v>75.3</c:v>
                </c:pt>
                <c:pt idx="2145" formatCode="General">
                  <c:v>75.400000000000006</c:v>
                </c:pt>
                <c:pt idx="2146" formatCode="General">
                  <c:v>75.400000000000006</c:v>
                </c:pt>
                <c:pt idx="2147" formatCode="General">
                  <c:v>75.400000000000006</c:v>
                </c:pt>
                <c:pt idx="2148" formatCode="General">
                  <c:v>75.400000000000006</c:v>
                </c:pt>
                <c:pt idx="2149" formatCode="General">
                  <c:v>75.400000000000006</c:v>
                </c:pt>
                <c:pt idx="2150" formatCode="General">
                  <c:v>75.400000000000006</c:v>
                </c:pt>
                <c:pt idx="2151" formatCode="General">
                  <c:v>75.400000000000006</c:v>
                </c:pt>
                <c:pt idx="2152" formatCode="General">
                  <c:v>75.400000000000006</c:v>
                </c:pt>
                <c:pt idx="2153" formatCode="General">
                  <c:v>75.400000000000006</c:v>
                </c:pt>
                <c:pt idx="2154" formatCode="General">
                  <c:v>75.400000000000006</c:v>
                </c:pt>
                <c:pt idx="2155" formatCode="General">
                  <c:v>75.400000000000006</c:v>
                </c:pt>
                <c:pt idx="2156" formatCode="General">
                  <c:v>75.400000000000006</c:v>
                </c:pt>
                <c:pt idx="2157" formatCode="General">
                  <c:v>75.400000000000006</c:v>
                </c:pt>
                <c:pt idx="2158" formatCode="General">
                  <c:v>75.400000000000006</c:v>
                </c:pt>
                <c:pt idx="2159" formatCode="General">
                  <c:v>75.400000000000006</c:v>
                </c:pt>
                <c:pt idx="2160" formatCode="General">
                  <c:v>75.400000000000006</c:v>
                </c:pt>
                <c:pt idx="2161" formatCode="General">
                  <c:v>75.400000000000006</c:v>
                </c:pt>
                <c:pt idx="2162" formatCode="General">
                  <c:v>75.400000000000006</c:v>
                </c:pt>
                <c:pt idx="2163" formatCode="General">
                  <c:v>75.400000000000006</c:v>
                </c:pt>
                <c:pt idx="2164" formatCode="General">
                  <c:v>75.400000000000006</c:v>
                </c:pt>
                <c:pt idx="2165" formatCode="General">
                  <c:v>75.400000000000006</c:v>
                </c:pt>
                <c:pt idx="2166" formatCode="General">
                  <c:v>75.5</c:v>
                </c:pt>
                <c:pt idx="2167" formatCode="General">
                  <c:v>75.5</c:v>
                </c:pt>
                <c:pt idx="2168" formatCode="General">
                  <c:v>75.5</c:v>
                </c:pt>
                <c:pt idx="2169" formatCode="General">
                  <c:v>75.5</c:v>
                </c:pt>
                <c:pt idx="2170" formatCode="General">
                  <c:v>75.5</c:v>
                </c:pt>
                <c:pt idx="2171" formatCode="General">
                  <c:v>75.5</c:v>
                </c:pt>
                <c:pt idx="2172" formatCode="General">
                  <c:v>75.5</c:v>
                </c:pt>
                <c:pt idx="2173" formatCode="General">
                  <c:v>75.5</c:v>
                </c:pt>
                <c:pt idx="2174" formatCode="General">
                  <c:v>75.5</c:v>
                </c:pt>
                <c:pt idx="2175" formatCode="General">
                  <c:v>75.5</c:v>
                </c:pt>
                <c:pt idx="2176" formatCode="General">
                  <c:v>75.5</c:v>
                </c:pt>
                <c:pt idx="2177" formatCode="General">
                  <c:v>75.5</c:v>
                </c:pt>
                <c:pt idx="2178" formatCode="General">
                  <c:v>75.5</c:v>
                </c:pt>
                <c:pt idx="2179" formatCode="General">
                  <c:v>75.599999999999994</c:v>
                </c:pt>
                <c:pt idx="2180" formatCode="General">
                  <c:v>75.599999999999994</c:v>
                </c:pt>
                <c:pt idx="2181" formatCode="General">
                  <c:v>75.599999999999994</c:v>
                </c:pt>
                <c:pt idx="2182" formatCode="General">
                  <c:v>75.599999999999994</c:v>
                </c:pt>
                <c:pt idx="2183" formatCode="General">
                  <c:v>75.599999999999994</c:v>
                </c:pt>
                <c:pt idx="2184" formatCode="General">
                  <c:v>75.599999999999994</c:v>
                </c:pt>
                <c:pt idx="2185" formatCode="General">
                  <c:v>75.599999999999994</c:v>
                </c:pt>
                <c:pt idx="2186" formatCode="General">
                  <c:v>75.599999999999994</c:v>
                </c:pt>
                <c:pt idx="2187" formatCode="General">
                  <c:v>75.599999999999994</c:v>
                </c:pt>
                <c:pt idx="2188" formatCode="General">
                  <c:v>75.599999999999994</c:v>
                </c:pt>
                <c:pt idx="2189" formatCode="General">
                  <c:v>75.599999999999994</c:v>
                </c:pt>
                <c:pt idx="2190" formatCode="General">
                  <c:v>75.599999999999994</c:v>
                </c:pt>
                <c:pt idx="2191" formatCode="General">
                  <c:v>75.599999999999994</c:v>
                </c:pt>
                <c:pt idx="2192" formatCode="General">
                  <c:v>75.599999999999994</c:v>
                </c:pt>
                <c:pt idx="2193" formatCode="General">
                  <c:v>75.599999999999994</c:v>
                </c:pt>
                <c:pt idx="2194" formatCode="General">
                  <c:v>75.599999999999994</c:v>
                </c:pt>
                <c:pt idx="2195" formatCode="General">
                  <c:v>75.7</c:v>
                </c:pt>
                <c:pt idx="2196" formatCode="General">
                  <c:v>75.7</c:v>
                </c:pt>
                <c:pt idx="2197" formatCode="General">
                  <c:v>75.7</c:v>
                </c:pt>
                <c:pt idx="2198" formatCode="General">
                  <c:v>75.7</c:v>
                </c:pt>
                <c:pt idx="2199" formatCode="General">
                  <c:v>75.7</c:v>
                </c:pt>
                <c:pt idx="2200" formatCode="General">
                  <c:v>75.7</c:v>
                </c:pt>
                <c:pt idx="2201" formatCode="General">
                  <c:v>75.7</c:v>
                </c:pt>
                <c:pt idx="2202" formatCode="General">
                  <c:v>75.7</c:v>
                </c:pt>
                <c:pt idx="2203" formatCode="General">
                  <c:v>75.7</c:v>
                </c:pt>
                <c:pt idx="2204" formatCode="General">
                  <c:v>75.7</c:v>
                </c:pt>
                <c:pt idx="2205" formatCode="General">
                  <c:v>75.8</c:v>
                </c:pt>
                <c:pt idx="2206" formatCode="General">
                  <c:v>75.8</c:v>
                </c:pt>
                <c:pt idx="2207" formatCode="General">
                  <c:v>75.8</c:v>
                </c:pt>
                <c:pt idx="2208" formatCode="General">
                  <c:v>75.8</c:v>
                </c:pt>
                <c:pt idx="2209" formatCode="General">
                  <c:v>75.8</c:v>
                </c:pt>
                <c:pt idx="2210" formatCode="General">
                  <c:v>75.8</c:v>
                </c:pt>
                <c:pt idx="2211" formatCode="General">
                  <c:v>75.8</c:v>
                </c:pt>
                <c:pt idx="2212" formatCode="General">
                  <c:v>75.8</c:v>
                </c:pt>
                <c:pt idx="2213" formatCode="General">
                  <c:v>75.8</c:v>
                </c:pt>
                <c:pt idx="2214" formatCode="General">
                  <c:v>75.8</c:v>
                </c:pt>
                <c:pt idx="2215" formatCode="General">
                  <c:v>75.8</c:v>
                </c:pt>
                <c:pt idx="2216" formatCode="General">
                  <c:v>75.8</c:v>
                </c:pt>
                <c:pt idx="2217" formatCode="General">
                  <c:v>75.8</c:v>
                </c:pt>
                <c:pt idx="2218" formatCode="General">
                  <c:v>75.8</c:v>
                </c:pt>
                <c:pt idx="2219" formatCode="General">
                  <c:v>75.900000000000006</c:v>
                </c:pt>
                <c:pt idx="2220" formatCode="General">
                  <c:v>75.900000000000006</c:v>
                </c:pt>
                <c:pt idx="2221" formatCode="General">
                  <c:v>75.900000000000006</c:v>
                </c:pt>
                <c:pt idx="2222" formatCode="General">
                  <c:v>75.900000000000006</c:v>
                </c:pt>
                <c:pt idx="2223" formatCode="General">
                  <c:v>75.900000000000006</c:v>
                </c:pt>
                <c:pt idx="2224" formatCode="General">
                  <c:v>75.900000000000006</c:v>
                </c:pt>
                <c:pt idx="2225" formatCode="General">
                  <c:v>75.900000000000006</c:v>
                </c:pt>
                <c:pt idx="2226" formatCode="General">
                  <c:v>75.900000000000006</c:v>
                </c:pt>
                <c:pt idx="2227" formatCode="General">
                  <c:v>76</c:v>
                </c:pt>
                <c:pt idx="2228" formatCode="General">
                  <c:v>76</c:v>
                </c:pt>
                <c:pt idx="2229" formatCode="General">
                  <c:v>76</c:v>
                </c:pt>
                <c:pt idx="2230" formatCode="General">
                  <c:v>76</c:v>
                </c:pt>
                <c:pt idx="2231" formatCode="General">
                  <c:v>76</c:v>
                </c:pt>
                <c:pt idx="2232" formatCode="General">
                  <c:v>76</c:v>
                </c:pt>
                <c:pt idx="2233" formatCode="General">
                  <c:v>76</c:v>
                </c:pt>
                <c:pt idx="2234" formatCode="General">
                  <c:v>76</c:v>
                </c:pt>
                <c:pt idx="2235" formatCode="General">
                  <c:v>76</c:v>
                </c:pt>
                <c:pt idx="2236" formatCode="General">
                  <c:v>76</c:v>
                </c:pt>
                <c:pt idx="2237" formatCode="General">
                  <c:v>76</c:v>
                </c:pt>
                <c:pt idx="2238" formatCode="General">
                  <c:v>76</c:v>
                </c:pt>
                <c:pt idx="2239" formatCode="General">
                  <c:v>76</c:v>
                </c:pt>
                <c:pt idx="2240" formatCode="General">
                  <c:v>76</c:v>
                </c:pt>
                <c:pt idx="2241" formatCode="General">
                  <c:v>76</c:v>
                </c:pt>
                <c:pt idx="2242" formatCode="General">
                  <c:v>76</c:v>
                </c:pt>
                <c:pt idx="2243" formatCode="General">
                  <c:v>76</c:v>
                </c:pt>
                <c:pt idx="2244" formatCode="General">
                  <c:v>76</c:v>
                </c:pt>
                <c:pt idx="2245" formatCode="General">
                  <c:v>76</c:v>
                </c:pt>
                <c:pt idx="2246" formatCode="General">
                  <c:v>76</c:v>
                </c:pt>
                <c:pt idx="2247" formatCode="General">
                  <c:v>76</c:v>
                </c:pt>
                <c:pt idx="2248" formatCode="General">
                  <c:v>76</c:v>
                </c:pt>
                <c:pt idx="2249" formatCode="General">
                  <c:v>76</c:v>
                </c:pt>
                <c:pt idx="2250" formatCode="General">
                  <c:v>76</c:v>
                </c:pt>
                <c:pt idx="2251" formatCode="General">
                  <c:v>76</c:v>
                </c:pt>
                <c:pt idx="2252" formatCode="General">
                  <c:v>76.099999999999994</c:v>
                </c:pt>
                <c:pt idx="2253" formatCode="General">
                  <c:v>76.099999999999994</c:v>
                </c:pt>
                <c:pt idx="2254" formatCode="General">
                  <c:v>76.099999999999994</c:v>
                </c:pt>
                <c:pt idx="2255" formatCode="General">
                  <c:v>76.099999999999994</c:v>
                </c:pt>
                <c:pt idx="2256" formatCode="General">
                  <c:v>76.099999999999994</c:v>
                </c:pt>
                <c:pt idx="2257" formatCode="General">
                  <c:v>76.099999999999994</c:v>
                </c:pt>
                <c:pt idx="2258" formatCode="General">
                  <c:v>76.099999999999994</c:v>
                </c:pt>
                <c:pt idx="2259" formatCode="General">
                  <c:v>76.099999999999994</c:v>
                </c:pt>
                <c:pt idx="2260" formatCode="General">
                  <c:v>76.099999999999994</c:v>
                </c:pt>
                <c:pt idx="2261" formatCode="General">
                  <c:v>76.099999999999994</c:v>
                </c:pt>
                <c:pt idx="2262" formatCode="General">
                  <c:v>76.099999999999994</c:v>
                </c:pt>
                <c:pt idx="2263" formatCode="General">
                  <c:v>76.2</c:v>
                </c:pt>
                <c:pt idx="2264" formatCode="General">
                  <c:v>76.2</c:v>
                </c:pt>
                <c:pt idx="2265" formatCode="General">
                  <c:v>76.2</c:v>
                </c:pt>
                <c:pt idx="2266" formatCode="General">
                  <c:v>76.2</c:v>
                </c:pt>
                <c:pt idx="2267" formatCode="General">
                  <c:v>76.2</c:v>
                </c:pt>
                <c:pt idx="2268" formatCode="General">
                  <c:v>76.2</c:v>
                </c:pt>
                <c:pt idx="2269" formatCode="General">
                  <c:v>76.2</c:v>
                </c:pt>
                <c:pt idx="2270" formatCode="General">
                  <c:v>76.2</c:v>
                </c:pt>
                <c:pt idx="2271" formatCode="General">
                  <c:v>76.2</c:v>
                </c:pt>
                <c:pt idx="2272" formatCode="General">
                  <c:v>76.2</c:v>
                </c:pt>
                <c:pt idx="2273" formatCode="General">
                  <c:v>76.2</c:v>
                </c:pt>
                <c:pt idx="2274" formatCode="General">
                  <c:v>76.2</c:v>
                </c:pt>
                <c:pt idx="2275" formatCode="General">
                  <c:v>76.3</c:v>
                </c:pt>
                <c:pt idx="2276" formatCode="General">
                  <c:v>76.3</c:v>
                </c:pt>
                <c:pt idx="2277" formatCode="General">
                  <c:v>76.3</c:v>
                </c:pt>
                <c:pt idx="2278" formatCode="General">
                  <c:v>76.3</c:v>
                </c:pt>
                <c:pt idx="2279" formatCode="General">
                  <c:v>76.3</c:v>
                </c:pt>
                <c:pt idx="2280" formatCode="General">
                  <c:v>76.3</c:v>
                </c:pt>
                <c:pt idx="2281" formatCode="General">
                  <c:v>76.3</c:v>
                </c:pt>
                <c:pt idx="2282" formatCode="General">
                  <c:v>76.3</c:v>
                </c:pt>
                <c:pt idx="2283" formatCode="General">
                  <c:v>76.3</c:v>
                </c:pt>
                <c:pt idx="2284" formatCode="General">
                  <c:v>76.3</c:v>
                </c:pt>
                <c:pt idx="2285" formatCode="General">
                  <c:v>76.400000000000006</c:v>
                </c:pt>
                <c:pt idx="2286" formatCode="General">
                  <c:v>76.400000000000006</c:v>
                </c:pt>
                <c:pt idx="2287" formatCode="General">
                  <c:v>76.400000000000006</c:v>
                </c:pt>
                <c:pt idx="2288" formatCode="General">
                  <c:v>76.400000000000006</c:v>
                </c:pt>
                <c:pt idx="2289" formatCode="General">
                  <c:v>76.400000000000006</c:v>
                </c:pt>
                <c:pt idx="2290" formatCode="General">
                  <c:v>76.400000000000006</c:v>
                </c:pt>
                <c:pt idx="2291" formatCode="General">
                  <c:v>76.400000000000006</c:v>
                </c:pt>
                <c:pt idx="2292" formatCode="General">
                  <c:v>76.400000000000006</c:v>
                </c:pt>
                <c:pt idx="2293" formatCode="General">
                  <c:v>76.400000000000006</c:v>
                </c:pt>
                <c:pt idx="2294" formatCode="General">
                  <c:v>76.5</c:v>
                </c:pt>
                <c:pt idx="2295" formatCode="General">
                  <c:v>76.5</c:v>
                </c:pt>
                <c:pt idx="2296" formatCode="General">
                  <c:v>76.5</c:v>
                </c:pt>
                <c:pt idx="2297" formatCode="General">
                  <c:v>76.5</c:v>
                </c:pt>
                <c:pt idx="2298" formatCode="General">
                  <c:v>76.5</c:v>
                </c:pt>
                <c:pt idx="2299" formatCode="General">
                  <c:v>76.5</c:v>
                </c:pt>
                <c:pt idx="2300" formatCode="General">
                  <c:v>76.5</c:v>
                </c:pt>
                <c:pt idx="2301" formatCode="General">
                  <c:v>76.5</c:v>
                </c:pt>
                <c:pt idx="2302" formatCode="General">
                  <c:v>76.599999999999994</c:v>
                </c:pt>
                <c:pt idx="2303" formatCode="General">
                  <c:v>76.599999999999994</c:v>
                </c:pt>
                <c:pt idx="2304" formatCode="General">
                  <c:v>76.599999999999994</c:v>
                </c:pt>
                <c:pt idx="2305" formatCode="General">
                  <c:v>76.599999999999994</c:v>
                </c:pt>
                <c:pt idx="2306" formatCode="General">
                  <c:v>76.599999999999994</c:v>
                </c:pt>
                <c:pt idx="2307" formatCode="General">
                  <c:v>76.599999999999994</c:v>
                </c:pt>
                <c:pt idx="2308" formatCode="General">
                  <c:v>76.599999999999994</c:v>
                </c:pt>
                <c:pt idx="2309" formatCode="General">
                  <c:v>76.599999999999994</c:v>
                </c:pt>
                <c:pt idx="2310" formatCode="General">
                  <c:v>76.599999999999994</c:v>
                </c:pt>
                <c:pt idx="2311" formatCode="General">
                  <c:v>76.599999999999994</c:v>
                </c:pt>
                <c:pt idx="2312" formatCode="General">
                  <c:v>76.599999999999994</c:v>
                </c:pt>
                <c:pt idx="2313" formatCode="General">
                  <c:v>76.7</c:v>
                </c:pt>
                <c:pt idx="2314" formatCode="General">
                  <c:v>76.7</c:v>
                </c:pt>
                <c:pt idx="2315" formatCode="General">
                  <c:v>76.7</c:v>
                </c:pt>
                <c:pt idx="2316" formatCode="General">
                  <c:v>76.7</c:v>
                </c:pt>
                <c:pt idx="2317" formatCode="General">
                  <c:v>76.7</c:v>
                </c:pt>
                <c:pt idx="2318" formatCode="General">
                  <c:v>76.7</c:v>
                </c:pt>
                <c:pt idx="2319" formatCode="General">
                  <c:v>76.7</c:v>
                </c:pt>
                <c:pt idx="2320" formatCode="General">
                  <c:v>76.7</c:v>
                </c:pt>
                <c:pt idx="2321" formatCode="General">
                  <c:v>76.7</c:v>
                </c:pt>
                <c:pt idx="2322" formatCode="General">
                  <c:v>76.8</c:v>
                </c:pt>
                <c:pt idx="2323" formatCode="General">
                  <c:v>76.8</c:v>
                </c:pt>
                <c:pt idx="2324" formatCode="General">
                  <c:v>76.8</c:v>
                </c:pt>
                <c:pt idx="2325" formatCode="General">
                  <c:v>76.8</c:v>
                </c:pt>
                <c:pt idx="2326" formatCode="General">
                  <c:v>76.8</c:v>
                </c:pt>
                <c:pt idx="2327" formatCode="General">
                  <c:v>76.8</c:v>
                </c:pt>
                <c:pt idx="2328" formatCode="General">
                  <c:v>76.8</c:v>
                </c:pt>
                <c:pt idx="2329" formatCode="General">
                  <c:v>76.8</c:v>
                </c:pt>
                <c:pt idx="2330" formatCode="General">
                  <c:v>76.8</c:v>
                </c:pt>
                <c:pt idx="2331" formatCode="General">
                  <c:v>76.8</c:v>
                </c:pt>
                <c:pt idx="2332" formatCode="General">
                  <c:v>76.900000000000006</c:v>
                </c:pt>
                <c:pt idx="2333" formatCode="General">
                  <c:v>76.900000000000006</c:v>
                </c:pt>
                <c:pt idx="2334" formatCode="General">
                  <c:v>76.900000000000006</c:v>
                </c:pt>
                <c:pt idx="2335" formatCode="General">
                  <c:v>76.900000000000006</c:v>
                </c:pt>
                <c:pt idx="2336" formatCode="General">
                  <c:v>76.900000000000006</c:v>
                </c:pt>
                <c:pt idx="2337" formatCode="General">
                  <c:v>76.900000000000006</c:v>
                </c:pt>
                <c:pt idx="2338" formatCode="General">
                  <c:v>76.900000000000006</c:v>
                </c:pt>
                <c:pt idx="2339" formatCode="General">
                  <c:v>76.900000000000006</c:v>
                </c:pt>
                <c:pt idx="2340" formatCode="General">
                  <c:v>76.900000000000006</c:v>
                </c:pt>
                <c:pt idx="2341" formatCode="General">
                  <c:v>76.900000000000006</c:v>
                </c:pt>
                <c:pt idx="2342" formatCode="General">
                  <c:v>77</c:v>
                </c:pt>
                <c:pt idx="2343" formatCode="General">
                  <c:v>77</c:v>
                </c:pt>
                <c:pt idx="2344" formatCode="General">
                  <c:v>77</c:v>
                </c:pt>
                <c:pt idx="2345" formatCode="General">
                  <c:v>77</c:v>
                </c:pt>
                <c:pt idx="2346" formatCode="General">
                  <c:v>77</c:v>
                </c:pt>
                <c:pt idx="2347" formatCode="General">
                  <c:v>77</c:v>
                </c:pt>
                <c:pt idx="2348" formatCode="General">
                  <c:v>77</c:v>
                </c:pt>
                <c:pt idx="2349" formatCode="General">
                  <c:v>77</c:v>
                </c:pt>
                <c:pt idx="2350" formatCode="General">
                  <c:v>77</c:v>
                </c:pt>
                <c:pt idx="2351" formatCode="General">
                  <c:v>77</c:v>
                </c:pt>
                <c:pt idx="2352" formatCode="General">
                  <c:v>77</c:v>
                </c:pt>
                <c:pt idx="2353" formatCode="General">
                  <c:v>77</c:v>
                </c:pt>
                <c:pt idx="2354" formatCode="General">
                  <c:v>77</c:v>
                </c:pt>
                <c:pt idx="2355" formatCode="General">
                  <c:v>77</c:v>
                </c:pt>
                <c:pt idx="2356" formatCode="General">
                  <c:v>77</c:v>
                </c:pt>
                <c:pt idx="2357" formatCode="General">
                  <c:v>77</c:v>
                </c:pt>
                <c:pt idx="2358" formatCode="General">
                  <c:v>77</c:v>
                </c:pt>
                <c:pt idx="2359" formatCode="General">
                  <c:v>77</c:v>
                </c:pt>
                <c:pt idx="2360" formatCode="General">
                  <c:v>77</c:v>
                </c:pt>
                <c:pt idx="2361" formatCode="General">
                  <c:v>77</c:v>
                </c:pt>
                <c:pt idx="2362" formatCode="General">
                  <c:v>77</c:v>
                </c:pt>
                <c:pt idx="2363" formatCode="General">
                  <c:v>77</c:v>
                </c:pt>
                <c:pt idx="2364" formatCode="General">
                  <c:v>77.099999999999994</c:v>
                </c:pt>
                <c:pt idx="2365" formatCode="General">
                  <c:v>77.099999999999994</c:v>
                </c:pt>
                <c:pt idx="2366" formatCode="General">
                  <c:v>77.099999999999994</c:v>
                </c:pt>
                <c:pt idx="2367" formatCode="General">
                  <c:v>77.099999999999994</c:v>
                </c:pt>
                <c:pt idx="2368" formatCode="General">
                  <c:v>77.099999999999994</c:v>
                </c:pt>
                <c:pt idx="2369" formatCode="General">
                  <c:v>77.099999999999994</c:v>
                </c:pt>
                <c:pt idx="2370" formatCode="General">
                  <c:v>77.2</c:v>
                </c:pt>
                <c:pt idx="2371" formatCode="General">
                  <c:v>77.2</c:v>
                </c:pt>
                <c:pt idx="2372" formatCode="General">
                  <c:v>77.2</c:v>
                </c:pt>
                <c:pt idx="2373" formatCode="General">
                  <c:v>77.2</c:v>
                </c:pt>
                <c:pt idx="2374" formatCode="General">
                  <c:v>77.2</c:v>
                </c:pt>
                <c:pt idx="2375" formatCode="General">
                  <c:v>77.2</c:v>
                </c:pt>
                <c:pt idx="2376" formatCode="General">
                  <c:v>77.2</c:v>
                </c:pt>
                <c:pt idx="2377" formatCode="General">
                  <c:v>77.2</c:v>
                </c:pt>
                <c:pt idx="2378" formatCode="General">
                  <c:v>77.3</c:v>
                </c:pt>
                <c:pt idx="2379" formatCode="General">
                  <c:v>77.3</c:v>
                </c:pt>
                <c:pt idx="2380" formatCode="General">
                  <c:v>77.3</c:v>
                </c:pt>
                <c:pt idx="2381" formatCode="General">
                  <c:v>77.3</c:v>
                </c:pt>
                <c:pt idx="2382" formatCode="General">
                  <c:v>77.3</c:v>
                </c:pt>
                <c:pt idx="2383" formatCode="General">
                  <c:v>77.3</c:v>
                </c:pt>
                <c:pt idx="2384" formatCode="General">
                  <c:v>77.3</c:v>
                </c:pt>
                <c:pt idx="2385" formatCode="General">
                  <c:v>77.3</c:v>
                </c:pt>
                <c:pt idx="2386" formatCode="General">
                  <c:v>77.3</c:v>
                </c:pt>
                <c:pt idx="2387" formatCode="General">
                  <c:v>77.3</c:v>
                </c:pt>
                <c:pt idx="2388" formatCode="General">
                  <c:v>77.400000000000006</c:v>
                </c:pt>
                <c:pt idx="2389" formatCode="General">
                  <c:v>77.400000000000006</c:v>
                </c:pt>
                <c:pt idx="2390" formatCode="General">
                  <c:v>77.400000000000006</c:v>
                </c:pt>
                <c:pt idx="2391" formatCode="General">
                  <c:v>77.400000000000006</c:v>
                </c:pt>
                <c:pt idx="2392" formatCode="General">
                  <c:v>77.5</c:v>
                </c:pt>
                <c:pt idx="2393" formatCode="General">
                  <c:v>77.5</c:v>
                </c:pt>
                <c:pt idx="2394" formatCode="General">
                  <c:v>77.5</c:v>
                </c:pt>
                <c:pt idx="2395" formatCode="General">
                  <c:v>77.5</c:v>
                </c:pt>
                <c:pt idx="2396" formatCode="General">
                  <c:v>77.5</c:v>
                </c:pt>
                <c:pt idx="2397" formatCode="General">
                  <c:v>77.5</c:v>
                </c:pt>
                <c:pt idx="2398" formatCode="General">
                  <c:v>77.5</c:v>
                </c:pt>
                <c:pt idx="2399" formatCode="General">
                  <c:v>77.5</c:v>
                </c:pt>
                <c:pt idx="2400" formatCode="General">
                  <c:v>77.5</c:v>
                </c:pt>
                <c:pt idx="2401" formatCode="General">
                  <c:v>77.5</c:v>
                </c:pt>
                <c:pt idx="2402" formatCode="General">
                  <c:v>77.5</c:v>
                </c:pt>
                <c:pt idx="2403" formatCode="General">
                  <c:v>77.599999999999994</c:v>
                </c:pt>
                <c:pt idx="2404" formatCode="General">
                  <c:v>77.599999999999994</c:v>
                </c:pt>
                <c:pt idx="2405" formatCode="General">
                  <c:v>77.599999999999994</c:v>
                </c:pt>
                <c:pt idx="2406" formatCode="General">
                  <c:v>77.599999999999994</c:v>
                </c:pt>
                <c:pt idx="2407" formatCode="General">
                  <c:v>77.599999999999994</c:v>
                </c:pt>
                <c:pt idx="2408" formatCode="General">
                  <c:v>77.599999999999994</c:v>
                </c:pt>
                <c:pt idx="2409" formatCode="General">
                  <c:v>77.599999999999994</c:v>
                </c:pt>
                <c:pt idx="2410" formatCode="General">
                  <c:v>77.7</c:v>
                </c:pt>
                <c:pt idx="2411" formatCode="General">
                  <c:v>77.7</c:v>
                </c:pt>
                <c:pt idx="2412" formatCode="General">
                  <c:v>77.7</c:v>
                </c:pt>
                <c:pt idx="2413" formatCode="General">
                  <c:v>77.7</c:v>
                </c:pt>
                <c:pt idx="2414" formatCode="General">
                  <c:v>77.7</c:v>
                </c:pt>
                <c:pt idx="2415" formatCode="General">
                  <c:v>77.7</c:v>
                </c:pt>
                <c:pt idx="2416" formatCode="General">
                  <c:v>77.8</c:v>
                </c:pt>
                <c:pt idx="2417" formatCode="General">
                  <c:v>77.8</c:v>
                </c:pt>
                <c:pt idx="2418" formatCode="General">
                  <c:v>77.8</c:v>
                </c:pt>
                <c:pt idx="2419" formatCode="General">
                  <c:v>77.8</c:v>
                </c:pt>
                <c:pt idx="2420" formatCode="General">
                  <c:v>77.8</c:v>
                </c:pt>
                <c:pt idx="2421" formatCode="General">
                  <c:v>77.8</c:v>
                </c:pt>
                <c:pt idx="2422" formatCode="General">
                  <c:v>77.8</c:v>
                </c:pt>
                <c:pt idx="2423" formatCode="General">
                  <c:v>77.8</c:v>
                </c:pt>
                <c:pt idx="2424" formatCode="General">
                  <c:v>77.8</c:v>
                </c:pt>
                <c:pt idx="2425" formatCode="General">
                  <c:v>77.8</c:v>
                </c:pt>
                <c:pt idx="2426" formatCode="General">
                  <c:v>77.900000000000006</c:v>
                </c:pt>
                <c:pt idx="2427" formatCode="General">
                  <c:v>77.900000000000006</c:v>
                </c:pt>
                <c:pt idx="2428" formatCode="General">
                  <c:v>77.900000000000006</c:v>
                </c:pt>
                <c:pt idx="2429" formatCode="General">
                  <c:v>77.900000000000006</c:v>
                </c:pt>
                <c:pt idx="2430" formatCode="General">
                  <c:v>78</c:v>
                </c:pt>
                <c:pt idx="2431" formatCode="General">
                  <c:v>78</c:v>
                </c:pt>
                <c:pt idx="2432" formatCode="General">
                  <c:v>78</c:v>
                </c:pt>
                <c:pt idx="2433" formatCode="General">
                  <c:v>78</c:v>
                </c:pt>
                <c:pt idx="2434" formatCode="General">
                  <c:v>78</c:v>
                </c:pt>
                <c:pt idx="2435" formatCode="General">
                  <c:v>78</c:v>
                </c:pt>
                <c:pt idx="2436" formatCode="General">
                  <c:v>78</c:v>
                </c:pt>
                <c:pt idx="2437" formatCode="General">
                  <c:v>78</c:v>
                </c:pt>
                <c:pt idx="2438" formatCode="General">
                  <c:v>78</c:v>
                </c:pt>
                <c:pt idx="2439" formatCode="General">
                  <c:v>78</c:v>
                </c:pt>
                <c:pt idx="2440" formatCode="General">
                  <c:v>78</c:v>
                </c:pt>
                <c:pt idx="2441" formatCode="General">
                  <c:v>78</c:v>
                </c:pt>
                <c:pt idx="2442" formatCode="General">
                  <c:v>78</c:v>
                </c:pt>
                <c:pt idx="2443" formatCode="General">
                  <c:v>78</c:v>
                </c:pt>
                <c:pt idx="2444" formatCode="General">
                  <c:v>78</c:v>
                </c:pt>
                <c:pt idx="2445" formatCode="General">
                  <c:v>78</c:v>
                </c:pt>
                <c:pt idx="2446" formatCode="General">
                  <c:v>78</c:v>
                </c:pt>
                <c:pt idx="2447" formatCode="General">
                  <c:v>78</c:v>
                </c:pt>
                <c:pt idx="2448" formatCode="General">
                  <c:v>78</c:v>
                </c:pt>
                <c:pt idx="2449" formatCode="General">
                  <c:v>78</c:v>
                </c:pt>
                <c:pt idx="2450" formatCode="General">
                  <c:v>78</c:v>
                </c:pt>
                <c:pt idx="2451" formatCode="General">
                  <c:v>78</c:v>
                </c:pt>
                <c:pt idx="2452" formatCode="General">
                  <c:v>78</c:v>
                </c:pt>
                <c:pt idx="2453" formatCode="General">
                  <c:v>78</c:v>
                </c:pt>
                <c:pt idx="2454" formatCode="General">
                  <c:v>78</c:v>
                </c:pt>
                <c:pt idx="2455" formatCode="General">
                  <c:v>78</c:v>
                </c:pt>
                <c:pt idx="2456" formatCode="General">
                  <c:v>78</c:v>
                </c:pt>
                <c:pt idx="2457" formatCode="General">
                  <c:v>78</c:v>
                </c:pt>
                <c:pt idx="2458" formatCode="General">
                  <c:v>78</c:v>
                </c:pt>
                <c:pt idx="2459" formatCode="General">
                  <c:v>78</c:v>
                </c:pt>
                <c:pt idx="2460" formatCode="General">
                  <c:v>78</c:v>
                </c:pt>
                <c:pt idx="2461" formatCode="General">
                  <c:v>78.099999999999994</c:v>
                </c:pt>
                <c:pt idx="2462" formatCode="General">
                  <c:v>78.099999999999994</c:v>
                </c:pt>
                <c:pt idx="2463" formatCode="General">
                  <c:v>78.099999999999994</c:v>
                </c:pt>
                <c:pt idx="2464" formatCode="General">
                  <c:v>78.099999999999994</c:v>
                </c:pt>
                <c:pt idx="2465" formatCode="General">
                  <c:v>78.099999999999994</c:v>
                </c:pt>
                <c:pt idx="2466" formatCode="General">
                  <c:v>78.099999999999994</c:v>
                </c:pt>
                <c:pt idx="2467" formatCode="General">
                  <c:v>78.099999999999994</c:v>
                </c:pt>
                <c:pt idx="2468" formatCode="General">
                  <c:v>78.099999999999994</c:v>
                </c:pt>
                <c:pt idx="2469" formatCode="General">
                  <c:v>78.099999999999994</c:v>
                </c:pt>
                <c:pt idx="2470" formatCode="General">
                  <c:v>78.099999999999994</c:v>
                </c:pt>
                <c:pt idx="2471" formatCode="General">
                  <c:v>78.099999999999994</c:v>
                </c:pt>
                <c:pt idx="2472" formatCode="General">
                  <c:v>78.099999999999994</c:v>
                </c:pt>
                <c:pt idx="2473" formatCode="General">
                  <c:v>78.2</c:v>
                </c:pt>
                <c:pt idx="2474" formatCode="General">
                  <c:v>78.2</c:v>
                </c:pt>
                <c:pt idx="2475" formatCode="General">
                  <c:v>78.2</c:v>
                </c:pt>
                <c:pt idx="2476" formatCode="General">
                  <c:v>78.2</c:v>
                </c:pt>
                <c:pt idx="2477" formatCode="General">
                  <c:v>78.2</c:v>
                </c:pt>
                <c:pt idx="2478" formatCode="General">
                  <c:v>78.2</c:v>
                </c:pt>
                <c:pt idx="2479" formatCode="General">
                  <c:v>78.2</c:v>
                </c:pt>
                <c:pt idx="2480" formatCode="General">
                  <c:v>78.2</c:v>
                </c:pt>
                <c:pt idx="2481" formatCode="General">
                  <c:v>78.2</c:v>
                </c:pt>
                <c:pt idx="2482" formatCode="General">
                  <c:v>78.3</c:v>
                </c:pt>
                <c:pt idx="2483" formatCode="General">
                  <c:v>78.3</c:v>
                </c:pt>
                <c:pt idx="2484" formatCode="General">
                  <c:v>78.3</c:v>
                </c:pt>
                <c:pt idx="2485" formatCode="General">
                  <c:v>78.3</c:v>
                </c:pt>
                <c:pt idx="2486" formatCode="General">
                  <c:v>78.3</c:v>
                </c:pt>
                <c:pt idx="2487" formatCode="General">
                  <c:v>78.3</c:v>
                </c:pt>
                <c:pt idx="2488" formatCode="General">
                  <c:v>78.3</c:v>
                </c:pt>
                <c:pt idx="2489" formatCode="General">
                  <c:v>78.3</c:v>
                </c:pt>
                <c:pt idx="2490" formatCode="General">
                  <c:v>78.3</c:v>
                </c:pt>
                <c:pt idx="2491" formatCode="General">
                  <c:v>78.3</c:v>
                </c:pt>
                <c:pt idx="2492" formatCode="General">
                  <c:v>78.400000000000006</c:v>
                </c:pt>
                <c:pt idx="2493" formatCode="General">
                  <c:v>78.400000000000006</c:v>
                </c:pt>
                <c:pt idx="2494" formatCode="General">
                  <c:v>78.400000000000006</c:v>
                </c:pt>
                <c:pt idx="2495" formatCode="General">
                  <c:v>78.400000000000006</c:v>
                </c:pt>
                <c:pt idx="2496" formatCode="General">
                  <c:v>78.400000000000006</c:v>
                </c:pt>
                <c:pt idx="2497" formatCode="General">
                  <c:v>78.400000000000006</c:v>
                </c:pt>
                <c:pt idx="2498" formatCode="General">
                  <c:v>78.5</c:v>
                </c:pt>
                <c:pt idx="2499" formatCode="General">
                  <c:v>78.5</c:v>
                </c:pt>
                <c:pt idx="2500" formatCode="General">
                  <c:v>78.5</c:v>
                </c:pt>
                <c:pt idx="2501" formatCode="General">
                  <c:v>78.5</c:v>
                </c:pt>
                <c:pt idx="2502" formatCode="General">
                  <c:v>78.5</c:v>
                </c:pt>
                <c:pt idx="2503" formatCode="General">
                  <c:v>78.5</c:v>
                </c:pt>
                <c:pt idx="2504" formatCode="General">
                  <c:v>78.5</c:v>
                </c:pt>
                <c:pt idx="2505" formatCode="General">
                  <c:v>78.5</c:v>
                </c:pt>
                <c:pt idx="2506" formatCode="General">
                  <c:v>78.599999999999994</c:v>
                </c:pt>
                <c:pt idx="2507" formatCode="General">
                  <c:v>78.599999999999994</c:v>
                </c:pt>
                <c:pt idx="2508" formatCode="General">
                  <c:v>78.599999999999994</c:v>
                </c:pt>
                <c:pt idx="2509" formatCode="General">
                  <c:v>78.599999999999994</c:v>
                </c:pt>
                <c:pt idx="2510" formatCode="General">
                  <c:v>78.599999999999994</c:v>
                </c:pt>
                <c:pt idx="2511" formatCode="General">
                  <c:v>78.599999999999994</c:v>
                </c:pt>
                <c:pt idx="2512" formatCode="General">
                  <c:v>78.7</c:v>
                </c:pt>
                <c:pt idx="2513" formatCode="General">
                  <c:v>78.7</c:v>
                </c:pt>
                <c:pt idx="2514" formatCode="General">
                  <c:v>78.7</c:v>
                </c:pt>
                <c:pt idx="2515" formatCode="General">
                  <c:v>78.7</c:v>
                </c:pt>
                <c:pt idx="2516" formatCode="General">
                  <c:v>78.7</c:v>
                </c:pt>
                <c:pt idx="2517" formatCode="General">
                  <c:v>78.7</c:v>
                </c:pt>
                <c:pt idx="2518" formatCode="General">
                  <c:v>78.7</c:v>
                </c:pt>
                <c:pt idx="2519" formatCode="General">
                  <c:v>78.7</c:v>
                </c:pt>
                <c:pt idx="2520" formatCode="General">
                  <c:v>78.7</c:v>
                </c:pt>
                <c:pt idx="2521" formatCode="General">
                  <c:v>78.7</c:v>
                </c:pt>
                <c:pt idx="2522" formatCode="General">
                  <c:v>78.7</c:v>
                </c:pt>
                <c:pt idx="2523" formatCode="General">
                  <c:v>78.7</c:v>
                </c:pt>
                <c:pt idx="2524" formatCode="General">
                  <c:v>78.7</c:v>
                </c:pt>
                <c:pt idx="2525" formatCode="General">
                  <c:v>78.7</c:v>
                </c:pt>
                <c:pt idx="2526" formatCode="General">
                  <c:v>78.7</c:v>
                </c:pt>
                <c:pt idx="2527" formatCode="General">
                  <c:v>78.7</c:v>
                </c:pt>
                <c:pt idx="2528" formatCode="General">
                  <c:v>78.8</c:v>
                </c:pt>
                <c:pt idx="2529" formatCode="General">
                  <c:v>78.8</c:v>
                </c:pt>
                <c:pt idx="2530" formatCode="General">
                  <c:v>78.8</c:v>
                </c:pt>
                <c:pt idx="2531" formatCode="General">
                  <c:v>78.8</c:v>
                </c:pt>
                <c:pt idx="2532" formatCode="General">
                  <c:v>78.8</c:v>
                </c:pt>
                <c:pt idx="2533" formatCode="General">
                  <c:v>78.8</c:v>
                </c:pt>
                <c:pt idx="2534" formatCode="General">
                  <c:v>78.8</c:v>
                </c:pt>
                <c:pt idx="2535" formatCode="General">
                  <c:v>78.8</c:v>
                </c:pt>
                <c:pt idx="2536" formatCode="General">
                  <c:v>78.8</c:v>
                </c:pt>
                <c:pt idx="2537" formatCode="General">
                  <c:v>78.8</c:v>
                </c:pt>
                <c:pt idx="2538" formatCode="General">
                  <c:v>78.8</c:v>
                </c:pt>
                <c:pt idx="2539" formatCode="General">
                  <c:v>78.900000000000006</c:v>
                </c:pt>
                <c:pt idx="2540" formatCode="General">
                  <c:v>78.900000000000006</c:v>
                </c:pt>
                <c:pt idx="2541" formatCode="General">
                  <c:v>78.900000000000006</c:v>
                </c:pt>
                <c:pt idx="2542" formatCode="General">
                  <c:v>78.900000000000006</c:v>
                </c:pt>
                <c:pt idx="2543" formatCode="General">
                  <c:v>78.900000000000006</c:v>
                </c:pt>
                <c:pt idx="2544" formatCode="General">
                  <c:v>78.900000000000006</c:v>
                </c:pt>
                <c:pt idx="2545" formatCode="General">
                  <c:v>78.900000000000006</c:v>
                </c:pt>
                <c:pt idx="2546" formatCode="General">
                  <c:v>78.900000000000006</c:v>
                </c:pt>
                <c:pt idx="2547" formatCode="General">
                  <c:v>78.900000000000006</c:v>
                </c:pt>
                <c:pt idx="2548" formatCode="General">
                  <c:v>78.900000000000006</c:v>
                </c:pt>
                <c:pt idx="2549" formatCode="General">
                  <c:v>78.900000000000006</c:v>
                </c:pt>
                <c:pt idx="2550" formatCode="General">
                  <c:v>78.900000000000006</c:v>
                </c:pt>
                <c:pt idx="2551" formatCode="General">
                  <c:v>79</c:v>
                </c:pt>
                <c:pt idx="2552" formatCode="General">
                  <c:v>79</c:v>
                </c:pt>
                <c:pt idx="2553" formatCode="General">
                  <c:v>79</c:v>
                </c:pt>
                <c:pt idx="2554" formatCode="General">
                  <c:v>79</c:v>
                </c:pt>
                <c:pt idx="2555" formatCode="General">
                  <c:v>79</c:v>
                </c:pt>
                <c:pt idx="2556" formatCode="General">
                  <c:v>79</c:v>
                </c:pt>
                <c:pt idx="2557" formatCode="General">
                  <c:v>79</c:v>
                </c:pt>
                <c:pt idx="2558" formatCode="General">
                  <c:v>79</c:v>
                </c:pt>
                <c:pt idx="2559" formatCode="General">
                  <c:v>79</c:v>
                </c:pt>
                <c:pt idx="2560" formatCode="General">
                  <c:v>79</c:v>
                </c:pt>
                <c:pt idx="2561" formatCode="General">
                  <c:v>79</c:v>
                </c:pt>
                <c:pt idx="2562" formatCode="General">
                  <c:v>79</c:v>
                </c:pt>
                <c:pt idx="2563" formatCode="General">
                  <c:v>79</c:v>
                </c:pt>
                <c:pt idx="2564" formatCode="General">
                  <c:v>79</c:v>
                </c:pt>
                <c:pt idx="2565" formatCode="General">
                  <c:v>79</c:v>
                </c:pt>
                <c:pt idx="2566" formatCode="General">
                  <c:v>79</c:v>
                </c:pt>
                <c:pt idx="2567" formatCode="General">
                  <c:v>79</c:v>
                </c:pt>
                <c:pt idx="2568" formatCode="General">
                  <c:v>79</c:v>
                </c:pt>
                <c:pt idx="2569" formatCode="General">
                  <c:v>79</c:v>
                </c:pt>
                <c:pt idx="2570" formatCode="General">
                  <c:v>79.099999999999994</c:v>
                </c:pt>
                <c:pt idx="2571" formatCode="General">
                  <c:v>79.099999999999994</c:v>
                </c:pt>
                <c:pt idx="2572" formatCode="General">
                  <c:v>79.099999999999994</c:v>
                </c:pt>
                <c:pt idx="2573" formatCode="General">
                  <c:v>79.099999999999994</c:v>
                </c:pt>
                <c:pt idx="2574" formatCode="General">
                  <c:v>79.099999999999994</c:v>
                </c:pt>
                <c:pt idx="2575" formatCode="General">
                  <c:v>79.099999999999994</c:v>
                </c:pt>
                <c:pt idx="2576" formatCode="General">
                  <c:v>79.099999999999994</c:v>
                </c:pt>
                <c:pt idx="2577" formatCode="General">
                  <c:v>79.099999999999994</c:v>
                </c:pt>
                <c:pt idx="2578" formatCode="General">
                  <c:v>79.099999999999994</c:v>
                </c:pt>
                <c:pt idx="2579" formatCode="General">
                  <c:v>79.099999999999994</c:v>
                </c:pt>
                <c:pt idx="2580" formatCode="General">
                  <c:v>79.2</c:v>
                </c:pt>
                <c:pt idx="2581" formatCode="General">
                  <c:v>79.2</c:v>
                </c:pt>
                <c:pt idx="2582" formatCode="General">
                  <c:v>79.2</c:v>
                </c:pt>
                <c:pt idx="2583" formatCode="General">
                  <c:v>79.2</c:v>
                </c:pt>
                <c:pt idx="2584" formatCode="General">
                  <c:v>79.2</c:v>
                </c:pt>
                <c:pt idx="2585" formatCode="General">
                  <c:v>79.2</c:v>
                </c:pt>
                <c:pt idx="2586" formatCode="General">
                  <c:v>79.2</c:v>
                </c:pt>
                <c:pt idx="2587" formatCode="General">
                  <c:v>79.2</c:v>
                </c:pt>
                <c:pt idx="2588" formatCode="General">
                  <c:v>79.2</c:v>
                </c:pt>
                <c:pt idx="2589" formatCode="General">
                  <c:v>79.3</c:v>
                </c:pt>
                <c:pt idx="2590" formatCode="General">
                  <c:v>79.3</c:v>
                </c:pt>
                <c:pt idx="2591" formatCode="General">
                  <c:v>79.3</c:v>
                </c:pt>
                <c:pt idx="2592" formatCode="General">
                  <c:v>79.3</c:v>
                </c:pt>
                <c:pt idx="2593" formatCode="General">
                  <c:v>79.3</c:v>
                </c:pt>
                <c:pt idx="2594" formatCode="General">
                  <c:v>79.3</c:v>
                </c:pt>
                <c:pt idx="2595" formatCode="General">
                  <c:v>79.3</c:v>
                </c:pt>
                <c:pt idx="2596" formatCode="General">
                  <c:v>79.3</c:v>
                </c:pt>
                <c:pt idx="2597" formatCode="General">
                  <c:v>79.3</c:v>
                </c:pt>
                <c:pt idx="2598" formatCode="General">
                  <c:v>79.3</c:v>
                </c:pt>
                <c:pt idx="2599" formatCode="General">
                  <c:v>79.3</c:v>
                </c:pt>
                <c:pt idx="2600" formatCode="General">
                  <c:v>79.3</c:v>
                </c:pt>
                <c:pt idx="2601" formatCode="General">
                  <c:v>79.3</c:v>
                </c:pt>
                <c:pt idx="2602" formatCode="General">
                  <c:v>79.400000000000006</c:v>
                </c:pt>
                <c:pt idx="2603" formatCode="General">
                  <c:v>79.400000000000006</c:v>
                </c:pt>
                <c:pt idx="2604" formatCode="General">
                  <c:v>79.400000000000006</c:v>
                </c:pt>
                <c:pt idx="2605" formatCode="General">
                  <c:v>79.400000000000006</c:v>
                </c:pt>
                <c:pt idx="2606" formatCode="General">
                  <c:v>79.400000000000006</c:v>
                </c:pt>
                <c:pt idx="2607" formatCode="General">
                  <c:v>79.400000000000006</c:v>
                </c:pt>
                <c:pt idx="2608" formatCode="General">
                  <c:v>79.400000000000006</c:v>
                </c:pt>
                <c:pt idx="2609" formatCode="General">
                  <c:v>79.400000000000006</c:v>
                </c:pt>
                <c:pt idx="2610" formatCode="General">
                  <c:v>79.400000000000006</c:v>
                </c:pt>
                <c:pt idx="2611" formatCode="General">
                  <c:v>79.400000000000006</c:v>
                </c:pt>
                <c:pt idx="2612" formatCode="General">
                  <c:v>79.400000000000006</c:v>
                </c:pt>
                <c:pt idx="2613" formatCode="General">
                  <c:v>79.400000000000006</c:v>
                </c:pt>
                <c:pt idx="2614" formatCode="General">
                  <c:v>79.5</c:v>
                </c:pt>
                <c:pt idx="2615" formatCode="General">
                  <c:v>79.5</c:v>
                </c:pt>
                <c:pt idx="2616" formatCode="General">
                  <c:v>79.5</c:v>
                </c:pt>
                <c:pt idx="2617" formatCode="General">
                  <c:v>79.5</c:v>
                </c:pt>
                <c:pt idx="2618" formatCode="General">
                  <c:v>79.5</c:v>
                </c:pt>
                <c:pt idx="2619" formatCode="General">
                  <c:v>79.5</c:v>
                </c:pt>
                <c:pt idx="2620" formatCode="General">
                  <c:v>79.5</c:v>
                </c:pt>
                <c:pt idx="2621" formatCode="General">
                  <c:v>79.5</c:v>
                </c:pt>
                <c:pt idx="2622" formatCode="General">
                  <c:v>79.5</c:v>
                </c:pt>
                <c:pt idx="2623" formatCode="General">
                  <c:v>79.5</c:v>
                </c:pt>
                <c:pt idx="2624" formatCode="General">
                  <c:v>79.599999999999994</c:v>
                </c:pt>
                <c:pt idx="2625" formatCode="General">
                  <c:v>79.599999999999994</c:v>
                </c:pt>
                <c:pt idx="2626" formatCode="General">
                  <c:v>79.599999999999994</c:v>
                </c:pt>
                <c:pt idx="2627" formatCode="General">
                  <c:v>79.599999999999994</c:v>
                </c:pt>
                <c:pt idx="2628" formatCode="General">
                  <c:v>79.599999999999994</c:v>
                </c:pt>
                <c:pt idx="2629" formatCode="General">
                  <c:v>79.599999999999994</c:v>
                </c:pt>
                <c:pt idx="2630" formatCode="General">
                  <c:v>79.599999999999994</c:v>
                </c:pt>
                <c:pt idx="2631" formatCode="General">
                  <c:v>79.599999999999994</c:v>
                </c:pt>
                <c:pt idx="2632" formatCode="General">
                  <c:v>79.7</c:v>
                </c:pt>
                <c:pt idx="2633" formatCode="General">
                  <c:v>79.7</c:v>
                </c:pt>
                <c:pt idx="2634" formatCode="General">
                  <c:v>79.7</c:v>
                </c:pt>
                <c:pt idx="2635" formatCode="General">
                  <c:v>79.7</c:v>
                </c:pt>
                <c:pt idx="2636" formatCode="General">
                  <c:v>79.7</c:v>
                </c:pt>
                <c:pt idx="2637" formatCode="General">
                  <c:v>79.7</c:v>
                </c:pt>
                <c:pt idx="2638" formatCode="General">
                  <c:v>79.7</c:v>
                </c:pt>
                <c:pt idx="2639" formatCode="General">
                  <c:v>79.7</c:v>
                </c:pt>
                <c:pt idx="2640" formatCode="General">
                  <c:v>79.7</c:v>
                </c:pt>
                <c:pt idx="2641" formatCode="General">
                  <c:v>79.7</c:v>
                </c:pt>
                <c:pt idx="2642" formatCode="General">
                  <c:v>79.7</c:v>
                </c:pt>
                <c:pt idx="2643" formatCode="General">
                  <c:v>79.8</c:v>
                </c:pt>
                <c:pt idx="2644" formatCode="General">
                  <c:v>79.8</c:v>
                </c:pt>
                <c:pt idx="2645" formatCode="General">
                  <c:v>79.8</c:v>
                </c:pt>
                <c:pt idx="2646" formatCode="General">
                  <c:v>79.8</c:v>
                </c:pt>
                <c:pt idx="2647" formatCode="General">
                  <c:v>79.8</c:v>
                </c:pt>
                <c:pt idx="2648" formatCode="General">
                  <c:v>79.8</c:v>
                </c:pt>
                <c:pt idx="2649" formatCode="General">
                  <c:v>79.8</c:v>
                </c:pt>
                <c:pt idx="2650" formatCode="General">
                  <c:v>79.8</c:v>
                </c:pt>
                <c:pt idx="2651" formatCode="General">
                  <c:v>79.8</c:v>
                </c:pt>
                <c:pt idx="2652" formatCode="General">
                  <c:v>79.8</c:v>
                </c:pt>
                <c:pt idx="2653" formatCode="General">
                  <c:v>79.8</c:v>
                </c:pt>
                <c:pt idx="2654" formatCode="General">
                  <c:v>79.900000000000006</c:v>
                </c:pt>
                <c:pt idx="2655" formatCode="General">
                  <c:v>79.900000000000006</c:v>
                </c:pt>
                <c:pt idx="2656" formatCode="General">
                  <c:v>79.900000000000006</c:v>
                </c:pt>
                <c:pt idx="2657" formatCode="General">
                  <c:v>79.900000000000006</c:v>
                </c:pt>
                <c:pt idx="2658" formatCode="General">
                  <c:v>79.900000000000006</c:v>
                </c:pt>
                <c:pt idx="2659" formatCode="General">
                  <c:v>79.900000000000006</c:v>
                </c:pt>
                <c:pt idx="2660" formatCode="General">
                  <c:v>79.900000000000006</c:v>
                </c:pt>
                <c:pt idx="2661" formatCode="General">
                  <c:v>79.900000000000006</c:v>
                </c:pt>
                <c:pt idx="2662" formatCode="General">
                  <c:v>79.900000000000006</c:v>
                </c:pt>
                <c:pt idx="2663" formatCode="General">
                  <c:v>79.900000000000006</c:v>
                </c:pt>
                <c:pt idx="2664" formatCode="General">
                  <c:v>80</c:v>
                </c:pt>
                <c:pt idx="2665" formatCode="General">
                  <c:v>80</c:v>
                </c:pt>
                <c:pt idx="2666" formatCode="General">
                  <c:v>80</c:v>
                </c:pt>
                <c:pt idx="2667" formatCode="General">
                  <c:v>80</c:v>
                </c:pt>
                <c:pt idx="2668" formatCode="General">
                  <c:v>80</c:v>
                </c:pt>
                <c:pt idx="2669" formatCode="General">
                  <c:v>80</c:v>
                </c:pt>
                <c:pt idx="2670" formatCode="General">
                  <c:v>80</c:v>
                </c:pt>
                <c:pt idx="2671" formatCode="General">
                  <c:v>80</c:v>
                </c:pt>
                <c:pt idx="2672" formatCode="General">
                  <c:v>80</c:v>
                </c:pt>
                <c:pt idx="2673" formatCode="General">
                  <c:v>80</c:v>
                </c:pt>
                <c:pt idx="2674" formatCode="General">
                  <c:v>80</c:v>
                </c:pt>
                <c:pt idx="2675" formatCode="General">
                  <c:v>81</c:v>
                </c:pt>
                <c:pt idx="2676" formatCode="General">
                  <c:v>81</c:v>
                </c:pt>
                <c:pt idx="2677" formatCode="General">
                  <c:v>81</c:v>
                </c:pt>
                <c:pt idx="2678" formatCode="General">
                  <c:v>81</c:v>
                </c:pt>
                <c:pt idx="2679" formatCode="General">
                  <c:v>81</c:v>
                </c:pt>
                <c:pt idx="2680" formatCode="General">
                  <c:v>81</c:v>
                </c:pt>
                <c:pt idx="2681" formatCode="General">
                  <c:v>81</c:v>
                </c:pt>
                <c:pt idx="2682" formatCode="General">
                  <c:v>81</c:v>
                </c:pt>
                <c:pt idx="2683" formatCode="General">
                  <c:v>81</c:v>
                </c:pt>
                <c:pt idx="2684" formatCode="General">
                  <c:v>81</c:v>
                </c:pt>
                <c:pt idx="2685" formatCode="General">
                  <c:v>81</c:v>
                </c:pt>
                <c:pt idx="2686" formatCode="General">
                  <c:v>81</c:v>
                </c:pt>
                <c:pt idx="2687" formatCode="General">
                  <c:v>81</c:v>
                </c:pt>
                <c:pt idx="2688" formatCode="General">
                  <c:v>81</c:v>
                </c:pt>
                <c:pt idx="2689" formatCode="General">
                  <c:v>81</c:v>
                </c:pt>
                <c:pt idx="2690" formatCode="General">
                  <c:v>81</c:v>
                </c:pt>
                <c:pt idx="2691" formatCode="General">
                  <c:v>81</c:v>
                </c:pt>
                <c:pt idx="2692" formatCode="General">
                  <c:v>81</c:v>
                </c:pt>
                <c:pt idx="2693" formatCode="General">
                  <c:v>81</c:v>
                </c:pt>
                <c:pt idx="2694" formatCode="General">
                  <c:v>81</c:v>
                </c:pt>
                <c:pt idx="2695" formatCode="General">
                  <c:v>81</c:v>
                </c:pt>
                <c:pt idx="2696" formatCode="General">
                  <c:v>81</c:v>
                </c:pt>
                <c:pt idx="2697" formatCode="General">
                  <c:v>81</c:v>
                </c:pt>
                <c:pt idx="2698" formatCode="General">
                  <c:v>81</c:v>
                </c:pt>
                <c:pt idx="2699" formatCode="General">
                  <c:v>81</c:v>
                </c:pt>
                <c:pt idx="2700" formatCode="General">
                  <c:v>81.099999999999994</c:v>
                </c:pt>
                <c:pt idx="2701" formatCode="General">
                  <c:v>81.099999999999994</c:v>
                </c:pt>
                <c:pt idx="2702" formatCode="General">
                  <c:v>81.099999999999994</c:v>
                </c:pt>
                <c:pt idx="2703" formatCode="General">
                  <c:v>81.099999999999994</c:v>
                </c:pt>
                <c:pt idx="2704" formatCode="General">
                  <c:v>81.099999999999994</c:v>
                </c:pt>
                <c:pt idx="2705" formatCode="General">
                  <c:v>81.099999999999994</c:v>
                </c:pt>
                <c:pt idx="2706" formatCode="General">
                  <c:v>81.099999999999994</c:v>
                </c:pt>
                <c:pt idx="2707" formatCode="General">
                  <c:v>81.099999999999994</c:v>
                </c:pt>
                <c:pt idx="2708" formatCode="General">
                  <c:v>81.099999999999994</c:v>
                </c:pt>
                <c:pt idx="2709" formatCode="General">
                  <c:v>81.099999999999994</c:v>
                </c:pt>
                <c:pt idx="2710" formatCode="General">
                  <c:v>81.099999999999994</c:v>
                </c:pt>
                <c:pt idx="2711" formatCode="General">
                  <c:v>81.099999999999994</c:v>
                </c:pt>
                <c:pt idx="2712" formatCode="General">
                  <c:v>81.099999999999994</c:v>
                </c:pt>
                <c:pt idx="2713" formatCode="General">
                  <c:v>81.099999999999994</c:v>
                </c:pt>
                <c:pt idx="2714" formatCode="General">
                  <c:v>81.099999999999994</c:v>
                </c:pt>
                <c:pt idx="2715" formatCode="General">
                  <c:v>81.099999999999994</c:v>
                </c:pt>
                <c:pt idx="2716" formatCode="General">
                  <c:v>81.099999999999994</c:v>
                </c:pt>
                <c:pt idx="2717" formatCode="General">
                  <c:v>81.2</c:v>
                </c:pt>
                <c:pt idx="2718" formatCode="General">
                  <c:v>81.2</c:v>
                </c:pt>
                <c:pt idx="2719" formatCode="General">
                  <c:v>81.2</c:v>
                </c:pt>
                <c:pt idx="2720" formatCode="General">
                  <c:v>81.2</c:v>
                </c:pt>
                <c:pt idx="2721" formatCode="General">
                  <c:v>81.2</c:v>
                </c:pt>
                <c:pt idx="2722" formatCode="General">
                  <c:v>81.2</c:v>
                </c:pt>
                <c:pt idx="2723" formatCode="General">
                  <c:v>81.3</c:v>
                </c:pt>
                <c:pt idx="2724" formatCode="General">
                  <c:v>81.3</c:v>
                </c:pt>
                <c:pt idx="2725" formatCode="General">
                  <c:v>81.3</c:v>
                </c:pt>
                <c:pt idx="2726" formatCode="General">
                  <c:v>81.3</c:v>
                </c:pt>
                <c:pt idx="2727" formatCode="General">
                  <c:v>81.3</c:v>
                </c:pt>
                <c:pt idx="2728" formatCode="General">
                  <c:v>81.3</c:v>
                </c:pt>
                <c:pt idx="2729" formatCode="General">
                  <c:v>81.3</c:v>
                </c:pt>
                <c:pt idx="2730" formatCode="General">
                  <c:v>81.3</c:v>
                </c:pt>
                <c:pt idx="2731" formatCode="General">
                  <c:v>81.400000000000006</c:v>
                </c:pt>
                <c:pt idx="2732" formatCode="General">
                  <c:v>81.400000000000006</c:v>
                </c:pt>
                <c:pt idx="2733" formatCode="General">
                  <c:v>81.400000000000006</c:v>
                </c:pt>
                <c:pt idx="2734" formatCode="General">
                  <c:v>81.400000000000006</c:v>
                </c:pt>
                <c:pt idx="2735" formatCode="General">
                  <c:v>81.400000000000006</c:v>
                </c:pt>
                <c:pt idx="2736" formatCode="General">
                  <c:v>81.400000000000006</c:v>
                </c:pt>
                <c:pt idx="2737" formatCode="General">
                  <c:v>81.400000000000006</c:v>
                </c:pt>
                <c:pt idx="2738" formatCode="General">
                  <c:v>81.400000000000006</c:v>
                </c:pt>
                <c:pt idx="2739" formatCode="General">
                  <c:v>81.5</c:v>
                </c:pt>
                <c:pt idx="2740" formatCode="General">
                  <c:v>81.5</c:v>
                </c:pt>
                <c:pt idx="2741" formatCode="General">
                  <c:v>81.5</c:v>
                </c:pt>
                <c:pt idx="2742" formatCode="General">
                  <c:v>81.5</c:v>
                </c:pt>
                <c:pt idx="2743" formatCode="General">
                  <c:v>81.5</c:v>
                </c:pt>
                <c:pt idx="2744" formatCode="General">
                  <c:v>81.5</c:v>
                </c:pt>
                <c:pt idx="2745" formatCode="General">
                  <c:v>81.5</c:v>
                </c:pt>
                <c:pt idx="2746" formatCode="General">
                  <c:v>81.5</c:v>
                </c:pt>
                <c:pt idx="2747" formatCode="General">
                  <c:v>81.5</c:v>
                </c:pt>
                <c:pt idx="2748" formatCode="General">
                  <c:v>81.5</c:v>
                </c:pt>
                <c:pt idx="2749" formatCode="General">
                  <c:v>81.599999999999994</c:v>
                </c:pt>
                <c:pt idx="2750" formatCode="General">
                  <c:v>81.599999999999994</c:v>
                </c:pt>
                <c:pt idx="2751" formatCode="General">
                  <c:v>81.599999999999994</c:v>
                </c:pt>
                <c:pt idx="2752" formatCode="General">
                  <c:v>81.599999999999994</c:v>
                </c:pt>
                <c:pt idx="2753" formatCode="General">
                  <c:v>81.599999999999994</c:v>
                </c:pt>
                <c:pt idx="2754" formatCode="General">
                  <c:v>81.599999999999994</c:v>
                </c:pt>
                <c:pt idx="2755" formatCode="General">
                  <c:v>81.7</c:v>
                </c:pt>
                <c:pt idx="2756" formatCode="General">
                  <c:v>81.7</c:v>
                </c:pt>
                <c:pt idx="2757" formatCode="General">
                  <c:v>81.7</c:v>
                </c:pt>
                <c:pt idx="2758" formatCode="General">
                  <c:v>81.7</c:v>
                </c:pt>
                <c:pt idx="2759" formatCode="General">
                  <c:v>81.7</c:v>
                </c:pt>
                <c:pt idx="2760" formatCode="General">
                  <c:v>81.7</c:v>
                </c:pt>
                <c:pt idx="2761" formatCode="General">
                  <c:v>81.7</c:v>
                </c:pt>
                <c:pt idx="2762" formatCode="General">
                  <c:v>81.7</c:v>
                </c:pt>
                <c:pt idx="2763" formatCode="General">
                  <c:v>81.7</c:v>
                </c:pt>
                <c:pt idx="2764" formatCode="General">
                  <c:v>81.7</c:v>
                </c:pt>
                <c:pt idx="2765" formatCode="General">
                  <c:v>81.7</c:v>
                </c:pt>
                <c:pt idx="2766" formatCode="General">
                  <c:v>81.8</c:v>
                </c:pt>
                <c:pt idx="2767" formatCode="General">
                  <c:v>81.8</c:v>
                </c:pt>
                <c:pt idx="2768" formatCode="General">
                  <c:v>81.8</c:v>
                </c:pt>
                <c:pt idx="2769" formatCode="General">
                  <c:v>81.8</c:v>
                </c:pt>
                <c:pt idx="2770" formatCode="General">
                  <c:v>81.8</c:v>
                </c:pt>
                <c:pt idx="2771" formatCode="General">
                  <c:v>81.8</c:v>
                </c:pt>
                <c:pt idx="2772" formatCode="General">
                  <c:v>81.8</c:v>
                </c:pt>
                <c:pt idx="2773" formatCode="General">
                  <c:v>81.900000000000006</c:v>
                </c:pt>
                <c:pt idx="2774" formatCode="General">
                  <c:v>81.900000000000006</c:v>
                </c:pt>
                <c:pt idx="2775" formatCode="General">
                  <c:v>81.900000000000006</c:v>
                </c:pt>
                <c:pt idx="2776" formatCode="General">
                  <c:v>81.900000000000006</c:v>
                </c:pt>
                <c:pt idx="2777" formatCode="General">
                  <c:v>81.900000000000006</c:v>
                </c:pt>
                <c:pt idx="2778" formatCode="General">
                  <c:v>82</c:v>
                </c:pt>
                <c:pt idx="2779" formatCode="General">
                  <c:v>82</c:v>
                </c:pt>
                <c:pt idx="2780" formatCode="General">
                  <c:v>82</c:v>
                </c:pt>
                <c:pt idx="2781" formatCode="General">
                  <c:v>82</c:v>
                </c:pt>
                <c:pt idx="2782" formatCode="General">
                  <c:v>82</c:v>
                </c:pt>
                <c:pt idx="2783" formatCode="General">
                  <c:v>82</c:v>
                </c:pt>
                <c:pt idx="2784" formatCode="General">
                  <c:v>82</c:v>
                </c:pt>
                <c:pt idx="2785" formatCode="General">
                  <c:v>82</c:v>
                </c:pt>
                <c:pt idx="2786" formatCode="General">
                  <c:v>82</c:v>
                </c:pt>
                <c:pt idx="2787" formatCode="General">
                  <c:v>82</c:v>
                </c:pt>
                <c:pt idx="2788" formatCode="General">
                  <c:v>82</c:v>
                </c:pt>
                <c:pt idx="2789" formatCode="General">
                  <c:v>82</c:v>
                </c:pt>
                <c:pt idx="2790" formatCode="General">
                  <c:v>82</c:v>
                </c:pt>
                <c:pt idx="2791" formatCode="General">
                  <c:v>82</c:v>
                </c:pt>
                <c:pt idx="2792" formatCode="General">
                  <c:v>82</c:v>
                </c:pt>
                <c:pt idx="2793" formatCode="General">
                  <c:v>82</c:v>
                </c:pt>
                <c:pt idx="2794" formatCode="General">
                  <c:v>82</c:v>
                </c:pt>
                <c:pt idx="2795" formatCode="General">
                  <c:v>82</c:v>
                </c:pt>
                <c:pt idx="2796" formatCode="General">
                  <c:v>82</c:v>
                </c:pt>
                <c:pt idx="2797" formatCode="General">
                  <c:v>82</c:v>
                </c:pt>
                <c:pt idx="2798" formatCode="General">
                  <c:v>82</c:v>
                </c:pt>
                <c:pt idx="2799" formatCode="General">
                  <c:v>82.1</c:v>
                </c:pt>
                <c:pt idx="2800" formatCode="General">
                  <c:v>82.1</c:v>
                </c:pt>
                <c:pt idx="2801" formatCode="General">
                  <c:v>82.1</c:v>
                </c:pt>
                <c:pt idx="2802" formatCode="General">
                  <c:v>82.1</c:v>
                </c:pt>
                <c:pt idx="2803" formatCode="General">
                  <c:v>82.1</c:v>
                </c:pt>
                <c:pt idx="2804" formatCode="General">
                  <c:v>82.2</c:v>
                </c:pt>
                <c:pt idx="2805" formatCode="General">
                  <c:v>82.2</c:v>
                </c:pt>
                <c:pt idx="2806" formatCode="General">
                  <c:v>82.2</c:v>
                </c:pt>
                <c:pt idx="2807" formatCode="General">
                  <c:v>82.2</c:v>
                </c:pt>
                <c:pt idx="2808" formatCode="General">
                  <c:v>82.3</c:v>
                </c:pt>
                <c:pt idx="2809" formatCode="General">
                  <c:v>82.3</c:v>
                </c:pt>
                <c:pt idx="2810" formatCode="General">
                  <c:v>82.3</c:v>
                </c:pt>
                <c:pt idx="2811" formatCode="General">
                  <c:v>82.3</c:v>
                </c:pt>
                <c:pt idx="2812" formatCode="General">
                  <c:v>82.3</c:v>
                </c:pt>
                <c:pt idx="2813" formatCode="General">
                  <c:v>82.4</c:v>
                </c:pt>
                <c:pt idx="2814" formatCode="General">
                  <c:v>82.4</c:v>
                </c:pt>
                <c:pt idx="2815" formatCode="General">
                  <c:v>82.4</c:v>
                </c:pt>
                <c:pt idx="2816" formatCode="General">
                  <c:v>82.4</c:v>
                </c:pt>
                <c:pt idx="2817" formatCode="General">
                  <c:v>82.4</c:v>
                </c:pt>
                <c:pt idx="2818" formatCode="General">
                  <c:v>82.5</c:v>
                </c:pt>
                <c:pt idx="2819" formatCode="General">
                  <c:v>82.5</c:v>
                </c:pt>
                <c:pt idx="2820" formatCode="General">
                  <c:v>82.5</c:v>
                </c:pt>
                <c:pt idx="2821" formatCode="General">
                  <c:v>82.5</c:v>
                </c:pt>
                <c:pt idx="2822" formatCode="General">
                  <c:v>82.5</c:v>
                </c:pt>
                <c:pt idx="2823" formatCode="General">
                  <c:v>82.5</c:v>
                </c:pt>
                <c:pt idx="2824" formatCode="General">
                  <c:v>82.5</c:v>
                </c:pt>
                <c:pt idx="2825" formatCode="General">
                  <c:v>82.6</c:v>
                </c:pt>
                <c:pt idx="2826" formatCode="General">
                  <c:v>82.6</c:v>
                </c:pt>
                <c:pt idx="2827" formatCode="General">
                  <c:v>82.6</c:v>
                </c:pt>
                <c:pt idx="2828" formatCode="General">
                  <c:v>82.7</c:v>
                </c:pt>
                <c:pt idx="2829" formatCode="General">
                  <c:v>82.7</c:v>
                </c:pt>
                <c:pt idx="2830" formatCode="General">
                  <c:v>82.7</c:v>
                </c:pt>
                <c:pt idx="2831" formatCode="General">
                  <c:v>82.7</c:v>
                </c:pt>
                <c:pt idx="2832" formatCode="General">
                  <c:v>82.7</c:v>
                </c:pt>
                <c:pt idx="2833" formatCode="General">
                  <c:v>82.7</c:v>
                </c:pt>
                <c:pt idx="2834" formatCode="General">
                  <c:v>82.8</c:v>
                </c:pt>
                <c:pt idx="2835" formatCode="General">
                  <c:v>82.8</c:v>
                </c:pt>
                <c:pt idx="2836" formatCode="General">
                  <c:v>82.9</c:v>
                </c:pt>
                <c:pt idx="2837" formatCode="General">
                  <c:v>83</c:v>
                </c:pt>
                <c:pt idx="2838" formatCode="General">
                  <c:v>83</c:v>
                </c:pt>
                <c:pt idx="2839" formatCode="General">
                  <c:v>83</c:v>
                </c:pt>
                <c:pt idx="2840" formatCode="General">
                  <c:v>83</c:v>
                </c:pt>
                <c:pt idx="2841" formatCode="General">
                  <c:v>83</c:v>
                </c:pt>
                <c:pt idx="2842" formatCode="General">
                  <c:v>83</c:v>
                </c:pt>
                <c:pt idx="2843" formatCode="General">
                  <c:v>83</c:v>
                </c:pt>
                <c:pt idx="2844" formatCode="General">
                  <c:v>83</c:v>
                </c:pt>
                <c:pt idx="2845" formatCode="General">
                  <c:v>83</c:v>
                </c:pt>
                <c:pt idx="2846" formatCode="General">
                  <c:v>83</c:v>
                </c:pt>
                <c:pt idx="2847" formatCode="General">
                  <c:v>83</c:v>
                </c:pt>
                <c:pt idx="2848" formatCode="General">
                  <c:v>83</c:v>
                </c:pt>
                <c:pt idx="2849" formatCode="General">
                  <c:v>83</c:v>
                </c:pt>
                <c:pt idx="2850" formatCode="General">
                  <c:v>83</c:v>
                </c:pt>
                <c:pt idx="2851" formatCode="General">
                  <c:v>83</c:v>
                </c:pt>
                <c:pt idx="2852" formatCode="General">
                  <c:v>83</c:v>
                </c:pt>
                <c:pt idx="2853" formatCode="General">
                  <c:v>83.1</c:v>
                </c:pt>
                <c:pt idx="2854" formatCode="General">
                  <c:v>83.2</c:v>
                </c:pt>
                <c:pt idx="2855" formatCode="General">
                  <c:v>83.3</c:v>
                </c:pt>
                <c:pt idx="2856" formatCode="General">
                  <c:v>83.4</c:v>
                </c:pt>
                <c:pt idx="2857" formatCode="General">
                  <c:v>83.5</c:v>
                </c:pt>
                <c:pt idx="2858" formatCode="General">
                  <c:v>83.5</c:v>
                </c:pt>
                <c:pt idx="2859" formatCode="General">
                  <c:v>83.7</c:v>
                </c:pt>
                <c:pt idx="2860" formatCode="General">
                  <c:v>84</c:v>
                </c:pt>
                <c:pt idx="2861" formatCode="General">
                  <c:v>84</c:v>
                </c:pt>
                <c:pt idx="2862" formatCode="General">
                  <c:v>84</c:v>
                </c:pt>
                <c:pt idx="2863" formatCode="General">
                  <c:v>84</c:v>
                </c:pt>
                <c:pt idx="2864" formatCode="General">
                  <c:v>84</c:v>
                </c:pt>
                <c:pt idx="2865" formatCode="General">
                  <c:v>84</c:v>
                </c:pt>
                <c:pt idx="2866" formatCode="General">
                  <c:v>84</c:v>
                </c:pt>
                <c:pt idx="2867" formatCode="General">
                  <c:v>84</c:v>
                </c:pt>
                <c:pt idx="2868" formatCode="General">
                  <c:v>84</c:v>
                </c:pt>
                <c:pt idx="2869" formatCode="General">
                  <c:v>84</c:v>
                </c:pt>
                <c:pt idx="2870" formatCode="General">
                  <c:v>84</c:v>
                </c:pt>
                <c:pt idx="2871" formatCode="General">
                  <c:v>85</c:v>
                </c:pt>
                <c:pt idx="2872" formatCode="General">
                  <c:v>85</c:v>
                </c:pt>
                <c:pt idx="2873" formatCode="General">
                  <c:v>85</c:v>
                </c:pt>
                <c:pt idx="2874" formatCode="General">
                  <c:v>85</c:v>
                </c:pt>
                <c:pt idx="2875" formatCode="General">
                  <c:v>85</c:v>
                </c:pt>
                <c:pt idx="2876" formatCode="General">
                  <c:v>85</c:v>
                </c:pt>
                <c:pt idx="2877" formatCode="General">
                  <c:v>85</c:v>
                </c:pt>
                <c:pt idx="2878" formatCode="General">
                  <c:v>85</c:v>
                </c:pt>
                <c:pt idx="2879" formatCode="General">
                  <c:v>85</c:v>
                </c:pt>
                <c:pt idx="2880" formatCode="General">
                  <c:v>85</c:v>
                </c:pt>
                <c:pt idx="2881" formatCode="General">
                  <c:v>85</c:v>
                </c:pt>
                <c:pt idx="2882" formatCode="General">
                  <c:v>85</c:v>
                </c:pt>
                <c:pt idx="2883" formatCode="General">
                  <c:v>86</c:v>
                </c:pt>
                <c:pt idx="2884" formatCode="General">
                  <c:v>86</c:v>
                </c:pt>
                <c:pt idx="2885" formatCode="General">
                  <c:v>86</c:v>
                </c:pt>
                <c:pt idx="2886" formatCode="General">
                  <c:v>86</c:v>
                </c:pt>
                <c:pt idx="2887" formatCode="General">
                  <c:v>86</c:v>
                </c:pt>
                <c:pt idx="2888" formatCode="General">
                  <c:v>86</c:v>
                </c:pt>
                <c:pt idx="2889" formatCode="General">
                  <c:v>86</c:v>
                </c:pt>
                <c:pt idx="2890" formatCode="General">
                  <c:v>86</c:v>
                </c:pt>
                <c:pt idx="2891" formatCode="General">
                  <c:v>86</c:v>
                </c:pt>
                <c:pt idx="2892" formatCode="General">
                  <c:v>86</c:v>
                </c:pt>
                <c:pt idx="2893" formatCode="General">
                  <c:v>86</c:v>
                </c:pt>
                <c:pt idx="2894" formatCode="General">
                  <c:v>86</c:v>
                </c:pt>
                <c:pt idx="2895" formatCode="General">
                  <c:v>86</c:v>
                </c:pt>
                <c:pt idx="2896" formatCode="General">
                  <c:v>86</c:v>
                </c:pt>
                <c:pt idx="2897" formatCode="General">
                  <c:v>86</c:v>
                </c:pt>
                <c:pt idx="2898" formatCode="General">
                  <c:v>87</c:v>
                </c:pt>
                <c:pt idx="2899" formatCode="General">
                  <c:v>87</c:v>
                </c:pt>
                <c:pt idx="2900" formatCode="General">
                  <c:v>87</c:v>
                </c:pt>
                <c:pt idx="2901" formatCode="General">
                  <c:v>87</c:v>
                </c:pt>
                <c:pt idx="2902" formatCode="General">
                  <c:v>87</c:v>
                </c:pt>
                <c:pt idx="2903" formatCode="General">
                  <c:v>87</c:v>
                </c:pt>
                <c:pt idx="2904" formatCode="General">
                  <c:v>87</c:v>
                </c:pt>
                <c:pt idx="2905" formatCode="General">
                  <c:v>87</c:v>
                </c:pt>
                <c:pt idx="2906" formatCode="General">
                  <c:v>87</c:v>
                </c:pt>
                <c:pt idx="2907" formatCode="General">
                  <c:v>88</c:v>
                </c:pt>
                <c:pt idx="2908" formatCode="General">
                  <c:v>88</c:v>
                </c:pt>
                <c:pt idx="2909" formatCode="General">
                  <c:v>88</c:v>
                </c:pt>
                <c:pt idx="2910" formatCode="General">
                  <c:v>88</c:v>
                </c:pt>
                <c:pt idx="2911" formatCode="General">
                  <c:v>88</c:v>
                </c:pt>
                <c:pt idx="2912" formatCode="General">
                  <c:v>88</c:v>
                </c:pt>
                <c:pt idx="2913" formatCode="General">
                  <c:v>88</c:v>
                </c:pt>
                <c:pt idx="2914" formatCode="General">
                  <c:v>88</c:v>
                </c:pt>
                <c:pt idx="2915" formatCode="General">
                  <c:v>88</c:v>
                </c:pt>
                <c:pt idx="2916" formatCode="General">
                  <c:v>88</c:v>
                </c:pt>
                <c:pt idx="2917" formatCode="General">
                  <c:v>89</c:v>
                </c:pt>
                <c:pt idx="2918" formatCode="General">
                  <c:v>89</c:v>
                </c:pt>
                <c:pt idx="2919" formatCode="General">
                  <c:v>89</c:v>
                </c:pt>
                <c:pt idx="2920" formatCode="General">
                  <c:v>89</c:v>
                </c:pt>
                <c:pt idx="2921" formatCode="General">
                  <c:v>89</c:v>
                </c:pt>
                <c:pt idx="2922" formatCode="General">
                  <c:v>89</c:v>
                </c:pt>
                <c:pt idx="2923" formatCode="General">
                  <c:v>89</c:v>
                </c:pt>
                <c:pt idx="2924" formatCode="General">
                  <c:v>89</c:v>
                </c:pt>
                <c:pt idx="2925" formatCode="General">
                  <c:v>89</c:v>
                </c:pt>
                <c:pt idx="2926" formatCode="General">
                  <c:v>89</c:v>
                </c:pt>
                <c:pt idx="2927" formatCode="General">
                  <c:v>89</c:v>
                </c:pt>
              </c:numCache>
            </c:numRef>
          </c:yVal>
          <c:smooth val="0"/>
          <c:extLst>
            <c:ext xmlns:c16="http://schemas.microsoft.com/office/drawing/2014/chart" uri="{C3380CC4-5D6E-409C-BE32-E72D297353CC}">
              <c16:uniqueId val="{00000001-68A6-49C0-A00E-A090509C3EBF}"/>
            </c:ext>
          </c:extLst>
        </c:ser>
        <c:ser>
          <c:idx val="1"/>
          <c:order val="1"/>
          <c:tx>
            <c:v>Identity</c:v>
          </c:tx>
          <c:spPr>
            <a:ln w="15875" cap="rnd">
              <a:solidFill>
                <a:srgbClr val="787878"/>
              </a:solidFill>
              <a:prstDash val="dot"/>
            </a:ln>
          </c:spPr>
          <c:marker>
            <c:symbol val="none"/>
          </c:marker>
          <c:xVal>
            <c:numRef>
              <c:f>Univariate!UV_QQ_Lognormal</c:f>
              <c:numCache>
                <c:formatCode>0.0</c:formatCode>
                <c:ptCount val="2928"/>
                <c:pt idx="0">
                  <c:v>40.460862908973468</c:v>
                </c:pt>
                <c:pt idx="1">
                  <c:v>42.272758873331234</c:v>
                </c:pt>
                <c:pt idx="2">
                  <c:v>43.195424799434171</c:v>
                </c:pt>
                <c:pt idx="3">
                  <c:v>43.835502109722896</c:v>
                </c:pt>
                <c:pt idx="4">
                  <c:v>44.331959010848585</c:v>
                </c:pt>
                <c:pt idx="5">
                  <c:v>44.740470916542257</c:v>
                </c:pt>
                <c:pt idx="6">
                  <c:v>45.089222129343611</c:v>
                </c:pt>
                <c:pt idx="7">
                  <c:v>45.394544746140596</c:v>
                </c:pt>
                <c:pt idx="8">
                  <c:v>45.66678628352048</c:v>
                </c:pt>
                <c:pt idx="9">
                  <c:v>45.912933824952653</c:v>
                </c:pt>
                <c:pt idx="10">
                  <c:v>46.137936779607692</c:v>
                </c:pt>
                <c:pt idx="11">
                  <c:v>46.345434643297743</c:v>
                </c:pt>
                <c:pt idx="12">
                  <c:v>46.538185200707851</c:v>
                </c:pt>
                <c:pt idx="13">
                  <c:v>46.718330252724229</c:v>
                </c:pt>
                <c:pt idx="14">
                  <c:v>46.887567823240957</c:v>
                </c:pt>
                <c:pt idx="15">
                  <c:v>47.047267851804328</c:v>
                </c:pt>
                <c:pt idx="16">
                  <c:v>47.198552319457725</c:v>
                </c:pt>
                <c:pt idx="17">
                  <c:v>47.342352206468334</c:v>
                </c:pt>
                <c:pt idx="18">
                  <c:v>47.479448904991685</c:v>
                </c:pt>
                <c:pt idx="19">
                  <c:v>47.610504929684168</c:v>
                </c:pt>
                <c:pt idx="20">
                  <c:v>47.736087092236033</c:v>
                </c:pt>
                <c:pt idx="21">
                  <c:v>47.856684262152434</c:v>
                </c:pt>
                <c:pt idx="22">
                  <c:v>47.97272116856152</c:v>
                </c:pt>
                <c:pt idx="23">
                  <c:v>48.084569260297265</c:v>
                </c:pt>
                <c:pt idx="24">
                  <c:v>48.192555348404738</c:v>
                </c:pt>
                <c:pt idx="25">
                  <c:v>48.296968554970675</c:v>
                </c:pt>
                <c:pt idx="26">
                  <c:v>48.398065952918628</c:v>
                </c:pt>
                <c:pt idx="27">
                  <c:v>48.496077182974965</c:v>
                </c:pt>
                <c:pt idx="28">
                  <c:v>48.591208263400119</c:v>
                </c:pt>
                <c:pt idx="29">
                  <c:v>48.683644756733948</c:v>
                </c:pt>
                <c:pt idx="30">
                  <c:v>48.773554419998376</c:v>
                </c:pt>
                <c:pt idx="31">
                  <c:v>48.8610894366401</c:v>
                </c:pt>
                <c:pt idx="32">
                  <c:v>48.946388307295415</c:v>
                </c:pt>
                <c:pt idx="33">
                  <c:v>49.029577460338245</c:v>
                </c:pt>
                <c:pt idx="34">
                  <c:v>49.110772630799758</c:v>
                </c:pt>
                <c:pt idx="35">
                  <c:v>49.19008004666928</c:v>
                </c:pt>
                <c:pt idx="36">
                  <c:v>49.267597454111367</c:v>
                </c:pt>
                <c:pt idx="37">
                  <c:v>49.343415007254187</c:v>
                </c:pt>
                <c:pt idx="38">
                  <c:v>49.417616043548627</c:v>
                </c:pt>
                <c:pt idx="39">
                  <c:v>49.490277761983897</c:v>
                </c:pt>
                <c:pt idx="40">
                  <c:v>49.561471818465968</c:v>
                </c:pt>
                <c:pt idx="41">
                  <c:v>49.631264850258923</c:v>
                </c:pt>
                <c:pt idx="42">
                  <c:v>49.699718939436465</c:v>
                </c:pt>
                <c:pt idx="43">
                  <c:v>49.766892023696116</c:v>
                </c:pt>
                <c:pt idx="44">
                  <c:v>49.832838261579823</c:v>
                </c:pt>
                <c:pt idx="45">
                  <c:v>49.897608358066535</c:v>
                </c:pt>
                <c:pt idx="46">
                  <c:v>49.961249855608187</c:v>
                </c:pt>
                <c:pt idx="47">
                  <c:v>50.023807394936924</c:v>
                </c:pt>
                <c:pt idx="48">
                  <c:v>50.085322949350662</c:v>
                </c:pt>
                <c:pt idx="49">
                  <c:v>50.145836035662228</c:v>
                </c:pt>
                <c:pt idx="50">
                  <c:v>50.205383904558936</c:v>
                </c:pt>
                <c:pt idx="51">
                  <c:v>50.264001712748126</c:v>
                </c:pt>
                <c:pt idx="52">
                  <c:v>50.321722678949712</c:v>
                </c:pt>
                <c:pt idx="53">
                  <c:v>50.378578225528848</c:v>
                </c:pt>
                <c:pt idx="54">
                  <c:v>50.434598107333265</c:v>
                </c:pt>
                <c:pt idx="55">
                  <c:v>50.489810529103565</c:v>
                </c:pt>
                <c:pt idx="56">
                  <c:v>50.544242252657114</c:v>
                </c:pt>
                <c:pt idx="57">
                  <c:v>50.5979186949005</c:v>
                </c:pt>
                <c:pt idx="58">
                  <c:v>50.65086401760076</c:v>
                </c:pt>
                <c:pt idx="59">
                  <c:v>50.703101209736687</c:v>
                </c:pt>
                <c:pt idx="60">
                  <c:v>50.754652163157587</c:v>
                </c:pt>
                <c:pt idx="61">
                  <c:v>50.80553774219451</c:v>
                </c:pt>
                <c:pt idx="62">
                  <c:v>50.855777847797697</c:v>
                </c:pt>
                <c:pt idx="63">
                  <c:v>50.905391476710619</c:v>
                </c:pt>
                <c:pt idx="64">
                  <c:v>50.954396776137273</c:v>
                </c:pt>
                <c:pt idx="65">
                  <c:v>51.002811094309493</c:v>
                </c:pt>
                <c:pt idx="66">
                  <c:v>51.050651027320278</c:v>
                </c:pt>
                <c:pt idx="67">
                  <c:v>51.097932462550062</c:v>
                </c:pt>
                <c:pt idx="68">
                  <c:v>51.144670618980868</c:v>
                </c:pt>
                <c:pt idx="69">
                  <c:v>51.190880084663206</c:v>
                </c:pt>
                <c:pt idx="70">
                  <c:v>51.236574851574851</c:v>
                </c:pt>
                <c:pt idx="71">
                  <c:v>51.281768348087347</c:v>
                </c:pt>
                <c:pt idx="72">
                  <c:v>51.326473469235538</c:v>
                </c:pt>
                <c:pt idx="73">
                  <c:v>51.370702604966993</c:v>
                </c:pt>
                <c:pt idx="74">
                  <c:v>51.4144676665316</c:v>
                </c:pt>
                <c:pt idx="75">
                  <c:v>51.457780111157149</c:v>
                </c:pt>
                <c:pt idx="76">
                  <c:v>51.500650965143386</c:v>
                </c:pt>
                <c:pt idx="77">
                  <c:v>51.543090845495236</c:v>
                </c:pt>
                <c:pt idx="78">
                  <c:v>51.585109980205168</c:v>
                </c:pt>
                <c:pt idx="79">
                  <c:v>51.626718227285096</c:v>
                </c:pt>
                <c:pt idx="80">
                  <c:v>51.667925092639805</c:v>
                </c:pt>
                <c:pt idx="81">
                  <c:v>51.708739746865824</c:v>
                </c:pt>
                <c:pt idx="82">
                  <c:v>51.749171041052641</c:v>
                </c:pt>
                <c:pt idx="83">
                  <c:v>51.789227521657018</c:v>
                </c:pt>
                <c:pt idx="84">
                  <c:v>51.828917444515056</c:v>
                </c:pt>
                <c:pt idx="85">
                  <c:v>51.868248788051645</c:v>
                </c:pt>
                <c:pt idx="86">
                  <c:v>51.907229265742266</c:v>
                </c:pt>
                <c:pt idx="87">
                  <c:v>51.945866337877284</c:v>
                </c:pt>
                <c:pt idx="88">
                  <c:v>51.984167222675509</c:v>
                </c:pt>
                <c:pt idx="89">
                  <c:v>52.022138906790047</c:v>
                </c:pt>
                <c:pt idx="90">
                  <c:v>52.059788155245741</c:v>
                </c:pt>
                <c:pt idx="91">
                  <c:v>52.097121520845242</c:v>
                </c:pt>
                <c:pt idx="92">
                  <c:v>52.134145353077393</c:v>
                </c:pt>
                <c:pt idx="93">
                  <c:v>52.170865806559434</c:v>
                </c:pt>
                <c:pt idx="94">
                  <c:v>52.207288849042122</c:v>
                </c:pt>
                <c:pt idx="95">
                  <c:v>52.243420269004829</c:v>
                </c:pt>
                <c:pt idx="96">
                  <c:v>52.279265682865564</c:v>
                </c:pt>
                <c:pt idx="97">
                  <c:v>52.314830541829366</c:v>
                </c:pt>
                <c:pt idx="98">
                  <c:v>52.350120138396662</c:v>
                </c:pt>
                <c:pt idx="99">
                  <c:v>52.385139612551725</c:v>
                </c:pt>
                <c:pt idx="100">
                  <c:v>52.419893957650018</c:v>
                </c:pt>
                <c:pt idx="101">
                  <c:v>52.454388026022073</c:v>
                </c:pt>
                <c:pt idx="102">
                  <c:v>52.488626534309844</c:v>
                </c:pt>
                <c:pt idx="103">
                  <c:v>52.522614068551356</c:v>
                </c:pt>
                <c:pt idx="104">
                  <c:v>52.55635508902715</c:v>
                </c:pt>
                <c:pt idx="105">
                  <c:v>52.589853934882484</c:v>
                </c:pt>
                <c:pt idx="106">
                  <c:v>52.623114828537361</c:v>
                </c:pt>
                <c:pt idx="107">
                  <c:v>52.656141879895905</c:v>
                </c:pt>
                <c:pt idx="108">
                  <c:v>52.688939090366496</c:v>
                </c:pt>
                <c:pt idx="109">
                  <c:v>52.721510356702161</c:v>
                </c:pt>
                <c:pt idx="110">
                  <c:v>52.753859474671529</c:v>
                </c:pt>
                <c:pt idx="111">
                  <c:v>52.785990142568622</c:v>
                </c:pt>
                <c:pt idx="112">
                  <c:v>52.817905964570436</c:v>
                </c:pt>
                <c:pt idx="113">
                  <c:v>52.849610453950064</c:v>
                </c:pt>
                <c:pt idx="114">
                  <c:v>52.881107036152571</c:v>
                </c:pt>
                <c:pt idx="115">
                  <c:v>52.912399051741048</c:v>
                </c:pt>
                <c:pt idx="116">
                  <c:v>52.943489759218927</c:v>
                </c:pt>
                <c:pt idx="117">
                  <c:v>52.974382337735243</c:v>
                </c:pt>
                <c:pt idx="118">
                  <c:v>53.005079889678321</c:v>
                </c:pt>
                <c:pt idx="119">
                  <c:v>53.035585443163392</c:v>
                </c:pt>
                <c:pt idx="120">
                  <c:v>53.065901954419616</c:v>
                </c:pt>
                <c:pt idx="121">
                  <c:v>53.096032310081192</c:v>
                </c:pt>
                <c:pt idx="122">
                  <c:v>53.125979329386929</c:v>
                </c:pt>
                <c:pt idx="123">
                  <c:v>53.15574576629313</c:v>
                </c:pt>
                <c:pt idx="124">
                  <c:v>53.18533431150361</c:v>
                </c:pt>
                <c:pt idx="125">
                  <c:v>53.214747594420707</c:v>
                </c:pt>
                <c:pt idx="126">
                  <c:v>53.243988185021024</c:v>
                </c:pt>
                <c:pt idx="127">
                  <c:v>53.273058595659464</c:v>
                </c:pt>
                <c:pt idx="128">
                  <c:v>53.301961282804683</c:v>
                </c:pt>
                <c:pt idx="129">
                  <c:v>53.330698648709181</c:v>
                </c:pt>
                <c:pt idx="130">
                  <c:v>53.359273043017019</c:v>
                </c:pt>
                <c:pt idx="131">
                  <c:v>53.387686764311795</c:v>
                </c:pt>
                <c:pt idx="132">
                  <c:v>53.415942061607595</c:v>
                </c:pt>
                <c:pt idx="133">
                  <c:v>53.444041135785746</c:v>
                </c:pt>
                <c:pt idx="134">
                  <c:v>53.471986140979077</c:v>
                </c:pt>
                <c:pt idx="135">
                  <c:v>53.499779185906569</c:v>
                </c:pt>
                <c:pt idx="136">
                  <c:v>53.527422335160409</c:v>
                </c:pt>
                <c:pt idx="137">
                  <c:v>53.554917610447134</c:v>
                </c:pt>
                <c:pt idx="138">
                  <c:v>53.582266991785325</c:v>
                </c:pt>
                <c:pt idx="139">
                  <c:v>53.609472418661198</c:v>
                </c:pt>
                <c:pt idx="140">
                  <c:v>53.636535791144397</c:v>
                </c:pt>
                <c:pt idx="141">
                  <c:v>53.663458970965067</c:v>
                </c:pt>
                <c:pt idx="142">
                  <c:v>53.690243782554106</c:v>
                </c:pt>
                <c:pt idx="143">
                  <c:v>53.716892014048341</c:v>
                </c:pt>
                <c:pt idx="144">
                  <c:v>53.743405418261389</c:v>
                </c:pt>
                <c:pt idx="145">
                  <c:v>53.769785713622348</c:v>
                </c:pt>
                <c:pt idx="146">
                  <c:v>53.796034585083035</c:v>
                </c:pt>
                <c:pt idx="147">
                  <c:v>53.822153684995364</c:v>
                </c:pt>
                <c:pt idx="148">
                  <c:v>53.848144633959883</c:v>
                </c:pt>
                <c:pt idx="149">
                  <c:v>53.874009021646536</c:v>
                </c:pt>
                <c:pt idx="150">
                  <c:v>53.899748407589151</c:v>
                </c:pt>
                <c:pt idx="151">
                  <c:v>53.925364321954063</c:v>
                </c:pt>
                <c:pt idx="152">
                  <c:v>53.950858266284285</c:v>
                </c:pt>
                <c:pt idx="153">
                  <c:v>53.976231714220127</c:v>
                </c:pt>
                <c:pt idx="154">
                  <c:v>54.001486112197021</c:v>
                </c:pt>
                <c:pt idx="155">
                  <c:v>54.026622880121437</c:v>
                </c:pt>
                <c:pt idx="156">
                  <c:v>54.051643412025882</c:v>
                </c:pt>
                <c:pt idx="157">
                  <c:v>54.076549076703557</c:v>
                </c:pt>
                <c:pt idx="158">
                  <c:v>54.101341218323441</c:v>
                </c:pt>
                <c:pt idx="159">
                  <c:v>54.126021157026756</c:v>
                </c:pt>
                <c:pt idx="160">
                  <c:v>54.15059018950523</c:v>
                </c:pt>
                <c:pt idx="161">
                  <c:v>54.175049589561894</c:v>
                </c:pt>
                <c:pt idx="162">
                  <c:v>54.199400608655111</c:v>
                </c:pt>
                <c:pt idx="163">
                  <c:v>54.223644476426479</c:v>
                </c:pt>
                <c:pt idx="164">
                  <c:v>54.247782401212852</c:v>
                </c:pt>
                <c:pt idx="165">
                  <c:v>54.271815570543659</c:v>
                </c:pt>
                <c:pt idx="166">
                  <c:v>54.295745151623372</c:v>
                </c:pt>
                <c:pt idx="167">
                  <c:v>54.31957229180005</c:v>
                </c:pt>
                <c:pt idx="168">
                  <c:v>54.34329811902041</c:v>
                </c:pt>
                <c:pt idx="169">
                  <c:v>54.366923742271702</c:v>
                </c:pt>
                <c:pt idx="170">
                  <c:v>54.390450252011142</c:v>
                </c:pt>
                <c:pt idx="171">
                  <c:v>54.4138787205829</c:v>
                </c:pt>
                <c:pt idx="172">
                  <c:v>54.43721020262354</c:v>
                </c:pt>
                <c:pt idx="173">
                  <c:v>54.460445735456048</c:v>
                </c:pt>
                <c:pt idx="174">
                  <c:v>54.483586339472737</c:v>
                </c:pt>
                <c:pt idx="175">
                  <c:v>54.506633018507628</c:v>
                </c:pt>
                <c:pt idx="176">
                  <c:v>54.529586760198654</c:v>
                </c:pt>
                <c:pt idx="177">
                  <c:v>54.552448536339696</c:v>
                </c:pt>
                <c:pt idx="178">
                  <c:v>54.575219303223264</c:v>
                </c:pt>
                <c:pt idx="179">
                  <c:v>54.597900001973692</c:v>
                </c:pt>
                <c:pt idx="180">
                  <c:v>54.620491558871493</c:v>
                </c:pt>
                <c:pt idx="181">
                  <c:v>54.642994885668898</c:v>
                </c:pt>
                <c:pt idx="182">
                  <c:v>54.665410879897124</c:v>
                </c:pt>
                <c:pt idx="183">
                  <c:v>54.687740425165366</c:v>
                </c:pt>
                <c:pt idx="184">
                  <c:v>54.709984391451826</c:v>
                </c:pt>
                <c:pt idx="185">
                  <c:v>54.732143635387523</c:v>
                </c:pt>
                <c:pt idx="186">
                  <c:v>54.754219000532068</c:v>
                </c:pt>
                <c:pt idx="187">
                  <c:v>54.776211317642776</c:v>
                </c:pt>
                <c:pt idx="188">
                  <c:v>54.798121404936829</c:v>
                </c:pt>
                <c:pt idx="189">
                  <c:v>54.819950068346188</c:v>
                </c:pt>
                <c:pt idx="190">
                  <c:v>54.841698101766681</c:v>
                </c:pt>
                <c:pt idx="191">
                  <c:v>54.863366287300266</c:v>
                </c:pt>
                <c:pt idx="192">
                  <c:v>54.884955395491446</c:v>
                </c:pt>
                <c:pt idx="193">
                  <c:v>54.906466185557619</c:v>
                </c:pt>
                <c:pt idx="194">
                  <c:v>54.927899405613537</c:v>
                </c:pt>
                <c:pt idx="195">
                  <c:v>54.949255792890668</c:v>
                </c:pt>
                <c:pt idx="196">
                  <c:v>54.970536073950356</c:v>
                </c:pt>
                <c:pt idx="197">
                  <c:v>54.991740964892607</c:v>
                </c:pt>
                <c:pt idx="198">
                  <c:v>55.012871171559048</c:v>
                </c:pt>
                <c:pt idx="199">
                  <c:v>55.033927389731183</c:v>
                </c:pt>
                <c:pt idx="200">
                  <c:v>55.054910305324043</c:v>
                </c:pt>
                <c:pt idx="201">
                  <c:v>55.075820594574907</c:v>
                </c:pt>
                <c:pt idx="202">
                  <c:v>55.09665892422759</c:v>
                </c:pt>
                <c:pt idx="203">
                  <c:v>55.117425951712157</c:v>
                </c:pt>
                <c:pt idx="204">
                  <c:v>55.138122325320779</c:v>
                </c:pt>
                <c:pt idx="205">
                  <c:v>55.158748684379034</c:v>
                </c:pt>
                <c:pt idx="206">
                  <c:v>55.179305659413117</c:v>
                </c:pt>
                <c:pt idx="207">
                  <c:v>55.199793872313677</c:v>
                </c:pt>
                <c:pt idx="208">
                  <c:v>55.220213936495163</c:v>
                </c:pt>
                <c:pt idx="209">
                  <c:v>55.240566457052054</c:v>
                </c:pt>
                <c:pt idx="210">
                  <c:v>55.260852030910904</c:v>
                </c:pt>
                <c:pt idx="211">
                  <c:v>55.281071246979472</c:v>
                </c:pt>
                <c:pt idx="212">
                  <c:v>55.301224686292024</c:v>
                </c:pt>
                <c:pt idx="213">
                  <c:v>55.321312922151513</c:v>
                </c:pt>
                <c:pt idx="214">
                  <c:v>55.341336520268364</c:v>
                </c:pt>
                <c:pt idx="215">
                  <c:v>55.36129603889659</c:v>
                </c:pt>
                <c:pt idx="216">
                  <c:v>55.381192028966069</c:v>
                </c:pt>
                <c:pt idx="217">
                  <c:v>55.401025034212672</c:v>
                </c:pt>
                <c:pt idx="218">
                  <c:v>55.420795591304973</c:v>
                </c:pt>
                <c:pt idx="219">
                  <c:v>55.44050422996844</c:v>
                </c:pt>
                <c:pt idx="220">
                  <c:v>55.460151473106514</c:v>
                </c:pt>
                <c:pt idx="221">
                  <c:v>55.479737836919547</c:v>
                </c:pt>
                <c:pt idx="222">
                  <c:v>55.499263831020826</c:v>
                </c:pt>
                <c:pt idx="223">
                  <c:v>55.518729958550011</c:v>
                </c:pt>
                <c:pt idx="224">
                  <c:v>55.538136716284328</c:v>
                </c:pt>
                <c:pt idx="225">
                  <c:v>55.557484594747294</c:v>
                </c:pt>
                <c:pt idx="226">
                  <c:v>55.576774078314969</c:v>
                </c:pt>
                <c:pt idx="227">
                  <c:v>55.596005645320226</c:v>
                </c:pt>
                <c:pt idx="228">
                  <c:v>55.615179768154363</c:v>
                </c:pt>
                <c:pt idx="229">
                  <c:v>55.634296913367265</c:v>
                </c:pt>
                <c:pt idx="230">
                  <c:v>55.653357541764613</c:v>
                </c:pt>
                <c:pt idx="231">
                  <c:v>55.672362108503584</c:v>
                </c:pt>
                <c:pt idx="232">
                  <c:v>55.691311063186575</c:v>
                </c:pt>
                <c:pt idx="233">
                  <c:v>55.710204849952653</c:v>
                </c:pt>
                <c:pt idx="234">
                  <c:v>55.729043907567394</c:v>
                </c:pt>
                <c:pt idx="235">
                  <c:v>55.747828669510731</c:v>
                </c:pt>
                <c:pt idx="236">
                  <c:v>55.76655956406298</c:v>
                </c:pt>
                <c:pt idx="237">
                  <c:v>55.785237014389274</c:v>
                </c:pt>
                <c:pt idx="238">
                  <c:v>55.803861438622107</c:v>
                </c:pt>
                <c:pt idx="239">
                  <c:v>55.822433249942229</c:v>
                </c:pt>
                <c:pt idx="240">
                  <c:v>55.84095285665785</c:v>
                </c:pt>
                <c:pt idx="241">
                  <c:v>55.859420662282595</c:v>
                </c:pt>
                <c:pt idx="242">
                  <c:v>55.877837065611317</c:v>
                </c:pt>
                <c:pt idx="243">
                  <c:v>55.896202460795124</c:v>
                </c:pt>
                <c:pt idx="244">
                  <c:v>55.914517237414039</c:v>
                </c:pt>
                <c:pt idx="245">
                  <c:v>55.932781780549007</c:v>
                </c:pt>
                <c:pt idx="246">
                  <c:v>55.950996470852139</c:v>
                </c:pt>
                <c:pt idx="247">
                  <c:v>55.969161684615464</c:v>
                </c:pt>
                <c:pt idx="248">
                  <c:v>55.987277793838693</c:v>
                </c:pt>
                <c:pt idx="249">
                  <c:v>56.005345166295243</c:v>
                </c:pt>
                <c:pt idx="250">
                  <c:v>56.023364165597386</c:v>
                </c:pt>
                <c:pt idx="251">
                  <c:v>56.041335151259744</c:v>
                </c:pt>
                <c:pt idx="252">
                  <c:v>56.05925847876189</c:v>
                </c:pt>
                <c:pt idx="253">
                  <c:v>56.077134499609684</c:v>
                </c:pt>
                <c:pt idx="254">
                  <c:v>56.094963561395211</c:v>
                </c:pt>
                <c:pt idx="255">
                  <c:v>56.112746007855876</c:v>
                </c:pt>
                <c:pt idx="256">
                  <c:v>56.130482178932162</c:v>
                </c:pt>
                <c:pt idx="257">
                  <c:v>56.148172410824458</c:v>
                </c:pt>
                <c:pt idx="258">
                  <c:v>56.165817036048843</c:v>
                </c:pt>
                <c:pt idx="259">
                  <c:v>56.183416383491476</c:v>
                </c:pt>
                <c:pt idx="260">
                  <c:v>56.20097077846237</c:v>
                </c:pt>
                <c:pt idx="261">
                  <c:v>56.218480542748168</c:v>
                </c:pt>
                <c:pt idx="262">
                  <c:v>56.235945994663503</c:v>
                </c:pt>
                <c:pt idx="263">
                  <c:v>56.253367449102015</c:v>
                </c:pt>
                <c:pt idx="264">
                  <c:v>56.270745217585855</c:v>
                </c:pt>
                <c:pt idx="265">
                  <c:v>56.288079608314845</c:v>
                </c:pt>
                <c:pt idx="266">
                  <c:v>56.305370926214167</c:v>
                </c:pt>
                <c:pt idx="267">
                  <c:v>56.322619472981643</c:v>
                </c:pt>
                <c:pt idx="268">
                  <c:v>56.339825547134055</c:v>
                </c:pt>
                <c:pt idx="269">
                  <c:v>56.356989444052246</c:v>
                </c:pt>
                <c:pt idx="270">
                  <c:v>56.374111456026156</c:v>
                </c:pt>
                <c:pt idx="271">
                  <c:v>56.391191872298364</c:v>
                </c:pt>
                <c:pt idx="272">
                  <c:v>56.40823097910711</c:v>
                </c:pt>
                <c:pt idx="273">
                  <c:v>56.42522905972875</c:v>
                </c:pt>
                <c:pt idx="274">
                  <c:v>56.442186394519055</c:v>
                </c:pt>
                <c:pt idx="275">
                  <c:v>56.459103260954173</c:v>
                </c:pt>
                <c:pt idx="276">
                  <c:v>56.475979933670558</c:v>
                </c:pt>
                <c:pt idx="277">
                  <c:v>56.492816684504568</c:v>
                </c:pt>
                <c:pt idx="278">
                  <c:v>56.509613782530785</c:v>
                </c:pt>
                <c:pt idx="279">
                  <c:v>56.526371494100381</c:v>
                </c:pt>
                <c:pt idx="280">
                  <c:v>56.543090082878244</c:v>
                </c:pt>
                <c:pt idx="281">
                  <c:v>56.559769809879924</c:v>
                </c:pt>
                <c:pt idx="282">
                  <c:v>56.576410933507397</c:v>
                </c:pt>
                <c:pt idx="283">
                  <c:v>56.593013709584788</c:v>
                </c:pt>
                <c:pt idx="284">
                  <c:v>56.609578391393114</c:v>
                </c:pt>
                <c:pt idx="285">
                  <c:v>56.626105229704649</c:v>
                </c:pt>
                <c:pt idx="286">
                  <c:v>56.642594472816398</c:v>
                </c:pt>
                <c:pt idx="287">
                  <c:v>56.659046366583532</c:v>
                </c:pt>
                <c:pt idx="288">
                  <c:v>56.675461154451604</c:v>
                </c:pt>
                <c:pt idx="289">
                  <c:v>56.691839077488829</c:v>
                </c:pt>
                <c:pt idx="290">
                  <c:v>56.708180374417402</c:v>
                </c:pt>
                <c:pt idx="291">
                  <c:v>56.724485281644611</c:v>
                </c:pt>
                <c:pt idx="292">
                  <c:v>56.740754033293108</c:v>
                </c:pt>
                <c:pt idx="293">
                  <c:v>56.756986861230928</c:v>
                </c:pt>
                <c:pt idx="294">
                  <c:v>56.773183995100993</c:v>
                </c:pt>
                <c:pt idx="295">
                  <c:v>56.789345662349994</c:v>
                </c:pt>
                <c:pt idx="296">
                  <c:v>56.805472088256764</c:v>
                </c:pt>
                <c:pt idx="297">
                  <c:v>56.821563495960696</c:v>
                </c:pt>
                <c:pt idx="298">
                  <c:v>56.837620106488842</c:v>
                </c:pt>
                <c:pt idx="299">
                  <c:v>56.853642138783336</c:v>
                </c:pt>
                <c:pt idx="300">
                  <c:v>56.869629809728025</c:v>
                </c:pt>
                <c:pt idx="301">
                  <c:v>56.885583334174555</c:v>
                </c:pt>
                <c:pt idx="302">
                  <c:v>56.901502924968504</c:v>
                </c:pt>
                <c:pt idx="303">
                  <c:v>56.917388792974506</c:v>
                </c:pt>
                <c:pt idx="304">
                  <c:v>56.933241147101484</c:v>
                </c:pt>
                <c:pt idx="305">
                  <c:v>56.949060194327117</c:v>
                </c:pt>
                <c:pt idx="306">
                  <c:v>56.964846139722219</c:v>
                </c:pt>
                <c:pt idx="307">
                  <c:v>56.980599186474443</c:v>
                </c:pt>
                <c:pt idx="308">
                  <c:v>56.996319535911823</c:v>
                </c:pt>
                <c:pt idx="309">
                  <c:v>57.012007387525919</c:v>
                </c:pt>
                <c:pt idx="310">
                  <c:v>57.027662938994375</c:v>
                </c:pt>
                <c:pt idx="311">
                  <c:v>57.04328638620369</c:v>
                </c:pt>
                <c:pt idx="312">
                  <c:v>57.058877923270764</c:v>
                </c:pt>
                <c:pt idx="313">
                  <c:v>57.074437742564932</c:v>
                </c:pt>
                <c:pt idx="314">
                  <c:v>57.089966034729379</c:v>
                </c:pt>
                <c:pt idx="315">
                  <c:v>57.105462988701838</c:v>
                </c:pt>
                <c:pt idx="316">
                  <c:v>57.120928791735714</c:v>
                </c:pt>
                <c:pt idx="317">
                  <c:v>57.136363629420124</c:v>
                </c:pt>
                <c:pt idx="318">
                  <c:v>57.151767685700186</c:v>
                </c:pt>
                <c:pt idx="319">
                  <c:v>57.167141142896867</c:v>
                </c:pt>
                <c:pt idx="320">
                  <c:v>57.182484181726245</c:v>
                </c:pt>
                <c:pt idx="321">
                  <c:v>57.197796981318902</c:v>
                </c:pt>
                <c:pt idx="322">
                  <c:v>57.213079719238628</c:v>
                </c:pt>
                <c:pt idx="323">
                  <c:v>57.228332571501241</c:v>
                </c:pt>
                <c:pt idx="324">
                  <c:v>57.243555712592915</c:v>
                </c:pt>
                <c:pt idx="325">
                  <c:v>57.258749315488018</c:v>
                </c:pt>
                <c:pt idx="326">
                  <c:v>57.273913551667121</c:v>
                </c:pt>
                <c:pt idx="327">
                  <c:v>57.289048591134538</c:v>
                </c:pt>
                <c:pt idx="328">
                  <c:v>57.304154602435474</c:v>
                </c:pt>
                <c:pt idx="329">
                  <c:v>57.319231752673183</c:v>
                </c:pt>
                <c:pt idx="330">
                  <c:v>57.334280207525545</c:v>
                </c:pt>
                <c:pt idx="331">
                  <c:v>57.349300131261948</c:v>
                </c:pt>
                <c:pt idx="332">
                  <c:v>57.364291686759088</c:v>
                </c:pt>
                <c:pt idx="333">
                  <c:v>57.379255035517517</c:v>
                </c:pt>
                <c:pt idx="334">
                  <c:v>57.394190337677088</c:v>
                </c:pt>
                <c:pt idx="335">
                  <c:v>57.409097752032686</c:v>
                </c:pt>
                <c:pt idx="336">
                  <c:v>57.423977436049654</c:v>
                </c:pt>
                <c:pt idx="337">
                  <c:v>57.438829545878747</c:v>
                </c:pt>
                <c:pt idx="338">
                  <c:v>57.453654236371392</c:v>
                </c:pt>
                <c:pt idx="339">
                  <c:v>57.468451661093951</c:v>
                </c:pt>
                <c:pt idx="340">
                  <c:v>57.483221972342683</c:v>
                </c:pt>
                <c:pt idx="341">
                  <c:v>57.497965321157636</c:v>
                </c:pt>
                <c:pt idx="342">
                  <c:v>57.512681857336965</c:v>
                </c:pt>
                <c:pt idx="343">
                  <c:v>57.527371729450969</c:v>
                </c:pt>
                <c:pt idx="344">
                  <c:v>57.542035084855407</c:v>
                </c:pt>
                <c:pt idx="345">
                  <c:v>57.556672069705336</c:v>
                </c:pt>
                <c:pt idx="346">
                  <c:v>57.571282828968279</c:v>
                </c:pt>
                <c:pt idx="347">
                  <c:v>57.585867506437381</c:v>
                </c:pt>
                <c:pt idx="348">
                  <c:v>57.600426244744398</c:v>
                </c:pt>
                <c:pt idx="349">
                  <c:v>57.614959185372378</c:v>
                </c:pt>
                <c:pt idx="350">
                  <c:v>57.629466468668461</c:v>
                </c:pt>
                <c:pt idx="351">
                  <c:v>57.643948233856079</c:v>
                </c:pt>
                <c:pt idx="352">
                  <c:v>57.658404619047239</c:v>
                </c:pt>
                <c:pt idx="353">
                  <c:v>57.672835761254738</c:v>
                </c:pt>
                <c:pt idx="354">
                  <c:v>57.687241796403988</c:v>
                </c:pt>
                <c:pt idx="355">
                  <c:v>57.701622859344809</c:v>
                </c:pt>
                <c:pt idx="356">
                  <c:v>57.715979083862933</c:v>
                </c:pt>
                <c:pt idx="357">
                  <c:v>57.730310602691553</c:v>
                </c:pt>
                <c:pt idx="358">
                  <c:v>57.744617547522573</c:v>
                </c:pt>
                <c:pt idx="359">
                  <c:v>57.758900049017768</c:v>
                </c:pt>
                <c:pt idx="360">
                  <c:v>57.773158236819562</c:v>
                </c:pt>
                <c:pt idx="361">
                  <c:v>57.787392239562323</c:v>
                </c:pt>
                <c:pt idx="362">
                  <c:v>57.801602184882427</c:v>
                </c:pt>
                <c:pt idx="363">
                  <c:v>57.815788199429441</c:v>
                </c:pt>
                <c:pt idx="364">
                  <c:v>57.829950408875995</c:v>
                </c:pt>
                <c:pt idx="365">
                  <c:v>57.844088937928518</c:v>
                </c:pt>
                <c:pt idx="366">
                  <c:v>57.858203910336904</c:v>
                </c:pt>
                <c:pt idx="367">
                  <c:v>57.872295448904872</c:v>
                </c:pt>
                <c:pt idx="368">
                  <c:v>57.886363675499759</c:v>
                </c:pt>
                <c:pt idx="369">
                  <c:v>57.90040871106212</c:v>
                </c:pt>
                <c:pt idx="370">
                  <c:v>57.914430675615442</c:v>
                </c:pt>
                <c:pt idx="371">
                  <c:v>57.928429688275713</c:v>
                </c:pt>
                <c:pt idx="372">
                  <c:v>57.942405867260604</c:v>
                </c:pt>
                <c:pt idx="373">
                  <c:v>57.956359329898795</c:v>
                </c:pt>
                <c:pt idx="374">
                  <c:v>57.970290192639162</c:v>
                </c:pt>
                <c:pt idx="375">
                  <c:v>57.984198571059693</c:v>
                </c:pt>
                <c:pt idx="376">
                  <c:v>57.998084579876377</c:v>
                </c:pt>
                <c:pt idx="377">
                  <c:v>58.01194833295208</c:v>
                </c:pt>
                <c:pt idx="378">
                  <c:v>58.025789943305099</c:v>
                </c:pt>
                <c:pt idx="379">
                  <c:v>58.039609523117768</c:v>
                </c:pt>
                <c:pt idx="380">
                  <c:v>58.053407183744817</c:v>
                </c:pt>
                <c:pt idx="381">
                  <c:v>58.067183035721833</c:v>
                </c:pt>
                <c:pt idx="382">
                  <c:v>58.080937188773397</c:v>
                </c:pt>
                <c:pt idx="383">
                  <c:v>58.094669751821343</c:v>
                </c:pt>
                <c:pt idx="384">
                  <c:v>58.108380832992566</c:v>
                </c:pt>
                <c:pt idx="385">
                  <c:v>58.122070539627138</c:v>
                </c:pt>
                <c:pt idx="386">
                  <c:v>58.135738978286021</c:v>
                </c:pt>
                <c:pt idx="387">
                  <c:v>58.149386254758802</c:v>
                </c:pt>
                <c:pt idx="388">
                  <c:v>58.163012474071415</c:v>
                </c:pt>
                <c:pt idx="389">
                  <c:v>58.176617740493619</c:v>
                </c:pt>
                <c:pt idx="390">
                  <c:v>58.190202157546352</c:v>
                </c:pt>
                <c:pt idx="391">
                  <c:v>58.203765828009203</c:v>
                </c:pt>
                <c:pt idx="392">
                  <c:v>58.217308853927619</c:v>
                </c:pt>
                <c:pt idx="393">
                  <c:v>58.230831336620149</c:v>
                </c:pt>
                <c:pt idx="394">
                  <c:v>58.244333376685375</c:v>
                </c:pt>
                <c:pt idx="395">
                  <c:v>58.257815074009024</c:v>
                </c:pt>
                <c:pt idx="396">
                  <c:v>58.271276527770887</c:v>
                </c:pt>
                <c:pt idx="397">
                  <c:v>58.284717836451456</c:v>
                </c:pt>
                <c:pt idx="398">
                  <c:v>58.298139097838977</c:v>
                </c:pt>
                <c:pt idx="399">
                  <c:v>58.311540409035914</c:v>
                </c:pt>
                <c:pt idx="400">
                  <c:v>58.324921866465459</c:v>
                </c:pt>
                <c:pt idx="401">
                  <c:v>58.338283565878292</c:v>
                </c:pt>
                <c:pt idx="402">
                  <c:v>58.351625602358673</c:v>
                </c:pt>
                <c:pt idx="403">
                  <c:v>58.364948070331117</c:v>
                </c:pt>
                <c:pt idx="404">
                  <c:v>58.378251063566353</c:v>
                </c:pt>
                <c:pt idx="405">
                  <c:v>58.391534675187863</c:v>
                </c:pt>
                <c:pt idx="406">
                  <c:v>58.404798997677588</c:v>
                </c:pt>
                <c:pt idx="407">
                  <c:v>58.41804412288235</c:v>
                </c:pt>
                <c:pt idx="408">
                  <c:v>58.43127014201972</c:v>
                </c:pt>
                <c:pt idx="409">
                  <c:v>58.444477145683692</c:v>
                </c:pt>
                <c:pt idx="410">
                  <c:v>58.45766522385091</c:v>
                </c:pt>
                <c:pt idx="411">
                  <c:v>58.470834465886064</c:v>
                </c:pt>
                <c:pt idx="412">
                  <c:v>58.483984960547886</c:v>
                </c:pt>
                <c:pt idx="413">
                  <c:v>58.497116795994607</c:v>
                </c:pt>
                <c:pt idx="414">
                  <c:v>58.510230059789563</c:v>
                </c:pt>
                <c:pt idx="415">
                  <c:v>58.523324838906753</c:v>
                </c:pt>
                <c:pt idx="416">
                  <c:v>58.536401219736121</c:v>
                </c:pt>
                <c:pt idx="417">
                  <c:v>58.549459288089238</c:v>
                </c:pt>
                <c:pt idx="418">
                  <c:v>58.562499129204191</c:v>
                </c:pt>
                <c:pt idx="419">
                  <c:v>58.575520827751284</c:v>
                </c:pt>
                <c:pt idx="420">
                  <c:v>58.588524467837807</c:v>
                </c:pt>
                <c:pt idx="421">
                  <c:v>58.601510133013512</c:v>
                </c:pt>
                <c:pt idx="422">
                  <c:v>58.614477906275489</c:v>
                </c:pt>
                <c:pt idx="423">
                  <c:v>58.627427870073291</c:v>
                </c:pt>
                <c:pt idx="424">
                  <c:v>58.640360106313729</c:v>
                </c:pt>
                <c:pt idx="425">
                  <c:v>58.653274696365933</c:v>
                </c:pt>
                <c:pt idx="426">
                  <c:v>58.666171721066171</c:v>
                </c:pt>
                <c:pt idx="427">
                  <c:v>58.679051260722616</c:v>
                </c:pt>
                <c:pt idx="428">
                  <c:v>58.69191339512011</c:v>
                </c:pt>
                <c:pt idx="429">
                  <c:v>58.704758203524662</c:v>
                </c:pt>
                <c:pt idx="430">
                  <c:v>58.717585764688366</c:v>
                </c:pt>
                <c:pt idx="431">
                  <c:v>58.730396156853963</c:v>
                </c:pt>
                <c:pt idx="432">
                  <c:v>58.74318945775893</c:v>
                </c:pt>
                <c:pt idx="433">
                  <c:v>58.755965744640655</c:v>
                </c:pt>
                <c:pt idx="434">
                  <c:v>58.768725094240132</c:v>
                </c:pt>
                <c:pt idx="435">
                  <c:v>58.781467582807053</c:v>
                </c:pt>
                <c:pt idx="436">
                  <c:v>58.7941932861035</c:v>
                </c:pt>
                <c:pt idx="437">
                  <c:v>58.806902279408675</c:v>
                </c:pt>
                <c:pt idx="438">
                  <c:v>58.81959463752284</c:v>
                </c:pt>
                <c:pt idx="439">
                  <c:v>58.832270434771772</c:v>
                </c:pt>
                <c:pt idx="440">
                  <c:v>58.844929745010639</c:v>
                </c:pt>
                <c:pt idx="441">
                  <c:v>58.857572641628366</c:v>
                </c:pt>
                <c:pt idx="442">
                  <c:v>58.870199197551479</c:v>
                </c:pt>
                <c:pt idx="443">
                  <c:v>58.882809485248004</c:v>
                </c:pt>
                <c:pt idx="444">
                  <c:v>58.895403576731972</c:v>
                </c:pt>
                <c:pt idx="445">
                  <c:v>58.907981543566613</c:v>
                </c:pt>
                <c:pt idx="446">
                  <c:v>58.920543456868799</c:v>
                </c:pt>
                <c:pt idx="447">
                  <c:v>58.933089387312613</c:v>
                </c:pt>
                <c:pt idx="448">
                  <c:v>58.945619405133243</c:v>
                </c:pt>
                <c:pt idx="449">
                  <c:v>58.958133580130671</c:v>
                </c:pt>
                <c:pt idx="450">
                  <c:v>58.970631981673321</c:v>
                </c:pt>
                <c:pt idx="451">
                  <c:v>58.983114678702051</c:v>
                </c:pt>
                <c:pt idx="452">
                  <c:v>58.995581739733311</c:v>
                </c:pt>
                <c:pt idx="453">
                  <c:v>59.008033232863212</c:v>
                </c:pt>
                <c:pt idx="454">
                  <c:v>59.020469225770732</c:v>
                </c:pt>
                <c:pt idx="455">
                  <c:v>59.03288978572138</c:v>
                </c:pt>
                <c:pt idx="456">
                  <c:v>59.045294979570677</c:v>
                </c:pt>
                <c:pt idx="457">
                  <c:v>59.057684873767563</c:v>
                </c:pt>
                <c:pt idx="458">
                  <c:v>59.070059534357966</c:v>
                </c:pt>
                <c:pt idx="459">
                  <c:v>59.08241902698785</c:v>
                </c:pt>
                <c:pt idx="460">
                  <c:v>59.094763416906872</c:v>
                </c:pt>
                <c:pt idx="461">
                  <c:v>59.107092768971512</c:v>
                </c:pt>
                <c:pt idx="462">
                  <c:v>59.119407147648445</c:v>
                </c:pt>
                <c:pt idx="463">
                  <c:v>59.131706617017635</c:v>
                </c:pt>
                <c:pt idx="464">
                  <c:v>59.143991240775669</c:v>
                </c:pt>
                <c:pt idx="465">
                  <c:v>59.156261082238856</c:v>
                </c:pt>
                <c:pt idx="466">
                  <c:v>59.168516204346389</c:v>
                </c:pt>
                <c:pt idx="467">
                  <c:v>59.180756669663481</c:v>
                </c:pt>
                <c:pt idx="468">
                  <c:v>59.192982540384335</c:v>
                </c:pt>
                <c:pt idx="469">
                  <c:v>59.205193878335187</c:v>
                </c:pt>
                <c:pt idx="470">
                  <c:v>59.217390744977521</c:v>
                </c:pt>
                <c:pt idx="471">
                  <c:v>59.229573201410808</c:v>
                </c:pt>
                <c:pt idx="472">
                  <c:v>59.241741308375481</c:v>
                </c:pt>
                <c:pt idx="473">
                  <c:v>59.253895126256069</c:v>
                </c:pt>
                <c:pt idx="474">
                  <c:v>59.266034715083634</c:v>
                </c:pt>
                <c:pt idx="475">
                  <c:v>59.278160134539249</c:v>
                </c:pt>
                <c:pt idx="476">
                  <c:v>59.29027144395625</c:v>
                </c:pt>
                <c:pt idx="477">
                  <c:v>59.302368702323449</c:v>
                </c:pt>
                <c:pt idx="478">
                  <c:v>59.314451968287536</c:v>
                </c:pt>
                <c:pt idx="479">
                  <c:v>59.326521300156138</c:v>
                </c:pt>
                <c:pt idx="480">
                  <c:v>59.338576755900462</c:v>
                </c:pt>
                <c:pt idx="481">
                  <c:v>59.350618393157873</c:v>
                </c:pt>
                <c:pt idx="482">
                  <c:v>59.362646269234553</c:v>
                </c:pt>
                <c:pt idx="483">
                  <c:v>59.374660441108318</c:v>
                </c:pt>
                <c:pt idx="484">
                  <c:v>59.386660965431012</c:v>
                </c:pt>
                <c:pt idx="485">
                  <c:v>59.39864789853133</c:v>
                </c:pt>
                <c:pt idx="486">
                  <c:v>59.410621296417013</c:v>
                </c:pt>
                <c:pt idx="487">
                  <c:v>59.422581214777757</c:v>
                </c:pt>
                <c:pt idx="488">
                  <c:v>59.434527708987488</c:v>
                </c:pt>
                <c:pt idx="489">
                  <c:v>59.446460834107064</c:v>
                </c:pt>
                <c:pt idx="490">
                  <c:v>59.458380644886304</c:v>
                </c:pt>
                <c:pt idx="491">
                  <c:v>59.470287195766971</c:v>
                </c:pt>
                <c:pt idx="492">
                  <c:v>59.48218054088472</c:v>
                </c:pt>
                <c:pt idx="493">
                  <c:v>59.494060734071823</c:v>
                </c:pt>
                <c:pt idx="494">
                  <c:v>59.505927828859299</c:v>
                </c:pt>
                <c:pt idx="495">
                  <c:v>59.517781878479305</c:v>
                </c:pt>
                <c:pt idx="496">
                  <c:v>59.529622935867522</c:v>
                </c:pt>
                <c:pt idx="497">
                  <c:v>59.54145105366544</c:v>
                </c:pt>
                <c:pt idx="498">
                  <c:v>59.553266284222566</c:v>
                </c:pt>
                <c:pt idx="499">
                  <c:v>59.565068679598703</c:v>
                </c:pt>
                <c:pt idx="500">
                  <c:v>59.576858291566197</c:v>
                </c:pt>
                <c:pt idx="501">
                  <c:v>59.588635171612118</c:v>
                </c:pt>
                <c:pt idx="502">
                  <c:v>59.600399370940472</c:v>
                </c:pt>
                <c:pt idx="503">
                  <c:v>59.612150940474301</c:v>
                </c:pt>
                <c:pt idx="504">
                  <c:v>59.623889930857906</c:v>
                </c:pt>
                <c:pt idx="505">
                  <c:v>59.635616392459021</c:v>
                </c:pt>
                <c:pt idx="506">
                  <c:v>59.647330375370672</c:v>
                </c:pt>
                <c:pt idx="507">
                  <c:v>59.659031929413494</c:v>
                </c:pt>
                <c:pt idx="508">
                  <c:v>59.670721104137769</c:v>
                </c:pt>
                <c:pt idx="509">
                  <c:v>59.682397948825368</c:v>
                </c:pt>
                <c:pt idx="510">
                  <c:v>59.694062512491811</c:v>
                </c:pt>
                <c:pt idx="511">
                  <c:v>59.705714843888387</c:v>
                </c:pt>
                <c:pt idx="512">
                  <c:v>59.717354991503889</c:v>
                </c:pt>
                <c:pt idx="513">
                  <c:v>59.728983003566817</c:v>
                </c:pt>
                <c:pt idx="514">
                  <c:v>59.740598928047234</c:v>
                </c:pt>
                <c:pt idx="515">
                  <c:v>59.752202812658766</c:v>
                </c:pt>
                <c:pt idx="516">
                  <c:v>59.763794704860409</c:v>
                </c:pt>
                <c:pt idx="517">
                  <c:v>59.775374651858435</c:v>
                </c:pt>
                <c:pt idx="518">
                  <c:v>59.786942700608314</c:v>
                </c:pt>
                <c:pt idx="519">
                  <c:v>59.798498897816565</c:v>
                </c:pt>
                <c:pt idx="520">
                  <c:v>59.810043289942591</c:v>
                </c:pt>
                <c:pt idx="521">
                  <c:v>59.821575923200655</c:v>
                </c:pt>
                <c:pt idx="522">
                  <c:v>59.833096843561258</c:v>
                </c:pt>
                <c:pt idx="523">
                  <c:v>59.844606096753537</c:v>
                </c:pt>
                <c:pt idx="524">
                  <c:v>59.856103728266419</c:v>
                </c:pt>
                <c:pt idx="525">
                  <c:v>59.867589783350802</c:v>
                </c:pt>
                <c:pt idx="526">
                  <c:v>59.879064307021331</c:v>
                </c:pt>
                <c:pt idx="527">
                  <c:v>59.890527344057695</c:v>
                </c:pt>
                <c:pt idx="528">
                  <c:v>59.901978939006767</c:v>
                </c:pt>
                <c:pt idx="529">
                  <c:v>59.913419136184238</c:v>
                </c:pt>
                <c:pt idx="530">
                  <c:v>59.924847979675889</c:v>
                </c:pt>
                <c:pt idx="531">
                  <c:v>59.93626551333994</c:v>
                </c:pt>
                <c:pt idx="532">
                  <c:v>59.947671780808029</c:v>
                </c:pt>
                <c:pt idx="533">
                  <c:v>59.959066825487376</c:v>
                </c:pt>
                <c:pt idx="534">
                  <c:v>59.970450690561997</c:v>
                </c:pt>
                <c:pt idx="535">
                  <c:v>59.98182341899458</c:v>
                </c:pt>
                <c:pt idx="536">
                  <c:v>59.993185053527988</c:v>
                </c:pt>
                <c:pt idx="537">
                  <c:v>60.004535636686754</c:v>
                </c:pt>
                <c:pt idx="538">
                  <c:v>60.015875210778809</c:v>
                </c:pt>
                <c:pt idx="539">
                  <c:v>60.02720381789694</c:v>
                </c:pt>
                <c:pt idx="540">
                  <c:v>60.038521499920172</c:v>
                </c:pt>
                <c:pt idx="541">
                  <c:v>60.049828298515664</c:v>
                </c:pt>
                <c:pt idx="542">
                  <c:v>60.061124255139816</c:v>
                </c:pt>
                <c:pt idx="543">
                  <c:v>60.072409411039992</c:v>
                </c:pt>
                <c:pt idx="544">
                  <c:v>60.08368380725603</c:v>
                </c:pt>
                <c:pt idx="545">
                  <c:v>60.094947484621557</c:v>
                </c:pt>
                <c:pt idx="546">
                  <c:v>60.106200483765498</c:v>
                </c:pt>
                <c:pt idx="547">
                  <c:v>60.117442845113608</c:v>
                </c:pt>
                <c:pt idx="548">
                  <c:v>60.128674608889746</c:v>
                </c:pt>
                <c:pt idx="549">
                  <c:v>60.139895815117342</c:v>
                </c:pt>
                <c:pt idx="550">
                  <c:v>60.151106503621058</c:v>
                </c:pt>
                <c:pt idx="551">
                  <c:v>60.1623067140277</c:v>
                </c:pt>
                <c:pt idx="552">
                  <c:v>60.17349648576797</c:v>
                </c:pt>
                <c:pt idx="553">
                  <c:v>60.184675858077739</c:v>
                </c:pt>
                <c:pt idx="554">
                  <c:v>60.195844869999313</c:v>
                </c:pt>
                <c:pt idx="555">
                  <c:v>60.207003560382852</c:v>
                </c:pt>
                <c:pt idx="556">
                  <c:v>60.218151967887785</c:v>
                </c:pt>
                <c:pt idx="557">
                  <c:v>60.229290130983912</c:v>
                </c:pt>
                <c:pt idx="558">
                  <c:v>60.240418087952939</c:v>
                </c:pt>
                <c:pt idx="559">
                  <c:v>60.251535876889612</c:v>
                </c:pt>
                <c:pt idx="560">
                  <c:v>60.262643535703127</c:v>
                </c:pt>
                <c:pt idx="561">
                  <c:v>60.273741102118358</c:v>
                </c:pt>
                <c:pt idx="562">
                  <c:v>60.28482861367705</c:v>
                </c:pt>
                <c:pt idx="563">
                  <c:v>60.29590610773915</c:v>
                </c:pt>
                <c:pt idx="564">
                  <c:v>60.306973621484097</c:v>
                </c:pt>
                <c:pt idx="565">
                  <c:v>60.318031191911942</c:v>
                </c:pt>
                <c:pt idx="566">
                  <c:v>60.329078855844628</c:v>
                </c:pt>
                <c:pt idx="567">
                  <c:v>60.340116649927218</c:v>
                </c:pt>
                <c:pt idx="568">
                  <c:v>60.351144610629028</c:v>
                </c:pt>
                <c:pt idx="569">
                  <c:v>60.362162774244965</c:v>
                </c:pt>
                <c:pt idx="570">
                  <c:v>60.373171176896534</c:v>
                </c:pt>
                <c:pt idx="571">
                  <c:v>60.384169854533042</c:v>
                </c:pt>
                <c:pt idx="572">
                  <c:v>60.395158842932958</c:v>
                </c:pt>
                <c:pt idx="573">
                  <c:v>60.406138177704683</c:v>
                </c:pt>
                <c:pt idx="574">
                  <c:v>60.417107894288172</c:v>
                </c:pt>
                <c:pt idx="575">
                  <c:v>60.428068027955618</c:v>
                </c:pt>
                <c:pt idx="576">
                  <c:v>60.439018613812891</c:v>
                </c:pt>
                <c:pt idx="577">
                  <c:v>60.449959686800426</c:v>
                </c:pt>
                <c:pt idx="578">
                  <c:v>60.460891281694479</c:v>
                </c:pt>
                <c:pt idx="579">
                  <c:v>60.471813433108174</c:v>
                </c:pt>
                <c:pt idx="580">
                  <c:v>60.482726175492694</c:v>
                </c:pt>
                <c:pt idx="581">
                  <c:v>60.493629543138013</c:v>
                </c:pt>
                <c:pt idx="582">
                  <c:v>60.504523570174491</c:v>
                </c:pt>
                <c:pt idx="583">
                  <c:v>60.515408290573355</c:v>
                </c:pt>
                <c:pt idx="584">
                  <c:v>60.526283738148344</c:v>
                </c:pt>
                <c:pt idx="585">
                  <c:v>60.537149946556163</c:v>
                </c:pt>
                <c:pt idx="586">
                  <c:v>60.54800694929807</c:v>
                </c:pt>
                <c:pt idx="587">
                  <c:v>60.55885477972037</c:v>
                </c:pt>
                <c:pt idx="588">
                  <c:v>60.569693471015889</c:v>
                </c:pt>
                <c:pt idx="589">
                  <c:v>60.580523056224699</c:v>
                </c:pt>
                <c:pt idx="590">
                  <c:v>60.591343568235253</c:v>
                </c:pt>
                <c:pt idx="591">
                  <c:v>60.602155039785309</c:v>
                </c:pt>
                <c:pt idx="592">
                  <c:v>60.612957503462944</c:v>
                </c:pt>
                <c:pt idx="593">
                  <c:v>60.623750991707453</c:v>
                </c:pt>
                <c:pt idx="594">
                  <c:v>60.634535536810482</c:v>
                </c:pt>
                <c:pt idx="595">
                  <c:v>60.645311170916891</c:v>
                </c:pt>
                <c:pt idx="596">
                  <c:v>60.656077926025596</c:v>
                </c:pt>
                <c:pt idx="597">
                  <c:v>60.666835833990717</c:v>
                </c:pt>
                <c:pt idx="598">
                  <c:v>60.677584926522378</c:v>
                </c:pt>
                <c:pt idx="599">
                  <c:v>60.688325235187754</c:v>
                </c:pt>
                <c:pt idx="600">
                  <c:v>60.699056791411834</c:v>
                </c:pt>
                <c:pt idx="601">
                  <c:v>60.709779626478465</c:v>
                </c:pt>
                <c:pt idx="602">
                  <c:v>60.720493771531174</c:v>
                </c:pt>
                <c:pt idx="603">
                  <c:v>60.731199257574211</c:v>
                </c:pt>
                <c:pt idx="604">
                  <c:v>60.741896115473153</c:v>
                </c:pt>
                <c:pt idx="605">
                  <c:v>60.752584375956147</c:v>
                </c:pt>
                <c:pt idx="606">
                  <c:v>60.763264069614529</c:v>
                </c:pt>
                <c:pt idx="607">
                  <c:v>60.773935226903852</c:v>
                </c:pt>
                <c:pt idx="608">
                  <c:v>60.784597878144616</c:v>
                </c:pt>
                <c:pt idx="609">
                  <c:v>60.795252053523242</c:v>
                </c:pt>
                <c:pt idx="610">
                  <c:v>60.805897783092838</c:v>
                </c:pt>
                <c:pt idx="611">
                  <c:v>60.816535096774103</c:v>
                </c:pt>
                <c:pt idx="612">
                  <c:v>60.827164024356158</c:v>
                </c:pt>
                <c:pt idx="613">
                  <c:v>60.837784595497304</c:v>
                </c:pt>
                <c:pt idx="614">
                  <c:v>60.848396839725929</c:v>
                </c:pt>
                <c:pt idx="615">
                  <c:v>60.859000786441371</c:v>
                </c:pt>
                <c:pt idx="616">
                  <c:v>60.869596464914522</c:v>
                </c:pt>
                <c:pt idx="617">
                  <c:v>60.880183904288906</c:v>
                </c:pt>
                <c:pt idx="618">
                  <c:v>60.890763133581338</c:v>
                </c:pt>
                <c:pt idx="619">
                  <c:v>60.90133418168255</c:v>
                </c:pt>
                <c:pt idx="620">
                  <c:v>60.911897077358333</c:v>
                </c:pt>
                <c:pt idx="621">
                  <c:v>60.92245184925013</c:v>
                </c:pt>
                <c:pt idx="622">
                  <c:v>60.932998525875647</c:v>
                </c:pt>
                <c:pt idx="623">
                  <c:v>60.943537135630052</c:v>
                </c:pt>
                <c:pt idx="624">
                  <c:v>60.95406770678624</c:v>
                </c:pt>
                <c:pt idx="625">
                  <c:v>60.964590267495915</c:v>
                </c:pt>
                <c:pt idx="626">
                  <c:v>60.97510484579032</c:v>
                </c:pt>
                <c:pt idx="627">
                  <c:v>60.985611469580874</c:v>
                </c:pt>
                <c:pt idx="628">
                  <c:v>60.996110166659868</c:v>
                </c:pt>
                <c:pt idx="629">
                  <c:v>61.006600964701335</c:v>
                </c:pt>
                <c:pt idx="630">
                  <c:v>61.017083891261869</c:v>
                </c:pt>
                <c:pt idx="631">
                  <c:v>61.027558973781012</c:v>
                </c:pt>
                <c:pt idx="632">
                  <c:v>61.038026239582209</c:v>
                </c:pt>
                <c:pt idx="633">
                  <c:v>61.048485715873632</c:v>
                </c:pt>
                <c:pt idx="634">
                  <c:v>61.058937429748497</c:v>
                </c:pt>
                <c:pt idx="635">
                  <c:v>61.069381408186139</c:v>
                </c:pt>
                <c:pt idx="636">
                  <c:v>61.079817678052613</c:v>
                </c:pt>
                <c:pt idx="637">
                  <c:v>61.090246266101246</c:v>
                </c:pt>
                <c:pt idx="638">
                  <c:v>61.100667198973362</c:v>
                </c:pt>
                <c:pt idx="639">
                  <c:v>61.111080503199275</c:v>
                </c:pt>
                <c:pt idx="640">
                  <c:v>61.121486205198408</c:v>
                </c:pt>
                <c:pt idx="641">
                  <c:v>61.131884331280432</c:v>
                </c:pt>
                <c:pt idx="642">
                  <c:v>61.142274907645707</c:v>
                </c:pt>
                <c:pt idx="643">
                  <c:v>61.152657960386023</c:v>
                </c:pt>
                <c:pt idx="644">
                  <c:v>61.163033515485274</c:v>
                </c:pt>
                <c:pt idx="645">
                  <c:v>61.173401598819964</c:v>
                </c:pt>
                <c:pt idx="646">
                  <c:v>61.183762236159971</c:v>
                </c:pt>
                <c:pt idx="647">
                  <c:v>61.194115453169232</c:v>
                </c:pt>
                <c:pt idx="648">
                  <c:v>61.204461275406302</c:v>
                </c:pt>
                <c:pt idx="649">
                  <c:v>61.214799728324934</c:v>
                </c:pt>
                <c:pt idx="650">
                  <c:v>61.225130837274826</c:v>
                </c:pt>
                <c:pt idx="651">
                  <c:v>61.235454627502179</c:v>
                </c:pt>
                <c:pt idx="652">
                  <c:v>61.245771124150281</c:v>
                </c:pt>
                <c:pt idx="653">
                  <c:v>61.256080352260327</c:v>
                </c:pt>
                <c:pt idx="654">
                  <c:v>61.266382336771585</c:v>
                </c:pt>
                <c:pt idx="655">
                  <c:v>61.27667710252252</c:v>
                </c:pt>
                <c:pt idx="656">
                  <c:v>61.286964674251038</c:v>
                </c:pt>
                <c:pt idx="657">
                  <c:v>61.297245076595232</c:v>
                </c:pt>
                <c:pt idx="658">
                  <c:v>61.307518334093885</c:v>
                </c:pt>
                <c:pt idx="659">
                  <c:v>61.317784471187188</c:v>
                </c:pt>
                <c:pt idx="660">
                  <c:v>61.32804351221715</c:v>
                </c:pt>
                <c:pt idx="661">
                  <c:v>61.338295481428347</c:v>
                </c:pt>
                <c:pt idx="662">
                  <c:v>61.348540402968347</c:v>
                </c:pt>
                <c:pt idx="663">
                  <c:v>61.358778300888389</c:v>
                </c:pt>
                <c:pt idx="664">
                  <c:v>61.369009199143896</c:v>
                </c:pt>
                <c:pt idx="665">
                  <c:v>61.379233121595092</c:v>
                </c:pt>
                <c:pt idx="666">
                  <c:v>61.389450092007372</c:v>
                </c:pt>
                <c:pt idx="667">
                  <c:v>61.399660134052162</c:v>
                </c:pt>
                <c:pt idx="668">
                  <c:v>61.409863271307294</c:v>
                </c:pt>
                <c:pt idx="669">
                  <c:v>61.420059527257379</c:v>
                </c:pt>
                <c:pt idx="670">
                  <c:v>61.430248925294805</c:v>
                </c:pt>
                <c:pt idx="671">
                  <c:v>61.440431488719753</c:v>
                </c:pt>
                <c:pt idx="672">
                  <c:v>61.450607240741114</c:v>
                </c:pt>
                <c:pt idx="673">
                  <c:v>61.460776204476829</c:v>
                </c:pt>
                <c:pt idx="674">
                  <c:v>61.470938402954594</c:v>
                </c:pt>
                <c:pt idx="675">
                  <c:v>61.481093859112029</c:v>
                </c:pt>
                <c:pt idx="676">
                  <c:v>61.491242595797694</c:v>
                </c:pt>
                <c:pt idx="677">
                  <c:v>61.501384635771075</c:v>
                </c:pt>
                <c:pt idx="678">
                  <c:v>61.511520001703587</c:v>
                </c:pt>
                <c:pt idx="679">
                  <c:v>61.521648716178696</c:v>
                </c:pt>
                <c:pt idx="680">
                  <c:v>61.531770801692609</c:v>
                </c:pt>
                <c:pt idx="681">
                  <c:v>61.541886280654822</c:v>
                </c:pt>
                <c:pt idx="682">
                  <c:v>61.551995175388498</c:v>
                </c:pt>
                <c:pt idx="683">
                  <c:v>61.562097508130968</c:v>
                </c:pt>
                <c:pt idx="684">
                  <c:v>61.572193301034254</c:v>
                </c:pt>
                <c:pt idx="685">
                  <c:v>61.582282576165625</c:v>
                </c:pt>
                <c:pt idx="686">
                  <c:v>61.592365355507994</c:v>
                </c:pt>
                <c:pt idx="687">
                  <c:v>61.602441660960316</c:v>
                </c:pt>
                <c:pt idx="688">
                  <c:v>61.612511514338351</c:v>
                </c:pt>
                <c:pt idx="689">
                  <c:v>61.622574937374793</c:v>
                </c:pt>
                <c:pt idx="690">
                  <c:v>61.632631951719986</c:v>
                </c:pt>
                <c:pt idx="691">
                  <c:v>61.642682578942228</c:v>
                </c:pt>
                <c:pt idx="692">
                  <c:v>61.652726840528452</c:v>
                </c:pt>
                <c:pt idx="693">
                  <c:v>61.662764757884368</c:v>
                </c:pt>
                <c:pt idx="694">
                  <c:v>61.672796352335261</c:v>
                </c:pt>
                <c:pt idx="695">
                  <c:v>61.682821645126154</c:v>
                </c:pt>
                <c:pt idx="696">
                  <c:v>61.692840657422451</c:v>
                </c:pt>
                <c:pt idx="697">
                  <c:v>61.702853410310361</c:v>
                </c:pt>
                <c:pt idx="698">
                  <c:v>61.712859924797222</c:v>
                </c:pt>
                <c:pt idx="699">
                  <c:v>61.72286022181202</c:v>
                </c:pt>
                <c:pt idx="700">
                  <c:v>61.732854322205874</c:v>
                </c:pt>
                <c:pt idx="701">
                  <c:v>61.742842246752481</c:v>
                </c:pt>
                <c:pt idx="702">
                  <c:v>61.752824016148381</c:v>
                </c:pt>
                <c:pt idx="703">
                  <c:v>61.762799651013623</c:v>
                </c:pt>
                <c:pt idx="704">
                  <c:v>61.772769171891937</c:v>
                </c:pt>
                <c:pt idx="705">
                  <c:v>61.78273259925141</c:v>
                </c:pt>
                <c:pt idx="706">
                  <c:v>61.792689953484704</c:v>
                </c:pt>
                <c:pt idx="707">
                  <c:v>61.802641254909695</c:v>
                </c:pt>
                <c:pt idx="708">
                  <c:v>61.812586523769568</c:v>
                </c:pt>
                <c:pt idx="709">
                  <c:v>61.822525780233534</c:v>
                </c:pt>
                <c:pt idx="710">
                  <c:v>61.832459044397069</c:v>
                </c:pt>
                <c:pt idx="711">
                  <c:v>61.842386336282473</c:v>
                </c:pt>
                <c:pt idx="712">
                  <c:v>61.852307675839072</c:v>
                </c:pt>
                <c:pt idx="713">
                  <c:v>61.862223082943686</c:v>
                </c:pt>
                <c:pt idx="714">
                  <c:v>61.872132577401253</c:v>
                </c:pt>
                <c:pt idx="715">
                  <c:v>61.882036178944752</c:v>
                </c:pt>
                <c:pt idx="716">
                  <c:v>61.891933907236172</c:v>
                </c:pt>
                <c:pt idx="717">
                  <c:v>61.901825781866471</c:v>
                </c:pt>
                <c:pt idx="718">
                  <c:v>61.911711822356047</c:v>
                </c:pt>
                <c:pt idx="719">
                  <c:v>61.92159204815529</c:v>
                </c:pt>
                <c:pt idx="720">
                  <c:v>61.931466478644793</c:v>
                </c:pt>
                <c:pt idx="721">
                  <c:v>61.941335133135901</c:v>
                </c:pt>
                <c:pt idx="722">
                  <c:v>61.95119803087087</c:v>
                </c:pt>
                <c:pt idx="723">
                  <c:v>61.961055191023341</c:v>
                </c:pt>
                <c:pt idx="724">
                  <c:v>61.970906632698878</c:v>
                </c:pt>
                <c:pt idx="725">
                  <c:v>61.980752374935051</c:v>
                </c:pt>
                <c:pt idx="726">
                  <c:v>61.99059243670203</c:v>
                </c:pt>
                <c:pt idx="727">
                  <c:v>62.000426836902761</c:v>
                </c:pt>
                <c:pt idx="728">
                  <c:v>62.010255594373596</c:v>
                </c:pt>
                <c:pt idx="729">
                  <c:v>62.020078727884325</c:v>
                </c:pt>
                <c:pt idx="730">
                  <c:v>62.029896256138812</c:v>
                </c:pt>
                <c:pt idx="731">
                  <c:v>62.039708197775241</c:v>
                </c:pt>
                <c:pt idx="732">
                  <c:v>62.049514571366409</c:v>
                </c:pt>
                <c:pt idx="733">
                  <c:v>62.059315395420107</c:v>
                </c:pt>
                <c:pt idx="734">
                  <c:v>62.069110688379673</c:v>
                </c:pt>
                <c:pt idx="735">
                  <c:v>62.078900468623999</c:v>
                </c:pt>
                <c:pt idx="736">
                  <c:v>62.088684754468126</c:v>
                </c:pt>
                <c:pt idx="737">
                  <c:v>62.098463564163502</c:v>
                </c:pt>
                <c:pt idx="738">
                  <c:v>62.108236915898274</c:v>
                </c:pt>
                <c:pt idx="739">
                  <c:v>62.118004827797698</c:v>
                </c:pt>
                <c:pt idx="740">
                  <c:v>62.12776731792453</c:v>
                </c:pt>
                <c:pt idx="741">
                  <c:v>62.137524404279212</c:v>
                </c:pt>
                <c:pt idx="742">
                  <c:v>62.147276104800284</c:v>
                </c:pt>
                <c:pt idx="743">
                  <c:v>62.157022437364752</c:v>
                </c:pt>
                <c:pt idx="744">
                  <c:v>62.166763419788289</c:v>
                </c:pt>
                <c:pt idx="745">
                  <c:v>62.176499069825788</c:v>
                </c:pt>
                <c:pt idx="746">
                  <c:v>62.186229405171353</c:v>
                </c:pt>
                <c:pt idx="747">
                  <c:v>62.195954443458923</c:v>
                </c:pt>
                <c:pt idx="748">
                  <c:v>62.205674202262514</c:v>
                </c:pt>
                <c:pt idx="749">
                  <c:v>62.21538869909638</c:v>
                </c:pt>
                <c:pt idx="750">
                  <c:v>62.225097951415528</c:v>
                </c:pt>
                <c:pt idx="751">
                  <c:v>62.23480197661592</c:v>
                </c:pt>
                <c:pt idx="752">
                  <c:v>62.244500792034884</c:v>
                </c:pt>
                <c:pt idx="753">
                  <c:v>62.254194414951201</c:v>
                </c:pt>
                <c:pt idx="754">
                  <c:v>62.263882862585696</c:v>
                </c:pt>
                <c:pt idx="755">
                  <c:v>62.273566152101452</c:v>
                </c:pt>
                <c:pt idx="756">
                  <c:v>62.283244300603847</c:v>
                </c:pt>
                <c:pt idx="757">
                  <c:v>62.292917325141374</c:v>
                </c:pt>
                <c:pt idx="758">
                  <c:v>62.302585242705433</c:v>
                </c:pt>
                <c:pt idx="759">
                  <c:v>62.312248070230972</c:v>
                </c:pt>
                <c:pt idx="760">
                  <c:v>62.321905824596534</c:v>
                </c:pt>
                <c:pt idx="761">
                  <c:v>62.331558522624796</c:v>
                </c:pt>
                <c:pt idx="762">
                  <c:v>62.341206181082711</c:v>
                </c:pt>
                <c:pt idx="763">
                  <c:v>62.350848816681783</c:v>
                </c:pt>
                <c:pt idx="764">
                  <c:v>62.360486446078404</c:v>
                </c:pt>
                <c:pt idx="765">
                  <c:v>62.370119085874123</c:v>
                </c:pt>
                <c:pt idx="766">
                  <c:v>62.379746752616086</c:v>
                </c:pt>
                <c:pt idx="767">
                  <c:v>62.389369462796921</c:v>
                </c:pt>
                <c:pt idx="768">
                  <c:v>62.398987232855539</c:v>
                </c:pt>
                <c:pt idx="769">
                  <c:v>62.408600079176971</c:v>
                </c:pt>
                <c:pt idx="770">
                  <c:v>62.418208018092848</c:v>
                </c:pt>
                <c:pt idx="771">
                  <c:v>62.427811065881805</c:v>
                </c:pt>
                <c:pt idx="772">
                  <c:v>62.437409238769426</c:v>
                </c:pt>
                <c:pt idx="773">
                  <c:v>62.447002552928737</c:v>
                </c:pt>
                <c:pt idx="774">
                  <c:v>62.456591024480517</c:v>
                </c:pt>
                <c:pt idx="775">
                  <c:v>62.466174669493434</c:v>
                </c:pt>
                <c:pt idx="776">
                  <c:v>62.475753503984379</c:v>
                </c:pt>
                <c:pt idx="777">
                  <c:v>62.485327543918608</c:v>
                </c:pt>
                <c:pt idx="778">
                  <c:v>62.494896805210388</c:v>
                </c:pt>
                <c:pt idx="779">
                  <c:v>62.504461303722657</c:v>
                </c:pt>
                <c:pt idx="780">
                  <c:v>62.514021055267953</c:v>
                </c:pt>
                <c:pt idx="781">
                  <c:v>62.523576075608041</c:v>
                </c:pt>
                <c:pt idx="782">
                  <c:v>62.533126380454675</c:v>
                </c:pt>
                <c:pt idx="783">
                  <c:v>62.542671985469532</c:v>
                </c:pt>
                <c:pt idx="784">
                  <c:v>62.552212906264714</c:v>
                </c:pt>
                <c:pt idx="785">
                  <c:v>62.561749158402733</c:v>
                </c:pt>
                <c:pt idx="786">
                  <c:v>62.57128075739697</c:v>
                </c:pt>
                <c:pt idx="787">
                  <c:v>62.580807718711888</c:v>
                </c:pt>
                <c:pt idx="788">
                  <c:v>62.590330057763182</c:v>
                </c:pt>
                <c:pt idx="789">
                  <c:v>62.599847789918186</c:v>
                </c:pt>
                <c:pt idx="790">
                  <c:v>62.60936093049596</c:v>
                </c:pt>
                <c:pt idx="791">
                  <c:v>62.618869494767594</c:v>
                </c:pt>
                <c:pt idx="792">
                  <c:v>62.628373497956559</c:v>
                </c:pt>
                <c:pt idx="793">
                  <c:v>62.637872955238748</c:v>
                </c:pt>
                <c:pt idx="794">
                  <c:v>62.647367881742881</c:v>
                </c:pt>
                <c:pt idx="795">
                  <c:v>62.656858292550695</c:v>
                </c:pt>
                <c:pt idx="796">
                  <c:v>62.666344202697047</c:v>
                </c:pt>
                <c:pt idx="797">
                  <c:v>62.675825627170482</c:v>
                </c:pt>
                <c:pt idx="798">
                  <c:v>62.685302580913039</c:v>
                </c:pt>
                <c:pt idx="799">
                  <c:v>62.694775078820896</c:v>
                </c:pt>
                <c:pt idx="800">
                  <c:v>62.704243135744299</c:v>
                </c:pt>
                <c:pt idx="801">
                  <c:v>62.713706766487888</c:v>
                </c:pt>
                <c:pt idx="802">
                  <c:v>62.723165985811058</c:v>
                </c:pt>
                <c:pt idx="803">
                  <c:v>62.732620808427939</c:v>
                </c:pt>
                <c:pt idx="804">
                  <c:v>62.74207124900785</c:v>
                </c:pt>
                <c:pt idx="805">
                  <c:v>62.751517322175374</c:v>
                </c:pt>
                <c:pt idx="806">
                  <c:v>62.760959042510613</c:v>
                </c:pt>
                <c:pt idx="807">
                  <c:v>62.770396424549588</c:v>
                </c:pt>
                <c:pt idx="808">
                  <c:v>62.779829482784095</c:v>
                </c:pt>
                <c:pt idx="809">
                  <c:v>62.789258231662238</c:v>
                </c:pt>
                <c:pt idx="810">
                  <c:v>62.798682685588567</c:v>
                </c:pt>
                <c:pt idx="811">
                  <c:v>62.8081028589243</c:v>
                </c:pt>
                <c:pt idx="812">
                  <c:v>62.81751876598738</c:v>
                </c:pt>
                <c:pt idx="813">
                  <c:v>62.826930421052964</c:v>
                </c:pt>
                <c:pt idx="814">
                  <c:v>62.836337838353415</c:v>
                </c:pt>
                <c:pt idx="815">
                  <c:v>62.845741032078614</c:v>
                </c:pt>
                <c:pt idx="816">
                  <c:v>62.855140016376239</c:v>
                </c:pt>
                <c:pt idx="817">
                  <c:v>62.864534805351674</c:v>
                </c:pt>
                <c:pt idx="818">
                  <c:v>62.87392541306869</c:v>
                </c:pt>
                <c:pt idx="819">
                  <c:v>62.883311853549152</c:v>
                </c:pt>
                <c:pt idx="820">
                  <c:v>62.892694140773713</c:v>
                </c:pt>
                <c:pt idx="821">
                  <c:v>62.902072288681552</c:v>
                </c:pt>
                <c:pt idx="822">
                  <c:v>62.911446311171005</c:v>
                </c:pt>
                <c:pt idx="823">
                  <c:v>62.920816222099354</c:v>
                </c:pt>
                <c:pt idx="824">
                  <c:v>62.930182035283352</c:v>
                </c:pt>
                <c:pt idx="825">
                  <c:v>62.939543764499362</c:v>
                </c:pt>
                <c:pt idx="826">
                  <c:v>62.948901423483413</c:v>
                </c:pt>
                <c:pt idx="827">
                  <c:v>62.95825502593155</c:v>
                </c:pt>
                <c:pt idx="828">
                  <c:v>62.967604585499842</c:v>
                </c:pt>
                <c:pt idx="829">
                  <c:v>62.97695011580489</c:v>
                </c:pt>
                <c:pt idx="830">
                  <c:v>62.986291630423729</c:v>
                </c:pt>
                <c:pt idx="831">
                  <c:v>62.995629142894181</c:v>
                </c:pt>
                <c:pt idx="832">
                  <c:v>63.004962666714903</c:v>
                </c:pt>
                <c:pt idx="833">
                  <c:v>63.014292215345797</c:v>
                </c:pt>
                <c:pt idx="834">
                  <c:v>63.023617802207987</c:v>
                </c:pt>
                <c:pt idx="835">
                  <c:v>63.032939440684181</c:v>
                </c:pt>
                <c:pt idx="836">
                  <c:v>63.042257144118658</c:v>
                </c:pt>
                <c:pt idx="837">
                  <c:v>63.051570925817721</c:v>
                </c:pt>
                <c:pt idx="838">
                  <c:v>63.060880799049578</c:v>
                </c:pt>
                <c:pt idx="839">
                  <c:v>63.070186777044832</c:v>
                </c:pt>
                <c:pt idx="840">
                  <c:v>63.079488872996407</c:v>
                </c:pt>
                <c:pt idx="841">
                  <c:v>63.088787100059989</c:v>
                </c:pt>
                <c:pt idx="842">
                  <c:v>63.098081471353836</c:v>
                </c:pt>
                <c:pt idx="843">
                  <c:v>63.107371999959412</c:v>
                </c:pt>
                <c:pt idx="844">
                  <c:v>63.116658698921213</c:v>
                </c:pt>
                <c:pt idx="845">
                  <c:v>63.125941581247055</c:v>
                </c:pt>
                <c:pt idx="846">
                  <c:v>63.13522065990837</c:v>
                </c:pt>
                <c:pt idx="847">
                  <c:v>63.144495947840248</c:v>
                </c:pt>
                <c:pt idx="848">
                  <c:v>63.153767457941619</c:v>
                </c:pt>
                <c:pt idx="849">
                  <c:v>63.163035203075495</c:v>
                </c:pt>
                <c:pt idx="850">
                  <c:v>63.172299196069048</c:v>
                </c:pt>
                <c:pt idx="851">
                  <c:v>63.181559449713895</c:v>
                </c:pt>
                <c:pt idx="852">
                  <c:v>63.190815976766281</c:v>
                </c:pt>
                <c:pt idx="853">
                  <c:v>63.200068789947011</c:v>
                </c:pt>
                <c:pt idx="854">
                  <c:v>63.209317901941915</c:v>
                </c:pt>
                <c:pt idx="855">
                  <c:v>63.218563325401973</c:v>
                </c:pt>
                <c:pt idx="856">
                  <c:v>63.227805072943298</c:v>
                </c:pt>
                <c:pt idx="857">
                  <c:v>63.237043157147347</c:v>
                </c:pt>
                <c:pt idx="858">
                  <c:v>63.246277590561419</c:v>
                </c:pt>
                <c:pt idx="859">
                  <c:v>63.255508385698228</c:v>
                </c:pt>
                <c:pt idx="860">
                  <c:v>63.264735555036665</c:v>
                </c:pt>
                <c:pt idx="861">
                  <c:v>63.273959111021625</c:v>
                </c:pt>
                <c:pt idx="862">
                  <c:v>63.2831790660641</c:v>
                </c:pt>
                <c:pt idx="863">
                  <c:v>63.292395432541703</c:v>
                </c:pt>
                <c:pt idx="864">
                  <c:v>63.301608222798478</c:v>
                </c:pt>
                <c:pt idx="865">
                  <c:v>63.310817449145205</c:v>
                </c:pt>
                <c:pt idx="866">
                  <c:v>63.320023123859535</c:v>
                </c:pt>
                <c:pt idx="867">
                  <c:v>63.329225259186259</c:v>
                </c:pt>
                <c:pt idx="868">
                  <c:v>63.33842386733722</c:v>
                </c:pt>
                <c:pt idx="869">
                  <c:v>63.347618960491751</c:v>
                </c:pt>
                <c:pt idx="870">
                  <c:v>63.35681055079656</c:v>
                </c:pt>
                <c:pt idx="871">
                  <c:v>63.365998650366173</c:v>
                </c:pt>
                <c:pt idx="872">
                  <c:v>63.375183271282864</c:v>
                </c:pt>
                <c:pt idx="873">
                  <c:v>63.384364425596871</c:v>
                </c:pt>
                <c:pt idx="874">
                  <c:v>63.393542125326626</c:v>
                </c:pt>
                <c:pt idx="875">
                  <c:v>63.402716382458721</c:v>
                </c:pt>
                <c:pt idx="876">
                  <c:v>63.411887208948272</c:v>
                </c:pt>
                <c:pt idx="877">
                  <c:v>63.421054616719047</c:v>
                </c:pt>
                <c:pt idx="878">
                  <c:v>63.430218617663364</c:v>
                </c:pt>
                <c:pt idx="879">
                  <c:v>63.439379223642653</c:v>
                </c:pt>
                <c:pt idx="880">
                  <c:v>63.44853644648709</c:v>
                </c:pt>
                <c:pt idx="881">
                  <c:v>63.457690297996344</c:v>
                </c:pt>
                <c:pt idx="882">
                  <c:v>63.466840789939155</c:v>
                </c:pt>
                <c:pt idx="883">
                  <c:v>63.475987934053919</c:v>
                </c:pt>
                <c:pt idx="884">
                  <c:v>63.485131742048473</c:v>
                </c:pt>
                <c:pt idx="885">
                  <c:v>63.494272225600589</c:v>
                </c:pt>
                <c:pt idx="886">
                  <c:v>63.50340939635786</c:v>
                </c:pt>
                <c:pt idx="887">
                  <c:v>63.512543265937857</c:v>
                </c:pt>
                <c:pt idx="888">
                  <c:v>63.521673845928468</c:v>
                </c:pt>
                <c:pt idx="889">
                  <c:v>63.530801147887885</c:v>
                </c:pt>
                <c:pt idx="890">
                  <c:v>63.539925183344671</c:v>
                </c:pt>
                <c:pt idx="891">
                  <c:v>63.549045963798129</c:v>
                </c:pt>
                <c:pt idx="892">
                  <c:v>63.558163500718258</c:v>
                </c:pt>
                <c:pt idx="893">
                  <c:v>63.567277805545949</c:v>
                </c:pt>
                <c:pt idx="894">
                  <c:v>63.576388889693085</c:v>
                </c:pt>
                <c:pt idx="895">
                  <c:v>63.58549676454281</c:v>
                </c:pt>
                <c:pt idx="896">
                  <c:v>63.594601441449434</c:v>
                </c:pt>
                <c:pt idx="897">
                  <c:v>63.603702931738852</c:v>
                </c:pt>
                <c:pt idx="898">
                  <c:v>63.612801246708429</c:v>
                </c:pt>
                <c:pt idx="899">
                  <c:v>63.621896397627268</c:v>
                </c:pt>
                <c:pt idx="900">
                  <c:v>63.63098839573626</c:v>
                </c:pt>
                <c:pt idx="901">
                  <c:v>63.640077252248332</c:v>
                </c:pt>
                <c:pt idx="902">
                  <c:v>63.649162978348571</c:v>
                </c:pt>
                <c:pt idx="903">
                  <c:v>63.658245585194145</c:v>
                </c:pt>
                <c:pt idx="904">
                  <c:v>63.667325083914683</c:v>
                </c:pt>
                <c:pt idx="905">
                  <c:v>63.676401485612395</c:v>
                </c:pt>
                <c:pt idx="906">
                  <c:v>63.685474801361906</c:v>
                </c:pt>
                <c:pt idx="907">
                  <c:v>63.694545042210748</c:v>
                </c:pt>
                <c:pt idx="908">
                  <c:v>63.703612219179305</c:v>
                </c:pt>
                <c:pt idx="909">
                  <c:v>63.712676343261009</c:v>
                </c:pt>
                <c:pt idx="910">
                  <c:v>63.721737425422354</c:v>
                </c:pt>
                <c:pt idx="911">
                  <c:v>63.730795476603177</c:v>
                </c:pt>
                <c:pt idx="912">
                  <c:v>63.739850507716646</c:v>
                </c:pt>
                <c:pt idx="913">
                  <c:v>63.748902529649442</c:v>
                </c:pt>
                <c:pt idx="914">
                  <c:v>63.75795155326194</c:v>
                </c:pt>
                <c:pt idx="915">
                  <c:v>63.766997589388211</c:v>
                </c:pt>
                <c:pt idx="916">
                  <c:v>63.776040648836322</c:v>
                </c:pt>
                <c:pt idx="917">
                  <c:v>63.785080742388267</c:v>
                </c:pt>
                <c:pt idx="918">
                  <c:v>63.79411788080013</c:v>
                </c:pt>
                <c:pt idx="919">
                  <c:v>63.803152074802334</c:v>
                </c:pt>
                <c:pt idx="920">
                  <c:v>63.812183335099711</c:v>
                </c:pt>
                <c:pt idx="921">
                  <c:v>63.821211672371398</c:v>
                </c:pt>
                <c:pt idx="922">
                  <c:v>63.830237097271386</c:v>
                </c:pt>
                <c:pt idx="923">
                  <c:v>63.839259620428244</c:v>
                </c:pt>
                <c:pt idx="924">
                  <c:v>63.848279252445423</c:v>
                </c:pt>
                <c:pt idx="925">
                  <c:v>63.857296003901311</c:v>
                </c:pt>
                <c:pt idx="926">
                  <c:v>63.866309885349537</c:v>
                </c:pt>
                <c:pt idx="927">
                  <c:v>63.875320907318745</c:v>
                </c:pt>
                <c:pt idx="928">
                  <c:v>63.884329080312959</c:v>
                </c:pt>
                <c:pt idx="929">
                  <c:v>63.893334414811747</c:v>
                </c:pt>
                <c:pt idx="930">
                  <c:v>63.902336921270006</c:v>
                </c:pt>
                <c:pt idx="931">
                  <c:v>63.911336610118518</c:v>
                </c:pt>
                <c:pt idx="932">
                  <c:v>63.920333491763778</c:v>
                </c:pt>
                <c:pt idx="933">
                  <c:v>63.929327576588008</c:v>
                </c:pt>
                <c:pt idx="934">
                  <c:v>63.938318874949672</c:v>
                </c:pt>
                <c:pt idx="935">
                  <c:v>63.947307397183238</c:v>
                </c:pt>
                <c:pt idx="936">
                  <c:v>63.956293153599418</c:v>
                </c:pt>
                <c:pt idx="937">
                  <c:v>63.965276154485259</c:v>
                </c:pt>
                <c:pt idx="938">
                  <c:v>63.974256410104203</c:v>
                </c:pt>
                <c:pt idx="939">
                  <c:v>63.983233930696343</c:v>
                </c:pt>
                <c:pt idx="940">
                  <c:v>63.992208726478459</c:v>
                </c:pt>
                <c:pt idx="941">
                  <c:v>64.001180807643962</c:v>
                </c:pt>
                <c:pt idx="942">
                  <c:v>64.010150184363312</c:v>
                </c:pt>
                <c:pt idx="943">
                  <c:v>64.019116866783918</c:v>
                </c:pt>
                <c:pt idx="944">
                  <c:v>64.028080865030162</c:v>
                </c:pt>
                <c:pt idx="945">
                  <c:v>64.037042189203802</c:v>
                </c:pt>
                <c:pt idx="946">
                  <c:v>64.046000849383859</c:v>
                </c:pt>
                <c:pt idx="947">
                  <c:v>64.054956855626756</c:v>
                </c:pt>
                <c:pt idx="948">
                  <c:v>64.06391021796648</c:v>
                </c:pt>
                <c:pt idx="949">
                  <c:v>64.072860946414622</c:v>
                </c:pt>
                <c:pt idx="950">
                  <c:v>64.081809050960487</c:v>
                </c:pt>
                <c:pt idx="951">
                  <c:v>64.090754541571258</c:v>
                </c:pt>
                <c:pt idx="952">
                  <c:v>64.09969742819203</c:v>
                </c:pt>
                <c:pt idx="953">
                  <c:v>64.108637720746003</c:v>
                </c:pt>
                <c:pt idx="954">
                  <c:v>64.117575429134462</c:v>
                </c:pt>
                <c:pt idx="955">
                  <c:v>64.126510563236963</c:v>
                </c:pt>
                <c:pt idx="956">
                  <c:v>64.135443132911419</c:v>
                </c:pt>
                <c:pt idx="957">
                  <c:v>64.14437314799423</c:v>
                </c:pt>
                <c:pt idx="958">
                  <c:v>64.153300618300335</c:v>
                </c:pt>
                <c:pt idx="959">
                  <c:v>64.162225553623259</c:v>
                </c:pt>
                <c:pt idx="960">
                  <c:v>64.171147963735336</c:v>
                </c:pt>
                <c:pt idx="961">
                  <c:v>64.180067858387758</c:v>
                </c:pt>
                <c:pt idx="962">
                  <c:v>64.188985247310725</c:v>
                </c:pt>
                <c:pt idx="963">
                  <c:v>64.197900140213321</c:v>
                </c:pt>
                <c:pt idx="964">
                  <c:v>64.206812546783951</c:v>
                </c:pt>
                <c:pt idx="965">
                  <c:v>64.215722476690161</c:v>
                </c:pt>
                <c:pt idx="966">
                  <c:v>64.224629939578875</c:v>
                </c:pt>
                <c:pt idx="967">
                  <c:v>64.233534945076485</c:v>
                </c:pt>
                <c:pt idx="968">
                  <c:v>64.242437502788889</c:v>
                </c:pt>
                <c:pt idx="969">
                  <c:v>64.251337622301591</c:v>
                </c:pt>
                <c:pt idx="970">
                  <c:v>64.260235313179805</c:v>
                </c:pt>
                <c:pt idx="971">
                  <c:v>64.269130584968664</c:v>
                </c:pt>
                <c:pt idx="972">
                  <c:v>64.278023447193121</c:v>
                </c:pt>
                <c:pt idx="973">
                  <c:v>64.286913909358205</c:v>
                </c:pt>
                <c:pt idx="974">
                  <c:v>64.29580198094898</c:v>
                </c:pt>
                <c:pt idx="975">
                  <c:v>64.304687671430699</c:v>
                </c:pt>
                <c:pt idx="976">
                  <c:v>64.313570990249076</c:v>
                </c:pt>
                <c:pt idx="977">
                  <c:v>64.322451946829872</c:v>
                </c:pt>
                <c:pt idx="978">
                  <c:v>64.331330550579679</c:v>
                </c:pt>
                <c:pt idx="979">
                  <c:v>64.340206810885462</c:v>
                </c:pt>
                <c:pt idx="980">
                  <c:v>64.349080737114775</c:v>
                </c:pt>
                <c:pt idx="981">
                  <c:v>64.357952338616087</c:v>
                </c:pt>
                <c:pt idx="982">
                  <c:v>64.366821624718597</c:v>
                </c:pt>
                <c:pt idx="983">
                  <c:v>64.37568860473246</c:v>
                </c:pt>
                <c:pt idx="984">
                  <c:v>64.384553287948819</c:v>
                </c:pt>
                <c:pt idx="985">
                  <c:v>64.393415683639972</c:v>
                </c:pt>
                <c:pt idx="986">
                  <c:v>64.402275801059275</c:v>
                </c:pt>
                <c:pt idx="987">
                  <c:v>64.411133649441553</c:v>
                </c:pt>
                <c:pt idx="988">
                  <c:v>64.419989238002884</c:v>
                </c:pt>
                <c:pt idx="989">
                  <c:v>64.428842575940749</c:v>
                </c:pt>
                <c:pt idx="990">
                  <c:v>64.437693672434364</c:v>
                </c:pt>
                <c:pt idx="991">
                  <c:v>64.44654253664433</c:v>
                </c:pt>
                <c:pt idx="992">
                  <c:v>64.455389177713087</c:v>
                </c:pt>
                <c:pt idx="993">
                  <c:v>64.464233604764885</c:v>
                </c:pt>
                <c:pt idx="994">
                  <c:v>64.473075826905898</c:v>
                </c:pt>
                <c:pt idx="995">
                  <c:v>64.481915853224081</c:v>
                </c:pt>
                <c:pt idx="996">
                  <c:v>64.490753692789681</c:v>
                </c:pt>
                <c:pt idx="997">
                  <c:v>64.499589354654958</c:v>
                </c:pt>
                <c:pt idx="998">
                  <c:v>64.508422847854334</c:v>
                </c:pt>
                <c:pt idx="999">
                  <c:v>64.517254181404695</c:v>
                </c:pt>
                <c:pt idx="1000">
                  <c:v>64.526083364305137</c:v>
                </c:pt>
                <c:pt idx="1001">
                  <c:v>64.534910405537445</c:v>
                </c:pt>
                <c:pt idx="1002">
                  <c:v>64.543735314065714</c:v>
                </c:pt>
                <c:pt idx="1003">
                  <c:v>64.552558098836869</c:v>
                </c:pt>
                <c:pt idx="1004">
                  <c:v>64.561378768780486</c:v>
                </c:pt>
                <c:pt idx="1005">
                  <c:v>64.570197332808931</c:v>
                </c:pt>
                <c:pt idx="1006">
                  <c:v>64.579013799817417</c:v>
                </c:pt>
                <c:pt idx="1007">
                  <c:v>64.587828178684205</c:v>
                </c:pt>
                <c:pt idx="1008">
                  <c:v>64.596640478270544</c:v>
                </c:pt>
                <c:pt idx="1009">
                  <c:v>64.605450707420772</c:v>
                </c:pt>
                <c:pt idx="1010">
                  <c:v>64.614258874962559</c:v>
                </c:pt>
                <c:pt idx="1011">
                  <c:v>64.623064989706663</c:v>
                </c:pt>
                <c:pt idx="1012">
                  <c:v>64.631869060447315</c:v>
                </c:pt>
                <c:pt idx="1013">
                  <c:v>64.640671095962304</c:v>
                </c:pt>
                <c:pt idx="1014">
                  <c:v>64.649471105012651</c:v>
                </c:pt>
                <c:pt idx="1015">
                  <c:v>64.658269096343176</c:v>
                </c:pt>
                <c:pt idx="1016">
                  <c:v>64.667065078682398</c:v>
                </c:pt>
                <c:pt idx="1017">
                  <c:v>64.675859060742383</c:v>
                </c:pt>
                <c:pt idx="1018">
                  <c:v>64.684651051219262</c:v>
                </c:pt>
                <c:pt idx="1019">
                  <c:v>64.693441058792956</c:v>
                </c:pt>
                <c:pt idx="1020">
                  <c:v>64.702229092127268</c:v>
                </c:pt>
                <c:pt idx="1021">
                  <c:v>64.7110151598703</c:v>
                </c:pt>
                <c:pt idx="1022">
                  <c:v>64.719799270654065</c:v>
                </c:pt>
                <c:pt idx="1023">
                  <c:v>64.728581433094874</c:v>
                </c:pt>
                <c:pt idx="1024">
                  <c:v>64.737361655793336</c:v>
                </c:pt>
                <c:pt idx="1025">
                  <c:v>64.746139947334385</c:v>
                </c:pt>
                <c:pt idx="1026">
                  <c:v>64.754916316287421</c:v>
                </c:pt>
                <c:pt idx="1027">
                  <c:v>64.763690771206271</c:v>
                </c:pt>
                <c:pt idx="1028">
                  <c:v>64.772463320629427</c:v>
                </c:pt>
                <c:pt idx="1029">
                  <c:v>64.781233973080006</c:v>
                </c:pt>
                <c:pt idx="1030">
                  <c:v>64.790002737065862</c:v>
                </c:pt>
                <c:pt idx="1031">
                  <c:v>64.798769621079671</c:v>
                </c:pt>
                <c:pt idx="1032">
                  <c:v>64.807534633598863</c:v>
                </c:pt>
                <c:pt idx="1033">
                  <c:v>64.816297783085972</c:v>
                </c:pt>
                <c:pt idx="1034">
                  <c:v>64.825059077988485</c:v>
                </c:pt>
                <c:pt idx="1035">
                  <c:v>64.833818526738966</c:v>
                </c:pt>
                <c:pt idx="1036">
                  <c:v>64.842576137755046</c:v>
                </c:pt>
                <c:pt idx="1037">
                  <c:v>64.851331919439858</c:v>
                </c:pt>
                <c:pt idx="1038">
                  <c:v>64.860085880181529</c:v>
                </c:pt>
                <c:pt idx="1039">
                  <c:v>64.868838028353778</c:v>
                </c:pt>
                <c:pt idx="1040">
                  <c:v>64.877588372315628</c:v>
                </c:pt>
                <c:pt idx="1041">
                  <c:v>64.886336920411722</c:v>
                </c:pt>
                <c:pt idx="1042">
                  <c:v>64.895083680972249</c:v>
                </c:pt>
                <c:pt idx="1043">
                  <c:v>64.903828662312975</c:v>
                </c:pt>
                <c:pt idx="1044">
                  <c:v>64.912571872735555</c:v>
                </c:pt>
                <c:pt idx="1045">
                  <c:v>64.921313320527275</c:v>
                </c:pt>
                <c:pt idx="1046">
                  <c:v>64.930053013961356</c:v>
                </c:pt>
                <c:pt idx="1047">
                  <c:v>64.938790961296974</c:v>
                </c:pt>
                <c:pt idx="1048">
                  <c:v>64.947527170779239</c:v>
                </c:pt>
                <c:pt idx="1049">
                  <c:v>64.956261650639306</c:v>
                </c:pt>
                <c:pt idx="1050">
                  <c:v>64.964994409094558</c:v>
                </c:pt>
                <c:pt idx="1051">
                  <c:v>64.973725454348539</c:v>
                </c:pt>
                <c:pt idx="1052">
                  <c:v>64.982454794591078</c:v>
                </c:pt>
                <c:pt idx="1053">
                  <c:v>64.991182437998205</c:v>
                </c:pt>
                <c:pt idx="1054">
                  <c:v>64.99990839273255</c:v>
                </c:pt>
                <c:pt idx="1055">
                  <c:v>65.008632666943086</c:v>
                </c:pt>
                <c:pt idx="1056">
                  <c:v>65.017355268765385</c:v>
                </c:pt>
                <c:pt idx="1057">
                  <c:v>65.026076206321491</c:v>
                </c:pt>
                <c:pt idx="1058">
                  <c:v>65.034795487720316</c:v>
                </c:pt>
                <c:pt idx="1059">
                  <c:v>65.043513121057273</c:v>
                </c:pt>
                <c:pt idx="1060">
                  <c:v>65.0522291144148</c:v>
                </c:pt>
                <c:pt idx="1061">
                  <c:v>65.060943475861961</c:v>
                </c:pt>
                <c:pt idx="1062">
                  <c:v>65.069656213454991</c:v>
                </c:pt>
                <c:pt idx="1063">
                  <c:v>65.078367335236905</c:v>
                </c:pt>
                <c:pt idx="1064">
                  <c:v>65.087076849237889</c:v>
                </c:pt>
                <c:pt idx="1065">
                  <c:v>65.095784763475123</c:v>
                </c:pt>
                <c:pt idx="1066">
                  <c:v>65.104491085953157</c:v>
                </c:pt>
                <c:pt idx="1067">
                  <c:v>65.113195824663691</c:v>
                </c:pt>
                <c:pt idx="1068">
                  <c:v>65.121898987585624</c:v>
                </c:pt>
                <c:pt idx="1069">
                  <c:v>65.130600582685346</c:v>
                </c:pt>
                <c:pt idx="1070">
                  <c:v>65.13930061791666</c:v>
                </c:pt>
                <c:pt idx="1071">
                  <c:v>65.147999101220904</c:v>
                </c:pt>
                <c:pt idx="1072">
                  <c:v>65.156696040526867</c:v>
                </c:pt>
                <c:pt idx="1073">
                  <c:v>65.165391443750977</c:v>
                </c:pt>
                <c:pt idx="1074">
                  <c:v>65.174085318797481</c:v>
                </c:pt>
                <c:pt idx="1075">
                  <c:v>65.182777673558206</c:v>
                </c:pt>
                <c:pt idx="1076">
                  <c:v>65.191468515912831</c:v>
                </c:pt>
                <c:pt idx="1077">
                  <c:v>65.200157853728925</c:v>
                </c:pt>
                <c:pt idx="1078">
                  <c:v>65.208845694861992</c:v>
                </c:pt>
                <c:pt idx="1079">
                  <c:v>65.21753204715543</c:v>
                </c:pt>
                <c:pt idx="1080">
                  <c:v>65.226216918440713</c:v>
                </c:pt>
                <c:pt idx="1081">
                  <c:v>65.234900316537605</c:v>
                </c:pt>
                <c:pt idx="1082">
                  <c:v>65.243582249253748</c:v>
                </c:pt>
                <c:pt idx="1083">
                  <c:v>65.252262724385176</c:v>
                </c:pt>
                <c:pt idx="1084">
                  <c:v>65.260941749716224</c:v>
                </c:pt>
                <c:pt idx="1085">
                  <c:v>65.269619333019477</c:v>
                </c:pt>
                <c:pt idx="1086">
                  <c:v>65.278295482055952</c:v>
                </c:pt>
                <c:pt idx="1087">
                  <c:v>65.286970204575184</c:v>
                </c:pt>
                <c:pt idx="1088">
                  <c:v>65.295643508315138</c:v>
                </c:pt>
                <c:pt idx="1089">
                  <c:v>65.304315401002484</c:v>
                </c:pt>
                <c:pt idx="1090">
                  <c:v>65.312985890352323</c:v>
                </c:pt>
                <c:pt idx="1091">
                  <c:v>65.321654984068729</c:v>
                </c:pt>
                <c:pt idx="1092">
                  <c:v>65.33032268984428</c:v>
                </c:pt>
                <c:pt idx="1093">
                  <c:v>65.338989015360525</c:v>
                </c:pt>
                <c:pt idx="1094">
                  <c:v>65.347653968287716</c:v>
                </c:pt>
                <c:pt idx="1095">
                  <c:v>65.356317556285276</c:v>
                </c:pt>
                <c:pt idx="1096">
                  <c:v>65.36497978700136</c:v>
                </c:pt>
                <c:pt idx="1097">
                  <c:v>65.373640668073293</c:v>
                </c:pt>
                <c:pt idx="1098">
                  <c:v>65.382300207127443</c:v>
                </c:pt>
                <c:pt idx="1099">
                  <c:v>65.39095841177938</c:v>
                </c:pt>
                <c:pt idx="1100">
                  <c:v>65.399615289633871</c:v>
                </c:pt>
                <c:pt idx="1101">
                  <c:v>65.408270848284971</c:v>
                </c:pt>
                <c:pt idx="1102">
                  <c:v>65.416925095315875</c:v>
                </c:pt>
                <c:pt idx="1103">
                  <c:v>65.425578038299406</c:v>
                </c:pt>
                <c:pt idx="1104">
                  <c:v>65.434229684797657</c:v>
                </c:pt>
                <c:pt idx="1105">
                  <c:v>65.442880042362276</c:v>
                </c:pt>
                <c:pt idx="1106">
                  <c:v>65.45152911853441</c:v>
                </c:pt>
                <c:pt idx="1107">
                  <c:v>65.460176920844859</c:v>
                </c:pt>
                <c:pt idx="1108">
                  <c:v>65.468823456813936</c:v>
                </c:pt>
                <c:pt idx="1109">
                  <c:v>65.477468733951795</c:v>
                </c:pt>
                <c:pt idx="1110">
                  <c:v>65.486112759758356</c:v>
                </c:pt>
                <c:pt idx="1111">
                  <c:v>65.494755541723293</c:v>
                </c:pt>
                <c:pt idx="1112">
                  <c:v>65.503397087326121</c:v>
                </c:pt>
                <c:pt idx="1113">
                  <c:v>65.512037404036292</c:v>
                </c:pt>
                <c:pt idx="1114">
                  <c:v>65.520676499313311</c:v>
                </c:pt>
                <c:pt idx="1115">
                  <c:v>65.529314380606579</c:v>
                </c:pt>
                <c:pt idx="1116">
                  <c:v>65.537951055355649</c:v>
                </c:pt>
                <c:pt idx="1117">
                  <c:v>65.546586530990268</c:v>
                </c:pt>
                <c:pt idx="1118">
                  <c:v>65.555220814930266</c:v>
                </c:pt>
                <c:pt idx="1119">
                  <c:v>65.563853914585778</c:v>
                </c:pt>
                <c:pt idx="1120">
                  <c:v>65.572485837357164</c:v>
                </c:pt>
                <c:pt idx="1121">
                  <c:v>65.581116590635091</c:v>
                </c:pt>
                <c:pt idx="1122">
                  <c:v>65.589746181800862</c:v>
                </c:pt>
                <c:pt idx="1123">
                  <c:v>65.598374618225932</c:v>
                </c:pt>
                <c:pt idx="1124">
                  <c:v>65.607001907272448</c:v>
                </c:pt>
                <c:pt idx="1125">
                  <c:v>65.615628056293033</c:v>
                </c:pt>
                <c:pt idx="1126">
                  <c:v>65.624253072630935</c:v>
                </c:pt>
                <c:pt idx="1127">
                  <c:v>65.632876963619935</c:v>
                </c:pt>
                <c:pt idx="1128">
                  <c:v>65.641499736584791</c:v>
                </c:pt>
                <c:pt idx="1129">
                  <c:v>65.650121398840682</c:v>
                </c:pt>
                <c:pt idx="1130">
                  <c:v>65.65874195769392</c:v>
                </c:pt>
                <c:pt idx="1131">
                  <c:v>65.667361420441367</c:v>
                </c:pt>
                <c:pt idx="1132">
                  <c:v>65.675979794371074</c:v>
                </c:pt>
                <c:pt idx="1133">
                  <c:v>65.684597086761812</c:v>
                </c:pt>
                <c:pt idx="1134">
                  <c:v>65.693213304883542</c:v>
                </c:pt>
                <c:pt idx="1135">
                  <c:v>65.701828455997187</c:v>
                </c:pt>
                <c:pt idx="1136">
                  <c:v>65.710442547354745</c:v>
                </c:pt>
                <c:pt idx="1137">
                  <c:v>65.719055586199488</c:v>
                </c:pt>
                <c:pt idx="1138">
                  <c:v>65.727667579765765</c:v>
                </c:pt>
                <c:pt idx="1139">
                  <c:v>65.736278535279283</c:v>
                </c:pt>
                <c:pt idx="1140">
                  <c:v>65.744888459956968</c:v>
                </c:pt>
                <c:pt idx="1141">
                  <c:v>65.75349736100722</c:v>
                </c:pt>
                <c:pt idx="1142">
                  <c:v>65.762105245629769</c:v>
                </c:pt>
                <c:pt idx="1143">
                  <c:v>65.770712121015706</c:v>
                </c:pt>
                <c:pt idx="1144">
                  <c:v>65.779317994347764</c:v>
                </c:pt>
                <c:pt idx="1145">
                  <c:v>65.787922872800223</c:v>
                </c:pt>
                <c:pt idx="1146">
                  <c:v>65.796526763538807</c:v>
                </c:pt>
                <c:pt idx="1147">
                  <c:v>65.805129673721112</c:v>
                </c:pt>
                <c:pt idx="1148">
                  <c:v>65.813731610496191</c:v>
                </c:pt>
                <c:pt idx="1149">
                  <c:v>65.822332581005014</c:v>
                </c:pt>
                <c:pt idx="1150">
                  <c:v>65.830932592380293</c:v>
                </c:pt>
                <c:pt idx="1151">
                  <c:v>65.839531651746455</c:v>
                </c:pt>
                <c:pt idx="1152">
                  <c:v>65.848129766220069</c:v>
                </c:pt>
                <c:pt idx="1153">
                  <c:v>65.856726942909376</c:v>
                </c:pt>
                <c:pt idx="1154">
                  <c:v>65.865323188914758</c:v>
                </c:pt>
                <c:pt idx="1155">
                  <c:v>65.873918511328512</c:v>
                </c:pt>
                <c:pt idx="1156">
                  <c:v>65.882512917235104</c:v>
                </c:pt>
                <c:pt idx="1157">
                  <c:v>65.8911064137111</c:v>
                </c:pt>
                <c:pt idx="1158">
                  <c:v>65.899699007825106</c:v>
                </c:pt>
                <c:pt idx="1159">
                  <c:v>65.908290706638141</c:v>
                </c:pt>
                <c:pt idx="1160">
                  <c:v>65.916881517203336</c:v>
                </c:pt>
                <c:pt idx="1161">
                  <c:v>65.925471446566249</c:v>
                </c:pt>
                <c:pt idx="1162">
                  <c:v>65.934060501764606</c:v>
                </c:pt>
                <c:pt idx="1163">
                  <c:v>65.942648689828644</c:v>
                </c:pt>
                <c:pt idx="1164">
                  <c:v>65.951236017781099</c:v>
                </c:pt>
                <c:pt idx="1165">
                  <c:v>65.95982249263713</c:v>
                </c:pt>
                <c:pt idx="1166">
                  <c:v>65.968408121404408</c:v>
                </c:pt>
                <c:pt idx="1167">
                  <c:v>65.976992911083144</c:v>
                </c:pt>
                <c:pt idx="1168">
                  <c:v>65.985576868666342</c:v>
                </c:pt>
                <c:pt idx="1169">
                  <c:v>65.99416000113952</c:v>
                </c:pt>
                <c:pt idx="1170">
                  <c:v>66.002742315480873</c:v>
                </c:pt>
                <c:pt idx="1171">
                  <c:v>66.01132381866158</c:v>
                </c:pt>
                <c:pt idx="1172">
                  <c:v>66.019904517645401</c:v>
                </c:pt>
                <c:pt idx="1173">
                  <c:v>66.028484419389031</c:v>
                </c:pt>
                <c:pt idx="1174">
                  <c:v>66.037063530842076</c:v>
                </c:pt>
                <c:pt idx="1175">
                  <c:v>66.045641858947008</c:v>
                </c:pt>
                <c:pt idx="1176">
                  <c:v>66.054219410639419</c:v>
                </c:pt>
                <c:pt idx="1177">
                  <c:v>66.062796192847742</c:v>
                </c:pt>
                <c:pt idx="1178">
                  <c:v>66.071372212493642</c:v>
                </c:pt>
                <c:pt idx="1179">
                  <c:v>66.079947476491768</c:v>
                </c:pt>
                <c:pt idx="1180">
                  <c:v>66.088521991749985</c:v>
                </c:pt>
                <c:pt idx="1181">
                  <c:v>66.097095765169456</c:v>
                </c:pt>
                <c:pt idx="1182">
                  <c:v>66.105668803644406</c:v>
                </c:pt>
                <c:pt idx="1183">
                  <c:v>66.11424111406248</c:v>
                </c:pt>
                <c:pt idx="1184">
                  <c:v>66.122812703304589</c:v>
                </c:pt>
                <c:pt idx="1185">
                  <c:v>66.131383578245064</c:v>
                </c:pt>
                <c:pt idx="1186">
                  <c:v>66.139953745751598</c:v>
                </c:pt>
                <c:pt idx="1187">
                  <c:v>66.148523212685419</c:v>
                </c:pt>
                <c:pt idx="1188">
                  <c:v>66.157091985901161</c:v>
                </c:pt>
                <c:pt idx="1189">
                  <c:v>66.165660072247121</c:v>
                </c:pt>
                <c:pt idx="1190">
                  <c:v>66.174227478565058</c:v>
                </c:pt>
                <c:pt idx="1191">
                  <c:v>66.182794211690464</c:v>
                </c:pt>
                <c:pt idx="1192">
                  <c:v>66.191360278452521</c:v>
                </c:pt>
                <c:pt idx="1193">
                  <c:v>66.199925685674003</c:v>
                </c:pt>
                <c:pt idx="1194">
                  <c:v>66.208490440171545</c:v>
                </c:pt>
                <c:pt idx="1195">
                  <c:v>66.217054548755527</c:v>
                </c:pt>
                <c:pt idx="1196">
                  <c:v>66.225618018230264</c:v>
                </c:pt>
                <c:pt idx="1197">
                  <c:v>66.234180855393817</c:v>
                </c:pt>
                <c:pt idx="1198">
                  <c:v>66.242743067038205</c:v>
                </c:pt>
                <c:pt idx="1199">
                  <c:v>66.251304659949582</c:v>
                </c:pt>
                <c:pt idx="1200">
                  <c:v>66.259865640907918</c:v>
                </c:pt>
                <c:pt idx="1201">
                  <c:v>66.2684260166873</c:v>
                </c:pt>
                <c:pt idx="1202">
                  <c:v>66.276985794055918</c:v>
                </c:pt>
                <c:pt idx="1203">
                  <c:v>66.285544979776063</c:v>
                </c:pt>
                <c:pt idx="1204">
                  <c:v>66.294103580604229</c:v>
                </c:pt>
                <c:pt idx="1205">
                  <c:v>66.302661603291199</c:v>
                </c:pt>
                <c:pt idx="1206">
                  <c:v>66.311219054581798</c:v>
                </c:pt>
                <c:pt idx="1207">
                  <c:v>66.319775941215369</c:v>
                </c:pt>
                <c:pt idx="1208">
                  <c:v>66.328332269925511</c:v>
                </c:pt>
                <c:pt idx="1209">
                  <c:v>66.336888047440112</c:v>
                </c:pt>
                <c:pt idx="1210">
                  <c:v>66.345443280481689</c:v>
                </c:pt>
                <c:pt idx="1211">
                  <c:v>66.353997975767001</c:v>
                </c:pt>
                <c:pt idx="1212">
                  <c:v>66.36255214000748</c:v>
                </c:pt>
                <c:pt idx="1213">
                  <c:v>66.371105779908987</c:v>
                </c:pt>
                <c:pt idx="1214">
                  <c:v>66.379658902171997</c:v>
                </c:pt>
                <c:pt idx="1215">
                  <c:v>66.388211513491584</c:v>
                </c:pt>
                <c:pt idx="1216">
                  <c:v>66.396763620557579</c:v>
                </c:pt>
                <c:pt idx="1217">
                  <c:v>66.40531523005437</c:v>
                </c:pt>
                <c:pt idx="1218">
                  <c:v>66.413866348661188</c:v>
                </c:pt>
                <c:pt idx="1219">
                  <c:v>66.422416983052031</c:v>
                </c:pt>
                <c:pt idx="1220">
                  <c:v>66.430967139895699</c:v>
                </c:pt>
                <c:pt idx="1221">
                  <c:v>66.439516825855804</c:v>
                </c:pt>
                <c:pt idx="1222">
                  <c:v>66.448066047590956</c:v>
                </c:pt>
                <c:pt idx="1223">
                  <c:v>66.45661481175469</c:v>
                </c:pt>
                <c:pt idx="1224">
                  <c:v>66.465163124995371</c:v>
                </c:pt>
                <c:pt idx="1225">
                  <c:v>66.47371099395663</c:v>
                </c:pt>
                <c:pt idx="1226">
                  <c:v>66.482258425276882</c:v>
                </c:pt>
                <c:pt idx="1227">
                  <c:v>66.490805425589897</c:v>
                </c:pt>
                <c:pt idx="1228">
                  <c:v>66.499352001524414</c:v>
                </c:pt>
                <c:pt idx="1229">
                  <c:v>66.507898159704368</c:v>
                </c:pt>
                <c:pt idx="1230">
                  <c:v>66.516443906748947</c:v>
                </c:pt>
                <c:pt idx="1231">
                  <c:v>66.524989249272508</c:v>
                </c:pt>
                <c:pt idx="1232">
                  <c:v>66.533534193884876</c:v>
                </c:pt>
                <c:pt idx="1233">
                  <c:v>66.542078747190999</c:v>
                </c:pt>
                <c:pt idx="1234">
                  <c:v>66.55062291579128</c:v>
                </c:pt>
                <c:pt idx="1235">
                  <c:v>66.559166706281573</c:v>
                </c:pt>
                <c:pt idx="1236">
                  <c:v>66.567710125253072</c:v>
                </c:pt>
                <c:pt idx="1237">
                  <c:v>66.576253179292507</c:v>
                </c:pt>
                <c:pt idx="1238">
                  <c:v>66.584795874982206</c:v>
                </c:pt>
                <c:pt idx="1239">
                  <c:v>66.59333821889993</c:v>
                </c:pt>
                <c:pt idx="1240">
                  <c:v>66.601880217619041</c:v>
                </c:pt>
                <c:pt idx="1241">
                  <c:v>66.610421877708646</c:v>
                </c:pt>
                <c:pt idx="1242">
                  <c:v>66.61896320573338</c:v>
                </c:pt>
                <c:pt idx="1243">
                  <c:v>66.627504208253669</c:v>
                </c:pt>
                <c:pt idx="1244">
                  <c:v>66.636044891825733</c:v>
                </c:pt>
                <c:pt idx="1245">
                  <c:v>66.644585263001503</c:v>
                </c:pt>
                <c:pt idx="1246">
                  <c:v>66.653125328328713</c:v>
                </c:pt>
                <c:pt idx="1247">
                  <c:v>66.661665094351008</c:v>
                </c:pt>
                <c:pt idx="1248">
                  <c:v>66.670204567607854</c:v>
                </c:pt>
                <c:pt idx="1249">
                  <c:v>66.678743754634851</c:v>
                </c:pt>
                <c:pt idx="1250">
                  <c:v>66.687282661963309</c:v>
                </c:pt>
                <c:pt idx="1251">
                  <c:v>66.695821296120712</c:v>
                </c:pt>
                <c:pt idx="1252">
                  <c:v>66.70435966363047</c:v>
                </c:pt>
                <c:pt idx="1253">
                  <c:v>66.712897771012308</c:v>
                </c:pt>
                <c:pt idx="1254">
                  <c:v>66.721435624781734</c:v>
                </c:pt>
                <c:pt idx="1255">
                  <c:v>66.7299732314507</c:v>
                </c:pt>
                <c:pt idx="1256">
                  <c:v>66.738510597527181</c:v>
                </c:pt>
                <c:pt idx="1257">
                  <c:v>66.747047729515529</c:v>
                </c:pt>
                <c:pt idx="1258">
                  <c:v>66.755584633916158</c:v>
                </c:pt>
                <c:pt idx="1259">
                  <c:v>66.764121317226042</c:v>
                </c:pt>
                <c:pt idx="1260">
                  <c:v>66.772657785938208</c:v>
                </c:pt>
                <c:pt idx="1261">
                  <c:v>66.781194046542282</c:v>
                </c:pt>
                <c:pt idx="1262">
                  <c:v>66.789730105524242</c:v>
                </c:pt>
                <c:pt idx="1263">
                  <c:v>66.798265969366454</c:v>
                </c:pt>
                <c:pt idx="1264">
                  <c:v>66.806801644547889</c:v>
                </c:pt>
                <c:pt idx="1265">
                  <c:v>66.815337137543878</c:v>
                </c:pt>
                <c:pt idx="1266">
                  <c:v>66.823872454826429</c:v>
                </c:pt>
                <c:pt idx="1267">
                  <c:v>66.832407602864194</c:v>
                </c:pt>
                <c:pt idx="1268">
                  <c:v>66.840942588122289</c:v>
                </c:pt>
                <c:pt idx="1269">
                  <c:v>66.849477417062602</c:v>
                </c:pt>
                <c:pt idx="1270">
                  <c:v>66.858012096143725</c:v>
                </c:pt>
                <c:pt idx="1271">
                  <c:v>66.866546631820981</c:v>
                </c:pt>
                <c:pt idx="1272">
                  <c:v>66.875081030546355</c:v>
                </c:pt>
                <c:pt idx="1273">
                  <c:v>66.883615298768859</c:v>
                </c:pt>
                <c:pt idx="1274">
                  <c:v>66.892149442934183</c:v>
                </c:pt>
                <c:pt idx="1275">
                  <c:v>66.900683469484946</c:v>
                </c:pt>
                <c:pt idx="1276">
                  <c:v>66.909217384860739</c:v>
                </c:pt>
                <c:pt idx="1277">
                  <c:v>66.917751195497928</c:v>
                </c:pt>
                <c:pt idx="1278">
                  <c:v>66.926284907830137</c:v>
                </c:pt>
                <c:pt idx="1279">
                  <c:v>66.934818528287721</c:v>
                </c:pt>
                <c:pt idx="1280">
                  <c:v>66.943352063298349</c:v>
                </c:pt>
                <c:pt idx="1281">
                  <c:v>66.951885519286677</c:v>
                </c:pt>
                <c:pt idx="1282">
                  <c:v>66.960418902674405</c:v>
                </c:pt>
                <c:pt idx="1283">
                  <c:v>66.968952219880478</c:v>
                </c:pt>
                <c:pt idx="1284">
                  <c:v>66.977485477321139</c:v>
                </c:pt>
                <c:pt idx="1285">
                  <c:v>66.986018681409675</c:v>
                </c:pt>
                <c:pt idx="1286">
                  <c:v>66.994551838556845</c:v>
                </c:pt>
                <c:pt idx="1287">
                  <c:v>67.003084955170465</c:v>
                </c:pt>
                <c:pt idx="1288">
                  <c:v>67.011618037655936</c:v>
                </c:pt>
                <c:pt idx="1289">
                  <c:v>67.020151092415844</c:v>
                </c:pt>
                <c:pt idx="1290">
                  <c:v>67.028684125850361</c:v>
                </c:pt>
                <c:pt idx="1291">
                  <c:v>67.037217144356887</c:v>
                </c:pt>
                <c:pt idx="1292">
                  <c:v>67.045750154330577</c:v>
                </c:pt>
                <c:pt idx="1293">
                  <c:v>67.054283162163827</c:v>
                </c:pt>
                <c:pt idx="1294">
                  <c:v>67.062816174246748</c:v>
                </c:pt>
                <c:pt idx="1295">
                  <c:v>67.071349196966978</c:v>
                </c:pt>
                <c:pt idx="1296">
                  <c:v>67.079882236709807</c:v>
                </c:pt>
                <c:pt idx="1297">
                  <c:v>67.088415299858127</c:v>
                </c:pt>
                <c:pt idx="1298">
                  <c:v>67.096948392792527</c:v>
                </c:pt>
                <c:pt idx="1299">
                  <c:v>67.105481521891406</c:v>
                </c:pt>
                <c:pt idx="1300">
                  <c:v>67.114014693530734</c:v>
                </c:pt>
                <c:pt idx="1301">
                  <c:v>67.122547914084493</c:v>
                </c:pt>
                <c:pt idx="1302">
                  <c:v>67.131081189924288</c:v>
                </c:pt>
                <c:pt idx="1303">
                  <c:v>67.139614527419752</c:v>
                </c:pt>
                <c:pt idx="1304">
                  <c:v>67.148147932938272</c:v>
                </c:pt>
                <c:pt idx="1305">
                  <c:v>67.156681412845202</c:v>
                </c:pt>
                <c:pt idx="1306">
                  <c:v>67.165214973503964</c:v>
                </c:pt>
                <c:pt idx="1307">
                  <c:v>67.173748621275848</c:v>
                </c:pt>
                <c:pt idx="1308">
                  <c:v>67.182282362520169</c:v>
                </c:pt>
                <c:pt idx="1309">
                  <c:v>67.190816203594423</c:v>
                </c:pt>
                <c:pt idx="1310">
                  <c:v>67.199350150854116</c:v>
                </c:pt>
                <c:pt idx="1311">
                  <c:v>67.207884210652864</c:v>
                </c:pt>
                <c:pt idx="1312">
                  <c:v>67.216418389342465</c:v>
                </c:pt>
                <c:pt idx="1313">
                  <c:v>67.224952693273025</c:v>
                </c:pt>
                <c:pt idx="1314">
                  <c:v>67.23348712879276</c:v>
                </c:pt>
                <c:pt idx="1315">
                  <c:v>67.242021702248138</c:v>
                </c:pt>
                <c:pt idx="1316">
                  <c:v>67.250556419983965</c:v>
                </c:pt>
                <c:pt idx="1317">
                  <c:v>67.25909128834347</c:v>
                </c:pt>
                <c:pt idx="1318">
                  <c:v>67.267626313668174</c:v>
                </c:pt>
                <c:pt idx="1319">
                  <c:v>67.276161502297924</c:v>
                </c:pt>
                <c:pt idx="1320">
                  <c:v>67.284696860571117</c:v>
                </c:pt>
                <c:pt idx="1321">
                  <c:v>67.293232394824543</c:v>
                </c:pt>
                <c:pt idx="1322">
                  <c:v>67.301768111393585</c:v>
                </c:pt>
                <c:pt idx="1323">
                  <c:v>67.310304016612079</c:v>
                </c:pt>
                <c:pt idx="1324">
                  <c:v>67.318840116812481</c:v>
                </c:pt>
                <c:pt idx="1325">
                  <c:v>67.327376418325827</c:v>
                </c:pt>
                <c:pt idx="1326">
                  <c:v>67.335912927481701</c:v>
                </c:pt>
                <c:pt idx="1327">
                  <c:v>67.344449650608567</c:v>
                </c:pt>
                <c:pt idx="1328">
                  <c:v>67.352986594033439</c:v>
                </c:pt>
                <c:pt idx="1329">
                  <c:v>67.361523764081994</c:v>
                </c:pt>
                <c:pt idx="1330">
                  <c:v>67.370061167078944</c:v>
                </c:pt>
                <c:pt idx="1331">
                  <c:v>67.378598809347551</c:v>
                </c:pt>
                <c:pt idx="1332">
                  <c:v>67.387136697210011</c:v>
                </c:pt>
                <c:pt idx="1333">
                  <c:v>67.395674836987368</c:v>
                </c:pt>
                <c:pt idx="1334">
                  <c:v>67.404213234999673</c:v>
                </c:pt>
                <c:pt idx="1335">
                  <c:v>67.412751897565741</c:v>
                </c:pt>
                <c:pt idx="1336">
                  <c:v>67.421290831003475</c:v>
                </c:pt>
                <c:pt idx="1337">
                  <c:v>67.429830041629771</c:v>
                </c:pt>
                <c:pt idx="1338">
                  <c:v>67.438369535760458</c:v>
                </c:pt>
                <c:pt idx="1339">
                  <c:v>67.446909319710571</c:v>
                </c:pt>
                <c:pt idx="1340">
                  <c:v>67.455449399794176</c:v>
                </c:pt>
                <c:pt idx="1341">
                  <c:v>67.463989782324447</c:v>
                </c:pt>
                <c:pt idx="1342">
                  <c:v>67.472530473613844</c:v>
                </c:pt>
                <c:pt idx="1343">
                  <c:v>67.481071479973863</c:v>
                </c:pt>
                <c:pt idx="1344">
                  <c:v>67.489612807715361</c:v>
                </c:pt>
                <c:pt idx="1345">
                  <c:v>67.498154463148424</c:v>
                </c:pt>
                <c:pt idx="1346">
                  <c:v>67.506696452582389</c:v>
                </c:pt>
                <c:pt idx="1347">
                  <c:v>67.515238782326051</c:v>
                </c:pt>
                <c:pt idx="1348">
                  <c:v>67.523781458687367</c:v>
                </c:pt>
                <c:pt idx="1349">
                  <c:v>67.532324487973852</c:v>
                </c:pt>
                <c:pt idx="1350">
                  <c:v>67.540867876492456</c:v>
                </c:pt>
                <c:pt idx="1351">
                  <c:v>67.549411630549528</c:v>
                </c:pt>
                <c:pt idx="1352">
                  <c:v>67.557955756450923</c:v>
                </c:pt>
                <c:pt idx="1353">
                  <c:v>67.566500260501968</c:v>
                </c:pt>
                <c:pt idx="1354">
                  <c:v>67.575045149007735</c:v>
                </c:pt>
                <c:pt idx="1355">
                  <c:v>67.583590428272714</c:v>
                </c:pt>
                <c:pt idx="1356">
                  <c:v>67.592136104601053</c:v>
                </c:pt>
                <c:pt idx="1357">
                  <c:v>67.600682184296659</c:v>
                </c:pt>
                <c:pt idx="1358">
                  <c:v>67.609228673662955</c:v>
                </c:pt>
                <c:pt idx="1359">
                  <c:v>67.617775579003336</c:v>
                </c:pt>
                <c:pt idx="1360">
                  <c:v>67.626322906620658</c:v>
                </c:pt>
                <c:pt idx="1361">
                  <c:v>67.634870662817832</c:v>
                </c:pt>
                <c:pt idx="1362">
                  <c:v>67.643418853897487</c:v>
                </c:pt>
                <c:pt idx="1363">
                  <c:v>67.65196748616205</c:v>
                </c:pt>
                <c:pt idx="1364">
                  <c:v>67.660516565913852</c:v>
                </c:pt>
                <c:pt idx="1365">
                  <c:v>67.669066099455321</c:v>
                </c:pt>
                <c:pt idx="1366">
                  <c:v>67.677616093088545</c:v>
                </c:pt>
                <c:pt idx="1367">
                  <c:v>67.686166553115868</c:v>
                </c:pt>
                <c:pt idx="1368">
                  <c:v>67.694717485839476</c:v>
                </c:pt>
                <c:pt idx="1369">
                  <c:v>67.703268897561728</c:v>
                </c:pt>
                <c:pt idx="1370">
                  <c:v>67.711820794584909</c:v>
                </c:pt>
                <c:pt idx="1371">
                  <c:v>67.72037318321162</c:v>
                </c:pt>
                <c:pt idx="1372">
                  <c:v>67.728926069744446</c:v>
                </c:pt>
                <c:pt idx="1373">
                  <c:v>67.737479460486213</c:v>
                </c:pt>
                <c:pt idx="1374">
                  <c:v>67.746033361740004</c:v>
                </c:pt>
                <c:pt idx="1375">
                  <c:v>67.754587779809086</c:v>
                </c:pt>
                <c:pt idx="1376">
                  <c:v>67.763142720997038</c:v>
                </c:pt>
                <c:pt idx="1377">
                  <c:v>67.771698191607712</c:v>
                </c:pt>
                <c:pt idx="1378">
                  <c:v>67.780254197945297</c:v>
                </c:pt>
                <c:pt idx="1379">
                  <c:v>67.788810746314439</c:v>
                </c:pt>
                <c:pt idx="1380">
                  <c:v>67.797367843020197</c:v>
                </c:pt>
                <c:pt idx="1381">
                  <c:v>67.805925494367855</c:v>
                </c:pt>
                <c:pt idx="1382">
                  <c:v>67.814483706663481</c:v>
                </c:pt>
                <c:pt idx="1383">
                  <c:v>67.823042486213424</c:v>
                </c:pt>
                <c:pt idx="1384">
                  <c:v>67.831601839324662</c:v>
                </c:pt>
                <c:pt idx="1385">
                  <c:v>67.840161772304782</c:v>
                </c:pt>
                <c:pt idx="1386">
                  <c:v>67.848722291461783</c:v>
                </c:pt>
                <c:pt idx="1387">
                  <c:v>67.857283403104532</c:v>
                </c:pt>
                <c:pt idx="1388">
                  <c:v>67.865845113542449</c:v>
                </c:pt>
                <c:pt idx="1389">
                  <c:v>67.874407429085679</c:v>
                </c:pt>
                <c:pt idx="1390">
                  <c:v>67.882970356045007</c:v>
                </c:pt>
                <c:pt idx="1391">
                  <c:v>67.891533900732156</c:v>
                </c:pt>
                <c:pt idx="1392">
                  <c:v>67.900098069459574</c:v>
                </c:pt>
                <c:pt idx="1393">
                  <c:v>67.908662868540432</c:v>
                </c:pt>
                <c:pt idx="1394">
                  <c:v>67.917228304288869</c:v>
                </c:pt>
                <c:pt idx="1395">
                  <c:v>67.92579438301992</c:v>
                </c:pt>
                <c:pt idx="1396">
                  <c:v>67.93436111104954</c:v>
                </c:pt>
                <c:pt idx="1397">
                  <c:v>67.942928494694627</c:v>
                </c:pt>
                <c:pt idx="1398">
                  <c:v>67.951496540272984</c:v>
                </c:pt>
                <c:pt idx="1399">
                  <c:v>67.960065254103682</c:v>
                </c:pt>
                <c:pt idx="1400">
                  <c:v>67.968634642506515</c:v>
                </c:pt>
                <c:pt idx="1401">
                  <c:v>67.977204711802628</c:v>
                </c:pt>
                <c:pt idx="1402">
                  <c:v>67.985775468314174</c:v>
                </c:pt>
                <c:pt idx="1403">
                  <c:v>67.994346918364528</c:v>
                </c:pt>
                <c:pt idx="1404">
                  <c:v>68.00291906827816</c:v>
                </c:pt>
                <c:pt idx="1405">
                  <c:v>68.011491924380763</c:v>
                </c:pt>
                <c:pt idx="1406">
                  <c:v>68.020065492999422</c:v>
                </c:pt>
                <c:pt idx="1407">
                  <c:v>68.028639780462328</c:v>
                </c:pt>
                <c:pt idx="1408">
                  <c:v>68.037214793099068</c:v>
                </c:pt>
                <c:pt idx="1409">
                  <c:v>68.045790537240563</c:v>
                </c:pt>
                <c:pt idx="1410">
                  <c:v>68.054367019219129</c:v>
                </c:pt>
                <c:pt idx="1411">
                  <c:v>68.062944245368527</c:v>
                </c:pt>
                <c:pt idx="1412">
                  <c:v>68.071522222023887</c:v>
                </c:pt>
                <c:pt idx="1413">
                  <c:v>68.080100955521758</c:v>
                </c:pt>
                <c:pt idx="1414">
                  <c:v>68.088680452200464</c:v>
                </c:pt>
                <c:pt idx="1415">
                  <c:v>68.097260718399554</c:v>
                </c:pt>
                <c:pt idx="1416">
                  <c:v>68.105841760460365</c:v>
                </c:pt>
                <c:pt idx="1417">
                  <c:v>68.114423584725714</c:v>
                </c:pt>
                <c:pt idx="1418">
                  <c:v>68.123006197540164</c:v>
                </c:pt>
                <c:pt idx="1419">
                  <c:v>68.131589605249872</c:v>
                </c:pt>
                <c:pt idx="1420">
                  <c:v>68.140173814202697</c:v>
                </c:pt>
                <c:pt idx="1421">
                  <c:v>68.148758830748321</c:v>
                </c:pt>
                <c:pt idx="1422">
                  <c:v>68.157344661238071</c:v>
                </c:pt>
                <c:pt idx="1423">
                  <c:v>68.165931312025194</c:v>
                </c:pt>
                <c:pt idx="1424">
                  <c:v>68.174518789464713</c:v>
                </c:pt>
                <c:pt idx="1425">
                  <c:v>68.183107099913499</c:v>
                </c:pt>
                <c:pt idx="1426">
                  <c:v>68.191696249730384</c:v>
                </c:pt>
                <c:pt idx="1427">
                  <c:v>68.200286245276061</c:v>
                </c:pt>
                <c:pt idx="1428">
                  <c:v>68.208877092913184</c:v>
                </c:pt>
                <c:pt idx="1429">
                  <c:v>68.217468799006497</c:v>
                </c:pt>
                <c:pt idx="1430">
                  <c:v>68.226061369922689</c:v>
                </c:pt>
                <c:pt idx="1431">
                  <c:v>68.234654812030584</c:v>
                </c:pt>
                <c:pt idx="1432">
                  <c:v>68.243249131701063</c:v>
                </c:pt>
                <c:pt idx="1433">
                  <c:v>68.251844335307027</c:v>
                </c:pt>
                <c:pt idx="1434">
                  <c:v>68.260440429223749</c:v>
                </c:pt>
                <c:pt idx="1435">
                  <c:v>68.269037419828479</c:v>
                </c:pt>
                <c:pt idx="1436">
                  <c:v>68.27763531350088</c:v>
                </c:pt>
                <c:pt idx="1437">
                  <c:v>68.286234116622808</c:v>
                </c:pt>
                <c:pt idx="1438">
                  <c:v>68.294833835578373</c:v>
                </c:pt>
                <c:pt idx="1439">
                  <c:v>68.303434476753978</c:v>
                </c:pt>
                <c:pt idx="1440">
                  <c:v>68.312036046538466</c:v>
                </c:pt>
                <c:pt idx="1441">
                  <c:v>68.320638551323057</c:v>
                </c:pt>
                <c:pt idx="1442">
                  <c:v>68.329241997501384</c:v>
                </c:pt>
                <c:pt idx="1443">
                  <c:v>68.337846391469526</c:v>
                </c:pt>
                <c:pt idx="1444">
                  <c:v>68.346451739625977</c:v>
                </c:pt>
                <c:pt idx="1445">
                  <c:v>68.355058048371944</c:v>
                </c:pt>
                <c:pt idx="1446">
                  <c:v>68.363665324110968</c:v>
                </c:pt>
                <c:pt idx="1447">
                  <c:v>68.372273573249373</c:v>
                </c:pt>
                <c:pt idx="1448">
                  <c:v>68.380882802195927</c:v>
                </c:pt>
                <c:pt idx="1449">
                  <c:v>68.38949301736217</c:v>
                </c:pt>
                <c:pt idx="1450">
                  <c:v>68.398104225162271</c:v>
                </c:pt>
                <c:pt idx="1451">
                  <c:v>68.406716432013226</c:v>
                </c:pt>
                <c:pt idx="1452">
                  <c:v>68.415329644334577</c:v>
                </c:pt>
                <c:pt idx="1453">
                  <c:v>68.423943868548818</c:v>
                </c:pt>
                <c:pt idx="1454">
                  <c:v>68.432559111081218</c:v>
                </c:pt>
                <c:pt idx="1455">
                  <c:v>68.441175378359873</c:v>
                </c:pt>
                <c:pt idx="1456">
                  <c:v>68.449792676815804</c:v>
                </c:pt>
                <c:pt idx="1457">
                  <c:v>68.458411012882891</c:v>
                </c:pt>
                <c:pt idx="1458">
                  <c:v>68.467030392998069</c:v>
                </c:pt>
                <c:pt idx="1459">
                  <c:v>68.475650823601129</c:v>
                </c:pt>
                <c:pt idx="1460">
                  <c:v>68.484272311134987</c:v>
                </c:pt>
                <c:pt idx="1461">
                  <c:v>68.492894862045489</c:v>
                </c:pt>
                <c:pt idx="1462">
                  <c:v>68.501518482781719</c:v>
                </c:pt>
                <c:pt idx="1463">
                  <c:v>68.510143179795776</c:v>
                </c:pt>
                <c:pt idx="1464">
                  <c:v>68.518768959542967</c:v>
                </c:pt>
                <c:pt idx="1465">
                  <c:v>68.527395828481659</c:v>
                </c:pt>
                <c:pt idx="1466">
                  <c:v>68.536023793073554</c:v>
                </c:pt>
                <c:pt idx="1467">
                  <c:v>68.544652859783568</c:v>
                </c:pt>
                <c:pt idx="1468">
                  <c:v>68.553283035079971</c:v>
                </c:pt>
                <c:pt idx="1469">
                  <c:v>68.56191432543423</c:v>
                </c:pt>
                <c:pt idx="1470">
                  <c:v>68.570546737321251</c:v>
                </c:pt>
                <c:pt idx="1471">
                  <c:v>68.57918027721928</c:v>
                </c:pt>
                <c:pt idx="1472">
                  <c:v>68.587814951610014</c:v>
                </c:pt>
                <c:pt idx="1473">
                  <c:v>68.596450766978592</c:v>
                </c:pt>
                <c:pt idx="1474">
                  <c:v>68.605087729813619</c:v>
                </c:pt>
                <c:pt idx="1475">
                  <c:v>68.613725846607267</c:v>
                </c:pt>
                <c:pt idx="1476">
                  <c:v>68.622365123855175</c:v>
                </c:pt>
                <c:pt idx="1477">
                  <c:v>68.631005568056707</c:v>
                </c:pt>
                <c:pt idx="1478">
                  <c:v>68.639647185714651</c:v>
                </c:pt>
                <c:pt idx="1479">
                  <c:v>68.648289983335644</c:v>
                </c:pt>
                <c:pt idx="1480">
                  <c:v>68.656933967429907</c:v>
                </c:pt>
                <c:pt idx="1481">
                  <c:v>68.665579144511455</c:v>
                </c:pt>
                <c:pt idx="1482">
                  <c:v>68.674225521097938</c:v>
                </c:pt>
                <c:pt idx="1483">
                  <c:v>68.682873103710946</c:v>
                </c:pt>
                <c:pt idx="1484">
                  <c:v>68.691521898875735</c:v>
                </c:pt>
                <c:pt idx="1485">
                  <c:v>68.700171913121636</c:v>
                </c:pt>
                <c:pt idx="1486">
                  <c:v>68.708823152981623</c:v>
                </c:pt>
                <c:pt idx="1487">
                  <c:v>68.717475624992787</c:v>
                </c:pt>
                <c:pt idx="1488">
                  <c:v>68.726129335696058</c:v>
                </c:pt>
                <c:pt idx="1489">
                  <c:v>68.734784291636458</c:v>
                </c:pt>
                <c:pt idx="1490">
                  <c:v>68.743440499363047</c:v>
                </c:pt>
                <c:pt idx="1491">
                  <c:v>68.752097965428817</c:v>
                </c:pt>
                <c:pt idx="1492">
                  <c:v>68.760756696390956</c:v>
                </c:pt>
                <c:pt idx="1493">
                  <c:v>68.769416698810744</c:v>
                </c:pt>
                <c:pt idx="1494">
                  <c:v>68.778077979253737</c:v>
                </c:pt>
                <c:pt idx="1495">
                  <c:v>68.786740544289557</c:v>
                </c:pt>
                <c:pt idx="1496">
                  <c:v>68.795404400492188</c:v>
                </c:pt>
                <c:pt idx="1497">
                  <c:v>68.804069554439678</c:v>
                </c:pt>
                <c:pt idx="1498">
                  <c:v>68.812736012714694</c:v>
                </c:pt>
                <c:pt idx="1499">
                  <c:v>68.821403781903925</c:v>
                </c:pt>
                <c:pt idx="1500">
                  <c:v>68.830072868598606</c:v>
                </c:pt>
                <c:pt idx="1501">
                  <c:v>68.83874327939445</c:v>
                </c:pt>
                <c:pt idx="1502">
                  <c:v>68.847415020891447</c:v>
                </c:pt>
                <c:pt idx="1503">
                  <c:v>68.856088099694134</c:v>
                </c:pt>
                <c:pt idx="1504">
                  <c:v>68.864762522411581</c:v>
                </c:pt>
                <c:pt idx="1505">
                  <c:v>68.873438295657408</c:v>
                </c:pt>
                <c:pt idx="1506">
                  <c:v>68.882115426049779</c:v>
                </c:pt>
                <c:pt idx="1507">
                  <c:v>68.890793920211578</c:v>
                </c:pt>
                <c:pt idx="1508">
                  <c:v>68.899473784770194</c:v>
                </c:pt>
                <c:pt idx="1509">
                  <c:v>68.908155026357861</c:v>
                </c:pt>
                <c:pt idx="1510">
                  <c:v>68.916837651611431</c:v>
                </c:pt>
                <c:pt idx="1511">
                  <c:v>68.925521667172532</c:v>
                </c:pt>
                <c:pt idx="1512">
                  <c:v>68.934207079687667</c:v>
                </c:pt>
                <c:pt idx="1513">
                  <c:v>68.942893895808027</c:v>
                </c:pt>
                <c:pt idx="1514">
                  <c:v>68.951582122189862</c:v>
                </c:pt>
                <c:pt idx="1515">
                  <c:v>68.960271765494056</c:v>
                </c:pt>
                <c:pt idx="1516">
                  <c:v>68.968962832386765</c:v>
                </c:pt>
                <c:pt idx="1517">
                  <c:v>68.977655329538877</c:v>
                </c:pt>
                <c:pt idx="1518">
                  <c:v>68.986349263626295</c:v>
                </c:pt>
                <c:pt idx="1519">
                  <c:v>68.995044641330097</c:v>
                </c:pt>
                <c:pt idx="1520">
                  <c:v>69.003741469336376</c:v>
                </c:pt>
                <c:pt idx="1521">
                  <c:v>69.012439754336341</c:v>
                </c:pt>
                <c:pt idx="1522">
                  <c:v>69.021139503026362</c:v>
                </c:pt>
                <c:pt idx="1523">
                  <c:v>69.029840722107892</c:v>
                </c:pt>
                <c:pt idx="1524">
                  <c:v>69.03854341828783</c:v>
                </c:pt>
                <c:pt idx="1525">
                  <c:v>69.047247598278176</c:v>
                </c:pt>
                <c:pt idx="1526">
                  <c:v>69.055953268796188</c:v>
                </c:pt>
                <c:pt idx="1527">
                  <c:v>69.064660436564623</c:v>
                </c:pt>
                <c:pt idx="1528">
                  <c:v>69.073369108311439</c:v>
                </c:pt>
                <c:pt idx="1529">
                  <c:v>69.082079290770196</c:v>
                </c:pt>
                <c:pt idx="1530">
                  <c:v>69.090790990679594</c:v>
                </c:pt>
                <c:pt idx="1531">
                  <c:v>69.099504214784133</c:v>
                </c:pt>
                <c:pt idx="1532">
                  <c:v>69.108218969833615</c:v>
                </c:pt>
                <c:pt idx="1533">
                  <c:v>69.116935262583453</c:v>
                </c:pt>
                <c:pt idx="1534">
                  <c:v>69.125653099794704</c:v>
                </c:pt>
                <c:pt idx="1535">
                  <c:v>69.134372488233979</c:v>
                </c:pt>
                <c:pt idx="1536">
                  <c:v>69.143093434673617</c:v>
                </c:pt>
                <c:pt idx="1537">
                  <c:v>69.151815945891528</c:v>
                </c:pt>
                <c:pt idx="1538">
                  <c:v>69.160540028671448</c:v>
                </c:pt>
                <c:pt idx="1539">
                  <c:v>69.169265689802984</c:v>
                </c:pt>
                <c:pt idx="1540">
                  <c:v>69.177992936081338</c:v>
                </c:pt>
                <c:pt idx="1541">
                  <c:v>69.186721774307699</c:v>
                </c:pt>
                <c:pt idx="1542">
                  <c:v>69.19545221128908</c:v>
                </c:pt>
                <c:pt idx="1543">
                  <c:v>69.204184253838505</c:v>
                </c:pt>
                <c:pt idx="1544">
                  <c:v>69.212917908774784</c:v>
                </c:pt>
                <c:pt idx="1545">
                  <c:v>69.221653182922907</c:v>
                </c:pt>
                <c:pt idx="1546">
                  <c:v>69.230390083113761</c:v>
                </c:pt>
                <c:pt idx="1547">
                  <c:v>69.239128616184331</c:v>
                </c:pt>
                <c:pt idx="1548">
                  <c:v>69.247868788977868</c:v>
                </c:pt>
                <c:pt idx="1549">
                  <c:v>69.256610608343465</c:v>
                </c:pt>
                <c:pt idx="1550">
                  <c:v>69.265354081136636</c:v>
                </c:pt>
                <c:pt idx="1551">
                  <c:v>69.274099214219063</c:v>
                </c:pt>
                <c:pt idx="1552">
                  <c:v>69.282846014458656</c:v>
                </c:pt>
                <c:pt idx="1553">
                  <c:v>69.291594488729601</c:v>
                </c:pt>
                <c:pt idx="1554">
                  <c:v>69.300344643912439</c:v>
                </c:pt>
                <c:pt idx="1555">
                  <c:v>69.309096486894092</c:v>
                </c:pt>
                <c:pt idx="1556">
                  <c:v>69.317850024567932</c:v>
                </c:pt>
                <c:pt idx="1557">
                  <c:v>69.326605263833713</c:v>
                </c:pt>
                <c:pt idx="1558">
                  <c:v>69.335362211597626</c:v>
                </c:pt>
                <c:pt idx="1559">
                  <c:v>69.344120874772599</c:v>
                </c:pt>
                <c:pt idx="1560">
                  <c:v>69.352881260277854</c:v>
                </c:pt>
                <c:pt idx="1561">
                  <c:v>69.361643375039407</c:v>
                </c:pt>
                <c:pt idx="1562">
                  <c:v>69.370407225989837</c:v>
                </c:pt>
                <c:pt idx="1563">
                  <c:v>69.379172820068348</c:v>
                </c:pt>
                <c:pt idx="1564">
                  <c:v>69.387940164220964</c:v>
                </c:pt>
                <c:pt idx="1565">
                  <c:v>69.396709265400503</c:v>
                </c:pt>
                <c:pt idx="1566">
                  <c:v>69.40548013056646</c:v>
                </c:pt>
                <c:pt idx="1567">
                  <c:v>69.414252766685138</c:v>
                </c:pt>
                <c:pt idx="1568">
                  <c:v>69.42302718072979</c:v>
                </c:pt>
                <c:pt idx="1569">
                  <c:v>69.431803379680673</c:v>
                </c:pt>
                <c:pt idx="1570">
                  <c:v>69.440581370524754</c:v>
                </c:pt>
                <c:pt idx="1571">
                  <c:v>69.449361160256245</c:v>
                </c:pt>
                <c:pt idx="1572">
                  <c:v>69.458142755876196</c:v>
                </c:pt>
                <c:pt idx="1573">
                  <c:v>69.466926164392873</c:v>
                </c:pt>
                <c:pt idx="1574">
                  <c:v>69.475711392821523</c:v>
                </c:pt>
                <c:pt idx="1575">
                  <c:v>69.484498448184553</c:v>
                </c:pt>
                <c:pt idx="1576">
                  <c:v>69.493287337511731</c:v>
                </c:pt>
                <c:pt idx="1577">
                  <c:v>69.502078067839847</c:v>
                </c:pt>
                <c:pt idx="1578">
                  <c:v>69.510870646213021</c:v>
                </c:pt>
                <c:pt idx="1579">
                  <c:v>69.51966507968271</c:v>
                </c:pt>
                <c:pt idx="1580">
                  <c:v>69.528461375307728</c:v>
                </c:pt>
                <c:pt idx="1581">
                  <c:v>69.537259540154295</c:v>
                </c:pt>
                <c:pt idx="1582">
                  <c:v>69.546059581295921</c:v>
                </c:pt>
                <c:pt idx="1583">
                  <c:v>69.554861505813733</c:v>
                </c:pt>
                <c:pt idx="1584">
                  <c:v>69.563665320796304</c:v>
                </c:pt>
                <c:pt idx="1585">
                  <c:v>69.572471033339795</c:v>
                </c:pt>
                <c:pt idx="1586">
                  <c:v>69.581278650547915</c:v>
                </c:pt>
                <c:pt idx="1587">
                  <c:v>69.590088179532003</c:v>
                </c:pt>
                <c:pt idx="1588">
                  <c:v>69.598899627411114</c:v>
                </c:pt>
                <c:pt idx="1589">
                  <c:v>69.607713001311978</c:v>
                </c:pt>
                <c:pt idx="1590">
                  <c:v>69.616528308369084</c:v>
                </c:pt>
                <c:pt idx="1591">
                  <c:v>69.625345555724763</c:v>
                </c:pt>
                <c:pt idx="1592">
                  <c:v>69.634164750529081</c:v>
                </c:pt>
                <c:pt idx="1593">
                  <c:v>69.642985899940058</c:v>
                </c:pt>
                <c:pt idx="1594">
                  <c:v>69.651809011123575</c:v>
                </c:pt>
                <c:pt idx="1595">
                  <c:v>69.660634091253613</c:v>
                </c:pt>
                <c:pt idx="1596">
                  <c:v>69.669461147511953</c:v>
                </c:pt>
                <c:pt idx="1597">
                  <c:v>69.678290187088592</c:v>
                </c:pt>
                <c:pt idx="1598">
                  <c:v>69.687121217181513</c:v>
                </c:pt>
                <c:pt idx="1599">
                  <c:v>69.69595424499677</c:v>
                </c:pt>
                <c:pt idx="1600">
                  <c:v>69.704789277748816</c:v>
                </c:pt>
                <c:pt idx="1601">
                  <c:v>69.713626322660076</c:v>
                </c:pt>
                <c:pt idx="1602">
                  <c:v>69.722465386961261</c:v>
                </c:pt>
                <c:pt idx="1603">
                  <c:v>69.731306477891607</c:v>
                </c:pt>
                <c:pt idx="1604">
                  <c:v>69.740149602698366</c:v>
                </c:pt>
                <c:pt idx="1605">
                  <c:v>69.748994768637345</c:v>
                </c:pt>
                <c:pt idx="1606">
                  <c:v>69.757841982972778</c:v>
                </c:pt>
                <c:pt idx="1607">
                  <c:v>69.766691252977282</c:v>
                </c:pt>
                <c:pt idx="1608">
                  <c:v>69.775542585932101</c:v>
                </c:pt>
                <c:pt idx="1609">
                  <c:v>69.784395989126949</c:v>
                </c:pt>
                <c:pt idx="1610">
                  <c:v>69.793251469860138</c:v>
                </c:pt>
                <c:pt idx="1611">
                  <c:v>69.80210903543859</c:v>
                </c:pt>
                <c:pt idx="1612">
                  <c:v>69.810968693177912</c:v>
                </c:pt>
                <c:pt idx="1613">
                  <c:v>69.819830450402591</c:v>
                </c:pt>
                <c:pt idx="1614">
                  <c:v>69.828694314445698</c:v>
                </c:pt>
                <c:pt idx="1615">
                  <c:v>69.837560292649144</c:v>
                </c:pt>
                <c:pt idx="1616">
                  <c:v>69.846428392363691</c:v>
                </c:pt>
                <c:pt idx="1617">
                  <c:v>69.8552986209491</c:v>
                </c:pt>
                <c:pt idx="1618">
                  <c:v>69.864170985773995</c:v>
                </c:pt>
                <c:pt idx="1619">
                  <c:v>69.873045494215972</c:v>
                </c:pt>
                <c:pt idx="1620">
                  <c:v>69.881922153661648</c:v>
                </c:pt>
                <c:pt idx="1621">
                  <c:v>69.89080097150682</c:v>
                </c:pt>
                <c:pt idx="1622">
                  <c:v>69.899681955156282</c:v>
                </c:pt>
                <c:pt idx="1623">
                  <c:v>69.908565112024007</c:v>
                </c:pt>
                <c:pt idx="1624">
                  <c:v>69.917450449533277</c:v>
                </c:pt>
                <c:pt idx="1625">
                  <c:v>69.926337975116553</c:v>
                </c:pt>
                <c:pt idx="1626">
                  <c:v>69.93522769621552</c:v>
                </c:pt>
                <c:pt idx="1627">
                  <c:v>69.94411962028137</c:v>
                </c:pt>
                <c:pt idx="1628">
                  <c:v>69.953013754774489</c:v>
                </c:pt>
                <c:pt idx="1629">
                  <c:v>69.961910107164925</c:v>
                </c:pt>
                <c:pt idx="1630">
                  <c:v>69.970808684931953</c:v>
                </c:pt>
                <c:pt idx="1631">
                  <c:v>69.979709495564578</c:v>
                </c:pt>
                <c:pt idx="1632">
                  <c:v>69.988612546561257</c:v>
                </c:pt>
                <c:pt idx="1633">
                  <c:v>69.997517845430096</c:v>
                </c:pt>
                <c:pt idx="1634">
                  <c:v>70.006425399688865</c:v>
                </c:pt>
                <c:pt idx="1635">
                  <c:v>70.015335216865026</c:v>
                </c:pt>
                <c:pt idx="1636">
                  <c:v>70.02424730449583</c:v>
                </c:pt>
                <c:pt idx="1637">
                  <c:v>70.033161670128223</c:v>
                </c:pt>
                <c:pt idx="1638">
                  <c:v>70.042078321319167</c:v>
                </c:pt>
                <c:pt idx="1639">
                  <c:v>70.050997265635331</c:v>
                </c:pt>
                <c:pt idx="1640">
                  <c:v>70.059918510653489</c:v>
                </c:pt>
                <c:pt idx="1641">
                  <c:v>70.068842063960219</c:v>
                </c:pt>
                <c:pt idx="1642">
                  <c:v>70.077767933152344</c:v>
                </c:pt>
                <c:pt idx="1643">
                  <c:v>70.086696125836525</c:v>
                </c:pt>
                <c:pt idx="1644">
                  <c:v>70.095626649629736</c:v>
                </c:pt>
                <c:pt idx="1645">
                  <c:v>70.104559512159014</c:v>
                </c:pt>
                <c:pt idx="1646">
                  <c:v>70.113494721061713</c:v>
                </c:pt>
                <c:pt idx="1647">
                  <c:v>70.122432283985432</c:v>
                </c:pt>
                <c:pt idx="1648">
                  <c:v>70.131372208587948</c:v>
                </c:pt>
                <c:pt idx="1649">
                  <c:v>70.140314502537507</c:v>
                </c:pt>
                <c:pt idx="1650">
                  <c:v>70.149259173512874</c:v>
                </c:pt>
                <c:pt idx="1651">
                  <c:v>70.158206229203017</c:v>
                </c:pt>
                <c:pt idx="1652">
                  <c:v>70.167155677307676</c:v>
                </c:pt>
                <c:pt idx="1653">
                  <c:v>70.176107525536949</c:v>
                </c:pt>
                <c:pt idx="1654">
                  <c:v>70.185061781611608</c:v>
                </c:pt>
                <c:pt idx="1655">
                  <c:v>70.194018453263098</c:v>
                </c:pt>
                <c:pt idx="1656">
                  <c:v>70.202977548233477</c:v>
                </c:pt>
                <c:pt idx="1657">
                  <c:v>70.211939074275762</c:v>
                </c:pt>
                <c:pt idx="1658">
                  <c:v>70.220903039153498</c:v>
                </c:pt>
                <c:pt idx="1659">
                  <c:v>70.229869450641246</c:v>
                </c:pt>
                <c:pt idx="1660">
                  <c:v>70.238838316524408</c:v>
                </c:pt>
                <c:pt idx="1661">
                  <c:v>70.247809644599371</c:v>
                </c:pt>
                <c:pt idx="1662">
                  <c:v>70.256783442673409</c:v>
                </c:pt>
                <c:pt idx="1663">
                  <c:v>70.265759718565008</c:v>
                </c:pt>
                <c:pt idx="1664">
                  <c:v>70.27473848010365</c:v>
                </c:pt>
                <c:pt idx="1665">
                  <c:v>70.283719735129921</c:v>
                </c:pt>
                <c:pt idx="1666">
                  <c:v>70.292703491495701</c:v>
                </c:pt>
                <c:pt idx="1667">
                  <c:v>70.30168975706404</c:v>
                </c:pt>
                <c:pt idx="1668">
                  <c:v>70.310678539709329</c:v>
                </c:pt>
                <c:pt idx="1669">
                  <c:v>70.319669847317343</c:v>
                </c:pt>
                <c:pt idx="1670">
                  <c:v>70.328663687785067</c:v>
                </c:pt>
                <c:pt idx="1671">
                  <c:v>70.337660069021183</c:v>
                </c:pt>
                <c:pt idx="1672">
                  <c:v>70.346658998945671</c:v>
                </c:pt>
                <c:pt idx="1673">
                  <c:v>70.355660485490205</c:v>
                </c:pt>
                <c:pt idx="1674">
                  <c:v>70.364664536597957</c:v>
                </c:pt>
                <c:pt idx="1675">
                  <c:v>70.373671160223921</c:v>
                </c:pt>
                <c:pt idx="1676">
                  <c:v>70.382680364334462</c:v>
                </c:pt>
                <c:pt idx="1677">
                  <c:v>70.391692156908078</c:v>
                </c:pt>
                <c:pt idx="1678">
                  <c:v>70.400706545934867</c:v>
                </c:pt>
                <c:pt idx="1679">
                  <c:v>70.409723539416831</c:v>
                </c:pt>
                <c:pt idx="1680">
                  <c:v>70.418743145367813</c:v>
                </c:pt>
                <c:pt idx="1681">
                  <c:v>70.427765371813805</c:v>
                </c:pt>
                <c:pt idx="1682">
                  <c:v>70.436790226792667</c:v>
                </c:pt>
                <c:pt idx="1683">
                  <c:v>70.445817718354377</c:v>
                </c:pt>
                <c:pt idx="1684">
                  <c:v>70.454847854560995</c:v>
                </c:pt>
                <c:pt idx="1685">
                  <c:v>70.463880643486789</c:v>
                </c:pt>
                <c:pt idx="1686">
                  <c:v>70.472916093218316</c:v>
                </c:pt>
                <c:pt idx="1687">
                  <c:v>70.481954211854372</c:v>
                </c:pt>
                <c:pt idx="1688">
                  <c:v>70.490995007506015</c:v>
                </c:pt>
                <c:pt idx="1689">
                  <c:v>70.500038488296852</c:v>
                </c:pt>
                <c:pt idx="1690">
                  <c:v>70.509084662362781</c:v>
                </c:pt>
                <c:pt idx="1691">
                  <c:v>70.518133537852236</c:v>
                </c:pt>
                <c:pt idx="1692">
                  <c:v>70.527185122926326</c:v>
                </c:pt>
                <c:pt idx="1693">
                  <c:v>70.536239425758666</c:v>
                </c:pt>
                <c:pt idx="1694">
                  <c:v>70.545296454535503</c:v>
                </c:pt>
                <c:pt idx="1695">
                  <c:v>70.55435621745589</c:v>
                </c:pt>
                <c:pt idx="1696">
                  <c:v>70.563418722731626</c:v>
                </c:pt>
                <c:pt idx="1697">
                  <c:v>70.572483978587215</c:v>
                </c:pt>
                <c:pt idx="1698">
                  <c:v>70.581551993260305</c:v>
                </c:pt>
                <c:pt idx="1699">
                  <c:v>70.590622775001265</c:v>
                </c:pt>
                <c:pt idx="1700">
                  <c:v>70.599696332073549</c:v>
                </c:pt>
                <c:pt idx="1701">
                  <c:v>70.608772672753631</c:v>
                </c:pt>
                <c:pt idx="1702">
                  <c:v>70.617851805331057</c:v>
                </c:pt>
                <c:pt idx="1703">
                  <c:v>70.626933738108718</c:v>
                </c:pt>
                <c:pt idx="1704">
                  <c:v>70.636018479402452</c:v>
                </c:pt>
                <c:pt idx="1705">
                  <c:v>70.645106037541666</c:v>
                </c:pt>
                <c:pt idx="1706">
                  <c:v>70.654196420868814</c:v>
                </c:pt>
                <c:pt idx="1707">
                  <c:v>70.66328963773995</c:v>
                </c:pt>
                <c:pt idx="1708">
                  <c:v>70.672385696524529</c:v>
                </c:pt>
                <c:pt idx="1709">
                  <c:v>70.681484605605476</c:v>
                </c:pt>
                <c:pt idx="1710">
                  <c:v>70.690586373379247</c:v>
                </c:pt>
                <c:pt idx="1711">
                  <c:v>70.699691008256025</c:v>
                </c:pt>
                <c:pt idx="1712">
                  <c:v>70.70879851865962</c:v>
                </c:pt>
                <c:pt idx="1713">
                  <c:v>70.717908913027514</c:v>
                </c:pt>
                <c:pt idx="1714">
                  <c:v>70.727022199811117</c:v>
                </c:pt>
                <c:pt idx="1715">
                  <c:v>70.73613838747562</c:v>
                </c:pt>
                <c:pt idx="1716">
                  <c:v>70.745257484500101</c:v>
                </c:pt>
                <c:pt idx="1717">
                  <c:v>70.754379499377634</c:v>
                </c:pt>
                <c:pt idx="1718">
                  <c:v>70.763504440615392</c:v>
                </c:pt>
                <c:pt idx="1719">
                  <c:v>70.772632316734516</c:v>
                </c:pt>
                <c:pt idx="1720">
                  <c:v>70.78176313627047</c:v>
                </c:pt>
                <c:pt idx="1721">
                  <c:v>70.790896907772733</c:v>
                </c:pt>
                <c:pt idx="1722">
                  <c:v>70.800033639805164</c:v>
                </c:pt>
                <c:pt idx="1723">
                  <c:v>70.809173340946018</c:v>
                </c:pt>
                <c:pt idx="1724">
                  <c:v>70.81831601978773</c:v>
                </c:pt>
                <c:pt idx="1725">
                  <c:v>70.82746168493739</c:v>
                </c:pt>
                <c:pt idx="1726">
                  <c:v>70.836610345016538</c:v>
                </c:pt>
                <c:pt idx="1727">
                  <c:v>70.845762008661282</c:v>
                </c:pt>
                <c:pt idx="1728">
                  <c:v>70.854916684522351</c:v>
                </c:pt>
                <c:pt idx="1729">
                  <c:v>70.864074381265198</c:v>
                </c:pt>
                <c:pt idx="1730">
                  <c:v>70.873235107569968</c:v>
                </c:pt>
                <c:pt idx="1731">
                  <c:v>70.882398872131787</c:v>
                </c:pt>
                <c:pt idx="1732">
                  <c:v>70.891565683660531</c:v>
                </c:pt>
                <c:pt idx="1733">
                  <c:v>70.900735550880995</c:v>
                </c:pt>
                <c:pt idx="1734">
                  <c:v>70.909908482533083</c:v>
                </c:pt>
                <c:pt idx="1735">
                  <c:v>70.919084487371734</c:v>
                </c:pt>
                <c:pt idx="1736">
                  <c:v>70.928263574166991</c:v>
                </c:pt>
                <c:pt idx="1737">
                  <c:v>70.93744575170409</c:v>
                </c:pt>
                <c:pt idx="1738">
                  <c:v>70.9466310287836</c:v>
                </c:pt>
                <c:pt idx="1739">
                  <c:v>70.955819414221381</c:v>
                </c:pt>
                <c:pt idx="1740">
                  <c:v>70.965010916848613</c:v>
                </c:pt>
                <c:pt idx="1741">
                  <c:v>70.974205545512064</c:v>
                </c:pt>
                <c:pt idx="1742">
                  <c:v>70.983403309073893</c:v>
                </c:pt>
                <c:pt idx="1743">
                  <c:v>70.992604216411891</c:v>
                </c:pt>
                <c:pt idx="1744">
                  <c:v>71.001808276419496</c:v>
                </c:pt>
                <c:pt idx="1745">
                  <c:v>71.011015498005847</c:v>
                </c:pt>
                <c:pt idx="1746">
                  <c:v>71.020225890095887</c:v>
                </c:pt>
                <c:pt idx="1747">
                  <c:v>71.029439461630403</c:v>
                </c:pt>
                <c:pt idx="1748">
                  <c:v>71.038656221565972</c:v>
                </c:pt>
                <c:pt idx="1749">
                  <c:v>71.04787617887537</c:v>
                </c:pt>
                <c:pt idx="1750">
                  <c:v>71.057099342547261</c:v>
                </c:pt>
                <c:pt idx="1751">
                  <c:v>71.066325721586381</c:v>
                </c:pt>
                <c:pt idx="1752">
                  <c:v>71.075555325013795</c:v>
                </c:pt>
                <c:pt idx="1753">
                  <c:v>71.084788161866598</c:v>
                </c:pt>
                <c:pt idx="1754">
                  <c:v>71.094024241198397</c:v>
                </c:pt>
                <c:pt idx="1755">
                  <c:v>71.103263572079072</c:v>
                </c:pt>
                <c:pt idx="1756">
                  <c:v>71.112506163594958</c:v>
                </c:pt>
                <c:pt idx="1757">
                  <c:v>71.121752024848945</c:v>
                </c:pt>
                <c:pt idx="1758">
                  <c:v>71.131001164960352</c:v>
                </c:pt>
                <c:pt idx="1759">
                  <c:v>71.14025359306541</c:v>
                </c:pt>
                <c:pt idx="1760">
                  <c:v>71.149509318316845</c:v>
                </c:pt>
                <c:pt idx="1761">
                  <c:v>71.158768349884184</c:v>
                </c:pt>
                <c:pt idx="1762">
                  <c:v>71.168030696953977</c:v>
                </c:pt>
                <c:pt idx="1763">
                  <c:v>71.177296368729529</c:v>
                </c:pt>
                <c:pt idx="1764">
                  <c:v>71.186565374431183</c:v>
                </c:pt>
                <c:pt idx="1765">
                  <c:v>71.195837723296336</c:v>
                </c:pt>
                <c:pt idx="1766">
                  <c:v>71.205113424579622</c:v>
                </c:pt>
                <c:pt idx="1767">
                  <c:v>71.214392487552814</c:v>
                </c:pt>
                <c:pt idx="1768">
                  <c:v>71.223674921504866</c:v>
                </c:pt>
                <c:pt idx="1769">
                  <c:v>71.232960735742196</c:v>
                </c:pt>
                <c:pt idx="1770">
                  <c:v>71.242249939588589</c:v>
                </c:pt>
                <c:pt idx="1771">
                  <c:v>71.251542542385437</c:v>
                </c:pt>
                <c:pt idx="1772">
                  <c:v>71.260838553491482</c:v>
                </c:pt>
                <c:pt idx="1773">
                  <c:v>71.270137982283245</c:v>
                </c:pt>
                <c:pt idx="1774">
                  <c:v>71.279440838154969</c:v>
                </c:pt>
                <c:pt idx="1775">
                  <c:v>71.288747130518558</c:v>
                </c:pt>
                <c:pt idx="1776">
                  <c:v>71.298056868803926</c:v>
                </c:pt>
                <c:pt idx="1777">
                  <c:v>71.307370062458702</c:v>
                </c:pt>
                <c:pt idx="1778">
                  <c:v>71.31668672094878</c:v>
                </c:pt>
                <c:pt idx="1779">
                  <c:v>71.326006853757917</c:v>
                </c:pt>
                <c:pt idx="1780">
                  <c:v>71.335330470388058</c:v>
                </c:pt>
                <c:pt idx="1781">
                  <c:v>71.344657580359481</c:v>
                </c:pt>
                <c:pt idx="1782">
                  <c:v>71.353988193210569</c:v>
                </c:pt>
                <c:pt idx="1783">
                  <c:v>71.363322318498305</c:v>
                </c:pt>
                <c:pt idx="1784">
                  <c:v>71.37265996579788</c:v>
                </c:pt>
                <c:pt idx="1785">
                  <c:v>71.382001144703182</c:v>
                </c:pt>
                <c:pt idx="1786">
                  <c:v>71.39134586482669</c:v>
                </c:pt>
                <c:pt idx="1787">
                  <c:v>71.400694135799398</c:v>
                </c:pt>
                <c:pt idx="1788">
                  <c:v>71.410045967271174</c:v>
                </c:pt>
                <c:pt idx="1789">
                  <c:v>71.419401368910769</c:v>
                </c:pt>
                <c:pt idx="1790">
                  <c:v>71.42876035040571</c:v>
                </c:pt>
                <c:pt idx="1791">
                  <c:v>71.438122921462607</c:v>
                </c:pt>
                <c:pt idx="1792">
                  <c:v>71.447489091807014</c:v>
                </c:pt>
                <c:pt idx="1793">
                  <c:v>71.456858871183769</c:v>
                </c:pt>
                <c:pt idx="1794">
                  <c:v>71.46623226935678</c:v>
                </c:pt>
                <c:pt idx="1795">
                  <c:v>71.475609296109297</c:v>
                </c:pt>
                <c:pt idx="1796">
                  <c:v>71.48498996124404</c:v>
                </c:pt>
                <c:pt idx="1797">
                  <c:v>71.494374274582981</c:v>
                </c:pt>
                <c:pt idx="1798">
                  <c:v>71.50376224596792</c:v>
                </c:pt>
                <c:pt idx="1799">
                  <c:v>71.513153885259896</c:v>
                </c:pt>
                <c:pt idx="1800">
                  <c:v>71.522549202340002</c:v>
                </c:pt>
                <c:pt idx="1801">
                  <c:v>71.531948207108769</c:v>
                </c:pt>
                <c:pt idx="1802">
                  <c:v>71.541350909486923</c:v>
                </c:pt>
                <c:pt idx="1803">
                  <c:v>71.550757319414799</c:v>
                </c:pt>
                <c:pt idx="1804">
                  <c:v>71.56016744685293</c:v>
                </c:pt>
                <c:pt idx="1805">
                  <c:v>71.569581301781895</c:v>
                </c:pt>
                <c:pt idx="1806">
                  <c:v>71.578998894202442</c:v>
                </c:pt>
                <c:pt idx="1807">
                  <c:v>71.588420234135697</c:v>
                </c:pt>
                <c:pt idx="1808">
                  <c:v>71.597845331622963</c:v>
                </c:pt>
                <c:pt idx="1809">
                  <c:v>71.607274196726053</c:v>
                </c:pt>
                <c:pt idx="1810">
                  <c:v>71.616706839527254</c:v>
                </c:pt>
                <c:pt idx="1811">
                  <c:v>71.626143270129447</c:v>
                </c:pt>
                <c:pt idx="1812">
                  <c:v>71.635583498656203</c:v>
                </c:pt>
                <c:pt idx="1813">
                  <c:v>71.645027535251913</c:v>
                </c:pt>
                <c:pt idx="1814">
                  <c:v>71.654475390081771</c:v>
                </c:pt>
                <c:pt idx="1815">
                  <c:v>71.66392707333182</c:v>
                </c:pt>
                <c:pt idx="1816">
                  <c:v>71.673382595209262</c:v>
                </c:pt>
                <c:pt idx="1817">
                  <c:v>71.682841965942288</c:v>
                </c:pt>
                <c:pt idx="1818">
                  <c:v>71.692305195780307</c:v>
                </c:pt>
                <c:pt idx="1819">
                  <c:v>71.701772294994001</c:v>
                </c:pt>
                <c:pt idx="1820">
                  <c:v>71.711243273875482</c:v>
                </c:pt>
                <c:pt idx="1821">
                  <c:v>71.720718142738306</c:v>
                </c:pt>
                <c:pt idx="1822">
                  <c:v>71.730196911917389</c:v>
                </c:pt>
                <c:pt idx="1823">
                  <c:v>71.739679591769487</c:v>
                </c:pt>
                <c:pt idx="1824">
                  <c:v>71.749166192672917</c:v>
                </c:pt>
                <c:pt idx="1825">
                  <c:v>71.758656725027905</c:v>
                </c:pt>
                <c:pt idx="1826">
                  <c:v>71.768151199256536</c:v>
                </c:pt>
                <c:pt idx="1827">
                  <c:v>71.777649625802781</c:v>
                </c:pt>
                <c:pt idx="1828">
                  <c:v>71.787152015132818</c:v>
                </c:pt>
                <c:pt idx="1829">
                  <c:v>71.7966583777349</c:v>
                </c:pt>
                <c:pt idx="1830">
                  <c:v>71.806168724119559</c:v>
                </c:pt>
                <c:pt idx="1831">
                  <c:v>71.81568306481968</c:v>
                </c:pt>
                <c:pt idx="1832">
                  <c:v>71.825201410390576</c:v>
                </c:pt>
                <c:pt idx="1833">
                  <c:v>71.834723771410026</c:v>
                </c:pt>
                <c:pt idx="1834">
                  <c:v>71.844250158478417</c:v>
                </c:pt>
                <c:pt idx="1835">
                  <c:v>71.853780582219017</c:v>
                </c:pt>
                <c:pt idx="1836">
                  <c:v>71.863315053277645</c:v>
                </c:pt>
                <c:pt idx="1837">
                  <c:v>71.872853582323231</c:v>
                </c:pt>
                <c:pt idx="1838">
                  <c:v>71.882396180047465</c:v>
                </c:pt>
                <c:pt idx="1839">
                  <c:v>71.891942857165404</c:v>
                </c:pt>
                <c:pt idx="1840">
                  <c:v>71.901493624414996</c:v>
                </c:pt>
                <c:pt idx="1841">
                  <c:v>71.911048492557697</c:v>
                </c:pt>
                <c:pt idx="1842">
                  <c:v>71.920607472378109</c:v>
                </c:pt>
                <c:pt idx="1843">
                  <c:v>71.930170574684468</c:v>
                </c:pt>
                <c:pt idx="1844">
                  <c:v>71.939737810308486</c:v>
                </c:pt>
                <c:pt idx="1845">
                  <c:v>71.949309190105481</c:v>
                </c:pt>
                <c:pt idx="1846">
                  <c:v>71.958884724954615</c:v>
                </c:pt>
                <c:pt idx="1847">
                  <c:v>71.96846442575891</c:v>
                </c:pt>
                <c:pt idx="1848">
                  <c:v>71.978048303445149</c:v>
                </c:pt>
                <c:pt idx="1849">
                  <c:v>71.987636368964402</c:v>
                </c:pt>
                <c:pt idx="1850">
                  <c:v>71.997228633291769</c:v>
                </c:pt>
                <c:pt idx="1851">
                  <c:v>72.006825107426479</c:v>
                </c:pt>
                <c:pt idx="1852">
                  <c:v>72.016425802392263</c:v>
                </c:pt>
                <c:pt idx="1853">
                  <c:v>72.02603072923722</c:v>
                </c:pt>
                <c:pt idx="1854">
                  <c:v>72.035639899033967</c:v>
                </c:pt>
                <c:pt idx="1855">
                  <c:v>72.045253322879773</c:v>
                </c:pt>
                <c:pt idx="1856">
                  <c:v>72.054871011896708</c:v>
                </c:pt>
                <c:pt idx="1857">
                  <c:v>72.064492977231623</c:v>
                </c:pt>
                <c:pt idx="1858">
                  <c:v>72.074119230056255</c:v>
                </c:pt>
                <c:pt idx="1859">
                  <c:v>72.083749781567491</c:v>
                </c:pt>
                <c:pt idx="1860">
                  <c:v>72.093384642987317</c:v>
                </c:pt>
                <c:pt idx="1861">
                  <c:v>72.103023825563014</c:v>
                </c:pt>
                <c:pt idx="1862">
                  <c:v>72.112667340567057</c:v>
                </c:pt>
                <c:pt idx="1863">
                  <c:v>72.122315199297503</c:v>
                </c:pt>
                <c:pt idx="1864">
                  <c:v>72.131967413078115</c:v>
                </c:pt>
                <c:pt idx="1865">
                  <c:v>72.141623993258023</c:v>
                </c:pt>
                <c:pt idx="1866">
                  <c:v>72.151284951212318</c:v>
                </c:pt>
                <c:pt idx="1867">
                  <c:v>72.160950298341874</c:v>
                </c:pt>
                <c:pt idx="1868">
                  <c:v>72.170620046073708</c:v>
                </c:pt>
                <c:pt idx="1869">
                  <c:v>72.180294205860719</c:v>
                </c:pt>
                <c:pt idx="1870">
                  <c:v>72.189972789182178</c:v>
                </c:pt>
                <c:pt idx="1871">
                  <c:v>72.199655807543493</c:v>
                </c:pt>
                <c:pt idx="1872">
                  <c:v>72.209343272476687</c:v>
                </c:pt>
                <c:pt idx="1873">
                  <c:v>72.219035195540116</c:v>
                </c:pt>
                <c:pt idx="1874">
                  <c:v>72.228731588318865</c:v>
                </c:pt>
                <c:pt idx="1875">
                  <c:v>72.238432462424726</c:v>
                </c:pt>
                <c:pt idx="1876">
                  <c:v>72.248137829496457</c:v>
                </c:pt>
                <c:pt idx="1877">
                  <c:v>72.257847701199552</c:v>
                </c:pt>
                <c:pt idx="1878">
                  <c:v>72.267562089226757</c:v>
                </c:pt>
                <c:pt idx="1879">
                  <c:v>72.277281005297965</c:v>
                </c:pt>
                <c:pt idx="1880">
                  <c:v>72.287004461160365</c:v>
                </c:pt>
                <c:pt idx="1881">
                  <c:v>72.296732468588544</c:v>
                </c:pt>
                <c:pt idx="1882">
                  <c:v>72.306465039384534</c:v>
                </c:pt>
                <c:pt idx="1883">
                  <c:v>72.316202185378145</c:v>
                </c:pt>
                <c:pt idx="1884">
                  <c:v>72.325943918426873</c:v>
                </c:pt>
                <c:pt idx="1885">
                  <c:v>72.335690250416008</c:v>
                </c:pt>
                <c:pt idx="1886">
                  <c:v>72.345441193258978</c:v>
                </c:pt>
                <c:pt idx="1887">
                  <c:v>72.355196758897151</c:v>
                </c:pt>
                <c:pt idx="1888">
                  <c:v>72.364956959300173</c:v>
                </c:pt>
                <c:pt idx="1889">
                  <c:v>72.374721806466042</c:v>
                </c:pt>
                <c:pt idx="1890">
                  <c:v>72.384491312421162</c:v>
                </c:pt>
                <c:pt idx="1891">
                  <c:v>72.39426548922053</c:v>
                </c:pt>
                <c:pt idx="1892">
                  <c:v>72.404044348947707</c:v>
                </c:pt>
                <c:pt idx="1893">
                  <c:v>72.413827903715301</c:v>
                </c:pt>
                <c:pt idx="1894">
                  <c:v>72.423616165664583</c:v>
                </c:pt>
                <c:pt idx="1895">
                  <c:v>72.433409146965985</c:v>
                </c:pt>
                <c:pt idx="1896">
                  <c:v>72.443206859819085</c:v>
                </c:pt>
                <c:pt idx="1897">
                  <c:v>72.453009316452793</c:v>
                </c:pt>
                <c:pt idx="1898">
                  <c:v>72.462816529125291</c:v>
                </c:pt>
                <c:pt idx="1899">
                  <c:v>72.472628510124395</c:v>
                </c:pt>
                <c:pt idx="1900">
                  <c:v>72.482445271767546</c:v>
                </c:pt>
                <c:pt idx="1901">
                  <c:v>72.492266826401917</c:v>
                </c:pt>
                <c:pt idx="1902">
                  <c:v>72.502093186404664</c:v>
                </c:pt>
                <c:pt idx="1903">
                  <c:v>72.511924364182804</c:v>
                </c:pt>
                <c:pt idx="1904">
                  <c:v>72.521760372173645</c:v>
                </c:pt>
                <c:pt idx="1905">
                  <c:v>72.531601222844685</c:v>
                </c:pt>
                <c:pt idx="1906">
                  <c:v>72.541446928693858</c:v>
                </c:pt>
                <c:pt idx="1907">
                  <c:v>72.551297502249611</c:v>
                </c:pt>
                <c:pt idx="1908">
                  <c:v>72.561152956070927</c:v>
                </c:pt>
                <c:pt idx="1909">
                  <c:v>72.571013302747843</c:v>
                </c:pt>
                <c:pt idx="1910">
                  <c:v>72.580878554900977</c:v>
                </c:pt>
                <c:pt idx="1911">
                  <c:v>72.590748725182152</c:v>
                </c:pt>
                <c:pt idx="1912">
                  <c:v>72.600623826274401</c:v>
                </c:pt>
                <c:pt idx="1913">
                  <c:v>72.61050387089189</c:v>
                </c:pt>
                <c:pt idx="1914">
                  <c:v>72.620388871780349</c:v>
                </c:pt>
                <c:pt idx="1915">
                  <c:v>72.630278841717072</c:v>
                </c:pt>
                <c:pt idx="1916">
                  <c:v>72.640173793510797</c:v>
                </c:pt>
                <c:pt idx="1917">
                  <c:v>72.650073740002412</c:v>
                </c:pt>
                <c:pt idx="1918">
                  <c:v>72.659978694064606</c:v>
                </c:pt>
                <c:pt idx="1919">
                  <c:v>72.66988866860207</c:v>
                </c:pt>
                <c:pt idx="1920">
                  <c:v>72.679803676551913</c:v>
                </c:pt>
                <c:pt idx="1921">
                  <c:v>72.689723730883401</c:v>
                </c:pt>
                <c:pt idx="1922">
                  <c:v>72.699648844598428</c:v>
                </c:pt>
                <c:pt idx="1923">
                  <c:v>72.70957903073149</c:v>
                </c:pt>
                <c:pt idx="1924">
                  <c:v>72.719514302349808</c:v>
                </c:pt>
                <c:pt idx="1925">
                  <c:v>72.729454672553544</c:v>
                </c:pt>
                <c:pt idx="1926">
                  <c:v>72.739400154475845</c:v>
                </c:pt>
                <c:pt idx="1927">
                  <c:v>72.749350761283196</c:v>
                </c:pt>
                <c:pt idx="1928">
                  <c:v>72.759306506175221</c:v>
                </c:pt>
                <c:pt idx="1929">
                  <c:v>72.769267402385026</c:v>
                </c:pt>
                <c:pt idx="1930">
                  <c:v>72.779233463179423</c:v>
                </c:pt>
                <c:pt idx="1931">
                  <c:v>72.789204701858964</c:v>
                </c:pt>
                <c:pt idx="1932">
                  <c:v>72.799181131757962</c:v>
                </c:pt>
                <c:pt idx="1933">
                  <c:v>72.809162766244796</c:v>
                </c:pt>
                <c:pt idx="1934">
                  <c:v>72.819149618722221</c:v>
                </c:pt>
                <c:pt idx="1935">
                  <c:v>72.82914170262697</c:v>
                </c:pt>
                <c:pt idx="1936">
                  <c:v>72.839139031430491</c:v>
                </c:pt>
                <c:pt idx="1937">
                  <c:v>72.849141618638782</c:v>
                </c:pt>
                <c:pt idx="1938">
                  <c:v>72.859149477792542</c:v>
                </c:pt>
                <c:pt idx="1939">
                  <c:v>72.869162622467456</c:v>
                </c:pt>
                <c:pt idx="1940">
                  <c:v>72.879181066274157</c:v>
                </c:pt>
                <c:pt idx="1941">
                  <c:v>72.889204822858531</c:v>
                </c:pt>
                <c:pt idx="1942">
                  <c:v>72.899233905901795</c:v>
                </c:pt>
                <c:pt idx="1943">
                  <c:v>72.909268329120763</c:v>
                </c:pt>
                <c:pt idx="1944">
                  <c:v>72.919308106267735</c:v>
                </c:pt>
                <c:pt idx="1945">
                  <c:v>72.929353251130919</c:v>
                </c:pt>
                <c:pt idx="1946">
                  <c:v>72.939403777534437</c:v>
                </c:pt>
                <c:pt idx="1947">
                  <c:v>72.949459699338533</c:v>
                </c:pt>
                <c:pt idx="1948">
                  <c:v>72.95952103043966</c:v>
                </c:pt>
                <c:pt idx="1949">
                  <c:v>72.969587784770852</c:v>
                </c:pt>
                <c:pt idx="1950">
                  <c:v>72.979659976301463</c:v>
                </c:pt>
                <c:pt idx="1951">
                  <c:v>72.989737619037712</c:v>
                </c:pt>
                <c:pt idx="1952">
                  <c:v>72.999820727022808</c:v>
                </c:pt>
                <c:pt idx="1953">
                  <c:v>73.009909314336696</c:v>
                </c:pt>
                <c:pt idx="1954">
                  <c:v>73.02000339509685</c:v>
                </c:pt>
                <c:pt idx="1955">
                  <c:v>73.030102983457894</c:v>
                </c:pt>
                <c:pt idx="1956">
                  <c:v>73.040208093612009</c:v>
                </c:pt>
                <c:pt idx="1957">
                  <c:v>73.050318739789077</c:v>
                </c:pt>
                <c:pt idx="1958">
                  <c:v>73.060434936256826</c:v>
                </c:pt>
                <c:pt idx="1959">
                  <c:v>73.070556697320967</c:v>
                </c:pt>
                <c:pt idx="1960">
                  <c:v>73.080684037325412</c:v>
                </c:pt>
                <c:pt idx="1961">
                  <c:v>73.090816970652298</c:v>
                </c:pt>
                <c:pt idx="1962">
                  <c:v>73.100955511722319</c:v>
                </c:pt>
                <c:pt idx="1963">
                  <c:v>73.111099674994918</c:v>
                </c:pt>
                <c:pt idx="1964">
                  <c:v>73.121249474968224</c:v>
                </c:pt>
                <c:pt idx="1965">
                  <c:v>73.131404926179371</c:v>
                </c:pt>
                <c:pt idx="1966">
                  <c:v>73.141566043204818</c:v>
                </c:pt>
                <c:pt idx="1967">
                  <c:v>73.151732840660074</c:v>
                </c:pt>
                <c:pt idx="1968">
                  <c:v>73.16190533320038</c:v>
                </c:pt>
                <c:pt idx="1969">
                  <c:v>73.172083535520571</c:v>
                </c:pt>
                <c:pt idx="1970">
                  <c:v>73.182267462355298</c:v>
                </c:pt>
                <c:pt idx="1971">
                  <c:v>73.192457128479191</c:v>
                </c:pt>
                <c:pt idx="1972">
                  <c:v>73.20265254870715</c:v>
                </c:pt>
                <c:pt idx="1973">
                  <c:v>73.212853737894434</c:v>
                </c:pt>
                <c:pt idx="1974">
                  <c:v>73.223060710936764</c:v>
                </c:pt>
                <c:pt idx="1975">
                  <c:v>73.233273482770613</c:v>
                </c:pt>
                <c:pt idx="1976">
                  <c:v>73.243492068373314</c:v>
                </c:pt>
                <c:pt idx="1977">
                  <c:v>73.253716482763309</c:v>
                </c:pt>
                <c:pt idx="1978">
                  <c:v>73.26394674100024</c:v>
                </c:pt>
                <c:pt idx="1979">
                  <c:v>73.274182858185185</c:v>
                </c:pt>
                <c:pt idx="1980">
                  <c:v>73.284424849460834</c:v>
                </c:pt>
                <c:pt idx="1981">
                  <c:v>73.294672730011612</c:v>
                </c:pt>
                <c:pt idx="1982">
                  <c:v>73.304926515063968</c:v>
                </c:pt>
                <c:pt idx="1983">
                  <c:v>73.315186219886456</c:v>
                </c:pt>
                <c:pt idx="1984">
                  <c:v>73.325451859790022</c:v>
                </c:pt>
                <c:pt idx="1985">
                  <c:v>73.335723450128114</c:v>
                </c:pt>
                <c:pt idx="1986">
                  <c:v>73.34600100629676</c:v>
                </c:pt>
                <c:pt idx="1987">
                  <c:v>73.356284543734986</c:v>
                </c:pt>
                <c:pt idx="1988">
                  <c:v>73.366574077924966</c:v>
                </c:pt>
                <c:pt idx="1989">
                  <c:v>73.376869624391915</c:v>
                </c:pt>
                <c:pt idx="1990">
                  <c:v>73.387171198704721</c:v>
                </c:pt>
                <c:pt idx="1991">
                  <c:v>73.397478816475882</c:v>
                </c:pt>
                <c:pt idx="1992">
                  <c:v>73.407792493361612</c:v>
                </c:pt>
                <c:pt idx="1993">
                  <c:v>73.418112245062218</c:v>
                </c:pt>
                <c:pt idx="1994">
                  <c:v>73.428438087322249</c:v>
                </c:pt>
                <c:pt idx="1995">
                  <c:v>73.438770035930631</c:v>
                </c:pt>
                <c:pt idx="1996">
                  <c:v>73.44910810672107</c:v>
                </c:pt>
                <c:pt idx="1997">
                  <c:v>73.459452315571767</c:v>
                </c:pt>
                <c:pt idx="1998">
                  <c:v>73.46980267840614</c:v>
                </c:pt>
                <c:pt idx="1999">
                  <c:v>73.48015921119287</c:v>
                </c:pt>
                <c:pt idx="2000" formatCode="General">
                  <c:v>73.490521929945828</c:v>
                </c:pt>
                <c:pt idx="2001" formatCode="General">
                  <c:v>73.500890850724673</c:v>
                </c:pt>
                <c:pt idx="2002" formatCode="General">
                  <c:v>73.511265989634836</c:v>
                </c:pt>
                <c:pt idx="2003" formatCode="General">
                  <c:v>73.521647362827622</c:v>
                </c:pt>
                <c:pt idx="2004" formatCode="General">
                  <c:v>73.532034986500761</c:v>
                </c:pt>
                <c:pt idx="2005" formatCode="General">
                  <c:v>73.542428876898285</c:v>
                </c:pt>
                <c:pt idx="2006" formatCode="General">
                  <c:v>73.55282905031082</c:v>
                </c:pt>
                <c:pt idx="2007" formatCode="General">
                  <c:v>73.563235523075832</c:v>
                </c:pt>
                <c:pt idx="2008" formatCode="General">
                  <c:v>73.573648311577998</c:v>
                </c:pt>
                <c:pt idx="2009" formatCode="General">
                  <c:v>73.584067432248943</c:v>
                </c:pt>
                <c:pt idx="2010" formatCode="General">
                  <c:v>73.594492901568003</c:v>
                </c:pt>
                <c:pt idx="2011" formatCode="General">
                  <c:v>73.604924736062102</c:v>
                </c:pt>
                <c:pt idx="2012" formatCode="General">
                  <c:v>73.615362952306</c:v>
                </c:pt>
                <c:pt idx="2013" formatCode="General">
                  <c:v>73.62580756692256</c:v>
                </c:pt>
                <c:pt idx="2014" formatCode="General">
                  <c:v>73.636258596583133</c:v>
                </c:pt>
                <c:pt idx="2015" formatCode="General">
                  <c:v>73.646716058007215</c:v>
                </c:pt>
                <c:pt idx="2016" formatCode="General">
                  <c:v>73.657179967963515</c:v>
                </c:pt>
                <c:pt idx="2017" formatCode="General">
                  <c:v>73.667650343269358</c:v>
                </c:pt>
                <c:pt idx="2018" formatCode="General">
                  <c:v>73.678127200791351</c:v>
                </c:pt>
                <c:pt idx="2019" formatCode="General">
                  <c:v>73.688610557445571</c:v>
                </c:pt>
                <c:pt idx="2020" formatCode="General">
                  <c:v>73.699100430197603</c:v>
                </c:pt>
                <c:pt idx="2021" formatCode="General">
                  <c:v>73.709596836063</c:v>
                </c:pt>
                <c:pt idx="2022" formatCode="General">
                  <c:v>73.720099792107305</c:v>
                </c:pt>
                <c:pt idx="2023" formatCode="General">
                  <c:v>73.730609315446415</c:v>
                </c:pt>
                <c:pt idx="2024" formatCode="General">
                  <c:v>73.741125423246601</c:v>
                </c:pt>
                <c:pt idx="2025" formatCode="General">
                  <c:v>73.751648132725066</c:v>
                </c:pt>
                <c:pt idx="2026" formatCode="General">
                  <c:v>73.762177461149975</c:v>
                </c:pt>
                <c:pt idx="2027" formatCode="General">
                  <c:v>73.772713425840536</c:v>
                </c:pt>
                <c:pt idx="2028" formatCode="General">
                  <c:v>73.783256044167572</c:v>
                </c:pt>
                <c:pt idx="2029" formatCode="General">
                  <c:v>73.793805333553564</c:v>
                </c:pt>
                <c:pt idx="2030" formatCode="General">
                  <c:v>73.804361311472789</c:v>
                </c:pt>
                <c:pt idx="2031" formatCode="General">
                  <c:v>73.814923995451736</c:v>
                </c:pt>
                <c:pt idx="2032" formatCode="General">
                  <c:v>73.825493403069231</c:v>
                </c:pt>
                <c:pt idx="2033" formatCode="General">
                  <c:v>73.836069551956854</c:v>
                </c:pt>
                <c:pt idx="2034" formatCode="General">
                  <c:v>73.846652459798833</c:v>
                </c:pt>
                <c:pt idx="2035" formatCode="General">
                  <c:v>73.857242144332673</c:v>
                </c:pt>
                <c:pt idx="2036" formatCode="General">
                  <c:v>73.867838623349101</c:v>
                </c:pt>
                <c:pt idx="2037" formatCode="General">
                  <c:v>73.878441914692473</c:v>
                </c:pt>
                <c:pt idx="2038" formatCode="General">
                  <c:v>73.889052036260949</c:v>
                </c:pt>
                <c:pt idx="2039" formatCode="General">
                  <c:v>73.899669006006832</c:v>
                </c:pt>
                <c:pt idx="2040" formatCode="General">
                  <c:v>73.910292841936595</c:v>
                </c:pt>
                <c:pt idx="2041" formatCode="General">
                  <c:v>73.920923562111383</c:v>
                </c:pt>
                <c:pt idx="2042" formatCode="General">
                  <c:v>73.931561184647194</c:v>
                </c:pt>
                <c:pt idx="2043" formatCode="General">
                  <c:v>73.942205727714949</c:v>
                </c:pt>
                <c:pt idx="2044" formatCode="General">
                  <c:v>73.95285720954098</c:v>
                </c:pt>
                <c:pt idx="2045" formatCode="General">
                  <c:v>73.963515648407238</c:v>
                </c:pt>
                <c:pt idx="2046" formatCode="General">
                  <c:v>73.97418106265134</c:v>
                </c:pt>
                <c:pt idx="2047" formatCode="General">
                  <c:v>73.984853470667204</c:v>
                </c:pt>
                <c:pt idx="2048" formatCode="General">
                  <c:v>73.99553289090484</c:v>
                </c:pt>
                <c:pt idx="2049" formatCode="General">
                  <c:v>74.006219341871173</c:v>
                </c:pt>
                <c:pt idx="2050" formatCode="General">
                  <c:v>74.016912842129599</c:v>
                </c:pt>
                <c:pt idx="2051" formatCode="General">
                  <c:v>74.027613410301029</c:v>
                </c:pt>
                <c:pt idx="2052" formatCode="General">
                  <c:v>74.038321065063414</c:v>
                </c:pt>
                <c:pt idx="2053" formatCode="General">
                  <c:v>74.049035825152657</c:v>
                </c:pt>
                <c:pt idx="2054" formatCode="General">
                  <c:v>74.059757709362415</c:v>
                </c:pt>
                <c:pt idx="2055" formatCode="General">
                  <c:v>74.07048673654451</c:v>
                </c:pt>
                <c:pt idx="2056" formatCode="General">
                  <c:v>74.08122292560931</c:v>
                </c:pt>
                <c:pt idx="2057" formatCode="General">
                  <c:v>74.09196629552585</c:v>
                </c:pt>
                <c:pt idx="2058" formatCode="General">
                  <c:v>74.102716865322179</c:v>
                </c:pt>
                <c:pt idx="2059" formatCode="General">
                  <c:v>74.113474654085721</c:v>
                </c:pt>
                <c:pt idx="2060" formatCode="General">
                  <c:v>74.124239680963257</c:v>
                </c:pt>
                <c:pt idx="2061" formatCode="General">
                  <c:v>74.135011965161596</c:v>
                </c:pt>
                <c:pt idx="2062" formatCode="General">
                  <c:v>74.145791525947431</c:v>
                </c:pt>
                <c:pt idx="2063" formatCode="General">
                  <c:v>74.156578382648078</c:v>
                </c:pt>
                <c:pt idx="2064" formatCode="General">
                  <c:v>74.167372554651365</c:v>
                </c:pt>
                <c:pt idx="2065" formatCode="General">
                  <c:v>74.178174061406125</c:v>
                </c:pt>
                <c:pt idx="2066" formatCode="General">
                  <c:v>74.188982922422383</c:v>
                </c:pt>
                <c:pt idx="2067" formatCode="General">
                  <c:v>74.19979915727184</c:v>
                </c:pt>
                <c:pt idx="2068" formatCode="General">
                  <c:v>74.210622785587773</c:v>
                </c:pt>
                <c:pt idx="2069" formatCode="General">
                  <c:v>74.221453827065716</c:v>
                </c:pt>
                <c:pt idx="2070" formatCode="General">
                  <c:v>74.232292301463673</c:v>
                </c:pt>
                <c:pt idx="2071" formatCode="General">
                  <c:v>74.243138228602049</c:v>
                </c:pt>
                <c:pt idx="2072" formatCode="General">
                  <c:v>74.253991628364602</c:v>
                </c:pt>
                <c:pt idx="2073" formatCode="General">
                  <c:v>74.264852520697985</c:v>
                </c:pt>
                <c:pt idx="2074" formatCode="General">
                  <c:v>74.275720925612788</c:v>
                </c:pt>
                <c:pt idx="2075" formatCode="General">
                  <c:v>74.286596863183235</c:v>
                </c:pt>
                <c:pt idx="2076" formatCode="General">
                  <c:v>74.297480353547869</c:v>
                </c:pt>
                <c:pt idx="2077" formatCode="General">
                  <c:v>74.308371416909551</c:v>
                </c:pt>
                <c:pt idx="2078" formatCode="General">
                  <c:v>74.319270073536089</c:v>
                </c:pt>
                <c:pt idx="2079" formatCode="General">
                  <c:v>74.330176343760357</c:v>
                </c:pt>
                <c:pt idx="2080" formatCode="General">
                  <c:v>74.34109024798056</c:v>
                </c:pt>
                <c:pt idx="2081" formatCode="General">
                  <c:v>74.352011806660684</c:v>
                </c:pt>
                <c:pt idx="2082" formatCode="General">
                  <c:v>74.362941040330696</c:v>
                </c:pt>
                <c:pt idx="2083" formatCode="General">
                  <c:v>74.373877969586957</c:v>
                </c:pt>
                <c:pt idx="2084" formatCode="General">
                  <c:v>74.384822615092475</c:v>
                </c:pt>
                <c:pt idx="2085" formatCode="General">
                  <c:v>74.395774997577206</c:v>
                </c:pt>
                <c:pt idx="2086" formatCode="General">
                  <c:v>74.406735137838325</c:v>
                </c:pt>
                <c:pt idx="2087" formatCode="General">
                  <c:v>74.417703056740848</c:v>
                </c:pt>
                <c:pt idx="2088" formatCode="General">
                  <c:v>74.428678775217421</c:v>
                </c:pt>
                <c:pt idx="2089" formatCode="General">
                  <c:v>74.439662314269228</c:v>
                </c:pt>
                <c:pt idx="2090" formatCode="General">
                  <c:v>74.450653694965894</c:v>
                </c:pt>
                <c:pt idx="2091" formatCode="General">
                  <c:v>74.461652938446051</c:v>
                </c:pt>
                <c:pt idx="2092" formatCode="General">
                  <c:v>74.472660065917466</c:v>
                </c:pt>
                <c:pt idx="2093" formatCode="General">
                  <c:v>74.483675098657628</c:v>
                </c:pt>
                <c:pt idx="2094" formatCode="General">
                  <c:v>74.49469805801381</c:v>
                </c:pt>
                <c:pt idx="2095" formatCode="General">
                  <c:v>74.505728965403634</c:v>
                </c:pt>
                <c:pt idx="2096" formatCode="General">
                  <c:v>74.516767842315261</c:v>
                </c:pt>
                <c:pt idx="2097" formatCode="General">
                  <c:v>74.527814710307865</c:v>
                </c:pt>
                <c:pt idx="2098" formatCode="General">
                  <c:v>74.538869591011789</c:v>
                </c:pt>
                <c:pt idx="2099" formatCode="General">
                  <c:v>74.549932506129053</c:v>
                </c:pt>
                <c:pt idx="2100" formatCode="General">
                  <c:v>74.561003477433616</c:v>
                </c:pt>
                <c:pt idx="2101" formatCode="General">
                  <c:v>74.572082526771922</c:v>
                </c:pt>
                <c:pt idx="2102" formatCode="General">
                  <c:v>74.583169676062781</c:v>
                </c:pt>
                <c:pt idx="2103" formatCode="General">
                  <c:v>74.594264947298257</c:v>
                </c:pt>
                <c:pt idx="2104" formatCode="General">
                  <c:v>74.605368362543658</c:v>
                </c:pt>
                <c:pt idx="2105" formatCode="General">
                  <c:v>74.616479943938188</c:v>
                </c:pt>
                <c:pt idx="2106" formatCode="General">
                  <c:v>74.62759971369502</c:v>
                </c:pt>
                <c:pt idx="2107" formatCode="General">
                  <c:v>74.638727694101703</c:v>
                </c:pt>
                <c:pt idx="2108" formatCode="General">
                  <c:v>74.649863907520825</c:v>
                </c:pt>
                <c:pt idx="2109" formatCode="General">
                  <c:v>74.661008376389901</c:v>
                </c:pt>
                <c:pt idx="2110" formatCode="General">
                  <c:v>74.672161123222281</c:v>
                </c:pt>
                <c:pt idx="2111" formatCode="General">
                  <c:v>74.683322170606942</c:v>
                </c:pt>
                <c:pt idx="2112" formatCode="General">
                  <c:v>74.694491541209445</c:v>
                </c:pt>
                <c:pt idx="2113" formatCode="General">
                  <c:v>74.705669257771689</c:v>
                </c:pt>
                <c:pt idx="2114" formatCode="General">
                  <c:v>74.716855343112925</c:v>
                </c:pt>
                <c:pt idx="2115" formatCode="General">
                  <c:v>74.728049820129669</c:v>
                </c:pt>
                <c:pt idx="2116" formatCode="General">
                  <c:v>74.73925271179624</c:v>
                </c:pt>
                <c:pt idx="2117" formatCode="General">
                  <c:v>74.750464041165245</c:v>
                </c:pt>
                <c:pt idx="2118" formatCode="General">
                  <c:v>74.761683831367719</c:v>
                </c:pt>
                <c:pt idx="2119" formatCode="General">
                  <c:v>74.772912105613841</c:v>
                </c:pt>
                <c:pt idx="2120" formatCode="General">
                  <c:v>74.78414888719287</c:v>
                </c:pt>
                <c:pt idx="2121" formatCode="General">
                  <c:v>74.795394199474188</c:v>
                </c:pt>
                <c:pt idx="2122" formatCode="General">
                  <c:v>74.806648065906913</c:v>
                </c:pt>
                <c:pt idx="2123" formatCode="General">
                  <c:v>74.817910510021065</c:v>
                </c:pt>
                <c:pt idx="2124" formatCode="General">
                  <c:v>74.829181555427368</c:v>
                </c:pt>
                <c:pt idx="2125" formatCode="General">
                  <c:v>74.840461225817933</c:v>
                </c:pt>
                <c:pt idx="2126" formatCode="General">
                  <c:v>74.851749544966708</c:v>
                </c:pt>
                <c:pt idx="2127" formatCode="General">
                  <c:v>74.863046536729627</c:v>
                </c:pt>
                <c:pt idx="2128" formatCode="General">
                  <c:v>74.874352225045413</c:v>
                </c:pt>
                <c:pt idx="2129" formatCode="General">
                  <c:v>74.885666633935571</c:v>
                </c:pt>
                <c:pt idx="2130" formatCode="General">
                  <c:v>74.896989787505049</c:v>
                </c:pt>
                <c:pt idx="2131" formatCode="General">
                  <c:v>74.908321709942726</c:v>
                </c:pt>
                <c:pt idx="2132" formatCode="General">
                  <c:v>74.919662425521494</c:v>
                </c:pt>
                <c:pt idx="2133" formatCode="General">
                  <c:v>74.931011958599143</c:v>
                </c:pt>
                <c:pt idx="2134" formatCode="General">
                  <c:v>74.942370333618285</c:v>
                </c:pt>
                <c:pt idx="2135" formatCode="General">
                  <c:v>74.953737575107212</c:v>
                </c:pt>
                <c:pt idx="2136" formatCode="General">
                  <c:v>74.965113707680132</c:v>
                </c:pt>
                <c:pt idx="2137" formatCode="General">
                  <c:v>74.976498756037529</c:v>
                </c:pt>
                <c:pt idx="2138" formatCode="General">
                  <c:v>74.987892744966842</c:v>
                </c:pt>
                <c:pt idx="2139" formatCode="General">
                  <c:v>74.999295699342639</c:v>
                </c:pt>
                <c:pt idx="2140" formatCode="General">
                  <c:v>75.01070764412718</c:v>
                </c:pt>
                <c:pt idx="2141" formatCode="General">
                  <c:v>75.02212860437092</c:v>
                </c:pt>
                <c:pt idx="2142" formatCode="General">
                  <c:v>75.033558605212818</c:v>
                </c:pt>
                <c:pt idx="2143" formatCode="General">
                  <c:v>75.044997671880921</c:v>
                </c:pt>
                <c:pt idx="2144" formatCode="General">
                  <c:v>75.05644582969272</c:v>
                </c:pt>
                <c:pt idx="2145" formatCode="General">
                  <c:v>75.067903104055603</c:v>
                </c:pt>
                <c:pt idx="2146" formatCode="General">
                  <c:v>75.079369520467466</c:v>
                </c:pt>
                <c:pt idx="2147" formatCode="General">
                  <c:v>75.090845104516916</c:v>
                </c:pt>
                <c:pt idx="2148" formatCode="General">
                  <c:v>75.102329881883975</c:v>
                </c:pt>
                <c:pt idx="2149" formatCode="General">
                  <c:v>75.113823878340455</c:v>
                </c:pt>
                <c:pt idx="2150" formatCode="General">
                  <c:v>75.125327119750395</c:v>
                </c:pt>
                <c:pt idx="2151" formatCode="General">
                  <c:v>75.136839632070405</c:v>
                </c:pt>
                <c:pt idx="2152" formatCode="General">
                  <c:v>75.148361441350644</c:v>
                </c:pt>
                <c:pt idx="2153" formatCode="General">
                  <c:v>75.159892573734638</c:v>
                </c:pt>
                <c:pt idx="2154" formatCode="General">
                  <c:v>75.171433055460213</c:v>
                </c:pt>
                <c:pt idx="2155" formatCode="General">
                  <c:v>75.182982912859785</c:v>
                </c:pt>
                <c:pt idx="2156" formatCode="General">
                  <c:v>75.194542172361011</c:v>
                </c:pt>
                <c:pt idx="2157" formatCode="General">
                  <c:v>75.206110860487087</c:v>
                </c:pt>
                <c:pt idx="2158" formatCode="General">
                  <c:v>75.217689003857259</c:v>
                </c:pt>
                <c:pt idx="2159" formatCode="General">
                  <c:v>75.229276629187609</c:v>
                </c:pt>
                <c:pt idx="2160" formatCode="General">
                  <c:v>75.240873763291148</c:v>
                </c:pt>
                <c:pt idx="2161" formatCode="General">
                  <c:v>75.252480433078517</c:v>
                </c:pt>
                <c:pt idx="2162" formatCode="General">
                  <c:v>75.264096665558654</c:v>
                </c:pt>
                <c:pt idx="2163" formatCode="General">
                  <c:v>75.275722487838877</c:v>
                </c:pt>
                <c:pt idx="2164" formatCode="General">
                  <c:v>75.287357927125882</c:v>
                </c:pt>
                <c:pt idx="2165" formatCode="General">
                  <c:v>75.299003010725968</c:v>
                </c:pt>
                <c:pt idx="2166" formatCode="General">
                  <c:v>75.310657766045537</c:v>
                </c:pt>
                <c:pt idx="2167" formatCode="General">
                  <c:v>75.322322220591758</c:v>
                </c:pt>
                <c:pt idx="2168" formatCode="General">
                  <c:v>75.333996401973096</c:v>
                </c:pt>
                <c:pt idx="2169" formatCode="General">
                  <c:v>75.345680337899765</c:v>
                </c:pt>
                <c:pt idx="2170" formatCode="General">
                  <c:v>75.357374056184184</c:v>
                </c:pt>
                <c:pt idx="2171" formatCode="General">
                  <c:v>75.369077584741731</c:v>
                </c:pt>
                <c:pt idx="2172" formatCode="General">
                  <c:v>75.380790951591038</c:v>
                </c:pt>
                <c:pt idx="2173" formatCode="General">
                  <c:v>75.392514184854889</c:v>
                </c:pt>
                <c:pt idx="2174" formatCode="General">
                  <c:v>75.404247312760191</c:v>
                </c:pt>
                <c:pt idx="2175" formatCode="General">
                  <c:v>75.415990363639196</c:v>
                </c:pt>
                <c:pt idx="2176" formatCode="General">
                  <c:v>75.427743365929615</c:v>
                </c:pt>
                <c:pt idx="2177" formatCode="General">
                  <c:v>75.4395063481752</c:v>
                </c:pt>
                <c:pt idx="2178" formatCode="General">
                  <c:v>75.451279339026527</c:v>
                </c:pt>
                <c:pt idx="2179" formatCode="General">
                  <c:v>75.463062367241392</c:v>
                </c:pt>
                <c:pt idx="2180" formatCode="General">
                  <c:v>75.474855461685451</c:v>
                </c:pt>
                <c:pt idx="2181" formatCode="General">
                  <c:v>75.486658651332647</c:v>
                </c:pt>
                <c:pt idx="2182" formatCode="General">
                  <c:v>75.498471965266091</c:v>
                </c:pt>
                <c:pt idx="2183" formatCode="General">
                  <c:v>75.510295432678348</c:v>
                </c:pt>
                <c:pt idx="2184" formatCode="General">
                  <c:v>75.522129082872056</c:v>
                </c:pt>
                <c:pt idx="2185" formatCode="General">
                  <c:v>75.533972945260757</c:v>
                </c:pt>
                <c:pt idx="2186" formatCode="General">
                  <c:v>75.545827049369194</c:v>
                </c:pt>
                <c:pt idx="2187" formatCode="General">
                  <c:v>75.557691424834104</c:v>
                </c:pt>
                <c:pt idx="2188" formatCode="General">
                  <c:v>75.569566101404718</c:v>
                </c:pt>
                <c:pt idx="2189" formatCode="General">
                  <c:v>75.581451108943398</c:v>
                </c:pt>
                <c:pt idx="2190" formatCode="General">
                  <c:v>75.593346477426138</c:v>
                </c:pt>
                <c:pt idx="2191" formatCode="General">
                  <c:v>75.605252236943556</c:v>
                </c:pt>
                <c:pt idx="2192" formatCode="General">
                  <c:v>75.617168417700952</c:v>
                </c:pt>
                <c:pt idx="2193" formatCode="General">
                  <c:v>75.629095050019302</c:v>
                </c:pt>
                <c:pt idx="2194" formatCode="General">
                  <c:v>75.64103216433584</c:v>
                </c:pt>
                <c:pt idx="2195" formatCode="General">
                  <c:v>75.652979791204544</c:v>
                </c:pt>
                <c:pt idx="2196" formatCode="General">
                  <c:v>75.664937961297042</c:v>
                </c:pt>
                <c:pt idx="2197" formatCode="General">
                  <c:v>75.676906705402857</c:v>
                </c:pt>
                <c:pt idx="2198" formatCode="General">
                  <c:v>75.688886054430327</c:v>
                </c:pt>
                <c:pt idx="2199" formatCode="General">
                  <c:v>75.700876039407248</c:v>
                </c:pt>
                <c:pt idx="2200" formatCode="General">
                  <c:v>75.712876691481426</c:v>
                </c:pt>
                <c:pt idx="2201" formatCode="General">
                  <c:v>75.724888041921304</c:v>
                </c:pt>
                <c:pt idx="2202" formatCode="General">
                  <c:v>75.736910122116825</c:v>
                </c:pt>
                <c:pt idx="2203" formatCode="General">
                  <c:v>75.748942963579779</c:v>
                </c:pt>
                <c:pt idx="2204" formatCode="General">
                  <c:v>75.760986597944765</c:v>
                </c:pt>
                <c:pt idx="2205" formatCode="General">
                  <c:v>75.773041056969632</c:v>
                </c:pt>
                <c:pt idx="2206" formatCode="General">
                  <c:v>75.785106372536475</c:v>
                </c:pt>
                <c:pt idx="2207" formatCode="General">
                  <c:v>75.797182576651878</c:v>
                </c:pt>
                <c:pt idx="2208" formatCode="General">
                  <c:v>75.809269701447889</c:v>
                </c:pt>
                <c:pt idx="2209" formatCode="General">
                  <c:v>75.821367779182765</c:v>
                </c:pt>
                <c:pt idx="2210" formatCode="General">
                  <c:v>75.833476842241438</c:v>
                </c:pt>
                <c:pt idx="2211" formatCode="General">
                  <c:v>75.845596923136426</c:v>
                </c:pt>
                <c:pt idx="2212" formatCode="General">
                  <c:v>75.8577280545083</c:v>
                </c:pt>
                <c:pt idx="2213" formatCode="General">
                  <c:v>75.869870269126665</c:v>
                </c:pt>
                <c:pt idx="2214" formatCode="General">
                  <c:v>75.882023599890687</c:v>
                </c:pt>
                <c:pt idx="2215" formatCode="General">
                  <c:v>75.894188079829874</c:v>
                </c:pt>
                <c:pt idx="2216" formatCode="General">
                  <c:v>75.906363742104887</c:v>
                </c:pt>
                <c:pt idx="2217" formatCode="General">
                  <c:v>75.918550620008077</c:v>
                </c:pt>
                <c:pt idx="2218" formatCode="General">
                  <c:v>75.930748746964298</c:v>
                </c:pt>
                <c:pt idx="2219" formatCode="General">
                  <c:v>75.942958156531816</c:v>
                </c:pt>
                <c:pt idx="2220" formatCode="General">
                  <c:v>75.955178882402834</c:v>
                </c:pt>
                <c:pt idx="2221" formatCode="General">
                  <c:v>75.967410958404329</c:v>
                </c:pt>
                <c:pt idx="2222" formatCode="General">
                  <c:v>75.979654418498683</c:v>
                </c:pt>
                <c:pt idx="2223" formatCode="General">
                  <c:v>75.991909296784769</c:v>
                </c:pt>
                <c:pt idx="2224" formatCode="General">
                  <c:v>76.004175627498384</c:v>
                </c:pt>
                <c:pt idx="2225" formatCode="General">
                  <c:v>76.016453445013184</c:v>
                </c:pt>
                <c:pt idx="2226" formatCode="General">
                  <c:v>76.028742783841309</c:v>
                </c:pt>
                <c:pt idx="2227" formatCode="General">
                  <c:v>76.041043678634466</c:v>
                </c:pt>
                <c:pt idx="2228" formatCode="General">
                  <c:v>76.053356164184322</c:v>
                </c:pt>
                <c:pt idx="2229" formatCode="General">
                  <c:v>76.065680275423716</c:v>
                </c:pt>
                <c:pt idx="2230" formatCode="General">
                  <c:v>76.078016047427127</c:v>
                </c:pt>
                <c:pt idx="2231" formatCode="General">
                  <c:v>76.090363515411539</c:v>
                </c:pt>
                <c:pt idx="2232" formatCode="General">
                  <c:v>76.102722714737354</c:v>
                </c:pt>
                <c:pt idx="2233" formatCode="General">
                  <c:v>76.115093680909212</c:v>
                </c:pt>
                <c:pt idx="2234" formatCode="General">
                  <c:v>76.127476449576776</c:v>
                </c:pt>
                <c:pt idx="2235" formatCode="General">
                  <c:v>76.139871056535398</c:v>
                </c:pt>
                <c:pt idx="2236" formatCode="General">
                  <c:v>76.152277537727286</c:v>
                </c:pt>
                <c:pt idx="2237" formatCode="General">
                  <c:v>76.164695929241958</c:v>
                </c:pt>
                <c:pt idx="2238" formatCode="General">
                  <c:v>76.177126267317519</c:v>
                </c:pt>
                <c:pt idx="2239" formatCode="General">
                  <c:v>76.189568588341061</c:v>
                </c:pt>
                <c:pt idx="2240" formatCode="General">
                  <c:v>76.202022928849885</c:v>
                </c:pt>
                <c:pt idx="2241" formatCode="General">
                  <c:v>76.214489325532071</c:v>
                </c:pt>
                <c:pt idx="2242" formatCode="General">
                  <c:v>76.226967815227709</c:v>
                </c:pt>
                <c:pt idx="2243" formatCode="General">
                  <c:v>76.239458434929332</c:v>
                </c:pt>
                <c:pt idx="2244" formatCode="General">
                  <c:v>76.251961221783134</c:v>
                </c:pt>
                <c:pt idx="2245" formatCode="General">
                  <c:v>76.264476213089807</c:v>
                </c:pt>
                <c:pt idx="2246" formatCode="General">
                  <c:v>76.277003446305272</c:v>
                </c:pt>
                <c:pt idx="2247" formatCode="General">
                  <c:v>76.289542959041682</c:v>
                </c:pt>
                <c:pt idx="2248" formatCode="General">
                  <c:v>76.302094789068406</c:v>
                </c:pt>
                <c:pt idx="2249" formatCode="General">
                  <c:v>76.314658974312877</c:v>
                </c:pt>
                <c:pt idx="2250" formatCode="General">
                  <c:v>76.327235552861481</c:v>
                </c:pt>
                <c:pt idx="2251" formatCode="General">
                  <c:v>76.339824562960416</c:v>
                </c:pt>
                <c:pt idx="2252" formatCode="General">
                  <c:v>76.352426043016962</c:v>
                </c:pt>
                <c:pt idx="2253" formatCode="General">
                  <c:v>76.365040031599833</c:v>
                </c:pt>
                <c:pt idx="2254" formatCode="General">
                  <c:v>76.377666567440869</c:v>
                </c:pt>
                <c:pt idx="2255" formatCode="General">
                  <c:v>76.390305689435223</c:v>
                </c:pt>
                <c:pt idx="2256" formatCode="General">
                  <c:v>76.402957436642993</c:v>
                </c:pt>
                <c:pt idx="2257" formatCode="General">
                  <c:v>76.415621848289746</c:v>
                </c:pt>
                <c:pt idx="2258" formatCode="General">
                  <c:v>76.428298963767688</c:v>
                </c:pt>
                <c:pt idx="2259" formatCode="General">
                  <c:v>76.44098882263647</c:v>
                </c:pt>
                <c:pt idx="2260" formatCode="General">
                  <c:v>76.453691464624598</c:v>
                </c:pt>
                <c:pt idx="2261" formatCode="General">
                  <c:v>76.466406929629798</c:v>
                </c:pt>
                <c:pt idx="2262" formatCode="General">
                  <c:v>76.4791352577206</c:v>
                </c:pt>
                <c:pt idx="2263" formatCode="General">
                  <c:v>76.491876489137127</c:v>
                </c:pt>
                <c:pt idx="2264" formatCode="General">
                  <c:v>76.504630664291909</c:v>
                </c:pt>
                <c:pt idx="2265" formatCode="General">
                  <c:v>76.51739782377129</c:v>
                </c:pt>
                <c:pt idx="2266" formatCode="General">
                  <c:v>76.530178008336193</c:v>
                </c:pt>
                <c:pt idx="2267" formatCode="General">
                  <c:v>76.542971258923302</c:v>
                </c:pt>
                <c:pt idx="2268" formatCode="General">
                  <c:v>76.555777616645983</c:v>
                </c:pt>
                <c:pt idx="2269" formatCode="General">
                  <c:v>76.568597122795524</c:v>
                </c:pt>
                <c:pt idx="2270" formatCode="General">
                  <c:v>76.581429818841983</c:v>
                </c:pt>
                <c:pt idx="2271" formatCode="General">
                  <c:v>76.5942757464355</c:v>
                </c:pt>
                <c:pt idx="2272" formatCode="General">
                  <c:v>76.607134947407133</c:v>
                </c:pt>
                <c:pt idx="2273" formatCode="General">
                  <c:v>76.620007463770165</c:v>
                </c:pt>
                <c:pt idx="2274" formatCode="General">
                  <c:v>76.632893337721043</c:v>
                </c:pt>
                <c:pt idx="2275" formatCode="General">
                  <c:v>76.645792611640701</c:v>
                </c:pt>
                <c:pt idx="2276" formatCode="General">
                  <c:v>76.658705328095238</c:v>
                </c:pt>
                <c:pt idx="2277" formatCode="General">
                  <c:v>76.67163152983764</c:v>
                </c:pt>
                <c:pt idx="2278" formatCode="General">
                  <c:v>76.684571259808422</c:v>
                </c:pt>
                <c:pt idx="2279" formatCode="General">
                  <c:v>76.69752456113703</c:v>
                </c:pt>
                <c:pt idx="2280" formatCode="General">
                  <c:v>76.710491477142867</c:v>
                </c:pt>
                <c:pt idx="2281" formatCode="General">
                  <c:v>76.723472051336472</c:v>
                </c:pt>
                <c:pt idx="2282" formatCode="General">
                  <c:v>76.736466327420743</c:v>
                </c:pt>
                <c:pt idx="2283" formatCode="General">
                  <c:v>76.749474349292186</c:v>
                </c:pt>
                <c:pt idx="2284" formatCode="General">
                  <c:v>76.76249616104181</c:v>
                </c:pt>
                <c:pt idx="2285" formatCode="General">
                  <c:v>76.775531806956565</c:v>
                </c:pt>
                <c:pt idx="2286" formatCode="General">
                  <c:v>76.788581331520561</c:v>
                </c:pt>
                <c:pt idx="2287" formatCode="General">
                  <c:v>76.801644779416193</c:v>
                </c:pt>
                <c:pt idx="2288" formatCode="General">
                  <c:v>76.814722195525306</c:v>
                </c:pt>
                <c:pt idx="2289" formatCode="General">
                  <c:v>76.827813624930585</c:v>
                </c:pt>
                <c:pt idx="2290" formatCode="General">
                  <c:v>76.840919112916495</c:v>
                </c:pt>
                <c:pt idx="2291" formatCode="General">
                  <c:v>76.854038704971117</c:v>
                </c:pt>
                <c:pt idx="2292" formatCode="General">
                  <c:v>76.867172446786725</c:v>
                </c:pt>
                <c:pt idx="2293" formatCode="General">
                  <c:v>76.88032038426141</c:v>
                </c:pt>
                <c:pt idx="2294" formatCode="General">
                  <c:v>76.893482563500442</c:v>
                </c:pt>
                <c:pt idx="2295" formatCode="General">
                  <c:v>76.906659030817409</c:v>
                </c:pt>
                <c:pt idx="2296" formatCode="General">
                  <c:v>76.919849832735338</c:v>
                </c:pt>
                <c:pt idx="2297" formatCode="General">
                  <c:v>76.933055015988501</c:v>
                </c:pt>
                <c:pt idx="2298" formatCode="General">
                  <c:v>76.946274627523266</c:v>
                </c:pt>
                <c:pt idx="2299" formatCode="General">
                  <c:v>76.959508714499563</c:v>
                </c:pt>
                <c:pt idx="2300" formatCode="General">
                  <c:v>76.972757324292445</c:v>
                </c:pt>
                <c:pt idx="2301" formatCode="General">
                  <c:v>76.986020504493183</c:v>
                </c:pt>
                <c:pt idx="2302" formatCode="General">
                  <c:v>76.999298302910546</c:v>
                </c:pt>
                <c:pt idx="2303" formatCode="General">
                  <c:v>77.012590767572505</c:v>
                </c:pt>
                <c:pt idx="2304" formatCode="General">
                  <c:v>77.025897946727454</c:v>
                </c:pt>
                <c:pt idx="2305" formatCode="General">
                  <c:v>77.039219888845537</c:v>
                </c:pt>
                <c:pt idx="2306" formatCode="General">
                  <c:v>77.05255664261999</c:v>
                </c:pt>
                <c:pt idx="2307" formatCode="General">
                  <c:v>77.065908256968996</c:v>
                </c:pt>
                <c:pt idx="2308" formatCode="General">
                  <c:v>77.079274781036418</c:v>
                </c:pt>
                <c:pt idx="2309" formatCode="General">
                  <c:v>77.092656264193877</c:v>
                </c:pt>
                <c:pt idx="2310" formatCode="General">
                  <c:v>77.106052756041919</c:v>
                </c:pt>
                <c:pt idx="2311" formatCode="General">
                  <c:v>77.119464306411302</c:v>
                </c:pt>
                <c:pt idx="2312" formatCode="General">
                  <c:v>77.132890965364837</c:v>
                </c:pt>
                <c:pt idx="2313" formatCode="General">
                  <c:v>77.146332783198744</c:v>
                </c:pt>
                <c:pt idx="2314" formatCode="General">
                  <c:v>77.159789810443925</c:v>
                </c:pt>
                <c:pt idx="2315" formatCode="General">
                  <c:v>77.173262097867834</c:v>
                </c:pt>
                <c:pt idx="2316" formatCode="General">
                  <c:v>77.186749696475744</c:v>
                </c:pt>
                <c:pt idx="2317" formatCode="General">
                  <c:v>77.200252657512308</c:v>
                </c:pt>
                <c:pt idx="2318" formatCode="General">
                  <c:v>77.213771032463313</c:v>
                </c:pt>
                <c:pt idx="2319" formatCode="General">
                  <c:v>77.227304873056795</c:v>
                </c:pt>
                <c:pt idx="2320" formatCode="General">
                  <c:v>77.240854231265217</c:v>
                </c:pt>
                <c:pt idx="2321" formatCode="General">
                  <c:v>77.254419159306607</c:v>
                </c:pt>
                <c:pt idx="2322" formatCode="General">
                  <c:v>77.26799970964619</c:v>
                </c:pt>
                <c:pt idx="2323" formatCode="General">
                  <c:v>77.281595934998236</c:v>
                </c:pt>
                <c:pt idx="2324" formatCode="General">
                  <c:v>77.295207888327425</c:v>
                </c:pt>
                <c:pt idx="2325" formatCode="General">
                  <c:v>77.308835622850722</c:v>
                </c:pt>
                <c:pt idx="2326" formatCode="General">
                  <c:v>77.322479192038685</c:v>
                </c:pt>
                <c:pt idx="2327" formatCode="General">
                  <c:v>77.336138649617538</c:v>
                </c:pt>
                <c:pt idx="2328" formatCode="General">
                  <c:v>77.349814049570583</c:v>
                </c:pt>
                <c:pt idx="2329" formatCode="General">
                  <c:v>77.363505446139968</c:v>
                </c:pt>
                <c:pt idx="2330" formatCode="General">
                  <c:v>77.377212893828357</c:v>
                </c:pt>
                <c:pt idx="2331" formatCode="General">
                  <c:v>77.390936447400762</c:v>
                </c:pt>
                <c:pt idx="2332" formatCode="General">
                  <c:v>77.404676161886087</c:v>
                </c:pt>
                <c:pt idx="2333" formatCode="General">
                  <c:v>77.418432092579067</c:v>
                </c:pt>
                <c:pt idx="2334" formatCode="General">
                  <c:v>77.432204295041814</c:v>
                </c:pt>
                <c:pt idx="2335" formatCode="General">
                  <c:v>77.445992825105819</c:v>
                </c:pt>
                <c:pt idx="2336" formatCode="General">
                  <c:v>77.459797738873689</c:v>
                </c:pt>
                <c:pt idx="2337" formatCode="General">
                  <c:v>77.473619092720782</c:v>
                </c:pt>
                <c:pt idx="2338" formatCode="General">
                  <c:v>77.487456943297204</c:v>
                </c:pt>
                <c:pt idx="2339" formatCode="General">
                  <c:v>77.501311347529622</c:v>
                </c:pt>
                <c:pt idx="2340" formatCode="General">
                  <c:v>77.515182362623108</c:v>
                </c:pt>
                <c:pt idx="2341" formatCode="General">
                  <c:v>77.529070046062927</c:v>
                </c:pt>
                <c:pt idx="2342" formatCode="General">
                  <c:v>77.542974455616516</c:v>
                </c:pt>
                <c:pt idx="2343" formatCode="General">
                  <c:v>77.55689564933536</c:v>
                </c:pt>
                <c:pt idx="2344" formatCode="General">
                  <c:v>77.570833685556863</c:v>
                </c:pt>
                <c:pt idx="2345" formatCode="General">
                  <c:v>77.584788622906217</c:v>
                </c:pt>
                <c:pt idx="2346" formatCode="General">
                  <c:v>77.598760520298725</c:v>
                </c:pt>
                <c:pt idx="2347" formatCode="General">
                  <c:v>77.612749436941129</c:v>
                </c:pt>
                <c:pt idx="2348" formatCode="General">
                  <c:v>77.626755432334278</c:v>
                </c:pt>
                <c:pt idx="2349" formatCode="General">
                  <c:v>77.640778566274463</c:v>
                </c:pt>
                <c:pt idx="2350" formatCode="General">
                  <c:v>77.654818898856107</c:v>
                </c:pt>
                <c:pt idx="2351" formatCode="General">
                  <c:v>77.668876490473053</c:v>
                </c:pt>
                <c:pt idx="2352" formatCode="General">
                  <c:v>77.682951401821427</c:v>
                </c:pt>
                <c:pt idx="2353" formatCode="General">
                  <c:v>77.697043693900923</c:v>
                </c:pt>
                <c:pt idx="2354" formatCode="General">
                  <c:v>77.711153428017511</c:v>
                </c:pt>
                <c:pt idx="2355" formatCode="General">
                  <c:v>77.725280665785064</c:v>
                </c:pt>
                <c:pt idx="2356" formatCode="General">
                  <c:v>77.739425469127966</c:v>
                </c:pt>
                <c:pt idx="2357" formatCode="General">
                  <c:v>77.753587900282639</c:v>
                </c:pt>
                <c:pt idx="2358" formatCode="General">
                  <c:v>77.76776802180035</c:v>
                </c:pt>
                <c:pt idx="2359" formatCode="General">
                  <c:v>77.78196589654884</c:v>
                </c:pt>
                <c:pt idx="2360" formatCode="General">
                  <c:v>77.796181587714869</c:v>
                </c:pt>
                <c:pt idx="2361" formatCode="General">
                  <c:v>77.810415158806322</c:v>
                </c:pt>
                <c:pt idx="2362" formatCode="General">
                  <c:v>77.824666673654392</c:v>
                </c:pt>
                <c:pt idx="2363" formatCode="General">
                  <c:v>77.838936196415858</c:v>
                </c:pt>
                <c:pt idx="2364" formatCode="General">
                  <c:v>77.853223791575417</c:v>
                </c:pt>
                <c:pt idx="2365" formatCode="General">
                  <c:v>77.867529523947866</c:v>
                </c:pt>
                <c:pt idx="2366" formatCode="General">
                  <c:v>77.881853458680595</c:v>
                </c:pt>
                <c:pt idx="2367" formatCode="General">
                  <c:v>77.896195661255675</c:v>
                </c:pt>
                <c:pt idx="2368" formatCode="General">
                  <c:v>77.910556197492355</c:v>
                </c:pt>
                <c:pt idx="2369" formatCode="General">
                  <c:v>77.924935133549511</c:v>
                </c:pt>
                <c:pt idx="2370" formatCode="General">
                  <c:v>77.939332535927889</c:v>
                </c:pt>
                <c:pt idx="2371" formatCode="General">
                  <c:v>77.953748471472565</c:v>
                </c:pt>
                <c:pt idx="2372" formatCode="General">
                  <c:v>77.968183007375444</c:v>
                </c:pt>
                <c:pt idx="2373" formatCode="General">
                  <c:v>77.98263621117755</c:v>
                </c:pt>
                <c:pt idx="2374" formatCode="General">
                  <c:v>77.997108150771822</c:v>
                </c:pt>
                <c:pt idx="2375" formatCode="General">
                  <c:v>78.011598894405253</c:v>
                </c:pt>
                <c:pt idx="2376" formatCode="General">
                  <c:v>78.026108510681624</c:v>
                </c:pt>
                <c:pt idx="2377" formatCode="General">
                  <c:v>78.040637068564067</c:v>
                </c:pt>
                <c:pt idx="2378" formatCode="General">
                  <c:v>78.055184637377579</c:v>
                </c:pt>
                <c:pt idx="2379" formatCode="General">
                  <c:v>78.06975128681141</c:v>
                </c:pt>
                <c:pt idx="2380" formatCode="General">
                  <c:v>78.084337086922275</c:v>
                </c:pt>
                <c:pt idx="2381" formatCode="General">
                  <c:v>78.098942108136285</c:v>
                </c:pt>
                <c:pt idx="2382" formatCode="General">
                  <c:v>78.113566421251974</c:v>
                </c:pt>
                <c:pt idx="2383" formatCode="General">
                  <c:v>78.128210097443031</c:v>
                </c:pt>
                <c:pt idx="2384" formatCode="General">
                  <c:v>78.142873208260866</c:v>
                </c:pt>
                <c:pt idx="2385" formatCode="General">
                  <c:v>78.157555825637402</c:v>
                </c:pt>
                <c:pt idx="2386" formatCode="General">
                  <c:v>78.172258021887941</c:v>
                </c:pt>
                <c:pt idx="2387" formatCode="General">
                  <c:v>78.186979869713753</c:v>
                </c:pt>
                <c:pt idx="2388" formatCode="General">
                  <c:v>78.201721442204899</c:v>
                </c:pt>
                <c:pt idx="2389" formatCode="General">
                  <c:v>78.21648281284341</c:v>
                </c:pt>
                <c:pt idx="2390" formatCode="General">
                  <c:v>78.231264055505562</c:v>
                </c:pt>
                <c:pt idx="2391" formatCode="General">
                  <c:v>78.24606524446537</c:v>
                </c:pt>
                <c:pt idx="2392" formatCode="General">
                  <c:v>78.260886454397152</c:v>
                </c:pt>
                <c:pt idx="2393" formatCode="General">
                  <c:v>78.27572776037853</c:v>
                </c:pt>
                <c:pt idx="2394" formatCode="General">
                  <c:v>78.290589237893428</c:v>
                </c:pt>
                <c:pt idx="2395" formatCode="General">
                  <c:v>78.305470962835145</c:v>
                </c:pt>
                <c:pt idx="2396" formatCode="General">
                  <c:v>78.320373011509133</c:v>
                </c:pt>
                <c:pt idx="2397" formatCode="General">
                  <c:v>78.335295460636473</c:v>
                </c:pt>
                <c:pt idx="2398" formatCode="General">
                  <c:v>78.350238387356384</c:v>
                </c:pt>
                <c:pt idx="2399" formatCode="General">
                  <c:v>78.36520186923002</c:v>
                </c:pt>
                <c:pt idx="2400" formatCode="General">
                  <c:v>78.380185984243028</c:v>
                </c:pt>
                <c:pt idx="2401" formatCode="General">
                  <c:v>78.395190810808927</c:v>
                </c:pt>
                <c:pt idx="2402" formatCode="General">
                  <c:v>78.41021642777244</c:v>
                </c:pt>
                <c:pt idx="2403" formatCode="General">
                  <c:v>78.425262914412414</c:v>
                </c:pt>
                <c:pt idx="2404" formatCode="General">
                  <c:v>78.44033035044562</c:v>
                </c:pt>
                <c:pt idx="2405" formatCode="General">
                  <c:v>78.455418816029237</c:v>
                </c:pt>
                <c:pt idx="2406" formatCode="General">
                  <c:v>78.470528391764873</c:v>
                </c:pt>
                <c:pt idx="2407" formatCode="General">
                  <c:v>78.485659158701822</c:v>
                </c:pt>
                <c:pt idx="2408" formatCode="General">
                  <c:v>78.500811198339903</c:v>
                </c:pt>
                <c:pt idx="2409" formatCode="General">
                  <c:v>78.515984592633686</c:v>
                </c:pt>
                <c:pt idx="2410" formatCode="General">
                  <c:v>78.531179423995297</c:v>
                </c:pt>
                <c:pt idx="2411" formatCode="General">
                  <c:v>78.546395775298166</c:v>
                </c:pt>
                <c:pt idx="2412" formatCode="General">
                  <c:v>78.561633729880455</c:v>
                </c:pt>
                <c:pt idx="2413" formatCode="General">
                  <c:v>78.576893371548877</c:v>
                </c:pt>
                <c:pt idx="2414" formatCode="General">
                  <c:v>78.592174784581729</c:v>
                </c:pt>
                <c:pt idx="2415" formatCode="General">
                  <c:v>78.607478053733175</c:v>
                </c:pt>
                <c:pt idx="2416" formatCode="General">
                  <c:v>78.622803264236396</c:v>
                </c:pt>
                <c:pt idx="2417" formatCode="General">
                  <c:v>78.638150501807488</c:v>
                </c:pt>
                <c:pt idx="2418" formatCode="General">
                  <c:v>78.653519852649012</c:v>
                </c:pt>
                <c:pt idx="2419" formatCode="General">
                  <c:v>78.668911403454132</c:v>
                </c:pt>
                <c:pt idx="2420" formatCode="General">
                  <c:v>78.684325241409994</c:v>
                </c:pt>
                <c:pt idx="2421" formatCode="General">
                  <c:v>78.699761454201777</c:v>
                </c:pt>
                <c:pt idx="2422" formatCode="General">
                  <c:v>78.715220130016547</c:v>
                </c:pt>
                <c:pt idx="2423" formatCode="General">
                  <c:v>78.730701357547048</c:v>
                </c:pt>
                <c:pt idx="2424" formatCode="General">
                  <c:v>78.746205225995922</c:v>
                </c:pt>
                <c:pt idx="2425" formatCode="General">
                  <c:v>78.761731825079238</c:v>
                </c:pt>
                <c:pt idx="2426" formatCode="General">
                  <c:v>78.77728124503102</c:v>
                </c:pt>
                <c:pt idx="2427" formatCode="General">
                  <c:v>78.792853576606916</c:v>
                </c:pt>
                <c:pt idx="2428" formatCode="General">
                  <c:v>78.808448911088547</c:v>
                </c:pt>
                <c:pt idx="2429" formatCode="General">
                  <c:v>78.824067340287542</c:v>
                </c:pt>
                <c:pt idx="2430" formatCode="General">
                  <c:v>78.839708956549728</c:v>
                </c:pt>
                <c:pt idx="2431" formatCode="General">
                  <c:v>78.855373852759413</c:v>
                </c:pt>
                <c:pt idx="2432" formatCode="General">
                  <c:v>78.87106212234356</c:v>
                </c:pt>
                <c:pt idx="2433" formatCode="General">
                  <c:v>78.886773859276218</c:v>
                </c:pt>
                <c:pt idx="2434" formatCode="General">
                  <c:v>78.902509158082779</c:v>
                </c:pt>
                <c:pt idx="2435" formatCode="General">
                  <c:v>78.918268113844348</c:v>
                </c:pt>
                <c:pt idx="2436" formatCode="General">
                  <c:v>78.934050822202266</c:v>
                </c:pt>
                <c:pt idx="2437" formatCode="General">
                  <c:v>78.949857379362726</c:v>
                </c:pt>
                <c:pt idx="2438" formatCode="General">
                  <c:v>78.965687882100923</c:v>
                </c:pt>
                <c:pt idx="2439" formatCode="General">
                  <c:v>78.98154242776603</c:v>
                </c:pt>
                <c:pt idx="2440" formatCode="General">
                  <c:v>78.997421114285601</c:v>
                </c:pt>
                <c:pt idx="2441" formatCode="General">
                  <c:v>79.013324040170218</c:v>
                </c:pt>
                <c:pt idx="2442" formatCode="General">
                  <c:v>79.029251304518382</c:v>
                </c:pt>
                <c:pt idx="2443" formatCode="General">
                  <c:v>79.045203007021186</c:v>
                </c:pt>
                <c:pt idx="2444" formatCode="General">
                  <c:v>79.061179247966919</c:v>
                </c:pt>
                <c:pt idx="2445" formatCode="General">
                  <c:v>79.077180128246411</c:v>
                </c:pt>
                <c:pt idx="2446" formatCode="General">
                  <c:v>79.093205749357466</c:v>
                </c:pt>
                <c:pt idx="2447" formatCode="General">
                  <c:v>79.109256213410177</c:v>
                </c:pt>
                <c:pt idx="2448" formatCode="General">
                  <c:v>79.125331623131601</c:v>
                </c:pt>
                <c:pt idx="2449" formatCode="General">
                  <c:v>79.14143208187113</c:v>
                </c:pt>
                <c:pt idx="2450" formatCode="General">
                  <c:v>79.157557693605597</c:v>
                </c:pt>
                <c:pt idx="2451" formatCode="General">
                  <c:v>79.173708562944043</c:v>
                </c:pt>
                <c:pt idx="2452" formatCode="General">
                  <c:v>79.189884795133437</c:v>
                </c:pt>
                <c:pt idx="2453" formatCode="General">
                  <c:v>79.206086496063818</c:v>
                </c:pt>
                <c:pt idx="2454" formatCode="General">
                  <c:v>79.222313772273324</c:v>
                </c:pt>
                <c:pt idx="2455" formatCode="General">
                  <c:v>79.238566730954176</c:v>
                </c:pt>
                <c:pt idx="2456" formatCode="General">
                  <c:v>79.254845479957325</c:v>
                </c:pt>
                <c:pt idx="2457" formatCode="General">
                  <c:v>79.271150127798776</c:v>
                </c:pt>
                <c:pt idx="2458" formatCode="General">
                  <c:v>79.287480783664549</c:v>
                </c:pt>
                <c:pt idx="2459" formatCode="General">
                  <c:v>79.303837557416571</c:v>
                </c:pt>
                <c:pt idx="2460" formatCode="General">
                  <c:v>79.320220559598468</c:v>
                </c:pt>
                <c:pt idx="2461" formatCode="General">
                  <c:v>79.336629901440844</c:v>
                </c:pt>
                <c:pt idx="2462" formatCode="General">
                  <c:v>79.353065694867524</c:v>
                </c:pt>
                <c:pt idx="2463" formatCode="General">
                  <c:v>79.369528052501295</c:v>
                </c:pt>
                <c:pt idx="2464" formatCode="General">
                  <c:v>79.386017087669728</c:v>
                </c:pt>
                <c:pt idx="2465" formatCode="General">
                  <c:v>79.402532914411239</c:v>
                </c:pt>
                <c:pt idx="2466" formatCode="General">
                  <c:v>79.419075647481151</c:v>
                </c:pt>
                <c:pt idx="2467" formatCode="General">
                  <c:v>79.435645402357707</c:v>
                </c:pt>
                <c:pt idx="2468" formatCode="General">
                  <c:v>79.452242295248439</c:v>
                </c:pt>
                <c:pt idx="2469" formatCode="General">
                  <c:v>79.468866443096204</c:v>
                </c:pt>
                <c:pt idx="2470" formatCode="General">
                  <c:v>79.485517963585707</c:v>
                </c:pt>
                <c:pt idx="2471" formatCode="General">
                  <c:v>79.502196975149516</c:v>
                </c:pt>
                <c:pt idx="2472" formatCode="General">
                  <c:v>79.518903596975107</c:v>
                </c:pt>
                <c:pt idx="2473" formatCode="General">
                  <c:v>79.535637949010805</c:v>
                </c:pt>
                <c:pt idx="2474" formatCode="General">
                  <c:v>79.552400151972648</c:v>
                </c:pt>
                <c:pt idx="2475" formatCode="General">
                  <c:v>79.569190327351038</c:v>
                </c:pt>
                <c:pt idx="2476" formatCode="General">
                  <c:v>79.586008597417347</c:v>
                </c:pt>
                <c:pt idx="2477" formatCode="General">
                  <c:v>79.602855085231084</c:v>
                </c:pt>
                <c:pt idx="2478" formatCode="General">
                  <c:v>79.619729914646172</c:v>
                </c:pt>
                <c:pt idx="2479" formatCode="General">
                  <c:v>79.636633210318607</c:v>
                </c:pt>
                <c:pt idx="2480" formatCode="General">
                  <c:v>79.653565097712843</c:v>
                </c:pt>
                <c:pt idx="2481" formatCode="General">
                  <c:v>79.670525703109305</c:v>
                </c:pt>
                <c:pt idx="2482" formatCode="General">
                  <c:v>79.687515153611571</c:v>
                </c:pt>
                <c:pt idx="2483" formatCode="General">
                  <c:v>79.704533577153413</c:v>
                </c:pt>
                <c:pt idx="2484" formatCode="General">
                  <c:v>79.721581102506448</c:v>
                </c:pt>
                <c:pt idx="2485" formatCode="General">
                  <c:v>79.738657859287159</c:v>
                </c:pt>
                <c:pt idx="2486" formatCode="General">
                  <c:v>79.755763977964875</c:v>
                </c:pt>
                <c:pt idx="2487" formatCode="General">
                  <c:v>79.772899589869098</c:v>
                </c:pt>
                <c:pt idx="2488" formatCode="General">
                  <c:v>79.79006482719717</c:v>
                </c:pt>
                <c:pt idx="2489" formatCode="General">
                  <c:v>79.807259823022306</c:v>
                </c:pt>
                <c:pt idx="2490" formatCode="General">
                  <c:v>79.824484711301096</c:v>
                </c:pt>
                <c:pt idx="2491" formatCode="General">
                  <c:v>79.841739626881747</c:v>
                </c:pt>
                <c:pt idx="2492" formatCode="General">
                  <c:v>79.859024705511899</c:v>
                </c:pt>
                <c:pt idx="2493" formatCode="General">
                  <c:v>79.87634008384687</c:v>
                </c:pt>
                <c:pt idx="2494" formatCode="General">
                  <c:v>79.893685899458006</c:v>
                </c:pt>
                <c:pt idx="2495" formatCode="General">
                  <c:v>79.911062290840775</c:v>
                </c:pt>
                <c:pt idx="2496" formatCode="General">
                  <c:v>79.928469397423058</c:v>
                </c:pt>
                <c:pt idx="2497" formatCode="General">
                  <c:v>79.945907359574306</c:v>
                </c:pt>
                <c:pt idx="2498" formatCode="General">
                  <c:v>79.963376318613214</c:v>
                </c:pt>
                <c:pt idx="2499" formatCode="General">
                  <c:v>79.980876416817125</c:v>
                </c:pt>
                <c:pt idx="2500" formatCode="General">
                  <c:v>79.998407797430815</c:v>
                </c:pt>
                <c:pt idx="2501" formatCode="General">
                  <c:v>80.015970604674806</c:v>
                </c:pt>
                <c:pt idx="2502" formatCode="General">
                  <c:v>80.033564983754985</c:v>
                </c:pt>
                <c:pt idx="2503" formatCode="General">
                  <c:v>80.051191080871504</c:v>
                </c:pt>
                <c:pt idx="2504" formatCode="General">
                  <c:v>80.068849043227971</c:v>
                </c:pt>
                <c:pt idx="2505" formatCode="General">
                  <c:v>80.086539019040771</c:v>
                </c:pt>
                <c:pt idx="2506" formatCode="General">
                  <c:v>80.104261157548436</c:v>
                </c:pt>
                <c:pt idx="2507" formatCode="General">
                  <c:v>80.122015609021432</c:v>
                </c:pt>
                <c:pt idx="2508" formatCode="General">
                  <c:v>80.139802524771625</c:v>
                </c:pt>
                <c:pt idx="2509" formatCode="General">
                  <c:v>80.157622057162115</c:v>
                </c:pt>
                <c:pt idx="2510" formatCode="General">
                  <c:v>80.175474359616956</c:v>
                </c:pt>
                <c:pt idx="2511" formatCode="General">
                  <c:v>80.19335958663153</c:v>
                </c:pt>
                <c:pt idx="2512" formatCode="General">
                  <c:v>80.211277893782253</c:v>
                </c:pt>
                <c:pt idx="2513" formatCode="General">
                  <c:v>80.229229437737033</c:v>
                </c:pt>
                <c:pt idx="2514" formatCode="General">
                  <c:v>80.247214376265745</c:v>
                </c:pt>
                <c:pt idx="2515" formatCode="General">
                  <c:v>80.265232868250479</c:v>
                </c:pt>
                <c:pt idx="2516" formatCode="General">
                  <c:v>80.283285073696263</c:v>
                </c:pt>
                <c:pt idx="2517" formatCode="General">
                  <c:v>80.301371153741769</c:v>
                </c:pt>
                <c:pt idx="2518" formatCode="General">
                  <c:v>80.319491270670369</c:v>
                </c:pt>
                <c:pt idx="2519" formatCode="General">
                  <c:v>80.337645587920733</c:v>
                </c:pt>
                <c:pt idx="2520" formatCode="General">
                  <c:v>80.355834270098484</c:v>
                </c:pt>
                <c:pt idx="2521" formatCode="General">
                  <c:v>80.374057482986913</c:v>
                </c:pt>
                <c:pt idx="2522" formatCode="General">
                  <c:v>80.392315393558917</c:v>
                </c:pt>
                <c:pt idx="2523" formatCode="General">
                  <c:v>80.410608169988279</c:v>
                </c:pt>
                <c:pt idx="2524" formatCode="General">
                  <c:v>80.428935981661084</c:v>
                </c:pt>
                <c:pt idx="2525" formatCode="General">
                  <c:v>80.44729899918822</c:v>
                </c:pt>
                <c:pt idx="2526" formatCode="General">
                  <c:v>80.465697394416694</c:v>
                </c:pt>
                <c:pt idx="2527" formatCode="General">
                  <c:v>80.48413134044219</c:v>
                </c:pt>
                <c:pt idx="2528" formatCode="General">
                  <c:v>80.502601011621039</c:v>
                </c:pt>
                <c:pt idx="2529" formatCode="General">
                  <c:v>80.52110658358292</c:v>
                </c:pt>
                <c:pt idx="2530" formatCode="General">
                  <c:v>80.539648233243184</c:v>
                </c:pt>
                <c:pt idx="2531" formatCode="General">
                  <c:v>80.558226138815783</c:v>
                </c:pt>
                <c:pt idx="2532" formatCode="General">
                  <c:v>80.576840479826132</c:v>
                </c:pt>
                <c:pt idx="2533" formatCode="General">
                  <c:v>80.595491437123883</c:v>
                </c:pt>
                <c:pt idx="2534" formatCode="General">
                  <c:v>80.6141791928966</c:v>
                </c:pt>
                <c:pt idx="2535" formatCode="General">
                  <c:v>80.632903930682801</c:v>
                </c:pt>
                <c:pt idx="2536" formatCode="General">
                  <c:v>80.6516658353857</c:v>
                </c:pt>
                <c:pt idx="2537" formatCode="General">
                  <c:v>80.670465093286623</c:v>
                </c:pt>
                <c:pt idx="2538" formatCode="General">
                  <c:v>80.689301892059518</c:v>
                </c:pt>
                <c:pt idx="2539" formatCode="General">
                  <c:v>80.708176420784326</c:v>
                </c:pt>
                <c:pt idx="2540" formatCode="General">
                  <c:v>80.727088869961563</c:v>
                </c:pt>
                <c:pt idx="2541" formatCode="General">
                  <c:v>80.746039431526839</c:v>
                </c:pt>
                <c:pt idx="2542" formatCode="General">
                  <c:v>80.765028298865374</c:v>
                </c:pt>
                <c:pt idx="2543" formatCode="General">
                  <c:v>80.784055666826674</c:v>
                </c:pt>
                <c:pt idx="2544" formatCode="General">
                  <c:v>80.803121731739679</c:v>
                </c:pt>
                <c:pt idx="2545" formatCode="General">
                  <c:v>80.822226691428014</c:v>
                </c:pt>
                <c:pt idx="2546" formatCode="General">
                  <c:v>80.84137074522512</c:v>
                </c:pt>
                <c:pt idx="2547" formatCode="General">
                  <c:v>80.86055409399016</c:v>
                </c:pt>
                <c:pt idx="2548" formatCode="General">
                  <c:v>80.879776940123534</c:v>
                </c:pt>
                <c:pt idx="2549" formatCode="General">
                  <c:v>80.899039487582982</c:v>
                </c:pt>
                <c:pt idx="2550" formatCode="General">
                  <c:v>80.918341941899698</c:v>
                </c:pt>
                <c:pt idx="2551" formatCode="General">
                  <c:v>80.937684510194913</c:v>
                </c:pt>
                <c:pt idx="2552" formatCode="General">
                  <c:v>80.957067401196383</c:v>
                </c:pt>
                <c:pt idx="2553" formatCode="General">
                  <c:v>80.976490825255354</c:v>
                </c:pt>
                <c:pt idx="2554" formatCode="General">
                  <c:v>80.995954994363373</c:v>
                </c:pt>
                <c:pt idx="2555" formatCode="General">
                  <c:v>81.015460122169898</c:v>
                </c:pt>
                <c:pt idx="2556" formatCode="General">
                  <c:v>81.035006423999661</c:v>
                </c:pt>
                <c:pt idx="2557" formatCode="General">
                  <c:v>81.054594116870348</c:v>
                </c:pt>
                <c:pt idx="2558" formatCode="General">
                  <c:v>81.074223419510716</c:v>
                </c:pt>
                <c:pt idx="2559" formatCode="General">
                  <c:v>81.093894552378927</c:v>
                </c:pt>
                <c:pt idx="2560" formatCode="General">
                  <c:v>81.113607737680724</c:v>
                </c:pt>
                <c:pt idx="2561" formatCode="General">
                  <c:v>81.133363199388342</c:v>
                </c:pt>
                <c:pt idx="2562" formatCode="General">
                  <c:v>81.153161163259597</c:v>
                </c:pt>
                <c:pt idx="2563" formatCode="General">
                  <c:v>81.173001856856928</c:v>
                </c:pt>
                <c:pt idx="2564" formatCode="General">
                  <c:v>81.19288550956675</c:v>
                </c:pt>
                <c:pt idx="2565" formatCode="General">
                  <c:v>81.212812352619792</c:v>
                </c:pt>
                <c:pt idx="2566" formatCode="General">
                  <c:v>81.232782619110424</c:v>
                </c:pt>
                <c:pt idx="2567" formatCode="General">
                  <c:v>81.252796544017613</c:v>
                </c:pt>
                <c:pt idx="2568" formatCode="General">
                  <c:v>81.272854364224756</c:v>
                </c:pt>
                <c:pt idx="2569" formatCode="General">
                  <c:v>81.292956318541457</c:v>
                </c:pt>
                <c:pt idx="2570" formatCode="General">
                  <c:v>81.313102647723781</c:v>
                </c:pt>
                <c:pt idx="2571" formatCode="General">
                  <c:v>81.333293594496354</c:v>
                </c:pt>
                <c:pt idx="2572" formatCode="General">
                  <c:v>81.353529403573816</c:v>
                </c:pt>
                <c:pt idx="2573" formatCode="General">
                  <c:v>81.373810321682882</c:v>
                </c:pt>
                <c:pt idx="2574" formatCode="General">
                  <c:v>81.394136597584676</c:v>
                </c:pt>
                <c:pt idx="2575" formatCode="General">
                  <c:v>81.414508482097574</c:v>
                </c:pt>
                <c:pt idx="2576" formatCode="General">
                  <c:v>81.434926228119949</c:v>
                </c:pt>
                <c:pt idx="2577" formatCode="General">
                  <c:v>81.455390090653665</c:v>
                </c:pt>
                <c:pt idx="2578" formatCode="General">
                  <c:v>81.475900326827514</c:v>
                </c:pt>
                <c:pt idx="2579" formatCode="General">
                  <c:v>81.496457195921323</c:v>
                </c:pt>
                <c:pt idx="2580" formatCode="General">
                  <c:v>81.517060959390406</c:v>
                </c:pt>
                <c:pt idx="2581" formatCode="General">
                  <c:v>81.537711880889816</c:v>
                </c:pt>
                <c:pt idx="2582" formatCode="General">
                  <c:v>81.558410226299713</c:v>
                </c:pt>
                <c:pt idx="2583" formatCode="General">
                  <c:v>81.579156263750534</c:v>
                </c:pt>
                <c:pt idx="2584" formatCode="General">
                  <c:v>81.599950263648793</c:v>
                </c:pt>
                <c:pt idx="2585" formatCode="General">
                  <c:v>81.620792498703238</c:v>
                </c:pt>
                <c:pt idx="2586" formatCode="General">
                  <c:v>81.641683243951078</c:v>
                </c:pt>
                <c:pt idx="2587" formatCode="General">
                  <c:v>81.66262277678527</c:v>
                </c:pt>
                <c:pt idx="2588" formatCode="General">
                  <c:v>81.683611376981318</c:v>
                </c:pt>
                <c:pt idx="2589" formatCode="General">
                  <c:v>81.704649326725033</c:v>
                </c:pt>
                <c:pt idx="2590" formatCode="General">
                  <c:v>81.725736910640919</c:v>
                </c:pt>
                <c:pt idx="2591" formatCode="General">
                  <c:v>81.746874415820045</c:v>
                </c:pt>
                <c:pt idx="2592" formatCode="General">
                  <c:v>81.768062131849589</c:v>
                </c:pt>
                <c:pt idx="2593" formatCode="General">
                  <c:v>81.789300350841472</c:v>
                </c:pt>
                <c:pt idx="2594" formatCode="General">
                  <c:v>81.810589367462612</c:v>
                </c:pt>
                <c:pt idx="2595" formatCode="General">
                  <c:v>81.831929478964767</c:v>
                </c:pt>
                <c:pt idx="2596" formatCode="General">
                  <c:v>81.853320985215305</c:v>
                </c:pt>
                <c:pt idx="2597" formatCode="General">
                  <c:v>81.874764188728449</c:v>
                </c:pt>
                <c:pt idx="2598" formatCode="General">
                  <c:v>81.896259394696287</c:v>
                </c:pt>
                <c:pt idx="2599" formatCode="General">
                  <c:v>81.917806911021529</c:v>
                </c:pt>
                <c:pt idx="2600" formatCode="General">
                  <c:v>81.93940704834931</c:v>
                </c:pt>
                <c:pt idx="2601" formatCode="General">
                  <c:v>81.961060120100626</c:v>
                </c:pt>
                <c:pt idx="2602" formatCode="General">
                  <c:v>81.982766442505664</c:v>
                </c:pt>
                <c:pt idx="2603" formatCode="General">
                  <c:v>82.004526334637859</c:v>
                </c:pt>
                <c:pt idx="2604" formatCode="General">
                  <c:v>82.026340118448317</c:v>
                </c:pt>
                <c:pt idx="2605" formatCode="General">
                  <c:v>82.048208118800844</c:v>
                </c:pt>
                <c:pt idx="2606" formatCode="General">
                  <c:v>82.070130663507882</c:v>
                </c:pt>
                <c:pt idx="2607" formatCode="General">
                  <c:v>82.092108083365957</c:v>
                </c:pt>
                <c:pt idx="2608" formatCode="General">
                  <c:v>82.114140712193063</c:v>
                </c:pt>
                <c:pt idx="2609" formatCode="General">
                  <c:v>82.136228886865524</c:v>
                </c:pt>
                <c:pt idx="2610" formatCode="General">
                  <c:v>82.158372947355815</c:v>
                </c:pt>
                <c:pt idx="2611" formatCode="General">
                  <c:v>82.180573236771295</c:v>
                </c:pt>
                <c:pt idx="2612" formatCode="General">
                  <c:v>82.202830101392848</c:v>
                </c:pt>
                <c:pt idx="2613" formatCode="General">
                  <c:v>82.225143890714648</c:v>
                </c:pt>
                <c:pt idx="2614" formatCode="General">
                  <c:v>82.24751495748464</c:v>
                </c:pt>
                <c:pt idx="2615" formatCode="General">
                  <c:v>82.269943657744989</c:v>
                </c:pt>
                <c:pt idx="2616" formatCode="General">
                  <c:v>82.292430350874156</c:v>
                </c:pt>
                <c:pt idx="2617" formatCode="General">
                  <c:v>82.314975399628622</c:v>
                </c:pt>
                <c:pt idx="2618" formatCode="General">
                  <c:v>82.337579170185833</c:v>
                </c:pt>
                <c:pt idx="2619" formatCode="General">
                  <c:v>82.360242032188211</c:v>
                </c:pt>
                <c:pt idx="2620" formatCode="General">
                  <c:v>82.382964358786708</c:v>
                </c:pt>
                <c:pt idx="2621" formatCode="General">
                  <c:v>82.405746526686329</c:v>
                </c:pt>
                <c:pt idx="2622" formatCode="General">
                  <c:v>82.428588916191501</c:v>
                </c:pt>
                <c:pt idx="2623" formatCode="General">
                  <c:v>82.45149191125266</c:v>
                </c:pt>
                <c:pt idx="2624" formatCode="General">
                  <c:v>82.474455899513416</c:v>
                </c:pt>
                <c:pt idx="2625" formatCode="General">
                  <c:v>82.497481272358385</c:v>
                </c:pt>
                <c:pt idx="2626" formatCode="General">
                  <c:v>82.520568424962107</c:v>
                </c:pt>
                <c:pt idx="2627" formatCode="General">
                  <c:v>82.543717756338324</c:v>
                </c:pt>
                <c:pt idx="2628" formatCode="General">
                  <c:v>82.56692966939076</c:v>
                </c:pt>
                <c:pt idx="2629" formatCode="General">
                  <c:v>82.590204570963735</c:v>
                </c:pt>
                <c:pt idx="2630" formatCode="General">
                  <c:v>82.61354287189468</c:v>
                </c:pt>
                <c:pt idx="2631" formatCode="General">
                  <c:v>82.63694498706684</c:v>
                </c:pt>
                <c:pt idx="2632" formatCode="General">
                  <c:v>82.660411335462868</c:v>
                </c:pt>
                <c:pt idx="2633" formatCode="General">
                  <c:v>82.683942340220057</c:v>
                </c:pt>
                <c:pt idx="2634" formatCode="General">
                  <c:v>82.70753842868514</c:v>
                </c:pt>
                <c:pt idx="2635" formatCode="General">
                  <c:v>82.731200032471477</c:v>
                </c:pt>
                <c:pt idx="2636" formatCode="General">
                  <c:v>82.75492758751632</c:v>
                </c:pt>
                <c:pt idx="2637" formatCode="General">
                  <c:v>82.77872153413918</c:v>
                </c:pt>
                <c:pt idx="2638" formatCode="General">
                  <c:v>82.802582317101397</c:v>
                </c:pt>
                <c:pt idx="2639" formatCode="General">
                  <c:v>82.826510385666694</c:v>
                </c:pt>
                <c:pt idx="2640" formatCode="General">
                  <c:v>82.850506193662412</c:v>
                </c:pt>
                <c:pt idx="2641" formatCode="General">
                  <c:v>82.874570199542404</c:v>
                </c:pt>
                <c:pt idx="2642" formatCode="General">
                  <c:v>82.898702866450336</c:v>
                </c:pt>
                <c:pt idx="2643" formatCode="General">
                  <c:v>82.922904662284907</c:v>
                </c:pt>
                <c:pt idx="2644" formatCode="General">
                  <c:v>82.947176059765198</c:v>
                </c:pt>
                <c:pt idx="2645" formatCode="General">
                  <c:v>82.971517536498155</c:v>
                </c:pt>
                <c:pt idx="2646" formatCode="General">
                  <c:v>82.995929575046503</c:v>
                </c:pt>
                <c:pt idx="2647" formatCode="General">
                  <c:v>83.02041266299824</c:v>
                </c:pt>
                <c:pt idx="2648" formatCode="General">
                  <c:v>83.044967293037175</c:v>
                </c:pt>
                <c:pt idx="2649" formatCode="General">
                  <c:v>83.069593963015123</c:v>
                </c:pt>
                <c:pt idx="2650" formatCode="General">
                  <c:v>83.094293176024564</c:v>
                </c:pt>
                <c:pt idx="2651" formatCode="General">
                  <c:v>83.119065440473562</c:v>
                </c:pt>
                <c:pt idx="2652" formatCode="General">
                  <c:v>83.14391127016107</c:v>
                </c:pt>
                <c:pt idx="2653" formatCode="General">
                  <c:v>83.168831184354659</c:v>
                </c:pt>
                <c:pt idx="2654" formatCode="General">
                  <c:v>83.193825707868584</c:v>
                </c:pt>
                <c:pt idx="2655" formatCode="General">
                  <c:v>83.218895371143944</c:v>
                </c:pt>
                <c:pt idx="2656" formatCode="General">
                  <c:v>83.244040710329998</c:v>
                </c:pt>
                <c:pt idx="2657" formatCode="General">
                  <c:v>83.269262267367253</c:v>
                </c:pt>
                <c:pt idx="2658" formatCode="General">
                  <c:v>83.294560590071598</c:v>
                </c:pt>
                <c:pt idx="2659" formatCode="General">
                  <c:v>83.319936232220471</c:v>
                </c:pt>
                <c:pt idx="2660" formatCode="General">
                  <c:v>83.345389753640461</c:v>
                </c:pt>
                <c:pt idx="2661" formatCode="General">
                  <c:v>83.370921720296067</c:v>
                </c:pt>
                <c:pt idx="2662" formatCode="General">
                  <c:v>83.396532704381087</c:v>
                </c:pt>
                <c:pt idx="2663" formatCode="General">
                  <c:v>83.422223284410748</c:v>
                </c:pt>
                <c:pt idx="2664" formatCode="General">
                  <c:v>83.447994045315951</c:v>
                </c:pt>
                <c:pt idx="2665" formatCode="General">
                  <c:v>83.473845578539624</c:v>
                </c:pt>
                <c:pt idx="2666" formatCode="General">
                  <c:v>83.499778482134047</c:v>
                </c:pt>
                <c:pt idx="2667" formatCode="General">
                  <c:v>83.525793360860987</c:v>
                </c:pt>
                <c:pt idx="2668" formatCode="General">
                  <c:v>83.55189082629289</c:v>
                </c:pt>
                <c:pt idx="2669" formatCode="General">
                  <c:v>83.578071496916749</c:v>
                </c:pt>
                <c:pt idx="2670" formatCode="General">
                  <c:v>83.604335998239165</c:v>
                </c:pt>
                <c:pt idx="2671" formatCode="General">
                  <c:v>83.630684962894421</c:v>
                </c:pt>
                <c:pt idx="2672" formatCode="General">
                  <c:v>83.657119030753464</c:v>
                </c:pt>
                <c:pt idx="2673" formatCode="General">
                  <c:v>83.683638849036072</c:v>
                </c:pt>
                <c:pt idx="2674" formatCode="General">
                  <c:v>83.710245072424456</c:v>
                </c:pt>
                <c:pt idx="2675" formatCode="General">
                  <c:v>83.736938363179547</c:v>
                </c:pt>
                <c:pt idx="2676" formatCode="General">
                  <c:v>83.763719391259258</c:v>
                </c:pt>
                <c:pt idx="2677" formatCode="General">
                  <c:v>83.790588834439376</c:v>
                </c:pt>
                <c:pt idx="2678" formatCode="General">
                  <c:v>83.817547378436387</c:v>
                </c:pt>
                <c:pt idx="2679" formatCode="General">
                  <c:v>83.844595717033187</c:v>
                </c:pt>
                <c:pt idx="2680" formatCode="General">
                  <c:v>83.871734552207215</c:v>
                </c:pt>
                <c:pt idx="2681" formatCode="General">
                  <c:v>83.898964594260818</c:v>
                </c:pt>
                <c:pt idx="2682" formatCode="General">
                  <c:v>83.926286561954697</c:v>
                </c:pt>
                <c:pt idx="2683" formatCode="General">
                  <c:v>83.953701182643627</c:v>
                </c:pt>
                <c:pt idx="2684" formatCode="General">
                  <c:v>83.981209192415321</c:v>
                </c:pt>
                <c:pt idx="2685" formatCode="General">
                  <c:v>84.008811336231688</c:v>
                </c:pt>
                <c:pt idx="2686" formatCode="General">
                  <c:v>84.036508368073257</c:v>
                </c:pt>
                <c:pt idx="2687" formatCode="General">
                  <c:v>84.064301051086872</c:v>
                </c:pt>
                <c:pt idx="2688" formatCode="General">
                  <c:v>84.09219015773543</c:v>
                </c:pt>
                <c:pt idx="2689" formatCode="General">
                  <c:v>84.120176469951886</c:v>
                </c:pt>
                <c:pt idx="2690" formatCode="General">
                  <c:v>84.14826077929547</c:v>
                </c:pt>
                <c:pt idx="2691" formatCode="General">
                  <c:v>84.176443887111972</c:v>
                </c:pt>
                <c:pt idx="2692" formatCode="General">
                  <c:v>84.204726604696901</c:v>
                </c:pt>
                <c:pt idx="2693" formatCode="General">
                  <c:v>84.233109753462145</c:v>
                </c:pt>
                <c:pt idx="2694" formatCode="General">
                  <c:v>84.261594165106089</c:v>
                </c:pt>
                <c:pt idx="2695" formatCode="General">
                  <c:v>84.290180681787632</c:v>
                </c:pt>
                <c:pt idx="2696" formatCode="General">
                  <c:v>84.318870156303689</c:v>
                </c:pt>
                <c:pt idx="2697" formatCode="General">
                  <c:v>84.347663452270382</c:v>
                </c:pt>
                <c:pt idx="2698" formatCode="General">
                  <c:v>84.376561444308479</c:v>
                </c:pt>
                <c:pt idx="2699" formatCode="General">
                  <c:v>84.40556501823238</c:v>
                </c:pt>
                <c:pt idx="2700" formatCode="General">
                  <c:v>84.434675071243618</c:v>
                </c:pt>
                <c:pt idx="2701" formatCode="General">
                  <c:v>84.463892512128325</c:v>
                </c:pt>
                <c:pt idx="2702" formatCode="General">
                  <c:v>84.493218261459106</c:v>
                </c:pt>
                <c:pt idx="2703" formatCode="General">
                  <c:v>84.522653251801302</c:v>
                </c:pt>
                <c:pt idx="2704" formatCode="General">
                  <c:v>84.552198427923742</c:v>
                </c:pt>
                <c:pt idx="2705" formatCode="General">
                  <c:v>84.581854747014418</c:v>
                </c:pt>
                <c:pt idx="2706" formatCode="General">
                  <c:v>84.611623178900686</c:v>
                </c:pt>
                <c:pt idx="2707" formatCode="General">
                  <c:v>84.641504706274375</c:v>
                </c:pt>
                <c:pt idx="2708" formatCode="General">
                  <c:v>84.671500324922405</c:v>
                </c:pt>
                <c:pt idx="2709" formatCode="General">
                  <c:v>84.701611043961947</c:v>
                </c:pt>
                <c:pt idx="2710" formatCode="General">
                  <c:v>84.731837886081209</c:v>
                </c:pt>
                <c:pt idx="2711" formatCode="General">
                  <c:v>84.762181887786227</c:v>
                </c:pt>
                <c:pt idx="2712" formatCode="General">
                  <c:v>84.792644099652051</c:v>
                </c:pt>
                <c:pt idx="2713" formatCode="General">
                  <c:v>84.82322558658133</c:v>
                </c:pt>
                <c:pt idx="2714" formatCode="General">
                  <c:v>84.853927428067095</c:v>
                </c:pt>
                <c:pt idx="2715" formatCode="General">
                  <c:v>84.884750718463451</c:v>
                </c:pt>
                <c:pt idx="2716" formatCode="General">
                  <c:v>84.91569656726081</c:v>
                </c:pt>
                <c:pt idx="2717" formatCode="General">
                  <c:v>84.946766099369114</c:v>
                </c:pt>
                <c:pt idx="2718" formatCode="General">
                  <c:v>84.977960455406688</c:v>
                </c:pt>
                <c:pt idx="2719" formatCode="General">
                  <c:v>85.009280791996488</c:v>
                </c:pt>
                <c:pt idx="2720" formatCode="General">
                  <c:v>85.040728282068827</c:v>
                </c:pt>
                <c:pt idx="2721" formatCode="General">
                  <c:v>85.072304115172201</c:v>
                </c:pt>
                <c:pt idx="2722" formatCode="General">
                  <c:v>85.104009497790614</c:v>
                </c:pt>
                <c:pt idx="2723" formatCode="General">
                  <c:v>85.13584565366908</c:v>
                </c:pt>
                <c:pt idx="2724" formatCode="General">
                  <c:v>85.167813824147103</c:v>
                </c:pt>
                <c:pt idx="2725" formatCode="General">
                  <c:v>85.199915268500078</c:v>
                </c:pt>
                <c:pt idx="2726" formatCode="General">
                  <c:v>85.232151264288689</c:v>
                </c:pt>
                <c:pt idx="2727" formatCode="General">
                  <c:v>85.264523107717849</c:v>
                </c:pt>
                <c:pt idx="2728" formatCode="General">
                  <c:v>85.297032114003528</c:v>
                </c:pt>
                <c:pt idx="2729" formatCode="General">
                  <c:v>85.329679617749022</c:v>
                </c:pt>
                <c:pt idx="2730" formatCode="General">
                  <c:v>85.362466973331294</c:v>
                </c:pt>
                <c:pt idx="2731" formatCode="General">
                  <c:v>85.395395555295565</c:v>
                </c:pt>
                <c:pt idx="2732" formatCode="General">
                  <c:v>85.428466758761346</c:v>
                </c:pt>
                <c:pt idx="2733" formatCode="General">
                  <c:v>85.461681999838007</c:v>
                </c:pt>
                <c:pt idx="2734" formatCode="General">
                  <c:v>85.495042716050577</c:v>
                </c:pt>
                <c:pt idx="2735" formatCode="General">
                  <c:v>85.528550366777651</c:v>
                </c:pt>
                <c:pt idx="2736" formatCode="General">
                  <c:v>85.562206433699131</c:v>
                </c:pt>
                <c:pt idx="2737" formatCode="General">
                  <c:v>85.596012421256773</c:v>
                </c:pt>
                <c:pt idx="2738" formatCode="General">
                  <c:v>85.629969857125971</c:v>
                </c:pt>
                <c:pt idx="2739" formatCode="General">
                  <c:v>85.664080292700064</c:v>
                </c:pt>
                <c:pt idx="2740" formatCode="General">
                  <c:v>85.698345303587629</c:v>
                </c:pt>
                <c:pt idx="2741" formatCode="General">
                  <c:v>85.73276649012233</c:v>
                </c:pt>
                <c:pt idx="2742" formatCode="General">
                  <c:v>85.767345477887361</c:v>
                </c:pt>
                <c:pt idx="2743" formatCode="General">
                  <c:v>85.802083918252521</c:v>
                </c:pt>
                <c:pt idx="2744" formatCode="General">
                  <c:v>85.836983488926819</c:v>
                </c:pt>
                <c:pt idx="2745" formatCode="General">
                  <c:v>85.872045894525783</c:v>
                </c:pt>
                <c:pt idx="2746" formatCode="General">
                  <c:v>85.907272867153566</c:v>
                </c:pt>
                <c:pt idx="2747" formatCode="General">
                  <c:v>85.942666167001846</c:v>
                </c:pt>
                <c:pt idx="2748" formatCode="General">
                  <c:v>85.978227582964522</c:v>
                </c:pt>
                <c:pt idx="2749" formatCode="General">
                  <c:v>86.013958933269762</c:v>
                </c:pt>
                <c:pt idx="2750" formatCode="General">
                  <c:v>86.049862066129023</c:v>
                </c:pt>
                <c:pt idx="2751" formatCode="General">
                  <c:v>86.085938860405435</c:v>
                </c:pt>
                <c:pt idx="2752" formatCode="General">
                  <c:v>86.122191226299321</c:v>
                </c:pt>
                <c:pt idx="2753" formatCode="General">
                  <c:v>86.158621106054468</c:v>
                </c:pt>
                <c:pt idx="2754" formatCode="General">
                  <c:v>86.195230474683584</c:v>
                </c:pt>
                <c:pt idx="2755" formatCode="General">
                  <c:v>86.232021340715249</c:v>
                </c:pt>
                <c:pt idx="2756" formatCode="General">
                  <c:v>86.268995746961352</c:v>
                </c:pt>
                <c:pt idx="2757" formatCode="General">
                  <c:v>86.306155771307729</c:v>
                </c:pt>
                <c:pt idx="2758" formatCode="General">
                  <c:v>86.343503527527133</c:v>
                </c:pt>
                <c:pt idx="2759" formatCode="General">
                  <c:v>86.381041166116333</c:v>
                </c:pt>
                <c:pt idx="2760" formatCode="General">
                  <c:v>86.418770875157733</c:v>
                </c:pt>
                <c:pt idx="2761" formatCode="General">
                  <c:v>86.456694881206246</c:v>
                </c:pt>
                <c:pt idx="2762" formatCode="General">
                  <c:v>86.494815450203134</c:v>
                </c:pt>
                <c:pt idx="2763" formatCode="General">
                  <c:v>86.533134888416839</c:v>
                </c:pt>
                <c:pt idx="2764" formatCode="General">
                  <c:v>86.571655543412135</c:v>
                </c:pt>
                <c:pt idx="2765" formatCode="General">
                  <c:v>86.61037980504922</c:v>
                </c:pt>
                <c:pt idx="2766" formatCode="General">
                  <c:v>86.649310106512416</c:v>
                </c:pt>
                <c:pt idx="2767" formatCode="General">
                  <c:v>86.688448925371233</c:v>
                </c:pt>
                <c:pt idx="2768" formatCode="General">
                  <c:v>86.727798784674206</c:v>
                </c:pt>
                <c:pt idx="2769" formatCode="General">
                  <c:v>86.767362254075849</c:v>
                </c:pt>
                <c:pt idx="2770" formatCode="General">
                  <c:v>86.807141951000176</c:v>
                </c:pt>
                <c:pt idx="2771" formatCode="General">
                  <c:v>86.847140541840048</c:v>
                </c:pt>
                <c:pt idx="2772" formatCode="General">
                  <c:v>86.887360743194463</c:v>
                </c:pt>
                <c:pt idx="2773" formatCode="General">
                  <c:v>86.927805323146004</c:v>
                </c:pt>
                <c:pt idx="2774" formatCode="General">
                  <c:v>86.968477102578731</c:v>
                </c:pt>
                <c:pt idx="2775" formatCode="General">
                  <c:v>87.009378956538683</c:v>
                </c:pt>
                <c:pt idx="2776" formatCode="General">
                  <c:v>87.050513815639121</c:v>
                </c:pt>
                <c:pt idx="2777" formatCode="General">
                  <c:v>87.091884667511351</c:v>
                </c:pt>
                <c:pt idx="2778" formatCode="General">
                  <c:v>87.133494558303511</c:v>
                </c:pt>
                <c:pt idx="2779" formatCode="General">
                  <c:v>87.175346594229183</c:v>
                </c:pt>
                <c:pt idx="2780" formatCode="General">
                  <c:v>87.217443943167609</c:v>
                </c:pt>
                <c:pt idx="2781" formatCode="General">
                  <c:v>87.259789836317907</c:v>
                </c:pt>
                <c:pt idx="2782" formatCode="General">
                  <c:v>87.302387569909428</c:v>
                </c:pt>
                <c:pt idx="2783" formatCode="General">
                  <c:v>87.345240506969986</c:v>
                </c:pt>
                <c:pt idx="2784" formatCode="General">
                  <c:v>87.388352079155581</c:v>
                </c:pt>
                <c:pt idx="2785" formatCode="General">
                  <c:v>87.43172578864241</c:v>
                </c:pt>
                <c:pt idx="2786" formatCode="General">
                  <c:v>87.475365210086039</c:v>
                </c:pt>
                <c:pt idx="2787" formatCode="General">
                  <c:v>87.519273992647911</c:v>
                </c:pt>
                <c:pt idx="2788" formatCode="General">
                  <c:v>87.563455862094926</c:v>
                </c:pt>
                <c:pt idx="2789" formatCode="General">
                  <c:v>87.607914622972288</c:v>
                </c:pt>
                <c:pt idx="2790" formatCode="General">
                  <c:v>87.652654160855548</c:v>
                </c:pt>
                <c:pt idx="2791" formatCode="General">
                  <c:v>87.69767844468285</c:v>
                </c:pt>
                <c:pt idx="2792" formatCode="General">
                  <c:v>87.742991529173167</c:v>
                </c:pt>
                <c:pt idx="2793" formatCode="General">
                  <c:v>87.788597557331826</c:v>
                </c:pt>
                <c:pt idx="2794" formatCode="General">
                  <c:v>87.834500763049704</c:v>
                </c:pt>
                <c:pt idx="2795" formatCode="General">
                  <c:v>87.880705473798741</c:v>
                </c:pt>
                <c:pt idx="2796" formatCode="General">
                  <c:v>87.927216113427903</c:v>
                </c:pt>
                <c:pt idx="2797" formatCode="General">
                  <c:v>87.974037205065628</c:v>
                </c:pt>
                <c:pt idx="2798" formatCode="General">
                  <c:v>88.021173374132275</c:v>
                </c:pt>
                <c:pt idx="2799" formatCode="General">
                  <c:v>88.068629351468175</c:v>
                </c:pt>
                <c:pt idx="2800" formatCode="General">
                  <c:v>88.116409976582602</c:v>
                </c:pt>
                <c:pt idx="2801" formatCode="General">
                  <c:v>88.164520201028992</c:v>
                </c:pt>
                <c:pt idx="2802" formatCode="General">
                  <c:v>88.212965091913716</c:v>
                </c:pt>
                <c:pt idx="2803" formatCode="General">
                  <c:v>88.261749835542616</c:v>
                </c:pt>
                <c:pt idx="2804" formatCode="General">
                  <c:v>88.31087974121354</c:v>
                </c:pt>
                <c:pt idx="2805" formatCode="General">
                  <c:v>88.360360245161559</c:v>
                </c:pt>
                <c:pt idx="2806" formatCode="General">
                  <c:v>88.410196914663899</c:v>
                </c:pt>
                <c:pt idx="2807" formatCode="General">
                  <c:v>88.460395452313122</c:v>
                </c:pt>
                <c:pt idx="2808" formatCode="General">
                  <c:v>88.510961700466154</c:v>
                </c:pt>
                <c:pt idx="2809" formatCode="General">
                  <c:v>88.561901645878706</c:v>
                </c:pt>
                <c:pt idx="2810" formatCode="General">
                  <c:v>88.613221424533563</c:v>
                </c:pt>
                <c:pt idx="2811" formatCode="General">
                  <c:v>88.664927326673649</c:v>
                </c:pt>
                <c:pt idx="2812" formatCode="General">
                  <c:v>88.717025802049207</c:v>
                </c:pt>
                <c:pt idx="2813" formatCode="General">
                  <c:v>88.769523465391686</c:v>
                </c:pt>
                <c:pt idx="2814" formatCode="General">
                  <c:v>88.822427102124053</c:v>
                </c:pt>
                <c:pt idx="2815" formatCode="General">
                  <c:v>88.875743674322564</c:v>
                </c:pt>
                <c:pt idx="2816" formatCode="General">
                  <c:v>88.929480326940606</c:v>
                </c:pt>
                <c:pt idx="2817" formatCode="General">
                  <c:v>88.983644394311185</c:v>
                </c:pt>
                <c:pt idx="2818" formatCode="General">
                  <c:v>89.038243406941476</c:v>
                </c:pt>
                <c:pt idx="2819" formatCode="General">
                  <c:v>89.093285098616036</c:v>
                </c:pt>
                <c:pt idx="2820" formatCode="General">
                  <c:v>89.148777413825115</c:v>
                </c:pt>
                <c:pt idx="2821" formatCode="General">
                  <c:v>89.20472851553761</c:v>
                </c:pt>
                <c:pt idx="2822" formatCode="General">
                  <c:v>89.261146793335826</c:v>
                </c:pt>
                <c:pt idx="2823" formatCode="General">
                  <c:v>89.318040871934599</c:v>
                </c:pt>
                <c:pt idx="2824" formatCode="General">
                  <c:v>89.375419620105518</c:v>
                </c:pt>
                <c:pt idx="2825" formatCode="General">
                  <c:v>89.433292160029993</c:v>
                </c:pt>
                <c:pt idx="2826" formatCode="General">
                  <c:v>89.491667877106451</c:v>
                </c:pt>
                <c:pt idx="2827" formatCode="General">
                  <c:v>89.550556430238089</c:v>
                </c:pt>
                <c:pt idx="2828" formatCode="General">
                  <c:v>89.609967762630021</c:v>
                </c:pt>
                <c:pt idx="2829" formatCode="General">
                  <c:v>89.669912113126358</c:v>
                </c:pt>
                <c:pt idx="2830" formatCode="General">
                  <c:v>89.730400028119575</c:v>
                </c:pt>
                <c:pt idx="2831" formatCode="General">
                  <c:v>89.79144237406841</c:v>
                </c:pt>
                <c:pt idx="2832" formatCode="General">
                  <c:v>89.853050350661007</c:v>
                </c:pt>
                <c:pt idx="2833" formatCode="General">
                  <c:v>89.915235504663883</c:v>
                </c:pt>
                <c:pt idx="2834" formatCode="General">
                  <c:v>89.97800974450054</c:v>
                </c:pt>
                <c:pt idx="2835" formatCode="General">
                  <c:v>90.04138535560638</c:v>
                </c:pt>
                <c:pt idx="2836" formatCode="General">
                  <c:v>90.105375016609443</c:v>
                </c:pt>
                <c:pt idx="2837" formatCode="General">
                  <c:v>90.169991816392454</c:v>
                </c:pt>
                <c:pt idx="2838" formatCode="General">
                  <c:v>90.235249272092759</c:v>
                </c:pt>
                <c:pt idx="2839" formatCode="General">
                  <c:v>90.301161348103903</c:v>
                </c:pt>
                <c:pt idx="2840" formatCode="General">
                  <c:v>90.367742476146759</c:v>
                </c:pt>
                <c:pt idx="2841" formatCode="General">
                  <c:v>90.435007576482874</c:v>
                </c:pt>
                <c:pt idx="2842" formatCode="General">
                  <c:v>90.502972080349025</c:v>
                </c:pt>
                <c:pt idx="2843" formatCode="General">
                  <c:v>90.571651953699359</c:v>
                </c:pt>
                <c:pt idx="2844" formatCode="General">
                  <c:v>90.641063722346885</c:v>
                </c:pt>
                <c:pt idx="2845" formatCode="General">
                  <c:v>90.711224498605006</c:v>
                </c:pt>
                <c:pt idx="2846" formatCode="General">
                  <c:v>90.782152009538436</c:v>
                </c:pt>
                <c:pt idx="2847" formatCode="General">
                  <c:v>90.853864626941203</c:v>
                </c:pt>
                <c:pt idx="2848" formatCode="General">
                  <c:v>90.926381399170523</c:v>
                </c:pt>
                <c:pt idx="2849" formatCode="General">
                  <c:v>90.999722084976824</c:v>
                </c:pt>
                <c:pt idx="2850" formatCode="General">
                  <c:v>91.073907189481275</c:v>
                </c:pt>
                <c:pt idx="2851" formatCode="General">
                  <c:v>91.148958002468333</c:v>
                </c:pt>
                <c:pt idx="2852" formatCode="General">
                  <c:v>91.224896639173664</c:v>
                </c:pt>
                <c:pt idx="2853" formatCode="General">
                  <c:v>91.301746083765366</c:v>
                </c:pt>
                <c:pt idx="2854" formatCode="General">
                  <c:v>91.379530235736965</c:v>
                </c:pt>
                <c:pt idx="2855" formatCode="General">
                  <c:v>91.458273959447027</c:v>
                </c:pt>
                <c:pt idx="2856" formatCode="General">
                  <c:v>91.538003137068415</c:v>
                </c:pt>
                <c:pt idx="2857" formatCode="General">
                  <c:v>91.61874472523121</c:v>
                </c:pt>
                <c:pt idx="2858" formatCode="General">
                  <c:v>91.700526815674436</c:v>
                </c:pt>
                <c:pt idx="2859" formatCode="General">
                  <c:v>91.783378700253223</c:v>
                </c:pt>
                <c:pt idx="2860" formatCode="General">
                  <c:v>91.867330940680645</c:v>
                </c:pt>
                <c:pt idx="2861" formatCode="General">
                  <c:v>91.952415443428364</c:v>
                </c:pt>
                <c:pt idx="2862" formatCode="General">
                  <c:v>92.038665540248701</c:v>
                </c:pt>
                <c:pt idx="2863" formatCode="General">
                  <c:v>92.126116074835281</c:v>
                </c:pt>
                <c:pt idx="2864" formatCode="General">
                  <c:v>92.214803496192701</c:v>
                </c:pt>
                <c:pt idx="2865" formatCode="General">
                  <c:v>92.304765959349453</c:v>
                </c:pt>
                <c:pt idx="2866" formatCode="General">
                  <c:v>92.396043434120159</c:v>
                </c:pt>
                <c:pt idx="2867" formatCode="General">
                  <c:v>92.48867782270294</c:v>
                </c:pt>
                <c:pt idx="2868" formatCode="General">
                  <c:v>92.582713086989358</c:v>
                </c:pt>
                <c:pt idx="2869" formatCode="General">
                  <c:v>92.678195386566912</c:v>
                </c:pt>
                <c:pt idx="2870" formatCode="General">
                  <c:v>92.775173228513452</c:v>
                </c:pt>
                <c:pt idx="2871" formatCode="General">
                  <c:v>92.873697630215418</c:v>
                </c:pt>
                <c:pt idx="2872" formatCode="General">
                  <c:v>92.973822296595173</c:v>
                </c:pt>
                <c:pt idx="2873" formatCode="General">
                  <c:v>93.075603813309442</c:v>
                </c:pt>
                <c:pt idx="2874" formatCode="General">
                  <c:v>93.179101857679612</c:v>
                </c:pt>
                <c:pt idx="2875" formatCode="General">
                  <c:v>93.284379429349229</c:v>
                </c:pt>
                <c:pt idx="2876" formatCode="General">
                  <c:v>93.391503102926805</c:v>
                </c:pt>
                <c:pt idx="2877" formatCode="General">
                  <c:v>93.50054330518465</c:v>
                </c:pt>
                <c:pt idx="2878" formatCode="General">
                  <c:v>93.611574619739869</c:v>
                </c:pt>
                <c:pt idx="2879" formatCode="General">
                  <c:v>93.724676122558506</c:v>
                </c:pt>
                <c:pt idx="2880" formatCode="General">
                  <c:v>93.83993175211117</c:v>
                </c:pt>
                <c:pt idx="2881" formatCode="General">
                  <c:v>93.95743071857332</c:v>
                </c:pt>
                <c:pt idx="2882" formatCode="General">
                  <c:v>94.077267957127603</c:v>
                </c:pt>
                <c:pt idx="2883" formatCode="General">
                  <c:v>94.199544631211552</c:v>
                </c:pt>
                <c:pt idx="2884" formatCode="General">
                  <c:v>94.324368692473584</c:v>
                </c:pt>
                <c:pt idx="2885" formatCode="General">
                  <c:v>94.451855505299164</c:v>
                </c:pt>
                <c:pt idx="2886" formatCode="General">
                  <c:v>94.582128545070674</c:v>
                </c:pt>
                <c:pt idx="2887" formatCode="General">
                  <c:v>94.715320180879402</c:v>
                </c:pt>
                <c:pt idx="2888" formatCode="General">
                  <c:v>94.851572555277158</c:v>
                </c:pt>
                <c:pt idx="2889" formatCode="General">
                  <c:v>94.991038575897861</c:v>
                </c:pt>
                <c:pt idx="2890" formatCode="General">
                  <c:v>95.133883036500748</c:v>
                </c:pt>
                <c:pt idx="2891" formatCode="General">
                  <c:v>95.280283888288139</c:v>
                </c:pt>
                <c:pt idx="2892" formatCode="General">
                  <c:v>95.430433686384887</c:v>
                </c:pt>
                <c:pt idx="2893" formatCode="General">
                  <c:v>95.584541241317282</c:v>
                </c:pt>
                <c:pt idx="2894" formatCode="General">
                  <c:v>95.742833511444474</c:v>
                </c:pt>
                <c:pt idx="2895" formatCode="General">
                  <c:v>95.905557779877427</c:v>
                </c:pt>
                <c:pt idx="2896" formatCode="General">
                  <c:v>96.072984168902082</c:v>
                </c:pt>
                <c:pt idx="2897" formatCode="General">
                  <c:v>96.245408556832245</c:v>
                </c:pt>
                <c:pt idx="2898" formatCode="General">
                  <c:v>96.423155977292083</c:v>
                </c:pt>
                <c:pt idx="2899" formatCode="General">
                  <c:v>96.606584600149247</c:v>
                </c:pt>
                <c:pt idx="2900" formatCode="General">
                  <c:v>96.796090418001683</c:v>
                </c:pt>
                <c:pt idx="2901" formatCode="General">
                  <c:v>96.992112794097167</c:v>
                </c:pt>
                <c:pt idx="2902" formatCode="General">
                  <c:v>97.195141069335577</c:v>
                </c:pt>
                <c:pt idx="2903" formatCode="General">
                  <c:v>97.405722481097328</c:v>
                </c:pt>
                <c:pt idx="2904" formatCode="General">
                  <c:v>97.624471720028353</c:v>
                </c:pt>
                <c:pt idx="2905" formatCode="General">
                  <c:v>97.852082549737787</c:v>
                </c:pt>
                <c:pt idx="2906" formatCode="General">
                  <c:v>98.089342049007726</c:v>
                </c:pt>
                <c:pt idx="2907" formatCode="General">
                  <c:v>98.337148221876774</c:v>
                </c:pt>
                <c:pt idx="2908" formatCode="General">
                  <c:v>98.596531980799867</c:v>
                </c:pt>
                <c:pt idx="2909" formatCode="General">
                  <c:v>98.868684877008164</c:v>
                </c:pt>
                <c:pt idx="2910" formatCode="General">
                  <c:v>99.154994484626926</c:v>
                </c:pt>
                <c:pt idx="2911" formatCode="General">
                  <c:v>99.457090127453526</c:v>
                </c:pt>
                <c:pt idx="2912" formatCode="General">
                  <c:v>99.776902809917431</c:v>
                </c:pt>
                <c:pt idx="2913" formatCode="General">
                  <c:v>100.11674501049356</c:v>
                </c:pt>
                <c:pt idx="2914" formatCode="General">
                  <c:v>100.47941881758298</c:v>
                </c:pt>
                <c:pt idx="2915" formatCode="General">
                  <c:v>100.86836544391574</c:v>
                </c:pt>
                <c:pt idx="2916" formatCode="General">
                  <c:v>101.28787674667966</c:v>
                </c:pt>
                <c:pt idx="2917" formatCode="General">
                  <c:v>101.74340249207715</c:v>
                </c:pt>
                <c:pt idx="2918" formatCode="General">
                  <c:v>102.24201071137871</c:v>
                </c:pt>
                <c:pt idx="2919" formatCode="General">
                  <c:v>102.79310312702293</c:v>
                </c:pt>
                <c:pt idx="2920" formatCode="General">
                  <c:v>103.40957703559148</c:v>
                </c:pt>
                <c:pt idx="2921" formatCode="General">
                  <c:v>104.10981716330566</c:v>
                </c:pt>
                <c:pt idx="2922" formatCode="General">
                  <c:v>104.92135142426493</c:v>
                </c:pt>
                <c:pt idx="2923" formatCode="General">
                  <c:v>105.8881848819921</c:v>
                </c:pt>
                <c:pt idx="2924" formatCode="General">
                  <c:v>107.08741650025355</c:v>
                </c:pt>
                <c:pt idx="2925" formatCode="General">
                  <c:v>108.67425644539846</c:v>
                </c:pt>
                <c:pt idx="2926" formatCode="General">
                  <c:v>111.04623395855724</c:v>
                </c:pt>
                <c:pt idx="2927" formatCode="General">
                  <c:v>116.01904493442143</c:v>
                </c:pt>
              </c:numCache>
            </c:numRef>
          </c:xVal>
          <c:yVal>
            <c:numRef>
              <c:f>Univariate!UV_QQ_Lognormal</c:f>
              <c:numCache>
                <c:formatCode>0.0</c:formatCode>
                <c:ptCount val="2928"/>
                <c:pt idx="0">
                  <c:v>40.460862908973468</c:v>
                </c:pt>
                <c:pt idx="1">
                  <c:v>42.272758873331234</c:v>
                </c:pt>
                <c:pt idx="2">
                  <c:v>43.195424799434171</c:v>
                </c:pt>
                <c:pt idx="3">
                  <c:v>43.835502109722896</c:v>
                </c:pt>
                <c:pt idx="4">
                  <c:v>44.331959010848585</c:v>
                </c:pt>
                <c:pt idx="5">
                  <c:v>44.740470916542257</c:v>
                </c:pt>
                <c:pt idx="6">
                  <c:v>45.089222129343611</c:v>
                </c:pt>
                <c:pt idx="7">
                  <c:v>45.394544746140596</c:v>
                </c:pt>
                <c:pt idx="8">
                  <c:v>45.66678628352048</c:v>
                </c:pt>
                <c:pt idx="9">
                  <c:v>45.912933824952653</c:v>
                </c:pt>
                <c:pt idx="10">
                  <c:v>46.137936779607692</c:v>
                </c:pt>
                <c:pt idx="11">
                  <c:v>46.345434643297743</c:v>
                </c:pt>
                <c:pt idx="12">
                  <c:v>46.538185200707851</c:v>
                </c:pt>
                <c:pt idx="13">
                  <c:v>46.718330252724229</c:v>
                </c:pt>
                <c:pt idx="14">
                  <c:v>46.887567823240957</c:v>
                </c:pt>
                <c:pt idx="15">
                  <c:v>47.047267851804328</c:v>
                </c:pt>
                <c:pt idx="16">
                  <c:v>47.198552319457725</c:v>
                </c:pt>
                <c:pt idx="17">
                  <c:v>47.342352206468334</c:v>
                </c:pt>
                <c:pt idx="18">
                  <c:v>47.479448904991685</c:v>
                </c:pt>
                <c:pt idx="19">
                  <c:v>47.610504929684168</c:v>
                </c:pt>
                <c:pt idx="20">
                  <c:v>47.736087092236033</c:v>
                </c:pt>
                <c:pt idx="21">
                  <c:v>47.856684262152434</c:v>
                </c:pt>
                <c:pt idx="22">
                  <c:v>47.97272116856152</c:v>
                </c:pt>
                <c:pt idx="23">
                  <c:v>48.084569260297265</c:v>
                </c:pt>
                <c:pt idx="24">
                  <c:v>48.192555348404738</c:v>
                </c:pt>
                <c:pt idx="25">
                  <c:v>48.296968554970675</c:v>
                </c:pt>
                <c:pt idx="26">
                  <c:v>48.398065952918628</c:v>
                </c:pt>
                <c:pt idx="27">
                  <c:v>48.496077182974965</c:v>
                </c:pt>
                <c:pt idx="28">
                  <c:v>48.591208263400119</c:v>
                </c:pt>
                <c:pt idx="29">
                  <c:v>48.683644756733948</c:v>
                </c:pt>
                <c:pt idx="30">
                  <c:v>48.773554419998376</c:v>
                </c:pt>
                <c:pt idx="31">
                  <c:v>48.8610894366401</c:v>
                </c:pt>
                <c:pt idx="32">
                  <c:v>48.946388307295415</c:v>
                </c:pt>
                <c:pt idx="33">
                  <c:v>49.029577460338245</c:v>
                </c:pt>
                <c:pt idx="34">
                  <c:v>49.110772630799758</c:v>
                </c:pt>
                <c:pt idx="35">
                  <c:v>49.19008004666928</c:v>
                </c:pt>
                <c:pt idx="36">
                  <c:v>49.267597454111367</c:v>
                </c:pt>
                <c:pt idx="37">
                  <c:v>49.343415007254187</c:v>
                </c:pt>
                <c:pt idx="38">
                  <c:v>49.417616043548627</c:v>
                </c:pt>
                <c:pt idx="39">
                  <c:v>49.490277761983897</c:v>
                </c:pt>
                <c:pt idx="40">
                  <c:v>49.561471818465968</c:v>
                </c:pt>
                <c:pt idx="41">
                  <c:v>49.631264850258923</c:v>
                </c:pt>
                <c:pt idx="42">
                  <c:v>49.699718939436465</c:v>
                </c:pt>
                <c:pt idx="43">
                  <c:v>49.766892023696116</c:v>
                </c:pt>
                <c:pt idx="44">
                  <c:v>49.832838261579823</c:v>
                </c:pt>
                <c:pt idx="45">
                  <c:v>49.897608358066535</c:v>
                </c:pt>
                <c:pt idx="46">
                  <c:v>49.961249855608187</c:v>
                </c:pt>
                <c:pt idx="47">
                  <c:v>50.023807394936924</c:v>
                </c:pt>
                <c:pt idx="48">
                  <c:v>50.085322949350662</c:v>
                </c:pt>
                <c:pt idx="49">
                  <c:v>50.145836035662228</c:v>
                </c:pt>
                <c:pt idx="50">
                  <c:v>50.205383904558936</c:v>
                </c:pt>
                <c:pt idx="51">
                  <c:v>50.264001712748126</c:v>
                </c:pt>
                <c:pt idx="52">
                  <c:v>50.321722678949712</c:v>
                </c:pt>
                <c:pt idx="53">
                  <c:v>50.378578225528848</c:v>
                </c:pt>
                <c:pt idx="54">
                  <c:v>50.434598107333265</c:v>
                </c:pt>
                <c:pt idx="55">
                  <c:v>50.489810529103565</c:v>
                </c:pt>
                <c:pt idx="56">
                  <c:v>50.544242252657114</c:v>
                </c:pt>
                <c:pt idx="57">
                  <c:v>50.5979186949005</c:v>
                </c:pt>
                <c:pt idx="58">
                  <c:v>50.65086401760076</c:v>
                </c:pt>
                <c:pt idx="59">
                  <c:v>50.703101209736687</c:v>
                </c:pt>
                <c:pt idx="60">
                  <c:v>50.754652163157587</c:v>
                </c:pt>
                <c:pt idx="61">
                  <c:v>50.80553774219451</c:v>
                </c:pt>
                <c:pt idx="62">
                  <c:v>50.855777847797697</c:v>
                </c:pt>
                <c:pt idx="63">
                  <c:v>50.905391476710619</c:v>
                </c:pt>
                <c:pt idx="64">
                  <c:v>50.954396776137273</c:v>
                </c:pt>
                <c:pt idx="65">
                  <c:v>51.002811094309493</c:v>
                </c:pt>
                <c:pt idx="66">
                  <c:v>51.050651027320278</c:v>
                </c:pt>
                <c:pt idx="67">
                  <c:v>51.097932462550062</c:v>
                </c:pt>
                <c:pt idx="68">
                  <c:v>51.144670618980868</c:v>
                </c:pt>
                <c:pt idx="69">
                  <c:v>51.190880084663206</c:v>
                </c:pt>
                <c:pt idx="70">
                  <c:v>51.236574851574851</c:v>
                </c:pt>
                <c:pt idx="71">
                  <c:v>51.281768348087347</c:v>
                </c:pt>
                <c:pt idx="72">
                  <c:v>51.326473469235538</c:v>
                </c:pt>
                <c:pt idx="73">
                  <c:v>51.370702604966993</c:v>
                </c:pt>
                <c:pt idx="74">
                  <c:v>51.4144676665316</c:v>
                </c:pt>
                <c:pt idx="75">
                  <c:v>51.457780111157149</c:v>
                </c:pt>
                <c:pt idx="76">
                  <c:v>51.500650965143386</c:v>
                </c:pt>
                <c:pt idx="77">
                  <c:v>51.543090845495236</c:v>
                </c:pt>
                <c:pt idx="78">
                  <c:v>51.585109980205168</c:v>
                </c:pt>
                <c:pt idx="79">
                  <c:v>51.626718227285096</c:v>
                </c:pt>
                <c:pt idx="80">
                  <c:v>51.667925092639805</c:v>
                </c:pt>
                <c:pt idx="81">
                  <c:v>51.708739746865824</c:v>
                </c:pt>
                <c:pt idx="82">
                  <c:v>51.749171041052641</c:v>
                </c:pt>
                <c:pt idx="83">
                  <c:v>51.789227521657018</c:v>
                </c:pt>
                <c:pt idx="84">
                  <c:v>51.828917444515056</c:v>
                </c:pt>
                <c:pt idx="85">
                  <c:v>51.868248788051645</c:v>
                </c:pt>
                <c:pt idx="86">
                  <c:v>51.907229265742266</c:v>
                </c:pt>
                <c:pt idx="87">
                  <c:v>51.945866337877284</c:v>
                </c:pt>
                <c:pt idx="88">
                  <c:v>51.984167222675509</c:v>
                </c:pt>
                <c:pt idx="89">
                  <c:v>52.022138906790047</c:v>
                </c:pt>
                <c:pt idx="90">
                  <c:v>52.059788155245741</c:v>
                </c:pt>
                <c:pt idx="91">
                  <c:v>52.097121520845242</c:v>
                </c:pt>
                <c:pt idx="92">
                  <c:v>52.134145353077393</c:v>
                </c:pt>
                <c:pt idx="93">
                  <c:v>52.170865806559434</c:v>
                </c:pt>
                <c:pt idx="94">
                  <c:v>52.207288849042122</c:v>
                </c:pt>
                <c:pt idx="95">
                  <c:v>52.243420269004829</c:v>
                </c:pt>
                <c:pt idx="96">
                  <c:v>52.279265682865564</c:v>
                </c:pt>
                <c:pt idx="97">
                  <c:v>52.314830541829366</c:v>
                </c:pt>
                <c:pt idx="98">
                  <c:v>52.350120138396662</c:v>
                </c:pt>
                <c:pt idx="99">
                  <c:v>52.385139612551725</c:v>
                </c:pt>
                <c:pt idx="100">
                  <c:v>52.419893957650018</c:v>
                </c:pt>
                <c:pt idx="101">
                  <c:v>52.454388026022073</c:v>
                </c:pt>
                <c:pt idx="102">
                  <c:v>52.488626534309844</c:v>
                </c:pt>
                <c:pt idx="103">
                  <c:v>52.522614068551356</c:v>
                </c:pt>
                <c:pt idx="104">
                  <c:v>52.55635508902715</c:v>
                </c:pt>
                <c:pt idx="105">
                  <c:v>52.589853934882484</c:v>
                </c:pt>
                <c:pt idx="106">
                  <c:v>52.623114828537361</c:v>
                </c:pt>
                <c:pt idx="107">
                  <c:v>52.656141879895905</c:v>
                </c:pt>
                <c:pt idx="108">
                  <c:v>52.688939090366496</c:v>
                </c:pt>
                <c:pt idx="109">
                  <c:v>52.721510356702161</c:v>
                </c:pt>
                <c:pt idx="110">
                  <c:v>52.753859474671529</c:v>
                </c:pt>
                <c:pt idx="111">
                  <c:v>52.785990142568622</c:v>
                </c:pt>
                <c:pt idx="112">
                  <c:v>52.817905964570436</c:v>
                </c:pt>
                <c:pt idx="113">
                  <c:v>52.849610453950064</c:v>
                </c:pt>
                <c:pt idx="114">
                  <c:v>52.881107036152571</c:v>
                </c:pt>
                <c:pt idx="115">
                  <c:v>52.912399051741048</c:v>
                </c:pt>
                <c:pt idx="116">
                  <c:v>52.943489759218927</c:v>
                </c:pt>
                <c:pt idx="117">
                  <c:v>52.974382337735243</c:v>
                </c:pt>
                <c:pt idx="118">
                  <c:v>53.005079889678321</c:v>
                </c:pt>
                <c:pt idx="119">
                  <c:v>53.035585443163392</c:v>
                </c:pt>
                <c:pt idx="120">
                  <c:v>53.065901954419616</c:v>
                </c:pt>
                <c:pt idx="121">
                  <c:v>53.096032310081192</c:v>
                </c:pt>
                <c:pt idx="122">
                  <c:v>53.125979329386929</c:v>
                </c:pt>
                <c:pt idx="123">
                  <c:v>53.15574576629313</c:v>
                </c:pt>
                <c:pt idx="124">
                  <c:v>53.18533431150361</c:v>
                </c:pt>
                <c:pt idx="125">
                  <c:v>53.214747594420707</c:v>
                </c:pt>
                <c:pt idx="126">
                  <c:v>53.243988185021024</c:v>
                </c:pt>
                <c:pt idx="127">
                  <c:v>53.273058595659464</c:v>
                </c:pt>
                <c:pt idx="128">
                  <c:v>53.301961282804683</c:v>
                </c:pt>
                <c:pt idx="129">
                  <c:v>53.330698648709181</c:v>
                </c:pt>
                <c:pt idx="130">
                  <c:v>53.359273043017019</c:v>
                </c:pt>
                <c:pt idx="131">
                  <c:v>53.387686764311795</c:v>
                </c:pt>
                <c:pt idx="132">
                  <c:v>53.415942061607595</c:v>
                </c:pt>
                <c:pt idx="133">
                  <c:v>53.444041135785746</c:v>
                </c:pt>
                <c:pt idx="134">
                  <c:v>53.471986140979077</c:v>
                </c:pt>
                <c:pt idx="135">
                  <c:v>53.499779185906569</c:v>
                </c:pt>
                <c:pt idx="136">
                  <c:v>53.527422335160409</c:v>
                </c:pt>
                <c:pt idx="137">
                  <c:v>53.554917610447134</c:v>
                </c:pt>
                <c:pt idx="138">
                  <c:v>53.582266991785325</c:v>
                </c:pt>
                <c:pt idx="139">
                  <c:v>53.609472418661198</c:v>
                </c:pt>
                <c:pt idx="140">
                  <c:v>53.636535791144397</c:v>
                </c:pt>
                <c:pt idx="141">
                  <c:v>53.663458970965067</c:v>
                </c:pt>
                <c:pt idx="142">
                  <c:v>53.690243782554106</c:v>
                </c:pt>
                <c:pt idx="143">
                  <c:v>53.716892014048341</c:v>
                </c:pt>
                <c:pt idx="144">
                  <c:v>53.743405418261389</c:v>
                </c:pt>
                <c:pt idx="145">
                  <c:v>53.769785713622348</c:v>
                </c:pt>
                <c:pt idx="146">
                  <c:v>53.796034585083035</c:v>
                </c:pt>
                <c:pt idx="147">
                  <c:v>53.822153684995364</c:v>
                </c:pt>
                <c:pt idx="148">
                  <c:v>53.848144633959883</c:v>
                </c:pt>
                <c:pt idx="149">
                  <c:v>53.874009021646536</c:v>
                </c:pt>
                <c:pt idx="150">
                  <c:v>53.899748407589151</c:v>
                </c:pt>
                <c:pt idx="151">
                  <c:v>53.925364321954063</c:v>
                </c:pt>
                <c:pt idx="152">
                  <c:v>53.950858266284285</c:v>
                </c:pt>
                <c:pt idx="153">
                  <c:v>53.976231714220127</c:v>
                </c:pt>
                <c:pt idx="154">
                  <c:v>54.001486112197021</c:v>
                </c:pt>
                <c:pt idx="155">
                  <c:v>54.026622880121437</c:v>
                </c:pt>
                <c:pt idx="156">
                  <c:v>54.051643412025882</c:v>
                </c:pt>
                <c:pt idx="157">
                  <c:v>54.076549076703557</c:v>
                </c:pt>
                <c:pt idx="158">
                  <c:v>54.101341218323441</c:v>
                </c:pt>
                <c:pt idx="159">
                  <c:v>54.126021157026756</c:v>
                </c:pt>
                <c:pt idx="160">
                  <c:v>54.15059018950523</c:v>
                </c:pt>
                <c:pt idx="161">
                  <c:v>54.175049589561894</c:v>
                </c:pt>
                <c:pt idx="162">
                  <c:v>54.199400608655111</c:v>
                </c:pt>
                <c:pt idx="163">
                  <c:v>54.223644476426479</c:v>
                </c:pt>
                <c:pt idx="164">
                  <c:v>54.247782401212852</c:v>
                </c:pt>
                <c:pt idx="165">
                  <c:v>54.271815570543659</c:v>
                </c:pt>
                <c:pt idx="166">
                  <c:v>54.295745151623372</c:v>
                </c:pt>
                <c:pt idx="167">
                  <c:v>54.31957229180005</c:v>
                </c:pt>
                <c:pt idx="168">
                  <c:v>54.34329811902041</c:v>
                </c:pt>
                <c:pt idx="169">
                  <c:v>54.366923742271702</c:v>
                </c:pt>
                <c:pt idx="170">
                  <c:v>54.390450252011142</c:v>
                </c:pt>
                <c:pt idx="171">
                  <c:v>54.4138787205829</c:v>
                </c:pt>
                <c:pt idx="172">
                  <c:v>54.43721020262354</c:v>
                </c:pt>
                <c:pt idx="173">
                  <c:v>54.460445735456048</c:v>
                </c:pt>
                <c:pt idx="174">
                  <c:v>54.483586339472737</c:v>
                </c:pt>
                <c:pt idx="175">
                  <c:v>54.506633018507628</c:v>
                </c:pt>
                <c:pt idx="176">
                  <c:v>54.529586760198654</c:v>
                </c:pt>
                <c:pt idx="177">
                  <c:v>54.552448536339696</c:v>
                </c:pt>
                <c:pt idx="178">
                  <c:v>54.575219303223264</c:v>
                </c:pt>
                <c:pt idx="179">
                  <c:v>54.597900001973692</c:v>
                </c:pt>
                <c:pt idx="180">
                  <c:v>54.620491558871493</c:v>
                </c:pt>
                <c:pt idx="181">
                  <c:v>54.642994885668898</c:v>
                </c:pt>
                <c:pt idx="182">
                  <c:v>54.665410879897124</c:v>
                </c:pt>
                <c:pt idx="183">
                  <c:v>54.687740425165366</c:v>
                </c:pt>
                <c:pt idx="184">
                  <c:v>54.709984391451826</c:v>
                </c:pt>
                <c:pt idx="185">
                  <c:v>54.732143635387523</c:v>
                </c:pt>
                <c:pt idx="186">
                  <c:v>54.754219000532068</c:v>
                </c:pt>
                <c:pt idx="187">
                  <c:v>54.776211317642776</c:v>
                </c:pt>
                <c:pt idx="188">
                  <c:v>54.798121404936829</c:v>
                </c:pt>
                <c:pt idx="189">
                  <c:v>54.819950068346188</c:v>
                </c:pt>
                <c:pt idx="190">
                  <c:v>54.841698101766681</c:v>
                </c:pt>
                <c:pt idx="191">
                  <c:v>54.863366287300266</c:v>
                </c:pt>
                <c:pt idx="192">
                  <c:v>54.884955395491446</c:v>
                </c:pt>
                <c:pt idx="193">
                  <c:v>54.906466185557619</c:v>
                </c:pt>
                <c:pt idx="194">
                  <c:v>54.927899405613537</c:v>
                </c:pt>
                <c:pt idx="195">
                  <c:v>54.949255792890668</c:v>
                </c:pt>
                <c:pt idx="196">
                  <c:v>54.970536073950356</c:v>
                </c:pt>
                <c:pt idx="197">
                  <c:v>54.991740964892607</c:v>
                </c:pt>
                <c:pt idx="198">
                  <c:v>55.012871171559048</c:v>
                </c:pt>
                <c:pt idx="199">
                  <c:v>55.033927389731183</c:v>
                </c:pt>
                <c:pt idx="200">
                  <c:v>55.054910305324043</c:v>
                </c:pt>
                <c:pt idx="201">
                  <c:v>55.075820594574907</c:v>
                </c:pt>
                <c:pt idx="202">
                  <c:v>55.09665892422759</c:v>
                </c:pt>
                <c:pt idx="203">
                  <c:v>55.117425951712157</c:v>
                </c:pt>
                <c:pt idx="204">
                  <c:v>55.138122325320779</c:v>
                </c:pt>
                <c:pt idx="205">
                  <c:v>55.158748684379034</c:v>
                </c:pt>
                <c:pt idx="206">
                  <c:v>55.179305659413117</c:v>
                </c:pt>
                <c:pt idx="207">
                  <c:v>55.199793872313677</c:v>
                </c:pt>
                <c:pt idx="208">
                  <c:v>55.220213936495163</c:v>
                </c:pt>
                <c:pt idx="209">
                  <c:v>55.240566457052054</c:v>
                </c:pt>
                <c:pt idx="210">
                  <c:v>55.260852030910904</c:v>
                </c:pt>
                <c:pt idx="211">
                  <c:v>55.281071246979472</c:v>
                </c:pt>
                <c:pt idx="212">
                  <c:v>55.301224686292024</c:v>
                </c:pt>
                <c:pt idx="213">
                  <c:v>55.321312922151513</c:v>
                </c:pt>
                <c:pt idx="214">
                  <c:v>55.341336520268364</c:v>
                </c:pt>
                <c:pt idx="215">
                  <c:v>55.36129603889659</c:v>
                </c:pt>
                <c:pt idx="216">
                  <c:v>55.381192028966069</c:v>
                </c:pt>
                <c:pt idx="217">
                  <c:v>55.401025034212672</c:v>
                </c:pt>
                <c:pt idx="218">
                  <c:v>55.420795591304973</c:v>
                </c:pt>
                <c:pt idx="219">
                  <c:v>55.44050422996844</c:v>
                </c:pt>
                <c:pt idx="220">
                  <c:v>55.460151473106514</c:v>
                </c:pt>
                <c:pt idx="221">
                  <c:v>55.479737836919547</c:v>
                </c:pt>
                <c:pt idx="222">
                  <c:v>55.499263831020826</c:v>
                </c:pt>
                <c:pt idx="223">
                  <c:v>55.518729958550011</c:v>
                </c:pt>
                <c:pt idx="224">
                  <c:v>55.538136716284328</c:v>
                </c:pt>
                <c:pt idx="225">
                  <c:v>55.557484594747294</c:v>
                </c:pt>
                <c:pt idx="226">
                  <c:v>55.576774078314969</c:v>
                </c:pt>
                <c:pt idx="227">
                  <c:v>55.596005645320226</c:v>
                </c:pt>
                <c:pt idx="228">
                  <c:v>55.615179768154363</c:v>
                </c:pt>
                <c:pt idx="229">
                  <c:v>55.634296913367265</c:v>
                </c:pt>
                <c:pt idx="230">
                  <c:v>55.653357541764613</c:v>
                </c:pt>
                <c:pt idx="231">
                  <c:v>55.672362108503584</c:v>
                </c:pt>
                <c:pt idx="232">
                  <c:v>55.691311063186575</c:v>
                </c:pt>
                <c:pt idx="233">
                  <c:v>55.710204849952653</c:v>
                </c:pt>
                <c:pt idx="234">
                  <c:v>55.729043907567394</c:v>
                </c:pt>
                <c:pt idx="235">
                  <c:v>55.747828669510731</c:v>
                </c:pt>
                <c:pt idx="236">
                  <c:v>55.76655956406298</c:v>
                </c:pt>
                <c:pt idx="237">
                  <c:v>55.785237014389274</c:v>
                </c:pt>
                <c:pt idx="238">
                  <c:v>55.803861438622107</c:v>
                </c:pt>
                <c:pt idx="239">
                  <c:v>55.822433249942229</c:v>
                </c:pt>
                <c:pt idx="240">
                  <c:v>55.84095285665785</c:v>
                </c:pt>
                <c:pt idx="241">
                  <c:v>55.859420662282595</c:v>
                </c:pt>
                <c:pt idx="242">
                  <c:v>55.877837065611317</c:v>
                </c:pt>
                <c:pt idx="243">
                  <c:v>55.896202460795124</c:v>
                </c:pt>
                <c:pt idx="244">
                  <c:v>55.914517237414039</c:v>
                </c:pt>
                <c:pt idx="245">
                  <c:v>55.932781780549007</c:v>
                </c:pt>
                <c:pt idx="246">
                  <c:v>55.950996470852139</c:v>
                </c:pt>
                <c:pt idx="247">
                  <c:v>55.969161684615464</c:v>
                </c:pt>
                <c:pt idx="248">
                  <c:v>55.987277793838693</c:v>
                </c:pt>
                <c:pt idx="249">
                  <c:v>56.005345166295243</c:v>
                </c:pt>
                <c:pt idx="250">
                  <c:v>56.023364165597386</c:v>
                </c:pt>
                <c:pt idx="251">
                  <c:v>56.041335151259744</c:v>
                </c:pt>
                <c:pt idx="252">
                  <c:v>56.05925847876189</c:v>
                </c:pt>
                <c:pt idx="253">
                  <c:v>56.077134499609684</c:v>
                </c:pt>
                <c:pt idx="254">
                  <c:v>56.094963561395211</c:v>
                </c:pt>
                <c:pt idx="255">
                  <c:v>56.112746007855876</c:v>
                </c:pt>
                <c:pt idx="256">
                  <c:v>56.130482178932162</c:v>
                </c:pt>
                <c:pt idx="257">
                  <c:v>56.148172410824458</c:v>
                </c:pt>
                <c:pt idx="258">
                  <c:v>56.165817036048843</c:v>
                </c:pt>
                <c:pt idx="259">
                  <c:v>56.183416383491476</c:v>
                </c:pt>
                <c:pt idx="260">
                  <c:v>56.20097077846237</c:v>
                </c:pt>
                <c:pt idx="261">
                  <c:v>56.218480542748168</c:v>
                </c:pt>
                <c:pt idx="262">
                  <c:v>56.235945994663503</c:v>
                </c:pt>
                <c:pt idx="263">
                  <c:v>56.253367449102015</c:v>
                </c:pt>
                <c:pt idx="264">
                  <c:v>56.270745217585855</c:v>
                </c:pt>
                <c:pt idx="265">
                  <c:v>56.288079608314845</c:v>
                </c:pt>
                <c:pt idx="266">
                  <c:v>56.305370926214167</c:v>
                </c:pt>
                <c:pt idx="267">
                  <c:v>56.322619472981643</c:v>
                </c:pt>
                <c:pt idx="268">
                  <c:v>56.339825547134055</c:v>
                </c:pt>
                <c:pt idx="269">
                  <c:v>56.356989444052246</c:v>
                </c:pt>
                <c:pt idx="270">
                  <c:v>56.374111456026156</c:v>
                </c:pt>
                <c:pt idx="271">
                  <c:v>56.391191872298364</c:v>
                </c:pt>
                <c:pt idx="272">
                  <c:v>56.40823097910711</c:v>
                </c:pt>
                <c:pt idx="273">
                  <c:v>56.42522905972875</c:v>
                </c:pt>
                <c:pt idx="274">
                  <c:v>56.442186394519055</c:v>
                </c:pt>
                <c:pt idx="275">
                  <c:v>56.459103260954173</c:v>
                </c:pt>
                <c:pt idx="276">
                  <c:v>56.475979933670558</c:v>
                </c:pt>
                <c:pt idx="277">
                  <c:v>56.492816684504568</c:v>
                </c:pt>
                <c:pt idx="278">
                  <c:v>56.509613782530785</c:v>
                </c:pt>
                <c:pt idx="279">
                  <c:v>56.526371494100381</c:v>
                </c:pt>
                <c:pt idx="280">
                  <c:v>56.543090082878244</c:v>
                </c:pt>
                <c:pt idx="281">
                  <c:v>56.559769809879924</c:v>
                </c:pt>
                <c:pt idx="282">
                  <c:v>56.576410933507397</c:v>
                </c:pt>
                <c:pt idx="283">
                  <c:v>56.593013709584788</c:v>
                </c:pt>
                <c:pt idx="284">
                  <c:v>56.609578391393114</c:v>
                </c:pt>
                <c:pt idx="285">
                  <c:v>56.626105229704649</c:v>
                </c:pt>
                <c:pt idx="286">
                  <c:v>56.642594472816398</c:v>
                </c:pt>
                <c:pt idx="287">
                  <c:v>56.659046366583532</c:v>
                </c:pt>
                <c:pt idx="288">
                  <c:v>56.675461154451604</c:v>
                </c:pt>
                <c:pt idx="289">
                  <c:v>56.691839077488829</c:v>
                </c:pt>
                <c:pt idx="290">
                  <c:v>56.708180374417402</c:v>
                </c:pt>
                <c:pt idx="291">
                  <c:v>56.724485281644611</c:v>
                </c:pt>
                <c:pt idx="292">
                  <c:v>56.740754033293108</c:v>
                </c:pt>
                <c:pt idx="293">
                  <c:v>56.756986861230928</c:v>
                </c:pt>
                <c:pt idx="294">
                  <c:v>56.773183995100993</c:v>
                </c:pt>
                <c:pt idx="295">
                  <c:v>56.789345662349994</c:v>
                </c:pt>
                <c:pt idx="296">
                  <c:v>56.805472088256764</c:v>
                </c:pt>
                <c:pt idx="297">
                  <c:v>56.821563495960696</c:v>
                </c:pt>
                <c:pt idx="298">
                  <c:v>56.837620106488842</c:v>
                </c:pt>
                <c:pt idx="299">
                  <c:v>56.853642138783336</c:v>
                </c:pt>
                <c:pt idx="300">
                  <c:v>56.869629809728025</c:v>
                </c:pt>
                <c:pt idx="301">
                  <c:v>56.885583334174555</c:v>
                </c:pt>
                <c:pt idx="302">
                  <c:v>56.901502924968504</c:v>
                </c:pt>
                <c:pt idx="303">
                  <c:v>56.917388792974506</c:v>
                </c:pt>
                <c:pt idx="304">
                  <c:v>56.933241147101484</c:v>
                </c:pt>
                <c:pt idx="305">
                  <c:v>56.949060194327117</c:v>
                </c:pt>
                <c:pt idx="306">
                  <c:v>56.964846139722219</c:v>
                </c:pt>
                <c:pt idx="307">
                  <c:v>56.980599186474443</c:v>
                </c:pt>
                <c:pt idx="308">
                  <c:v>56.996319535911823</c:v>
                </c:pt>
                <c:pt idx="309">
                  <c:v>57.012007387525919</c:v>
                </c:pt>
                <c:pt idx="310">
                  <c:v>57.027662938994375</c:v>
                </c:pt>
                <c:pt idx="311">
                  <c:v>57.04328638620369</c:v>
                </c:pt>
                <c:pt idx="312">
                  <c:v>57.058877923270764</c:v>
                </c:pt>
                <c:pt idx="313">
                  <c:v>57.074437742564932</c:v>
                </c:pt>
                <c:pt idx="314">
                  <c:v>57.089966034729379</c:v>
                </c:pt>
                <c:pt idx="315">
                  <c:v>57.105462988701838</c:v>
                </c:pt>
                <c:pt idx="316">
                  <c:v>57.120928791735714</c:v>
                </c:pt>
                <c:pt idx="317">
                  <c:v>57.136363629420124</c:v>
                </c:pt>
                <c:pt idx="318">
                  <c:v>57.151767685700186</c:v>
                </c:pt>
                <c:pt idx="319">
                  <c:v>57.167141142896867</c:v>
                </c:pt>
                <c:pt idx="320">
                  <c:v>57.182484181726245</c:v>
                </c:pt>
                <c:pt idx="321">
                  <c:v>57.197796981318902</c:v>
                </c:pt>
                <c:pt idx="322">
                  <c:v>57.213079719238628</c:v>
                </c:pt>
                <c:pt idx="323">
                  <c:v>57.228332571501241</c:v>
                </c:pt>
                <c:pt idx="324">
                  <c:v>57.243555712592915</c:v>
                </c:pt>
                <c:pt idx="325">
                  <c:v>57.258749315488018</c:v>
                </c:pt>
                <c:pt idx="326">
                  <c:v>57.273913551667121</c:v>
                </c:pt>
                <c:pt idx="327">
                  <c:v>57.289048591134538</c:v>
                </c:pt>
                <c:pt idx="328">
                  <c:v>57.304154602435474</c:v>
                </c:pt>
                <c:pt idx="329">
                  <c:v>57.319231752673183</c:v>
                </c:pt>
                <c:pt idx="330">
                  <c:v>57.334280207525545</c:v>
                </c:pt>
                <c:pt idx="331">
                  <c:v>57.349300131261948</c:v>
                </c:pt>
                <c:pt idx="332">
                  <c:v>57.364291686759088</c:v>
                </c:pt>
                <c:pt idx="333">
                  <c:v>57.379255035517517</c:v>
                </c:pt>
                <c:pt idx="334">
                  <c:v>57.394190337677088</c:v>
                </c:pt>
                <c:pt idx="335">
                  <c:v>57.409097752032686</c:v>
                </c:pt>
                <c:pt idx="336">
                  <c:v>57.423977436049654</c:v>
                </c:pt>
                <c:pt idx="337">
                  <c:v>57.438829545878747</c:v>
                </c:pt>
                <c:pt idx="338">
                  <c:v>57.453654236371392</c:v>
                </c:pt>
                <c:pt idx="339">
                  <c:v>57.468451661093951</c:v>
                </c:pt>
                <c:pt idx="340">
                  <c:v>57.483221972342683</c:v>
                </c:pt>
                <c:pt idx="341">
                  <c:v>57.497965321157636</c:v>
                </c:pt>
                <c:pt idx="342">
                  <c:v>57.512681857336965</c:v>
                </c:pt>
                <c:pt idx="343">
                  <c:v>57.527371729450969</c:v>
                </c:pt>
                <c:pt idx="344">
                  <c:v>57.542035084855407</c:v>
                </c:pt>
                <c:pt idx="345">
                  <c:v>57.556672069705336</c:v>
                </c:pt>
                <c:pt idx="346">
                  <c:v>57.571282828968279</c:v>
                </c:pt>
                <c:pt idx="347">
                  <c:v>57.585867506437381</c:v>
                </c:pt>
                <c:pt idx="348">
                  <c:v>57.600426244744398</c:v>
                </c:pt>
                <c:pt idx="349">
                  <c:v>57.614959185372378</c:v>
                </c:pt>
                <c:pt idx="350">
                  <c:v>57.629466468668461</c:v>
                </c:pt>
                <c:pt idx="351">
                  <c:v>57.643948233856079</c:v>
                </c:pt>
                <c:pt idx="352">
                  <c:v>57.658404619047239</c:v>
                </c:pt>
                <c:pt idx="353">
                  <c:v>57.672835761254738</c:v>
                </c:pt>
                <c:pt idx="354">
                  <c:v>57.687241796403988</c:v>
                </c:pt>
                <c:pt idx="355">
                  <c:v>57.701622859344809</c:v>
                </c:pt>
                <c:pt idx="356">
                  <c:v>57.715979083862933</c:v>
                </c:pt>
                <c:pt idx="357">
                  <c:v>57.730310602691553</c:v>
                </c:pt>
                <c:pt idx="358">
                  <c:v>57.744617547522573</c:v>
                </c:pt>
                <c:pt idx="359">
                  <c:v>57.758900049017768</c:v>
                </c:pt>
                <c:pt idx="360">
                  <c:v>57.773158236819562</c:v>
                </c:pt>
                <c:pt idx="361">
                  <c:v>57.787392239562323</c:v>
                </c:pt>
                <c:pt idx="362">
                  <c:v>57.801602184882427</c:v>
                </c:pt>
                <c:pt idx="363">
                  <c:v>57.815788199429441</c:v>
                </c:pt>
                <c:pt idx="364">
                  <c:v>57.829950408875995</c:v>
                </c:pt>
                <c:pt idx="365">
                  <c:v>57.844088937928518</c:v>
                </c:pt>
                <c:pt idx="366">
                  <c:v>57.858203910336904</c:v>
                </c:pt>
                <c:pt idx="367">
                  <c:v>57.872295448904872</c:v>
                </c:pt>
                <c:pt idx="368">
                  <c:v>57.886363675499759</c:v>
                </c:pt>
                <c:pt idx="369">
                  <c:v>57.90040871106212</c:v>
                </c:pt>
                <c:pt idx="370">
                  <c:v>57.914430675615442</c:v>
                </c:pt>
                <c:pt idx="371">
                  <c:v>57.928429688275713</c:v>
                </c:pt>
                <c:pt idx="372">
                  <c:v>57.942405867260604</c:v>
                </c:pt>
                <c:pt idx="373">
                  <c:v>57.956359329898795</c:v>
                </c:pt>
                <c:pt idx="374">
                  <c:v>57.970290192639162</c:v>
                </c:pt>
                <c:pt idx="375">
                  <c:v>57.984198571059693</c:v>
                </c:pt>
                <c:pt idx="376">
                  <c:v>57.998084579876377</c:v>
                </c:pt>
                <c:pt idx="377">
                  <c:v>58.01194833295208</c:v>
                </c:pt>
                <c:pt idx="378">
                  <c:v>58.025789943305099</c:v>
                </c:pt>
                <c:pt idx="379">
                  <c:v>58.039609523117768</c:v>
                </c:pt>
                <c:pt idx="380">
                  <c:v>58.053407183744817</c:v>
                </c:pt>
                <c:pt idx="381">
                  <c:v>58.067183035721833</c:v>
                </c:pt>
                <c:pt idx="382">
                  <c:v>58.080937188773397</c:v>
                </c:pt>
                <c:pt idx="383">
                  <c:v>58.094669751821343</c:v>
                </c:pt>
                <c:pt idx="384">
                  <c:v>58.108380832992566</c:v>
                </c:pt>
                <c:pt idx="385">
                  <c:v>58.122070539627138</c:v>
                </c:pt>
                <c:pt idx="386">
                  <c:v>58.135738978286021</c:v>
                </c:pt>
                <c:pt idx="387">
                  <c:v>58.149386254758802</c:v>
                </c:pt>
                <c:pt idx="388">
                  <c:v>58.163012474071415</c:v>
                </c:pt>
                <c:pt idx="389">
                  <c:v>58.176617740493619</c:v>
                </c:pt>
                <c:pt idx="390">
                  <c:v>58.190202157546352</c:v>
                </c:pt>
                <c:pt idx="391">
                  <c:v>58.203765828009203</c:v>
                </c:pt>
                <c:pt idx="392">
                  <c:v>58.217308853927619</c:v>
                </c:pt>
                <c:pt idx="393">
                  <c:v>58.230831336620149</c:v>
                </c:pt>
                <c:pt idx="394">
                  <c:v>58.244333376685375</c:v>
                </c:pt>
                <c:pt idx="395">
                  <c:v>58.257815074009024</c:v>
                </c:pt>
                <c:pt idx="396">
                  <c:v>58.271276527770887</c:v>
                </c:pt>
                <c:pt idx="397">
                  <c:v>58.284717836451456</c:v>
                </c:pt>
                <c:pt idx="398">
                  <c:v>58.298139097838977</c:v>
                </c:pt>
                <c:pt idx="399">
                  <c:v>58.311540409035914</c:v>
                </c:pt>
                <c:pt idx="400">
                  <c:v>58.324921866465459</c:v>
                </c:pt>
                <c:pt idx="401">
                  <c:v>58.338283565878292</c:v>
                </c:pt>
                <c:pt idx="402">
                  <c:v>58.351625602358673</c:v>
                </c:pt>
                <c:pt idx="403">
                  <c:v>58.364948070331117</c:v>
                </c:pt>
                <c:pt idx="404">
                  <c:v>58.378251063566353</c:v>
                </c:pt>
                <c:pt idx="405">
                  <c:v>58.391534675187863</c:v>
                </c:pt>
                <c:pt idx="406">
                  <c:v>58.404798997677588</c:v>
                </c:pt>
                <c:pt idx="407">
                  <c:v>58.41804412288235</c:v>
                </c:pt>
                <c:pt idx="408">
                  <c:v>58.43127014201972</c:v>
                </c:pt>
                <c:pt idx="409">
                  <c:v>58.444477145683692</c:v>
                </c:pt>
                <c:pt idx="410">
                  <c:v>58.45766522385091</c:v>
                </c:pt>
                <c:pt idx="411">
                  <c:v>58.470834465886064</c:v>
                </c:pt>
                <c:pt idx="412">
                  <c:v>58.483984960547886</c:v>
                </c:pt>
                <c:pt idx="413">
                  <c:v>58.497116795994607</c:v>
                </c:pt>
                <c:pt idx="414">
                  <c:v>58.510230059789563</c:v>
                </c:pt>
                <c:pt idx="415">
                  <c:v>58.523324838906753</c:v>
                </c:pt>
                <c:pt idx="416">
                  <c:v>58.536401219736121</c:v>
                </c:pt>
                <c:pt idx="417">
                  <c:v>58.549459288089238</c:v>
                </c:pt>
                <c:pt idx="418">
                  <c:v>58.562499129204191</c:v>
                </c:pt>
                <c:pt idx="419">
                  <c:v>58.575520827751284</c:v>
                </c:pt>
                <c:pt idx="420">
                  <c:v>58.588524467837807</c:v>
                </c:pt>
                <c:pt idx="421">
                  <c:v>58.601510133013512</c:v>
                </c:pt>
                <c:pt idx="422">
                  <c:v>58.614477906275489</c:v>
                </c:pt>
                <c:pt idx="423">
                  <c:v>58.627427870073291</c:v>
                </c:pt>
                <c:pt idx="424">
                  <c:v>58.640360106313729</c:v>
                </c:pt>
                <c:pt idx="425">
                  <c:v>58.653274696365933</c:v>
                </c:pt>
                <c:pt idx="426">
                  <c:v>58.666171721066171</c:v>
                </c:pt>
                <c:pt idx="427">
                  <c:v>58.679051260722616</c:v>
                </c:pt>
                <c:pt idx="428">
                  <c:v>58.69191339512011</c:v>
                </c:pt>
                <c:pt idx="429">
                  <c:v>58.704758203524662</c:v>
                </c:pt>
                <c:pt idx="430">
                  <c:v>58.717585764688366</c:v>
                </c:pt>
                <c:pt idx="431">
                  <c:v>58.730396156853963</c:v>
                </c:pt>
                <c:pt idx="432">
                  <c:v>58.74318945775893</c:v>
                </c:pt>
                <c:pt idx="433">
                  <c:v>58.755965744640655</c:v>
                </c:pt>
                <c:pt idx="434">
                  <c:v>58.768725094240132</c:v>
                </c:pt>
                <c:pt idx="435">
                  <c:v>58.781467582807053</c:v>
                </c:pt>
                <c:pt idx="436">
                  <c:v>58.7941932861035</c:v>
                </c:pt>
                <c:pt idx="437">
                  <c:v>58.806902279408675</c:v>
                </c:pt>
                <c:pt idx="438">
                  <c:v>58.81959463752284</c:v>
                </c:pt>
                <c:pt idx="439">
                  <c:v>58.832270434771772</c:v>
                </c:pt>
                <c:pt idx="440">
                  <c:v>58.844929745010639</c:v>
                </c:pt>
                <c:pt idx="441">
                  <c:v>58.857572641628366</c:v>
                </c:pt>
                <c:pt idx="442">
                  <c:v>58.870199197551479</c:v>
                </c:pt>
                <c:pt idx="443">
                  <c:v>58.882809485248004</c:v>
                </c:pt>
                <c:pt idx="444">
                  <c:v>58.895403576731972</c:v>
                </c:pt>
                <c:pt idx="445">
                  <c:v>58.907981543566613</c:v>
                </c:pt>
                <c:pt idx="446">
                  <c:v>58.920543456868799</c:v>
                </c:pt>
                <c:pt idx="447">
                  <c:v>58.933089387312613</c:v>
                </c:pt>
                <c:pt idx="448">
                  <c:v>58.945619405133243</c:v>
                </c:pt>
                <c:pt idx="449">
                  <c:v>58.958133580130671</c:v>
                </c:pt>
                <c:pt idx="450">
                  <c:v>58.970631981673321</c:v>
                </c:pt>
                <c:pt idx="451">
                  <c:v>58.983114678702051</c:v>
                </c:pt>
                <c:pt idx="452">
                  <c:v>58.995581739733311</c:v>
                </c:pt>
                <c:pt idx="453">
                  <c:v>59.008033232863212</c:v>
                </c:pt>
                <c:pt idx="454">
                  <c:v>59.020469225770732</c:v>
                </c:pt>
                <c:pt idx="455">
                  <c:v>59.03288978572138</c:v>
                </c:pt>
                <c:pt idx="456">
                  <c:v>59.045294979570677</c:v>
                </c:pt>
                <c:pt idx="457">
                  <c:v>59.057684873767563</c:v>
                </c:pt>
                <c:pt idx="458">
                  <c:v>59.070059534357966</c:v>
                </c:pt>
                <c:pt idx="459">
                  <c:v>59.08241902698785</c:v>
                </c:pt>
                <c:pt idx="460">
                  <c:v>59.094763416906872</c:v>
                </c:pt>
                <c:pt idx="461">
                  <c:v>59.107092768971512</c:v>
                </c:pt>
                <c:pt idx="462">
                  <c:v>59.119407147648445</c:v>
                </c:pt>
                <c:pt idx="463">
                  <c:v>59.131706617017635</c:v>
                </c:pt>
                <c:pt idx="464">
                  <c:v>59.143991240775669</c:v>
                </c:pt>
                <c:pt idx="465">
                  <c:v>59.156261082238856</c:v>
                </c:pt>
                <c:pt idx="466">
                  <c:v>59.168516204346389</c:v>
                </c:pt>
                <c:pt idx="467">
                  <c:v>59.180756669663481</c:v>
                </c:pt>
                <c:pt idx="468">
                  <c:v>59.192982540384335</c:v>
                </c:pt>
                <c:pt idx="469">
                  <c:v>59.205193878335187</c:v>
                </c:pt>
                <c:pt idx="470">
                  <c:v>59.217390744977521</c:v>
                </c:pt>
                <c:pt idx="471">
                  <c:v>59.229573201410808</c:v>
                </c:pt>
                <c:pt idx="472">
                  <c:v>59.241741308375481</c:v>
                </c:pt>
                <c:pt idx="473">
                  <c:v>59.253895126256069</c:v>
                </c:pt>
                <c:pt idx="474">
                  <c:v>59.266034715083634</c:v>
                </c:pt>
                <c:pt idx="475">
                  <c:v>59.278160134539249</c:v>
                </c:pt>
                <c:pt idx="476">
                  <c:v>59.29027144395625</c:v>
                </c:pt>
                <c:pt idx="477">
                  <c:v>59.302368702323449</c:v>
                </c:pt>
                <c:pt idx="478">
                  <c:v>59.314451968287536</c:v>
                </c:pt>
                <c:pt idx="479">
                  <c:v>59.326521300156138</c:v>
                </c:pt>
                <c:pt idx="480">
                  <c:v>59.338576755900462</c:v>
                </c:pt>
                <c:pt idx="481">
                  <c:v>59.350618393157873</c:v>
                </c:pt>
                <c:pt idx="482">
                  <c:v>59.362646269234553</c:v>
                </c:pt>
                <c:pt idx="483">
                  <c:v>59.374660441108318</c:v>
                </c:pt>
                <c:pt idx="484">
                  <c:v>59.386660965431012</c:v>
                </c:pt>
                <c:pt idx="485">
                  <c:v>59.39864789853133</c:v>
                </c:pt>
                <c:pt idx="486">
                  <c:v>59.410621296417013</c:v>
                </c:pt>
                <c:pt idx="487">
                  <c:v>59.422581214777757</c:v>
                </c:pt>
                <c:pt idx="488">
                  <c:v>59.434527708987488</c:v>
                </c:pt>
                <c:pt idx="489">
                  <c:v>59.446460834107064</c:v>
                </c:pt>
                <c:pt idx="490">
                  <c:v>59.458380644886304</c:v>
                </c:pt>
                <c:pt idx="491">
                  <c:v>59.470287195766971</c:v>
                </c:pt>
                <c:pt idx="492">
                  <c:v>59.48218054088472</c:v>
                </c:pt>
                <c:pt idx="493">
                  <c:v>59.494060734071823</c:v>
                </c:pt>
                <c:pt idx="494">
                  <c:v>59.505927828859299</c:v>
                </c:pt>
                <c:pt idx="495">
                  <c:v>59.517781878479305</c:v>
                </c:pt>
                <c:pt idx="496">
                  <c:v>59.529622935867522</c:v>
                </c:pt>
                <c:pt idx="497">
                  <c:v>59.54145105366544</c:v>
                </c:pt>
                <c:pt idx="498">
                  <c:v>59.553266284222566</c:v>
                </c:pt>
                <c:pt idx="499">
                  <c:v>59.565068679598703</c:v>
                </c:pt>
                <c:pt idx="500">
                  <c:v>59.576858291566197</c:v>
                </c:pt>
                <c:pt idx="501">
                  <c:v>59.588635171612118</c:v>
                </c:pt>
                <c:pt idx="502">
                  <c:v>59.600399370940472</c:v>
                </c:pt>
                <c:pt idx="503">
                  <c:v>59.612150940474301</c:v>
                </c:pt>
                <c:pt idx="504">
                  <c:v>59.623889930857906</c:v>
                </c:pt>
                <c:pt idx="505">
                  <c:v>59.635616392459021</c:v>
                </c:pt>
                <c:pt idx="506">
                  <c:v>59.647330375370672</c:v>
                </c:pt>
                <c:pt idx="507">
                  <c:v>59.659031929413494</c:v>
                </c:pt>
                <c:pt idx="508">
                  <c:v>59.670721104137769</c:v>
                </c:pt>
                <c:pt idx="509">
                  <c:v>59.682397948825368</c:v>
                </c:pt>
                <c:pt idx="510">
                  <c:v>59.694062512491811</c:v>
                </c:pt>
                <c:pt idx="511">
                  <c:v>59.705714843888387</c:v>
                </c:pt>
                <c:pt idx="512">
                  <c:v>59.717354991503889</c:v>
                </c:pt>
                <c:pt idx="513">
                  <c:v>59.728983003566817</c:v>
                </c:pt>
                <c:pt idx="514">
                  <c:v>59.740598928047234</c:v>
                </c:pt>
                <c:pt idx="515">
                  <c:v>59.752202812658766</c:v>
                </c:pt>
                <c:pt idx="516">
                  <c:v>59.763794704860409</c:v>
                </c:pt>
                <c:pt idx="517">
                  <c:v>59.775374651858435</c:v>
                </c:pt>
                <c:pt idx="518">
                  <c:v>59.786942700608314</c:v>
                </c:pt>
                <c:pt idx="519">
                  <c:v>59.798498897816565</c:v>
                </c:pt>
                <c:pt idx="520">
                  <c:v>59.810043289942591</c:v>
                </c:pt>
                <c:pt idx="521">
                  <c:v>59.821575923200655</c:v>
                </c:pt>
                <c:pt idx="522">
                  <c:v>59.833096843561258</c:v>
                </c:pt>
                <c:pt idx="523">
                  <c:v>59.844606096753537</c:v>
                </c:pt>
                <c:pt idx="524">
                  <c:v>59.856103728266419</c:v>
                </c:pt>
                <c:pt idx="525">
                  <c:v>59.867589783350802</c:v>
                </c:pt>
                <c:pt idx="526">
                  <c:v>59.879064307021331</c:v>
                </c:pt>
                <c:pt idx="527">
                  <c:v>59.890527344057695</c:v>
                </c:pt>
                <c:pt idx="528">
                  <c:v>59.901978939006767</c:v>
                </c:pt>
                <c:pt idx="529">
                  <c:v>59.913419136184238</c:v>
                </c:pt>
                <c:pt idx="530">
                  <c:v>59.924847979675889</c:v>
                </c:pt>
                <c:pt idx="531">
                  <c:v>59.93626551333994</c:v>
                </c:pt>
                <c:pt idx="532">
                  <c:v>59.947671780808029</c:v>
                </c:pt>
                <c:pt idx="533">
                  <c:v>59.959066825487376</c:v>
                </c:pt>
                <c:pt idx="534">
                  <c:v>59.970450690561997</c:v>
                </c:pt>
                <c:pt idx="535">
                  <c:v>59.98182341899458</c:v>
                </c:pt>
                <c:pt idx="536">
                  <c:v>59.993185053527988</c:v>
                </c:pt>
                <c:pt idx="537">
                  <c:v>60.004535636686754</c:v>
                </c:pt>
                <c:pt idx="538">
                  <c:v>60.015875210778809</c:v>
                </c:pt>
                <c:pt idx="539">
                  <c:v>60.02720381789694</c:v>
                </c:pt>
                <c:pt idx="540">
                  <c:v>60.038521499920172</c:v>
                </c:pt>
                <c:pt idx="541">
                  <c:v>60.049828298515664</c:v>
                </c:pt>
                <c:pt idx="542">
                  <c:v>60.061124255139816</c:v>
                </c:pt>
                <c:pt idx="543">
                  <c:v>60.072409411039992</c:v>
                </c:pt>
                <c:pt idx="544">
                  <c:v>60.08368380725603</c:v>
                </c:pt>
                <c:pt idx="545">
                  <c:v>60.094947484621557</c:v>
                </c:pt>
                <c:pt idx="546">
                  <c:v>60.106200483765498</c:v>
                </c:pt>
                <c:pt idx="547">
                  <c:v>60.117442845113608</c:v>
                </c:pt>
                <c:pt idx="548">
                  <c:v>60.128674608889746</c:v>
                </c:pt>
                <c:pt idx="549">
                  <c:v>60.139895815117342</c:v>
                </c:pt>
                <c:pt idx="550">
                  <c:v>60.151106503621058</c:v>
                </c:pt>
                <c:pt idx="551">
                  <c:v>60.1623067140277</c:v>
                </c:pt>
                <c:pt idx="552">
                  <c:v>60.17349648576797</c:v>
                </c:pt>
                <c:pt idx="553">
                  <c:v>60.184675858077739</c:v>
                </c:pt>
                <c:pt idx="554">
                  <c:v>60.195844869999313</c:v>
                </c:pt>
                <c:pt idx="555">
                  <c:v>60.207003560382852</c:v>
                </c:pt>
                <c:pt idx="556">
                  <c:v>60.218151967887785</c:v>
                </c:pt>
                <c:pt idx="557">
                  <c:v>60.229290130983912</c:v>
                </c:pt>
                <c:pt idx="558">
                  <c:v>60.240418087952939</c:v>
                </c:pt>
                <c:pt idx="559">
                  <c:v>60.251535876889612</c:v>
                </c:pt>
                <c:pt idx="560">
                  <c:v>60.262643535703127</c:v>
                </c:pt>
                <c:pt idx="561">
                  <c:v>60.273741102118358</c:v>
                </c:pt>
                <c:pt idx="562">
                  <c:v>60.28482861367705</c:v>
                </c:pt>
                <c:pt idx="563">
                  <c:v>60.29590610773915</c:v>
                </c:pt>
                <c:pt idx="564">
                  <c:v>60.306973621484097</c:v>
                </c:pt>
                <c:pt idx="565">
                  <c:v>60.318031191911942</c:v>
                </c:pt>
                <c:pt idx="566">
                  <c:v>60.329078855844628</c:v>
                </c:pt>
                <c:pt idx="567">
                  <c:v>60.340116649927218</c:v>
                </c:pt>
                <c:pt idx="568">
                  <c:v>60.351144610629028</c:v>
                </c:pt>
                <c:pt idx="569">
                  <c:v>60.362162774244965</c:v>
                </c:pt>
                <c:pt idx="570">
                  <c:v>60.373171176896534</c:v>
                </c:pt>
                <c:pt idx="571">
                  <c:v>60.384169854533042</c:v>
                </c:pt>
                <c:pt idx="572">
                  <c:v>60.395158842932958</c:v>
                </c:pt>
                <c:pt idx="573">
                  <c:v>60.406138177704683</c:v>
                </c:pt>
                <c:pt idx="574">
                  <c:v>60.417107894288172</c:v>
                </c:pt>
                <c:pt idx="575">
                  <c:v>60.428068027955618</c:v>
                </c:pt>
                <c:pt idx="576">
                  <c:v>60.439018613812891</c:v>
                </c:pt>
                <c:pt idx="577">
                  <c:v>60.449959686800426</c:v>
                </c:pt>
                <c:pt idx="578">
                  <c:v>60.460891281694479</c:v>
                </c:pt>
                <c:pt idx="579">
                  <c:v>60.471813433108174</c:v>
                </c:pt>
                <c:pt idx="580">
                  <c:v>60.482726175492694</c:v>
                </c:pt>
                <c:pt idx="581">
                  <c:v>60.493629543138013</c:v>
                </c:pt>
                <c:pt idx="582">
                  <c:v>60.504523570174491</c:v>
                </c:pt>
                <c:pt idx="583">
                  <c:v>60.515408290573355</c:v>
                </c:pt>
                <c:pt idx="584">
                  <c:v>60.526283738148344</c:v>
                </c:pt>
                <c:pt idx="585">
                  <c:v>60.537149946556163</c:v>
                </c:pt>
                <c:pt idx="586">
                  <c:v>60.54800694929807</c:v>
                </c:pt>
                <c:pt idx="587">
                  <c:v>60.55885477972037</c:v>
                </c:pt>
                <c:pt idx="588">
                  <c:v>60.569693471015889</c:v>
                </c:pt>
                <c:pt idx="589">
                  <c:v>60.580523056224699</c:v>
                </c:pt>
                <c:pt idx="590">
                  <c:v>60.591343568235253</c:v>
                </c:pt>
                <c:pt idx="591">
                  <c:v>60.602155039785309</c:v>
                </c:pt>
                <c:pt idx="592">
                  <c:v>60.612957503462944</c:v>
                </c:pt>
                <c:pt idx="593">
                  <c:v>60.623750991707453</c:v>
                </c:pt>
                <c:pt idx="594">
                  <c:v>60.634535536810482</c:v>
                </c:pt>
                <c:pt idx="595">
                  <c:v>60.645311170916891</c:v>
                </c:pt>
                <c:pt idx="596">
                  <c:v>60.656077926025596</c:v>
                </c:pt>
                <c:pt idx="597">
                  <c:v>60.666835833990717</c:v>
                </c:pt>
                <c:pt idx="598">
                  <c:v>60.677584926522378</c:v>
                </c:pt>
                <c:pt idx="599">
                  <c:v>60.688325235187754</c:v>
                </c:pt>
                <c:pt idx="600">
                  <c:v>60.699056791411834</c:v>
                </c:pt>
                <c:pt idx="601">
                  <c:v>60.709779626478465</c:v>
                </c:pt>
                <c:pt idx="602">
                  <c:v>60.720493771531174</c:v>
                </c:pt>
                <c:pt idx="603">
                  <c:v>60.731199257574211</c:v>
                </c:pt>
                <c:pt idx="604">
                  <c:v>60.741896115473153</c:v>
                </c:pt>
                <c:pt idx="605">
                  <c:v>60.752584375956147</c:v>
                </c:pt>
                <c:pt idx="606">
                  <c:v>60.763264069614529</c:v>
                </c:pt>
                <c:pt idx="607">
                  <c:v>60.773935226903852</c:v>
                </c:pt>
                <c:pt idx="608">
                  <c:v>60.784597878144616</c:v>
                </c:pt>
                <c:pt idx="609">
                  <c:v>60.795252053523242</c:v>
                </c:pt>
                <c:pt idx="610">
                  <c:v>60.805897783092838</c:v>
                </c:pt>
                <c:pt idx="611">
                  <c:v>60.816535096774103</c:v>
                </c:pt>
                <c:pt idx="612">
                  <c:v>60.827164024356158</c:v>
                </c:pt>
                <c:pt idx="613">
                  <c:v>60.837784595497304</c:v>
                </c:pt>
                <c:pt idx="614">
                  <c:v>60.848396839725929</c:v>
                </c:pt>
                <c:pt idx="615">
                  <c:v>60.859000786441371</c:v>
                </c:pt>
                <c:pt idx="616">
                  <c:v>60.869596464914522</c:v>
                </c:pt>
                <c:pt idx="617">
                  <c:v>60.880183904288906</c:v>
                </c:pt>
                <c:pt idx="618">
                  <c:v>60.890763133581338</c:v>
                </c:pt>
                <c:pt idx="619">
                  <c:v>60.90133418168255</c:v>
                </c:pt>
                <c:pt idx="620">
                  <c:v>60.911897077358333</c:v>
                </c:pt>
                <c:pt idx="621">
                  <c:v>60.92245184925013</c:v>
                </c:pt>
                <c:pt idx="622">
                  <c:v>60.932998525875647</c:v>
                </c:pt>
                <c:pt idx="623">
                  <c:v>60.943537135630052</c:v>
                </c:pt>
                <c:pt idx="624">
                  <c:v>60.95406770678624</c:v>
                </c:pt>
                <c:pt idx="625">
                  <c:v>60.964590267495915</c:v>
                </c:pt>
                <c:pt idx="626">
                  <c:v>60.97510484579032</c:v>
                </c:pt>
                <c:pt idx="627">
                  <c:v>60.985611469580874</c:v>
                </c:pt>
                <c:pt idx="628">
                  <c:v>60.996110166659868</c:v>
                </c:pt>
                <c:pt idx="629">
                  <c:v>61.006600964701335</c:v>
                </c:pt>
                <c:pt idx="630">
                  <c:v>61.017083891261869</c:v>
                </c:pt>
                <c:pt idx="631">
                  <c:v>61.027558973781012</c:v>
                </c:pt>
                <c:pt idx="632">
                  <c:v>61.038026239582209</c:v>
                </c:pt>
                <c:pt idx="633">
                  <c:v>61.048485715873632</c:v>
                </c:pt>
                <c:pt idx="634">
                  <c:v>61.058937429748497</c:v>
                </c:pt>
                <c:pt idx="635">
                  <c:v>61.069381408186139</c:v>
                </c:pt>
                <c:pt idx="636">
                  <c:v>61.079817678052613</c:v>
                </c:pt>
                <c:pt idx="637">
                  <c:v>61.090246266101246</c:v>
                </c:pt>
                <c:pt idx="638">
                  <c:v>61.100667198973362</c:v>
                </c:pt>
                <c:pt idx="639">
                  <c:v>61.111080503199275</c:v>
                </c:pt>
                <c:pt idx="640">
                  <c:v>61.121486205198408</c:v>
                </c:pt>
                <c:pt idx="641">
                  <c:v>61.131884331280432</c:v>
                </c:pt>
                <c:pt idx="642">
                  <c:v>61.142274907645707</c:v>
                </c:pt>
                <c:pt idx="643">
                  <c:v>61.152657960386023</c:v>
                </c:pt>
                <c:pt idx="644">
                  <c:v>61.163033515485274</c:v>
                </c:pt>
                <c:pt idx="645">
                  <c:v>61.173401598819964</c:v>
                </c:pt>
                <c:pt idx="646">
                  <c:v>61.183762236159971</c:v>
                </c:pt>
                <c:pt idx="647">
                  <c:v>61.194115453169232</c:v>
                </c:pt>
                <c:pt idx="648">
                  <c:v>61.204461275406302</c:v>
                </c:pt>
                <c:pt idx="649">
                  <c:v>61.214799728324934</c:v>
                </c:pt>
                <c:pt idx="650">
                  <c:v>61.225130837274826</c:v>
                </c:pt>
                <c:pt idx="651">
                  <c:v>61.235454627502179</c:v>
                </c:pt>
                <c:pt idx="652">
                  <c:v>61.245771124150281</c:v>
                </c:pt>
                <c:pt idx="653">
                  <c:v>61.256080352260327</c:v>
                </c:pt>
                <c:pt idx="654">
                  <c:v>61.266382336771585</c:v>
                </c:pt>
                <c:pt idx="655">
                  <c:v>61.27667710252252</c:v>
                </c:pt>
                <c:pt idx="656">
                  <c:v>61.286964674251038</c:v>
                </c:pt>
                <c:pt idx="657">
                  <c:v>61.297245076595232</c:v>
                </c:pt>
                <c:pt idx="658">
                  <c:v>61.307518334093885</c:v>
                </c:pt>
                <c:pt idx="659">
                  <c:v>61.317784471187188</c:v>
                </c:pt>
                <c:pt idx="660">
                  <c:v>61.32804351221715</c:v>
                </c:pt>
                <c:pt idx="661">
                  <c:v>61.338295481428347</c:v>
                </c:pt>
                <c:pt idx="662">
                  <c:v>61.348540402968347</c:v>
                </c:pt>
                <c:pt idx="663">
                  <c:v>61.358778300888389</c:v>
                </c:pt>
                <c:pt idx="664">
                  <c:v>61.369009199143896</c:v>
                </c:pt>
                <c:pt idx="665">
                  <c:v>61.379233121595092</c:v>
                </c:pt>
                <c:pt idx="666">
                  <c:v>61.389450092007372</c:v>
                </c:pt>
                <c:pt idx="667">
                  <c:v>61.399660134052162</c:v>
                </c:pt>
                <c:pt idx="668">
                  <c:v>61.409863271307294</c:v>
                </c:pt>
                <c:pt idx="669">
                  <c:v>61.420059527257379</c:v>
                </c:pt>
                <c:pt idx="670">
                  <c:v>61.430248925294805</c:v>
                </c:pt>
                <c:pt idx="671">
                  <c:v>61.440431488719753</c:v>
                </c:pt>
                <c:pt idx="672">
                  <c:v>61.450607240741114</c:v>
                </c:pt>
                <c:pt idx="673">
                  <c:v>61.460776204476829</c:v>
                </c:pt>
                <c:pt idx="674">
                  <c:v>61.470938402954594</c:v>
                </c:pt>
                <c:pt idx="675">
                  <c:v>61.481093859112029</c:v>
                </c:pt>
                <c:pt idx="676">
                  <c:v>61.491242595797694</c:v>
                </c:pt>
                <c:pt idx="677">
                  <c:v>61.501384635771075</c:v>
                </c:pt>
                <c:pt idx="678">
                  <c:v>61.511520001703587</c:v>
                </c:pt>
                <c:pt idx="679">
                  <c:v>61.521648716178696</c:v>
                </c:pt>
                <c:pt idx="680">
                  <c:v>61.531770801692609</c:v>
                </c:pt>
                <c:pt idx="681">
                  <c:v>61.541886280654822</c:v>
                </c:pt>
                <c:pt idx="682">
                  <c:v>61.551995175388498</c:v>
                </c:pt>
                <c:pt idx="683">
                  <c:v>61.562097508130968</c:v>
                </c:pt>
                <c:pt idx="684">
                  <c:v>61.572193301034254</c:v>
                </c:pt>
                <c:pt idx="685">
                  <c:v>61.582282576165625</c:v>
                </c:pt>
                <c:pt idx="686">
                  <c:v>61.592365355507994</c:v>
                </c:pt>
                <c:pt idx="687">
                  <c:v>61.602441660960316</c:v>
                </c:pt>
                <c:pt idx="688">
                  <c:v>61.612511514338351</c:v>
                </c:pt>
                <c:pt idx="689">
                  <c:v>61.622574937374793</c:v>
                </c:pt>
                <c:pt idx="690">
                  <c:v>61.632631951719986</c:v>
                </c:pt>
                <c:pt idx="691">
                  <c:v>61.642682578942228</c:v>
                </c:pt>
                <c:pt idx="692">
                  <c:v>61.652726840528452</c:v>
                </c:pt>
                <c:pt idx="693">
                  <c:v>61.662764757884368</c:v>
                </c:pt>
                <c:pt idx="694">
                  <c:v>61.672796352335261</c:v>
                </c:pt>
                <c:pt idx="695">
                  <c:v>61.682821645126154</c:v>
                </c:pt>
                <c:pt idx="696">
                  <c:v>61.692840657422451</c:v>
                </c:pt>
                <c:pt idx="697">
                  <c:v>61.702853410310361</c:v>
                </c:pt>
                <c:pt idx="698">
                  <c:v>61.712859924797222</c:v>
                </c:pt>
                <c:pt idx="699">
                  <c:v>61.72286022181202</c:v>
                </c:pt>
                <c:pt idx="700">
                  <c:v>61.732854322205874</c:v>
                </c:pt>
                <c:pt idx="701">
                  <c:v>61.742842246752481</c:v>
                </c:pt>
                <c:pt idx="702">
                  <c:v>61.752824016148381</c:v>
                </c:pt>
                <c:pt idx="703">
                  <c:v>61.762799651013623</c:v>
                </c:pt>
                <c:pt idx="704">
                  <c:v>61.772769171891937</c:v>
                </c:pt>
                <c:pt idx="705">
                  <c:v>61.78273259925141</c:v>
                </c:pt>
                <c:pt idx="706">
                  <c:v>61.792689953484704</c:v>
                </c:pt>
                <c:pt idx="707">
                  <c:v>61.802641254909695</c:v>
                </c:pt>
                <c:pt idx="708">
                  <c:v>61.812586523769568</c:v>
                </c:pt>
                <c:pt idx="709">
                  <c:v>61.822525780233534</c:v>
                </c:pt>
                <c:pt idx="710">
                  <c:v>61.832459044397069</c:v>
                </c:pt>
                <c:pt idx="711">
                  <c:v>61.842386336282473</c:v>
                </c:pt>
                <c:pt idx="712">
                  <c:v>61.852307675839072</c:v>
                </c:pt>
                <c:pt idx="713">
                  <c:v>61.862223082943686</c:v>
                </c:pt>
                <c:pt idx="714">
                  <c:v>61.872132577401253</c:v>
                </c:pt>
                <c:pt idx="715">
                  <c:v>61.882036178944752</c:v>
                </c:pt>
                <c:pt idx="716">
                  <c:v>61.891933907236172</c:v>
                </c:pt>
                <c:pt idx="717">
                  <c:v>61.901825781866471</c:v>
                </c:pt>
                <c:pt idx="718">
                  <c:v>61.911711822356047</c:v>
                </c:pt>
                <c:pt idx="719">
                  <c:v>61.92159204815529</c:v>
                </c:pt>
                <c:pt idx="720">
                  <c:v>61.931466478644793</c:v>
                </c:pt>
                <c:pt idx="721">
                  <c:v>61.941335133135901</c:v>
                </c:pt>
                <c:pt idx="722">
                  <c:v>61.95119803087087</c:v>
                </c:pt>
                <c:pt idx="723">
                  <c:v>61.961055191023341</c:v>
                </c:pt>
                <c:pt idx="724">
                  <c:v>61.970906632698878</c:v>
                </c:pt>
                <c:pt idx="725">
                  <c:v>61.980752374935051</c:v>
                </c:pt>
                <c:pt idx="726">
                  <c:v>61.99059243670203</c:v>
                </c:pt>
                <c:pt idx="727">
                  <c:v>62.000426836902761</c:v>
                </c:pt>
                <c:pt idx="728">
                  <c:v>62.010255594373596</c:v>
                </c:pt>
                <c:pt idx="729">
                  <c:v>62.020078727884325</c:v>
                </c:pt>
                <c:pt idx="730">
                  <c:v>62.029896256138812</c:v>
                </c:pt>
                <c:pt idx="731">
                  <c:v>62.039708197775241</c:v>
                </c:pt>
                <c:pt idx="732">
                  <c:v>62.049514571366409</c:v>
                </c:pt>
                <c:pt idx="733">
                  <c:v>62.059315395420107</c:v>
                </c:pt>
                <c:pt idx="734">
                  <c:v>62.069110688379673</c:v>
                </c:pt>
                <c:pt idx="735">
                  <c:v>62.078900468623999</c:v>
                </c:pt>
                <c:pt idx="736">
                  <c:v>62.088684754468126</c:v>
                </c:pt>
                <c:pt idx="737">
                  <c:v>62.098463564163502</c:v>
                </c:pt>
                <c:pt idx="738">
                  <c:v>62.108236915898274</c:v>
                </c:pt>
                <c:pt idx="739">
                  <c:v>62.118004827797698</c:v>
                </c:pt>
                <c:pt idx="740">
                  <c:v>62.12776731792453</c:v>
                </c:pt>
                <c:pt idx="741">
                  <c:v>62.137524404279212</c:v>
                </c:pt>
                <c:pt idx="742">
                  <c:v>62.147276104800284</c:v>
                </c:pt>
                <c:pt idx="743">
                  <c:v>62.157022437364752</c:v>
                </c:pt>
                <c:pt idx="744">
                  <c:v>62.166763419788289</c:v>
                </c:pt>
                <c:pt idx="745">
                  <c:v>62.176499069825788</c:v>
                </c:pt>
                <c:pt idx="746">
                  <c:v>62.186229405171353</c:v>
                </c:pt>
                <c:pt idx="747">
                  <c:v>62.195954443458923</c:v>
                </c:pt>
                <c:pt idx="748">
                  <c:v>62.205674202262514</c:v>
                </c:pt>
                <c:pt idx="749">
                  <c:v>62.21538869909638</c:v>
                </c:pt>
                <c:pt idx="750">
                  <c:v>62.225097951415528</c:v>
                </c:pt>
                <c:pt idx="751">
                  <c:v>62.23480197661592</c:v>
                </c:pt>
                <c:pt idx="752">
                  <c:v>62.244500792034884</c:v>
                </c:pt>
                <c:pt idx="753">
                  <c:v>62.254194414951201</c:v>
                </c:pt>
                <c:pt idx="754">
                  <c:v>62.263882862585696</c:v>
                </c:pt>
                <c:pt idx="755">
                  <c:v>62.273566152101452</c:v>
                </c:pt>
                <c:pt idx="756">
                  <c:v>62.283244300603847</c:v>
                </c:pt>
                <c:pt idx="757">
                  <c:v>62.292917325141374</c:v>
                </c:pt>
                <c:pt idx="758">
                  <c:v>62.302585242705433</c:v>
                </c:pt>
                <c:pt idx="759">
                  <c:v>62.312248070230972</c:v>
                </c:pt>
                <c:pt idx="760">
                  <c:v>62.321905824596534</c:v>
                </c:pt>
                <c:pt idx="761">
                  <c:v>62.331558522624796</c:v>
                </c:pt>
                <c:pt idx="762">
                  <c:v>62.341206181082711</c:v>
                </c:pt>
                <c:pt idx="763">
                  <c:v>62.350848816681783</c:v>
                </c:pt>
                <c:pt idx="764">
                  <c:v>62.360486446078404</c:v>
                </c:pt>
                <c:pt idx="765">
                  <c:v>62.370119085874123</c:v>
                </c:pt>
                <c:pt idx="766">
                  <c:v>62.379746752616086</c:v>
                </c:pt>
                <c:pt idx="767">
                  <c:v>62.389369462796921</c:v>
                </c:pt>
                <c:pt idx="768">
                  <c:v>62.398987232855539</c:v>
                </c:pt>
                <c:pt idx="769">
                  <c:v>62.408600079176971</c:v>
                </c:pt>
                <c:pt idx="770">
                  <c:v>62.418208018092848</c:v>
                </c:pt>
                <c:pt idx="771">
                  <c:v>62.427811065881805</c:v>
                </c:pt>
                <c:pt idx="772">
                  <c:v>62.437409238769426</c:v>
                </c:pt>
                <c:pt idx="773">
                  <c:v>62.447002552928737</c:v>
                </c:pt>
                <c:pt idx="774">
                  <c:v>62.456591024480517</c:v>
                </c:pt>
                <c:pt idx="775">
                  <c:v>62.466174669493434</c:v>
                </c:pt>
                <c:pt idx="776">
                  <c:v>62.475753503984379</c:v>
                </c:pt>
                <c:pt idx="777">
                  <c:v>62.485327543918608</c:v>
                </c:pt>
                <c:pt idx="778">
                  <c:v>62.494896805210388</c:v>
                </c:pt>
                <c:pt idx="779">
                  <c:v>62.504461303722657</c:v>
                </c:pt>
                <c:pt idx="780">
                  <c:v>62.514021055267953</c:v>
                </c:pt>
                <c:pt idx="781">
                  <c:v>62.523576075608041</c:v>
                </c:pt>
                <c:pt idx="782">
                  <c:v>62.533126380454675</c:v>
                </c:pt>
                <c:pt idx="783">
                  <c:v>62.542671985469532</c:v>
                </c:pt>
                <c:pt idx="784">
                  <c:v>62.552212906264714</c:v>
                </c:pt>
                <c:pt idx="785">
                  <c:v>62.561749158402733</c:v>
                </c:pt>
                <c:pt idx="786">
                  <c:v>62.57128075739697</c:v>
                </c:pt>
                <c:pt idx="787">
                  <c:v>62.580807718711888</c:v>
                </c:pt>
                <c:pt idx="788">
                  <c:v>62.590330057763182</c:v>
                </c:pt>
                <c:pt idx="789">
                  <c:v>62.599847789918186</c:v>
                </c:pt>
                <c:pt idx="790">
                  <c:v>62.60936093049596</c:v>
                </c:pt>
                <c:pt idx="791">
                  <c:v>62.618869494767594</c:v>
                </c:pt>
                <c:pt idx="792">
                  <c:v>62.628373497956559</c:v>
                </c:pt>
                <c:pt idx="793">
                  <c:v>62.637872955238748</c:v>
                </c:pt>
                <c:pt idx="794">
                  <c:v>62.647367881742881</c:v>
                </c:pt>
                <c:pt idx="795">
                  <c:v>62.656858292550695</c:v>
                </c:pt>
                <c:pt idx="796">
                  <c:v>62.666344202697047</c:v>
                </c:pt>
                <c:pt idx="797">
                  <c:v>62.675825627170482</c:v>
                </c:pt>
                <c:pt idx="798">
                  <c:v>62.685302580913039</c:v>
                </c:pt>
                <c:pt idx="799">
                  <c:v>62.694775078820896</c:v>
                </c:pt>
                <c:pt idx="800">
                  <c:v>62.704243135744299</c:v>
                </c:pt>
                <c:pt idx="801">
                  <c:v>62.713706766487888</c:v>
                </c:pt>
                <c:pt idx="802">
                  <c:v>62.723165985811058</c:v>
                </c:pt>
                <c:pt idx="803">
                  <c:v>62.732620808427939</c:v>
                </c:pt>
                <c:pt idx="804">
                  <c:v>62.74207124900785</c:v>
                </c:pt>
                <c:pt idx="805">
                  <c:v>62.751517322175374</c:v>
                </c:pt>
                <c:pt idx="806">
                  <c:v>62.760959042510613</c:v>
                </c:pt>
                <c:pt idx="807">
                  <c:v>62.770396424549588</c:v>
                </c:pt>
                <c:pt idx="808">
                  <c:v>62.779829482784095</c:v>
                </c:pt>
                <c:pt idx="809">
                  <c:v>62.789258231662238</c:v>
                </c:pt>
                <c:pt idx="810">
                  <c:v>62.798682685588567</c:v>
                </c:pt>
                <c:pt idx="811">
                  <c:v>62.8081028589243</c:v>
                </c:pt>
                <c:pt idx="812">
                  <c:v>62.81751876598738</c:v>
                </c:pt>
                <c:pt idx="813">
                  <c:v>62.826930421052964</c:v>
                </c:pt>
                <c:pt idx="814">
                  <c:v>62.836337838353415</c:v>
                </c:pt>
                <c:pt idx="815">
                  <c:v>62.845741032078614</c:v>
                </c:pt>
                <c:pt idx="816">
                  <c:v>62.855140016376239</c:v>
                </c:pt>
                <c:pt idx="817">
                  <c:v>62.864534805351674</c:v>
                </c:pt>
                <c:pt idx="818">
                  <c:v>62.87392541306869</c:v>
                </c:pt>
                <c:pt idx="819">
                  <c:v>62.883311853549152</c:v>
                </c:pt>
                <c:pt idx="820">
                  <c:v>62.892694140773713</c:v>
                </c:pt>
                <c:pt idx="821">
                  <c:v>62.902072288681552</c:v>
                </c:pt>
                <c:pt idx="822">
                  <c:v>62.911446311171005</c:v>
                </c:pt>
                <c:pt idx="823">
                  <c:v>62.920816222099354</c:v>
                </c:pt>
                <c:pt idx="824">
                  <c:v>62.930182035283352</c:v>
                </c:pt>
                <c:pt idx="825">
                  <c:v>62.939543764499362</c:v>
                </c:pt>
                <c:pt idx="826">
                  <c:v>62.948901423483413</c:v>
                </c:pt>
                <c:pt idx="827">
                  <c:v>62.95825502593155</c:v>
                </c:pt>
                <c:pt idx="828">
                  <c:v>62.967604585499842</c:v>
                </c:pt>
                <c:pt idx="829">
                  <c:v>62.97695011580489</c:v>
                </c:pt>
                <c:pt idx="830">
                  <c:v>62.986291630423729</c:v>
                </c:pt>
                <c:pt idx="831">
                  <c:v>62.995629142894181</c:v>
                </c:pt>
                <c:pt idx="832">
                  <c:v>63.004962666714903</c:v>
                </c:pt>
                <c:pt idx="833">
                  <c:v>63.014292215345797</c:v>
                </c:pt>
                <c:pt idx="834">
                  <c:v>63.023617802207987</c:v>
                </c:pt>
                <c:pt idx="835">
                  <c:v>63.032939440684181</c:v>
                </c:pt>
                <c:pt idx="836">
                  <c:v>63.042257144118658</c:v>
                </c:pt>
                <c:pt idx="837">
                  <c:v>63.051570925817721</c:v>
                </c:pt>
                <c:pt idx="838">
                  <c:v>63.060880799049578</c:v>
                </c:pt>
                <c:pt idx="839">
                  <c:v>63.070186777044832</c:v>
                </c:pt>
                <c:pt idx="840">
                  <c:v>63.079488872996407</c:v>
                </c:pt>
                <c:pt idx="841">
                  <c:v>63.088787100059989</c:v>
                </c:pt>
                <c:pt idx="842">
                  <c:v>63.098081471353836</c:v>
                </c:pt>
                <c:pt idx="843">
                  <c:v>63.107371999959412</c:v>
                </c:pt>
                <c:pt idx="844">
                  <c:v>63.116658698921213</c:v>
                </c:pt>
                <c:pt idx="845">
                  <c:v>63.125941581247055</c:v>
                </c:pt>
                <c:pt idx="846">
                  <c:v>63.13522065990837</c:v>
                </c:pt>
                <c:pt idx="847">
                  <c:v>63.144495947840248</c:v>
                </c:pt>
                <c:pt idx="848">
                  <c:v>63.153767457941619</c:v>
                </c:pt>
                <c:pt idx="849">
                  <c:v>63.163035203075495</c:v>
                </c:pt>
                <c:pt idx="850">
                  <c:v>63.172299196069048</c:v>
                </c:pt>
                <c:pt idx="851">
                  <c:v>63.181559449713895</c:v>
                </c:pt>
                <c:pt idx="852">
                  <c:v>63.190815976766281</c:v>
                </c:pt>
                <c:pt idx="853">
                  <c:v>63.200068789947011</c:v>
                </c:pt>
                <c:pt idx="854">
                  <c:v>63.209317901941915</c:v>
                </c:pt>
                <c:pt idx="855">
                  <c:v>63.218563325401973</c:v>
                </c:pt>
                <c:pt idx="856">
                  <c:v>63.227805072943298</c:v>
                </c:pt>
                <c:pt idx="857">
                  <c:v>63.237043157147347</c:v>
                </c:pt>
                <c:pt idx="858">
                  <c:v>63.246277590561419</c:v>
                </c:pt>
                <c:pt idx="859">
                  <c:v>63.255508385698228</c:v>
                </c:pt>
                <c:pt idx="860">
                  <c:v>63.264735555036665</c:v>
                </c:pt>
                <c:pt idx="861">
                  <c:v>63.273959111021625</c:v>
                </c:pt>
                <c:pt idx="862">
                  <c:v>63.2831790660641</c:v>
                </c:pt>
                <c:pt idx="863">
                  <c:v>63.292395432541703</c:v>
                </c:pt>
                <c:pt idx="864">
                  <c:v>63.301608222798478</c:v>
                </c:pt>
                <c:pt idx="865">
                  <c:v>63.310817449145205</c:v>
                </c:pt>
                <c:pt idx="866">
                  <c:v>63.320023123859535</c:v>
                </c:pt>
                <c:pt idx="867">
                  <c:v>63.329225259186259</c:v>
                </c:pt>
                <c:pt idx="868">
                  <c:v>63.33842386733722</c:v>
                </c:pt>
                <c:pt idx="869">
                  <c:v>63.347618960491751</c:v>
                </c:pt>
                <c:pt idx="870">
                  <c:v>63.35681055079656</c:v>
                </c:pt>
                <c:pt idx="871">
                  <c:v>63.365998650366173</c:v>
                </c:pt>
                <c:pt idx="872">
                  <c:v>63.375183271282864</c:v>
                </c:pt>
                <c:pt idx="873">
                  <c:v>63.384364425596871</c:v>
                </c:pt>
                <c:pt idx="874">
                  <c:v>63.393542125326626</c:v>
                </c:pt>
                <c:pt idx="875">
                  <c:v>63.402716382458721</c:v>
                </c:pt>
                <c:pt idx="876">
                  <c:v>63.411887208948272</c:v>
                </c:pt>
                <c:pt idx="877">
                  <c:v>63.421054616719047</c:v>
                </c:pt>
                <c:pt idx="878">
                  <c:v>63.430218617663364</c:v>
                </c:pt>
                <c:pt idx="879">
                  <c:v>63.439379223642653</c:v>
                </c:pt>
                <c:pt idx="880">
                  <c:v>63.44853644648709</c:v>
                </c:pt>
                <c:pt idx="881">
                  <c:v>63.457690297996344</c:v>
                </c:pt>
                <c:pt idx="882">
                  <c:v>63.466840789939155</c:v>
                </c:pt>
                <c:pt idx="883">
                  <c:v>63.475987934053919</c:v>
                </c:pt>
                <c:pt idx="884">
                  <c:v>63.485131742048473</c:v>
                </c:pt>
                <c:pt idx="885">
                  <c:v>63.494272225600589</c:v>
                </c:pt>
                <c:pt idx="886">
                  <c:v>63.50340939635786</c:v>
                </c:pt>
                <c:pt idx="887">
                  <c:v>63.512543265937857</c:v>
                </c:pt>
                <c:pt idx="888">
                  <c:v>63.521673845928468</c:v>
                </c:pt>
                <c:pt idx="889">
                  <c:v>63.530801147887885</c:v>
                </c:pt>
                <c:pt idx="890">
                  <c:v>63.539925183344671</c:v>
                </c:pt>
                <c:pt idx="891">
                  <c:v>63.549045963798129</c:v>
                </c:pt>
                <c:pt idx="892">
                  <c:v>63.558163500718258</c:v>
                </c:pt>
                <c:pt idx="893">
                  <c:v>63.567277805545949</c:v>
                </c:pt>
                <c:pt idx="894">
                  <c:v>63.576388889693085</c:v>
                </c:pt>
                <c:pt idx="895">
                  <c:v>63.58549676454281</c:v>
                </c:pt>
                <c:pt idx="896">
                  <c:v>63.594601441449434</c:v>
                </c:pt>
                <c:pt idx="897">
                  <c:v>63.603702931738852</c:v>
                </c:pt>
                <c:pt idx="898">
                  <c:v>63.612801246708429</c:v>
                </c:pt>
                <c:pt idx="899">
                  <c:v>63.621896397627268</c:v>
                </c:pt>
                <c:pt idx="900">
                  <c:v>63.63098839573626</c:v>
                </c:pt>
                <c:pt idx="901">
                  <c:v>63.640077252248332</c:v>
                </c:pt>
                <c:pt idx="902">
                  <c:v>63.649162978348571</c:v>
                </c:pt>
                <c:pt idx="903">
                  <c:v>63.658245585194145</c:v>
                </c:pt>
                <c:pt idx="904">
                  <c:v>63.667325083914683</c:v>
                </c:pt>
                <c:pt idx="905">
                  <c:v>63.676401485612395</c:v>
                </c:pt>
                <c:pt idx="906">
                  <c:v>63.685474801361906</c:v>
                </c:pt>
                <c:pt idx="907">
                  <c:v>63.694545042210748</c:v>
                </c:pt>
                <c:pt idx="908">
                  <c:v>63.703612219179305</c:v>
                </c:pt>
                <c:pt idx="909">
                  <c:v>63.712676343261009</c:v>
                </c:pt>
                <c:pt idx="910">
                  <c:v>63.721737425422354</c:v>
                </c:pt>
                <c:pt idx="911">
                  <c:v>63.730795476603177</c:v>
                </c:pt>
                <c:pt idx="912">
                  <c:v>63.739850507716646</c:v>
                </c:pt>
                <c:pt idx="913">
                  <c:v>63.748902529649442</c:v>
                </c:pt>
                <c:pt idx="914">
                  <c:v>63.75795155326194</c:v>
                </c:pt>
                <c:pt idx="915">
                  <c:v>63.766997589388211</c:v>
                </c:pt>
                <c:pt idx="916">
                  <c:v>63.776040648836322</c:v>
                </c:pt>
                <c:pt idx="917">
                  <c:v>63.785080742388267</c:v>
                </c:pt>
                <c:pt idx="918">
                  <c:v>63.79411788080013</c:v>
                </c:pt>
                <c:pt idx="919">
                  <c:v>63.803152074802334</c:v>
                </c:pt>
                <c:pt idx="920">
                  <c:v>63.812183335099711</c:v>
                </c:pt>
                <c:pt idx="921">
                  <c:v>63.821211672371398</c:v>
                </c:pt>
                <c:pt idx="922">
                  <c:v>63.830237097271386</c:v>
                </c:pt>
                <c:pt idx="923">
                  <c:v>63.839259620428244</c:v>
                </c:pt>
                <c:pt idx="924">
                  <c:v>63.848279252445423</c:v>
                </c:pt>
                <c:pt idx="925">
                  <c:v>63.857296003901311</c:v>
                </c:pt>
                <c:pt idx="926">
                  <c:v>63.866309885349537</c:v>
                </c:pt>
                <c:pt idx="927">
                  <c:v>63.875320907318745</c:v>
                </c:pt>
                <c:pt idx="928">
                  <c:v>63.884329080312959</c:v>
                </c:pt>
                <c:pt idx="929">
                  <c:v>63.893334414811747</c:v>
                </c:pt>
                <c:pt idx="930">
                  <c:v>63.902336921270006</c:v>
                </c:pt>
                <c:pt idx="931">
                  <c:v>63.911336610118518</c:v>
                </c:pt>
                <c:pt idx="932">
                  <c:v>63.920333491763778</c:v>
                </c:pt>
                <c:pt idx="933">
                  <c:v>63.929327576588008</c:v>
                </c:pt>
                <c:pt idx="934">
                  <c:v>63.938318874949672</c:v>
                </c:pt>
                <c:pt idx="935">
                  <c:v>63.947307397183238</c:v>
                </c:pt>
                <c:pt idx="936">
                  <c:v>63.956293153599418</c:v>
                </c:pt>
                <c:pt idx="937">
                  <c:v>63.965276154485259</c:v>
                </c:pt>
                <c:pt idx="938">
                  <c:v>63.974256410104203</c:v>
                </c:pt>
                <c:pt idx="939">
                  <c:v>63.983233930696343</c:v>
                </c:pt>
                <c:pt idx="940">
                  <c:v>63.992208726478459</c:v>
                </c:pt>
                <c:pt idx="941">
                  <c:v>64.001180807643962</c:v>
                </c:pt>
                <c:pt idx="942">
                  <c:v>64.010150184363312</c:v>
                </c:pt>
                <c:pt idx="943">
                  <c:v>64.019116866783918</c:v>
                </c:pt>
                <c:pt idx="944">
                  <c:v>64.028080865030162</c:v>
                </c:pt>
                <c:pt idx="945">
                  <c:v>64.037042189203802</c:v>
                </c:pt>
                <c:pt idx="946">
                  <c:v>64.046000849383859</c:v>
                </c:pt>
                <c:pt idx="947">
                  <c:v>64.054956855626756</c:v>
                </c:pt>
                <c:pt idx="948">
                  <c:v>64.06391021796648</c:v>
                </c:pt>
                <c:pt idx="949">
                  <c:v>64.072860946414622</c:v>
                </c:pt>
                <c:pt idx="950">
                  <c:v>64.081809050960487</c:v>
                </c:pt>
                <c:pt idx="951">
                  <c:v>64.090754541571258</c:v>
                </c:pt>
                <c:pt idx="952">
                  <c:v>64.09969742819203</c:v>
                </c:pt>
                <c:pt idx="953">
                  <c:v>64.108637720746003</c:v>
                </c:pt>
                <c:pt idx="954">
                  <c:v>64.117575429134462</c:v>
                </c:pt>
                <c:pt idx="955">
                  <c:v>64.126510563236963</c:v>
                </c:pt>
                <c:pt idx="956">
                  <c:v>64.135443132911419</c:v>
                </c:pt>
                <c:pt idx="957">
                  <c:v>64.14437314799423</c:v>
                </c:pt>
                <c:pt idx="958">
                  <c:v>64.153300618300335</c:v>
                </c:pt>
                <c:pt idx="959">
                  <c:v>64.162225553623259</c:v>
                </c:pt>
                <c:pt idx="960">
                  <c:v>64.171147963735336</c:v>
                </c:pt>
                <c:pt idx="961">
                  <c:v>64.180067858387758</c:v>
                </c:pt>
                <c:pt idx="962">
                  <c:v>64.188985247310725</c:v>
                </c:pt>
                <c:pt idx="963">
                  <c:v>64.197900140213321</c:v>
                </c:pt>
                <c:pt idx="964">
                  <c:v>64.206812546783951</c:v>
                </c:pt>
                <c:pt idx="965">
                  <c:v>64.215722476690161</c:v>
                </c:pt>
                <c:pt idx="966">
                  <c:v>64.224629939578875</c:v>
                </c:pt>
                <c:pt idx="967">
                  <c:v>64.233534945076485</c:v>
                </c:pt>
                <c:pt idx="968">
                  <c:v>64.242437502788889</c:v>
                </c:pt>
                <c:pt idx="969">
                  <c:v>64.251337622301591</c:v>
                </c:pt>
                <c:pt idx="970">
                  <c:v>64.260235313179805</c:v>
                </c:pt>
                <c:pt idx="971">
                  <c:v>64.269130584968664</c:v>
                </c:pt>
                <c:pt idx="972">
                  <c:v>64.278023447193121</c:v>
                </c:pt>
                <c:pt idx="973">
                  <c:v>64.286913909358205</c:v>
                </c:pt>
                <c:pt idx="974">
                  <c:v>64.29580198094898</c:v>
                </c:pt>
                <c:pt idx="975">
                  <c:v>64.304687671430699</c:v>
                </c:pt>
                <c:pt idx="976">
                  <c:v>64.313570990249076</c:v>
                </c:pt>
                <c:pt idx="977">
                  <c:v>64.322451946829872</c:v>
                </c:pt>
                <c:pt idx="978">
                  <c:v>64.331330550579679</c:v>
                </c:pt>
                <c:pt idx="979">
                  <c:v>64.340206810885462</c:v>
                </c:pt>
                <c:pt idx="980">
                  <c:v>64.349080737114775</c:v>
                </c:pt>
                <c:pt idx="981">
                  <c:v>64.357952338616087</c:v>
                </c:pt>
                <c:pt idx="982">
                  <c:v>64.366821624718597</c:v>
                </c:pt>
                <c:pt idx="983">
                  <c:v>64.37568860473246</c:v>
                </c:pt>
                <c:pt idx="984">
                  <c:v>64.384553287948819</c:v>
                </c:pt>
                <c:pt idx="985">
                  <c:v>64.393415683639972</c:v>
                </c:pt>
                <c:pt idx="986">
                  <c:v>64.402275801059275</c:v>
                </c:pt>
                <c:pt idx="987">
                  <c:v>64.411133649441553</c:v>
                </c:pt>
                <c:pt idx="988">
                  <c:v>64.419989238002884</c:v>
                </c:pt>
                <c:pt idx="989">
                  <c:v>64.428842575940749</c:v>
                </c:pt>
                <c:pt idx="990">
                  <c:v>64.437693672434364</c:v>
                </c:pt>
                <c:pt idx="991">
                  <c:v>64.44654253664433</c:v>
                </c:pt>
                <c:pt idx="992">
                  <c:v>64.455389177713087</c:v>
                </c:pt>
                <c:pt idx="993">
                  <c:v>64.464233604764885</c:v>
                </c:pt>
                <c:pt idx="994">
                  <c:v>64.473075826905898</c:v>
                </c:pt>
                <c:pt idx="995">
                  <c:v>64.481915853224081</c:v>
                </c:pt>
                <c:pt idx="996">
                  <c:v>64.490753692789681</c:v>
                </c:pt>
                <c:pt idx="997">
                  <c:v>64.499589354654958</c:v>
                </c:pt>
                <c:pt idx="998">
                  <c:v>64.508422847854334</c:v>
                </c:pt>
                <c:pt idx="999">
                  <c:v>64.517254181404695</c:v>
                </c:pt>
                <c:pt idx="1000">
                  <c:v>64.526083364305137</c:v>
                </c:pt>
                <c:pt idx="1001">
                  <c:v>64.534910405537445</c:v>
                </c:pt>
                <c:pt idx="1002">
                  <c:v>64.543735314065714</c:v>
                </c:pt>
                <c:pt idx="1003">
                  <c:v>64.552558098836869</c:v>
                </c:pt>
                <c:pt idx="1004">
                  <c:v>64.561378768780486</c:v>
                </c:pt>
                <c:pt idx="1005">
                  <c:v>64.570197332808931</c:v>
                </c:pt>
                <c:pt idx="1006">
                  <c:v>64.579013799817417</c:v>
                </c:pt>
                <c:pt idx="1007">
                  <c:v>64.587828178684205</c:v>
                </c:pt>
                <c:pt idx="1008">
                  <c:v>64.596640478270544</c:v>
                </c:pt>
                <c:pt idx="1009">
                  <c:v>64.605450707420772</c:v>
                </c:pt>
                <c:pt idx="1010">
                  <c:v>64.614258874962559</c:v>
                </c:pt>
                <c:pt idx="1011">
                  <c:v>64.623064989706663</c:v>
                </c:pt>
                <c:pt idx="1012">
                  <c:v>64.631869060447315</c:v>
                </c:pt>
                <c:pt idx="1013">
                  <c:v>64.640671095962304</c:v>
                </c:pt>
                <c:pt idx="1014">
                  <c:v>64.649471105012651</c:v>
                </c:pt>
                <c:pt idx="1015">
                  <c:v>64.658269096343176</c:v>
                </c:pt>
                <c:pt idx="1016">
                  <c:v>64.667065078682398</c:v>
                </c:pt>
                <c:pt idx="1017">
                  <c:v>64.675859060742383</c:v>
                </c:pt>
                <c:pt idx="1018">
                  <c:v>64.684651051219262</c:v>
                </c:pt>
                <c:pt idx="1019">
                  <c:v>64.693441058792956</c:v>
                </c:pt>
                <c:pt idx="1020">
                  <c:v>64.702229092127268</c:v>
                </c:pt>
                <c:pt idx="1021">
                  <c:v>64.7110151598703</c:v>
                </c:pt>
                <c:pt idx="1022">
                  <c:v>64.719799270654065</c:v>
                </c:pt>
                <c:pt idx="1023">
                  <c:v>64.728581433094874</c:v>
                </c:pt>
                <c:pt idx="1024">
                  <c:v>64.737361655793336</c:v>
                </c:pt>
                <c:pt idx="1025">
                  <c:v>64.746139947334385</c:v>
                </c:pt>
                <c:pt idx="1026">
                  <c:v>64.754916316287421</c:v>
                </c:pt>
                <c:pt idx="1027">
                  <c:v>64.763690771206271</c:v>
                </c:pt>
                <c:pt idx="1028">
                  <c:v>64.772463320629427</c:v>
                </c:pt>
                <c:pt idx="1029">
                  <c:v>64.781233973080006</c:v>
                </c:pt>
                <c:pt idx="1030">
                  <c:v>64.790002737065862</c:v>
                </c:pt>
                <c:pt idx="1031">
                  <c:v>64.798769621079671</c:v>
                </c:pt>
                <c:pt idx="1032">
                  <c:v>64.807534633598863</c:v>
                </c:pt>
                <c:pt idx="1033">
                  <c:v>64.816297783085972</c:v>
                </c:pt>
                <c:pt idx="1034">
                  <c:v>64.825059077988485</c:v>
                </c:pt>
                <c:pt idx="1035">
                  <c:v>64.833818526738966</c:v>
                </c:pt>
                <c:pt idx="1036">
                  <c:v>64.842576137755046</c:v>
                </c:pt>
                <c:pt idx="1037">
                  <c:v>64.851331919439858</c:v>
                </c:pt>
                <c:pt idx="1038">
                  <c:v>64.860085880181529</c:v>
                </c:pt>
                <c:pt idx="1039">
                  <c:v>64.868838028353778</c:v>
                </c:pt>
                <c:pt idx="1040">
                  <c:v>64.877588372315628</c:v>
                </c:pt>
                <c:pt idx="1041">
                  <c:v>64.886336920411722</c:v>
                </c:pt>
                <c:pt idx="1042">
                  <c:v>64.895083680972249</c:v>
                </c:pt>
                <c:pt idx="1043">
                  <c:v>64.903828662312975</c:v>
                </c:pt>
                <c:pt idx="1044">
                  <c:v>64.912571872735555</c:v>
                </c:pt>
                <c:pt idx="1045">
                  <c:v>64.921313320527275</c:v>
                </c:pt>
                <c:pt idx="1046">
                  <c:v>64.930053013961356</c:v>
                </c:pt>
                <c:pt idx="1047">
                  <c:v>64.938790961296974</c:v>
                </c:pt>
                <c:pt idx="1048">
                  <c:v>64.947527170779239</c:v>
                </c:pt>
                <c:pt idx="1049">
                  <c:v>64.956261650639306</c:v>
                </c:pt>
                <c:pt idx="1050">
                  <c:v>64.964994409094558</c:v>
                </c:pt>
                <c:pt idx="1051">
                  <c:v>64.973725454348539</c:v>
                </c:pt>
                <c:pt idx="1052">
                  <c:v>64.982454794591078</c:v>
                </c:pt>
                <c:pt idx="1053">
                  <c:v>64.991182437998205</c:v>
                </c:pt>
                <c:pt idx="1054">
                  <c:v>64.99990839273255</c:v>
                </c:pt>
                <c:pt idx="1055">
                  <c:v>65.008632666943086</c:v>
                </c:pt>
                <c:pt idx="1056">
                  <c:v>65.017355268765385</c:v>
                </c:pt>
                <c:pt idx="1057">
                  <c:v>65.026076206321491</c:v>
                </c:pt>
                <c:pt idx="1058">
                  <c:v>65.034795487720316</c:v>
                </c:pt>
                <c:pt idx="1059">
                  <c:v>65.043513121057273</c:v>
                </c:pt>
                <c:pt idx="1060">
                  <c:v>65.0522291144148</c:v>
                </c:pt>
                <c:pt idx="1061">
                  <c:v>65.060943475861961</c:v>
                </c:pt>
                <c:pt idx="1062">
                  <c:v>65.069656213454991</c:v>
                </c:pt>
                <c:pt idx="1063">
                  <c:v>65.078367335236905</c:v>
                </c:pt>
                <c:pt idx="1064">
                  <c:v>65.087076849237889</c:v>
                </c:pt>
                <c:pt idx="1065">
                  <c:v>65.095784763475123</c:v>
                </c:pt>
                <c:pt idx="1066">
                  <c:v>65.104491085953157</c:v>
                </c:pt>
                <c:pt idx="1067">
                  <c:v>65.113195824663691</c:v>
                </c:pt>
                <c:pt idx="1068">
                  <c:v>65.121898987585624</c:v>
                </c:pt>
                <c:pt idx="1069">
                  <c:v>65.130600582685346</c:v>
                </c:pt>
                <c:pt idx="1070">
                  <c:v>65.13930061791666</c:v>
                </c:pt>
                <c:pt idx="1071">
                  <c:v>65.147999101220904</c:v>
                </c:pt>
                <c:pt idx="1072">
                  <c:v>65.156696040526867</c:v>
                </c:pt>
                <c:pt idx="1073">
                  <c:v>65.165391443750977</c:v>
                </c:pt>
                <c:pt idx="1074">
                  <c:v>65.174085318797481</c:v>
                </c:pt>
                <c:pt idx="1075">
                  <c:v>65.182777673558206</c:v>
                </c:pt>
                <c:pt idx="1076">
                  <c:v>65.191468515912831</c:v>
                </c:pt>
                <c:pt idx="1077">
                  <c:v>65.200157853728925</c:v>
                </c:pt>
                <c:pt idx="1078">
                  <c:v>65.208845694861992</c:v>
                </c:pt>
                <c:pt idx="1079">
                  <c:v>65.21753204715543</c:v>
                </c:pt>
                <c:pt idx="1080">
                  <c:v>65.226216918440713</c:v>
                </c:pt>
                <c:pt idx="1081">
                  <c:v>65.234900316537605</c:v>
                </c:pt>
                <c:pt idx="1082">
                  <c:v>65.243582249253748</c:v>
                </c:pt>
                <c:pt idx="1083">
                  <c:v>65.252262724385176</c:v>
                </c:pt>
                <c:pt idx="1084">
                  <c:v>65.260941749716224</c:v>
                </c:pt>
                <c:pt idx="1085">
                  <c:v>65.269619333019477</c:v>
                </c:pt>
                <c:pt idx="1086">
                  <c:v>65.278295482055952</c:v>
                </c:pt>
                <c:pt idx="1087">
                  <c:v>65.286970204575184</c:v>
                </c:pt>
                <c:pt idx="1088">
                  <c:v>65.295643508315138</c:v>
                </c:pt>
                <c:pt idx="1089">
                  <c:v>65.304315401002484</c:v>
                </c:pt>
                <c:pt idx="1090">
                  <c:v>65.312985890352323</c:v>
                </c:pt>
                <c:pt idx="1091">
                  <c:v>65.321654984068729</c:v>
                </c:pt>
                <c:pt idx="1092">
                  <c:v>65.33032268984428</c:v>
                </c:pt>
                <c:pt idx="1093">
                  <c:v>65.338989015360525</c:v>
                </c:pt>
                <c:pt idx="1094">
                  <c:v>65.347653968287716</c:v>
                </c:pt>
                <c:pt idx="1095">
                  <c:v>65.356317556285276</c:v>
                </c:pt>
                <c:pt idx="1096">
                  <c:v>65.36497978700136</c:v>
                </c:pt>
                <c:pt idx="1097">
                  <c:v>65.373640668073293</c:v>
                </c:pt>
                <c:pt idx="1098">
                  <c:v>65.382300207127443</c:v>
                </c:pt>
                <c:pt idx="1099">
                  <c:v>65.39095841177938</c:v>
                </c:pt>
                <c:pt idx="1100">
                  <c:v>65.399615289633871</c:v>
                </c:pt>
                <c:pt idx="1101">
                  <c:v>65.408270848284971</c:v>
                </c:pt>
                <c:pt idx="1102">
                  <c:v>65.416925095315875</c:v>
                </c:pt>
                <c:pt idx="1103">
                  <c:v>65.425578038299406</c:v>
                </c:pt>
                <c:pt idx="1104">
                  <c:v>65.434229684797657</c:v>
                </c:pt>
                <c:pt idx="1105">
                  <c:v>65.442880042362276</c:v>
                </c:pt>
                <c:pt idx="1106">
                  <c:v>65.45152911853441</c:v>
                </c:pt>
                <c:pt idx="1107">
                  <c:v>65.460176920844859</c:v>
                </c:pt>
                <c:pt idx="1108">
                  <c:v>65.468823456813936</c:v>
                </c:pt>
                <c:pt idx="1109">
                  <c:v>65.477468733951795</c:v>
                </c:pt>
                <c:pt idx="1110">
                  <c:v>65.486112759758356</c:v>
                </c:pt>
                <c:pt idx="1111">
                  <c:v>65.494755541723293</c:v>
                </c:pt>
                <c:pt idx="1112">
                  <c:v>65.503397087326121</c:v>
                </c:pt>
                <c:pt idx="1113">
                  <c:v>65.512037404036292</c:v>
                </c:pt>
                <c:pt idx="1114">
                  <c:v>65.520676499313311</c:v>
                </c:pt>
                <c:pt idx="1115">
                  <c:v>65.529314380606579</c:v>
                </c:pt>
                <c:pt idx="1116">
                  <c:v>65.537951055355649</c:v>
                </c:pt>
                <c:pt idx="1117">
                  <c:v>65.546586530990268</c:v>
                </c:pt>
                <c:pt idx="1118">
                  <c:v>65.555220814930266</c:v>
                </c:pt>
                <c:pt idx="1119">
                  <c:v>65.563853914585778</c:v>
                </c:pt>
                <c:pt idx="1120">
                  <c:v>65.572485837357164</c:v>
                </c:pt>
                <c:pt idx="1121">
                  <c:v>65.581116590635091</c:v>
                </c:pt>
                <c:pt idx="1122">
                  <c:v>65.589746181800862</c:v>
                </c:pt>
                <c:pt idx="1123">
                  <c:v>65.598374618225932</c:v>
                </c:pt>
                <c:pt idx="1124">
                  <c:v>65.607001907272448</c:v>
                </c:pt>
                <c:pt idx="1125">
                  <c:v>65.615628056293033</c:v>
                </c:pt>
                <c:pt idx="1126">
                  <c:v>65.624253072630935</c:v>
                </c:pt>
                <c:pt idx="1127">
                  <c:v>65.632876963619935</c:v>
                </c:pt>
                <c:pt idx="1128">
                  <c:v>65.641499736584791</c:v>
                </c:pt>
                <c:pt idx="1129">
                  <c:v>65.650121398840682</c:v>
                </c:pt>
                <c:pt idx="1130">
                  <c:v>65.65874195769392</c:v>
                </c:pt>
                <c:pt idx="1131">
                  <c:v>65.667361420441367</c:v>
                </c:pt>
                <c:pt idx="1132">
                  <c:v>65.675979794371074</c:v>
                </c:pt>
                <c:pt idx="1133">
                  <c:v>65.684597086761812</c:v>
                </c:pt>
                <c:pt idx="1134">
                  <c:v>65.693213304883542</c:v>
                </c:pt>
                <c:pt idx="1135">
                  <c:v>65.701828455997187</c:v>
                </c:pt>
                <c:pt idx="1136">
                  <c:v>65.710442547354745</c:v>
                </c:pt>
                <c:pt idx="1137">
                  <c:v>65.719055586199488</c:v>
                </c:pt>
                <c:pt idx="1138">
                  <c:v>65.727667579765765</c:v>
                </c:pt>
                <c:pt idx="1139">
                  <c:v>65.736278535279283</c:v>
                </c:pt>
                <c:pt idx="1140">
                  <c:v>65.744888459956968</c:v>
                </c:pt>
                <c:pt idx="1141">
                  <c:v>65.75349736100722</c:v>
                </c:pt>
                <c:pt idx="1142">
                  <c:v>65.762105245629769</c:v>
                </c:pt>
                <c:pt idx="1143">
                  <c:v>65.770712121015706</c:v>
                </c:pt>
                <c:pt idx="1144">
                  <c:v>65.779317994347764</c:v>
                </c:pt>
                <c:pt idx="1145">
                  <c:v>65.787922872800223</c:v>
                </c:pt>
                <c:pt idx="1146">
                  <c:v>65.796526763538807</c:v>
                </c:pt>
                <c:pt idx="1147">
                  <c:v>65.805129673721112</c:v>
                </c:pt>
                <c:pt idx="1148">
                  <c:v>65.813731610496191</c:v>
                </c:pt>
                <c:pt idx="1149">
                  <c:v>65.822332581005014</c:v>
                </c:pt>
                <c:pt idx="1150">
                  <c:v>65.830932592380293</c:v>
                </c:pt>
                <c:pt idx="1151">
                  <c:v>65.839531651746455</c:v>
                </c:pt>
                <c:pt idx="1152">
                  <c:v>65.848129766220069</c:v>
                </c:pt>
                <c:pt idx="1153">
                  <c:v>65.856726942909376</c:v>
                </c:pt>
                <c:pt idx="1154">
                  <c:v>65.865323188914758</c:v>
                </c:pt>
                <c:pt idx="1155">
                  <c:v>65.873918511328512</c:v>
                </c:pt>
                <c:pt idx="1156">
                  <c:v>65.882512917235104</c:v>
                </c:pt>
                <c:pt idx="1157">
                  <c:v>65.8911064137111</c:v>
                </c:pt>
                <c:pt idx="1158">
                  <c:v>65.899699007825106</c:v>
                </c:pt>
                <c:pt idx="1159">
                  <c:v>65.908290706638141</c:v>
                </c:pt>
                <c:pt idx="1160">
                  <c:v>65.916881517203336</c:v>
                </c:pt>
                <c:pt idx="1161">
                  <c:v>65.925471446566249</c:v>
                </c:pt>
                <c:pt idx="1162">
                  <c:v>65.934060501764606</c:v>
                </c:pt>
                <c:pt idx="1163">
                  <c:v>65.942648689828644</c:v>
                </c:pt>
                <c:pt idx="1164">
                  <c:v>65.951236017781099</c:v>
                </c:pt>
                <c:pt idx="1165">
                  <c:v>65.95982249263713</c:v>
                </c:pt>
                <c:pt idx="1166">
                  <c:v>65.968408121404408</c:v>
                </c:pt>
                <c:pt idx="1167">
                  <c:v>65.976992911083144</c:v>
                </c:pt>
                <c:pt idx="1168">
                  <c:v>65.985576868666342</c:v>
                </c:pt>
                <c:pt idx="1169">
                  <c:v>65.99416000113952</c:v>
                </c:pt>
                <c:pt idx="1170">
                  <c:v>66.002742315480873</c:v>
                </c:pt>
                <c:pt idx="1171">
                  <c:v>66.01132381866158</c:v>
                </c:pt>
                <c:pt idx="1172">
                  <c:v>66.019904517645401</c:v>
                </c:pt>
                <c:pt idx="1173">
                  <c:v>66.028484419389031</c:v>
                </c:pt>
                <c:pt idx="1174">
                  <c:v>66.037063530842076</c:v>
                </c:pt>
                <c:pt idx="1175">
                  <c:v>66.045641858947008</c:v>
                </c:pt>
                <c:pt idx="1176">
                  <c:v>66.054219410639419</c:v>
                </c:pt>
                <c:pt idx="1177">
                  <c:v>66.062796192847742</c:v>
                </c:pt>
                <c:pt idx="1178">
                  <c:v>66.071372212493642</c:v>
                </c:pt>
                <c:pt idx="1179">
                  <c:v>66.079947476491768</c:v>
                </c:pt>
                <c:pt idx="1180">
                  <c:v>66.088521991749985</c:v>
                </c:pt>
                <c:pt idx="1181">
                  <c:v>66.097095765169456</c:v>
                </c:pt>
                <c:pt idx="1182">
                  <c:v>66.105668803644406</c:v>
                </c:pt>
                <c:pt idx="1183">
                  <c:v>66.11424111406248</c:v>
                </c:pt>
                <c:pt idx="1184">
                  <c:v>66.122812703304589</c:v>
                </c:pt>
                <c:pt idx="1185">
                  <c:v>66.131383578245064</c:v>
                </c:pt>
                <c:pt idx="1186">
                  <c:v>66.139953745751598</c:v>
                </c:pt>
                <c:pt idx="1187">
                  <c:v>66.148523212685419</c:v>
                </c:pt>
                <c:pt idx="1188">
                  <c:v>66.157091985901161</c:v>
                </c:pt>
                <c:pt idx="1189">
                  <c:v>66.165660072247121</c:v>
                </c:pt>
                <c:pt idx="1190">
                  <c:v>66.174227478565058</c:v>
                </c:pt>
                <c:pt idx="1191">
                  <c:v>66.182794211690464</c:v>
                </c:pt>
                <c:pt idx="1192">
                  <c:v>66.191360278452521</c:v>
                </c:pt>
                <c:pt idx="1193">
                  <c:v>66.199925685674003</c:v>
                </c:pt>
                <c:pt idx="1194">
                  <c:v>66.208490440171545</c:v>
                </c:pt>
                <c:pt idx="1195">
                  <c:v>66.217054548755527</c:v>
                </c:pt>
                <c:pt idx="1196">
                  <c:v>66.225618018230264</c:v>
                </c:pt>
                <c:pt idx="1197">
                  <c:v>66.234180855393817</c:v>
                </c:pt>
                <c:pt idx="1198">
                  <c:v>66.242743067038205</c:v>
                </c:pt>
                <c:pt idx="1199">
                  <c:v>66.251304659949582</c:v>
                </c:pt>
                <c:pt idx="1200">
                  <c:v>66.259865640907918</c:v>
                </c:pt>
                <c:pt idx="1201">
                  <c:v>66.2684260166873</c:v>
                </c:pt>
                <c:pt idx="1202">
                  <c:v>66.276985794055918</c:v>
                </c:pt>
                <c:pt idx="1203">
                  <c:v>66.285544979776063</c:v>
                </c:pt>
                <c:pt idx="1204">
                  <c:v>66.294103580604229</c:v>
                </c:pt>
                <c:pt idx="1205">
                  <c:v>66.302661603291199</c:v>
                </c:pt>
                <c:pt idx="1206">
                  <c:v>66.311219054581798</c:v>
                </c:pt>
                <c:pt idx="1207">
                  <c:v>66.319775941215369</c:v>
                </c:pt>
                <c:pt idx="1208">
                  <c:v>66.328332269925511</c:v>
                </c:pt>
                <c:pt idx="1209">
                  <c:v>66.336888047440112</c:v>
                </c:pt>
                <c:pt idx="1210">
                  <c:v>66.345443280481689</c:v>
                </c:pt>
                <c:pt idx="1211">
                  <c:v>66.353997975767001</c:v>
                </c:pt>
                <c:pt idx="1212">
                  <c:v>66.36255214000748</c:v>
                </c:pt>
                <c:pt idx="1213">
                  <c:v>66.371105779908987</c:v>
                </c:pt>
                <c:pt idx="1214">
                  <c:v>66.379658902171997</c:v>
                </c:pt>
                <c:pt idx="1215">
                  <c:v>66.388211513491584</c:v>
                </c:pt>
                <c:pt idx="1216">
                  <c:v>66.396763620557579</c:v>
                </c:pt>
                <c:pt idx="1217">
                  <c:v>66.40531523005437</c:v>
                </c:pt>
                <c:pt idx="1218">
                  <c:v>66.413866348661188</c:v>
                </c:pt>
                <c:pt idx="1219">
                  <c:v>66.422416983052031</c:v>
                </c:pt>
                <c:pt idx="1220">
                  <c:v>66.430967139895699</c:v>
                </c:pt>
                <c:pt idx="1221">
                  <c:v>66.439516825855804</c:v>
                </c:pt>
                <c:pt idx="1222">
                  <c:v>66.448066047590956</c:v>
                </c:pt>
                <c:pt idx="1223">
                  <c:v>66.45661481175469</c:v>
                </c:pt>
                <c:pt idx="1224">
                  <c:v>66.465163124995371</c:v>
                </c:pt>
                <c:pt idx="1225">
                  <c:v>66.47371099395663</c:v>
                </c:pt>
                <c:pt idx="1226">
                  <c:v>66.482258425276882</c:v>
                </c:pt>
                <c:pt idx="1227">
                  <c:v>66.490805425589897</c:v>
                </c:pt>
                <c:pt idx="1228">
                  <c:v>66.499352001524414</c:v>
                </c:pt>
                <c:pt idx="1229">
                  <c:v>66.507898159704368</c:v>
                </c:pt>
                <c:pt idx="1230">
                  <c:v>66.516443906748947</c:v>
                </c:pt>
                <c:pt idx="1231">
                  <c:v>66.524989249272508</c:v>
                </c:pt>
                <c:pt idx="1232">
                  <c:v>66.533534193884876</c:v>
                </c:pt>
                <c:pt idx="1233">
                  <c:v>66.542078747190999</c:v>
                </c:pt>
                <c:pt idx="1234">
                  <c:v>66.55062291579128</c:v>
                </c:pt>
                <c:pt idx="1235">
                  <c:v>66.559166706281573</c:v>
                </c:pt>
                <c:pt idx="1236">
                  <c:v>66.567710125253072</c:v>
                </c:pt>
                <c:pt idx="1237">
                  <c:v>66.576253179292507</c:v>
                </c:pt>
                <c:pt idx="1238">
                  <c:v>66.584795874982206</c:v>
                </c:pt>
                <c:pt idx="1239">
                  <c:v>66.59333821889993</c:v>
                </c:pt>
                <c:pt idx="1240">
                  <c:v>66.601880217619041</c:v>
                </c:pt>
                <c:pt idx="1241">
                  <c:v>66.610421877708646</c:v>
                </c:pt>
                <c:pt idx="1242">
                  <c:v>66.61896320573338</c:v>
                </c:pt>
                <c:pt idx="1243">
                  <c:v>66.627504208253669</c:v>
                </c:pt>
                <c:pt idx="1244">
                  <c:v>66.636044891825733</c:v>
                </c:pt>
                <c:pt idx="1245">
                  <c:v>66.644585263001503</c:v>
                </c:pt>
                <c:pt idx="1246">
                  <c:v>66.653125328328713</c:v>
                </c:pt>
                <c:pt idx="1247">
                  <c:v>66.661665094351008</c:v>
                </c:pt>
                <c:pt idx="1248">
                  <c:v>66.670204567607854</c:v>
                </c:pt>
                <c:pt idx="1249">
                  <c:v>66.678743754634851</c:v>
                </c:pt>
                <c:pt idx="1250">
                  <c:v>66.687282661963309</c:v>
                </c:pt>
                <c:pt idx="1251">
                  <c:v>66.695821296120712</c:v>
                </c:pt>
                <c:pt idx="1252">
                  <c:v>66.70435966363047</c:v>
                </c:pt>
                <c:pt idx="1253">
                  <c:v>66.712897771012308</c:v>
                </c:pt>
                <c:pt idx="1254">
                  <c:v>66.721435624781734</c:v>
                </c:pt>
                <c:pt idx="1255">
                  <c:v>66.7299732314507</c:v>
                </c:pt>
                <c:pt idx="1256">
                  <c:v>66.738510597527181</c:v>
                </c:pt>
                <c:pt idx="1257">
                  <c:v>66.747047729515529</c:v>
                </c:pt>
                <c:pt idx="1258">
                  <c:v>66.755584633916158</c:v>
                </c:pt>
                <c:pt idx="1259">
                  <c:v>66.764121317226042</c:v>
                </c:pt>
                <c:pt idx="1260">
                  <c:v>66.772657785938208</c:v>
                </c:pt>
                <c:pt idx="1261">
                  <c:v>66.781194046542282</c:v>
                </c:pt>
                <c:pt idx="1262">
                  <c:v>66.789730105524242</c:v>
                </c:pt>
                <c:pt idx="1263">
                  <c:v>66.798265969366454</c:v>
                </c:pt>
                <c:pt idx="1264">
                  <c:v>66.806801644547889</c:v>
                </c:pt>
                <c:pt idx="1265">
                  <c:v>66.815337137543878</c:v>
                </c:pt>
                <c:pt idx="1266">
                  <c:v>66.823872454826429</c:v>
                </c:pt>
                <c:pt idx="1267">
                  <c:v>66.832407602864194</c:v>
                </c:pt>
                <c:pt idx="1268">
                  <c:v>66.840942588122289</c:v>
                </c:pt>
                <c:pt idx="1269">
                  <c:v>66.849477417062602</c:v>
                </c:pt>
                <c:pt idx="1270">
                  <c:v>66.858012096143725</c:v>
                </c:pt>
                <c:pt idx="1271">
                  <c:v>66.866546631820981</c:v>
                </c:pt>
                <c:pt idx="1272">
                  <c:v>66.875081030546355</c:v>
                </c:pt>
                <c:pt idx="1273">
                  <c:v>66.883615298768859</c:v>
                </c:pt>
                <c:pt idx="1274">
                  <c:v>66.892149442934183</c:v>
                </c:pt>
                <c:pt idx="1275">
                  <c:v>66.900683469484946</c:v>
                </c:pt>
                <c:pt idx="1276">
                  <c:v>66.909217384860739</c:v>
                </c:pt>
                <c:pt idx="1277">
                  <c:v>66.917751195497928</c:v>
                </c:pt>
                <c:pt idx="1278">
                  <c:v>66.926284907830137</c:v>
                </c:pt>
                <c:pt idx="1279">
                  <c:v>66.934818528287721</c:v>
                </c:pt>
                <c:pt idx="1280">
                  <c:v>66.943352063298349</c:v>
                </c:pt>
                <c:pt idx="1281">
                  <c:v>66.951885519286677</c:v>
                </c:pt>
                <c:pt idx="1282">
                  <c:v>66.960418902674405</c:v>
                </c:pt>
                <c:pt idx="1283">
                  <c:v>66.968952219880478</c:v>
                </c:pt>
                <c:pt idx="1284">
                  <c:v>66.977485477321139</c:v>
                </c:pt>
                <c:pt idx="1285">
                  <c:v>66.986018681409675</c:v>
                </c:pt>
                <c:pt idx="1286">
                  <c:v>66.994551838556845</c:v>
                </c:pt>
                <c:pt idx="1287">
                  <c:v>67.003084955170465</c:v>
                </c:pt>
                <c:pt idx="1288">
                  <c:v>67.011618037655936</c:v>
                </c:pt>
                <c:pt idx="1289">
                  <c:v>67.020151092415844</c:v>
                </c:pt>
                <c:pt idx="1290">
                  <c:v>67.028684125850361</c:v>
                </c:pt>
                <c:pt idx="1291">
                  <c:v>67.037217144356887</c:v>
                </c:pt>
                <c:pt idx="1292">
                  <c:v>67.045750154330577</c:v>
                </c:pt>
                <c:pt idx="1293">
                  <c:v>67.054283162163827</c:v>
                </c:pt>
                <c:pt idx="1294">
                  <c:v>67.062816174246748</c:v>
                </c:pt>
                <c:pt idx="1295">
                  <c:v>67.071349196966978</c:v>
                </c:pt>
                <c:pt idx="1296">
                  <c:v>67.079882236709807</c:v>
                </c:pt>
                <c:pt idx="1297">
                  <c:v>67.088415299858127</c:v>
                </c:pt>
                <c:pt idx="1298">
                  <c:v>67.096948392792527</c:v>
                </c:pt>
                <c:pt idx="1299">
                  <c:v>67.105481521891406</c:v>
                </c:pt>
                <c:pt idx="1300">
                  <c:v>67.114014693530734</c:v>
                </c:pt>
                <c:pt idx="1301">
                  <c:v>67.122547914084493</c:v>
                </c:pt>
                <c:pt idx="1302">
                  <c:v>67.131081189924288</c:v>
                </c:pt>
                <c:pt idx="1303">
                  <c:v>67.139614527419752</c:v>
                </c:pt>
                <c:pt idx="1304">
                  <c:v>67.148147932938272</c:v>
                </c:pt>
                <c:pt idx="1305">
                  <c:v>67.156681412845202</c:v>
                </c:pt>
                <c:pt idx="1306">
                  <c:v>67.165214973503964</c:v>
                </c:pt>
                <c:pt idx="1307">
                  <c:v>67.173748621275848</c:v>
                </c:pt>
                <c:pt idx="1308">
                  <c:v>67.182282362520169</c:v>
                </c:pt>
                <c:pt idx="1309">
                  <c:v>67.190816203594423</c:v>
                </c:pt>
                <c:pt idx="1310">
                  <c:v>67.199350150854116</c:v>
                </c:pt>
                <c:pt idx="1311">
                  <c:v>67.207884210652864</c:v>
                </c:pt>
                <c:pt idx="1312">
                  <c:v>67.216418389342465</c:v>
                </c:pt>
                <c:pt idx="1313">
                  <c:v>67.224952693273025</c:v>
                </c:pt>
                <c:pt idx="1314">
                  <c:v>67.23348712879276</c:v>
                </c:pt>
                <c:pt idx="1315">
                  <c:v>67.242021702248138</c:v>
                </c:pt>
                <c:pt idx="1316">
                  <c:v>67.250556419983965</c:v>
                </c:pt>
                <c:pt idx="1317">
                  <c:v>67.25909128834347</c:v>
                </c:pt>
                <c:pt idx="1318">
                  <c:v>67.267626313668174</c:v>
                </c:pt>
                <c:pt idx="1319">
                  <c:v>67.276161502297924</c:v>
                </c:pt>
                <c:pt idx="1320">
                  <c:v>67.284696860571117</c:v>
                </c:pt>
                <c:pt idx="1321">
                  <c:v>67.293232394824543</c:v>
                </c:pt>
                <c:pt idx="1322">
                  <c:v>67.301768111393585</c:v>
                </c:pt>
                <c:pt idx="1323">
                  <c:v>67.310304016612079</c:v>
                </c:pt>
                <c:pt idx="1324">
                  <c:v>67.318840116812481</c:v>
                </c:pt>
                <c:pt idx="1325">
                  <c:v>67.327376418325827</c:v>
                </c:pt>
                <c:pt idx="1326">
                  <c:v>67.335912927481701</c:v>
                </c:pt>
                <c:pt idx="1327">
                  <c:v>67.344449650608567</c:v>
                </c:pt>
                <c:pt idx="1328">
                  <c:v>67.352986594033439</c:v>
                </c:pt>
                <c:pt idx="1329">
                  <c:v>67.361523764081994</c:v>
                </c:pt>
                <c:pt idx="1330">
                  <c:v>67.370061167078944</c:v>
                </c:pt>
                <c:pt idx="1331">
                  <c:v>67.378598809347551</c:v>
                </c:pt>
                <c:pt idx="1332">
                  <c:v>67.387136697210011</c:v>
                </c:pt>
                <c:pt idx="1333">
                  <c:v>67.395674836987368</c:v>
                </c:pt>
                <c:pt idx="1334">
                  <c:v>67.404213234999673</c:v>
                </c:pt>
                <c:pt idx="1335">
                  <c:v>67.412751897565741</c:v>
                </c:pt>
                <c:pt idx="1336">
                  <c:v>67.421290831003475</c:v>
                </c:pt>
                <c:pt idx="1337">
                  <c:v>67.429830041629771</c:v>
                </c:pt>
                <c:pt idx="1338">
                  <c:v>67.438369535760458</c:v>
                </c:pt>
                <c:pt idx="1339">
                  <c:v>67.446909319710571</c:v>
                </c:pt>
                <c:pt idx="1340">
                  <c:v>67.455449399794176</c:v>
                </c:pt>
                <c:pt idx="1341">
                  <c:v>67.463989782324447</c:v>
                </c:pt>
                <c:pt idx="1342">
                  <c:v>67.472530473613844</c:v>
                </c:pt>
                <c:pt idx="1343">
                  <c:v>67.481071479973863</c:v>
                </c:pt>
                <c:pt idx="1344">
                  <c:v>67.489612807715361</c:v>
                </c:pt>
                <c:pt idx="1345">
                  <c:v>67.498154463148424</c:v>
                </c:pt>
                <c:pt idx="1346">
                  <c:v>67.506696452582389</c:v>
                </c:pt>
                <c:pt idx="1347">
                  <c:v>67.515238782326051</c:v>
                </c:pt>
                <c:pt idx="1348">
                  <c:v>67.523781458687367</c:v>
                </c:pt>
                <c:pt idx="1349">
                  <c:v>67.532324487973852</c:v>
                </c:pt>
                <c:pt idx="1350">
                  <c:v>67.540867876492456</c:v>
                </c:pt>
                <c:pt idx="1351">
                  <c:v>67.549411630549528</c:v>
                </c:pt>
                <c:pt idx="1352">
                  <c:v>67.557955756450923</c:v>
                </c:pt>
                <c:pt idx="1353">
                  <c:v>67.566500260501968</c:v>
                </c:pt>
                <c:pt idx="1354">
                  <c:v>67.575045149007735</c:v>
                </c:pt>
                <c:pt idx="1355">
                  <c:v>67.583590428272714</c:v>
                </c:pt>
                <c:pt idx="1356">
                  <c:v>67.592136104601053</c:v>
                </c:pt>
                <c:pt idx="1357">
                  <c:v>67.600682184296659</c:v>
                </c:pt>
                <c:pt idx="1358">
                  <c:v>67.609228673662955</c:v>
                </c:pt>
                <c:pt idx="1359">
                  <c:v>67.617775579003336</c:v>
                </c:pt>
                <c:pt idx="1360">
                  <c:v>67.626322906620658</c:v>
                </c:pt>
                <c:pt idx="1361">
                  <c:v>67.634870662817832</c:v>
                </c:pt>
                <c:pt idx="1362">
                  <c:v>67.643418853897487</c:v>
                </c:pt>
                <c:pt idx="1363">
                  <c:v>67.65196748616205</c:v>
                </c:pt>
                <c:pt idx="1364">
                  <c:v>67.660516565913852</c:v>
                </c:pt>
                <c:pt idx="1365">
                  <c:v>67.669066099455321</c:v>
                </c:pt>
                <c:pt idx="1366">
                  <c:v>67.677616093088545</c:v>
                </c:pt>
                <c:pt idx="1367">
                  <c:v>67.686166553115868</c:v>
                </c:pt>
                <c:pt idx="1368">
                  <c:v>67.694717485839476</c:v>
                </c:pt>
                <c:pt idx="1369">
                  <c:v>67.703268897561728</c:v>
                </c:pt>
                <c:pt idx="1370">
                  <c:v>67.711820794584909</c:v>
                </c:pt>
                <c:pt idx="1371">
                  <c:v>67.72037318321162</c:v>
                </c:pt>
                <c:pt idx="1372">
                  <c:v>67.728926069744446</c:v>
                </c:pt>
                <c:pt idx="1373">
                  <c:v>67.737479460486213</c:v>
                </c:pt>
                <c:pt idx="1374">
                  <c:v>67.746033361740004</c:v>
                </c:pt>
                <c:pt idx="1375">
                  <c:v>67.754587779809086</c:v>
                </c:pt>
                <c:pt idx="1376">
                  <c:v>67.763142720997038</c:v>
                </c:pt>
                <c:pt idx="1377">
                  <c:v>67.771698191607712</c:v>
                </c:pt>
                <c:pt idx="1378">
                  <c:v>67.780254197945297</c:v>
                </c:pt>
                <c:pt idx="1379">
                  <c:v>67.788810746314439</c:v>
                </c:pt>
                <c:pt idx="1380">
                  <c:v>67.797367843020197</c:v>
                </c:pt>
                <c:pt idx="1381">
                  <c:v>67.805925494367855</c:v>
                </c:pt>
                <c:pt idx="1382">
                  <c:v>67.814483706663481</c:v>
                </c:pt>
                <c:pt idx="1383">
                  <c:v>67.823042486213424</c:v>
                </c:pt>
                <c:pt idx="1384">
                  <c:v>67.831601839324662</c:v>
                </c:pt>
                <c:pt idx="1385">
                  <c:v>67.840161772304782</c:v>
                </c:pt>
                <c:pt idx="1386">
                  <c:v>67.848722291461783</c:v>
                </c:pt>
                <c:pt idx="1387">
                  <c:v>67.857283403104532</c:v>
                </c:pt>
                <c:pt idx="1388">
                  <c:v>67.865845113542449</c:v>
                </c:pt>
                <c:pt idx="1389">
                  <c:v>67.874407429085679</c:v>
                </c:pt>
                <c:pt idx="1390">
                  <c:v>67.882970356045007</c:v>
                </c:pt>
                <c:pt idx="1391">
                  <c:v>67.891533900732156</c:v>
                </c:pt>
                <c:pt idx="1392">
                  <c:v>67.900098069459574</c:v>
                </c:pt>
                <c:pt idx="1393">
                  <c:v>67.908662868540432</c:v>
                </c:pt>
                <c:pt idx="1394">
                  <c:v>67.917228304288869</c:v>
                </c:pt>
                <c:pt idx="1395">
                  <c:v>67.92579438301992</c:v>
                </c:pt>
                <c:pt idx="1396">
                  <c:v>67.93436111104954</c:v>
                </c:pt>
                <c:pt idx="1397">
                  <c:v>67.942928494694627</c:v>
                </c:pt>
                <c:pt idx="1398">
                  <c:v>67.951496540272984</c:v>
                </c:pt>
                <c:pt idx="1399">
                  <c:v>67.960065254103682</c:v>
                </c:pt>
                <c:pt idx="1400">
                  <c:v>67.968634642506515</c:v>
                </c:pt>
                <c:pt idx="1401">
                  <c:v>67.977204711802628</c:v>
                </c:pt>
                <c:pt idx="1402">
                  <c:v>67.985775468314174</c:v>
                </c:pt>
                <c:pt idx="1403">
                  <c:v>67.994346918364528</c:v>
                </c:pt>
                <c:pt idx="1404">
                  <c:v>68.00291906827816</c:v>
                </c:pt>
                <c:pt idx="1405">
                  <c:v>68.011491924380763</c:v>
                </c:pt>
                <c:pt idx="1406">
                  <c:v>68.020065492999422</c:v>
                </c:pt>
                <c:pt idx="1407">
                  <c:v>68.028639780462328</c:v>
                </c:pt>
                <c:pt idx="1408">
                  <c:v>68.037214793099068</c:v>
                </c:pt>
                <c:pt idx="1409">
                  <c:v>68.045790537240563</c:v>
                </c:pt>
                <c:pt idx="1410">
                  <c:v>68.054367019219129</c:v>
                </c:pt>
                <c:pt idx="1411">
                  <c:v>68.062944245368527</c:v>
                </c:pt>
                <c:pt idx="1412">
                  <c:v>68.071522222023887</c:v>
                </c:pt>
                <c:pt idx="1413">
                  <c:v>68.080100955521758</c:v>
                </c:pt>
                <c:pt idx="1414">
                  <c:v>68.088680452200464</c:v>
                </c:pt>
                <c:pt idx="1415">
                  <c:v>68.097260718399554</c:v>
                </c:pt>
                <c:pt idx="1416">
                  <c:v>68.105841760460365</c:v>
                </c:pt>
                <c:pt idx="1417">
                  <c:v>68.114423584725714</c:v>
                </c:pt>
                <c:pt idx="1418">
                  <c:v>68.123006197540164</c:v>
                </c:pt>
                <c:pt idx="1419">
                  <c:v>68.131589605249872</c:v>
                </c:pt>
                <c:pt idx="1420">
                  <c:v>68.140173814202697</c:v>
                </c:pt>
                <c:pt idx="1421">
                  <c:v>68.148758830748321</c:v>
                </c:pt>
                <c:pt idx="1422">
                  <c:v>68.157344661238071</c:v>
                </c:pt>
                <c:pt idx="1423">
                  <c:v>68.165931312025194</c:v>
                </c:pt>
                <c:pt idx="1424">
                  <c:v>68.174518789464713</c:v>
                </c:pt>
                <c:pt idx="1425">
                  <c:v>68.183107099913499</c:v>
                </c:pt>
                <c:pt idx="1426">
                  <c:v>68.191696249730384</c:v>
                </c:pt>
                <c:pt idx="1427">
                  <c:v>68.200286245276061</c:v>
                </c:pt>
                <c:pt idx="1428">
                  <c:v>68.208877092913184</c:v>
                </c:pt>
                <c:pt idx="1429">
                  <c:v>68.217468799006497</c:v>
                </c:pt>
                <c:pt idx="1430">
                  <c:v>68.226061369922689</c:v>
                </c:pt>
                <c:pt idx="1431">
                  <c:v>68.234654812030584</c:v>
                </c:pt>
                <c:pt idx="1432">
                  <c:v>68.243249131701063</c:v>
                </c:pt>
                <c:pt idx="1433">
                  <c:v>68.251844335307027</c:v>
                </c:pt>
                <c:pt idx="1434">
                  <c:v>68.260440429223749</c:v>
                </c:pt>
                <c:pt idx="1435">
                  <c:v>68.269037419828479</c:v>
                </c:pt>
                <c:pt idx="1436">
                  <c:v>68.27763531350088</c:v>
                </c:pt>
                <c:pt idx="1437">
                  <c:v>68.286234116622808</c:v>
                </c:pt>
                <c:pt idx="1438">
                  <c:v>68.294833835578373</c:v>
                </c:pt>
                <c:pt idx="1439">
                  <c:v>68.303434476753978</c:v>
                </c:pt>
                <c:pt idx="1440">
                  <c:v>68.312036046538466</c:v>
                </c:pt>
                <c:pt idx="1441">
                  <c:v>68.320638551323057</c:v>
                </c:pt>
                <c:pt idx="1442">
                  <c:v>68.329241997501384</c:v>
                </c:pt>
                <c:pt idx="1443">
                  <c:v>68.337846391469526</c:v>
                </c:pt>
                <c:pt idx="1444">
                  <c:v>68.346451739625977</c:v>
                </c:pt>
                <c:pt idx="1445">
                  <c:v>68.355058048371944</c:v>
                </c:pt>
                <c:pt idx="1446">
                  <c:v>68.363665324110968</c:v>
                </c:pt>
                <c:pt idx="1447">
                  <c:v>68.372273573249373</c:v>
                </c:pt>
                <c:pt idx="1448">
                  <c:v>68.380882802195927</c:v>
                </c:pt>
                <c:pt idx="1449">
                  <c:v>68.38949301736217</c:v>
                </c:pt>
                <c:pt idx="1450">
                  <c:v>68.398104225162271</c:v>
                </c:pt>
                <c:pt idx="1451">
                  <c:v>68.406716432013226</c:v>
                </c:pt>
                <c:pt idx="1452">
                  <c:v>68.415329644334577</c:v>
                </c:pt>
                <c:pt idx="1453">
                  <c:v>68.423943868548818</c:v>
                </c:pt>
                <c:pt idx="1454">
                  <c:v>68.432559111081218</c:v>
                </c:pt>
                <c:pt idx="1455">
                  <c:v>68.441175378359873</c:v>
                </c:pt>
                <c:pt idx="1456">
                  <c:v>68.449792676815804</c:v>
                </c:pt>
                <c:pt idx="1457">
                  <c:v>68.458411012882891</c:v>
                </c:pt>
                <c:pt idx="1458">
                  <c:v>68.467030392998069</c:v>
                </c:pt>
                <c:pt idx="1459">
                  <c:v>68.475650823601129</c:v>
                </c:pt>
                <c:pt idx="1460">
                  <c:v>68.484272311134987</c:v>
                </c:pt>
                <c:pt idx="1461">
                  <c:v>68.492894862045489</c:v>
                </c:pt>
                <c:pt idx="1462">
                  <c:v>68.501518482781719</c:v>
                </c:pt>
                <c:pt idx="1463">
                  <c:v>68.510143179795776</c:v>
                </c:pt>
                <c:pt idx="1464">
                  <c:v>68.518768959542967</c:v>
                </c:pt>
                <c:pt idx="1465">
                  <c:v>68.527395828481659</c:v>
                </c:pt>
                <c:pt idx="1466">
                  <c:v>68.536023793073554</c:v>
                </c:pt>
                <c:pt idx="1467">
                  <c:v>68.544652859783568</c:v>
                </c:pt>
                <c:pt idx="1468">
                  <c:v>68.553283035079971</c:v>
                </c:pt>
                <c:pt idx="1469">
                  <c:v>68.56191432543423</c:v>
                </c:pt>
                <c:pt idx="1470">
                  <c:v>68.570546737321251</c:v>
                </c:pt>
                <c:pt idx="1471">
                  <c:v>68.57918027721928</c:v>
                </c:pt>
                <c:pt idx="1472">
                  <c:v>68.587814951610014</c:v>
                </c:pt>
                <c:pt idx="1473">
                  <c:v>68.596450766978592</c:v>
                </c:pt>
                <c:pt idx="1474">
                  <c:v>68.605087729813619</c:v>
                </c:pt>
                <c:pt idx="1475">
                  <c:v>68.613725846607267</c:v>
                </c:pt>
                <c:pt idx="1476">
                  <c:v>68.622365123855175</c:v>
                </c:pt>
                <c:pt idx="1477">
                  <c:v>68.631005568056707</c:v>
                </c:pt>
                <c:pt idx="1478">
                  <c:v>68.639647185714651</c:v>
                </c:pt>
                <c:pt idx="1479">
                  <c:v>68.648289983335644</c:v>
                </c:pt>
                <c:pt idx="1480">
                  <c:v>68.656933967429907</c:v>
                </c:pt>
                <c:pt idx="1481">
                  <c:v>68.665579144511455</c:v>
                </c:pt>
                <c:pt idx="1482">
                  <c:v>68.674225521097938</c:v>
                </c:pt>
                <c:pt idx="1483">
                  <c:v>68.682873103710946</c:v>
                </c:pt>
                <c:pt idx="1484">
                  <c:v>68.691521898875735</c:v>
                </c:pt>
                <c:pt idx="1485">
                  <c:v>68.700171913121636</c:v>
                </c:pt>
                <c:pt idx="1486">
                  <c:v>68.708823152981623</c:v>
                </c:pt>
                <c:pt idx="1487">
                  <c:v>68.717475624992787</c:v>
                </c:pt>
                <c:pt idx="1488">
                  <c:v>68.726129335696058</c:v>
                </c:pt>
                <c:pt idx="1489">
                  <c:v>68.734784291636458</c:v>
                </c:pt>
                <c:pt idx="1490">
                  <c:v>68.743440499363047</c:v>
                </c:pt>
                <c:pt idx="1491">
                  <c:v>68.752097965428817</c:v>
                </c:pt>
                <c:pt idx="1492">
                  <c:v>68.760756696390956</c:v>
                </c:pt>
                <c:pt idx="1493">
                  <c:v>68.769416698810744</c:v>
                </c:pt>
                <c:pt idx="1494">
                  <c:v>68.778077979253737</c:v>
                </c:pt>
                <c:pt idx="1495">
                  <c:v>68.786740544289557</c:v>
                </c:pt>
                <c:pt idx="1496">
                  <c:v>68.795404400492188</c:v>
                </c:pt>
                <c:pt idx="1497">
                  <c:v>68.804069554439678</c:v>
                </c:pt>
                <c:pt idx="1498">
                  <c:v>68.812736012714694</c:v>
                </c:pt>
                <c:pt idx="1499">
                  <c:v>68.821403781903925</c:v>
                </c:pt>
                <c:pt idx="1500">
                  <c:v>68.830072868598606</c:v>
                </c:pt>
                <c:pt idx="1501">
                  <c:v>68.83874327939445</c:v>
                </c:pt>
                <c:pt idx="1502">
                  <c:v>68.847415020891447</c:v>
                </c:pt>
                <c:pt idx="1503">
                  <c:v>68.856088099694134</c:v>
                </c:pt>
                <c:pt idx="1504">
                  <c:v>68.864762522411581</c:v>
                </c:pt>
                <c:pt idx="1505">
                  <c:v>68.873438295657408</c:v>
                </c:pt>
                <c:pt idx="1506">
                  <c:v>68.882115426049779</c:v>
                </c:pt>
                <c:pt idx="1507">
                  <c:v>68.890793920211578</c:v>
                </c:pt>
                <c:pt idx="1508">
                  <c:v>68.899473784770194</c:v>
                </c:pt>
                <c:pt idx="1509">
                  <c:v>68.908155026357861</c:v>
                </c:pt>
                <c:pt idx="1510">
                  <c:v>68.916837651611431</c:v>
                </c:pt>
                <c:pt idx="1511">
                  <c:v>68.925521667172532</c:v>
                </c:pt>
                <c:pt idx="1512">
                  <c:v>68.934207079687667</c:v>
                </c:pt>
                <c:pt idx="1513">
                  <c:v>68.942893895808027</c:v>
                </c:pt>
                <c:pt idx="1514">
                  <c:v>68.951582122189862</c:v>
                </c:pt>
                <c:pt idx="1515">
                  <c:v>68.960271765494056</c:v>
                </c:pt>
                <c:pt idx="1516">
                  <c:v>68.968962832386765</c:v>
                </c:pt>
                <c:pt idx="1517">
                  <c:v>68.977655329538877</c:v>
                </c:pt>
                <c:pt idx="1518">
                  <c:v>68.986349263626295</c:v>
                </c:pt>
                <c:pt idx="1519">
                  <c:v>68.995044641330097</c:v>
                </c:pt>
                <c:pt idx="1520">
                  <c:v>69.003741469336376</c:v>
                </c:pt>
                <c:pt idx="1521">
                  <c:v>69.012439754336341</c:v>
                </c:pt>
                <c:pt idx="1522">
                  <c:v>69.021139503026362</c:v>
                </c:pt>
                <c:pt idx="1523">
                  <c:v>69.029840722107892</c:v>
                </c:pt>
                <c:pt idx="1524">
                  <c:v>69.03854341828783</c:v>
                </c:pt>
                <c:pt idx="1525">
                  <c:v>69.047247598278176</c:v>
                </c:pt>
                <c:pt idx="1526">
                  <c:v>69.055953268796188</c:v>
                </c:pt>
                <c:pt idx="1527">
                  <c:v>69.064660436564623</c:v>
                </c:pt>
                <c:pt idx="1528">
                  <c:v>69.073369108311439</c:v>
                </c:pt>
                <c:pt idx="1529">
                  <c:v>69.082079290770196</c:v>
                </c:pt>
                <c:pt idx="1530">
                  <c:v>69.090790990679594</c:v>
                </c:pt>
                <c:pt idx="1531">
                  <c:v>69.099504214784133</c:v>
                </c:pt>
                <c:pt idx="1532">
                  <c:v>69.108218969833615</c:v>
                </c:pt>
                <c:pt idx="1533">
                  <c:v>69.116935262583453</c:v>
                </c:pt>
                <c:pt idx="1534">
                  <c:v>69.125653099794704</c:v>
                </c:pt>
                <c:pt idx="1535">
                  <c:v>69.134372488233979</c:v>
                </c:pt>
                <c:pt idx="1536">
                  <c:v>69.143093434673617</c:v>
                </c:pt>
                <c:pt idx="1537">
                  <c:v>69.151815945891528</c:v>
                </c:pt>
                <c:pt idx="1538">
                  <c:v>69.160540028671448</c:v>
                </c:pt>
                <c:pt idx="1539">
                  <c:v>69.169265689802984</c:v>
                </c:pt>
                <c:pt idx="1540">
                  <c:v>69.177992936081338</c:v>
                </c:pt>
                <c:pt idx="1541">
                  <c:v>69.186721774307699</c:v>
                </c:pt>
                <c:pt idx="1542">
                  <c:v>69.19545221128908</c:v>
                </c:pt>
                <c:pt idx="1543">
                  <c:v>69.204184253838505</c:v>
                </c:pt>
                <c:pt idx="1544">
                  <c:v>69.212917908774784</c:v>
                </c:pt>
                <c:pt idx="1545">
                  <c:v>69.221653182922907</c:v>
                </c:pt>
                <c:pt idx="1546">
                  <c:v>69.230390083113761</c:v>
                </c:pt>
                <c:pt idx="1547">
                  <c:v>69.239128616184331</c:v>
                </c:pt>
                <c:pt idx="1548">
                  <c:v>69.247868788977868</c:v>
                </c:pt>
                <c:pt idx="1549">
                  <c:v>69.256610608343465</c:v>
                </c:pt>
                <c:pt idx="1550">
                  <c:v>69.265354081136636</c:v>
                </c:pt>
                <c:pt idx="1551">
                  <c:v>69.274099214219063</c:v>
                </c:pt>
                <c:pt idx="1552">
                  <c:v>69.282846014458656</c:v>
                </c:pt>
                <c:pt idx="1553">
                  <c:v>69.291594488729601</c:v>
                </c:pt>
                <c:pt idx="1554">
                  <c:v>69.300344643912439</c:v>
                </c:pt>
                <c:pt idx="1555">
                  <c:v>69.309096486894092</c:v>
                </c:pt>
                <c:pt idx="1556">
                  <c:v>69.317850024567932</c:v>
                </c:pt>
                <c:pt idx="1557">
                  <c:v>69.326605263833713</c:v>
                </c:pt>
                <c:pt idx="1558">
                  <c:v>69.335362211597626</c:v>
                </c:pt>
                <c:pt idx="1559">
                  <c:v>69.344120874772599</c:v>
                </c:pt>
                <c:pt idx="1560">
                  <c:v>69.352881260277854</c:v>
                </c:pt>
                <c:pt idx="1561">
                  <c:v>69.361643375039407</c:v>
                </c:pt>
                <c:pt idx="1562">
                  <c:v>69.370407225989837</c:v>
                </c:pt>
                <c:pt idx="1563">
                  <c:v>69.379172820068348</c:v>
                </c:pt>
                <c:pt idx="1564">
                  <c:v>69.387940164220964</c:v>
                </c:pt>
                <c:pt idx="1565">
                  <c:v>69.396709265400503</c:v>
                </c:pt>
                <c:pt idx="1566">
                  <c:v>69.40548013056646</c:v>
                </c:pt>
                <c:pt idx="1567">
                  <c:v>69.414252766685138</c:v>
                </c:pt>
                <c:pt idx="1568">
                  <c:v>69.42302718072979</c:v>
                </c:pt>
                <c:pt idx="1569">
                  <c:v>69.431803379680673</c:v>
                </c:pt>
                <c:pt idx="1570">
                  <c:v>69.440581370524754</c:v>
                </c:pt>
                <c:pt idx="1571">
                  <c:v>69.449361160256245</c:v>
                </c:pt>
                <c:pt idx="1572">
                  <c:v>69.458142755876196</c:v>
                </c:pt>
                <c:pt idx="1573">
                  <c:v>69.466926164392873</c:v>
                </c:pt>
                <c:pt idx="1574">
                  <c:v>69.475711392821523</c:v>
                </c:pt>
                <c:pt idx="1575">
                  <c:v>69.484498448184553</c:v>
                </c:pt>
                <c:pt idx="1576">
                  <c:v>69.493287337511731</c:v>
                </c:pt>
                <c:pt idx="1577">
                  <c:v>69.502078067839847</c:v>
                </c:pt>
                <c:pt idx="1578">
                  <c:v>69.510870646213021</c:v>
                </c:pt>
                <c:pt idx="1579">
                  <c:v>69.51966507968271</c:v>
                </c:pt>
                <c:pt idx="1580">
                  <c:v>69.528461375307728</c:v>
                </c:pt>
                <c:pt idx="1581">
                  <c:v>69.537259540154295</c:v>
                </c:pt>
                <c:pt idx="1582">
                  <c:v>69.546059581295921</c:v>
                </c:pt>
                <c:pt idx="1583">
                  <c:v>69.554861505813733</c:v>
                </c:pt>
                <c:pt idx="1584">
                  <c:v>69.563665320796304</c:v>
                </c:pt>
                <c:pt idx="1585">
                  <c:v>69.572471033339795</c:v>
                </c:pt>
                <c:pt idx="1586">
                  <c:v>69.581278650547915</c:v>
                </c:pt>
                <c:pt idx="1587">
                  <c:v>69.590088179532003</c:v>
                </c:pt>
                <c:pt idx="1588">
                  <c:v>69.598899627411114</c:v>
                </c:pt>
                <c:pt idx="1589">
                  <c:v>69.607713001311978</c:v>
                </c:pt>
                <c:pt idx="1590">
                  <c:v>69.616528308369084</c:v>
                </c:pt>
                <c:pt idx="1591">
                  <c:v>69.625345555724763</c:v>
                </c:pt>
                <c:pt idx="1592">
                  <c:v>69.634164750529081</c:v>
                </c:pt>
                <c:pt idx="1593">
                  <c:v>69.642985899940058</c:v>
                </c:pt>
                <c:pt idx="1594">
                  <c:v>69.651809011123575</c:v>
                </c:pt>
                <c:pt idx="1595">
                  <c:v>69.660634091253613</c:v>
                </c:pt>
                <c:pt idx="1596">
                  <c:v>69.669461147511953</c:v>
                </c:pt>
                <c:pt idx="1597">
                  <c:v>69.678290187088592</c:v>
                </c:pt>
                <c:pt idx="1598">
                  <c:v>69.687121217181513</c:v>
                </c:pt>
                <c:pt idx="1599">
                  <c:v>69.69595424499677</c:v>
                </c:pt>
                <c:pt idx="1600">
                  <c:v>69.704789277748816</c:v>
                </c:pt>
                <c:pt idx="1601">
                  <c:v>69.713626322660076</c:v>
                </c:pt>
                <c:pt idx="1602">
                  <c:v>69.722465386961261</c:v>
                </c:pt>
                <c:pt idx="1603">
                  <c:v>69.731306477891607</c:v>
                </c:pt>
                <c:pt idx="1604">
                  <c:v>69.740149602698366</c:v>
                </c:pt>
                <c:pt idx="1605">
                  <c:v>69.748994768637345</c:v>
                </c:pt>
                <c:pt idx="1606">
                  <c:v>69.757841982972778</c:v>
                </c:pt>
                <c:pt idx="1607">
                  <c:v>69.766691252977282</c:v>
                </c:pt>
                <c:pt idx="1608">
                  <c:v>69.775542585932101</c:v>
                </c:pt>
                <c:pt idx="1609">
                  <c:v>69.784395989126949</c:v>
                </c:pt>
                <c:pt idx="1610">
                  <c:v>69.793251469860138</c:v>
                </c:pt>
                <c:pt idx="1611">
                  <c:v>69.80210903543859</c:v>
                </c:pt>
                <c:pt idx="1612">
                  <c:v>69.810968693177912</c:v>
                </c:pt>
                <c:pt idx="1613">
                  <c:v>69.819830450402591</c:v>
                </c:pt>
                <c:pt idx="1614">
                  <c:v>69.828694314445698</c:v>
                </c:pt>
                <c:pt idx="1615">
                  <c:v>69.837560292649144</c:v>
                </c:pt>
                <c:pt idx="1616">
                  <c:v>69.846428392363691</c:v>
                </c:pt>
                <c:pt idx="1617">
                  <c:v>69.8552986209491</c:v>
                </c:pt>
                <c:pt idx="1618">
                  <c:v>69.864170985773995</c:v>
                </c:pt>
                <c:pt idx="1619">
                  <c:v>69.873045494215972</c:v>
                </c:pt>
                <c:pt idx="1620">
                  <c:v>69.881922153661648</c:v>
                </c:pt>
                <c:pt idx="1621">
                  <c:v>69.89080097150682</c:v>
                </c:pt>
                <c:pt idx="1622">
                  <c:v>69.899681955156282</c:v>
                </c:pt>
                <c:pt idx="1623">
                  <c:v>69.908565112024007</c:v>
                </c:pt>
                <c:pt idx="1624">
                  <c:v>69.917450449533277</c:v>
                </c:pt>
                <c:pt idx="1625">
                  <c:v>69.926337975116553</c:v>
                </c:pt>
                <c:pt idx="1626">
                  <c:v>69.93522769621552</c:v>
                </c:pt>
                <c:pt idx="1627">
                  <c:v>69.94411962028137</c:v>
                </c:pt>
                <c:pt idx="1628">
                  <c:v>69.953013754774489</c:v>
                </c:pt>
                <c:pt idx="1629">
                  <c:v>69.961910107164925</c:v>
                </c:pt>
                <c:pt idx="1630">
                  <c:v>69.970808684931953</c:v>
                </c:pt>
                <c:pt idx="1631">
                  <c:v>69.979709495564578</c:v>
                </c:pt>
                <c:pt idx="1632">
                  <c:v>69.988612546561257</c:v>
                </c:pt>
                <c:pt idx="1633">
                  <c:v>69.997517845430096</c:v>
                </c:pt>
                <c:pt idx="1634">
                  <c:v>70.006425399688865</c:v>
                </c:pt>
                <c:pt idx="1635">
                  <c:v>70.015335216865026</c:v>
                </c:pt>
                <c:pt idx="1636">
                  <c:v>70.02424730449583</c:v>
                </c:pt>
                <c:pt idx="1637">
                  <c:v>70.033161670128223</c:v>
                </c:pt>
                <c:pt idx="1638">
                  <c:v>70.042078321319167</c:v>
                </c:pt>
                <c:pt idx="1639">
                  <c:v>70.050997265635331</c:v>
                </c:pt>
                <c:pt idx="1640">
                  <c:v>70.059918510653489</c:v>
                </c:pt>
                <c:pt idx="1641">
                  <c:v>70.068842063960219</c:v>
                </c:pt>
                <c:pt idx="1642">
                  <c:v>70.077767933152344</c:v>
                </c:pt>
                <c:pt idx="1643">
                  <c:v>70.086696125836525</c:v>
                </c:pt>
                <c:pt idx="1644">
                  <c:v>70.095626649629736</c:v>
                </c:pt>
                <c:pt idx="1645">
                  <c:v>70.104559512159014</c:v>
                </c:pt>
                <c:pt idx="1646">
                  <c:v>70.113494721061713</c:v>
                </c:pt>
                <c:pt idx="1647">
                  <c:v>70.122432283985432</c:v>
                </c:pt>
                <c:pt idx="1648">
                  <c:v>70.131372208587948</c:v>
                </c:pt>
                <c:pt idx="1649">
                  <c:v>70.140314502537507</c:v>
                </c:pt>
                <c:pt idx="1650">
                  <c:v>70.149259173512874</c:v>
                </c:pt>
                <c:pt idx="1651">
                  <c:v>70.158206229203017</c:v>
                </c:pt>
                <c:pt idx="1652">
                  <c:v>70.167155677307676</c:v>
                </c:pt>
                <c:pt idx="1653">
                  <c:v>70.176107525536949</c:v>
                </c:pt>
                <c:pt idx="1654">
                  <c:v>70.185061781611608</c:v>
                </c:pt>
                <c:pt idx="1655">
                  <c:v>70.194018453263098</c:v>
                </c:pt>
                <c:pt idx="1656">
                  <c:v>70.202977548233477</c:v>
                </c:pt>
                <c:pt idx="1657">
                  <c:v>70.211939074275762</c:v>
                </c:pt>
                <c:pt idx="1658">
                  <c:v>70.220903039153498</c:v>
                </c:pt>
                <c:pt idx="1659">
                  <c:v>70.229869450641246</c:v>
                </c:pt>
                <c:pt idx="1660">
                  <c:v>70.238838316524408</c:v>
                </c:pt>
                <c:pt idx="1661">
                  <c:v>70.247809644599371</c:v>
                </c:pt>
                <c:pt idx="1662">
                  <c:v>70.256783442673409</c:v>
                </c:pt>
                <c:pt idx="1663">
                  <c:v>70.265759718565008</c:v>
                </c:pt>
                <c:pt idx="1664">
                  <c:v>70.27473848010365</c:v>
                </c:pt>
                <c:pt idx="1665">
                  <c:v>70.283719735129921</c:v>
                </c:pt>
                <c:pt idx="1666">
                  <c:v>70.292703491495701</c:v>
                </c:pt>
                <c:pt idx="1667">
                  <c:v>70.30168975706404</c:v>
                </c:pt>
                <c:pt idx="1668">
                  <c:v>70.310678539709329</c:v>
                </c:pt>
                <c:pt idx="1669">
                  <c:v>70.319669847317343</c:v>
                </c:pt>
                <c:pt idx="1670">
                  <c:v>70.328663687785067</c:v>
                </c:pt>
                <c:pt idx="1671">
                  <c:v>70.337660069021183</c:v>
                </c:pt>
                <c:pt idx="1672">
                  <c:v>70.346658998945671</c:v>
                </c:pt>
                <c:pt idx="1673">
                  <c:v>70.355660485490205</c:v>
                </c:pt>
                <c:pt idx="1674">
                  <c:v>70.364664536597957</c:v>
                </c:pt>
                <c:pt idx="1675">
                  <c:v>70.373671160223921</c:v>
                </c:pt>
                <c:pt idx="1676">
                  <c:v>70.382680364334462</c:v>
                </c:pt>
                <c:pt idx="1677">
                  <c:v>70.391692156908078</c:v>
                </c:pt>
                <c:pt idx="1678">
                  <c:v>70.400706545934867</c:v>
                </c:pt>
                <c:pt idx="1679">
                  <c:v>70.409723539416831</c:v>
                </c:pt>
                <c:pt idx="1680">
                  <c:v>70.418743145367813</c:v>
                </c:pt>
                <c:pt idx="1681">
                  <c:v>70.427765371813805</c:v>
                </c:pt>
                <c:pt idx="1682">
                  <c:v>70.436790226792667</c:v>
                </c:pt>
                <c:pt idx="1683">
                  <c:v>70.445817718354377</c:v>
                </c:pt>
                <c:pt idx="1684">
                  <c:v>70.454847854560995</c:v>
                </c:pt>
                <c:pt idx="1685">
                  <c:v>70.463880643486789</c:v>
                </c:pt>
                <c:pt idx="1686">
                  <c:v>70.472916093218316</c:v>
                </c:pt>
                <c:pt idx="1687">
                  <c:v>70.481954211854372</c:v>
                </c:pt>
                <c:pt idx="1688">
                  <c:v>70.490995007506015</c:v>
                </c:pt>
                <c:pt idx="1689">
                  <c:v>70.500038488296852</c:v>
                </c:pt>
                <c:pt idx="1690">
                  <c:v>70.509084662362781</c:v>
                </c:pt>
                <c:pt idx="1691">
                  <c:v>70.518133537852236</c:v>
                </c:pt>
                <c:pt idx="1692">
                  <c:v>70.527185122926326</c:v>
                </c:pt>
                <c:pt idx="1693">
                  <c:v>70.536239425758666</c:v>
                </c:pt>
                <c:pt idx="1694">
                  <c:v>70.545296454535503</c:v>
                </c:pt>
                <c:pt idx="1695">
                  <c:v>70.55435621745589</c:v>
                </c:pt>
                <c:pt idx="1696">
                  <c:v>70.563418722731626</c:v>
                </c:pt>
                <c:pt idx="1697">
                  <c:v>70.572483978587215</c:v>
                </c:pt>
                <c:pt idx="1698">
                  <c:v>70.581551993260305</c:v>
                </c:pt>
                <c:pt idx="1699">
                  <c:v>70.590622775001265</c:v>
                </c:pt>
                <c:pt idx="1700">
                  <c:v>70.599696332073549</c:v>
                </c:pt>
                <c:pt idx="1701">
                  <c:v>70.608772672753631</c:v>
                </c:pt>
                <c:pt idx="1702">
                  <c:v>70.617851805331057</c:v>
                </c:pt>
                <c:pt idx="1703">
                  <c:v>70.626933738108718</c:v>
                </c:pt>
                <c:pt idx="1704">
                  <c:v>70.636018479402452</c:v>
                </c:pt>
                <c:pt idx="1705">
                  <c:v>70.645106037541666</c:v>
                </c:pt>
                <c:pt idx="1706">
                  <c:v>70.654196420868814</c:v>
                </c:pt>
                <c:pt idx="1707">
                  <c:v>70.66328963773995</c:v>
                </c:pt>
                <c:pt idx="1708">
                  <c:v>70.672385696524529</c:v>
                </c:pt>
                <c:pt idx="1709">
                  <c:v>70.681484605605476</c:v>
                </c:pt>
                <c:pt idx="1710">
                  <c:v>70.690586373379247</c:v>
                </c:pt>
                <c:pt idx="1711">
                  <c:v>70.699691008256025</c:v>
                </c:pt>
                <c:pt idx="1712">
                  <c:v>70.70879851865962</c:v>
                </c:pt>
                <c:pt idx="1713">
                  <c:v>70.717908913027514</c:v>
                </c:pt>
                <c:pt idx="1714">
                  <c:v>70.727022199811117</c:v>
                </c:pt>
                <c:pt idx="1715">
                  <c:v>70.73613838747562</c:v>
                </c:pt>
                <c:pt idx="1716">
                  <c:v>70.745257484500101</c:v>
                </c:pt>
                <c:pt idx="1717">
                  <c:v>70.754379499377634</c:v>
                </c:pt>
                <c:pt idx="1718">
                  <c:v>70.763504440615392</c:v>
                </c:pt>
                <c:pt idx="1719">
                  <c:v>70.772632316734516</c:v>
                </c:pt>
                <c:pt idx="1720">
                  <c:v>70.78176313627047</c:v>
                </c:pt>
                <c:pt idx="1721">
                  <c:v>70.790896907772733</c:v>
                </c:pt>
                <c:pt idx="1722">
                  <c:v>70.800033639805164</c:v>
                </c:pt>
                <c:pt idx="1723">
                  <c:v>70.809173340946018</c:v>
                </c:pt>
                <c:pt idx="1724">
                  <c:v>70.81831601978773</c:v>
                </c:pt>
                <c:pt idx="1725">
                  <c:v>70.82746168493739</c:v>
                </c:pt>
                <c:pt idx="1726">
                  <c:v>70.836610345016538</c:v>
                </c:pt>
                <c:pt idx="1727">
                  <c:v>70.845762008661282</c:v>
                </c:pt>
                <c:pt idx="1728">
                  <c:v>70.854916684522351</c:v>
                </c:pt>
                <c:pt idx="1729">
                  <c:v>70.864074381265198</c:v>
                </c:pt>
                <c:pt idx="1730">
                  <c:v>70.873235107569968</c:v>
                </c:pt>
                <c:pt idx="1731">
                  <c:v>70.882398872131787</c:v>
                </c:pt>
                <c:pt idx="1732">
                  <c:v>70.891565683660531</c:v>
                </c:pt>
                <c:pt idx="1733">
                  <c:v>70.900735550880995</c:v>
                </c:pt>
                <c:pt idx="1734">
                  <c:v>70.909908482533083</c:v>
                </c:pt>
                <c:pt idx="1735">
                  <c:v>70.919084487371734</c:v>
                </c:pt>
                <c:pt idx="1736">
                  <c:v>70.928263574166991</c:v>
                </c:pt>
                <c:pt idx="1737">
                  <c:v>70.93744575170409</c:v>
                </c:pt>
                <c:pt idx="1738">
                  <c:v>70.9466310287836</c:v>
                </c:pt>
                <c:pt idx="1739">
                  <c:v>70.955819414221381</c:v>
                </c:pt>
                <c:pt idx="1740">
                  <c:v>70.965010916848613</c:v>
                </c:pt>
                <c:pt idx="1741">
                  <c:v>70.974205545512064</c:v>
                </c:pt>
                <c:pt idx="1742">
                  <c:v>70.983403309073893</c:v>
                </c:pt>
                <c:pt idx="1743">
                  <c:v>70.992604216411891</c:v>
                </c:pt>
                <c:pt idx="1744">
                  <c:v>71.001808276419496</c:v>
                </c:pt>
                <c:pt idx="1745">
                  <c:v>71.011015498005847</c:v>
                </c:pt>
                <c:pt idx="1746">
                  <c:v>71.020225890095887</c:v>
                </c:pt>
                <c:pt idx="1747">
                  <c:v>71.029439461630403</c:v>
                </c:pt>
                <c:pt idx="1748">
                  <c:v>71.038656221565972</c:v>
                </c:pt>
                <c:pt idx="1749">
                  <c:v>71.04787617887537</c:v>
                </c:pt>
                <c:pt idx="1750">
                  <c:v>71.057099342547261</c:v>
                </c:pt>
                <c:pt idx="1751">
                  <c:v>71.066325721586381</c:v>
                </c:pt>
                <c:pt idx="1752">
                  <c:v>71.075555325013795</c:v>
                </c:pt>
                <c:pt idx="1753">
                  <c:v>71.084788161866598</c:v>
                </c:pt>
                <c:pt idx="1754">
                  <c:v>71.094024241198397</c:v>
                </c:pt>
                <c:pt idx="1755">
                  <c:v>71.103263572079072</c:v>
                </c:pt>
                <c:pt idx="1756">
                  <c:v>71.112506163594958</c:v>
                </c:pt>
                <c:pt idx="1757">
                  <c:v>71.121752024848945</c:v>
                </c:pt>
                <c:pt idx="1758">
                  <c:v>71.131001164960352</c:v>
                </c:pt>
                <c:pt idx="1759">
                  <c:v>71.14025359306541</c:v>
                </c:pt>
                <c:pt idx="1760">
                  <c:v>71.149509318316845</c:v>
                </c:pt>
                <c:pt idx="1761">
                  <c:v>71.158768349884184</c:v>
                </c:pt>
                <c:pt idx="1762">
                  <c:v>71.168030696953977</c:v>
                </c:pt>
                <c:pt idx="1763">
                  <c:v>71.177296368729529</c:v>
                </c:pt>
                <c:pt idx="1764">
                  <c:v>71.186565374431183</c:v>
                </c:pt>
                <c:pt idx="1765">
                  <c:v>71.195837723296336</c:v>
                </c:pt>
                <c:pt idx="1766">
                  <c:v>71.205113424579622</c:v>
                </c:pt>
                <c:pt idx="1767">
                  <c:v>71.214392487552814</c:v>
                </c:pt>
                <c:pt idx="1768">
                  <c:v>71.223674921504866</c:v>
                </c:pt>
                <c:pt idx="1769">
                  <c:v>71.232960735742196</c:v>
                </c:pt>
                <c:pt idx="1770">
                  <c:v>71.242249939588589</c:v>
                </c:pt>
                <c:pt idx="1771">
                  <c:v>71.251542542385437</c:v>
                </c:pt>
                <c:pt idx="1772">
                  <c:v>71.260838553491482</c:v>
                </c:pt>
                <c:pt idx="1773">
                  <c:v>71.270137982283245</c:v>
                </c:pt>
                <c:pt idx="1774">
                  <c:v>71.279440838154969</c:v>
                </c:pt>
                <c:pt idx="1775">
                  <c:v>71.288747130518558</c:v>
                </c:pt>
                <c:pt idx="1776">
                  <c:v>71.298056868803926</c:v>
                </c:pt>
                <c:pt idx="1777">
                  <c:v>71.307370062458702</c:v>
                </c:pt>
                <c:pt idx="1778">
                  <c:v>71.31668672094878</c:v>
                </c:pt>
                <c:pt idx="1779">
                  <c:v>71.326006853757917</c:v>
                </c:pt>
                <c:pt idx="1780">
                  <c:v>71.335330470388058</c:v>
                </c:pt>
                <c:pt idx="1781">
                  <c:v>71.344657580359481</c:v>
                </c:pt>
                <c:pt idx="1782">
                  <c:v>71.353988193210569</c:v>
                </c:pt>
                <c:pt idx="1783">
                  <c:v>71.363322318498305</c:v>
                </c:pt>
                <c:pt idx="1784">
                  <c:v>71.37265996579788</c:v>
                </c:pt>
                <c:pt idx="1785">
                  <c:v>71.382001144703182</c:v>
                </c:pt>
                <c:pt idx="1786">
                  <c:v>71.39134586482669</c:v>
                </c:pt>
                <c:pt idx="1787">
                  <c:v>71.400694135799398</c:v>
                </c:pt>
                <c:pt idx="1788">
                  <c:v>71.410045967271174</c:v>
                </c:pt>
                <c:pt idx="1789">
                  <c:v>71.419401368910769</c:v>
                </c:pt>
                <c:pt idx="1790">
                  <c:v>71.42876035040571</c:v>
                </c:pt>
                <c:pt idx="1791">
                  <c:v>71.438122921462607</c:v>
                </c:pt>
                <c:pt idx="1792">
                  <c:v>71.447489091807014</c:v>
                </c:pt>
                <c:pt idx="1793">
                  <c:v>71.456858871183769</c:v>
                </c:pt>
                <c:pt idx="1794">
                  <c:v>71.46623226935678</c:v>
                </c:pt>
                <c:pt idx="1795">
                  <c:v>71.475609296109297</c:v>
                </c:pt>
                <c:pt idx="1796">
                  <c:v>71.48498996124404</c:v>
                </c:pt>
                <c:pt idx="1797">
                  <c:v>71.494374274582981</c:v>
                </c:pt>
                <c:pt idx="1798">
                  <c:v>71.50376224596792</c:v>
                </c:pt>
                <c:pt idx="1799">
                  <c:v>71.513153885259896</c:v>
                </c:pt>
                <c:pt idx="1800">
                  <c:v>71.522549202340002</c:v>
                </c:pt>
                <c:pt idx="1801">
                  <c:v>71.531948207108769</c:v>
                </c:pt>
                <c:pt idx="1802">
                  <c:v>71.541350909486923</c:v>
                </c:pt>
                <c:pt idx="1803">
                  <c:v>71.550757319414799</c:v>
                </c:pt>
                <c:pt idx="1804">
                  <c:v>71.56016744685293</c:v>
                </c:pt>
                <c:pt idx="1805">
                  <c:v>71.569581301781895</c:v>
                </c:pt>
                <c:pt idx="1806">
                  <c:v>71.578998894202442</c:v>
                </c:pt>
                <c:pt idx="1807">
                  <c:v>71.588420234135697</c:v>
                </c:pt>
                <c:pt idx="1808">
                  <c:v>71.597845331622963</c:v>
                </c:pt>
                <c:pt idx="1809">
                  <c:v>71.607274196726053</c:v>
                </c:pt>
                <c:pt idx="1810">
                  <c:v>71.616706839527254</c:v>
                </c:pt>
                <c:pt idx="1811">
                  <c:v>71.626143270129447</c:v>
                </c:pt>
                <c:pt idx="1812">
                  <c:v>71.635583498656203</c:v>
                </c:pt>
                <c:pt idx="1813">
                  <c:v>71.645027535251913</c:v>
                </c:pt>
                <c:pt idx="1814">
                  <c:v>71.654475390081771</c:v>
                </c:pt>
                <c:pt idx="1815">
                  <c:v>71.66392707333182</c:v>
                </c:pt>
                <c:pt idx="1816">
                  <c:v>71.673382595209262</c:v>
                </c:pt>
                <c:pt idx="1817">
                  <c:v>71.682841965942288</c:v>
                </c:pt>
                <c:pt idx="1818">
                  <c:v>71.692305195780307</c:v>
                </c:pt>
                <c:pt idx="1819">
                  <c:v>71.701772294994001</c:v>
                </c:pt>
                <c:pt idx="1820">
                  <c:v>71.711243273875482</c:v>
                </c:pt>
                <c:pt idx="1821">
                  <c:v>71.720718142738306</c:v>
                </c:pt>
                <c:pt idx="1822">
                  <c:v>71.730196911917389</c:v>
                </c:pt>
                <c:pt idx="1823">
                  <c:v>71.739679591769487</c:v>
                </c:pt>
                <c:pt idx="1824">
                  <c:v>71.749166192672917</c:v>
                </c:pt>
                <c:pt idx="1825">
                  <c:v>71.758656725027905</c:v>
                </c:pt>
                <c:pt idx="1826">
                  <c:v>71.768151199256536</c:v>
                </c:pt>
                <c:pt idx="1827">
                  <c:v>71.777649625802781</c:v>
                </c:pt>
                <c:pt idx="1828">
                  <c:v>71.787152015132818</c:v>
                </c:pt>
                <c:pt idx="1829">
                  <c:v>71.7966583777349</c:v>
                </c:pt>
                <c:pt idx="1830">
                  <c:v>71.806168724119559</c:v>
                </c:pt>
                <c:pt idx="1831">
                  <c:v>71.81568306481968</c:v>
                </c:pt>
                <c:pt idx="1832">
                  <c:v>71.825201410390576</c:v>
                </c:pt>
                <c:pt idx="1833">
                  <c:v>71.834723771410026</c:v>
                </c:pt>
                <c:pt idx="1834">
                  <c:v>71.844250158478417</c:v>
                </c:pt>
                <c:pt idx="1835">
                  <c:v>71.853780582219017</c:v>
                </c:pt>
                <c:pt idx="1836">
                  <c:v>71.863315053277645</c:v>
                </c:pt>
                <c:pt idx="1837">
                  <c:v>71.872853582323231</c:v>
                </c:pt>
                <c:pt idx="1838">
                  <c:v>71.882396180047465</c:v>
                </c:pt>
                <c:pt idx="1839">
                  <c:v>71.891942857165404</c:v>
                </c:pt>
                <c:pt idx="1840">
                  <c:v>71.901493624414996</c:v>
                </c:pt>
                <c:pt idx="1841">
                  <c:v>71.911048492557697</c:v>
                </c:pt>
                <c:pt idx="1842">
                  <c:v>71.920607472378109</c:v>
                </c:pt>
                <c:pt idx="1843">
                  <c:v>71.930170574684468</c:v>
                </c:pt>
                <c:pt idx="1844">
                  <c:v>71.939737810308486</c:v>
                </c:pt>
                <c:pt idx="1845">
                  <c:v>71.949309190105481</c:v>
                </c:pt>
                <c:pt idx="1846">
                  <c:v>71.958884724954615</c:v>
                </c:pt>
                <c:pt idx="1847">
                  <c:v>71.96846442575891</c:v>
                </c:pt>
                <c:pt idx="1848">
                  <c:v>71.978048303445149</c:v>
                </c:pt>
                <c:pt idx="1849">
                  <c:v>71.987636368964402</c:v>
                </c:pt>
                <c:pt idx="1850">
                  <c:v>71.997228633291769</c:v>
                </c:pt>
                <c:pt idx="1851">
                  <c:v>72.006825107426479</c:v>
                </c:pt>
                <c:pt idx="1852">
                  <c:v>72.016425802392263</c:v>
                </c:pt>
                <c:pt idx="1853">
                  <c:v>72.02603072923722</c:v>
                </c:pt>
                <c:pt idx="1854">
                  <c:v>72.035639899033967</c:v>
                </c:pt>
                <c:pt idx="1855">
                  <c:v>72.045253322879773</c:v>
                </c:pt>
                <c:pt idx="1856">
                  <c:v>72.054871011896708</c:v>
                </c:pt>
                <c:pt idx="1857">
                  <c:v>72.064492977231623</c:v>
                </c:pt>
                <c:pt idx="1858">
                  <c:v>72.074119230056255</c:v>
                </c:pt>
                <c:pt idx="1859">
                  <c:v>72.083749781567491</c:v>
                </c:pt>
                <c:pt idx="1860">
                  <c:v>72.093384642987317</c:v>
                </c:pt>
                <c:pt idx="1861">
                  <c:v>72.103023825563014</c:v>
                </c:pt>
                <c:pt idx="1862">
                  <c:v>72.112667340567057</c:v>
                </c:pt>
                <c:pt idx="1863">
                  <c:v>72.122315199297503</c:v>
                </c:pt>
                <c:pt idx="1864">
                  <c:v>72.131967413078115</c:v>
                </c:pt>
                <c:pt idx="1865">
                  <c:v>72.141623993258023</c:v>
                </c:pt>
                <c:pt idx="1866">
                  <c:v>72.151284951212318</c:v>
                </c:pt>
                <c:pt idx="1867">
                  <c:v>72.160950298341874</c:v>
                </c:pt>
                <c:pt idx="1868">
                  <c:v>72.170620046073708</c:v>
                </c:pt>
                <c:pt idx="1869">
                  <c:v>72.180294205860719</c:v>
                </c:pt>
                <c:pt idx="1870">
                  <c:v>72.189972789182178</c:v>
                </c:pt>
                <c:pt idx="1871">
                  <c:v>72.199655807543493</c:v>
                </c:pt>
                <c:pt idx="1872">
                  <c:v>72.209343272476687</c:v>
                </c:pt>
                <c:pt idx="1873">
                  <c:v>72.219035195540116</c:v>
                </c:pt>
                <c:pt idx="1874">
                  <c:v>72.228731588318865</c:v>
                </c:pt>
                <c:pt idx="1875">
                  <c:v>72.238432462424726</c:v>
                </c:pt>
                <c:pt idx="1876">
                  <c:v>72.248137829496457</c:v>
                </c:pt>
                <c:pt idx="1877">
                  <c:v>72.257847701199552</c:v>
                </c:pt>
                <c:pt idx="1878">
                  <c:v>72.267562089226757</c:v>
                </c:pt>
                <c:pt idx="1879">
                  <c:v>72.277281005297965</c:v>
                </c:pt>
                <c:pt idx="1880">
                  <c:v>72.287004461160365</c:v>
                </c:pt>
                <c:pt idx="1881">
                  <c:v>72.296732468588544</c:v>
                </c:pt>
                <c:pt idx="1882">
                  <c:v>72.306465039384534</c:v>
                </c:pt>
                <c:pt idx="1883">
                  <c:v>72.316202185378145</c:v>
                </c:pt>
                <c:pt idx="1884">
                  <c:v>72.325943918426873</c:v>
                </c:pt>
                <c:pt idx="1885">
                  <c:v>72.335690250416008</c:v>
                </c:pt>
                <c:pt idx="1886">
                  <c:v>72.345441193258978</c:v>
                </c:pt>
                <c:pt idx="1887">
                  <c:v>72.355196758897151</c:v>
                </c:pt>
                <c:pt idx="1888">
                  <c:v>72.364956959300173</c:v>
                </c:pt>
                <c:pt idx="1889">
                  <c:v>72.374721806466042</c:v>
                </c:pt>
                <c:pt idx="1890">
                  <c:v>72.384491312421162</c:v>
                </c:pt>
                <c:pt idx="1891">
                  <c:v>72.39426548922053</c:v>
                </c:pt>
                <c:pt idx="1892">
                  <c:v>72.404044348947707</c:v>
                </c:pt>
                <c:pt idx="1893">
                  <c:v>72.413827903715301</c:v>
                </c:pt>
                <c:pt idx="1894">
                  <c:v>72.423616165664583</c:v>
                </c:pt>
                <c:pt idx="1895">
                  <c:v>72.433409146965985</c:v>
                </c:pt>
                <c:pt idx="1896">
                  <c:v>72.443206859819085</c:v>
                </c:pt>
                <c:pt idx="1897">
                  <c:v>72.453009316452793</c:v>
                </c:pt>
                <c:pt idx="1898">
                  <c:v>72.462816529125291</c:v>
                </c:pt>
                <c:pt idx="1899">
                  <c:v>72.472628510124395</c:v>
                </c:pt>
                <c:pt idx="1900">
                  <c:v>72.482445271767546</c:v>
                </c:pt>
                <c:pt idx="1901">
                  <c:v>72.492266826401917</c:v>
                </c:pt>
                <c:pt idx="1902">
                  <c:v>72.502093186404664</c:v>
                </c:pt>
                <c:pt idx="1903">
                  <c:v>72.511924364182804</c:v>
                </c:pt>
                <c:pt idx="1904">
                  <c:v>72.521760372173645</c:v>
                </c:pt>
                <c:pt idx="1905">
                  <c:v>72.531601222844685</c:v>
                </c:pt>
                <c:pt idx="1906">
                  <c:v>72.541446928693858</c:v>
                </c:pt>
                <c:pt idx="1907">
                  <c:v>72.551297502249611</c:v>
                </c:pt>
                <c:pt idx="1908">
                  <c:v>72.561152956070927</c:v>
                </c:pt>
                <c:pt idx="1909">
                  <c:v>72.571013302747843</c:v>
                </c:pt>
                <c:pt idx="1910">
                  <c:v>72.580878554900977</c:v>
                </c:pt>
                <c:pt idx="1911">
                  <c:v>72.590748725182152</c:v>
                </c:pt>
                <c:pt idx="1912">
                  <c:v>72.600623826274401</c:v>
                </c:pt>
                <c:pt idx="1913">
                  <c:v>72.61050387089189</c:v>
                </c:pt>
                <c:pt idx="1914">
                  <c:v>72.620388871780349</c:v>
                </c:pt>
                <c:pt idx="1915">
                  <c:v>72.630278841717072</c:v>
                </c:pt>
                <c:pt idx="1916">
                  <c:v>72.640173793510797</c:v>
                </c:pt>
                <c:pt idx="1917">
                  <c:v>72.650073740002412</c:v>
                </c:pt>
                <c:pt idx="1918">
                  <c:v>72.659978694064606</c:v>
                </c:pt>
                <c:pt idx="1919">
                  <c:v>72.66988866860207</c:v>
                </c:pt>
                <c:pt idx="1920">
                  <c:v>72.679803676551913</c:v>
                </c:pt>
                <c:pt idx="1921">
                  <c:v>72.689723730883401</c:v>
                </c:pt>
                <c:pt idx="1922">
                  <c:v>72.699648844598428</c:v>
                </c:pt>
                <c:pt idx="1923">
                  <c:v>72.70957903073149</c:v>
                </c:pt>
                <c:pt idx="1924">
                  <c:v>72.719514302349808</c:v>
                </c:pt>
                <c:pt idx="1925">
                  <c:v>72.729454672553544</c:v>
                </c:pt>
                <c:pt idx="1926">
                  <c:v>72.739400154475845</c:v>
                </c:pt>
                <c:pt idx="1927">
                  <c:v>72.749350761283196</c:v>
                </c:pt>
                <c:pt idx="1928">
                  <c:v>72.759306506175221</c:v>
                </c:pt>
                <c:pt idx="1929">
                  <c:v>72.769267402385026</c:v>
                </c:pt>
                <c:pt idx="1930">
                  <c:v>72.779233463179423</c:v>
                </c:pt>
                <c:pt idx="1931">
                  <c:v>72.789204701858964</c:v>
                </c:pt>
                <c:pt idx="1932">
                  <c:v>72.799181131757962</c:v>
                </c:pt>
                <c:pt idx="1933">
                  <c:v>72.809162766244796</c:v>
                </c:pt>
                <c:pt idx="1934">
                  <c:v>72.819149618722221</c:v>
                </c:pt>
                <c:pt idx="1935">
                  <c:v>72.82914170262697</c:v>
                </c:pt>
                <c:pt idx="1936">
                  <c:v>72.839139031430491</c:v>
                </c:pt>
                <c:pt idx="1937">
                  <c:v>72.849141618638782</c:v>
                </c:pt>
                <c:pt idx="1938">
                  <c:v>72.859149477792542</c:v>
                </c:pt>
                <c:pt idx="1939">
                  <c:v>72.869162622467456</c:v>
                </c:pt>
                <c:pt idx="1940">
                  <c:v>72.879181066274157</c:v>
                </c:pt>
                <c:pt idx="1941">
                  <c:v>72.889204822858531</c:v>
                </c:pt>
                <c:pt idx="1942">
                  <c:v>72.899233905901795</c:v>
                </c:pt>
                <c:pt idx="1943">
                  <c:v>72.909268329120763</c:v>
                </c:pt>
                <c:pt idx="1944">
                  <c:v>72.919308106267735</c:v>
                </c:pt>
                <c:pt idx="1945">
                  <c:v>72.929353251130919</c:v>
                </c:pt>
                <c:pt idx="1946">
                  <c:v>72.939403777534437</c:v>
                </c:pt>
                <c:pt idx="1947">
                  <c:v>72.949459699338533</c:v>
                </c:pt>
                <c:pt idx="1948">
                  <c:v>72.95952103043966</c:v>
                </c:pt>
                <c:pt idx="1949">
                  <c:v>72.969587784770852</c:v>
                </c:pt>
                <c:pt idx="1950">
                  <c:v>72.979659976301463</c:v>
                </c:pt>
                <c:pt idx="1951">
                  <c:v>72.989737619037712</c:v>
                </c:pt>
                <c:pt idx="1952">
                  <c:v>72.999820727022808</c:v>
                </c:pt>
                <c:pt idx="1953">
                  <c:v>73.009909314336696</c:v>
                </c:pt>
                <c:pt idx="1954">
                  <c:v>73.02000339509685</c:v>
                </c:pt>
                <c:pt idx="1955">
                  <c:v>73.030102983457894</c:v>
                </c:pt>
                <c:pt idx="1956">
                  <c:v>73.040208093612009</c:v>
                </c:pt>
                <c:pt idx="1957">
                  <c:v>73.050318739789077</c:v>
                </c:pt>
                <c:pt idx="1958">
                  <c:v>73.060434936256826</c:v>
                </c:pt>
                <c:pt idx="1959">
                  <c:v>73.070556697320967</c:v>
                </c:pt>
                <c:pt idx="1960">
                  <c:v>73.080684037325412</c:v>
                </c:pt>
                <c:pt idx="1961">
                  <c:v>73.090816970652298</c:v>
                </c:pt>
                <c:pt idx="1962">
                  <c:v>73.100955511722319</c:v>
                </c:pt>
                <c:pt idx="1963">
                  <c:v>73.111099674994918</c:v>
                </c:pt>
                <c:pt idx="1964">
                  <c:v>73.121249474968224</c:v>
                </c:pt>
                <c:pt idx="1965">
                  <c:v>73.131404926179371</c:v>
                </c:pt>
                <c:pt idx="1966">
                  <c:v>73.141566043204818</c:v>
                </c:pt>
                <c:pt idx="1967">
                  <c:v>73.151732840660074</c:v>
                </c:pt>
                <c:pt idx="1968">
                  <c:v>73.16190533320038</c:v>
                </c:pt>
                <c:pt idx="1969">
                  <c:v>73.172083535520571</c:v>
                </c:pt>
                <c:pt idx="1970">
                  <c:v>73.182267462355298</c:v>
                </c:pt>
                <c:pt idx="1971">
                  <c:v>73.192457128479191</c:v>
                </c:pt>
                <c:pt idx="1972">
                  <c:v>73.20265254870715</c:v>
                </c:pt>
                <c:pt idx="1973">
                  <c:v>73.212853737894434</c:v>
                </c:pt>
                <c:pt idx="1974">
                  <c:v>73.223060710936764</c:v>
                </c:pt>
                <c:pt idx="1975">
                  <c:v>73.233273482770613</c:v>
                </c:pt>
                <c:pt idx="1976">
                  <c:v>73.243492068373314</c:v>
                </c:pt>
                <c:pt idx="1977">
                  <c:v>73.253716482763309</c:v>
                </c:pt>
                <c:pt idx="1978">
                  <c:v>73.26394674100024</c:v>
                </c:pt>
                <c:pt idx="1979">
                  <c:v>73.274182858185185</c:v>
                </c:pt>
                <c:pt idx="1980">
                  <c:v>73.284424849460834</c:v>
                </c:pt>
                <c:pt idx="1981">
                  <c:v>73.294672730011612</c:v>
                </c:pt>
                <c:pt idx="1982">
                  <c:v>73.304926515063968</c:v>
                </c:pt>
                <c:pt idx="1983">
                  <c:v>73.315186219886456</c:v>
                </c:pt>
                <c:pt idx="1984">
                  <c:v>73.325451859790022</c:v>
                </c:pt>
                <c:pt idx="1985">
                  <c:v>73.335723450128114</c:v>
                </c:pt>
                <c:pt idx="1986">
                  <c:v>73.34600100629676</c:v>
                </c:pt>
                <c:pt idx="1987">
                  <c:v>73.356284543734986</c:v>
                </c:pt>
                <c:pt idx="1988">
                  <c:v>73.366574077924966</c:v>
                </c:pt>
                <c:pt idx="1989">
                  <c:v>73.376869624391915</c:v>
                </c:pt>
                <c:pt idx="1990">
                  <c:v>73.387171198704721</c:v>
                </c:pt>
                <c:pt idx="1991">
                  <c:v>73.397478816475882</c:v>
                </c:pt>
                <c:pt idx="1992">
                  <c:v>73.407792493361612</c:v>
                </c:pt>
                <c:pt idx="1993">
                  <c:v>73.418112245062218</c:v>
                </c:pt>
                <c:pt idx="1994">
                  <c:v>73.428438087322249</c:v>
                </c:pt>
                <c:pt idx="1995">
                  <c:v>73.438770035930631</c:v>
                </c:pt>
                <c:pt idx="1996">
                  <c:v>73.44910810672107</c:v>
                </c:pt>
                <c:pt idx="1997">
                  <c:v>73.459452315571767</c:v>
                </c:pt>
                <c:pt idx="1998">
                  <c:v>73.46980267840614</c:v>
                </c:pt>
                <c:pt idx="1999">
                  <c:v>73.48015921119287</c:v>
                </c:pt>
                <c:pt idx="2000" formatCode="General">
                  <c:v>73.490521929945828</c:v>
                </c:pt>
                <c:pt idx="2001" formatCode="General">
                  <c:v>73.500890850724673</c:v>
                </c:pt>
                <c:pt idx="2002" formatCode="General">
                  <c:v>73.511265989634836</c:v>
                </c:pt>
                <c:pt idx="2003" formatCode="General">
                  <c:v>73.521647362827622</c:v>
                </c:pt>
                <c:pt idx="2004" formatCode="General">
                  <c:v>73.532034986500761</c:v>
                </c:pt>
                <c:pt idx="2005" formatCode="General">
                  <c:v>73.542428876898285</c:v>
                </c:pt>
                <c:pt idx="2006" formatCode="General">
                  <c:v>73.55282905031082</c:v>
                </c:pt>
                <c:pt idx="2007" formatCode="General">
                  <c:v>73.563235523075832</c:v>
                </c:pt>
                <c:pt idx="2008" formatCode="General">
                  <c:v>73.573648311577998</c:v>
                </c:pt>
                <c:pt idx="2009" formatCode="General">
                  <c:v>73.584067432248943</c:v>
                </c:pt>
                <c:pt idx="2010" formatCode="General">
                  <c:v>73.594492901568003</c:v>
                </c:pt>
                <c:pt idx="2011" formatCode="General">
                  <c:v>73.604924736062102</c:v>
                </c:pt>
                <c:pt idx="2012" formatCode="General">
                  <c:v>73.615362952306</c:v>
                </c:pt>
                <c:pt idx="2013" formatCode="General">
                  <c:v>73.62580756692256</c:v>
                </c:pt>
                <c:pt idx="2014" formatCode="General">
                  <c:v>73.636258596583133</c:v>
                </c:pt>
                <c:pt idx="2015" formatCode="General">
                  <c:v>73.646716058007215</c:v>
                </c:pt>
                <c:pt idx="2016" formatCode="General">
                  <c:v>73.657179967963515</c:v>
                </c:pt>
                <c:pt idx="2017" formatCode="General">
                  <c:v>73.667650343269358</c:v>
                </c:pt>
                <c:pt idx="2018" formatCode="General">
                  <c:v>73.678127200791351</c:v>
                </c:pt>
                <c:pt idx="2019" formatCode="General">
                  <c:v>73.688610557445571</c:v>
                </c:pt>
                <c:pt idx="2020" formatCode="General">
                  <c:v>73.699100430197603</c:v>
                </c:pt>
                <c:pt idx="2021" formatCode="General">
                  <c:v>73.709596836063</c:v>
                </c:pt>
                <c:pt idx="2022" formatCode="General">
                  <c:v>73.720099792107305</c:v>
                </c:pt>
                <c:pt idx="2023" formatCode="General">
                  <c:v>73.730609315446415</c:v>
                </c:pt>
                <c:pt idx="2024" formatCode="General">
                  <c:v>73.741125423246601</c:v>
                </c:pt>
                <c:pt idx="2025" formatCode="General">
                  <c:v>73.751648132725066</c:v>
                </c:pt>
                <c:pt idx="2026" formatCode="General">
                  <c:v>73.762177461149975</c:v>
                </c:pt>
                <c:pt idx="2027" formatCode="General">
                  <c:v>73.772713425840536</c:v>
                </c:pt>
                <c:pt idx="2028" formatCode="General">
                  <c:v>73.783256044167572</c:v>
                </c:pt>
                <c:pt idx="2029" formatCode="General">
                  <c:v>73.793805333553564</c:v>
                </c:pt>
                <c:pt idx="2030" formatCode="General">
                  <c:v>73.804361311472789</c:v>
                </c:pt>
                <c:pt idx="2031" formatCode="General">
                  <c:v>73.814923995451736</c:v>
                </c:pt>
                <c:pt idx="2032" formatCode="General">
                  <c:v>73.825493403069231</c:v>
                </c:pt>
                <c:pt idx="2033" formatCode="General">
                  <c:v>73.836069551956854</c:v>
                </c:pt>
                <c:pt idx="2034" formatCode="General">
                  <c:v>73.846652459798833</c:v>
                </c:pt>
                <c:pt idx="2035" formatCode="General">
                  <c:v>73.857242144332673</c:v>
                </c:pt>
                <c:pt idx="2036" formatCode="General">
                  <c:v>73.867838623349101</c:v>
                </c:pt>
                <c:pt idx="2037" formatCode="General">
                  <c:v>73.878441914692473</c:v>
                </c:pt>
                <c:pt idx="2038" formatCode="General">
                  <c:v>73.889052036260949</c:v>
                </c:pt>
                <c:pt idx="2039" formatCode="General">
                  <c:v>73.899669006006832</c:v>
                </c:pt>
                <c:pt idx="2040" formatCode="General">
                  <c:v>73.910292841936595</c:v>
                </c:pt>
                <c:pt idx="2041" formatCode="General">
                  <c:v>73.920923562111383</c:v>
                </c:pt>
                <c:pt idx="2042" formatCode="General">
                  <c:v>73.931561184647194</c:v>
                </c:pt>
                <c:pt idx="2043" formatCode="General">
                  <c:v>73.942205727714949</c:v>
                </c:pt>
                <c:pt idx="2044" formatCode="General">
                  <c:v>73.95285720954098</c:v>
                </c:pt>
                <c:pt idx="2045" formatCode="General">
                  <c:v>73.963515648407238</c:v>
                </c:pt>
                <c:pt idx="2046" formatCode="General">
                  <c:v>73.97418106265134</c:v>
                </c:pt>
                <c:pt idx="2047" formatCode="General">
                  <c:v>73.984853470667204</c:v>
                </c:pt>
                <c:pt idx="2048" formatCode="General">
                  <c:v>73.99553289090484</c:v>
                </c:pt>
                <c:pt idx="2049" formatCode="General">
                  <c:v>74.006219341871173</c:v>
                </c:pt>
                <c:pt idx="2050" formatCode="General">
                  <c:v>74.016912842129599</c:v>
                </c:pt>
                <c:pt idx="2051" formatCode="General">
                  <c:v>74.027613410301029</c:v>
                </c:pt>
                <c:pt idx="2052" formatCode="General">
                  <c:v>74.038321065063414</c:v>
                </c:pt>
                <c:pt idx="2053" formatCode="General">
                  <c:v>74.049035825152657</c:v>
                </c:pt>
                <c:pt idx="2054" formatCode="General">
                  <c:v>74.059757709362415</c:v>
                </c:pt>
                <c:pt idx="2055" formatCode="General">
                  <c:v>74.07048673654451</c:v>
                </c:pt>
                <c:pt idx="2056" formatCode="General">
                  <c:v>74.08122292560931</c:v>
                </c:pt>
                <c:pt idx="2057" formatCode="General">
                  <c:v>74.09196629552585</c:v>
                </c:pt>
                <c:pt idx="2058" formatCode="General">
                  <c:v>74.102716865322179</c:v>
                </c:pt>
                <c:pt idx="2059" formatCode="General">
                  <c:v>74.113474654085721</c:v>
                </c:pt>
                <c:pt idx="2060" formatCode="General">
                  <c:v>74.124239680963257</c:v>
                </c:pt>
                <c:pt idx="2061" formatCode="General">
                  <c:v>74.135011965161596</c:v>
                </c:pt>
                <c:pt idx="2062" formatCode="General">
                  <c:v>74.145791525947431</c:v>
                </c:pt>
                <c:pt idx="2063" formatCode="General">
                  <c:v>74.156578382648078</c:v>
                </c:pt>
                <c:pt idx="2064" formatCode="General">
                  <c:v>74.167372554651365</c:v>
                </c:pt>
                <c:pt idx="2065" formatCode="General">
                  <c:v>74.178174061406125</c:v>
                </c:pt>
                <c:pt idx="2066" formatCode="General">
                  <c:v>74.188982922422383</c:v>
                </c:pt>
                <c:pt idx="2067" formatCode="General">
                  <c:v>74.19979915727184</c:v>
                </c:pt>
                <c:pt idx="2068" formatCode="General">
                  <c:v>74.210622785587773</c:v>
                </c:pt>
                <c:pt idx="2069" formatCode="General">
                  <c:v>74.221453827065716</c:v>
                </c:pt>
                <c:pt idx="2070" formatCode="General">
                  <c:v>74.232292301463673</c:v>
                </c:pt>
                <c:pt idx="2071" formatCode="General">
                  <c:v>74.243138228602049</c:v>
                </c:pt>
                <c:pt idx="2072" formatCode="General">
                  <c:v>74.253991628364602</c:v>
                </c:pt>
                <c:pt idx="2073" formatCode="General">
                  <c:v>74.264852520697985</c:v>
                </c:pt>
                <c:pt idx="2074" formatCode="General">
                  <c:v>74.275720925612788</c:v>
                </c:pt>
                <c:pt idx="2075" formatCode="General">
                  <c:v>74.286596863183235</c:v>
                </c:pt>
                <c:pt idx="2076" formatCode="General">
                  <c:v>74.297480353547869</c:v>
                </c:pt>
                <c:pt idx="2077" formatCode="General">
                  <c:v>74.308371416909551</c:v>
                </c:pt>
                <c:pt idx="2078" formatCode="General">
                  <c:v>74.319270073536089</c:v>
                </c:pt>
                <c:pt idx="2079" formatCode="General">
                  <c:v>74.330176343760357</c:v>
                </c:pt>
                <c:pt idx="2080" formatCode="General">
                  <c:v>74.34109024798056</c:v>
                </c:pt>
                <c:pt idx="2081" formatCode="General">
                  <c:v>74.352011806660684</c:v>
                </c:pt>
                <c:pt idx="2082" formatCode="General">
                  <c:v>74.362941040330696</c:v>
                </c:pt>
                <c:pt idx="2083" formatCode="General">
                  <c:v>74.373877969586957</c:v>
                </c:pt>
                <c:pt idx="2084" formatCode="General">
                  <c:v>74.384822615092475</c:v>
                </c:pt>
                <c:pt idx="2085" formatCode="General">
                  <c:v>74.395774997577206</c:v>
                </c:pt>
                <c:pt idx="2086" formatCode="General">
                  <c:v>74.406735137838325</c:v>
                </c:pt>
                <c:pt idx="2087" formatCode="General">
                  <c:v>74.417703056740848</c:v>
                </c:pt>
                <c:pt idx="2088" formatCode="General">
                  <c:v>74.428678775217421</c:v>
                </c:pt>
                <c:pt idx="2089" formatCode="General">
                  <c:v>74.439662314269228</c:v>
                </c:pt>
                <c:pt idx="2090" formatCode="General">
                  <c:v>74.450653694965894</c:v>
                </c:pt>
                <c:pt idx="2091" formatCode="General">
                  <c:v>74.461652938446051</c:v>
                </c:pt>
                <c:pt idx="2092" formatCode="General">
                  <c:v>74.472660065917466</c:v>
                </c:pt>
                <c:pt idx="2093" formatCode="General">
                  <c:v>74.483675098657628</c:v>
                </c:pt>
                <c:pt idx="2094" formatCode="General">
                  <c:v>74.49469805801381</c:v>
                </c:pt>
                <c:pt idx="2095" formatCode="General">
                  <c:v>74.505728965403634</c:v>
                </c:pt>
                <c:pt idx="2096" formatCode="General">
                  <c:v>74.516767842315261</c:v>
                </c:pt>
                <c:pt idx="2097" formatCode="General">
                  <c:v>74.527814710307865</c:v>
                </c:pt>
                <c:pt idx="2098" formatCode="General">
                  <c:v>74.538869591011789</c:v>
                </c:pt>
                <c:pt idx="2099" formatCode="General">
                  <c:v>74.549932506129053</c:v>
                </c:pt>
                <c:pt idx="2100" formatCode="General">
                  <c:v>74.561003477433616</c:v>
                </c:pt>
                <c:pt idx="2101" formatCode="General">
                  <c:v>74.572082526771922</c:v>
                </c:pt>
                <c:pt idx="2102" formatCode="General">
                  <c:v>74.583169676062781</c:v>
                </c:pt>
                <c:pt idx="2103" formatCode="General">
                  <c:v>74.594264947298257</c:v>
                </c:pt>
                <c:pt idx="2104" formatCode="General">
                  <c:v>74.605368362543658</c:v>
                </c:pt>
                <c:pt idx="2105" formatCode="General">
                  <c:v>74.616479943938188</c:v>
                </c:pt>
                <c:pt idx="2106" formatCode="General">
                  <c:v>74.62759971369502</c:v>
                </c:pt>
                <c:pt idx="2107" formatCode="General">
                  <c:v>74.638727694101703</c:v>
                </c:pt>
                <c:pt idx="2108" formatCode="General">
                  <c:v>74.649863907520825</c:v>
                </c:pt>
                <c:pt idx="2109" formatCode="General">
                  <c:v>74.661008376389901</c:v>
                </c:pt>
                <c:pt idx="2110" formatCode="General">
                  <c:v>74.672161123222281</c:v>
                </c:pt>
                <c:pt idx="2111" formatCode="General">
                  <c:v>74.683322170606942</c:v>
                </c:pt>
                <c:pt idx="2112" formatCode="General">
                  <c:v>74.694491541209445</c:v>
                </c:pt>
                <c:pt idx="2113" formatCode="General">
                  <c:v>74.705669257771689</c:v>
                </c:pt>
                <c:pt idx="2114" formatCode="General">
                  <c:v>74.716855343112925</c:v>
                </c:pt>
                <c:pt idx="2115" formatCode="General">
                  <c:v>74.728049820129669</c:v>
                </c:pt>
                <c:pt idx="2116" formatCode="General">
                  <c:v>74.73925271179624</c:v>
                </c:pt>
                <c:pt idx="2117" formatCode="General">
                  <c:v>74.750464041165245</c:v>
                </c:pt>
                <c:pt idx="2118" formatCode="General">
                  <c:v>74.761683831367719</c:v>
                </c:pt>
                <c:pt idx="2119" formatCode="General">
                  <c:v>74.772912105613841</c:v>
                </c:pt>
                <c:pt idx="2120" formatCode="General">
                  <c:v>74.78414888719287</c:v>
                </c:pt>
                <c:pt idx="2121" formatCode="General">
                  <c:v>74.795394199474188</c:v>
                </c:pt>
                <c:pt idx="2122" formatCode="General">
                  <c:v>74.806648065906913</c:v>
                </c:pt>
                <c:pt idx="2123" formatCode="General">
                  <c:v>74.817910510021065</c:v>
                </c:pt>
                <c:pt idx="2124" formatCode="General">
                  <c:v>74.829181555427368</c:v>
                </c:pt>
                <c:pt idx="2125" formatCode="General">
                  <c:v>74.840461225817933</c:v>
                </c:pt>
                <c:pt idx="2126" formatCode="General">
                  <c:v>74.851749544966708</c:v>
                </c:pt>
                <c:pt idx="2127" formatCode="General">
                  <c:v>74.863046536729627</c:v>
                </c:pt>
                <c:pt idx="2128" formatCode="General">
                  <c:v>74.874352225045413</c:v>
                </c:pt>
                <c:pt idx="2129" formatCode="General">
                  <c:v>74.885666633935571</c:v>
                </c:pt>
                <c:pt idx="2130" formatCode="General">
                  <c:v>74.896989787505049</c:v>
                </c:pt>
                <c:pt idx="2131" formatCode="General">
                  <c:v>74.908321709942726</c:v>
                </c:pt>
                <c:pt idx="2132" formatCode="General">
                  <c:v>74.919662425521494</c:v>
                </c:pt>
                <c:pt idx="2133" formatCode="General">
                  <c:v>74.931011958599143</c:v>
                </c:pt>
                <c:pt idx="2134" formatCode="General">
                  <c:v>74.942370333618285</c:v>
                </c:pt>
                <c:pt idx="2135" formatCode="General">
                  <c:v>74.953737575107212</c:v>
                </c:pt>
                <c:pt idx="2136" formatCode="General">
                  <c:v>74.965113707680132</c:v>
                </c:pt>
                <c:pt idx="2137" formatCode="General">
                  <c:v>74.976498756037529</c:v>
                </c:pt>
                <c:pt idx="2138" formatCode="General">
                  <c:v>74.987892744966842</c:v>
                </c:pt>
                <c:pt idx="2139" formatCode="General">
                  <c:v>74.999295699342639</c:v>
                </c:pt>
                <c:pt idx="2140" formatCode="General">
                  <c:v>75.01070764412718</c:v>
                </c:pt>
                <c:pt idx="2141" formatCode="General">
                  <c:v>75.02212860437092</c:v>
                </c:pt>
                <c:pt idx="2142" formatCode="General">
                  <c:v>75.033558605212818</c:v>
                </c:pt>
                <c:pt idx="2143" formatCode="General">
                  <c:v>75.044997671880921</c:v>
                </c:pt>
                <c:pt idx="2144" formatCode="General">
                  <c:v>75.05644582969272</c:v>
                </c:pt>
                <c:pt idx="2145" formatCode="General">
                  <c:v>75.067903104055603</c:v>
                </c:pt>
                <c:pt idx="2146" formatCode="General">
                  <c:v>75.079369520467466</c:v>
                </c:pt>
                <c:pt idx="2147" formatCode="General">
                  <c:v>75.090845104516916</c:v>
                </c:pt>
                <c:pt idx="2148" formatCode="General">
                  <c:v>75.102329881883975</c:v>
                </c:pt>
                <c:pt idx="2149" formatCode="General">
                  <c:v>75.113823878340455</c:v>
                </c:pt>
                <c:pt idx="2150" formatCode="General">
                  <c:v>75.125327119750395</c:v>
                </c:pt>
                <c:pt idx="2151" formatCode="General">
                  <c:v>75.136839632070405</c:v>
                </c:pt>
                <c:pt idx="2152" formatCode="General">
                  <c:v>75.148361441350644</c:v>
                </c:pt>
                <c:pt idx="2153" formatCode="General">
                  <c:v>75.159892573734638</c:v>
                </c:pt>
                <c:pt idx="2154" formatCode="General">
                  <c:v>75.171433055460213</c:v>
                </c:pt>
                <c:pt idx="2155" formatCode="General">
                  <c:v>75.182982912859785</c:v>
                </c:pt>
                <c:pt idx="2156" formatCode="General">
                  <c:v>75.194542172361011</c:v>
                </c:pt>
                <c:pt idx="2157" formatCode="General">
                  <c:v>75.206110860487087</c:v>
                </c:pt>
                <c:pt idx="2158" formatCode="General">
                  <c:v>75.217689003857259</c:v>
                </c:pt>
                <c:pt idx="2159" formatCode="General">
                  <c:v>75.229276629187609</c:v>
                </c:pt>
                <c:pt idx="2160" formatCode="General">
                  <c:v>75.240873763291148</c:v>
                </c:pt>
                <c:pt idx="2161" formatCode="General">
                  <c:v>75.252480433078517</c:v>
                </c:pt>
                <c:pt idx="2162" formatCode="General">
                  <c:v>75.264096665558654</c:v>
                </c:pt>
                <c:pt idx="2163" formatCode="General">
                  <c:v>75.275722487838877</c:v>
                </c:pt>
                <c:pt idx="2164" formatCode="General">
                  <c:v>75.287357927125882</c:v>
                </c:pt>
                <c:pt idx="2165" formatCode="General">
                  <c:v>75.299003010725968</c:v>
                </c:pt>
                <c:pt idx="2166" formatCode="General">
                  <c:v>75.310657766045537</c:v>
                </c:pt>
                <c:pt idx="2167" formatCode="General">
                  <c:v>75.322322220591758</c:v>
                </c:pt>
                <c:pt idx="2168" formatCode="General">
                  <c:v>75.333996401973096</c:v>
                </c:pt>
                <c:pt idx="2169" formatCode="General">
                  <c:v>75.345680337899765</c:v>
                </c:pt>
                <c:pt idx="2170" formatCode="General">
                  <c:v>75.357374056184184</c:v>
                </c:pt>
                <c:pt idx="2171" formatCode="General">
                  <c:v>75.369077584741731</c:v>
                </c:pt>
                <c:pt idx="2172" formatCode="General">
                  <c:v>75.380790951591038</c:v>
                </c:pt>
                <c:pt idx="2173" formatCode="General">
                  <c:v>75.392514184854889</c:v>
                </c:pt>
                <c:pt idx="2174" formatCode="General">
                  <c:v>75.404247312760191</c:v>
                </c:pt>
                <c:pt idx="2175" formatCode="General">
                  <c:v>75.415990363639196</c:v>
                </c:pt>
                <c:pt idx="2176" formatCode="General">
                  <c:v>75.427743365929615</c:v>
                </c:pt>
                <c:pt idx="2177" formatCode="General">
                  <c:v>75.4395063481752</c:v>
                </c:pt>
                <c:pt idx="2178" formatCode="General">
                  <c:v>75.451279339026527</c:v>
                </c:pt>
                <c:pt idx="2179" formatCode="General">
                  <c:v>75.463062367241392</c:v>
                </c:pt>
                <c:pt idx="2180" formatCode="General">
                  <c:v>75.474855461685451</c:v>
                </c:pt>
                <c:pt idx="2181" formatCode="General">
                  <c:v>75.486658651332647</c:v>
                </c:pt>
                <c:pt idx="2182" formatCode="General">
                  <c:v>75.498471965266091</c:v>
                </c:pt>
                <c:pt idx="2183" formatCode="General">
                  <c:v>75.510295432678348</c:v>
                </c:pt>
                <c:pt idx="2184" formatCode="General">
                  <c:v>75.522129082872056</c:v>
                </c:pt>
                <c:pt idx="2185" formatCode="General">
                  <c:v>75.533972945260757</c:v>
                </c:pt>
                <c:pt idx="2186" formatCode="General">
                  <c:v>75.545827049369194</c:v>
                </c:pt>
                <c:pt idx="2187" formatCode="General">
                  <c:v>75.557691424834104</c:v>
                </c:pt>
                <c:pt idx="2188" formatCode="General">
                  <c:v>75.569566101404718</c:v>
                </c:pt>
                <c:pt idx="2189" formatCode="General">
                  <c:v>75.581451108943398</c:v>
                </c:pt>
                <c:pt idx="2190" formatCode="General">
                  <c:v>75.593346477426138</c:v>
                </c:pt>
                <c:pt idx="2191" formatCode="General">
                  <c:v>75.605252236943556</c:v>
                </c:pt>
                <c:pt idx="2192" formatCode="General">
                  <c:v>75.617168417700952</c:v>
                </c:pt>
                <c:pt idx="2193" formatCode="General">
                  <c:v>75.629095050019302</c:v>
                </c:pt>
                <c:pt idx="2194" formatCode="General">
                  <c:v>75.64103216433584</c:v>
                </c:pt>
                <c:pt idx="2195" formatCode="General">
                  <c:v>75.652979791204544</c:v>
                </c:pt>
                <c:pt idx="2196" formatCode="General">
                  <c:v>75.664937961297042</c:v>
                </c:pt>
                <c:pt idx="2197" formatCode="General">
                  <c:v>75.676906705402857</c:v>
                </c:pt>
                <c:pt idx="2198" formatCode="General">
                  <c:v>75.688886054430327</c:v>
                </c:pt>
                <c:pt idx="2199" formatCode="General">
                  <c:v>75.700876039407248</c:v>
                </c:pt>
                <c:pt idx="2200" formatCode="General">
                  <c:v>75.712876691481426</c:v>
                </c:pt>
                <c:pt idx="2201" formatCode="General">
                  <c:v>75.724888041921304</c:v>
                </c:pt>
                <c:pt idx="2202" formatCode="General">
                  <c:v>75.736910122116825</c:v>
                </c:pt>
                <c:pt idx="2203" formatCode="General">
                  <c:v>75.748942963579779</c:v>
                </c:pt>
                <c:pt idx="2204" formatCode="General">
                  <c:v>75.760986597944765</c:v>
                </c:pt>
                <c:pt idx="2205" formatCode="General">
                  <c:v>75.773041056969632</c:v>
                </c:pt>
                <c:pt idx="2206" formatCode="General">
                  <c:v>75.785106372536475</c:v>
                </c:pt>
                <c:pt idx="2207" formatCode="General">
                  <c:v>75.797182576651878</c:v>
                </c:pt>
                <c:pt idx="2208" formatCode="General">
                  <c:v>75.809269701447889</c:v>
                </c:pt>
                <c:pt idx="2209" formatCode="General">
                  <c:v>75.821367779182765</c:v>
                </c:pt>
                <c:pt idx="2210" formatCode="General">
                  <c:v>75.833476842241438</c:v>
                </c:pt>
                <c:pt idx="2211" formatCode="General">
                  <c:v>75.845596923136426</c:v>
                </c:pt>
                <c:pt idx="2212" formatCode="General">
                  <c:v>75.8577280545083</c:v>
                </c:pt>
                <c:pt idx="2213" formatCode="General">
                  <c:v>75.869870269126665</c:v>
                </c:pt>
                <c:pt idx="2214" formatCode="General">
                  <c:v>75.882023599890687</c:v>
                </c:pt>
                <c:pt idx="2215" formatCode="General">
                  <c:v>75.894188079829874</c:v>
                </c:pt>
                <c:pt idx="2216" formatCode="General">
                  <c:v>75.906363742104887</c:v>
                </c:pt>
                <c:pt idx="2217" formatCode="General">
                  <c:v>75.918550620008077</c:v>
                </c:pt>
                <c:pt idx="2218" formatCode="General">
                  <c:v>75.930748746964298</c:v>
                </c:pt>
                <c:pt idx="2219" formatCode="General">
                  <c:v>75.942958156531816</c:v>
                </c:pt>
                <c:pt idx="2220" formatCode="General">
                  <c:v>75.955178882402834</c:v>
                </c:pt>
                <c:pt idx="2221" formatCode="General">
                  <c:v>75.967410958404329</c:v>
                </c:pt>
                <c:pt idx="2222" formatCode="General">
                  <c:v>75.979654418498683</c:v>
                </c:pt>
                <c:pt idx="2223" formatCode="General">
                  <c:v>75.991909296784769</c:v>
                </c:pt>
                <c:pt idx="2224" formatCode="General">
                  <c:v>76.004175627498384</c:v>
                </c:pt>
                <c:pt idx="2225" formatCode="General">
                  <c:v>76.016453445013184</c:v>
                </c:pt>
                <c:pt idx="2226" formatCode="General">
                  <c:v>76.028742783841309</c:v>
                </c:pt>
                <c:pt idx="2227" formatCode="General">
                  <c:v>76.041043678634466</c:v>
                </c:pt>
                <c:pt idx="2228" formatCode="General">
                  <c:v>76.053356164184322</c:v>
                </c:pt>
                <c:pt idx="2229" formatCode="General">
                  <c:v>76.065680275423716</c:v>
                </c:pt>
                <c:pt idx="2230" formatCode="General">
                  <c:v>76.078016047427127</c:v>
                </c:pt>
                <c:pt idx="2231" formatCode="General">
                  <c:v>76.090363515411539</c:v>
                </c:pt>
                <c:pt idx="2232" formatCode="General">
                  <c:v>76.102722714737354</c:v>
                </c:pt>
                <c:pt idx="2233" formatCode="General">
                  <c:v>76.115093680909212</c:v>
                </c:pt>
                <c:pt idx="2234" formatCode="General">
                  <c:v>76.127476449576776</c:v>
                </c:pt>
                <c:pt idx="2235" formatCode="General">
                  <c:v>76.139871056535398</c:v>
                </c:pt>
                <c:pt idx="2236" formatCode="General">
                  <c:v>76.152277537727286</c:v>
                </c:pt>
                <c:pt idx="2237" formatCode="General">
                  <c:v>76.164695929241958</c:v>
                </c:pt>
                <c:pt idx="2238" formatCode="General">
                  <c:v>76.177126267317519</c:v>
                </c:pt>
                <c:pt idx="2239" formatCode="General">
                  <c:v>76.189568588341061</c:v>
                </c:pt>
                <c:pt idx="2240" formatCode="General">
                  <c:v>76.202022928849885</c:v>
                </c:pt>
                <c:pt idx="2241" formatCode="General">
                  <c:v>76.214489325532071</c:v>
                </c:pt>
                <c:pt idx="2242" formatCode="General">
                  <c:v>76.226967815227709</c:v>
                </c:pt>
                <c:pt idx="2243" formatCode="General">
                  <c:v>76.239458434929332</c:v>
                </c:pt>
                <c:pt idx="2244" formatCode="General">
                  <c:v>76.251961221783134</c:v>
                </c:pt>
                <c:pt idx="2245" formatCode="General">
                  <c:v>76.264476213089807</c:v>
                </c:pt>
                <c:pt idx="2246" formatCode="General">
                  <c:v>76.277003446305272</c:v>
                </c:pt>
                <c:pt idx="2247" formatCode="General">
                  <c:v>76.289542959041682</c:v>
                </c:pt>
                <c:pt idx="2248" formatCode="General">
                  <c:v>76.302094789068406</c:v>
                </c:pt>
                <c:pt idx="2249" formatCode="General">
                  <c:v>76.314658974312877</c:v>
                </c:pt>
                <c:pt idx="2250" formatCode="General">
                  <c:v>76.327235552861481</c:v>
                </c:pt>
                <c:pt idx="2251" formatCode="General">
                  <c:v>76.339824562960416</c:v>
                </c:pt>
                <c:pt idx="2252" formatCode="General">
                  <c:v>76.352426043016962</c:v>
                </c:pt>
                <c:pt idx="2253" formatCode="General">
                  <c:v>76.365040031599833</c:v>
                </c:pt>
                <c:pt idx="2254" formatCode="General">
                  <c:v>76.377666567440869</c:v>
                </c:pt>
                <c:pt idx="2255" formatCode="General">
                  <c:v>76.390305689435223</c:v>
                </c:pt>
                <c:pt idx="2256" formatCode="General">
                  <c:v>76.402957436642993</c:v>
                </c:pt>
                <c:pt idx="2257" formatCode="General">
                  <c:v>76.415621848289746</c:v>
                </c:pt>
                <c:pt idx="2258" formatCode="General">
                  <c:v>76.428298963767688</c:v>
                </c:pt>
                <c:pt idx="2259" formatCode="General">
                  <c:v>76.44098882263647</c:v>
                </c:pt>
                <c:pt idx="2260" formatCode="General">
                  <c:v>76.453691464624598</c:v>
                </c:pt>
                <c:pt idx="2261" formatCode="General">
                  <c:v>76.466406929629798</c:v>
                </c:pt>
                <c:pt idx="2262" formatCode="General">
                  <c:v>76.4791352577206</c:v>
                </c:pt>
                <c:pt idx="2263" formatCode="General">
                  <c:v>76.491876489137127</c:v>
                </c:pt>
                <c:pt idx="2264" formatCode="General">
                  <c:v>76.504630664291909</c:v>
                </c:pt>
                <c:pt idx="2265" formatCode="General">
                  <c:v>76.51739782377129</c:v>
                </c:pt>
                <c:pt idx="2266" formatCode="General">
                  <c:v>76.530178008336193</c:v>
                </c:pt>
                <c:pt idx="2267" formatCode="General">
                  <c:v>76.542971258923302</c:v>
                </c:pt>
                <c:pt idx="2268" formatCode="General">
                  <c:v>76.555777616645983</c:v>
                </c:pt>
                <c:pt idx="2269" formatCode="General">
                  <c:v>76.568597122795524</c:v>
                </c:pt>
                <c:pt idx="2270" formatCode="General">
                  <c:v>76.581429818841983</c:v>
                </c:pt>
                <c:pt idx="2271" formatCode="General">
                  <c:v>76.5942757464355</c:v>
                </c:pt>
                <c:pt idx="2272" formatCode="General">
                  <c:v>76.607134947407133</c:v>
                </c:pt>
                <c:pt idx="2273" formatCode="General">
                  <c:v>76.620007463770165</c:v>
                </c:pt>
                <c:pt idx="2274" formatCode="General">
                  <c:v>76.632893337721043</c:v>
                </c:pt>
                <c:pt idx="2275" formatCode="General">
                  <c:v>76.645792611640701</c:v>
                </c:pt>
                <c:pt idx="2276" formatCode="General">
                  <c:v>76.658705328095238</c:v>
                </c:pt>
                <c:pt idx="2277" formatCode="General">
                  <c:v>76.67163152983764</c:v>
                </c:pt>
                <c:pt idx="2278" formatCode="General">
                  <c:v>76.684571259808422</c:v>
                </c:pt>
                <c:pt idx="2279" formatCode="General">
                  <c:v>76.69752456113703</c:v>
                </c:pt>
                <c:pt idx="2280" formatCode="General">
                  <c:v>76.710491477142867</c:v>
                </c:pt>
                <c:pt idx="2281" formatCode="General">
                  <c:v>76.723472051336472</c:v>
                </c:pt>
                <c:pt idx="2282" formatCode="General">
                  <c:v>76.736466327420743</c:v>
                </c:pt>
                <c:pt idx="2283" formatCode="General">
                  <c:v>76.749474349292186</c:v>
                </c:pt>
                <c:pt idx="2284" formatCode="General">
                  <c:v>76.76249616104181</c:v>
                </c:pt>
                <c:pt idx="2285" formatCode="General">
                  <c:v>76.775531806956565</c:v>
                </c:pt>
                <c:pt idx="2286" formatCode="General">
                  <c:v>76.788581331520561</c:v>
                </c:pt>
                <c:pt idx="2287" formatCode="General">
                  <c:v>76.801644779416193</c:v>
                </c:pt>
                <c:pt idx="2288" formatCode="General">
                  <c:v>76.814722195525306</c:v>
                </c:pt>
                <c:pt idx="2289" formatCode="General">
                  <c:v>76.827813624930585</c:v>
                </c:pt>
                <c:pt idx="2290" formatCode="General">
                  <c:v>76.840919112916495</c:v>
                </c:pt>
                <c:pt idx="2291" formatCode="General">
                  <c:v>76.854038704971117</c:v>
                </c:pt>
                <c:pt idx="2292" formatCode="General">
                  <c:v>76.867172446786725</c:v>
                </c:pt>
                <c:pt idx="2293" formatCode="General">
                  <c:v>76.88032038426141</c:v>
                </c:pt>
                <c:pt idx="2294" formatCode="General">
                  <c:v>76.893482563500442</c:v>
                </c:pt>
                <c:pt idx="2295" formatCode="General">
                  <c:v>76.906659030817409</c:v>
                </c:pt>
                <c:pt idx="2296" formatCode="General">
                  <c:v>76.919849832735338</c:v>
                </c:pt>
                <c:pt idx="2297" formatCode="General">
                  <c:v>76.933055015988501</c:v>
                </c:pt>
                <c:pt idx="2298" formatCode="General">
                  <c:v>76.946274627523266</c:v>
                </c:pt>
                <c:pt idx="2299" formatCode="General">
                  <c:v>76.959508714499563</c:v>
                </c:pt>
                <c:pt idx="2300" formatCode="General">
                  <c:v>76.972757324292445</c:v>
                </c:pt>
                <c:pt idx="2301" formatCode="General">
                  <c:v>76.986020504493183</c:v>
                </c:pt>
                <c:pt idx="2302" formatCode="General">
                  <c:v>76.999298302910546</c:v>
                </c:pt>
                <c:pt idx="2303" formatCode="General">
                  <c:v>77.012590767572505</c:v>
                </c:pt>
                <c:pt idx="2304" formatCode="General">
                  <c:v>77.025897946727454</c:v>
                </c:pt>
                <c:pt idx="2305" formatCode="General">
                  <c:v>77.039219888845537</c:v>
                </c:pt>
                <c:pt idx="2306" formatCode="General">
                  <c:v>77.05255664261999</c:v>
                </c:pt>
                <c:pt idx="2307" formatCode="General">
                  <c:v>77.065908256968996</c:v>
                </c:pt>
                <c:pt idx="2308" formatCode="General">
                  <c:v>77.079274781036418</c:v>
                </c:pt>
                <c:pt idx="2309" formatCode="General">
                  <c:v>77.092656264193877</c:v>
                </c:pt>
                <c:pt idx="2310" formatCode="General">
                  <c:v>77.106052756041919</c:v>
                </c:pt>
                <c:pt idx="2311" formatCode="General">
                  <c:v>77.119464306411302</c:v>
                </c:pt>
                <c:pt idx="2312" formatCode="General">
                  <c:v>77.132890965364837</c:v>
                </c:pt>
                <c:pt idx="2313" formatCode="General">
                  <c:v>77.146332783198744</c:v>
                </c:pt>
                <c:pt idx="2314" formatCode="General">
                  <c:v>77.159789810443925</c:v>
                </c:pt>
                <c:pt idx="2315" formatCode="General">
                  <c:v>77.173262097867834</c:v>
                </c:pt>
                <c:pt idx="2316" formatCode="General">
                  <c:v>77.186749696475744</c:v>
                </c:pt>
                <c:pt idx="2317" formatCode="General">
                  <c:v>77.200252657512308</c:v>
                </c:pt>
                <c:pt idx="2318" formatCode="General">
                  <c:v>77.213771032463313</c:v>
                </c:pt>
                <c:pt idx="2319" formatCode="General">
                  <c:v>77.227304873056795</c:v>
                </c:pt>
                <c:pt idx="2320" formatCode="General">
                  <c:v>77.240854231265217</c:v>
                </c:pt>
                <c:pt idx="2321" formatCode="General">
                  <c:v>77.254419159306607</c:v>
                </c:pt>
                <c:pt idx="2322" formatCode="General">
                  <c:v>77.26799970964619</c:v>
                </c:pt>
                <c:pt idx="2323" formatCode="General">
                  <c:v>77.281595934998236</c:v>
                </c:pt>
                <c:pt idx="2324" formatCode="General">
                  <c:v>77.295207888327425</c:v>
                </c:pt>
                <c:pt idx="2325" formatCode="General">
                  <c:v>77.308835622850722</c:v>
                </c:pt>
                <c:pt idx="2326" formatCode="General">
                  <c:v>77.322479192038685</c:v>
                </c:pt>
                <c:pt idx="2327" formatCode="General">
                  <c:v>77.336138649617538</c:v>
                </c:pt>
                <c:pt idx="2328" formatCode="General">
                  <c:v>77.349814049570583</c:v>
                </c:pt>
                <c:pt idx="2329" formatCode="General">
                  <c:v>77.363505446139968</c:v>
                </c:pt>
                <c:pt idx="2330" formatCode="General">
                  <c:v>77.377212893828357</c:v>
                </c:pt>
                <c:pt idx="2331" formatCode="General">
                  <c:v>77.390936447400762</c:v>
                </c:pt>
                <c:pt idx="2332" formatCode="General">
                  <c:v>77.404676161886087</c:v>
                </c:pt>
                <c:pt idx="2333" formatCode="General">
                  <c:v>77.418432092579067</c:v>
                </c:pt>
                <c:pt idx="2334" formatCode="General">
                  <c:v>77.432204295041814</c:v>
                </c:pt>
                <c:pt idx="2335" formatCode="General">
                  <c:v>77.445992825105819</c:v>
                </c:pt>
                <c:pt idx="2336" formatCode="General">
                  <c:v>77.459797738873689</c:v>
                </c:pt>
                <c:pt idx="2337" formatCode="General">
                  <c:v>77.473619092720782</c:v>
                </c:pt>
                <c:pt idx="2338" formatCode="General">
                  <c:v>77.487456943297204</c:v>
                </c:pt>
                <c:pt idx="2339" formatCode="General">
                  <c:v>77.501311347529622</c:v>
                </c:pt>
                <c:pt idx="2340" formatCode="General">
                  <c:v>77.515182362623108</c:v>
                </c:pt>
                <c:pt idx="2341" formatCode="General">
                  <c:v>77.529070046062927</c:v>
                </c:pt>
                <c:pt idx="2342" formatCode="General">
                  <c:v>77.542974455616516</c:v>
                </c:pt>
                <c:pt idx="2343" formatCode="General">
                  <c:v>77.55689564933536</c:v>
                </c:pt>
                <c:pt idx="2344" formatCode="General">
                  <c:v>77.570833685556863</c:v>
                </c:pt>
                <c:pt idx="2345" formatCode="General">
                  <c:v>77.584788622906217</c:v>
                </c:pt>
                <c:pt idx="2346" formatCode="General">
                  <c:v>77.598760520298725</c:v>
                </c:pt>
                <c:pt idx="2347" formatCode="General">
                  <c:v>77.612749436941129</c:v>
                </c:pt>
                <c:pt idx="2348" formatCode="General">
                  <c:v>77.626755432334278</c:v>
                </c:pt>
                <c:pt idx="2349" formatCode="General">
                  <c:v>77.640778566274463</c:v>
                </c:pt>
                <c:pt idx="2350" formatCode="General">
                  <c:v>77.654818898856107</c:v>
                </c:pt>
                <c:pt idx="2351" formatCode="General">
                  <c:v>77.668876490473053</c:v>
                </c:pt>
                <c:pt idx="2352" formatCode="General">
                  <c:v>77.682951401821427</c:v>
                </c:pt>
                <c:pt idx="2353" formatCode="General">
                  <c:v>77.697043693900923</c:v>
                </c:pt>
                <c:pt idx="2354" formatCode="General">
                  <c:v>77.711153428017511</c:v>
                </c:pt>
                <c:pt idx="2355" formatCode="General">
                  <c:v>77.725280665785064</c:v>
                </c:pt>
                <c:pt idx="2356" formatCode="General">
                  <c:v>77.739425469127966</c:v>
                </c:pt>
                <c:pt idx="2357" formatCode="General">
                  <c:v>77.753587900282639</c:v>
                </c:pt>
                <c:pt idx="2358" formatCode="General">
                  <c:v>77.76776802180035</c:v>
                </c:pt>
                <c:pt idx="2359" formatCode="General">
                  <c:v>77.78196589654884</c:v>
                </c:pt>
                <c:pt idx="2360" formatCode="General">
                  <c:v>77.796181587714869</c:v>
                </c:pt>
                <c:pt idx="2361" formatCode="General">
                  <c:v>77.810415158806322</c:v>
                </c:pt>
                <c:pt idx="2362" formatCode="General">
                  <c:v>77.824666673654392</c:v>
                </c:pt>
                <c:pt idx="2363" formatCode="General">
                  <c:v>77.838936196415858</c:v>
                </c:pt>
                <c:pt idx="2364" formatCode="General">
                  <c:v>77.853223791575417</c:v>
                </c:pt>
                <c:pt idx="2365" formatCode="General">
                  <c:v>77.867529523947866</c:v>
                </c:pt>
                <c:pt idx="2366" formatCode="General">
                  <c:v>77.881853458680595</c:v>
                </c:pt>
                <c:pt idx="2367" formatCode="General">
                  <c:v>77.896195661255675</c:v>
                </c:pt>
                <c:pt idx="2368" formatCode="General">
                  <c:v>77.910556197492355</c:v>
                </c:pt>
                <c:pt idx="2369" formatCode="General">
                  <c:v>77.924935133549511</c:v>
                </c:pt>
                <c:pt idx="2370" formatCode="General">
                  <c:v>77.939332535927889</c:v>
                </c:pt>
                <c:pt idx="2371" formatCode="General">
                  <c:v>77.953748471472565</c:v>
                </c:pt>
                <c:pt idx="2372" formatCode="General">
                  <c:v>77.968183007375444</c:v>
                </c:pt>
                <c:pt idx="2373" formatCode="General">
                  <c:v>77.98263621117755</c:v>
                </c:pt>
                <c:pt idx="2374" formatCode="General">
                  <c:v>77.997108150771822</c:v>
                </c:pt>
                <c:pt idx="2375" formatCode="General">
                  <c:v>78.011598894405253</c:v>
                </c:pt>
                <c:pt idx="2376" formatCode="General">
                  <c:v>78.026108510681624</c:v>
                </c:pt>
                <c:pt idx="2377" formatCode="General">
                  <c:v>78.040637068564067</c:v>
                </c:pt>
                <c:pt idx="2378" formatCode="General">
                  <c:v>78.055184637377579</c:v>
                </c:pt>
                <c:pt idx="2379" formatCode="General">
                  <c:v>78.06975128681141</c:v>
                </c:pt>
                <c:pt idx="2380" formatCode="General">
                  <c:v>78.084337086922275</c:v>
                </c:pt>
                <c:pt idx="2381" formatCode="General">
                  <c:v>78.098942108136285</c:v>
                </c:pt>
                <c:pt idx="2382" formatCode="General">
                  <c:v>78.113566421251974</c:v>
                </c:pt>
                <c:pt idx="2383" formatCode="General">
                  <c:v>78.128210097443031</c:v>
                </c:pt>
                <c:pt idx="2384" formatCode="General">
                  <c:v>78.142873208260866</c:v>
                </c:pt>
                <c:pt idx="2385" formatCode="General">
                  <c:v>78.157555825637402</c:v>
                </c:pt>
                <c:pt idx="2386" formatCode="General">
                  <c:v>78.172258021887941</c:v>
                </c:pt>
                <c:pt idx="2387" formatCode="General">
                  <c:v>78.186979869713753</c:v>
                </c:pt>
                <c:pt idx="2388" formatCode="General">
                  <c:v>78.201721442204899</c:v>
                </c:pt>
                <c:pt idx="2389" formatCode="General">
                  <c:v>78.21648281284341</c:v>
                </c:pt>
                <c:pt idx="2390" formatCode="General">
                  <c:v>78.231264055505562</c:v>
                </c:pt>
                <c:pt idx="2391" formatCode="General">
                  <c:v>78.24606524446537</c:v>
                </c:pt>
                <c:pt idx="2392" formatCode="General">
                  <c:v>78.260886454397152</c:v>
                </c:pt>
                <c:pt idx="2393" formatCode="General">
                  <c:v>78.27572776037853</c:v>
                </c:pt>
                <c:pt idx="2394" formatCode="General">
                  <c:v>78.290589237893428</c:v>
                </c:pt>
                <c:pt idx="2395" formatCode="General">
                  <c:v>78.305470962835145</c:v>
                </c:pt>
                <c:pt idx="2396" formatCode="General">
                  <c:v>78.320373011509133</c:v>
                </c:pt>
                <c:pt idx="2397" formatCode="General">
                  <c:v>78.335295460636473</c:v>
                </c:pt>
                <c:pt idx="2398" formatCode="General">
                  <c:v>78.350238387356384</c:v>
                </c:pt>
                <c:pt idx="2399" formatCode="General">
                  <c:v>78.36520186923002</c:v>
                </c:pt>
                <c:pt idx="2400" formatCode="General">
                  <c:v>78.380185984243028</c:v>
                </c:pt>
                <c:pt idx="2401" formatCode="General">
                  <c:v>78.395190810808927</c:v>
                </c:pt>
                <c:pt idx="2402" formatCode="General">
                  <c:v>78.41021642777244</c:v>
                </c:pt>
                <c:pt idx="2403" formatCode="General">
                  <c:v>78.425262914412414</c:v>
                </c:pt>
                <c:pt idx="2404" formatCode="General">
                  <c:v>78.44033035044562</c:v>
                </c:pt>
                <c:pt idx="2405" formatCode="General">
                  <c:v>78.455418816029237</c:v>
                </c:pt>
                <c:pt idx="2406" formatCode="General">
                  <c:v>78.470528391764873</c:v>
                </c:pt>
                <c:pt idx="2407" formatCode="General">
                  <c:v>78.485659158701822</c:v>
                </c:pt>
                <c:pt idx="2408" formatCode="General">
                  <c:v>78.500811198339903</c:v>
                </c:pt>
                <c:pt idx="2409" formatCode="General">
                  <c:v>78.515984592633686</c:v>
                </c:pt>
                <c:pt idx="2410" formatCode="General">
                  <c:v>78.531179423995297</c:v>
                </c:pt>
                <c:pt idx="2411" formatCode="General">
                  <c:v>78.546395775298166</c:v>
                </c:pt>
                <c:pt idx="2412" formatCode="General">
                  <c:v>78.561633729880455</c:v>
                </c:pt>
                <c:pt idx="2413" formatCode="General">
                  <c:v>78.576893371548877</c:v>
                </c:pt>
                <c:pt idx="2414" formatCode="General">
                  <c:v>78.592174784581729</c:v>
                </c:pt>
                <c:pt idx="2415" formatCode="General">
                  <c:v>78.607478053733175</c:v>
                </c:pt>
                <c:pt idx="2416" formatCode="General">
                  <c:v>78.622803264236396</c:v>
                </c:pt>
                <c:pt idx="2417" formatCode="General">
                  <c:v>78.638150501807488</c:v>
                </c:pt>
                <c:pt idx="2418" formatCode="General">
                  <c:v>78.653519852649012</c:v>
                </c:pt>
                <c:pt idx="2419" formatCode="General">
                  <c:v>78.668911403454132</c:v>
                </c:pt>
                <c:pt idx="2420" formatCode="General">
                  <c:v>78.684325241409994</c:v>
                </c:pt>
                <c:pt idx="2421" formatCode="General">
                  <c:v>78.699761454201777</c:v>
                </c:pt>
                <c:pt idx="2422" formatCode="General">
                  <c:v>78.715220130016547</c:v>
                </c:pt>
                <c:pt idx="2423" formatCode="General">
                  <c:v>78.730701357547048</c:v>
                </c:pt>
                <c:pt idx="2424" formatCode="General">
                  <c:v>78.746205225995922</c:v>
                </c:pt>
                <c:pt idx="2425" formatCode="General">
                  <c:v>78.761731825079238</c:v>
                </c:pt>
                <c:pt idx="2426" formatCode="General">
                  <c:v>78.77728124503102</c:v>
                </c:pt>
                <c:pt idx="2427" formatCode="General">
                  <c:v>78.792853576606916</c:v>
                </c:pt>
                <c:pt idx="2428" formatCode="General">
                  <c:v>78.808448911088547</c:v>
                </c:pt>
                <c:pt idx="2429" formatCode="General">
                  <c:v>78.824067340287542</c:v>
                </c:pt>
                <c:pt idx="2430" formatCode="General">
                  <c:v>78.839708956549728</c:v>
                </c:pt>
                <c:pt idx="2431" formatCode="General">
                  <c:v>78.855373852759413</c:v>
                </c:pt>
                <c:pt idx="2432" formatCode="General">
                  <c:v>78.87106212234356</c:v>
                </c:pt>
                <c:pt idx="2433" formatCode="General">
                  <c:v>78.886773859276218</c:v>
                </c:pt>
                <c:pt idx="2434" formatCode="General">
                  <c:v>78.902509158082779</c:v>
                </c:pt>
                <c:pt idx="2435" formatCode="General">
                  <c:v>78.918268113844348</c:v>
                </c:pt>
                <c:pt idx="2436" formatCode="General">
                  <c:v>78.934050822202266</c:v>
                </c:pt>
                <c:pt idx="2437" formatCode="General">
                  <c:v>78.949857379362726</c:v>
                </c:pt>
                <c:pt idx="2438" formatCode="General">
                  <c:v>78.965687882100923</c:v>
                </c:pt>
                <c:pt idx="2439" formatCode="General">
                  <c:v>78.98154242776603</c:v>
                </c:pt>
                <c:pt idx="2440" formatCode="General">
                  <c:v>78.997421114285601</c:v>
                </c:pt>
                <c:pt idx="2441" formatCode="General">
                  <c:v>79.013324040170218</c:v>
                </c:pt>
                <c:pt idx="2442" formatCode="General">
                  <c:v>79.029251304518382</c:v>
                </c:pt>
                <c:pt idx="2443" formatCode="General">
                  <c:v>79.045203007021186</c:v>
                </c:pt>
                <c:pt idx="2444" formatCode="General">
                  <c:v>79.061179247966919</c:v>
                </c:pt>
                <c:pt idx="2445" formatCode="General">
                  <c:v>79.077180128246411</c:v>
                </c:pt>
                <c:pt idx="2446" formatCode="General">
                  <c:v>79.093205749357466</c:v>
                </c:pt>
                <c:pt idx="2447" formatCode="General">
                  <c:v>79.109256213410177</c:v>
                </c:pt>
                <c:pt idx="2448" formatCode="General">
                  <c:v>79.125331623131601</c:v>
                </c:pt>
                <c:pt idx="2449" formatCode="General">
                  <c:v>79.14143208187113</c:v>
                </c:pt>
                <c:pt idx="2450" formatCode="General">
                  <c:v>79.157557693605597</c:v>
                </c:pt>
                <c:pt idx="2451" formatCode="General">
                  <c:v>79.173708562944043</c:v>
                </c:pt>
                <c:pt idx="2452" formatCode="General">
                  <c:v>79.189884795133437</c:v>
                </c:pt>
                <c:pt idx="2453" formatCode="General">
                  <c:v>79.206086496063818</c:v>
                </c:pt>
                <c:pt idx="2454" formatCode="General">
                  <c:v>79.222313772273324</c:v>
                </c:pt>
                <c:pt idx="2455" formatCode="General">
                  <c:v>79.238566730954176</c:v>
                </c:pt>
                <c:pt idx="2456" formatCode="General">
                  <c:v>79.254845479957325</c:v>
                </c:pt>
                <c:pt idx="2457" formatCode="General">
                  <c:v>79.271150127798776</c:v>
                </c:pt>
                <c:pt idx="2458" formatCode="General">
                  <c:v>79.287480783664549</c:v>
                </c:pt>
                <c:pt idx="2459" formatCode="General">
                  <c:v>79.303837557416571</c:v>
                </c:pt>
                <c:pt idx="2460" formatCode="General">
                  <c:v>79.320220559598468</c:v>
                </c:pt>
                <c:pt idx="2461" formatCode="General">
                  <c:v>79.336629901440844</c:v>
                </c:pt>
                <c:pt idx="2462" formatCode="General">
                  <c:v>79.353065694867524</c:v>
                </c:pt>
                <c:pt idx="2463" formatCode="General">
                  <c:v>79.369528052501295</c:v>
                </c:pt>
                <c:pt idx="2464" formatCode="General">
                  <c:v>79.386017087669728</c:v>
                </c:pt>
                <c:pt idx="2465" formatCode="General">
                  <c:v>79.402532914411239</c:v>
                </c:pt>
                <c:pt idx="2466" formatCode="General">
                  <c:v>79.419075647481151</c:v>
                </c:pt>
                <c:pt idx="2467" formatCode="General">
                  <c:v>79.435645402357707</c:v>
                </c:pt>
                <c:pt idx="2468" formatCode="General">
                  <c:v>79.452242295248439</c:v>
                </c:pt>
                <c:pt idx="2469" formatCode="General">
                  <c:v>79.468866443096204</c:v>
                </c:pt>
                <c:pt idx="2470" formatCode="General">
                  <c:v>79.485517963585707</c:v>
                </c:pt>
                <c:pt idx="2471" formatCode="General">
                  <c:v>79.502196975149516</c:v>
                </c:pt>
                <c:pt idx="2472" formatCode="General">
                  <c:v>79.518903596975107</c:v>
                </c:pt>
                <c:pt idx="2473" formatCode="General">
                  <c:v>79.535637949010805</c:v>
                </c:pt>
                <c:pt idx="2474" formatCode="General">
                  <c:v>79.552400151972648</c:v>
                </c:pt>
                <c:pt idx="2475" formatCode="General">
                  <c:v>79.569190327351038</c:v>
                </c:pt>
                <c:pt idx="2476" formatCode="General">
                  <c:v>79.586008597417347</c:v>
                </c:pt>
                <c:pt idx="2477" formatCode="General">
                  <c:v>79.602855085231084</c:v>
                </c:pt>
                <c:pt idx="2478" formatCode="General">
                  <c:v>79.619729914646172</c:v>
                </c:pt>
                <c:pt idx="2479" formatCode="General">
                  <c:v>79.636633210318607</c:v>
                </c:pt>
                <c:pt idx="2480" formatCode="General">
                  <c:v>79.653565097712843</c:v>
                </c:pt>
                <c:pt idx="2481" formatCode="General">
                  <c:v>79.670525703109305</c:v>
                </c:pt>
                <c:pt idx="2482" formatCode="General">
                  <c:v>79.687515153611571</c:v>
                </c:pt>
                <c:pt idx="2483" formatCode="General">
                  <c:v>79.704533577153413</c:v>
                </c:pt>
                <c:pt idx="2484" formatCode="General">
                  <c:v>79.721581102506448</c:v>
                </c:pt>
                <c:pt idx="2485" formatCode="General">
                  <c:v>79.738657859287159</c:v>
                </c:pt>
                <c:pt idx="2486" formatCode="General">
                  <c:v>79.755763977964875</c:v>
                </c:pt>
                <c:pt idx="2487" formatCode="General">
                  <c:v>79.772899589869098</c:v>
                </c:pt>
                <c:pt idx="2488" formatCode="General">
                  <c:v>79.79006482719717</c:v>
                </c:pt>
                <c:pt idx="2489" formatCode="General">
                  <c:v>79.807259823022306</c:v>
                </c:pt>
                <c:pt idx="2490" formatCode="General">
                  <c:v>79.824484711301096</c:v>
                </c:pt>
                <c:pt idx="2491" formatCode="General">
                  <c:v>79.841739626881747</c:v>
                </c:pt>
                <c:pt idx="2492" formatCode="General">
                  <c:v>79.859024705511899</c:v>
                </c:pt>
                <c:pt idx="2493" formatCode="General">
                  <c:v>79.87634008384687</c:v>
                </c:pt>
                <c:pt idx="2494" formatCode="General">
                  <c:v>79.893685899458006</c:v>
                </c:pt>
                <c:pt idx="2495" formatCode="General">
                  <c:v>79.911062290840775</c:v>
                </c:pt>
                <c:pt idx="2496" formatCode="General">
                  <c:v>79.928469397423058</c:v>
                </c:pt>
                <c:pt idx="2497" formatCode="General">
                  <c:v>79.945907359574306</c:v>
                </c:pt>
                <c:pt idx="2498" formatCode="General">
                  <c:v>79.963376318613214</c:v>
                </c:pt>
                <c:pt idx="2499" formatCode="General">
                  <c:v>79.980876416817125</c:v>
                </c:pt>
                <c:pt idx="2500" formatCode="General">
                  <c:v>79.998407797430815</c:v>
                </c:pt>
                <c:pt idx="2501" formatCode="General">
                  <c:v>80.015970604674806</c:v>
                </c:pt>
                <c:pt idx="2502" formatCode="General">
                  <c:v>80.033564983754985</c:v>
                </c:pt>
                <c:pt idx="2503" formatCode="General">
                  <c:v>80.051191080871504</c:v>
                </c:pt>
                <c:pt idx="2504" formatCode="General">
                  <c:v>80.068849043227971</c:v>
                </c:pt>
                <c:pt idx="2505" formatCode="General">
                  <c:v>80.086539019040771</c:v>
                </c:pt>
                <c:pt idx="2506" formatCode="General">
                  <c:v>80.104261157548436</c:v>
                </c:pt>
                <c:pt idx="2507" formatCode="General">
                  <c:v>80.122015609021432</c:v>
                </c:pt>
                <c:pt idx="2508" formatCode="General">
                  <c:v>80.139802524771625</c:v>
                </c:pt>
                <c:pt idx="2509" formatCode="General">
                  <c:v>80.157622057162115</c:v>
                </c:pt>
                <c:pt idx="2510" formatCode="General">
                  <c:v>80.175474359616956</c:v>
                </c:pt>
                <c:pt idx="2511" formatCode="General">
                  <c:v>80.19335958663153</c:v>
                </c:pt>
                <c:pt idx="2512" formatCode="General">
                  <c:v>80.211277893782253</c:v>
                </c:pt>
                <c:pt idx="2513" formatCode="General">
                  <c:v>80.229229437737033</c:v>
                </c:pt>
                <c:pt idx="2514" formatCode="General">
                  <c:v>80.247214376265745</c:v>
                </c:pt>
                <c:pt idx="2515" formatCode="General">
                  <c:v>80.265232868250479</c:v>
                </c:pt>
                <c:pt idx="2516" formatCode="General">
                  <c:v>80.283285073696263</c:v>
                </c:pt>
                <c:pt idx="2517" formatCode="General">
                  <c:v>80.301371153741769</c:v>
                </c:pt>
                <c:pt idx="2518" formatCode="General">
                  <c:v>80.319491270670369</c:v>
                </c:pt>
                <c:pt idx="2519" formatCode="General">
                  <c:v>80.337645587920733</c:v>
                </c:pt>
                <c:pt idx="2520" formatCode="General">
                  <c:v>80.355834270098484</c:v>
                </c:pt>
                <c:pt idx="2521" formatCode="General">
                  <c:v>80.374057482986913</c:v>
                </c:pt>
                <c:pt idx="2522" formatCode="General">
                  <c:v>80.392315393558917</c:v>
                </c:pt>
                <c:pt idx="2523" formatCode="General">
                  <c:v>80.410608169988279</c:v>
                </c:pt>
                <c:pt idx="2524" formatCode="General">
                  <c:v>80.428935981661084</c:v>
                </c:pt>
                <c:pt idx="2525" formatCode="General">
                  <c:v>80.44729899918822</c:v>
                </c:pt>
                <c:pt idx="2526" formatCode="General">
                  <c:v>80.465697394416694</c:v>
                </c:pt>
                <c:pt idx="2527" formatCode="General">
                  <c:v>80.48413134044219</c:v>
                </c:pt>
                <c:pt idx="2528" formatCode="General">
                  <c:v>80.502601011621039</c:v>
                </c:pt>
                <c:pt idx="2529" formatCode="General">
                  <c:v>80.52110658358292</c:v>
                </c:pt>
                <c:pt idx="2530" formatCode="General">
                  <c:v>80.539648233243184</c:v>
                </c:pt>
                <c:pt idx="2531" formatCode="General">
                  <c:v>80.558226138815783</c:v>
                </c:pt>
                <c:pt idx="2532" formatCode="General">
                  <c:v>80.576840479826132</c:v>
                </c:pt>
                <c:pt idx="2533" formatCode="General">
                  <c:v>80.595491437123883</c:v>
                </c:pt>
                <c:pt idx="2534" formatCode="General">
                  <c:v>80.6141791928966</c:v>
                </c:pt>
                <c:pt idx="2535" formatCode="General">
                  <c:v>80.632903930682801</c:v>
                </c:pt>
                <c:pt idx="2536" formatCode="General">
                  <c:v>80.6516658353857</c:v>
                </c:pt>
                <c:pt idx="2537" formatCode="General">
                  <c:v>80.670465093286623</c:v>
                </c:pt>
                <c:pt idx="2538" formatCode="General">
                  <c:v>80.689301892059518</c:v>
                </c:pt>
                <c:pt idx="2539" formatCode="General">
                  <c:v>80.708176420784326</c:v>
                </c:pt>
                <c:pt idx="2540" formatCode="General">
                  <c:v>80.727088869961563</c:v>
                </c:pt>
                <c:pt idx="2541" formatCode="General">
                  <c:v>80.746039431526839</c:v>
                </c:pt>
                <c:pt idx="2542" formatCode="General">
                  <c:v>80.765028298865374</c:v>
                </c:pt>
                <c:pt idx="2543" formatCode="General">
                  <c:v>80.784055666826674</c:v>
                </c:pt>
                <c:pt idx="2544" formatCode="General">
                  <c:v>80.803121731739679</c:v>
                </c:pt>
                <c:pt idx="2545" formatCode="General">
                  <c:v>80.822226691428014</c:v>
                </c:pt>
                <c:pt idx="2546" formatCode="General">
                  <c:v>80.84137074522512</c:v>
                </c:pt>
                <c:pt idx="2547" formatCode="General">
                  <c:v>80.86055409399016</c:v>
                </c:pt>
                <c:pt idx="2548" formatCode="General">
                  <c:v>80.879776940123534</c:v>
                </c:pt>
                <c:pt idx="2549" formatCode="General">
                  <c:v>80.899039487582982</c:v>
                </c:pt>
                <c:pt idx="2550" formatCode="General">
                  <c:v>80.918341941899698</c:v>
                </c:pt>
                <c:pt idx="2551" formatCode="General">
                  <c:v>80.937684510194913</c:v>
                </c:pt>
                <c:pt idx="2552" formatCode="General">
                  <c:v>80.957067401196383</c:v>
                </c:pt>
                <c:pt idx="2553" formatCode="General">
                  <c:v>80.976490825255354</c:v>
                </c:pt>
                <c:pt idx="2554" formatCode="General">
                  <c:v>80.995954994363373</c:v>
                </c:pt>
                <c:pt idx="2555" formatCode="General">
                  <c:v>81.015460122169898</c:v>
                </c:pt>
                <c:pt idx="2556" formatCode="General">
                  <c:v>81.035006423999661</c:v>
                </c:pt>
                <c:pt idx="2557" formatCode="General">
                  <c:v>81.054594116870348</c:v>
                </c:pt>
                <c:pt idx="2558" formatCode="General">
                  <c:v>81.074223419510716</c:v>
                </c:pt>
                <c:pt idx="2559" formatCode="General">
                  <c:v>81.093894552378927</c:v>
                </c:pt>
                <c:pt idx="2560" formatCode="General">
                  <c:v>81.113607737680724</c:v>
                </c:pt>
                <c:pt idx="2561" formatCode="General">
                  <c:v>81.133363199388342</c:v>
                </c:pt>
                <c:pt idx="2562" formatCode="General">
                  <c:v>81.153161163259597</c:v>
                </c:pt>
                <c:pt idx="2563" formatCode="General">
                  <c:v>81.173001856856928</c:v>
                </c:pt>
                <c:pt idx="2564" formatCode="General">
                  <c:v>81.19288550956675</c:v>
                </c:pt>
                <c:pt idx="2565" formatCode="General">
                  <c:v>81.212812352619792</c:v>
                </c:pt>
                <c:pt idx="2566" formatCode="General">
                  <c:v>81.232782619110424</c:v>
                </c:pt>
                <c:pt idx="2567" formatCode="General">
                  <c:v>81.252796544017613</c:v>
                </c:pt>
                <c:pt idx="2568" formatCode="General">
                  <c:v>81.272854364224756</c:v>
                </c:pt>
                <c:pt idx="2569" formatCode="General">
                  <c:v>81.292956318541457</c:v>
                </c:pt>
                <c:pt idx="2570" formatCode="General">
                  <c:v>81.313102647723781</c:v>
                </c:pt>
                <c:pt idx="2571" formatCode="General">
                  <c:v>81.333293594496354</c:v>
                </c:pt>
                <c:pt idx="2572" formatCode="General">
                  <c:v>81.353529403573816</c:v>
                </c:pt>
                <c:pt idx="2573" formatCode="General">
                  <c:v>81.373810321682882</c:v>
                </c:pt>
                <c:pt idx="2574" formatCode="General">
                  <c:v>81.394136597584676</c:v>
                </c:pt>
                <c:pt idx="2575" formatCode="General">
                  <c:v>81.414508482097574</c:v>
                </c:pt>
                <c:pt idx="2576" formatCode="General">
                  <c:v>81.434926228119949</c:v>
                </c:pt>
                <c:pt idx="2577" formatCode="General">
                  <c:v>81.455390090653665</c:v>
                </c:pt>
                <c:pt idx="2578" formatCode="General">
                  <c:v>81.475900326827514</c:v>
                </c:pt>
                <c:pt idx="2579" formatCode="General">
                  <c:v>81.496457195921323</c:v>
                </c:pt>
                <c:pt idx="2580" formatCode="General">
                  <c:v>81.517060959390406</c:v>
                </c:pt>
                <c:pt idx="2581" formatCode="General">
                  <c:v>81.537711880889816</c:v>
                </c:pt>
                <c:pt idx="2582" formatCode="General">
                  <c:v>81.558410226299713</c:v>
                </c:pt>
                <c:pt idx="2583" formatCode="General">
                  <c:v>81.579156263750534</c:v>
                </c:pt>
                <c:pt idx="2584" formatCode="General">
                  <c:v>81.599950263648793</c:v>
                </c:pt>
                <c:pt idx="2585" formatCode="General">
                  <c:v>81.620792498703238</c:v>
                </c:pt>
                <c:pt idx="2586" formatCode="General">
                  <c:v>81.641683243951078</c:v>
                </c:pt>
                <c:pt idx="2587" formatCode="General">
                  <c:v>81.66262277678527</c:v>
                </c:pt>
                <c:pt idx="2588" formatCode="General">
                  <c:v>81.683611376981318</c:v>
                </c:pt>
                <c:pt idx="2589" formatCode="General">
                  <c:v>81.704649326725033</c:v>
                </c:pt>
                <c:pt idx="2590" formatCode="General">
                  <c:v>81.725736910640919</c:v>
                </c:pt>
                <c:pt idx="2591" formatCode="General">
                  <c:v>81.746874415820045</c:v>
                </c:pt>
                <c:pt idx="2592" formatCode="General">
                  <c:v>81.768062131849589</c:v>
                </c:pt>
                <c:pt idx="2593" formatCode="General">
                  <c:v>81.789300350841472</c:v>
                </c:pt>
                <c:pt idx="2594" formatCode="General">
                  <c:v>81.810589367462612</c:v>
                </c:pt>
                <c:pt idx="2595" formatCode="General">
                  <c:v>81.831929478964767</c:v>
                </c:pt>
                <c:pt idx="2596" formatCode="General">
                  <c:v>81.853320985215305</c:v>
                </c:pt>
                <c:pt idx="2597" formatCode="General">
                  <c:v>81.874764188728449</c:v>
                </c:pt>
                <c:pt idx="2598" formatCode="General">
                  <c:v>81.896259394696287</c:v>
                </c:pt>
                <c:pt idx="2599" formatCode="General">
                  <c:v>81.917806911021529</c:v>
                </c:pt>
                <c:pt idx="2600" formatCode="General">
                  <c:v>81.93940704834931</c:v>
                </c:pt>
                <c:pt idx="2601" formatCode="General">
                  <c:v>81.961060120100626</c:v>
                </c:pt>
                <c:pt idx="2602" formatCode="General">
                  <c:v>81.982766442505664</c:v>
                </c:pt>
                <c:pt idx="2603" formatCode="General">
                  <c:v>82.004526334637859</c:v>
                </c:pt>
                <c:pt idx="2604" formatCode="General">
                  <c:v>82.026340118448317</c:v>
                </c:pt>
                <c:pt idx="2605" formatCode="General">
                  <c:v>82.048208118800844</c:v>
                </c:pt>
                <c:pt idx="2606" formatCode="General">
                  <c:v>82.070130663507882</c:v>
                </c:pt>
                <c:pt idx="2607" formatCode="General">
                  <c:v>82.092108083365957</c:v>
                </c:pt>
                <c:pt idx="2608" formatCode="General">
                  <c:v>82.114140712193063</c:v>
                </c:pt>
                <c:pt idx="2609" formatCode="General">
                  <c:v>82.136228886865524</c:v>
                </c:pt>
                <c:pt idx="2610" formatCode="General">
                  <c:v>82.158372947355815</c:v>
                </c:pt>
                <c:pt idx="2611" formatCode="General">
                  <c:v>82.180573236771295</c:v>
                </c:pt>
                <c:pt idx="2612" formatCode="General">
                  <c:v>82.202830101392848</c:v>
                </c:pt>
                <c:pt idx="2613" formatCode="General">
                  <c:v>82.225143890714648</c:v>
                </c:pt>
                <c:pt idx="2614" formatCode="General">
                  <c:v>82.24751495748464</c:v>
                </c:pt>
                <c:pt idx="2615" formatCode="General">
                  <c:v>82.269943657744989</c:v>
                </c:pt>
                <c:pt idx="2616" formatCode="General">
                  <c:v>82.292430350874156</c:v>
                </c:pt>
                <c:pt idx="2617" formatCode="General">
                  <c:v>82.314975399628622</c:v>
                </c:pt>
                <c:pt idx="2618" formatCode="General">
                  <c:v>82.337579170185833</c:v>
                </c:pt>
                <c:pt idx="2619" formatCode="General">
                  <c:v>82.360242032188211</c:v>
                </c:pt>
                <c:pt idx="2620" formatCode="General">
                  <c:v>82.382964358786708</c:v>
                </c:pt>
                <c:pt idx="2621" formatCode="General">
                  <c:v>82.405746526686329</c:v>
                </c:pt>
                <c:pt idx="2622" formatCode="General">
                  <c:v>82.428588916191501</c:v>
                </c:pt>
                <c:pt idx="2623" formatCode="General">
                  <c:v>82.45149191125266</c:v>
                </c:pt>
                <c:pt idx="2624" formatCode="General">
                  <c:v>82.474455899513416</c:v>
                </c:pt>
                <c:pt idx="2625" formatCode="General">
                  <c:v>82.497481272358385</c:v>
                </c:pt>
                <c:pt idx="2626" formatCode="General">
                  <c:v>82.520568424962107</c:v>
                </c:pt>
                <c:pt idx="2627" formatCode="General">
                  <c:v>82.543717756338324</c:v>
                </c:pt>
                <c:pt idx="2628" formatCode="General">
                  <c:v>82.56692966939076</c:v>
                </c:pt>
                <c:pt idx="2629" formatCode="General">
                  <c:v>82.590204570963735</c:v>
                </c:pt>
                <c:pt idx="2630" formatCode="General">
                  <c:v>82.61354287189468</c:v>
                </c:pt>
                <c:pt idx="2631" formatCode="General">
                  <c:v>82.63694498706684</c:v>
                </c:pt>
                <c:pt idx="2632" formatCode="General">
                  <c:v>82.660411335462868</c:v>
                </c:pt>
                <c:pt idx="2633" formatCode="General">
                  <c:v>82.683942340220057</c:v>
                </c:pt>
                <c:pt idx="2634" formatCode="General">
                  <c:v>82.70753842868514</c:v>
                </c:pt>
                <c:pt idx="2635" formatCode="General">
                  <c:v>82.731200032471477</c:v>
                </c:pt>
                <c:pt idx="2636" formatCode="General">
                  <c:v>82.75492758751632</c:v>
                </c:pt>
                <c:pt idx="2637" formatCode="General">
                  <c:v>82.77872153413918</c:v>
                </c:pt>
                <c:pt idx="2638" formatCode="General">
                  <c:v>82.802582317101397</c:v>
                </c:pt>
                <c:pt idx="2639" formatCode="General">
                  <c:v>82.826510385666694</c:v>
                </c:pt>
                <c:pt idx="2640" formatCode="General">
                  <c:v>82.850506193662412</c:v>
                </c:pt>
                <c:pt idx="2641" formatCode="General">
                  <c:v>82.874570199542404</c:v>
                </c:pt>
                <c:pt idx="2642" formatCode="General">
                  <c:v>82.898702866450336</c:v>
                </c:pt>
                <c:pt idx="2643" formatCode="General">
                  <c:v>82.922904662284907</c:v>
                </c:pt>
                <c:pt idx="2644" formatCode="General">
                  <c:v>82.947176059765198</c:v>
                </c:pt>
                <c:pt idx="2645" formatCode="General">
                  <c:v>82.971517536498155</c:v>
                </c:pt>
                <c:pt idx="2646" formatCode="General">
                  <c:v>82.995929575046503</c:v>
                </c:pt>
                <c:pt idx="2647" formatCode="General">
                  <c:v>83.02041266299824</c:v>
                </c:pt>
                <c:pt idx="2648" formatCode="General">
                  <c:v>83.044967293037175</c:v>
                </c:pt>
                <c:pt idx="2649" formatCode="General">
                  <c:v>83.069593963015123</c:v>
                </c:pt>
                <c:pt idx="2650" formatCode="General">
                  <c:v>83.094293176024564</c:v>
                </c:pt>
                <c:pt idx="2651" formatCode="General">
                  <c:v>83.119065440473562</c:v>
                </c:pt>
                <c:pt idx="2652" formatCode="General">
                  <c:v>83.14391127016107</c:v>
                </c:pt>
                <c:pt idx="2653" formatCode="General">
                  <c:v>83.168831184354659</c:v>
                </c:pt>
                <c:pt idx="2654" formatCode="General">
                  <c:v>83.193825707868584</c:v>
                </c:pt>
                <c:pt idx="2655" formatCode="General">
                  <c:v>83.218895371143944</c:v>
                </c:pt>
                <c:pt idx="2656" formatCode="General">
                  <c:v>83.244040710329998</c:v>
                </c:pt>
                <c:pt idx="2657" formatCode="General">
                  <c:v>83.269262267367253</c:v>
                </c:pt>
                <c:pt idx="2658" formatCode="General">
                  <c:v>83.294560590071598</c:v>
                </c:pt>
                <c:pt idx="2659" formatCode="General">
                  <c:v>83.319936232220471</c:v>
                </c:pt>
                <c:pt idx="2660" formatCode="General">
                  <c:v>83.345389753640461</c:v>
                </c:pt>
                <c:pt idx="2661" formatCode="General">
                  <c:v>83.370921720296067</c:v>
                </c:pt>
                <c:pt idx="2662" formatCode="General">
                  <c:v>83.396532704381087</c:v>
                </c:pt>
                <c:pt idx="2663" formatCode="General">
                  <c:v>83.422223284410748</c:v>
                </c:pt>
                <c:pt idx="2664" formatCode="General">
                  <c:v>83.447994045315951</c:v>
                </c:pt>
                <c:pt idx="2665" formatCode="General">
                  <c:v>83.473845578539624</c:v>
                </c:pt>
                <c:pt idx="2666" formatCode="General">
                  <c:v>83.499778482134047</c:v>
                </c:pt>
                <c:pt idx="2667" formatCode="General">
                  <c:v>83.525793360860987</c:v>
                </c:pt>
                <c:pt idx="2668" formatCode="General">
                  <c:v>83.55189082629289</c:v>
                </c:pt>
                <c:pt idx="2669" formatCode="General">
                  <c:v>83.578071496916749</c:v>
                </c:pt>
                <c:pt idx="2670" formatCode="General">
                  <c:v>83.604335998239165</c:v>
                </c:pt>
                <c:pt idx="2671" formatCode="General">
                  <c:v>83.630684962894421</c:v>
                </c:pt>
                <c:pt idx="2672" formatCode="General">
                  <c:v>83.657119030753464</c:v>
                </c:pt>
                <c:pt idx="2673" formatCode="General">
                  <c:v>83.683638849036072</c:v>
                </c:pt>
                <c:pt idx="2674" formatCode="General">
                  <c:v>83.710245072424456</c:v>
                </c:pt>
                <c:pt idx="2675" formatCode="General">
                  <c:v>83.736938363179547</c:v>
                </c:pt>
                <c:pt idx="2676" formatCode="General">
                  <c:v>83.763719391259258</c:v>
                </c:pt>
                <c:pt idx="2677" formatCode="General">
                  <c:v>83.790588834439376</c:v>
                </c:pt>
                <c:pt idx="2678" formatCode="General">
                  <c:v>83.817547378436387</c:v>
                </c:pt>
                <c:pt idx="2679" formatCode="General">
                  <c:v>83.844595717033187</c:v>
                </c:pt>
                <c:pt idx="2680" formatCode="General">
                  <c:v>83.871734552207215</c:v>
                </c:pt>
                <c:pt idx="2681" formatCode="General">
                  <c:v>83.898964594260818</c:v>
                </c:pt>
                <c:pt idx="2682" formatCode="General">
                  <c:v>83.926286561954697</c:v>
                </c:pt>
                <c:pt idx="2683" formatCode="General">
                  <c:v>83.953701182643627</c:v>
                </c:pt>
                <c:pt idx="2684" formatCode="General">
                  <c:v>83.981209192415321</c:v>
                </c:pt>
                <c:pt idx="2685" formatCode="General">
                  <c:v>84.008811336231688</c:v>
                </c:pt>
                <c:pt idx="2686" formatCode="General">
                  <c:v>84.036508368073257</c:v>
                </c:pt>
                <c:pt idx="2687" formatCode="General">
                  <c:v>84.064301051086872</c:v>
                </c:pt>
                <c:pt idx="2688" formatCode="General">
                  <c:v>84.09219015773543</c:v>
                </c:pt>
                <c:pt idx="2689" formatCode="General">
                  <c:v>84.120176469951886</c:v>
                </c:pt>
                <c:pt idx="2690" formatCode="General">
                  <c:v>84.14826077929547</c:v>
                </c:pt>
                <c:pt idx="2691" formatCode="General">
                  <c:v>84.176443887111972</c:v>
                </c:pt>
                <c:pt idx="2692" formatCode="General">
                  <c:v>84.204726604696901</c:v>
                </c:pt>
                <c:pt idx="2693" formatCode="General">
                  <c:v>84.233109753462145</c:v>
                </c:pt>
                <c:pt idx="2694" formatCode="General">
                  <c:v>84.261594165106089</c:v>
                </c:pt>
                <c:pt idx="2695" formatCode="General">
                  <c:v>84.290180681787632</c:v>
                </c:pt>
                <c:pt idx="2696" formatCode="General">
                  <c:v>84.318870156303689</c:v>
                </c:pt>
                <c:pt idx="2697" formatCode="General">
                  <c:v>84.347663452270382</c:v>
                </c:pt>
                <c:pt idx="2698" formatCode="General">
                  <c:v>84.376561444308479</c:v>
                </c:pt>
                <c:pt idx="2699" formatCode="General">
                  <c:v>84.40556501823238</c:v>
                </c:pt>
                <c:pt idx="2700" formatCode="General">
                  <c:v>84.434675071243618</c:v>
                </c:pt>
                <c:pt idx="2701" formatCode="General">
                  <c:v>84.463892512128325</c:v>
                </c:pt>
                <c:pt idx="2702" formatCode="General">
                  <c:v>84.493218261459106</c:v>
                </c:pt>
                <c:pt idx="2703" formatCode="General">
                  <c:v>84.522653251801302</c:v>
                </c:pt>
                <c:pt idx="2704" formatCode="General">
                  <c:v>84.552198427923742</c:v>
                </c:pt>
                <c:pt idx="2705" formatCode="General">
                  <c:v>84.581854747014418</c:v>
                </c:pt>
                <c:pt idx="2706" formatCode="General">
                  <c:v>84.611623178900686</c:v>
                </c:pt>
                <c:pt idx="2707" formatCode="General">
                  <c:v>84.641504706274375</c:v>
                </c:pt>
                <c:pt idx="2708" formatCode="General">
                  <c:v>84.671500324922405</c:v>
                </c:pt>
                <c:pt idx="2709" formatCode="General">
                  <c:v>84.701611043961947</c:v>
                </c:pt>
                <c:pt idx="2710" formatCode="General">
                  <c:v>84.731837886081209</c:v>
                </c:pt>
                <c:pt idx="2711" formatCode="General">
                  <c:v>84.762181887786227</c:v>
                </c:pt>
                <c:pt idx="2712" formatCode="General">
                  <c:v>84.792644099652051</c:v>
                </c:pt>
                <c:pt idx="2713" formatCode="General">
                  <c:v>84.82322558658133</c:v>
                </c:pt>
                <c:pt idx="2714" formatCode="General">
                  <c:v>84.853927428067095</c:v>
                </c:pt>
                <c:pt idx="2715" formatCode="General">
                  <c:v>84.884750718463451</c:v>
                </c:pt>
                <c:pt idx="2716" formatCode="General">
                  <c:v>84.91569656726081</c:v>
                </c:pt>
                <c:pt idx="2717" formatCode="General">
                  <c:v>84.946766099369114</c:v>
                </c:pt>
                <c:pt idx="2718" formatCode="General">
                  <c:v>84.977960455406688</c:v>
                </c:pt>
                <c:pt idx="2719" formatCode="General">
                  <c:v>85.009280791996488</c:v>
                </c:pt>
                <c:pt idx="2720" formatCode="General">
                  <c:v>85.040728282068827</c:v>
                </c:pt>
                <c:pt idx="2721" formatCode="General">
                  <c:v>85.072304115172201</c:v>
                </c:pt>
                <c:pt idx="2722" formatCode="General">
                  <c:v>85.104009497790614</c:v>
                </c:pt>
                <c:pt idx="2723" formatCode="General">
                  <c:v>85.13584565366908</c:v>
                </c:pt>
                <c:pt idx="2724" formatCode="General">
                  <c:v>85.167813824147103</c:v>
                </c:pt>
                <c:pt idx="2725" formatCode="General">
                  <c:v>85.199915268500078</c:v>
                </c:pt>
                <c:pt idx="2726" formatCode="General">
                  <c:v>85.232151264288689</c:v>
                </c:pt>
                <c:pt idx="2727" formatCode="General">
                  <c:v>85.264523107717849</c:v>
                </c:pt>
                <c:pt idx="2728" formatCode="General">
                  <c:v>85.297032114003528</c:v>
                </c:pt>
                <c:pt idx="2729" formatCode="General">
                  <c:v>85.329679617749022</c:v>
                </c:pt>
                <c:pt idx="2730" formatCode="General">
                  <c:v>85.362466973331294</c:v>
                </c:pt>
                <c:pt idx="2731" formatCode="General">
                  <c:v>85.395395555295565</c:v>
                </c:pt>
                <c:pt idx="2732" formatCode="General">
                  <c:v>85.428466758761346</c:v>
                </c:pt>
                <c:pt idx="2733" formatCode="General">
                  <c:v>85.461681999838007</c:v>
                </c:pt>
                <c:pt idx="2734" formatCode="General">
                  <c:v>85.495042716050577</c:v>
                </c:pt>
                <c:pt idx="2735" formatCode="General">
                  <c:v>85.528550366777651</c:v>
                </c:pt>
                <c:pt idx="2736" formatCode="General">
                  <c:v>85.562206433699131</c:v>
                </c:pt>
                <c:pt idx="2737" formatCode="General">
                  <c:v>85.596012421256773</c:v>
                </c:pt>
                <c:pt idx="2738" formatCode="General">
                  <c:v>85.629969857125971</c:v>
                </c:pt>
                <c:pt idx="2739" formatCode="General">
                  <c:v>85.664080292700064</c:v>
                </c:pt>
                <c:pt idx="2740" formatCode="General">
                  <c:v>85.698345303587629</c:v>
                </c:pt>
                <c:pt idx="2741" formatCode="General">
                  <c:v>85.73276649012233</c:v>
                </c:pt>
                <c:pt idx="2742" formatCode="General">
                  <c:v>85.767345477887361</c:v>
                </c:pt>
                <c:pt idx="2743" formatCode="General">
                  <c:v>85.802083918252521</c:v>
                </c:pt>
                <c:pt idx="2744" formatCode="General">
                  <c:v>85.836983488926819</c:v>
                </c:pt>
                <c:pt idx="2745" formatCode="General">
                  <c:v>85.872045894525783</c:v>
                </c:pt>
                <c:pt idx="2746" formatCode="General">
                  <c:v>85.907272867153566</c:v>
                </c:pt>
                <c:pt idx="2747" formatCode="General">
                  <c:v>85.942666167001846</c:v>
                </c:pt>
                <c:pt idx="2748" formatCode="General">
                  <c:v>85.978227582964522</c:v>
                </c:pt>
                <c:pt idx="2749" formatCode="General">
                  <c:v>86.013958933269762</c:v>
                </c:pt>
                <c:pt idx="2750" formatCode="General">
                  <c:v>86.049862066129023</c:v>
                </c:pt>
                <c:pt idx="2751" formatCode="General">
                  <c:v>86.085938860405435</c:v>
                </c:pt>
                <c:pt idx="2752" formatCode="General">
                  <c:v>86.122191226299321</c:v>
                </c:pt>
                <c:pt idx="2753" formatCode="General">
                  <c:v>86.158621106054468</c:v>
                </c:pt>
                <c:pt idx="2754" formatCode="General">
                  <c:v>86.195230474683584</c:v>
                </c:pt>
                <c:pt idx="2755" formatCode="General">
                  <c:v>86.232021340715249</c:v>
                </c:pt>
                <c:pt idx="2756" formatCode="General">
                  <c:v>86.268995746961352</c:v>
                </c:pt>
                <c:pt idx="2757" formatCode="General">
                  <c:v>86.306155771307729</c:v>
                </c:pt>
                <c:pt idx="2758" formatCode="General">
                  <c:v>86.343503527527133</c:v>
                </c:pt>
                <c:pt idx="2759" formatCode="General">
                  <c:v>86.381041166116333</c:v>
                </c:pt>
                <c:pt idx="2760" formatCode="General">
                  <c:v>86.418770875157733</c:v>
                </c:pt>
                <c:pt idx="2761" formatCode="General">
                  <c:v>86.456694881206246</c:v>
                </c:pt>
                <c:pt idx="2762" formatCode="General">
                  <c:v>86.494815450203134</c:v>
                </c:pt>
                <c:pt idx="2763" formatCode="General">
                  <c:v>86.533134888416839</c:v>
                </c:pt>
                <c:pt idx="2764" formatCode="General">
                  <c:v>86.571655543412135</c:v>
                </c:pt>
                <c:pt idx="2765" formatCode="General">
                  <c:v>86.61037980504922</c:v>
                </c:pt>
                <c:pt idx="2766" formatCode="General">
                  <c:v>86.649310106512416</c:v>
                </c:pt>
                <c:pt idx="2767" formatCode="General">
                  <c:v>86.688448925371233</c:v>
                </c:pt>
                <c:pt idx="2768" formatCode="General">
                  <c:v>86.727798784674206</c:v>
                </c:pt>
                <c:pt idx="2769" formatCode="General">
                  <c:v>86.767362254075849</c:v>
                </c:pt>
                <c:pt idx="2770" formatCode="General">
                  <c:v>86.807141951000176</c:v>
                </c:pt>
                <c:pt idx="2771" formatCode="General">
                  <c:v>86.847140541840048</c:v>
                </c:pt>
                <c:pt idx="2772" formatCode="General">
                  <c:v>86.887360743194463</c:v>
                </c:pt>
                <c:pt idx="2773" formatCode="General">
                  <c:v>86.927805323146004</c:v>
                </c:pt>
                <c:pt idx="2774" formatCode="General">
                  <c:v>86.968477102578731</c:v>
                </c:pt>
                <c:pt idx="2775" formatCode="General">
                  <c:v>87.009378956538683</c:v>
                </c:pt>
                <c:pt idx="2776" formatCode="General">
                  <c:v>87.050513815639121</c:v>
                </c:pt>
                <c:pt idx="2777" formatCode="General">
                  <c:v>87.091884667511351</c:v>
                </c:pt>
                <c:pt idx="2778" formatCode="General">
                  <c:v>87.133494558303511</c:v>
                </c:pt>
                <c:pt idx="2779" formatCode="General">
                  <c:v>87.175346594229183</c:v>
                </c:pt>
                <c:pt idx="2780" formatCode="General">
                  <c:v>87.217443943167609</c:v>
                </c:pt>
                <c:pt idx="2781" formatCode="General">
                  <c:v>87.259789836317907</c:v>
                </c:pt>
                <c:pt idx="2782" formatCode="General">
                  <c:v>87.302387569909428</c:v>
                </c:pt>
                <c:pt idx="2783" formatCode="General">
                  <c:v>87.345240506969986</c:v>
                </c:pt>
                <c:pt idx="2784" formatCode="General">
                  <c:v>87.388352079155581</c:v>
                </c:pt>
                <c:pt idx="2785" formatCode="General">
                  <c:v>87.43172578864241</c:v>
                </c:pt>
                <c:pt idx="2786" formatCode="General">
                  <c:v>87.475365210086039</c:v>
                </c:pt>
                <c:pt idx="2787" formatCode="General">
                  <c:v>87.519273992647911</c:v>
                </c:pt>
                <c:pt idx="2788" formatCode="General">
                  <c:v>87.563455862094926</c:v>
                </c:pt>
                <c:pt idx="2789" formatCode="General">
                  <c:v>87.607914622972288</c:v>
                </c:pt>
                <c:pt idx="2790" formatCode="General">
                  <c:v>87.652654160855548</c:v>
                </c:pt>
                <c:pt idx="2791" formatCode="General">
                  <c:v>87.69767844468285</c:v>
                </c:pt>
                <c:pt idx="2792" formatCode="General">
                  <c:v>87.742991529173167</c:v>
                </c:pt>
                <c:pt idx="2793" formatCode="General">
                  <c:v>87.788597557331826</c:v>
                </c:pt>
                <c:pt idx="2794" formatCode="General">
                  <c:v>87.834500763049704</c:v>
                </c:pt>
                <c:pt idx="2795" formatCode="General">
                  <c:v>87.880705473798741</c:v>
                </c:pt>
                <c:pt idx="2796" formatCode="General">
                  <c:v>87.927216113427903</c:v>
                </c:pt>
                <c:pt idx="2797" formatCode="General">
                  <c:v>87.974037205065628</c:v>
                </c:pt>
                <c:pt idx="2798" formatCode="General">
                  <c:v>88.021173374132275</c:v>
                </c:pt>
                <c:pt idx="2799" formatCode="General">
                  <c:v>88.068629351468175</c:v>
                </c:pt>
                <c:pt idx="2800" formatCode="General">
                  <c:v>88.116409976582602</c:v>
                </c:pt>
                <c:pt idx="2801" formatCode="General">
                  <c:v>88.164520201028992</c:v>
                </c:pt>
                <c:pt idx="2802" formatCode="General">
                  <c:v>88.212965091913716</c:v>
                </c:pt>
                <c:pt idx="2803" formatCode="General">
                  <c:v>88.261749835542616</c:v>
                </c:pt>
                <c:pt idx="2804" formatCode="General">
                  <c:v>88.31087974121354</c:v>
                </c:pt>
                <c:pt idx="2805" formatCode="General">
                  <c:v>88.360360245161559</c:v>
                </c:pt>
                <c:pt idx="2806" formatCode="General">
                  <c:v>88.410196914663899</c:v>
                </c:pt>
                <c:pt idx="2807" formatCode="General">
                  <c:v>88.460395452313122</c:v>
                </c:pt>
                <c:pt idx="2808" formatCode="General">
                  <c:v>88.510961700466154</c:v>
                </c:pt>
                <c:pt idx="2809" formatCode="General">
                  <c:v>88.561901645878706</c:v>
                </c:pt>
                <c:pt idx="2810" formatCode="General">
                  <c:v>88.613221424533563</c:v>
                </c:pt>
                <c:pt idx="2811" formatCode="General">
                  <c:v>88.664927326673649</c:v>
                </c:pt>
                <c:pt idx="2812" formatCode="General">
                  <c:v>88.717025802049207</c:v>
                </c:pt>
                <c:pt idx="2813" formatCode="General">
                  <c:v>88.769523465391686</c:v>
                </c:pt>
                <c:pt idx="2814" formatCode="General">
                  <c:v>88.822427102124053</c:v>
                </c:pt>
                <c:pt idx="2815" formatCode="General">
                  <c:v>88.875743674322564</c:v>
                </c:pt>
                <c:pt idx="2816" formatCode="General">
                  <c:v>88.929480326940606</c:v>
                </c:pt>
                <c:pt idx="2817" formatCode="General">
                  <c:v>88.983644394311185</c:v>
                </c:pt>
                <c:pt idx="2818" formatCode="General">
                  <c:v>89.038243406941476</c:v>
                </c:pt>
                <c:pt idx="2819" formatCode="General">
                  <c:v>89.093285098616036</c:v>
                </c:pt>
                <c:pt idx="2820" formatCode="General">
                  <c:v>89.148777413825115</c:v>
                </c:pt>
                <c:pt idx="2821" formatCode="General">
                  <c:v>89.20472851553761</c:v>
                </c:pt>
                <c:pt idx="2822" formatCode="General">
                  <c:v>89.261146793335826</c:v>
                </c:pt>
                <c:pt idx="2823" formatCode="General">
                  <c:v>89.318040871934599</c:v>
                </c:pt>
                <c:pt idx="2824" formatCode="General">
                  <c:v>89.375419620105518</c:v>
                </c:pt>
                <c:pt idx="2825" formatCode="General">
                  <c:v>89.433292160029993</c:v>
                </c:pt>
                <c:pt idx="2826" formatCode="General">
                  <c:v>89.491667877106451</c:v>
                </c:pt>
                <c:pt idx="2827" formatCode="General">
                  <c:v>89.550556430238089</c:v>
                </c:pt>
                <c:pt idx="2828" formatCode="General">
                  <c:v>89.609967762630021</c:v>
                </c:pt>
                <c:pt idx="2829" formatCode="General">
                  <c:v>89.669912113126358</c:v>
                </c:pt>
                <c:pt idx="2830" formatCode="General">
                  <c:v>89.730400028119575</c:v>
                </c:pt>
                <c:pt idx="2831" formatCode="General">
                  <c:v>89.79144237406841</c:v>
                </c:pt>
                <c:pt idx="2832" formatCode="General">
                  <c:v>89.853050350661007</c:v>
                </c:pt>
                <c:pt idx="2833" formatCode="General">
                  <c:v>89.915235504663883</c:v>
                </c:pt>
                <c:pt idx="2834" formatCode="General">
                  <c:v>89.97800974450054</c:v>
                </c:pt>
                <c:pt idx="2835" formatCode="General">
                  <c:v>90.04138535560638</c:v>
                </c:pt>
                <c:pt idx="2836" formatCode="General">
                  <c:v>90.105375016609443</c:v>
                </c:pt>
                <c:pt idx="2837" formatCode="General">
                  <c:v>90.169991816392454</c:v>
                </c:pt>
                <c:pt idx="2838" formatCode="General">
                  <c:v>90.235249272092759</c:v>
                </c:pt>
                <c:pt idx="2839" formatCode="General">
                  <c:v>90.301161348103903</c:v>
                </c:pt>
                <c:pt idx="2840" formatCode="General">
                  <c:v>90.367742476146759</c:v>
                </c:pt>
                <c:pt idx="2841" formatCode="General">
                  <c:v>90.435007576482874</c:v>
                </c:pt>
                <c:pt idx="2842" formatCode="General">
                  <c:v>90.502972080349025</c:v>
                </c:pt>
                <c:pt idx="2843" formatCode="General">
                  <c:v>90.571651953699359</c:v>
                </c:pt>
                <c:pt idx="2844" formatCode="General">
                  <c:v>90.641063722346885</c:v>
                </c:pt>
                <c:pt idx="2845" formatCode="General">
                  <c:v>90.711224498605006</c:v>
                </c:pt>
                <c:pt idx="2846" formatCode="General">
                  <c:v>90.782152009538436</c:v>
                </c:pt>
                <c:pt idx="2847" formatCode="General">
                  <c:v>90.853864626941203</c:v>
                </c:pt>
                <c:pt idx="2848" formatCode="General">
                  <c:v>90.926381399170523</c:v>
                </c:pt>
                <c:pt idx="2849" formatCode="General">
                  <c:v>90.999722084976824</c:v>
                </c:pt>
                <c:pt idx="2850" formatCode="General">
                  <c:v>91.073907189481275</c:v>
                </c:pt>
                <c:pt idx="2851" formatCode="General">
                  <c:v>91.148958002468333</c:v>
                </c:pt>
                <c:pt idx="2852" formatCode="General">
                  <c:v>91.224896639173664</c:v>
                </c:pt>
                <c:pt idx="2853" formatCode="General">
                  <c:v>91.301746083765366</c:v>
                </c:pt>
                <c:pt idx="2854" formatCode="General">
                  <c:v>91.379530235736965</c:v>
                </c:pt>
                <c:pt idx="2855" formatCode="General">
                  <c:v>91.458273959447027</c:v>
                </c:pt>
                <c:pt idx="2856" formatCode="General">
                  <c:v>91.538003137068415</c:v>
                </c:pt>
                <c:pt idx="2857" formatCode="General">
                  <c:v>91.61874472523121</c:v>
                </c:pt>
                <c:pt idx="2858" formatCode="General">
                  <c:v>91.700526815674436</c:v>
                </c:pt>
                <c:pt idx="2859" formatCode="General">
                  <c:v>91.783378700253223</c:v>
                </c:pt>
                <c:pt idx="2860" formatCode="General">
                  <c:v>91.867330940680645</c:v>
                </c:pt>
                <c:pt idx="2861" formatCode="General">
                  <c:v>91.952415443428364</c:v>
                </c:pt>
                <c:pt idx="2862" formatCode="General">
                  <c:v>92.038665540248701</c:v>
                </c:pt>
                <c:pt idx="2863" formatCode="General">
                  <c:v>92.126116074835281</c:v>
                </c:pt>
                <c:pt idx="2864" formatCode="General">
                  <c:v>92.214803496192701</c:v>
                </c:pt>
                <c:pt idx="2865" formatCode="General">
                  <c:v>92.304765959349453</c:v>
                </c:pt>
                <c:pt idx="2866" formatCode="General">
                  <c:v>92.396043434120159</c:v>
                </c:pt>
                <c:pt idx="2867" formatCode="General">
                  <c:v>92.48867782270294</c:v>
                </c:pt>
                <c:pt idx="2868" formatCode="General">
                  <c:v>92.582713086989358</c:v>
                </c:pt>
                <c:pt idx="2869" formatCode="General">
                  <c:v>92.678195386566912</c:v>
                </c:pt>
                <c:pt idx="2870" formatCode="General">
                  <c:v>92.775173228513452</c:v>
                </c:pt>
                <c:pt idx="2871" formatCode="General">
                  <c:v>92.873697630215418</c:v>
                </c:pt>
                <c:pt idx="2872" formatCode="General">
                  <c:v>92.973822296595173</c:v>
                </c:pt>
                <c:pt idx="2873" formatCode="General">
                  <c:v>93.075603813309442</c:v>
                </c:pt>
                <c:pt idx="2874" formatCode="General">
                  <c:v>93.179101857679612</c:v>
                </c:pt>
                <c:pt idx="2875" formatCode="General">
                  <c:v>93.284379429349229</c:v>
                </c:pt>
                <c:pt idx="2876" formatCode="General">
                  <c:v>93.391503102926805</c:v>
                </c:pt>
                <c:pt idx="2877" formatCode="General">
                  <c:v>93.50054330518465</c:v>
                </c:pt>
                <c:pt idx="2878" formatCode="General">
                  <c:v>93.611574619739869</c:v>
                </c:pt>
                <c:pt idx="2879" formatCode="General">
                  <c:v>93.724676122558506</c:v>
                </c:pt>
                <c:pt idx="2880" formatCode="General">
                  <c:v>93.83993175211117</c:v>
                </c:pt>
                <c:pt idx="2881" formatCode="General">
                  <c:v>93.95743071857332</c:v>
                </c:pt>
                <c:pt idx="2882" formatCode="General">
                  <c:v>94.077267957127603</c:v>
                </c:pt>
                <c:pt idx="2883" formatCode="General">
                  <c:v>94.199544631211552</c:v>
                </c:pt>
                <c:pt idx="2884" formatCode="General">
                  <c:v>94.324368692473584</c:v>
                </c:pt>
                <c:pt idx="2885" formatCode="General">
                  <c:v>94.451855505299164</c:v>
                </c:pt>
                <c:pt idx="2886" formatCode="General">
                  <c:v>94.582128545070674</c:v>
                </c:pt>
                <c:pt idx="2887" formatCode="General">
                  <c:v>94.715320180879402</c:v>
                </c:pt>
                <c:pt idx="2888" formatCode="General">
                  <c:v>94.851572555277158</c:v>
                </c:pt>
                <c:pt idx="2889" formatCode="General">
                  <c:v>94.991038575897861</c:v>
                </c:pt>
                <c:pt idx="2890" formatCode="General">
                  <c:v>95.133883036500748</c:v>
                </c:pt>
                <c:pt idx="2891" formatCode="General">
                  <c:v>95.280283888288139</c:v>
                </c:pt>
                <c:pt idx="2892" formatCode="General">
                  <c:v>95.430433686384887</c:v>
                </c:pt>
                <c:pt idx="2893" formatCode="General">
                  <c:v>95.584541241317282</c:v>
                </c:pt>
                <c:pt idx="2894" formatCode="General">
                  <c:v>95.742833511444474</c:v>
                </c:pt>
                <c:pt idx="2895" formatCode="General">
                  <c:v>95.905557779877427</c:v>
                </c:pt>
                <c:pt idx="2896" formatCode="General">
                  <c:v>96.072984168902082</c:v>
                </c:pt>
                <c:pt idx="2897" formatCode="General">
                  <c:v>96.245408556832245</c:v>
                </c:pt>
                <c:pt idx="2898" formatCode="General">
                  <c:v>96.423155977292083</c:v>
                </c:pt>
                <c:pt idx="2899" formatCode="General">
                  <c:v>96.606584600149247</c:v>
                </c:pt>
                <c:pt idx="2900" formatCode="General">
                  <c:v>96.796090418001683</c:v>
                </c:pt>
                <c:pt idx="2901" formatCode="General">
                  <c:v>96.992112794097167</c:v>
                </c:pt>
                <c:pt idx="2902" formatCode="General">
                  <c:v>97.195141069335577</c:v>
                </c:pt>
                <c:pt idx="2903" formatCode="General">
                  <c:v>97.405722481097328</c:v>
                </c:pt>
                <c:pt idx="2904" formatCode="General">
                  <c:v>97.624471720028353</c:v>
                </c:pt>
                <c:pt idx="2905" formatCode="General">
                  <c:v>97.852082549737787</c:v>
                </c:pt>
                <c:pt idx="2906" formatCode="General">
                  <c:v>98.089342049007726</c:v>
                </c:pt>
                <c:pt idx="2907" formatCode="General">
                  <c:v>98.337148221876774</c:v>
                </c:pt>
                <c:pt idx="2908" formatCode="General">
                  <c:v>98.596531980799867</c:v>
                </c:pt>
                <c:pt idx="2909" formatCode="General">
                  <c:v>98.868684877008164</c:v>
                </c:pt>
                <c:pt idx="2910" formatCode="General">
                  <c:v>99.154994484626926</c:v>
                </c:pt>
                <c:pt idx="2911" formatCode="General">
                  <c:v>99.457090127453526</c:v>
                </c:pt>
                <c:pt idx="2912" formatCode="General">
                  <c:v>99.776902809917431</c:v>
                </c:pt>
                <c:pt idx="2913" formatCode="General">
                  <c:v>100.11674501049356</c:v>
                </c:pt>
                <c:pt idx="2914" formatCode="General">
                  <c:v>100.47941881758298</c:v>
                </c:pt>
                <c:pt idx="2915" formatCode="General">
                  <c:v>100.86836544391574</c:v>
                </c:pt>
                <c:pt idx="2916" formatCode="General">
                  <c:v>101.28787674667966</c:v>
                </c:pt>
                <c:pt idx="2917" formatCode="General">
                  <c:v>101.74340249207715</c:v>
                </c:pt>
                <c:pt idx="2918" formatCode="General">
                  <c:v>102.24201071137871</c:v>
                </c:pt>
                <c:pt idx="2919" formatCode="General">
                  <c:v>102.79310312702293</c:v>
                </c:pt>
                <c:pt idx="2920" formatCode="General">
                  <c:v>103.40957703559148</c:v>
                </c:pt>
                <c:pt idx="2921" formatCode="General">
                  <c:v>104.10981716330566</c:v>
                </c:pt>
                <c:pt idx="2922" formatCode="General">
                  <c:v>104.92135142426493</c:v>
                </c:pt>
                <c:pt idx="2923" formatCode="General">
                  <c:v>105.8881848819921</c:v>
                </c:pt>
                <c:pt idx="2924" formatCode="General">
                  <c:v>107.08741650025355</c:v>
                </c:pt>
                <c:pt idx="2925" formatCode="General">
                  <c:v>108.67425644539846</c:v>
                </c:pt>
                <c:pt idx="2926" formatCode="General">
                  <c:v>111.04623395855724</c:v>
                </c:pt>
                <c:pt idx="2927" formatCode="General">
                  <c:v>116.01904493442143</c:v>
                </c:pt>
              </c:numCache>
            </c:numRef>
          </c:yVal>
          <c:smooth val="0"/>
          <c:extLst>
            <c:ext xmlns:c16="http://schemas.microsoft.com/office/drawing/2014/chart" uri="{C3380CC4-5D6E-409C-BE32-E72D297353CC}">
              <c16:uniqueId val="{00000002-68A6-49C0-A00E-A090509C3EBF}"/>
            </c:ext>
          </c:extLst>
        </c:ser>
        <c:dLbls>
          <c:showLegendKey val="0"/>
          <c:showVal val="0"/>
          <c:showCatName val="0"/>
          <c:showSerName val="0"/>
          <c:showPercent val="0"/>
          <c:showBubbleSize val="0"/>
        </c:dLbls>
        <c:axId val="2024497968"/>
        <c:axId val="2024498448"/>
      </c:scatterChart>
      <c:valAx>
        <c:axId val="2024497968"/>
        <c:scaling>
          <c:orientation val="minMax"/>
          <c:max val="116.01904493442143"/>
          <c:min val="36.299999999999997"/>
        </c:scaling>
        <c:delete val="0"/>
        <c:axPos val="b"/>
        <c:title>
          <c:tx>
            <c:rich>
              <a:bodyPr/>
              <a:lstStyle/>
              <a:p>
                <a:pPr>
                  <a:defRPr/>
                </a:pPr>
                <a:r>
                  <a:rPr lang="en-US"/>
                  <a:t>Theoretical Quantiles</a:t>
                </a:r>
              </a:p>
            </c:rich>
          </c:tx>
          <c:overlay val="0"/>
        </c:title>
        <c:numFmt formatCode="0.0" sourceLinked="1"/>
        <c:majorTickMark val="out"/>
        <c:minorTickMark val="none"/>
        <c:tickLblPos val="nextTo"/>
        <c:crossAx val="2024498448"/>
        <c:crosses val="autoZero"/>
        <c:crossBetween val="midCat"/>
      </c:valAx>
      <c:valAx>
        <c:axId val="2024498448"/>
        <c:scaling>
          <c:orientation val="minMax"/>
          <c:max val="116.01904493442143"/>
          <c:min val="36.299999999999997"/>
        </c:scaling>
        <c:delete val="0"/>
        <c:axPos val="l"/>
        <c:majorGridlines/>
        <c:title>
          <c:tx>
            <c:rich>
              <a:bodyPr/>
              <a:lstStyle/>
              <a:p>
                <a:pPr>
                  <a:defRPr/>
                </a:pPr>
                <a:r>
                  <a:rPr lang="en-US"/>
                  <a:t>Sample Quantiles</a:t>
                </a:r>
              </a:p>
            </c:rich>
          </c:tx>
          <c:overlay val="0"/>
        </c:title>
        <c:numFmt formatCode="0.0" sourceLinked="1"/>
        <c:majorTickMark val="out"/>
        <c:minorTickMark val="none"/>
        <c:tickLblPos val="nextTo"/>
        <c:crossAx val="2024497968"/>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Exponential Q-Q Plot</a:t>
            </a:r>
          </a:p>
        </c:rich>
      </c:tx>
      <c:overlay val="0"/>
    </c:title>
    <c:autoTitleDeleted val="0"/>
    <c:plotArea>
      <c:layout/>
      <c:scatterChart>
        <c:scatterStyle val="lineMarker"/>
        <c:varyColors val="0"/>
        <c:ser>
          <c:idx val="0"/>
          <c:order val="0"/>
          <c:tx>
            <c:v>Exponential</c:v>
          </c:tx>
          <c:spPr>
            <a:ln w="38100">
              <a:noFill/>
            </a:ln>
          </c:spPr>
          <c:marker>
            <c:symbol val="diamond"/>
            <c:size val="4"/>
          </c:marker>
          <c:xVal>
            <c:numRef>
              <c:f>Univariate!UV_QQ_Exponential</c:f>
              <c:numCache>
                <c:formatCode>0.0</c:formatCode>
                <c:ptCount val="2928"/>
                <c:pt idx="0">
                  <c:v>1.1822206790578103E-2</c:v>
                </c:pt>
                <c:pt idx="1">
                  <c:v>3.5472679071871405E-2</c:v>
                </c:pt>
                <c:pt idx="2">
                  <c:v>5.9131234221489762E-2</c:v>
                </c:pt>
                <c:pt idx="3">
                  <c:v>8.2797877766188605E-2</c:v>
                </c:pt>
                <c:pt idx="4">
                  <c:v>0.10647261523839377</c:v>
                </c:pt>
                <c:pt idx="5">
                  <c:v>0.13015545217618615</c:v>
                </c:pt>
                <c:pt idx="6">
                  <c:v>0.15384639412335566</c:v>
                </c:pt>
                <c:pt idx="7">
                  <c:v>0.17754544662938598</c:v>
                </c:pt>
                <c:pt idx="8">
                  <c:v>0.20125261524943913</c:v>
                </c:pt>
                <c:pt idx="9">
                  <c:v>0.22496790554441731</c:v>
                </c:pt>
                <c:pt idx="10">
                  <c:v>0.24869132308090908</c:v>
                </c:pt>
                <c:pt idx="11">
                  <c:v>0.2724228734312511</c:v>
                </c:pt>
                <c:pt idx="12">
                  <c:v>0.29616256217351278</c:v>
                </c:pt>
                <c:pt idx="13">
                  <c:v>0.31991039489148132</c:v>
                </c:pt>
                <c:pt idx="14">
                  <c:v>0.34366637717471549</c:v>
                </c:pt>
                <c:pt idx="15">
                  <c:v>0.36743051461853049</c:v>
                </c:pt>
                <c:pt idx="16">
                  <c:v>0.391202812823983</c:v>
                </c:pt>
                <c:pt idx="17">
                  <c:v>0.41498327739792507</c:v>
                </c:pt>
                <c:pt idx="18">
                  <c:v>0.43877191395298887</c:v>
                </c:pt>
                <c:pt idx="19">
                  <c:v>0.46256872810757177</c:v>
                </c:pt>
                <c:pt idx="20">
                  <c:v>0.48637372548589808</c:v>
                </c:pt>
                <c:pt idx="21">
                  <c:v>0.51018691171796549</c:v>
                </c:pt>
                <c:pt idx="22">
                  <c:v>0.5340082924396069</c:v>
                </c:pt>
                <c:pt idx="23">
                  <c:v>0.55783787329247525</c:v>
                </c:pt>
                <c:pt idx="24">
                  <c:v>0.5816756599240287</c:v>
                </c:pt>
                <c:pt idx="25">
                  <c:v>0.60552165798758451</c:v>
                </c:pt>
                <c:pt idx="26">
                  <c:v>0.62937587314230425</c:v>
                </c:pt>
                <c:pt idx="27">
                  <c:v>0.65323831105317876</c:v>
                </c:pt>
                <c:pt idx="28">
                  <c:v>0.67710897739108977</c:v>
                </c:pt>
                <c:pt idx="29">
                  <c:v>0.70098787783275684</c:v>
                </c:pt>
                <c:pt idx="30">
                  <c:v>0.72487501806079901</c:v>
                </c:pt>
                <c:pt idx="31">
                  <c:v>0.7487704037637205</c:v>
                </c:pt>
                <c:pt idx="32">
                  <c:v>0.7726740406358944</c:v>
                </c:pt>
                <c:pt idx="33">
                  <c:v>0.79658593437761827</c:v>
                </c:pt>
                <c:pt idx="34">
                  <c:v>0.82050609069509906</c:v>
                </c:pt>
                <c:pt idx="35">
                  <c:v>0.84443451530043712</c:v>
                </c:pt>
                <c:pt idx="36">
                  <c:v>0.86837121391168948</c:v>
                </c:pt>
                <c:pt idx="37">
                  <c:v>0.89231619225281611</c:v>
                </c:pt>
                <c:pt idx="38">
                  <c:v>0.91626945605374155</c:v>
                </c:pt>
                <c:pt idx="39">
                  <c:v>0.9402310110503409</c:v>
                </c:pt>
                <c:pt idx="40">
                  <c:v>0.96420086298442387</c:v>
                </c:pt>
                <c:pt idx="41">
                  <c:v>0.98817901760379034</c:v>
                </c:pt>
                <c:pt idx="42">
                  <c:v>1.0121654806622149</c:v>
                </c:pt>
                <c:pt idx="43">
                  <c:v>1.0361602579194316</c:v>
                </c:pt>
                <c:pt idx="44">
                  <c:v>1.060163355141198</c:v>
                </c:pt>
                <c:pt idx="45">
                  <c:v>1.0841747780992392</c:v>
                </c:pt>
                <c:pt idx="46">
                  <c:v>1.1081945325713123</c:v>
                </c:pt>
                <c:pt idx="47">
                  <c:v>1.1322226243411904</c:v>
                </c:pt>
                <c:pt idx="48">
                  <c:v>1.1562590591986486</c:v>
                </c:pt>
                <c:pt idx="49">
                  <c:v>1.1803038429395178</c:v>
                </c:pt>
                <c:pt idx="50">
                  <c:v>1.2043569813656712</c:v>
                </c:pt>
                <c:pt idx="51">
                  <c:v>1.2284184802850076</c:v>
                </c:pt>
                <c:pt idx="52">
                  <c:v>1.2524883455115159</c:v>
                </c:pt>
                <c:pt idx="53">
                  <c:v>1.2765665828652204</c:v>
                </c:pt>
                <c:pt idx="54">
                  <c:v>1.3006531981722442</c:v>
                </c:pt>
                <c:pt idx="55">
                  <c:v>1.3247481972647939</c:v>
                </c:pt>
                <c:pt idx="56">
                  <c:v>1.3488515859811445</c:v>
                </c:pt>
                <c:pt idx="57">
                  <c:v>1.3729633701656958</c:v>
                </c:pt>
                <c:pt idx="58">
                  <c:v>1.3970835556689563</c:v>
                </c:pt>
                <c:pt idx="59">
                  <c:v>1.4212121483475284</c:v>
                </c:pt>
                <c:pt idx="60">
                  <c:v>1.4453491540641641</c:v>
                </c:pt>
                <c:pt idx="61">
                  <c:v>1.4694945786877511</c:v>
                </c:pt>
                <c:pt idx="62">
                  <c:v>1.4936484280932956</c:v>
                </c:pt>
                <c:pt idx="63">
                  <c:v>1.517810708161988</c:v>
                </c:pt>
                <c:pt idx="64">
                  <c:v>1.5419814247811474</c:v>
                </c:pt>
                <c:pt idx="65">
                  <c:v>1.5661605838442851</c:v>
                </c:pt>
                <c:pt idx="66">
                  <c:v>1.5903481912510908</c:v>
                </c:pt>
                <c:pt idx="67">
                  <c:v>1.6145442529074163</c:v>
                </c:pt>
                <c:pt idx="68">
                  <c:v>1.6387487747253329</c:v>
                </c:pt>
                <c:pt idx="69">
                  <c:v>1.6629617626231139</c:v>
                </c:pt>
                <c:pt idx="70">
                  <c:v>1.6871832225252232</c:v>
                </c:pt>
                <c:pt idx="71">
                  <c:v>1.7114131603623759</c:v>
                </c:pt>
                <c:pt idx="72">
                  <c:v>1.7356515820714857</c:v>
                </c:pt>
                <c:pt idx="73">
                  <c:v>1.7598984935957285</c:v>
                </c:pt>
                <c:pt idx="74">
                  <c:v>1.7841539008845271</c:v>
                </c:pt>
                <c:pt idx="75">
                  <c:v>1.8084178098935373</c:v>
                </c:pt>
                <c:pt idx="76">
                  <c:v>1.8326902265847025</c:v>
                </c:pt>
                <c:pt idx="77">
                  <c:v>1.8569711569262399</c:v>
                </c:pt>
                <c:pt idx="78">
                  <c:v>1.8812606068926252</c:v>
                </c:pt>
                <c:pt idx="79">
                  <c:v>1.9055585824646575</c:v>
                </c:pt>
                <c:pt idx="80">
                  <c:v>1.9298650896294034</c:v>
                </c:pt>
                <c:pt idx="81">
                  <c:v>1.9541801343802625</c:v>
                </c:pt>
                <c:pt idx="82">
                  <c:v>1.9785037227169524</c:v>
                </c:pt>
                <c:pt idx="83">
                  <c:v>2.0028358606454928</c:v>
                </c:pt>
                <c:pt idx="84">
                  <c:v>2.0271765541782627</c:v>
                </c:pt>
                <c:pt idx="85">
                  <c:v>2.0515258093339868</c:v>
                </c:pt>
                <c:pt idx="86">
                  <c:v>2.0758836321377174</c:v>
                </c:pt>
                <c:pt idx="87">
                  <c:v>2.100250028620894</c:v>
                </c:pt>
                <c:pt idx="88">
                  <c:v>2.1246250048213278</c:v>
                </c:pt>
                <c:pt idx="89">
                  <c:v>2.1490085667831851</c:v>
                </c:pt>
                <c:pt idx="90">
                  <c:v>2.173400720557054</c:v>
                </c:pt>
                <c:pt idx="91">
                  <c:v>2.1978014721998886</c:v>
                </c:pt>
                <c:pt idx="92">
                  <c:v>2.2222108277750747</c:v>
                </c:pt>
                <c:pt idx="93">
                  <c:v>2.2466287933524138</c:v>
                </c:pt>
                <c:pt idx="94">
                  <c:v>2.2710553750081095</c:v>
                </c:pt>
                <c:pt idx="95">
                  <c:v>2.2954905788248308</c:v>
                </c:pt>
                <c:pt idx="96">
                  <c:v>2.319934410891658</c:v>
                </c:pt>
                <c:pt idx="97">
                  <c:v>2.3443868773041494</c:v>
                </c:pt>
                <c:pt idx="98">
                  <c:v>2.3688479841643244</c:v>
                </c:pt>
                <c:pt idx="99">
                  <c:v>2.3933177375806491</c:v>
                </c:pt>
                <c:pt idx="100">
                  <c:v>2.4177961436680926</c:v>
                </c:pt>
                <c:pt idx="101">
                  <c:v>2.4422832085481159</c:v>
                </c:pt>
                <c:pt idx="102">
                  <c:v>2.4667789383486509</c:v>
                </c:pt>
                <c:pt idx="103">
                  <c:v>2.491283339204164</c:v>
                </c:pt>
                <c:pt idx="104">
                  <c:v>2.5157964172556366</c:v>
                </c:pt>
                <c:pt idx="105">
                  <c:v>2.5403181786505531</c:v>
                </c:pt>
                <c:pt idx="106">
                  <c:v>2.5648486295429644</c:v>
                </c:pt>
                <c:pt idx="107">
                  <c:v>2.5893877760934343</c:v>
                </c:pt>
                <c:pt idx="108">
                  <c:v>2.613935624469105</c:v>
                </c:pt>
                <c:pt idx="109">
                  <c:v>2.6384921808436794</c:v>
                </c:pt>
                <c:pt idx="110">
                  <c:v>2.663057451397413</c:v>
                </c:pt>
                <c:pt idx="111">
                  <c:v>2.687631442317163</c:v>
                </c:pt>
                <c:pt idx="112">
                  <c:v>2.71221415979638</c:v>
                </c:pt>
                <c:pt idx="113">
                  <c:v>2.7368056100350899</c:v>
                </c:pt>
                <c:pt idx="114">
                  <c:v>2.7614057992399621</c:v>
                </c:pt>
                <c:pt idx="115">
                  <c:v>2.7860147336242505</c:v>
                </c:pt>
                <c:pt idx="116">
                  <c:v>2.8106324194078653</c:v>
                </c:pt>
                <c:pt idx="117">
                  <c:v>2.835258862817351</c:v>
                </c:pt>
                <c:pt idx="118">
                  <c:v>2.8598940700858786</c:v>
                </c:pt>
                <c:pt idx="119">
                  <c:v>2.8845380474532987</c:v>
                </c:pt>
                <c:pt idx="120">
                  <c:v>2.9091908011661283</c:v>
                </c:pt>
                <c:pt idx="121">
                  <c:v>2.9338523374775369</c:v>
                </c:pt>
                <c:pt idx="122">
                  <c:v>2.9585226626474119</c:v>
                </c:pt>
                <c:pt idx="123">
                  <c:v>2.9832017829423028</c:v>
                </c:pt>
                <c:pt idx="124">
                  <c:v>3.0078897046354882</c:v>
                </c:pt>
                <c:pt idx="125">
                  <c:v>3.0325864340069613</c:v>
                </c:pt>
                <c:pt idx="126">
                  <c:v>3.057291977343414</c:v>
                </c:pt>
                <c:pt idx="127">
                  <c:v>3.0820063409382961</c:v>
                </c:pt>
                <c:pt idx="128">
                  <c:v>3.1067295310918004</c:v>
                </c:pt>
                <c:pt idx="129">
                  <c:v>3.1314615541108481</c:v>
                </c:pt>
                <c:pt idx="130">
                  <c:v>3.1562024163091484</c:v>
                </c:pt>
                <c:pt idx="131">
                  <c:v>3.1809521240071787</c:v>
                </c:pt>
                <c:pt idx="132">
                  <c:v>3.2057106835321774</c:v>
                </c:pt>
                <c:pt idx="133">
                  <c:v>3.2304781012182051</c:v>
                </c:pt>
                <c:pt idx="134">
                  <c:v>3.2552543834060912</c:v>
                </c:pt>
                <c:pt idx="135">
                  <c:v>3.2800395364435007</c:v>
                </c:pt>
                <c:pt idx="136">
                  <c:v>3.3048335666849167</c:v>
                </c:pt>
                <c:pt idx="137">
                  <c:v>3.3296364804916321</c:v>
                </c:pt>
                <c:pt idx="138">
                  <c:v>3.3544482842318026</c:v>
                </c:pt>
                <c:pt idx="139">
                  <c:v>3.379268984280432</c:v>
                </c:pt>
                <c:pt idx="140">
                  <c:v>3.4040985870193623</c:v>
                </c:pt>
                <c:pt idx="141">
                  <c:v>3.428937098837336</c:v>
                </c:pt>
                <c:pt idx="142">
                  <c:v>3.4537845261299434</c:v>
                </c:pt>
                <c:pt idx="143">
                  <c:v>3.4786408752996874</c:v>
                </c:pt>
                <c:pt idx="144">
                  <c:v>3.5035061527559717</c:v>
                </c:pt>
                <c:pt idx="145">
                  <c:v>3.5283803649150824</c:v>
                </c:pt>
                <c:pt idx="146">
                  <c:v>3.5532635182002523</c:v>
                </c:pt>
                <c:pt idx="147">
                  <c:v>3.5781556190416408</c:v>
                </c:pt>
                <c:pt idx="148">
                  <c:v>3.6030566738763228</c:v>
                </c:pt>
                <c:pt idx="149">
                  <c:v>3.6279666891483542</c:v>
                </c:pt>
                <c:pt idx="150">
                  <c:v>3.6528856713087174</c:v>
                </c:pt>
                <c:pt idx="151">
                  <c:v>3.6778136268153898</c:v>
                </c:pt>
                <c:pt idx="152">
                  <c:v>3.7027505621333261</c:v>
                </c:pt>
                <c:pt idx="153">
                  <c:v>3.7276964837344462</c:v>
                </c:pt>
                <c:pt idx="154">
                  <c:v>3.7526513980976928</c:v>
                </c:pt>
                <c:pt idx="155">
                  <c:v>3.7776153117090203</c:v>
                </c:pt>
                <c:pt idx="156">
                  <c:v>3.8025882310613763</c:v>
                </c:pt>
                <c:pt idx="157">
                  <c:v>3.8275701626547618</c:v>
                </c:pt>
                <c:pt idx="158">
                  <c:v>3.8525611129962192</c:v>
                </c:pt>
                <c:pt idx="159">
                  <c:v>3.8775610885998155</c:v>
                </c:pt>
                <c:pt idx="160">
                  <c:v>3.90257009598671</c:v>
                </c:pt>
                <c:pt idx="161">
                  <c:v>3.9275881416850997</c:v>
                </c:pt>
                <c:pt idx="162">
                  <c:v>3.9526152322302881</c:v>
                </c:pt>
                <c:pt idx="163">
                  <c:v>3.9776513741646675</c:v>
                </c:pt>
                <c:pt idx="164">
                  <c:v>4.0026965740377074</c:v>
                </c:pt>
                <c:pt idx="165">
                  <c:v>4.0277508384060212</c:v>
                </c:pt>
                <c:pt idx="166">
                  <c:v>4.052814173833311</c:v>
                </c:pt>
                <c:pt idx="167">
                  <c:v>4.077886586890437</c:v>
                </c:pt>
                <c:pt idx="168">
                  <c:v>4.1029680841553988</c:v>
                </c:pt>
                <c:pt idx="169">
                  <c:v>4.1280586722133261</c:v>
                </c:pt>
                <c:pt idx="170">
                  <c:v>4.1531583576565358</c:v>
                </c:pt>
                <c:pt idx="171">
                  <c:v>4.1782671470845161</c:v>
                </c:pt>
                <c:pt idx="172">
                  <c:v>4.2033850471039189</c:v>
                </c:pt>
                <c:pt idx="173">
                  <c:v>4.2285120643286094</c:v>
                </c:pt>
                <c:pt idx="174">
                  <c:v>4.2536482053796618</c:v>
                </c:pt>
                <c:pt idx="175">
                  <c:v>4.2787934768853386</c:v>
                </c:pt>
                <c:pt idx="176">
                  <c:v>4.3039478854811613</c:v>
                </c:pt>
                <c:pt idx="177">
                  <c:v>4.3291114378098552</c:v>
                </c:pt>
                <c:pt idx="178">
                  <c:v>4.3542841405214157</c:v>
                </c:pt>
                <c:pt idx="179">
                  <c:v>4.3794660002730943</c:v>
                </c:pt>
                <c:pt idx="180">
                  <c:v>4.4046570237293903</c:v>
                </c:pt>
                <c:pt idx="181">
                  <c:v>4.4298572175621018</c:v>
                </c:pt>
                <c:pt idx="182">
                  <c:v>4.4550665884503156</c:v>
                </c:pt>
                <c:pt idx="183">
                  <c:v>4.4802851430803958</c:v>
                </c:pt>
                <c:pt idx="184">
                  <c:v>4.5055128881460407</c:v>
                </c:pt>
                <c:pt idx="185">
                  <c:v>4.5307498303482685</c:v>
                </c:pt>
                <c:pt idx="186">
                  <c:v>4.5559959763954048</c:v>
                </c:pt>
                <c:pt idx="187">
                  <c:v>4.5812513330031504</c:v>
                </c:pt>
                <c:pt idx="188">
                  <c:v>4.6065159068945247</c:v>
                </c:pt>
                <c:pt idx="189">
                  <c:v>4.6317897047999388</c:v>
                </c:pt>
                <c:pt idx="190">
                  <c:v>4.6570727334571753</c:v>
                </c:pt>
                <c:pt idx="191">
                  <c:v>4.6823649996113792</c:v>
                </c:pt>
                <c:pt idx="192">
                  <c:v>4.7076665100151214</c:v>
                </c:pt>
                <c:pt idx="193">
                  <c:v>4.73297727142835</c:v>
                </c:pt>
                <c:pt idx="194">
                  <c:v>4.7582972906184535</c:v>
                </c:pt>
                <c:pt idx="195">
                  <c:v>4.7836265743602508</c:v>
                </c:pt>
                <c:pt idx="196">
                  <c:v>4.8089651294359737</c:v>
                </c:pt>
                <c:pt idx="197">
                  <c:v>4.8343129626353303</c:v>
                </c:pt>
                <c:pt idx="198">
                  <c:v>4.8596700807554871</c:v>
                </c:pt>
                <c:pt idx="199">
                  <c:v>4.8850364906010624</c:v>
                </c:pt>
                <c:pt idx="200">
                  <c:v>4.9104121989841794</c:v>
                </c:pt>
                <c:pt idx="201">
                  <c:v>4.9357972127244558</c:v>
                </c:pt>
                <c:pt idx="202">
                  <c:v>4.9611915386489907</c:v>
                </c:pt>
                <c:pt idx="203">
                  <c:v>4.9865951835924296</c:v>
                </c:pt>
                <c:pt idx="204">
                  <c:v>5.0120081543969164</c:v>
                </c:pt>
                <c:pt idx="205">
                  <c:v>5.0374304579121549</c:v>
                </c:pt>
                <c:pt idx="206">
                  <c:v>5.0628621009953969</c:v>
                </c:pt>
                <c:pt idx="207">
                  <c:v>5.0883030905114337</c:v>
                </c:pt>
                <c:pt idx="208">
                  <c:v>5.1137534333326586</c:v>
                </c:pt>
                <c:pt idx="209">
                  <c:v>5.1392131363390154</c:v>
                </c:pt>
                <c:pt idx="210">
                  <c:v>5.1646822064180649</c:v>
                </c:pt>
                <c:pt idx="211">
                  <c:v>5.1901606504649749</c:v>
                </c:pt>
                <c:pt idx="212">
                  <c:v>5.215648475382503</c:v>
                </c:pt>
                <c:pt idx="213">
                  <c:v>5.2411456880810618</c:v>
                </c:pt>
                <c:pt idx="214">
                  <c:v>5.2666522954786972</c:v>
                </c:pt>
                <c:pt idx="215">
                  <c:v>5.292168304501085</c:v>
                </c:pt>
                <c:pt idx="216">
                  <c:v>5.317693722081585</c:v>
                </c:pt>
                <c:pt idx="217">
                  <c:v>5.3432285551612297</c:v>
                </c:pt>
                <c:pt idx="218">
                  <c:v>5.3687728106887107</c:v>
                </c:pt>
                <c:pt idx="219">
                  <c:v>5.3943264956204491</c:v>
                </c:pt>
                <c:pt idx="220">
                  <c:v>5.4198896169205355</c:v>
                </c:pt>
                <c:pt idx="221">
                  <c:v>5.4454621815608073</c:v>
                </c:pt>
                <c:pt idx="222">
                  <c:v>5.4710441965208298</c:v>
                </c:pt>
                <c:pt idx="223">
                  <c:v>5.4966356687878841</c:v>
                </c:pt>
                <c:pt idx="224">
                  <c:v>5.5222366053570271</c:v>
                </c:pt>
                <c:pt idx="225">
                  <c:v>5.5478470132310829</c:v>
                </c:pt>
                <c:pt idx="226">
                  <c:v>5.5734668994206205</c:v>
                </c:pt>
                <c:pt idx="227">
                  <c:v>5.5990962709440266</c:v>
                </c:pt>
                <c:pt idx="228">
                  <c:v>5.624735134827481</c:v>
                </c:pt>
                <c:pt idx="229">
                  <c:v>5.6503834981049508</c:v>
                </c:pt>
                <c:pt idx="230">
                  <c:v>5.6760413678182564</c:v>
                </c:pt>
                <c:pt idx="231">
                  <c:v>5.7017087510170201</c:v>
                </c:pt>
                <c:pt idx="232">
                  <c:v>5.7273856547587307</c:v>
                </c:pt>
                <c:pt idx="233">
                  <c:v>5.7530720861087365</c:v>
                </c:pt>
                <c:pt idx="234">
                  <c:v>5.7787680521402258</c:v>
                </c:pt>
                <c:pt idx="235">
                  <c:v>5.8044735599343023</c:v>
                </c:pt>
                <c:pt idx="236">
                  <c:v>5.8301886165799237</c:v>
                </c:pt>
                <c:pt idx="237">
                  <c:v>5.8559132291739804</c:v>
                </c:pt>
                <c:pt idx="238">
                  <c:v>5.8816474048212743</c:v>
                </c:pt>
                <c:pt idx="239">
                  <c:v>5.9073911506345098</c:v>
                </c:pt>
                <c:pt idx="240">
                  <c:v>5.9331444737343553</c:v>
                </c:pt>
                <c:pt idx="241">
                  <c:v>5.9589073812494284</c:v>
                </c:pt>
                <c:pt idx="242">
                  <c:v>5.9846798803162837</c:v>
                </c:pt>
                <c:pt idx="243">
                  <c:v>6.0104619780794755</c:v>
                </c:pt>
                <c:pt idx="244">
                  <c:v>6.0362536816915435</c:v>
                </c:pt>
                <c:pt idx="245">
                  <c:v>6.0620549983129983</c:v>
                </c:pt>
                <c:pt idx="246">
                  <c:v>6.0878659351123963</c:v>
                </c:pt>
                <c:pt idx="247">
                  <c:v>6.1136864992662785</c:v>
                </c:pt>
                <c:pt idx="248">
                  <c:v>6.1395166979592481</c:v>
                </c:pt>
                <c:pt idx="249">
                  <c:v>6.1653565383839517</c:v>
                </c:pt>
                <c:pt idx="250">
                  <c:v>6.1912060277410683</c:v>
                </c:pt>
                <c:pt idx="251">
                  <c:v>6.2170651732393809</c:v>
                </c:pt>
                <c:pt idx="252">
                  <c:v>6.2429339820957193</c:v>
                </c:pt>
                <c:pt idx="253">
                  <c:v>6.268812461535032</c:v>
                </c:pt>
                <c:pt idx="254">
                  <c:v>6.2947006187903769</c:v>
                </c:pt>
                <c:pt idx="255">
                  <c:v>6.3205984611028985</c:v>
                </c:pt>
                <c:pt idx="256">
                  <c:v>6.346505995721901</c:v>
                </c:pt>
                <c:pt idx="257">
                  <c:v>6.3724232299048298</c:v>
                </c:pt>
                <c:pt idx="258">
                  <c:v>6.3983501709172597</c:v>
                </c:pt>
                <c:pt idx="259">
                  <c:v>6.4242868260329544</c:v>
                </c:pt>
                <c:pt idx="260">
                  <c:v>6.4502332025338625</c:v>
                </c:pt>
                <c:pt idx="261">
                  <c:v>6.4761893077100945</c:v>
                </c:pt>
                <c:pt idx="262">
                  <c:v>6.5021551488599956</c:v>
                </c:pt>
                <c:pt idx="263">
                  <c:v>6.5281307332900989</c:v>
                </c:pt>
                <c:pt idx="264">
                  <c:v>6.5541160683151878</c:v>
                </c:pt>
                <c:pt idx="265">
                  <c:v>6.5801111612582845</c:v>
                </c:pt>
                <c:pt idx="266">
                  <c:v>6.606116019450643</c:v>
                </c:pt>
                <c:pt idx="267">
                  <c:v>6.6321306502318045</c:v>
                </c:pt>
                <c:pt idx="268">
                  <c:v>6.6581550609495874</c:v>
                </c:pt>
                <c:pt idx="269">
                  <c:v>6.6841892589600782</c:v>
                </c:pt>
                <c:pt idx="270">
                  <c:v>6.710233251627689</c:v>
                </c:pt>
                <c:pt idx="271">
                  <c:v>6.7362870463251472</c:v>
                </c:pt>
                <c:pt idx="272">
                  <c:v>6.7623506504334836</c:v>
                </c:pt>
                <c:pt idx="273">
                  <c:v>6.7884240713421002</c:v>
                </c:pt>
                <c:pt idx="274">
                  <c:v>6.8145073164487213</c:v>
                </c:pt>
                <c:pt idx="275">
                  <c:v>6.8406003931594599</c:v>
                </c:pt>
                <c:pt idx="276">
                  <c:v>6.8667033088888081</c:v>
                </c:pt>
                <c:pt idx="277">
                  <c:v>6.8928160710596211</c:v>
                </c:pt>
                <c:pt idx="278">
                  <c:v>6.9189386871031946</c:v>
                </c:pt>
                <c:pt idx="279">
                  <c:v>6.9450711644592031</c:v>
                </c:pt>
                <c:pt idx="280">
                  <c:v>6.9712135105757778</c:v>
                </c:pt>
                <c:pt idx="281">
                  <c:v>6.997365732909488</c:v>
                </c:pt>
                <c:pt idx="282">
                  <c:v>7.0235278389253359</c:v>
                </c:pt>
                <c:pt idx="283">
                  <c:v>7.0496998360968117</c:v>
                </c:pt>
                <c:pt idx="284">
                  <c:v>7.0758817319058895</c:v>
                </c:pt>
                <c:pt idx="285">
                  <c:v>7.1020735338430088</c:v>
                </c:pt>
                <c:pt idx="286">
                  <c:v>7.1282752494071371</c:v>
                </c:pt>
                <c:pt idx="287">
                  <c:v>7.154486886105766</c:v>
                </c:pt>
                <c:pt idx="288">
                  <c:v>7.1807084514548878</c:v>
                </c:pt>
                <c:pt idx="289">
                  <c:v>7.2069399529790745</c:v>
                </c:pt>
                <c:pt idx="290">
                  <c:v>7.2331813982114239</c:v>
                </c:pt>
                <c:pt idx="291">
                  <c:v>7.2594327946936259</c:v>
                </c:pt>
                <c:pt idx="292">
                  <c:v>7.2856941499759547</c:v>
                </c:pt>
                <c:pt idx="293">
                  <c:v>7.3119654716172544</c:v>
                </c:pt>
                <c:pt idx="294">
                  <c:v>7.338246767185006</c:v>
                </c:pt>
                <c:pt idx="295">
                  <c:v>7.364538044255311</c:v>
                </c:pt>
                <c:pt idx="296">
                  <c:v>7.3908393104128791</c:v>
                </c:pt>
                <c:pt idx="297">
                  <c:v>7.4171505732510985</c:v>
                </c:pt>
                <c:pt idx="298">
                  <c:v>7.4434718403720144</c:v>
                </c:pt>
                <c:pt idx="299">
                  <c:v>7.4698031193863246</c:v>
                </c:pt>
                <c:pt idx="300">
                  <c:v>7.496144417913448</c:v>
                </c:pt>
                <c:pt idx="301">
                  <c:v>7.5224957435814703</c:v>
                </c:pt>
                <c:pt idx="302">
                  <c:v>7.548857104027217</c:v>
                </c:pt>
                <c:pt idx="303">
                  <c:v>7.5752285068962424</c:v>
                </c:pt>
                <c:pt idx="304">
                  <c:v>7.601609959842814</c:v>
                </c:pt>
                <c:pt idx="305">
                  <c:v>7.628001470529993</c:v>
                </c:pt>
                <c:pt idx="306">
                  <c:v>7.6544030466295672</c:v>
                </c:pt>
                <c:pt idx="307">
                  <c:v>7.6808146958221375</c:v>
                </c:pt>
                <c:pt idx="308">
                  <c:v>7.7072364257970953</c:v>
                </c:pt>
                <c:pt idx="309">
                  <c:v>7.7336682442526152</c:v>
                </c:pt>
                <c:pt idx="310">
                  <c:v>7.7601101588957215</c:v>
                </c:pt>
                <c:pt idx="311">
                  <c:v>7.7865621774422697</c:v>
                </c:pt>
                <c:pt idx="312">
                  <c:v>7.8130243076169403</c:v>
                </c:pt>
                <c:pt idx="313">
                  <c:v>7.8394965571533008</c:v>
                </c:pt>
                <c:pt idx="314">
                  <c:v>7.8659789337937953</c:v>
                </c:pt>
                <c:pt idx="315">
                  <c:v>7.89247144528973</c:v>
                </c:pt>
                <c:pt idx="316">
                  <c:v>7.9189740994013471</c:v>
                </c:pt>
                <c:pt idx="317">
                  <c:v>7.9454869038977733</c:v>
                </c:pt>
                <c:pt idx="318">
                  <c:v>7.9720098665570909</c:v>
                </c:pt>
                <c:pt idx="319">
                  <c:v>7.9985429951663241</c:v>
                </c:pt>
                <c:pt idx="320">
                  <c:v>8.0250862975214314</c:v>
                </c:pt>
                <c:pt idx="321">
                  <c:v>8.0516397814273724</c:v>
                </c:pt>
                <c:pt idx="322">
                  <c:v>8.0782034546980643</c:v>
                </c:pt>
                <c:pt idx="323">
                  <c:v>8.1047773251564408</c:v>
                </c:pt>
                <c:pt idx="324">
                  <c:v>8.1313614006344554</c:v>
                </c:pt>
                <c:pt idx="325">
                  <c:v>8.1579556889730558</c:v>
                </c:pt>
                <c:pt idx="326">
                  <c:v>8.1845601980222629</c:v>
                </c:pt>
                <c:pt idx="327">
                  <c:v>8.2111749356411448</c:v>
                </c:pt>
                <c:pt idx="328">
                  <c:v>8.2377999096978147</c:v>
                </c:pt>
                <c:pt idx="329">
                  <c:v>8.264435128069497</c:v>
                </c:pt>
                <c:pt idx="330">
                  <c:v>8.2910805986425089</c:v>
                </c:pt>
                <c:pt idx="331">
                  <c:v>8.3177363293122504</c:v>
                </c:pt>
                <c:pt idx="332">
                  <c:v>8.344402327983282</c:v>
                </c:pt>
                <c:pt idx="333">
                  <c:v>8.3710786025692698</c:v>
                </c:pt>
                <c:pt idx="334">
                  <c:v>8.397765160993055</c:v>
                </c:pt>
                <c:pt idx="335">
                  <c:v>8.4244620111866446</c:v>
                </c:pt>
                <c:pt idx="336">
                  <c:v>8.4511691610912063</c:v>
                </c:pt>
                <c:pt idx="337">
                  <c:v>8.47788661865712</c:v>
                </c:pt>
                <c:pt idx="338">
                  <c:v>8.5046143918439814</c:v>
                </c:pt>
                <c:pt idx="339">
                  <c:v>8.5313524886205787</c:v>
                </c:pt>
                <c:pt idx="340">
                  <c:v>8.5581009169649676</c:v>
                </c:pt>
                <c:pt idx="341">
                  <c:v>8.5848596848644529</c:v>
                </c:pt>
                <c:pt idx="342">
                  <c:v>8.611628800315577</c:v>
                </c:pt>
                <c:pt idx="343">
                  <c:v>8.6384082713242041</c:v>
                </c:pt>
                <c:pt idx="344">
                  <c:v>8.6651981059054517</c:v>
                </c:pt>
                <c:pt idx="345">
                  <c:v>8.6919983120837774</c:v>
                </c:pt>
                <c:pt idx="346">
                  <c:v>8.718808897892961</c:v>
                </c:pt>
                <c:pt idx="347">
                  <c:v>8.7456298713760905</c:v>
                </c:pt>
                <c:pt idx="348">
                  <c:v>8.7724612405856419</c:v>
                </c:pt>
                <c:pt idx="349">
                  <c:v>8.7993030135834331</c:v>
                </c:pt>
                <c:pt idx="350">
                  <c:v>8.8261551984406754</c:v>
                </c:pt>
                <c:pt idx="351">
                  <c:v>8.8530178032379858</c:v>
                </c:pt>
                <c:pt idx="352">
                  <c:v>8.8798908360653623</c:v>
                </c:pt>
                <c:pt idx="353">
                  <c:v>8.9067743050222532</c:v>
                </c:pt>
                <c:pt idx="354">
                  <c:v>8.9336682182175498</c:v>
                </c:pt>
                <c:pt idx="355">
                  <c:v>8.9605725837695722</c:v>
                </c:pt>
                <c:pt idx="356">
                  <c:v>8.9874874098061284</c:v>
                </c:pt>
                <c:pt idx="357">
                  <c:v>9.0144127044645206</c:v>
                </c:pt>
                <c:pt idx="358">
                  <c:v>9.0413484758915192</c:v>
                </c:pt>
                <c:pt idx="359">
                  <c:v>9.0682947322434426</c:v>
                </c:pt>
                <c:pt idx="360">
                  <c:v>9.0952514816860983</c:v>
                </c:pt>
                <c:pt idx="361">
                  <c:v>9.1222187323948738</c:v>
                </c:pt>
                <c:pt idx="362">
                  <c:v>9.149196492554708</c:v>
                </c:pt>
                <c:pt idx="363">
                  <c:v>9.1761847703600843</c:v>
                </c:pt>
                <c:pt idx="364">
                  <c:v>9.2031835740151156</c:v>
                </c:pt>
                <c:pt idx="365">
                  <c:v>9.2301929117334787</c:v>
                </c:pt>
                <c:pt idx="366">
                  <c:v>9.2572127917384943</c:v>
                </c:pt>
                <c:pt idx="367">
                  <c:v>9.2842432222631057</c:v>
                </c:pt>
                <c:pt idx="368">
                  <c:v>9.3112842115499195</c:v>
                </c:pt>
                <c:pt idx="369">
                  <c:v>9.3383357678511754</c:v>
                </c:pt>
                <c:pt idx="370">
                  <c:v>9.3653978994288209</c:v>
                </c:pt>
                <c:pt idx="371">
                  <c:v>9.3924706145544707</c:v>
                </c:pt>
                <c:pt idx="372">
                  <c:v>9.4195539215094719</c:v>
                </c:pt>
                <c:pt idx="373">
                  <c:v>9.4466478285848883</c:v>
                </c:pt>
                <c:pt idx="374">
                  <c:v>9.4737523440815075</c:v>
                </c:pt>
                <c:pt idx="375">
                  <c:v>9.5008674763098959</c:v>
                </c:pt>
                <c:pt idx="376">
                  <c:v>9.5279932335903617</c:v>
                </c:pt>
                <c:pt idx="377">
                  <c:v>9.5551296242530217</c:v>
                </c:pt>
                <c:pt idx="378">
                  <c:v>9.5822766566377897</c:v>
                </c:pt>
                <c:pt idx="379">
                  <c:v>9.6094343390943742</c:v>
                </c:pt>
                <c:pt idx="380">
                  <c:v>9.6366026799823459</c:v>
                </c:pt>
                <c:pt idx="381">
                  <c:v>9.66378168767109</c:v>
                </c:pt>
                <c:pt idx="382">
                  <c:v>9.6909713705398772</c:v>
                </c:pt>
                <c:pt idx="383">
                  <c:v>9.718171736977844</c:v>
                </c:pt>
                <c:pt idx="384">
                  <c:v>9.7453827953840371</c:v>
                </c:pt>
                <c:pt idx="385">
                  <c:v>9.7726045541673745</c:v>
                </c:pt>
                <c:pt idx="386">
                  <c:v>9.7998370217467414</c:v>
                </c:pt>
                <c:pt idx="387">
                  <c:v>9.827080206550928</c:v>
                </c:pt>
                <c:pt idx="388">
                  <c:v>9.8543341170186967</c:v>
                </c:pt>
                <c:pt idx="389">
                  <c:v>9.881598761598795</c:v>
                </c:pt>
                <c:pt idx="390">
                  <c:v>9.9088741487499163</c:v>
                </c:pt>
                <c:pt idx="391">
                  <c:v>9.9361602869408028</c:v>
                </c:pt>
                <c:pt idx="392">
                  <c:v>9.9634571846501707</c:v>
                </c:pt>
                <c:pt idx="393">
                  <c:v>9.9907648503668049</c:v>
                </c:pt>
                <c:pt idx="394">
                  <c:v>10.018083292589527</c:v>
                </c:pt>
                <c:pt idx="395">
                  <c:v>10.045412519827234</c:v>
                </c:pt>
                <c:pt idx="396">
                  <c:v>10.072752540598877</c:v>
                </c:pt>
                <c:pt idx="397">
                  <c:v>10.100103363433538</c:v>
                </c:pt>
                <c:pt idx="398">
                  <c:v>10.127464996870385</c:v>
                </c:pt>
                <c:pt idx="399">
                  <c:v>10.154837449458732</c:v>
                </c:pt>
                <c:pt idx="400">
                  <c:v>10.182220729758047</c:v>
                </c:pt>
                <c:pt idx="401">
                  <c:v>10.20961484633793</c:v>
                </c:pt>
                <c:pt idx="402">
                  <c:v>10.237019807778191</c:v>
                </c:pt>
                <c:pt idx="403">
                  <c:v>10.264435622668802</c:v>
                </c:pt>
                <c:pt idx="404">
                  <c:v>10.291862299609972</c:v>
                </c:pt>
                <c:pt idx="405">
                  <c:v>10.319299847212132</c:v>
                </c:pt>
                <c:pt idx="406">
                  <c:v>10.346748274095933</c:v>
                </c:pt>
                <c:pt idx="407">
                  <c:v>10.374207588892318</c:v>
                </c:pt>
                <c:pt idx="408">
                  <c:v>10.401677800242473</c:v>
                </c:pt>
                <c:pt idx="409">
                  <c:v>10.429158916797896</c:v>
                </c:pt>
                <c:pt idx="410">
                  <c:v>10.456650947220385</c:v>
                </c:pt>
                <c:pt idx="411">
                  <c:v>10.484153900182077</c:v>
                </c:pt>
                <c:pt idx="412">
                  <c:v>10.511667784365414</c:v>
                </c:pt>
                <c:pt idx="413">
                  <c:v>10.539192608463237</c:v>
                </c:pt>
                <c:pt idx="414">
                  <c:v>10.566728381178722</c:v>
                </c:pt>
                <c:pt idx="415">
                  <c:v>10.594275111225462</c:v>
                </c:pt>
                <c:pt idx="416">
                  <c:v>10.621832807327452</c:v>
                </c:pt>
                <c:pt idx="417">
                  <c:v>10.649401478219094</c:v>
                </c:pt>
                <c:pt idx="418">
                  <c:v>10.676981132645256</c:v>
                </c:pt>
                <c:pt idx="419">
                  <c:v>10.704571779361224</c:v>
                </c:pt>
                <c:pt idx="420">
                  <c:v>10.732173427132796</c:v>
                </c:pt>
                <c:pt idx="421">
                  <c:v>10.759786084736239</c:v>
                </c:pt>
                <c:pt idx="422">
                  <c:v>10.787409760958344</c:v>
                </c:pt>
                <c:pt idx="423">
                  <c:v>10.815044464596387</c:v>
                </c:pt>
                <c:pt idx="424">
                  <c:v>10.842690204458229</c:v>
                </c:pt>
                <c:pt idx="425">
                  <c:v>10.87034698936225</c:v>
                </c:pt>
                <c:pt idx="426">
                  <c:v>10.898014828137432</c:v>
                </c:pt>
                <c:pt idx="427">
                  <c:v>10.925693729623344</c:v>
                </c:pt>
                <c:pt idx="428">
                  <c:v>10.953383702670138</c:v>
                </c:pt>
                <c:pt idx="429">
                  <c:v>10.981084756138621</c:v>
                </c:pt>
                <c:pt idx="430">
                  <c:v>11.008796898900213</c:v>
                </c:pt>
                <c:pt idx="431">
                  <c:v>11.036520139837016</c:v>
                </c:pt>
                <c:pt idx="432">
                  <c:v>11.06425448784181</c:v>
                </c:pt>
                <c:pt idx="433">
                  <c:v>11.091999951818035</c:v>
                </c:pt>
                <c:pt idx="434">
                  <c:v>11.119756540679884</c:v>
                </c:pt>
                <c:pt idx="435">
                  <c:v>11.147524263352235</c:v>
                </c:pt>
                <c:pt idx="436">
                  <c:v>11.175303128770739</c:v>
                </c:pt>
                <c:pt idx="437">
                  <c:v>11.203093145881803</c:v>
                </c:pt>
                <c:pt idx="438">
                  <c:v>11.230894323642621</c:v>
                </c:pt>
                <c:pt idx="439">
                  <c:v>11.258706671021148</c:v>
                </c:pt>
                <c:pt idx="440">
                  <c:v>11.286530196996198</c:v>
                </c:pt>
                <c:pt idx="441">
                  <c:v>11.31436491055738</c:v>
                </c:pt>
                <c:pt idx="442">
                  <c:v>11.342210820705168</c:v>
                </c:pt>
                <c:pt idx="443">
                  <c:v>11.370067936450916</c:v>
                </c:pt>
                <c:pt idx="444">
                  <c:v>11.397936266816821</c:v>
                </c:pt>
                <c:pt idx="445">
                  <c:v>11.425815820836023</c:v>
                </c:pt>
                <c:pt idx="446">
                  <c:v>11.453706607552549</c:v>
                </c:pt>
                <c:pt idx="447">
                  <c:v>11.481608636021381</c:v>
                </c:pt>
                <c:pt idx="448">
                  <c:v>11.509521915308458</c:v>
                </c:pt>
                <c:pt idx="449">
                  <c:v>11.537446454490661</c:v>
                </c:pt>
                <c:pt idx="450">
                  <c:v>11.565382262655902</c:v>
                </c:pt>
                <c:pt idx="451">
                  <c:v>11.593329348903056</c:v>
                </c:pt>
                <c:pt idx="452">
                  <c:v>11.621287722342053</c:v>
                </c:pt>
                <c:pt idx="453">
                  <c:v>11.64925739209386</c:v>
                </c:pt>
                <c:pt idx="454">
                  <c:v>11.677238367290506</c:v>
                </c:pt>
                <c:pt idx="455">
                  <c:v>11.705230657075079</c:v>
                </c:pt>
                <c:pt idx="456">
                  <c:v>11.733234270601789</c:v>
                </c:pt>
                <c:pt idx="457">
                  <c:v>11.761249217035934</c:v>
                </c:pt>
                <c:pt idx="458">
                  <c:v>11.789275505553965</c:v>
                </c:pt>
                <c:pt idx="459">
                  <c:v>11.817313145343485</c:v>
                </c:pt>
                <c:pt idx="460">
                  <c:v>11.845362145603238</c:v>
                </c:pt>
                <c:pt idx="461">
                  <c:v>11.87342251554319</c:v>
                </c:pt>
                <c:pt idx="462">
                  <c:v>11.901494264384475</c:v>
                </c:pt>
                <c:pt idx="463">
                  <c:v>11.929577401359476</c:v>
                </c:pt>
                <c:pt idx="464">
                  <c:v>11.957671935711808</c:v>
                </c:pt>
                <c:pt idx="465">
                  <c:v>11.985777876696355</c:v>
                </c:pt>
                <c:pt idx="466">
                  <c:v>12.013895233579252</c:v>
                </c:pt>
                <c:pt idx="467">
                  <c:v>12.042024015637963</c:v>
                </c:pt>
                <c:pt idx="468">
                  <c:v>12.070164232161233</c:v>
                </c:pt>
                <c:pt idx="469">
                  <c:v>12.098315892449161</c:v>
                </c:pt>
                <c:pt idx="470">
                  <c:v>12.126479005813202</c:v>
                </c:pt>
                <c:pt idx="471">
                  <c:v>12.154653581576152</c:v>
                </c:pt>
                <c:pt idx="472">
                  <c:v>12.182839629072232</c:v>
                </c:pt>
                <c:pt idx="473">
                  <c:v>12.211037157647027</c:v>
                </c:pt>
                <c:pt idx="474">
                  <c:v>12.239246176657586</c:v>
                </c:pt>
                <c:pt idx="475">
                  <c:v>12.26746669547239</c:v>
                </c:pt>
                <c:pt idx="476">
                  <c:v>12.295698723471357</c:v>
                </c:pt>
                <c:pt idx="477">
                  <c:v>12.323942270045929</c:v>
                </c:pt>
                <c:pt idx="478">
                  <c:v>12.352197344599006</c:v>
                </c:pt>
                <c:pt idx="479">
                  <c:v>12.380463956545034</c:v>
                </c:pt>
                <c:pt idx="480">
                  <c:v>12.408742115309989</c:v>
                </c:pt>
                <c:pt idx="481">
                  <c:v>12.43703183033141</c:v>
                </c:pt>
                <c:pt idx="482">
                  <c:v>12.465333111058385</c:v>
                </c:pt>
                <c:pt idx="483">
                  <c:v>12.493645966951636</c:v>
                </c:pt>
                <c:pt idx="484">
                  <c:v>12.521970407483455</c:v>
                </c:pt>
                <c:pt idx="485">
                  <c:v>12.550306442137794</c:v>
                </c:pt>
                <c:pt idx="486">
                  <c:v>12.57865408041026</c:v>
                </c:pt>
                <c:pt idx="487">
                  <c:v>12.607013331808107</c:v>
                </c:pt>
                <c:pt idx="488">
                  <c:v>12.635384205850301</c:v>
                </c:pt>
                <c:pt idx="489">
                  <c:v>12.66376671206749</c:v>
                </c:pt>
                <c:pt idx="490">
                  <c:v>12.692160860002076</c:v>
                </c:pt>
                <c:pt idx="491">
                  <c:v>12.720566659208208</c:v>
                </c:pt>
                <c:pt idx="492">
                  <c:v>12.748984119251769</c:v>
                </c:pt>
                <c:pt idx="493">
                  <c:v>12.77741324971047</c:v>
                </c:pt>
                <c:pt idx="494">
                  <c:v>12.805854060173786</c:v>
                </c:pt>
                <c:pt idx="495">
                  <c:v>12.83430656024305</c:v>
                </c:pt>
                <c:pt idx="496">
                  <c:v>12.862770759531418</c:v>
                </c:pt>
                <c:pt idx="497">
                  <c:v>12.891246667663934</c:v>
                </c:pt>
                <c:pt idx="498">
                  <c:v>12.919734294277482</c:v>
                </c:pt>
                <c:pt idx="499">
                  <c:v>12.948233649020894</c:v>
                </c:pt>
                <c:pt idx="500">
                  <c:v>12.976744741554887</c:v>
                </c:pt>
                <c:pt idx="501">
                  <c:v>13.005267581552141</c:v>
                </c:pt>
                <c:pt idx="502">
                  <c:v>13.033802178697307</c:v>
                </c:pt>
                <c:pt idx="503">
                  <c:v>13.06234854268698</c:v>
                </c:pt>
                <c:pt idx="504">
                  <c:v>13.090906683229797</c:v>
                </c:pt>
                <c:pt idx="505">
                  <c:v>13.119476610046378</c:v>
                </c:pt>
                <c:pt idx="506">
                  <c:v>13.148058332869411</c:v>
                </c:pt>
                <c:pt idx="507">
                  <c:v>13.176651861443636</c:v>
                </c:pt>
                <c:pt idx="508">
                  <c:v>13.205257205525882</c:v>
                </c:pt>
                <c:pt idx="509">
                  <c:v>13.233874374885051</c:v>
                </c:pt>
                <c:pt idx="510">
                  <c:v>13.262503379302199</c:v>
                </c:pt>
                <c:pt idx="511">
                  <c:v>13.29114422857049</c:v>
                </c:pt>
                <c:pt idx="512">
                  <c:v>13.319796932495276</c:v>
                </c:pt>
                <c:pt idx="513">
                  <c:v>13.348461500894082</c:v>
                </c:pt>
                <c:pt idx="514">
                  <c:v>13.377137943596615</c:v>
                </c:pt>
                <c:pt idx="515">
                  <c:v>13.405826270444836</c:v>
                </c:pt>
                <c:pt idx="516">
                  <c:v>13.434526491292914</c:v>
                </c:pt>
                <c:pt idx="517">
                  <c:v>13.463238616007295</c:v>
                </c:pt>
                <c:pt idx="518">
                  <c:v>13.491962654466727</c:v>
                </c:pt>
                <c:pt idx="519">
                  <c:v>13.520698616562214</c:v>
                </c:pt>
                <c:pt idx="520">
                  <c:v>13.549446512197131</c:v>
                </c:pt>
                <c:pt idx="521">
                  <c:v>13.578206351287152</c:v>
                </c:pt>
                <c:pt idx="522">
                  <c:v>13.606978143760347</c:v>
                </c:pt>
                <c:pt idx="523">
                  <c:v>13.635761899557163</c:v>
                </c:pt>
                <c:pt idx="524">
                  <c:v>13.664557628630453</c:v>
                </c:pt>
                <c:pt idx="525">
                  <c:v>13.693365340945476</c:v>
                </c:pt>
                <c:pt idx="526">
                  <c:v>13.72218504647997</c:v>
                </c:pt>
                <c:pt idx="527">
                  <c:v>13.751016755224104</c:v>
                </c:pt>
                <c:pt idx="528">
                  <c:v>13.779860477180563</c:v>
                </c:pt>
                <c:pt idx="529">
                  <c:v>13.808716222364538</c:v>
                </c:pt>
                <c:pt idx="530">
                  <c:v>13.837584000803725</c:v>
                </c:pt>
                <c:pt idx="531">
                  <c:v>13.866463822538405</c:v>
                </c:pt>
                <c:pt idx="532">
                  <c:v>13.895355697621396</c:v>
                </c:pt>
                <c:pt idx="533">
                  <c:v>13.924259636118133</c:v>
                </c:pt>
                <c:pt idx="534">
                  <c:v>13.953175648106656</c:v>
                </c:pt>
                <c:pt idx="535">
                  <c:v>13.982103743677651</c:v>
                </c:pt>
                <c:pt idx="536">
                  <c:v>14.011043932934427</c:v>
                </c:pt>
                <c:pt idx="537">
                  <c:v>14.039996225993011</c:v>
                </c:pt>
                <c:pt idx="538">
                  <c:v>14.06896063298209</c:v>
                </c:pt>
                <c:pt idx="539">
                  <c:v>14.097937164043095</c:v>
                </c:pt>
                <c:pt idx="540">
                  <c:v>14.126925829330203</c:v>
                </c:pt>
                <c:pt idx="541">
                  <c:v>14.155926639010318</c:v>
                </c:pt>
                <c:pt idx="542">
                  <c:v>14.184939603263173</c:v>
                </c:pt>
                <c:pt idx="543">
                  <c:v>14.21396473228126</c:v>
                </c:pt>
                <c:pt idx="544">
                  <c:v>14.243002036269928</c:v>
                </c:pt>
                <c:pt idx="545">
                  <c:v>14.272051525447379</c:v>
                </c:pt>
                <c:pt idx="546">
                  <c:v>14.301113210044646</c:v>
                </c:pt>
                <c:pt idx="547">
                  <c:v>14.330187100305698</c:v>
                </c:pt>
                <c:pt idx="548">
                  <c:v>14.35927320648738</c:v>
                </c:pt>
                <c:pt idx="549">
                  <c:v>14.388371538859493</c:v>
                </c:pt>
                <c:pt idx="550">
                  <c:v>14.417482107704791</c:v>
                </c:pt>
                <c:pt idx="551">
                  <c:v>14.446604923319009</c:v>
                </c:pt>
                <c:pt idx="552">
                  <c:v>14.475739996010859</c:v>
                </c:pt>
                <c:pt idx="553">
                  <c:v>14.504887336102108</c:v>
                </c:pt>
                <c:pt idx="554">
                  <c:v>14.534046953927533</c:v>
                </c:pt>
                <c:pt idx="555">
                  <c:v>14.563218859834999</c:v>
                </c:pt>
                <c:pt idx="556">
                  <c:v>14.592403064185465</c:v>
                </c:pt>
                <c:pt idx="557">
                  <c:v>14.621599577352967</c:v>
                </c:pt>
                <c:pt idx="558">
                  <c:v>14.650808409724712</c:v>
                </c:pt>
                <c:pt idx="559">
                  <c:v>14.680029571701024</c:v>
                </c:pt>
                <c:pt idx="560">
                  <c:v>14.709263073695428</c:v>
                </c:pt>
                <c:pt idx="561">
                  <c:v>14.738508926134651</c:v>
                </c:pt>
                <c:pt idx="562">
                  <c:v>14.767767139458611</c:v>
                </c:pt>
                <c:pt idx="563">
                  <c:v>14.797037724120507</c:v>
                </c:pt>
                <c:pt idx="564">
                  <c:v>14.826320690586765</c:v>
                </c:pt>
                <c:pt idx="565">
                  <c:v>14.855616049337129</c:v>
                </c:pt>
                <c:pt idx="566">
                  <c:v>14.884923810864642</c:v>
                </c:pt>
                <c:pt idx="567">
                  <c:v>14.914243985675689</c:v>
                </c:pt>
                <c:pt idx="568">
                  <c:v>14.943576584289982</c:v>
                </c:pt>
                <c:pt idx="569">
                  <c:v>14.972921617240656</c:v>
                </c:pt>
                <c:pt idx="570">
                  <c:v>15.002279095074201</c:v>
                </c:pt>
                <c:pt idx="571">
                  <c:v>15.031649028350557</c:v>
                </c:pt>
                <c:pt idx="572">
                  <c:v>15.061031427643121</c:v>
                </c:pt>
                <c:pt idx="573">
                  <c:v>15.09042630353872</c:v>
                </c:pt>
                <c:pt idx="574">
                  <c:v>15.119833666637721</c:v>
                </c:pt>
                <c:pt idx="575">
                  <c:v>15.149253527553958</c:v>
                </c:pt>
                <c:pt idx="576">
                  <c:v>15.178685896914839</c:v>
                </c:pt>
                <c:pt idx="577">
                  <c:v>15.208130785361323</c:v>
                </c:pt>
                <c:pt idx="578">
                  <c:v>15.237588203547958</c:v>
                </c:pt>
                <c:pt idx="579">
                  <c:v>15.267058162142876</c:v>
                </c:pt>
                <c:pt idx="580">
                  <c:v>15.296540671827872</c:v>
                </c:pt>
                <c:pt idx="581">
                  <c:v>15.326035743298364</c:v>
                </c:pt>
                <c:pt idx="582">
                  <c:v>15.355543387263467</c:v>
                </c:pt>
                <c:pt idx="583">
                  <c:v>15.385063614446006</c:v>
                </c:pt>
                <c:pt idx="584">
                  <c:v>15.414596435582492</c:v>
                </c:pt>
                <c:pt idx="585">
                  <c:v>15.444141861423228</c:v>
                </c:pt>
                <c:pt idx="586">
                  <c:v>15.473699902732244</c:v>
                </c:pt>
                <c:pt idx="587">
                  <c:v>15.5032705702874</c:v>
                </c:pt>
                <c:pt idx="588">
                  <c:v>15.532853874880365</c:v>
                </c:pt>
                <c:pt idx="589">
                  <c:v>15.562449827316629</c:v>
                </c:pt>
                <c:pt idx="590">
                  <c:v>15.592058438415577</c:v>
                </c:pt>
                <c:pt idx="591">
                  <c:v>15.621679719010453</c:v>
                </c:pt>
                <c:pt idx="592">
                  <c:v>15.651313679948437</c:v>
                </c:pt>
                <c:pt idx="593">
                  <c:v>15.680960332090633</c:v>
                </c:pt>
                <c:pt idx="594">
                  <c:v>15.710619686312127</c:v>
                </c:pt>
                <c:pt idx="595">
                  <c:v>15.740291753501946</c:v>
                </c:pt>
                <c:pt idx="596">
                  <c:v>15.769976544563173</c:v>
                </c:pt>
                <c:pt idx="597">
                  <c:v>15.79967407041288</c:v>
                </c:pt>
                <c:pt idx="598">
                  <c:v>15.829384341982228</c:v>
                </c:pt>
                <c:pt idx="599">
                  <c:v>15.859107370216455</c:v>
                </c:pt>
                <c:pt idx="600">
                  <c:v>15.888843166074878</c:v>
                </c:pt>
                <c:pt idx="601">
                  <c:v>15.918591740530976</c:v>
                </c:pt>
                <c:pt idx="602">
                  <c:v>15.948353104572352</c:v>
                </c:pt>
                <c:pt idx="603">
                  <c:v>15.978127269200805</c:v>
                </c:pt>
                <c:pt idx="604">
                  <c:v>16.007914245432335</c:v>
                </c:pt>
                <c:pt idx="605">
                  <c:v>16.037714044297172</c:v>
                </c:pt>
                <c:pt idx="606">
                  <c:v>16.067526676839773</c:v>
                </c:pt>
                <c:pt idx="607">
                  <c:v>16.097352154118898</c:v>
                </c:pt>
                <c:pt idx="608">
                  <c:v>16.127190487207589</c:v>
                </c:pt>
                <c:pt idx="609">
                  <c:v>16.157041687193225</c:v>
                </c:pt>
                <c:pt idx="610">
                  <c:v>16.186905765177535</c:v>
                </c:pt>
                <c:pt idx="611">
                  <c:v>16.216782732276599</c:v>
                </c:pt>
                <c:pt idx="612">
                  <c:v>16.24667259962094</c:v>
                </c:pt>
                <c:pt idx="613">
                  <c:v>16.276575378355453</c:v>
                </c:pt>
                <c:pt idx="614">
                  <c:v>16.306491079639514</c:v>
                </c:pt>
                <c:pt idx="615">
                  <c:v>16.336419714646986</c:v>
                </c:pt>
                <c:pt idx="616">
                  <c:v>16.366361294566186</c:v>
                </c:pt>
                <c:pt idx="617">
                  <c:v>16.396315830599999</c:v>
                </c:pt>
                <c:pt idx="618">
                  <c:v>16.426283333965827</c:v>
                </c:pt>
                <c:pt idx="619">
                  <c:v>16.456263815895664</c:v>
                </c:pt>
                <c:pt idx="620">
                  <c:v>16.486257287636104</c:v>
                </c:pt>
                <c:pt idx="621">
                  <c:v>16.516263760448371</c:v>
                </c:pt>
                <c:pt idx="622">
                  <c:v>16.546283245608308</c:v>
                </c:pt>
                <c:pt idx="623">
                  <c:v>16.576315754406473</c:v>
                </c:pt>
                <c:pt idx="624">
                  <c:v>16.606361298148098</c:v>
                </c:pt>
                <c:pt idx="625">
                  <c:v>16.636419888153149</c:v>
                </c:pt>
                <c:pt idx="626">
                  <c:v>16.666491535756371</c:v>
                </c:pt>
                <c:pt idx="627">
                  <c:v>16.696576252307231</c:v>
                </c:pt>
                <c:pt idx="628">
                  <c:v>16.726674049170061</c:v>
                </c:pt>
                <c:pt idx="629">
                  <c:v>16.756784937723964</c:v>
                </c:pt>
                <c:pt idx="630">
                  <c:v>16.786908929362948</c:v>
                </c:pt>
                <c:pt idx="631">
                  <c:v>16.817046035495881</c:v>
                </c:pt>
                <c:pt idx="632">
                  <c:v>16.847196267546529</c:v>
                </c:pt>
                <c:pt idx="633">
                  <c:v>16.877359636953614</c:v>
                </c:pt>
                <c:pt idx="634">
                  <c:v>16.907536155170785</c:v>
                </c:pt>
                <c:pt idx="635">
                  <c:v>16.937725833666708</c:v>
                </c:pt>
                <c:pt idx="636">
                  <c:v>16.967928683925042</c:v>
                </c:pt>
                <c:pt idx="637">
                  <c:v>16.998144717444504</c:v>
                </c:pt>
                <c:pt idx="638">
                  <c:v>17.028373945738839</c:v>
                </c:pt>
                <c:pt idx="639">
                  <c:v>17.058616380336922</c:v>
                </c:pt>
                <c:pt idx="640">
                  <c:v>17.088872032782703</c:v>
                </c:pt>
                <c:pt idx="641">
                  <c:v>17.119140914635313</c:v>
                </c:pt>
                <c:pt idx="642">
                  <c:v>17.149423037469038</c:v>
                </c:pt>
                <c:pt idx="643">
                  <c:v>17.179718412873346</c:v>
                </c:pt>
                <c:pt idx="644">
                  <c:v>17.210027052452961</c:v>
                </c:pt>
                <c:pt idx="645">
                  <c:v>17.24034896782781</c:v>
                </c:pt>
                <c:pt idx="646">
                  <c:v>17.270684170633135</c:v>
                </c:pt>
                <c:pt idx="647">
                  <c:v>17.301032672519469</c:v>
                </c:pt>
                <c:pt idx="648">
                  <c:v>17.331394485152678</c:v>
                </c:pt>
                <c:pt idx="649">
                  <c:v>17.361769620213963</c:v>
                </c:pt>
                <c:pt idx="650">
                  <c:v>17.392158089399945</c:v>
                </c:pt>
                <c:pt idx="651">
                  <c:v>17.422559904422616</c:v>
                </c:pt>
                <c:pt idx="652">
                  <c:v>17.452975077009434</c:v>
                </c:pt>
                <c:pt idx="653">
                  <c:v>17.483403618903328</c:v>
                </c:pt>
                <c:pt idx="654">
                  <c:v>17.513845541862676</c:v>
                </c:pt>
                <c:pt idx="655">
                  <c:v>17.544300857661426</c:v>
                </c:pt>
                <c:pt idx="656">
                  <c:v>17.574769578089036</c:v>
                </c:pt>
                <c:pt idx="657">
                  <c:v>17.605251714950555</c:v>
                </c:pt>
                <c:pt idx="658">
                  <c:v>17.635747280066642</c:v>
                </c:pt>
                <c:pt idx="659">
                  <c:v>17.666256285273555</c:v>
                </c:pt>
                <c:pt idx="660">
                  <c:v>17.696778742423241</c:v>
                </c:pt>
                <c:pt idx="661">
                  <c:v>17.727314663383304</c:v>
                </c:pt>
                <c:pt idx="662">
                  <c:v>17.757864060037079</c:v>
                </c:pt>
                <c:pt idx="663">
                  <c:v>17.788426944283628</c:v>
                </c:pt>
                <c:pt idx="664">
                  <c:v>17.819003328037809</c:v>
                </c:pt>
                <c:pt idx="665">
                  <c:v>17.849593223230219</c:v>
                </c:pt>
                <c:pt idx="666">
                  <c:v>17.880196641807341</c:v>
                </c:pt>
                <c:pt idx="667">
                  <c:v>17.910813595731458</c:v>
                </c:pt>
                <c:pt idx="668">
                  <c:v>17.94144409698076</c:v>
                </c:pt>
                <c:pt idx="669">
                  <c:v>17.972088157549351</c:v>
                </c:pt>
                <c:pt idx="670">
                  <c:v>18.002745789447236</c:v>
                </c:pt>
                <c:pt idx="671">
                  <c:v>18.033417004700429</c:v>
                </c:pt>
                <c:pt idx="672">
                  <c:v>18.064101815350888</c:v>
                </c:pt>
                <c:pt idx="673">
                  <c:v>18.094800233456624</c:v>
                </c:pt>
                <c:pt idx="674">
                  <c:v>18.125512271091701</c:v>
                </c:pt>
                <c:pt idx="675">
                  <c:v>18.15623794034623</c:v>
                </c:pt>
                <c:pt idx="676">
                  <c:v>18.186977253326461</c:v>
                </c:pt>
                <c:pt idx="677">
                  <c:v>18.217730222154753</c:v>
                </c:pt>
                <c:pt idx="678">
                  <c:v>18.248496858969634</c:v>
                </c:pt>
                <c:pt idx="679">
                  <c:v>18.279277175925838</c:v>
                </c:pt>
                <c:pt idx="680">
                  <c:v>18.310071185194314</c:v>
                </c:pt>
                <c:pt idx="681">
                  <c:v>18.340878898962242</c:v>
                </c:pt>
                <c:pt idx="682">
                  <c:v>18.371700329433107</c:v>
                </c:pt>
                <c:pt idx="683">
                  <c:v>18.402535488826683</c:v>
                </c:pt>
                <c:pt idx="684">
                  <c:v>18.433384389379079</c:v>
                </c:pt>
                <c:pt idx="685">
                  <c:v>18.464247043342805</c:v>
                </c:pt>
                <c:pt idx="686">
                  <c:v>18.495123462986708</c:v>
                </c:pt>
                <c:pt idx="687">
                  <c:v>18.526013660596114</c:v>
                </c:pt>
                <c:pt idx="688">
                  <c:v>18.556917648472758</c:v>
                </c:pt>
                <c:pt idx="689">
                  <c:v>18.587835438934889</c:v>
                </c:pt>
                <c:pt idx="690">
                  <c:v>18.618767044317252</c:v>
                </c:pt>
                <c:pt idx="691">
                  <c:v>18.64971247697116</c:v>
                </c:pt>
                <c:pt idx="692">
                  <c:v>18.680671749264452</c:v>
                </c:pt>
                <c:pt idx="693">
                  <c:v>18.711644873581619</c:v>
                </c:pt>
                <c:pt idx="694">
                  <c:v>18.742631862323723</c:v>
                </c:pt>
                <c:pt idx="695">
                  <c:v>18.773632727908542</c:v>
                </c:pt>
                <c:pt idx="696">
                  <c:v>18.804647482770534</c:v>
                </c:pt>
                <c:pt idx="697">
                  <c:v>18.835676139360842</c:v>
                </c:pt>
                <c:pt idx="698">
                  <c:v>18.866718710147406</c:v>
                </c:pt>
                <c:pt idx="699">
                  <c:v>18.897775207614902</c:v>
                </c:pt>
                <c:pt idx="700">
                  <c:v>18.928845644264861</c:v>
                </c:pt>
                <c:pt idx="701">
                  <c:v>18.959930032615631</c:v>
                </c:pt>
                <c:pt idx="702">
                  <c:v>18.991028385202423</c:v>
                </c:pt>
                <c:pt idx="703">
                  <c:v>19.022140714577365</c:v>
                </c:pt>
                <c:pt idx="704">
                  <c:v>19.05326703330951</c:v>
                </c:pt>
                <c:pt idx="705">
                  <c:v>19.084407353984876</c:v>
                </c:pt>
                <c:pt idx="706">
                  <c:v>19.115561689206469</c:v>
                </c:pt>
                <c:pt idx="707">
                  <c:v>19.146730051594339</c:v>
                </c:pt>
                <c:pt idx="708">
                  <c:v>19.177912453785549</c:v>
                </c:pt>
                <c:pt idx="709">
                  <c:v>19.209108908434295</c:v>
                </c:pt>
                <c:pt idx="710">
                  <c:v>19.240319428211848</c:v>
                </c:pt>
                <c:pt idx="711">
                  <c:v>19.271544025806641</c:v>
                </c:pt>
                <c:pt idx="712">
                  <c:v>19.302782713924305</c:v>
                </c:pt>
                <c:pt idx="713">
                  <c:v>19.334035505287638</c:v>
                </c:pt>
                <c:pt idx="714">
                  <c:v>19.365302412636723</c:v>
                </c:pt>
                <c:pt idx="715">
                  <c:v>19.396583448728862</c:v>
                </c:pt>
                <c:pt idx="716">
                  <c:v>19.427878626338707</c:v>
                </c:pt>
                <c:pt idx="717">
                  <c:v>19.459187958258216</c:v>
                </c:pt>
                <c:pt idx="718">
                  <c:v>19.490511457296737</c:v>
                </c:pt>
                <c:pt idx="719">
                  <c:v>19.521849136280974</c:v>
                </c:pt>
                <c:pt idx="720">
                  <c:v>19.553201008055101</c:v>
                </c:pt>
                <c:pt idx="721">
                  <c:v>19.58456708548071</c:v>
                </c:pt>
                <c:pt idx="722">
                  <c:v>19.615947381436918</c:v>
                </c:pt>
                <c:pt idx="723">
                  <c:v>19.647341908820362</c:v>
                </c:pt>
                <c:pt idx="724">
                  <c:v>19.678750680545203</c:v>
                </c:pt>
                <c:pt idx="725">
                  <c:v>19.710173709543227</c:v>
                </c:pt>
                <c:pt idx="726">
                  <c:v>19.741611008763801</c:v>
                </c:pt>
                <c:pt idx="727">
                  <c:v>19.773062591173975</c:v>
                </c:pt>
                <c:pt idx="728">
                  <c:v>19.80452846975847</c:v>
                </c:pt>
                <c:pt idx="729">
                  <c:v>19.836008657519706</c:v>
                </c:pt>
                <c:pt idx="730">
                  <c:v>19.867503167477874</c:v>
                </c:pt>
                <c:pt idx="731">
                  <c:v>19.899012012670926</c:v>
                </c:pt>
                <c:pt idx="732">
                  <c:v>19.93053520615463</c:v>
                </c:pt>
                <c:pt idx="733">
                  <c:v>19.962072761002606</c:v>
                </c:pt>
                <c:pt idx="734">
                  <c:v>19.993624690306351</c:v>
                </c:pt>
                <c:pt idx="735">
                  <c:v>20.025191007175259</c:v>
                </c:pt>
                <c:pt idx="736">
                  <c:v>20.056771724736656</c:v>
                </c:pt>
                <c:pt idx="737">
                  <c:v>20.088366856135874</c:v>
                </c:pt>
                <c:pt idx="738">
                  <c:v>20.119976414536232</c:v>
                </c:pt>
                <c:pt idx="739">
                  <c:v>20.151600413119098</c:v>
                </c:pt>
                <c:pt idx="740">
                  <c:v>20.183238865083897</c:v>
                </c:pt>
                <c:pt idx="741">
                  <c:v>20.214891783648191</c:v>
                </c:pt>
                <c:pt idx="742">
                  <c:v>20.246559182047633</c:v>
                </c:pt>
                <c:pt idx="743">
                  <c:v>20.278241073536098</c:v>
                </c:pt>
                <c:pt idx="744">
                  <c:v>20.309937471385638</c:v>
                </c:pt>
                <c:pt idx="745">
                  <c:v>20.341648388886568</c:v>
                </c:pt>
                <c:pt idx="746">
                  <c:v>20.373373839347444</c:v>
                </c:pt>
                <c:pt idx="747">
                  <c:v>20.405113836095143</c:v>
                </c:pt>
                <c:pt idx="748">
                  <c:v>20.436868392474885</c:v>
                </c:pt>
                <c:pt idx="749">
                  <c:v>20.468637521850265</c:v>
                </c:pt>
                <c:pt idx="750">
                  <c:v>20.500421237603295</c:v>
                </c:pt>
                <c:pt idx="751">
                  <c:v>20.532219553134389</c:v>
                </c:pt>
                <c:pt idx="752">
                  <c:v>20.56403248186248</c:v>
                </c:pt>
                <c:pt idx="753">
                  <c:v>20.595860037224973</c:v>
                </c:pt>
                <c:pt idx="754">
                  <c:v>20.627702232677848</c:v>
                </c:pt>
                <c:pt idx="755">
                  <c:v>20.659559081695644</c:v>
                </c:pt>
                <c:pt idx="756">
                  <c:v>20.691430597771532</c:v>
                </c:pt>
                <c:pt idx="757">
                  <c:v>20.72331679441729</c:v>
                </c:pt>
                <c:pt idx="758">
                  <c:v>20.755217685163402</c:v>
                </c:pt>
                <c:pt idx="759">
                  <c:v>20.787133283559058</c:v>
                </c:pt>
                <c:pt idx="760">
                  <c:v>20.819063603172211</c:v>
                </c:pt>
                <c:pt idx="761">
                  <c:v>20.851008657589595</c:v>
                </c:pt>
                <c:pt idx="762">
                  <c:v>20.882968460416745</c:v>
                </c:pt>
                <c:pt idx="763">
                  <c:v>20.914943025278045</c:v>
                </c:pt>
                <c:pt idx="764">
                  <c:v>20.946932365816796</c:v>
                </c:pt>
                <c:pt idx="765">
                  <c:v>20.978936495695201</c:v>
                </c:pt>
                <c:pt idx="766">
                  <c:v>21.010955428594443</c:v>
                </c:pt>
                <c:pt idx="767">
                  <c:v>21.042989178214654</c:v>
                </c:pt>
                <c:pt idx="768">
                  <c:v>21.075037758275048</c:v>
                </c:pt>
                <c:pt idx="769">
                  <c:v>21.107101182513848</c:v>
                </c:pt>
                <c:pt idx="770">
                  <c:v>21.139179464688414</c:v>
                </c:pt>
                <c:pt idx="771">
                  <c:v>21.171272618575234</c:v>
                </c:pt>
                <c:pt idx="772">
                  <c:v>21.203380657969962</c:v>
                </c:pt>
                <c:pt idx="773">
                  <c:v>21.235503596687451</c:v>
                </c:pt>
                <c:pt idx="774">
                  <c:v>21.26764144856179</c:v>
                </c:pt>
                <c:pt idx="775">
                  <c:v>21.299794227446355</c:v>
                </c:pt>
                <c:pt idx="776">
                  <c:v>21.331961947213845</c:v>
                </c:pt>
                <c:pt idx="777">
                  <c:v>21.364144621756292</c:v>
                </c:pt>
                <c:pt idx="778">
                  <c:v>21.396342264985119</c:v>
                </c:pt>
                <c:pt idx="779">
                  <c:v>21.428554890831148</c:v>
                </c:pt>
                <c:pt idx="780">
                  <c:v>21.460782513244684</c:v>
                </c:pt>
                <c:pt idx="781">
                  <c:v>21.493025146195517</c:v>
                </c:pt>
                <c:pt idx="782">
                  <c:v>21.52528280367298</c:v>
                </c:pt>
                <c:pt idx="783">
                  <c:v>21.557555499685929</c:v>
                </c:pt>
                <c:pt idx="784">
                  <c:v>21.589843248262873</c:v>
                </c:pt>
                <c:pt idx="785">
                  <c:v>21.622146063451918</c:v>
                </c:pt>
                <c:pt idx="786">
                  <c:v>21.654463959320864</c:v>
                </c:pt>
                <c:pt idx="787">
                  <c:v>21.686796949957234</c:v>
                </c:pt>
                <c:pt idx="788">
                  <c:v>21.719145049468292</c:v>
                </c:pt>
                <c:pt idx="789">
                  <c:v>21.751508271981074</c:v>
                </c:pt>
                <c:pt idx="790">
                  <c:v>21.783886631642442</c:v>
                </c:pt>
                <c:pt idx="791">
                  <c:v>21.816280142619128</c:v>
                </c:pt>
                <c:pt idx="792">
                  <c:v>21.848688819097763</c:v>
                </c:pt>
                <c:pt idx="793">
                  <c:v>21.881112675284914</c:v>
                </c:pt>
                <c:pt idx="794">
                  <c:v>21.913551725407096</c:v>
                </c:pt>
                <c:pt idx="795">
                  <c:v>21.946005983710869</c:v>
                </c:pt>
                <c:pt idx="796">
                  <c:v>21.9784754644628</c:v>
                </c:pt>
                <c:pt idx="797">
                  <c:v>22.010960181949567</c:v>
                </c:pt>
                <c:pt idx="798">
                  <c:v>22.043460150477969</c:v>
                </c:pt>
                <c:pt idx="799">
                  <c:v>22.075975384374971</c:v>
                </c:pt>
                <c:pt idx="800">
                  <c:v>22.108505897987708</c:v>
                </c:pt>
                <c:pt idx="801">
                  <c:v>22.141051705683566</c:v>
                </c:pt>
                <c:pt idx="802">
                  <c:v>22.173612821850213</c:v>
                </c:pt>
                <c:pt idx="803">
                  <c:v>22.206189260895616</c:v>
                </c:pt>
                <c:pt idx="804">
                  <c:v>22.23878103724812</c:v>
                </c:pt>
                <c:pt idx="805">
                  <c:v>22.27138816535642</c:v>
                </c:pt>
                <c:pt idx="806">
                  <c:v>22.304010659689645</c:v>
                </c:pt>
                <c:pt idx="807">
                  <c:v>22.33664853473741</c:v>
                </c:pt>
                <c:pt idx="808">
                  <c:v>22.369301805009826</c:v>
                </c:pt>
                <c:pt idx="809">
                  <c:v>22.401970485037552</c:v>
                </c:pt>
                <c:pt idx="810">
                  <c:v>22.434654589371807</c:v>
                </c:pt>
                <c:pt idx="811">
                  <c:v>22.467354132584457</c:v>
                </c:pt>
                <c:pt idx="812">
                  <c:v>22.500069129268002</c:v>
                </c:pt>
                <c:pt idx="813">
                  <c:v>22.532799594035659</c:v>
                </c:pt>
                <c:pt idx="814">
                  <c:v>22.565545541521381</c:v>
                </c:pt>
                <c:pt idx="815">
                  <c:v>22.598306986379907</c:v>
                </c:pt>
                <c:pt idx="816">
                  <c:v>22.631083943286765</c:v>
                </c:pt>
                <c:pt idx="817">
                  <c:v>22.663876426938348</c:v>
                </c:pt>
                <c:pt idx="818">
                  <c:v>22.696684452051954</c:v>
                </c:pt>
                <c:pt idx="819">
                  <c:v>22.729508033365821</c:v>
                </c:pt>
                <c:pt idx="820">
                  <c:v>22.762347185639161</c:v>
                </c:pt>
                <c:pt idx="821">
                  <c:v>22.795201923652183</c:v>
                </c:pt>
                <c:pt idx="822">
                  <c:v>22.828072262206142</c:v>
                </c:pt>
                <c:pt idx="823">
                  <c:v>22.860958216123429</c:v>
                </c:pt>
                <c:pt idx="824">
                  <c:v>22.893859800247533</c:v>
                </c:pt>
                <c:pt idx="825">
                  <c:v>22.926777029443137</c:v>
                </c:pt>
                <c:pt idx="826">
                  <c:v>22.959709918596143</c:v>
                </c:pt>
                <c:pt idx="827">
                  <c:v>22.992658482613688</c:v>
                </c:pt>
                <c:pt idx="828">
                  <c:v>23.025622736424207</c:v>
                </c:pt>
                <c:pt idx="829">
                  <c:v>23.058602694977484</c:v>
                </c:pt>
                <c:pt idx="830">
                  <c:v>23.091598373244683</c:v>
                </c:pt>
                <c:pt idx="831">
                  <c:v>23.124609786218386</c:v>
                </c:pt>
                <c:pt idx="832">
                  <c:v>23.157636948912614</c:v>
                </c:pt>
                <c:pt idx="833">
                  <c:v>23.190679876362896</c:v>
                </c:pt>
                <c:pt idx="834">
                  <c:v>23.223738583626314</c:v>
                </c:pt>
                <c:pt idx="835">
                  <c:v>23.25681308578152</c:v>
                </c:pt>
                <c:pt idx="836">
                  <c:v>23.289903397928811</c:v>
                </c:pt>
                <c:pt idx="837">
                  <c:v>23.323009535190106</c:v>
                </c:pt>
                <c:pt idx="838">
                  <c:v>23.356131512709084</c:v>
                </c:pt>
                <c:pt idx="839">
                  <c:v>23.389269345651108</c:v>
                </c:pt>
                <c:pt idx="840">
                  <c:v>23.422423049203392</c:v>
                </c:pt>
                <c:pt idx="841">
                  <c:v>23.455592638574945</c:v>
                </c:pt>
                <c:pt idx="842">
                  <c:v>23.488778128996678</c:v>
                </c:pt>
                <c:pt idx="843">
                  <c:v>23.521979535721375</c:v>
                </c:pt>
                <c:pt idx="844">
                  <c:v>23.5551968740238</c:v>
                </c:pt>
                <c:pt idx="845">
                  <c:v>23.588430159200716</c:v>
                </c:pt>
                <c:pt idx="846">
                  <c:v>23.621679406570941</c:v>
                </c:pt>
                <c:pt idx="847">
                  <c:v>23.654944631475363</c:v>
                </c:pt>
                <c:pt idx="848">
                  <c:v>23.688225849276993</c:v>
                </c:pt>
                <c:pt idx="849">
                  <c:v>23.721523075360995</c:v>
                </c:pt>
                <c:pt idx="850">
                  <c:v>23.754836325134782</c:v>
                </c:pt>
                <c:pt idx="851">
                  <c:v>23.788165614028003</c:v>
                </c:pt>
                <c:pt idx="852">
                  <c:v>23.821510957492613</c:v>
                </c:pt>
                <c:pt idx="853">
                  <c:v>23.854872371002877</c:v>
                </c:pt>
                <c:pt idx="854">
                  <c:v>23.888249870055482</c:v>
                </c:pt>
                <c:pt idx="855">
                  <c:v>23.921643470169514</c:v>
                </c:pt>
                <c:pt idx="856">
                  <c:v>23.955053186886538</c:v>
                </c:pt>
                <c:pt idx="857">
                  <c:v>23.988479035770645</c:v>
                </c:pt>
                <c:pt idx="858">
                  <c:v>24.021921032408468</c:v>
                </c:pt>
                <c:pt idx="859">
                  <c:v>24.055379192409241</c:v>
                </c:pt>
                <c:pt idx="860">
                  <c:v>24.088853531404833</c:v>
                </c:pt>
                <c:pt idx="861">
                  <c:v>24.122344065049823</c:v>
                </c:pt>
                <c:pt idx="862">
                  <c:v>24.155850809021505</c:v>
                </c:pt>
                <c:pt idx="863">
                  <c:v>24.189373779019967</c:v>
                </c:pt>
                <c:pt idx="864">
                  <c:v>24.222912990768084</c:v>
                </c:pt>
                <c:pt idx="865">
                  <c:v>24.256468460011639</c:v>
                </c:pt>
                <c:pt idx="866">
                  <c:v>24.290040202519272</c:v>
                </c:pt>
                <c:pt idx="867">
                  <c:v>24.323628234082619</c:v>
                </c:pt>
                <c:pt idx="868">
                  <c:v>24.357232570516302</c:v>
                </c:pt>
                <c:pt idx="869">
                  <c:v>24.390853227657985</c:v>
                </c:pt>
                <c:pt idx="870">
                  <c:v>24.424490221368405</c:v>
                </c:pt>
                <c:pt idx="871">
                  <c:v>24.458143567531433</c:v>
                </c:pt>
                <c:pt idx="872">
                  <c:v>24.491813282054132</c:v>
                </c:pt>
                <c:pt idx="873">
                  <c:v>24.525499380866783</c:v>
                </c:pt>
                <c:pt idx="874">
                  <c:v>24.559201879922949</c:v>
                </c:pt>
                <c:pt idx="875">
                  <c:v>24.592920795199461</c:v>
                </c:pt>
                <c:pt idx="876">
                  <c:v>24.62665614269654</c:v>
                </c:pt>
                <c:pt idx="877">
                  <c:v>24.660407938437803</c:v>
                </c:pt>
                <c:pt idx="878">
                  <c:v>24.694176198470331</c:v>
                </c:pt>
                <c:pt idx="879">
                  <c:v>24.727960938864687</c:v>
                </c:pt>
                <c:pt idx="880">
                  <c:v>24.761762175714956</c:v>
                </c:pt>
                <c:pt idx="881">
                  <c:v>24.79557992513886</c:v>
                </c:pt>
                <c:pt idx="882">
                  <c:v>24.829414203277686</c:v>
                </c:pt>
                <c:pt idx="883">
                  <c:v>24.863265026296464</c:v>
                </c:pt>
                <c:pt idx="884">
                  <c:v>24.897132410383914</c:v>
                </c:pt>
                <c:pt idx="885">
                  <c:v>24.931016371752548</c:v>
                </c:pt>
                <c:pt idx="886">
                  <c:v>24.964916926638672</c:v>
                </c:pt>
                <c:pt idx="887">
                  <c:v>24.998834091302466</c:v>
                </c:pt>
                <c:pt idx="888">
                  <c:v>25.03276788202804</c:v>
                </c:pt>
                <c:pt idx="889">
                  <c:v>25.066718315123442</c:v>
                </c:pt>
                <c:pt idx="890">
                  <c:v>25.100685406920746</c:v>
                </c:pt>
                <c:pt idx="891">
                  <c:v>25.134669173776061</c:v>
                </c:pt>
                <c:pt idx="892">
                  <c:v>25.168669632069587</c:v>
                </c:pt>
                <c:pt idx="893">
                  <c:v>25.202686798205701</c:v>
                </c:pt>
                <c:pt idx="894">
                  <c:v>25.236720688612952</c:v>
                </c:pt>
                <c:pt idx="895">
                  <c:v>25.270771319744163</c:v>
                </c:pt>
                <c:pt idx="896">
                  <c:v>25.304838708076396</c:v>
                </c:pt>
                <c:pt idx="897">
                  <c:v>25.338922870111109</c:v>
                </c:pt>
                <c:pt idx="898">
                  <c:v>25.37302382237409</c:v>
                </c:pt>
                <c:pt idx="899">
                  <c:v>25.407141581415608</c:v>
                </c:pt>
                <c:pt idx="900">
                  <c:v>25.441276163810389</c:v>
                </c:pt>
                <c:pt idx="901">
                  <c:v>25.475427586157714</c:v>
                </c:pt>
                <c:pt idx="902">
                  <c:v>25.509595865081408</c:v>
                </c:pt>
                <c:pt idx="903">
                  <c:v>25.543781017229939</c:v>
                </c:pt>
                <c:pt idx="904">
                  <c:v>25.57798305927647</c:v>
                </c:pt>
                <c:pt idx="905">
                  <c:v>25.61220200791886</c:v>
                </c:pt>
                <c:pt idx="906">
                  <c:v>25.646437879879777</c:v>
                </c:pt>
                <c:pt idx="907">
                  <c:v>25.680690691906673</c:v>
                </c:pt>
                <c:pt idx="908">
                  <c:v>25.714960460771906</c:v>
                </c:pt>
                <c:pt idx="909">
                  <c:v>25.749247203272724</c:v>
                </c:pt>
                <c:pt idx="910">
                  <c:v>25.783550936231375</c:v>
                </c:pt>
                <c:pt idx="911">
                  <c:v>25.817871676495109</c:v>
                </c:pt>
                <c:pt idx="912">
                  <c:v>25.852209440936278</c:v>
                </c:pt>
                <c:pt idx="913">
                  <c:v>25.886564246452302</c:v>
                </c:pt>
                <c:pt idx="914">
                  <c:v>25.920936109965801</c:v>
                </c:pt>
                <c:pt idx="915">
                  <c:v>25.955325048424619</c:v>
                </c:pt>
                <c:pt idx="916">
                  <c:v>25.989731078801867</c:v>
                </c:pt>
                <c:pt idx="917">
                  <c:v>26.024154218095976</c:v>
                </c:pt>
                <c:pt idx="918">
                  <c:v>26.058594483330737</c:v>
                </c:pt>
                <c:pt idx="919">
                  <c:v>26.093051891555366</c:v>
                </c:pt>
                <c:pt idx="920">
                  <c:v>26.127526459844557</c:v>
                </c:pt>
                <c:pt idx="921">
                  <c:v>26.162018205298534</c:v>
                </c:pt>
                <c:pt idx="922">
                  <c:v>26.196527145043085</c:v>
                </c:pt>
                <c:pt idx="923">
                  <c:v>26.231053296229607</c:v>
                </c:pt>
                <c:pt idx="924">
                  <c:v>26.265596676035216</c:v>
                </c:pt>
                <c:pt idx="925">
                  <c:v>26.300157301662701</c:v>
                </c:pt>
                <c:pt idx="926">
                  <c:v>26.334735190340666</c:v>
                </c:pt>
                <c:pt idx="927">
                  <c:v>26.369330359323538</c:v>
                </c:pt>
                <c:pt idx="928">
                  <c:v>26.403942825891633</c:v>
                </c:pt>
                <c:pt idx="929">
                  <c:v>26.43857260735118</c:v>
                </c:pt>
                <c:pt idx="930">
                  <c:v>26.47321972103439</c:v>
                </c:pt>
                <c:pt idx="931">
                  <c:v>26.507884184299542</c:v>
                </c:pt>
                <c:pt idx="932">
                  <c:v>26.542566014530976</c:v>
                </c:pt>
                <c:pt idx="933">
                  <c:v>26.577265229139211</c:v>
                </c:pt>
                <c:pt idx="934">
                  <c:v>26.611981845560909</c:v>
                </c:pt>
                <c:pt idx="935">
                  <c:v>26.64671588125902</c:v>
                </c:pt>
                <c:pt idx="936">
                  <c:v>26.681467353722763</c:v>
                </c:pt>
                <c:pt idx="937">
                  <c:v>26.716236280467733</c:v>
                </c:pt>
                <c:pt idx="938">
                  <c:v>26.75102267903592</c:v>
                </c:pt>
                <c:pt idx="939">
                  <c:v>26.785826566995794</c:v>
                </c:pt>
                <c:pt idx="940">
                  <c:v>26.820647961942299</c:v>
                </c:pt>
                <c:pt idx="941">
                  <c:v>26.855486881496955</c:v>
                </c:pt>
                <c:pt idx="942">
                  <c:v>26.890343343307915</c:v>
                </c:pt>
                <c:pt idx="943">
                  <c:v>26.925217365050006</c:v>
                </c:pt>
                <c:pt idx="944">
                  <c:v>26.960108964424773</c:v>
                </c:pt>
                <c:pt idx="945">
                  <c:v>26.995018159160541</c:v>
                </c:pt>
                <c:pt idx="946">
                  <c:v>27.029944967012447</c:v>
                </c:pt>
                <c:pt idx="947">
                  <c:v>27.064889405762557</c:v>
                </c:pt>
                <c:pt idx="948">
                  <c:v>27.099851493219852</c:v>
                </c:pt>
                <c:pt idx="949">
                  <c:v>27.134831247220337</c:v>
                </c:pt>
                <c:pt idx="950">
                  <c:v>27.169828685627024</c:v>
                </c:pt>
                <c:pt idx="951">
                  <c:v>27.20484382633008</c:v>
                </c:pt>
                <c:pt idx="952">
                  <c:v>27.239876687246788</c:v>
                </c:pt>
                <c:pt idx="953">
                  <c:v>27.274927286321677</c:v>
                </c:pt>
                <c:pt idx="954">
                  <c:v>27.309995641526545</c:v>
                </c:pt>
                <c:pt idx="955">
                  <c:v>27.345081770860521</c:v>
                </c:pt>
                <c:pt idx="956">
                  <c:v>27.380185692350089</c:v>
                </c:pt>
                <c:pt idx="957">
                  <c:v>27.415307424049189</c:v>
                </c:pt>
                <c:pt idx="958">
                  <c:v>27.45044698403925</c:v>
                </c:pt>
                <c:pt idx="959">
                  <c:v>27.485604390429263</c:v>
                </c:pt>
                <c:pt idx="960">
                  <c:v>27.520779661355824</c:v>
                </c:pt>
                <c:pt idx="961">
                  <c:v>27.555972814983168</c:v>
                </c:pt>
                <c:pt idx="962">
                  <c:v>27.591183869503251</c:v>
                </c:pt>
                <c:pt idx="963">
                  <c:v>27.626412843135817</c:v>
                </c:pt>
                <c:pt idx="964">
                  <c:v>27.661659754128447</c:v>
                </c:pt>
                <c:pt idx="965">
                  <c:v>27.696924620756601</c:v>
                </c:pt>
                <c:pt idx="966">
                  <c:v>27.732207461323664</c:v>
                </c:pt>
                <c:pt idx="967">
                  <c:v>27.767508294161054</c:v>
                </c:pt>
                <c:pt idx="968">
                  <c:v>27.802827137628213</c:v>
                </c:pt>
                <c:pt idx="969">
                  <c:v>27.838164010112727</c:v>
                </c:pt>
                <c:pt idx="970">
                  <c:v>27.87351893003035</c:v>
                </c:pt>
                <c:pt idx="971">
                  <c:v>27.90889191582507</c:v>
                </c:pt>
                <c:pt idx="972">
                  <c:v>27.944282985969139</c:v>
                </c:pt>
                <c:pt idx="973">
                  <c:v>27.979692158963168</c:v>
                </c:pt>
                <c:pt idx="974">
                  <c:v>28.01511945333618</c:v>
                </c:pt>
                <c:pt idx="975">
                  <c:v>28.05056488764566</c:v>
                </c:pt>
                <c:pt idx="976">
                  <c:v>28.086028480477623</c:v>
                </c:pt>
                <c:pt idx="977">
                  <c:v>28.121510250446619</c:v>
                </c:pt>
                <c:pt idx="978">
                  <c:v>28.157010216195903</c:v>
                </c:pt>
                <c:pt idx="979">
                  <c:v>28.192528396397353</c:v>
                </c:pt>
                <c:pt idx="980">
                  <c:v>28.228064809751661</c:v>
                </c:pt>
                <c:pt idx="981">
                  <c:v>28.263619474988307</c:v>
                </c:pt>
                <c:pt idx="982">
                  <c:v>28.299192410865668</c:v>
                </c:pt>
                <c:pt idx="983">
                  <c:v>28.334783636171014</c:v>
                </c:pt>
                <c:pt idx="984">
                  <c:v>28.370393169720632</c:v>
                </c:pt>
                <c:pt idx="985">
                  <c:v>28.406021030359863</c:v>
                </c:pt>
                <c:pt idx="986">
                  <c:v>28.441667236963156</c:v>
                </c:pt>
                <c:pt idx="987">
                  <c:v>28.477331808434148</c:v>
                </c:pt>
                <c:pt idx="988">
                  <c:v>28.513014763705684</c:v>
                </c:pt>
                <c:pt idx="989">
                  <c:v>28.548716121739893</c:v>
                </c:pt>
                <c:pt idx="990">
                  <c:v>28.584435901528295</c:v>
                </c:pt>
                <c:pt idx="991">
                  <c:v>28.6201741220918</c:v>
                </c:pt>
                <c:pt idx="992">
                  <c:v>28.655930802480807</c:v>
                </c:pt>
                <c:pt idx="993">
                  <c:v>28.691705961775213</c:v>
                </c:pt>
                <c:pt idx="994">
                  <c:v>28.727499619084572</c:v>
                </c:pt>
                <c:pt idx="995">
                  <c:v>28.763311793548038</c:v>
                </c:pt>
                <c:pt idx="996">
                  <c:v>28.799142504334515</c:v>
                </c:pt>
                <c:pt idx="997">
                  <c:v>28.834991770642684</c:v>
                </c:pt>
                <c:pt idx="998">
                  <c:v>28.870859611701079</c:v>
                </c:pt>
                <c:pt idx="999">
                  <c:v>28.906746046768113</c:v>
                </c:pt>
                <c:pt idx="1000">
                  <c:v>28.942651095132163</c:v>
                </c:pt>
                <c:pt idx="1001">
                  <c:v>28.978574776111667</c:v>
                </c:pt>
                <c:pt idx="1002">
                  <c:v>29.014517109055134</c:v>
                </c:pt>
                <c:pt idx="1003">
                  <c:v>29.050478113341242</c:v>
                </c:pt>
                <c:pt idx="1004">
                  <c:v>29.08645780837886</c:v>
                </c:pt>
                <c:pt idx="1005">
                  <c:v>29.122456213607137</c:v>
                </c:pt>
                <c:pt idx="1006">
                  <c:v>29.158473348495583</c:v>
                </c:pt>
                <c:pt idx="1007">
                  <c:v>29.194509232544114</c:v>
                </c:pt>
                <c:pt idx="1008">
                  <c:v>29.2305638852831</c:v>
                </c:pt>
                <c:pt idx="1009">
                  <c:v>29.266637326273464</c:v>
                </c:pt>
                <c:pt idx="1010">
                  <c:v>29.302729575106696</c:v>
                </c:pt>
                <c:pt idx="1011">
                  <c:v>29.338840651404951</c:v>
                </c:pt>
                <c:pt idx="1012">
                  <c:v>29.374970574821127</c:v>
                </c:pt>
                <c:pt idx="1013">
                  <c:v>29.4111193650389</c:v>
                </c:pt>
                <c:pt idx="1014">
                  <c:v>29.447287041772807</c:v>
                </c:pt>
                <c:pt idx="1015">
                  <c:v>29.483473624768287</c:v>
                </c:pt>
                <c:pt idx="1016">
                  <c:v>29.519679133801748</c:v>
                </c:pt>
                <c:pt idx="1017">
                  <c:v>29.555903588680671</c:v>
                </c:pt>
                <c:pt idx="1018">
                  <c:v>29.592147009243646</c:v>
                </c:pt>
                <c:pt idx="1019">
                  <c:v>29.628409415360441</c:v>
                </c:pt>
                <c:pt idx="1020">
                  <c:v>29.664690826932031</c:v>
                </c:pt>
                <c:pt idx="1021">
                  <c:v>29.700991263890756</c:v>
                </c:pt>
                <c:pt idx="1022">
                  <c:v>29.737310746200269</c:v>
                </c:pt>
                <c:pt idx="1023">
                  <c:v>29.773649293855694</c:v>
                </c:pt>
                <c:pt idx="1024">
                  <c:v>29.81000692688367</c:v>
                </c:pt>
                <c:pt idx="1025">
                  <c:v>29.846383665342398</c:v>
                </c:pt>
                <c:pt idx="1026">
                  <c:v>29.882779529321702</c:v>
                </c:pt>
                <c:pt idx="1027">
                  <c:v>29.919194538943106</c:v>
                </c:pt>
                <c:pt idx="1028">
                  <c:v>29.955628714359936</c:v>
                </c:pt>
                <c:pt idx="1029">
                  <c:v>29.992082075757327</c:v>
                </c:pt>
                <c:pt idx="1030">
                  <c:v>30.028554643352358</c:v>
                </c:pt>
                <c:pt idx="1031">
                  <c:v>30.065046437394027</c:v>
                </c:pt>
                <c:pt idx="1032">
                  <c:v>30.101557478163397</c:v>
                </c:pt>
                <c:pt idx="1033">
                  <c:v>30.138087785973642</c:v>
                </c:pt>
                <c:pt idx="1034">
                  <c:v>30.174637381170111</c:v>
                </c:pt>
                <c:pt idx="1035">
                  <c:v>30.211206284130402</c:v>
                </c:pt>
                <c:pt idx="1036">
                  <c:v>30.247794515264395</c:v>
                </c:pt>
                <c:pt idx="1037">
                  <c:v>30.284402095014389</c:v>
                </c:pt>
                <c:pt idx="1038">
                  <c:v>30.321029043855091</c:v>
                </c:pt>
                <c:pt idx="1039">
                  <c:v>30.357675382293756</c:v>
                </c:pt>
                <c:pt idx="1040">
                  <c:v>30.394341130870213</c:v>
                </c:pt>
                <c:pt idx="1041">
                  <c:v>30.431026310156955</c:v>
                </c:pt>
                <c:pt idx="1042">
                  <c:v>30.467730940759186</c:v>
                </c:pt>
                <c:pt idx="1043">
                  <c:v>30.504455043314888</c:v>
                </c:pt>
                <c:pt idx="1044">
                  <c:v>30.541198638494947</c:v>
                </c:pt>
                <c:pt idx="1045">
                  <c:v>30.577961747003158</c:v>
                </c:pt>
                <c:pt idx="1046">
                  <c:v>30.614744389576327</c:v>
                </c:pt>
                <c:pt idx="1047">
                  <c:v>30.65154658698431</c:v>
                </c:pt>
                <c:pt idx="1048">
                  <c:v>30.688368360030147</c:v>
                </c:pt>
                <c:pt idx="1049">
                  <c:v>30.725209729550045</c:v>
                </c:pt>
                <c:pt idx="1050">
                  <c:v>30.762070716413533</c:v>
                </c:pt>
                <c:pt idx="1051">
                  <c:v>30.79895134152348</c:v>
                </c:pt>
                <c:pt idx="1052">
                  <c:v>30.835851625816201</c:v>
                </c:pt>
                <c:pt idx="1053">
                  <c:v>30.872771590261475</c:v>
                </c:pt>
                <c:pt idx="1054">
                  <c:v>30.909711255862657</c:v>
                </c:pt>
                <c:pt idx="1055">
                  <c:v>30.946670643656773</c:v>
                </c:pt>
                <c:pt idx="1056">
                  <c:v>30.983649774714536</c:v>
                </c:pt>
                <c:pt idx="1057">
                  <c:v>31.020648670140467</c:v>
                </c:pt>
                <c:pt idx="1058">
                  <c:v>31.057667351072915</c:v>
                </c:pt>
                <c:pt idx="1059">
                  <c:v>31.09470583868416</c:v>
                </c:pt>
                <c:pt idx="1060">
                  <c:v>31.131764154180512</c:v>
                </c:pt>
                <c:pt idx="1061">
                  <c:v>31.168842318802344</c:v>
                </c:pt>
                <c:pt idx="1062">
                  <c:v>31.20594035382419</c:v>
                </c:pt>
                <c:pt idx="1063">
                  <c:v>31.243058280554756</c:v>
                </c:pt>
                <c:pt idx="1064">
                  <c:v>31.280196120337116</c:v>
                </c:pt>
                <c:pt idx="1065">
                  <c:v>31.317353894548642</c:v>
                </c:pt>
                <c:pt idx="1066">
                  <c:v>31.354531624601201</c:v>
                </c:pt>
                <c:pt idx="1067">
                  <c:v>31.39172933194115</c:v>
                </c:pt>
                <c:pt idx="1068">
                  <c:v>31.428947038049465</c:v>
                </c:pt>
                <c:pt idx="1069">
                  <c:v>31.466184764441749</c:v>
                </c:pt>
                <c:pt idx="1070">
                  <c:v>31.503442532668355</c:v>
                </c:pt>
                <c:pt idx="1071">
                  <c:v>31.540720364314467</c:v>
                </c:pt>
                <c:pt idx="1072">
                  <c:v>31.578018281000155</c:v>
                </c:pt>
                <c:pt idx="1073">
                  <c:v>31.615336304380456</c:v>
                </c:pt>
                <c:pt idx="1074">
                  <c:v>31.652674456145437</c:v>
                </c:pt>
                <c:pt idx="1075">
                  <c:v>31.690032758020269</c:v>
                </c:pt>
                <c:pt idx="1076">
                  <c:v>31.727411231765345</c:v>
                </c:pt>
                <c:pt idx="1077">
                  <c:v>31.764809899176306</c:v>
                </c:pt>
                <c:pt idx="1078">
                  <c:v>31.802228782084168</c:v>
                </c:pt>
                <c:pt idx="1079">
                  <c:v>31.839667902355309</c:v>
                </c:pt>
                <c:pt idx="1080">
                  <c:v>31.877127281891667</c:v>
                </c:pt>
                <c:pt idx="1081">
                  <c:v>31.914606942630702</c:v>
                </c:pt>
                <c:pt idx="1082">
                  <c:v>31.952106906545559</c:v>
                </c:pt>
                <c:pt idx="1083">
                  <c:v>31.989627195645106</c:v>
                </c:pt>
                <c:pt idx="1084">
                  <c:v>32.027167831974026</c:v>
                </c:pt>
                <c:pt idx="1085">
                  <c:v>32.064728837612854</c:v>
                </c:pt>
                <c:pt idx="1086">
                  <c:v>32.102310234678107</c:v>
                </c:pt>
                <c:pt idx="1087">
                  <c:v>32.13991204532234</c:v>
                </c:pt>
                <c:pt idx="1088">
                  <c:v>32.17753429173424</c:v>
                </c:pt>
                <c:pt idx="1089">
                  <c:v>32.215176996138673</c:v>
                </c:pt>
                <c:pt idx="1090">
                  <c:v>32.252840180796781</c:v>
                </c:pt>
                <c:pt idx="1091">
                  <c:v>32.290523868006076</c:v>
                </c:pt>
                <c:pt idx="1092">
                  <c:v>32.328228080100473</c:v>
                </c:pt>
                <c:pt idx="1093">
                  <c:v>32.365952839450443</c:v>
                </c:pt>
                <c:pt idx="1094">
                  <c:v>32.403698168463009</c:v>
                </c:pt>
                <c:pt idx="1095">
                  <c:v>32.441464089581913</c:v>
                </c:pt>
                <c:pt idx="1096">
                  <c:v>32.479250625287605</c:v>
                </c:pt>
                <c:pt idx="1097">
                  <c:v>32.517057798097369</c:v>
                </c:pt>
                <c:pt idx="1098">
                  <c:v>32.554885630565437</c:v>
                </c:pt>
                <c:pt idx="1099">
                  <c:v>32.592734145283003</c:v>
                </c:pt>
                <c:pt idx="1100">
                  <c:v>32.63060336487839</c:v>
                </c:pt>
                <c:pt idx="1101">
                  <c:v>32.668493312016999</c:v>
                </c:pt>
                <c:pt idx="1102">
                  <c:v>32.70640400940151</c:v>
                </c:pt>
                <c:pt idx="1103">
                  <c:v>32.744335479771927</c:v>
                </c:pt>
                <c:pt idx="1104">
                  <c:v>32.782287745905649</c:v>
                </c:pt>
                <c:pt idx="1105">
                  <c:v>32.82026083061757</c:v>
                </c:pt>
                <c:pt idx="1106">
                  <c:v>32.858254756760118</c:v>
                </c:pt>
                <c:pt idx="1107">
                  <c:v>32.896269547223412</c:v>
                </c:pt>
                <c:pt idx="1108">
                  <c:v>32.934305224935244</c:v>
                </c:pt>
                <c:pt idx="1109">
                  <c:v>32.97236181286128</c:v>
                </c:pt>
                <c:pt idx="1110">
                  <c:v>33.010439334005049</c:v>
                </c:pt>
                <c:pt idx="1111">
                  <c:v>33.048537811408089</c:v>
                </c:pt>
                <c:pt idx="1112">
                  <c:v>33.086657268149963</c:v>
                </c:pt>
                <c:pt idx="1113">
                  <c:v>33.124797727348394</c:v>
                </c:pt>
                <c:pt idx="1114">
                  <c:v>33.16295921215935</c:v>
                </c:pt>
                <c:pt idx="1115">
                  <c:v>33.201141745777122</c:v>
                </c:pt>
                <c:pt idx="1116">
                  <c:v>33.239345351434395</c:v>
                </c:pt>
                <c:pt idx="1117">
                  <c:v>33.277570052402311</c:v>
                </c:pt>
                <c:pt idx="1118">
                  <c:v>33.31581587199063</c:v>
                </c:pt>
                <c:pt idx="1119">
                  <c:v>33.354082833547722</c:v>
                </c:pt>
                <c:pt idx="1120">
                  <c:v>33.392370960460738</c:v>
                </c:pt>
                <c:pt idx="1121">
                  <c:v>33.430680276155641</c:v>
                </c:pt>
                <c:pt idx="1122">
                  <c:v>33.469010804097316</c:v>
                </c:pt>
                <c:pt idx="1123">
                  <c:v>33.507362567789635</c:v>
                </c:pt>
                <c:pt idx="1124">
                  <c:v>33.545735590775543</c:v>
                </c:pt>
                <c:pt idx="1125">
                  <c:v>33.58412989663718</c:v>
                </c:pt>
                <c:pt idx="1126">
                  <c:v>33.622545508995948</c:v>
                </c:pt>
                <c:pt idx="1127">
                  <c:v>33.660982451512609</c:v>
                </c:pt>
                <c:pt idx="1128">
                  <c:v>33.699440747887323</c:v>
                </c:pt>
                <c:pt idx="1129">
                  <c:v>33.737920421859776</c:v>
                </c:pt>
                <c:pt idx="1130">
                  <c:v>33.776421497209284</c:v>
                </c:pt>
                <c:pt idx="1131">
                  <c:v>33.814943997754867</c:v>
                </c:pt>
                <c:pt idx="1132">
                  <c:v>33.853487947355319</c:v>
                </c:pt>
                <c:pt idx="1133">
                  <c:v>33.892053369909299</c:v>
                </c:pt>
                <c:pt idx="1134">
                  <c:v>33.930640289355459</c:v>
                </c:pt>
                <c:pt idx="1135">
                  <c:v>33.969248729672458</c:v>
                </c:pt>
                <c:pt idx="1136">
                  <c:v>34.007878714879148</c:v>
                </c:pt>
                <c:pt idx="1137">
                  <c:v>34.046530269034591</c:v>
                </c:pt>
                <c:pt idx="1138">
                  <c:v>34.085203416238187</c:v>
                </c:pt>
                <c:pt idx="1139">
                  <c:v>34.123898180629716</c:v>
                </c:pt>
                <c:pt idx="1140">
                  <c:v>34.162614586389466</c:v>
                </c:pt>
                <c:pt idx="1141">
                  <c:v>34.201352657738347</c:v>
                </c:pt>
                <c:pt idx="1142">
                  <c:v>34.240112418937947</c:v>
                </c:pt>
                <c:pt idx="1143">
                  <c:v>34.278893894290626</c:v>
                </c:pt>
                <c:pt idx="1144">
                  <c:v>34.317697108139591</c:v>
                </c:pt>
                <c:pt idx="1145">
                  <c:v>34.35652208486902</c:v>
                </c:pt>
                <c:pt idx="1146">
                  <c:v>34.395368848904155</c:v>
                </c:pt>
                <c:pt idx="1147">
                  <c:v>34.43423742471137</c:v>
                </c:pt>
                <c:pt idx="1148">
                  <c:v>34.473127836798284</c:v>
                </c:pt>
                <c:pt idx="1149">
                  <c:v>34.512040109713823</c:v>
                </c:pt>
                <c:pt idx="1150">
                  <c:v>34.550974268048364</c:v>
                </c:pt>
                <c:pt idx="1151">
                  <c:v>34.58993033643376</c:v>
                </c:pt>
                <c:pt idx="1152">
                  <c:v>34.6289083395435</c:v>
                </c:pt>
                <c:pt idx="1153">
                  <c:v>34.667908302092776</c:v>
                </c:pt>
                <c:pt idx="1154">
                  <c:v>34.706930248838582</c:v>
                </c:pt>
                <c:pt idx="1155">
                  <c:v>34.745974204579767</c:v>
                </c:pt>
                <c:pt idx="1156">
                  <c:v>34.785040194157176</c:v>
                </c:pt>
                <c:pt idx="1157">
                  <c:v>34.82412824245376</c:v>
                </c:pt>
                <c:pt idx="1158">
                  <c:v>34.863238374394619</c:v>
                </c:pt>
                <c:pt idx="1159">
                  <c:v>34.902370614947152</c:v>
                </c:pt>
                <c:pt idx="1160">
                  <c:v>34.941524989121071</c:v>
                </c:pt>
                <c:pt idx="1161">
                  <c:v>34.980701521968612</c:v>
                </c:pt>
                <c:pt idx="1162">
                  <c:v>35.019900238584512</c:v>
                </c:pt>
                <c:pt idx="1163">
                  <c:v>35.059121164106195</c:v>
                </c:pt>
                <c:pt idx="1164">
                  <c:v>35.098364323713831</c:v>
                </c:pt>
                <c:pt idx="1165">
                  <c:v>35.137629742630452</c:v>
                </c:pt>
                <c:pt idx="1166">
                  <c:v>35.17691744612199</c:v>
                </c:pt>
                <c:pt idx="1167">
                  <c:v>35.21622745949746</c:v>
                </c:pt>
                <c:pt idx="1168">
                  <c:v>35.255559808108998</c:v>
                </c:pt>
                <c:pt idx="1169">
                  <c:v>35.294914517351991</c:v>
                </c:pt>
                <c:pt idx="1170">
                  <c:v>35.334291612665169</c:v>
                </c:pt>
                <c:pt idx="1171">
                  <c:v>35.373691119530676</c:v>
                </c:pt>
                <c:pt idx="1172">
                  <c:v>35.413113063474185</c:v>
                </c:pt>
                <c:pt idx="1173">
                  <c:v>35.452557470065031</c:v>
                </c:pt>
                <c:pt idx="1174">
                  <c:v>35.492024364916276</c:v>
                </c:pt>
                <c:pt idx="1175">
                  <c:v>35.5315137736848</c:v>
                </c:pt>
                <c:pt idx="1176">
                  <c:v>35.571025722071418</c:v>
                </c:pt>
                <c:pt idx="1177">
                  <c:v>35.610560235821005</c:v>
                </c:pt>
                <c:pt idx="1178">
                  <c:v>35.650117340722517</c:v>
                </c:pt>
                <c:pt idx="1179">
                  <c:v>35.689697062609198</c:v>
                </c:pt>
                <c:pt idx="1180">
                  <c:v>35.729299427358612</c:v>
                </c:pt>
                <c:pt idx="1181">
                  <c:v>35.768924460892755</c:v>
                </c:pt>
                <c:pt idx="1182">
                  <c:v>35.808572189178157</c:v>
                </c:pt>
                <c:pt idx="1183">
                  <c:v>35.84824263822599</c:v>
                </c:pt>
                <c:pt idx="1184">
                  <c:v>35.887935834092175</c:v>
                </c:pt>
                <c:pt idx="1185">
                  <c:v>35.927651802877499</c:v>
                </c:pt>
                <c:pt idx="1186">
                  <c:v>35.967390570727673</c:v>
                </c:pt>
                <c:pt idx="1187">
                  <c:v>36.007152163833481</c:v>
                </c:pt>
                <c:pt idx="1188">
                  <c:v>36.046936608430819</c:v>
                </c:pt>
                <c:pt idx="1189">
                  <c:v>36.086743930800893</c:v>
                </c:pt>
                <c:pt idx="1190">
                  <c:v>36.126574157270255</c:v>
                </c:pt>
                <c:pt idx="1191">
                  <c:v>36.166427314210935</c:v>
                </c:pt>
                <c:pt idx="1192">
                  <c:v>36.206303428040528</c:v>
                </c:pt>
                <c:pt idx="1193">
                  <c:v>36.246202525222309</c:v>
                </c:pt>
                <c:pt idx="1194">
                  <c:v>36.286124632265313</c:v>
                </c:pt>
                <c:pt idx="1195">
                  <c:v>36.326069775724513</c:v>
                </c:pt>
                <c:pt idx="1196">
                  <c:v>36.366037982200844</c:v>
                </c:pt>
                <c:pt idx="1197">
                  <c:v>36.406029278341371</c:v>
                </c:pt>
                <c:pt idx="1198">
                  <c:v>36.446043690839332</c:v>
                </c:pt>
                <c:pt idx="1199">
                  <c:v>36.486081246434303</c:v>
                </c:pt>
                <c:pt idx="1200">
                  <c:v>36.52614197191226</c:v>
                </c:pt>
                <c:pt idx="1201">
                  <c:v>36.566225894105756</c:v>
                </c:pt>
                <c:pt idx="1202">
                  <c:v>36.606333039893947</c:v>
                </c:pt>
                <c:pt idx="1203">
                  <c:v>36.64646343620273</c:v>
                </c:pt>
                <c:pt idx="1204">
                  <c:v>36.686617110004889</c:v>
                </c:pt>
                <c:pt idx="1205">
                  <c:v>36.726794088320126</c:v>
                </c:pt>
                <c:pt idx="1206">
                  <c:v>36.766994398215246</c:v>
                </c:pt>
                <c:pt idx="1207">
                  <c:v>36.807218066804246</c:v>
                </c:pt>
                <c:pt idx="1208">
                  <c:v>36.847465121248405</c:v>
                </c:pt>
                <c:pt idx="1209">
                  <c:v>36.887735588756399</c:v>
                </c:pt>
                <c:pt idx="1210">
                  <c:v>36.928029496584379</c:v>
                </c:pt>
                <c:pt idx="1211">
                  <c:v>36.968346872036193</c:v>
                </c:pt>
                <c:pt idx="1212">
                  <c:v>37.008687742463366</c:v>
                </c:pt>
                <c:pt idx="1213">
                  <c:v>37.049052135265313</c:v>
                </c:pt>
                <c:pt idx="1214">
                  <c:v>37.089440077889371</c:v>
                </c:pt>
                <c:pt idx="1215">
                  <c:v>37.129851597830942</c:v>
                </c:pt>
                <c:pt idx="1216">
                  <c:v>37.170286722633627</c:v>
                </c:pt>
                <c:pt idx="1217">
                  <c:v>37.210745479889326</c:v>
                </c:pt>
                <c:pt idx="1218">
                  <c:v>37.251227897238351</c:v>
                </c:pt>
                <c:pt idx="1219">
                  <c:v>37.291734002369495</c:v>
                </c:pt>
                <c:pt idx="1220">
                  <c:v>37.332263823020227</c:v>
                </c:pt>
                <c:pt idx="1221">
                  <c:v>37.372817386976728</c:v>
                </c:pt>
                <c:pt idx="1222">
                  <c:v>37.413394722074074</c:v>
                </c:pt>
                <c:pt idx="1223">
                  <c:v>37.453995856196293</c:v>
                </c:pt>
                <c:pt idx="1224">
                  <c:v>37.494620817276555</c:v>
                </c:pt>
                <c:pt idx="1225">
                  <c:v>37.535269633297155</c:v>
                </c:pt>
                <c:pt idx="1226">
                  <c:v>37.575942332289742</c:v>
                </c:pt>
                <c:pt idx="1227">
                  <c:v>37.616638942335449</c:v>
                </c:pt>
                <c:pt idx="1228">
                  <c:v>37.657359491564911</c:v>
                </c:pt>
                <c:pt idx="1229">
                  <c:v>37.698104008158467</c:v>
                </c:pt>
                <c:pt idx="1230">
                  <c:v>37.738872520346213</c:v>
                </c:pt>
                <c:pt idx="1231">
                  <c:v>37.779665056408192</c:v>
                </c:pt>
                <c:pt idx="1232">
                  <c:v>37.820481644674409</c:v>
                </c:pt>
                <c:pt idx="1233">
                  <c:v>37.861322313525079</c:v>
                </c:pt>
                <c:pt idx="1234">
                  <c:v>37.90218709139063</c:v>
                </c:pt>
                <c:pt idx="1235">
                  <c:v>37.943076006751916</c:v>
                </c:pt>
                <c:pt idx="1236">
                  <c:v>37.983989088140234</c:v>
                </c:pt>
                <c:pt idx="1237">
                  <c:v>38.024926364137507</c:v>
                </c:pt>
                <c:pt idx="1238">
                  <c:v>38.065887863376432</c:v>
                </c:pt>
                <c:pt idx="1239">
                  <c:v>38.106873614540532</c:v>
                </c:pt>
                <c:pt idx="1240">
                  <c:v>38.147883646364335</c:v>
                </c:pt>
                <c:pt idx="1241">
                  <c:v>38.188917987633452</c:v>
                </c:pt>
                <c:pt idx="1242">
                  <c:v>38.229976667184687</c:v>
                </c:pt>
                <c:pt idx="1243">
                  <c:v>38.271059713906219</c:v>
                </c:pt>
                <c:pt idx="1244">
                  <c:v>38.312167156737686</c:v>
                </c:pt>
                <c:pt idx="1245">
                  <c:v>38.353299024670328</c:v>
                </c:pt>
                <c:pt idx="1246">
                  <c:v>38.394455346747044</c:v>
                </c:pt>
                <c:pt idx="1247">
                  <c:v>38.435636152062621</c:v>
                </c:pt>
                <c:pt idx="1248">
                  <c:v>38.476841469763755</c:v>
                </c:pt>
                <c:pt idx="1249">
                  <c:v>38.518071329049242</c:v>
                </c:pt>
                <c:pt idx="1250">
                  <c:v>38.559325759170079</c:v>
                </c:pt>
                <c:pt idx="1251">
                  <c:v>38.60060478942961</c:v>
                </c:pt>
                <c:pt idx="1252">
                  <c:v>38.641908449183603</c:v>
                </c:pt>
                <c:pt idx="1253">
                  <c:v>38.683236767840384</c:v>
                </c:pt>
                <c:pt idx="1254">
                  <c:v>38.724589774861045</c:v>
                </c:pt>
                <c:pt idx="1255">
                  <c:v>38.765967499759448</c:v>
                </c:pt>
                <c:pt idx="1256">
                  <c:v>38.807369972102464</c:v>
                </c:pt>
                <c:pt idx="1257">
                  <c:v>38.848797221509997</c:v>
                </c:pt>
                <c:pt idx="1258">
                  <c:v>38.89024927765518</c:v>
                </c:pt>
                <c:pt idx="1259">
                  <c:v>38.931726170264476</c:v>
                </c:pt>
                <c:pt idx="1260">
                  <c:v>38.973227929117847</c:v>
                </c:pt>
                <c:pt idx="1261">
                  <c:v>39.014754584048809</c:v>
                </c:pt>
                <c:pt idx="1262">
                  <c:v>39.056306164944601</c:v>
                </c:pt>
                <c:pt idx="1263">
                  <c:v>39.09788270174635</c:v>
                </c:pt>
                <c:pt idx="1264">
                  <c:v>39.139484224449106</c:v>
                </c:pt>
                <c:pt idx="1265">
                  <c:v>39.18111076310209</c:v>
                </c:pt>
                <c:pt idx="1266">
                  <c:v>39.222762347808711</c:v>
                </c:pt>
                <c:pt idx="1267">
                  <c:v>39.264439008726796</c:v>
                </c:pt>
                <c:pt idx="1268">
                  <c:v>39.306140776068645</c:v>
                </c:pt>
                <c:pt idx="1269">
                  <c:v>39.347867680101167</c:v>
                </c:pt>
                <c:pt idx="1270">
                  <c:v>39.389619751146107</c:v>
                </c:pt>
                <c:pt idx="1271">
                  <c:v>39.431397019580039</c:v>
                </c:pt>
                <c:pt idx="1272">
                  <c:v>39.473199515834629</c:v>
                </c:pt>
                <c:pt idx="1273">
                  <c:v>39.515027270396622</c:v>
                </c:pt>
                <c:pt idx="1274">
                  <c:v>39.556880313808158</c:v>
                </c:pt>
                <c:pt idx="1275">
                  <c:v>39.598758676666733</c:v>
                </c:pt>
                <c:pt idx="1276">
                  <c:v>39.640662389625426</c:v>
                </c:pt>
                <c:pt idx="1277">
                  <c:v>39.68259148339304</c:v>
                </c:pt>
                <c:pt idx="1278">
                  <c:v>39.724545988734199</c:v>
                </c:pt>
                <c:pt idx="1279">
                  <c:v>39.766525936469485</c:v>
                </c:pt>
                <c:pt idx="1280">
                  <c:v>39.80853135747558</c:v>
                </c:pt>
                <c:pt idx="1281">
                  <c:v>39.850562282685431</c:v>
                </c:pt>
                <c:pt idx="1282">
                  <c:v>39.892618743088349</c:v>
                </c:pt>
                <c:pt idx="1283">
                  <c:v>39.934700769730185</c:v>
                </c:pt>
                <c:pt idx="1284">
                  <c:v>39.976808393713405</c:v>
                </c:pt>
                <c:pt idx="1285">
                  <c:v>40.01894164619727</c:v>
                </c:pt>
                <c:pt idx="1286">
                  <c:v>40.061100558397996</c:v>
                </c:pt>
                <c:pt idx="1287">
                  <c:v>40.103285161588857</c:v>
                </c:pt>
                <c:pt idx="1288">
                  <c:v>40.145495487100348</c:v>
                </c:pt>
                <c:pt idx="1289">
                  <c:v>40.187731566320245</c:v>
                </c:pt>
                <c:pt idx="1290">
                  <c:v>40.229993430693924</c:v>
                </c:pt>
                <c:pt idx="1291">
                  <c:v>40.272281111724268</c:v>
                </c:pt>
                <c:pt idx="1292">
                  <c:v>40.314594640972025</c:v>
                </c:pt>
                <c:pt idx="1293">
                  <c:v>40.356934050055784</c:v>
                </c:pt>
                <c:pt idx="1294">
                  <c:v>40.399299370652244</c:v>
                </c:pt>
                <c:pt idx="1295">
                  <c:v>40.441690634496254</c:v>
                </c:pt>
                <c:pt idx="1296">
                  <c:v>40.484107873380992</c:v>
                </c:pt>
                <c:pt idx="1297">
                  <c:v>40.526551119158157</c:v>
                </c:pt>
                <c:pt idx="1298">
                  <c:v>40.569020403738037</c:v>
                </c:pt>
                <c:pt idx="1299">
                  <c:v>40.611515759089727</c:v>
                </c:pt>
                <c:pt idx="1300">
                  <c:v>40.654037217241168</c:v>
                </c:pt>
                <c:pt idx="1301">
                  <c:v>40.696584810279433</c:v>
                </c:pt>
                <c:pt idx="1302">
                  <c:v>40.73915857035071</c:v>
                </c:pt>
                <c:pt idx="1303">
                  <c:v>40.781758529660621</c:v>
                </c:pt>
                <c:pt idx="1304">
                  <c:v>40.824384720474221</c:v>
                </c:pt>
                <c:pt idx="1305">
                  <c:v>40.867037175116245</c:v>
                </c:pt>
                <c:pt idx="1306">
                  <c:v>40.909715925971184</c:v>
                </c:pt>
                <c:pt idx="1307">
                  <c:v>40.952421005483444</c:v>
                </c:pt>
                <c:pt idx="1308">
                  <c:v>40.995152446157583</c:v>
                </c:pt>
                <c:pt idx="1309">
                  <c:v>41.037910280558336</c:v>
                </c:pt>
                <c:pt idx="1310">
                  <c:v>41.080694541310848</c:v>
                </c:pt>
                <c:pt idx="1311">
                  <c:v>41.12350526110076</c:v>
                </c:pt>
                <c:pt idx="1312">
                  <c:v>41.166342472674394</c:v>
                </c:pt>
                <c:pt idx="1313">
                  <c:v>41.209206208838935</c:v>
                </c:pt>
                <c:pt idx="1314">
                  <c:v>41.252096502462514</c:v>
                </c:pt>
                <c:pt idx="1315">
                  <c:v>41.295013386474444</c:v>
                </c:pt>
                <c:pt idx="1316">
                  <c:v>41.337956893865247</c:v>
                </c:pt>
                <c:pt idx="1317">
                  <c:v>41.380927057686947</c:v>
                </c:pt>
                <c:pt idx="1318">
                  <c:v>41.423923911053087</c:v>
                </c:pt>
                <c:pt idx="1319">
                  <c:v>41.466947487139016</c:v>
                </c:pt>
                <c:pt idx="1320">
                  <c:v>41.509997819181947</c:v>
                </c:pt>
                <c:pt idx="1321">
                  <c:v>41.55307494048116</c:v>
                </c:pt>
                <c:pt idx="1322">
                  <c:v>41.596178884398107</c:v>
                </c:pt>
                <c:pt idx="1323">
                  <c:v>41.63930968435659</c:v>
                </c:pt>
                <c:pt idx="1324">
                  <c:v>41.682467373842982</c:v>
                </c:pt>
                <c:pt idx="1325">
                  <c:v>41.725651986406284</c:v>
                </c:pt>
                <c:pt idx="1326">
                  <c:v>41.768863555658349</c:v>
                </c:pt>
                <c:pt idx="1327">
                  <c:v>41.812102115273966</c:v>
                </c:pt>
                <c:pt idx="1328">
                  <c:v>41.855367698991088</c:v>
                </c:pt>
                <c:pt idx="1329">
                  <c:v>41.898660340610981</c:v>
                </c:pt>
                <c:pt idx="1330">
                  <c:v>41.941980073998366</c:v>
                </c:pt>
                <c:pt idx="1331">
                  <c:v>41.985326933081581</c:v>
                </c:pt>
                <c:pt idx="1332">
                  <c:v>42.028700951852699</c:v>
                </c:pt>
                <c:pt idx="1333">
                  <c:v>42.072102164367784</c:v>
                </c:pt>
                <c:pt idx="1334">
                  <c:v>42.115530604746958</c:v>
                </c:pt>
                <c:pt idx="1335">
                  <c:v>42.158986307174608</c:v>
                </c:pt>
                <c:pt idx="1336">
                  <c:v>42.202469305899548</c:v>
                </c:pt>
                <c:pt idx="1337">
                  <c:v>42.245979635235173</c:v>
                </c:pt>
                <c:pt idx="1338">
                  <c:v>42.289517329559608</c:v>
                </c:pt>
                <c:pt idx="1339">
                  <c:v>42.333082423315872</c:v>
                </c:pt>
                <c:pt idx="1340">
                  <c:v>42.376674951012085</c:v>
                </c:pt>
                <c:pt idx="1341">
                  <c:v>42.420294947221578</c:v>
                </c:pt>
                <c:pt idx="1342">
                  <c:v>42.463942446583097</c:v>
                </c:pt>
                <c:pt idx="1343">
                  <c:v>42.507617483800921</c:v>
                </c:pt>
                <c:pt idx="1344">
                  <c:v>42.551320093645103</c:v>
                </c:pt>
                <c:pt idx="1345">
                  <c:v>42.595050310951514</c:v>
                </c:pt>
                <c:pt idx="1346">
                  <c:v>42.638808170622163</c:v>
                </c:pt>
                <c:pt idx="1347">
                  <c:v>42.682593707625252</c:v>
                </c:pt>
                <c:pt idx="1348">
                  <c:v>42.726406956995397</c:v>
                </c:pt>
                <c:pt idx="1349">
                  <c:v>42.770247953833746</c:v>
                </c:pt>
                <c:pt idx="1350">
                  <c:v>42.81411673330819</c:v>
                </c:pt>
                <c:pt idx="1351">
                  <c:v>42.858013330653527</c:v>
                </c:pt>
                <c:pt idx="1352">
                  <c:v>42.901937781171654</c:v>
                </c:pt>
                <c:pt idx="1353">
                  <c:v>42.945890120231667</c:v>
                </c:pt>
                <c:pt idx="1354">
                  <c:v>42.989870383270087</c:v>
                </c:pt>
                <c:pt idx="1355">
                  <c:v>43.033878605791017</c:v>
                </c:pt>
                <c:pt idx="1356">
                  <c:v>43.077914823366328</c:v>
                </c:pt>
                <c:pt idx="1357">
                  <c:v>43.121979071635813</c:v>
                </c:pt>
                <c:pt idx="1358">
                  <c:v>43.166071386307379</c:v>
                </c:pt>
                <c:pt idx="1359">
                  <c:v>43.210191803157166</c:v>
                </c:pt>
                <c:pt idx="1360">
                  <c:v>43.254340358029822</c:v>
                </c:pt>
                <c:pt idx="1361">
                  <c:v>43.298517086838579</c:v>
                </c:pt>
                <c:pt idx="1362">
                  <c:v>43.342722025565465</c:v>
                </c:pt>
                <c:pt idx="1363">
                  <c:v>43.386955210261512</c:v>
                </c:pt>
                <c:pt idx="1364">
                  <c:v>43.431216677046905</c:v>
                </c:pt>
                <c:pt idx="1365">
                  <c:v>43.47550646211112</c:v>
                </c:pt>
                <c:pt idx="1366">
                  <c:v>43.519824601713147</c:v>
                </c:pt>
                <c:pt idx="1367">
                  <c:v>43.564171132181691</c:v>
                </c:pt>
                <c:pt idx="1368">
                  <c:v>43.608546089915308</c:v>
                </c:pt>
                <c:pt idx="1369">
                  <c:v>43.652949511382602</c:v>
                </c:pt>
                <c:pt idx="1370">
                  <c:v>43.697381433122359</c:v>
                </c:pt>
                <c:pt idx="1371">
                  <c:v>43.741841891743803</c:v>
                </c:pt>
                <c:pt idx="1372">
                  <c:v>43.786330923926734</c:v>
                </c:pt>
                <c:pt idx="1373">
                  <c:v>43.830848566421722</c:v>
                </c:pt>
                <c:pt idx="1374">
                  <c:v>43.875394856050278</c:v>
                </c:pt>
                <c:pt idx="1375">
                  <c:v>43.919969829705067</c:v>
                </c:pt>
                <c:pt idx="1376">
                  <c:v>43.964573524350008</c:v>
                </c:pt>
                <c:pt idx="1377">
                  <c:v>44.009205977020564</c:v>
                </c:pt>
                <c:pt idx="1378">
                  <c:v>44.053867224823868</c:v>
                </c:pt>
                <c:pt idx="1379">
                  <c:v>44.098557304938922</c:v>
                </c:pt>
                <c:pt idx="1380">
                  <c:v>44.143276254616801</c:v>
                </c:pt>
                <c:pt idx="1381">
                  <c:v>44.188024111180781</c:v>
                </c:pt>
                <c:pt idx="1382">
                  <c:v>44.232800912026555</c:v>
                </c:pt>
                <c:pt idx="1383">
                  <c:v>44.27760669462247</c:v>
                </c:pt>
                <c:pt idx="1384">
                  <c:v>44.322441496509654</c:v>
                </c:pt>
                <c:pt idx="1385">
                  <c:v>44.367305355302257</c:v>
                </c:pt>
                <c:pt idx="1386">
                  <c:v>44.412198308687536</c:v>
                </c:pt>
                <c:pt idx="1387">
                  <c:v>44.457120394426198</c:v>
                </c:pt>
                <c:pt idx="1388">
                  <c:v>44.502071650352434</c:v>
                </c:pt>
                <c:pt idx="1389">
                  <c:v>44.547052114374246</c:v>
                </c:pt>
                <c:pt idx="1390">
                  <c:v>44.592061824473554</c:v>
                </c:pt>
                <c:pt idx="1391">
                  <c:v>44.637100818706436</c:v>
                </c:pt>
                <c:pt idx="1392">
                  <c:v>44.68216913520326</c:v>
                </c:pt>
                <c:pt idx="1393">
                  <c:v>44.727266812168914</c:v>
                </c:pt>
                <c:pt idx="1394">
                  <c:v>44.772393887883041</c:v>
                </c:pt>
                <c:pt idx="1395">
                  <c:v>44.817550400700178</c:v>
                </c:pt>
                <c:pt idx="1396">
                  <c:v>44.862736389049985</c:v>
                </c:pt>
                <c:pt idx="1397">
                  <c:v>44.907951891437385</c:v>
                </c:pt>
                <c:pt idx="1398">
                  <c:v>44.953196946442816</c:v>
                </c:pt>
                <c:pt idx="1399">
                  <c:v>44.998471592722431</c:v>
                </c:pt>
                <c:pt idx="1400">
                  <c:v>45.043775869008272</c:v>
                </c:pt>
                <c:pt idx="1401">
                  <c:v>45.089109814108483</c:v>
                </c:pt>
                <c:pt idx="1402">
                  <c:v>45.134473466907465</c:v>
                </c:pt>
                <c:pt idx="1403">
                  <c:v>45.179866866366169</c:v>
                </c:pt>
                <c:pt idx="1404">
                  <c:v>45.225290051522165</c:v>
                </c:pt>
                <c:pt idx="1405">
                  <c:v>45.270743061490002</c:v>
                </c:pt>
                <c:pt idx="1406">
                  <c:v>45.316225935461276</c:v>
                </c:pt>
                <c:pt idx="1407">
                  <c:v>45.361738712704927</c:v>
                </c:pt>
                <c:pt idx="1408">
                  <c:v>45.407281432567331</c:v>
                </c:pt>
                <c:pt idx="1409">
                  <c:v>45.452854134472616</c:v>
                </c:pt>
                <c:pt idx="1410">
                  <c:v>45.498456857922832</c:v>
                </c:pt>
                <c:pt idx="1411">
                  <c:v>45.544089642498129</c:v>
                </c:pt>
                <c:pt idx="1412">
                  <c:v>45.589752527857001</c:v>
                </c:pt>
                <c:pt idx="1413">
                  <c:v>45.635445553736439</c:v>
                </c:pt>
                <c:pt idx="1414">
                  <c:v>45.681168759952222</c:v>
                </c:pt>
                <c:pt idx="1415">
                  <c:v>45.726922186399015</c:v>
                </c:pt>
                <c:pt idx="1416">
                  <c:v>45.772705873050697</c:v>
                </c:pt>
                <c:pt idx="1417">
                  <c:v>45.818519859960467</c:v>
                </c:pt>
                <c:pt idx="1418">
                  <c:v>45.86436418726116</c:v>
                </c:pt>
                <c:pt idx="1419">
                  <c:v>45.910238895165335</c:v>
                </c:pt>
                <c:pt idx="1420">
                  <c:v>45.956144023965557</c:v>
                </c:pt>
                <c:pt idx="1421">
                  <c:v>46.002079614034635</c:v>
                </c:pt>
                <c:pt idx="1422">
                  <c:v>46.048045705825793</c:v>
                </c:pt>
                <c:pt idx="1423">
                  <c:v>46.094042339872885</c:v>
                </c:pt>
                <c:pt idx="1424">
                  <c:v>46.140069556790621</c:v>
                </c:pt>
                <c:pt idx="1425">
                  <c:v>46.186127397274753</c:v>
                </c:pt>
                <c:pt idx="1426">
                  <c:v>46.23221590210234</c:v>
                </c:pt>
                <c:pt idx="1427">
                  <c:v>46.278335112131955</c:v>
                </c:pt>
                <c:pt idx="1428">
                  <c:v>46.324485068303879</c:v>
                </c:pt>
                <c:pt idx="1429">
                  <c:v>46.370665811640301</c:v>
                </c:pt>
                <c:pt idx="1430">
                  <c:v>46.416877383245598</c:v>
                </c:pt>
                <c:pt idx="1431">
                  <c:v>46.463119824306489</c:v>
                </c:pt>
                <c:pt idx="1432">
                  <c:v>46.509393176092324</c:v>
                </c:pt>
                <c:pt idx="1433">
                  <c:v>46.555697479955228</c:v>
                </c:pt>
                <c:pt idx="1434">
                  <c:v>46.602032777330407</c:v>
                </c:pt>
                <c:pt idx="1435">
                  <c:v>46.648399109736296</c:v>
                </c:pt>
                <c:pt idx="1436">
                  <c:v>46.694796518774794</c:v>
                </c:pt>
                <c:pt idx="1437">
                  <c:v>46.74122504613154</c:v>
                </c:pt>
                <c:pt idx="1438">
                  <c:v>46.787684733576107</c:v>
                </c:pt>
                <c:pt idx="1439">
                  <c:v>46.834175622962206</c:v>
                </c:pt>
                <c:pt idx="1440">
                  <c:v>46.880697756227939</c:v>
                </c:pt>
                <c:pt idx="1441">
                  <c:v>46.927251175395988</c:v>
                </c:pt>
                <c:pt idx="1442">
                  <c:v>46.973835922573919</c:v>
                </c:pt>
                <c:pt idx="1443">
                  <c:v>47.020452039954343</c:v>
                </c:pt>
                <c:pt idx="1444">
                  <c:v>47.06709956981517</c:v>
                </c:pt>
                <c:pt idx="1445">
                  <c:v>47.113778554519818</c:v>
                </c:pt>
                <c:pt idx="1446">
                  <c:v>47.160489036517482</c:v>
                </c:pt>
                <c:pt idx="1447">
                  <c:v>47.207231058343332</c:v>
                </c:pt>
                <c:pt idx="1448">
                  <c:v>47.254004662618762</c:v>
                </c:pt>
                <c:pt idx="1449">
                  <c:v>47.300809892051618</c:v>
                </c:pt>
                <c:pt idx="1450">
                  <c:v>47.347646789436446</c:v>
                </c:pt>
                <c:pt idx="1451">
                  <c:v>47.3945153976547</c:v>
                </c:pt>
                <c:pt idx="1452">
                  <c:v>47.441415759674975</c:v>
                </c:pt>
                <c:pt idx="1453">
                  <c:v>47.488347918553288</c:v>
                </c:pt>
                <c:pt idx="1454">
                  <c:v>47.535311917433283</c:v>
                </c:pt>
                <c:pt idx="1455">
                  <c:v>47.582307799546484</c:v>
                </c:pt>
                <c:pt idx="1456">
                  <c:v>47.629335608212472</c:v>
                </c:pt>
                <c:pt idx="1457">
                  <c:v>47.676395386839239</c:v>
                </c:pt>
                <c:pt idx="1458">
                  <c:v>47.723487178923314</c:v>
                </c:pt>
                <c:pt idx="1459">
                  <c:v>47.770611028050077</c:v>
                </c:pt>
                <c:pt idx="1460">
                  <c:v>47.817766977893989</c:v>
                </c:pt>
                <c:pt idx="1461">
                  <c:v>47.864955072218827</c:v>
                </c:pt>
                <c:pt idx="1462">
                  <c:v>47.912175354877895</c:v>
                </c:pt>
                <c:pt idx="1463">
                  <c:v>47.959427869814306</c:v>
                </c:pt>
                <c:pt idx="1464">
                  <c:v>48.006712661061236</c:v>
                </c:pt>
                <c:pt idx="1465">
                  <c:v>48.054029772742176</c:v>
                </c:pt>
                <c:pt idx="1466">
                  <c:v>48.101379249071094</c:v>
                </c:pt>
                <c:pt idx="1467">
                  <c:v>48.148761134352803</c:v>
                </c:pt>
                <c:pt idx="1468">
                  <c:v>48.19617547298315</c:v>
                </c:pt>
                <c:pt idx="1469">
                  <c:v>48.243622309449215</c:v>
                </c:pt>
                <c:pt idx="1470">
                  <c:v>48.291101688329668</c:v>
                </c:pt>
                <c:pt idx="1471">
                  <c:v>48.338613654294981</c:v>
                </c:pt>
                <c:pt idx="1472">
                  <c:v>48.386158252107599</c:v>
                </c:pt>
                <c:pt idx="1473">
                  <c:v>48.433735526622328</c:v>
                </c:pt>
                <c:pt idx="1474">
                  <c:v>48.481345522786469</c:v>
                </c:pt>
                <c:pt idx="1475">
                  <c:v>48.52898828564016</c:v>
                </c:pt>
                <c:pt idx="1476">
                  <c:v>48.576663860316607</c:v>
                </c:pt>
                <c:pt idx="1477">
                  <c:v>48.624372292042288</c:v>
                </c:pt>
                <c:pt idx="1478">
                  <c:v>48.672113626137275</c:v>
                </c:pt>
                <c:pt idx="1479">
                  <c:v>48.719887908015501</c:v>
                </c:pt>
                <c:pt idx="1480">
                  <c:v>48.767695183184919</c:v>
                </c:pt>
                <c:pt idx="1481">
                  <c:v>48.815535497247907</c:v>
                </c:pt>
                <c:pt idx="1482">
                  <c:v>48.863408895901401</c:v>
                </c:pt>
                <c:pt idx="1483">
                  <c:v>48.911315424937214</c:v>
                </c:pt>
                <c:pt idx="1484">
                  <c:v>48.95925513024234</c:v>
                </c:pt>
                <c:pt idx="1485">
                  <c:v>49.007228057799111</c:v>
                </c:pt>
                <c:pt idx="1486">
                  <c:v>49.055234253685562</c:v>
                </c:pt>
                <c:pt idx="1487">
                  <c:v>49.103273764075666</c:v>
                </c:pt>
                <c:pt idx="1488">
                  <c:v>49.151346635239534</c:v>
                </c:pt>
                <c:pt idx="1489">
                  <c:v>49.199452913543809</c:v>
                </c:pt>
                <c:pt idx="1490">
                  <c:v>49.247592645451832</c:v>
                </c:pt>
                <c:pt idx="1491">
                  <c:v>49.295765877523934</c:v>
                </c:pt>
                <c:pt idx="1492">
                  <c:v>49.343972656417748</c:v>
                </c:pt>
                <c:pt idx="1493">
                  <c:v>49.392213028888406</c:v>
                </c:pt>
                <c:pt idx="1494">
                  <c:v>49.440487041788899</c:v>
                </c:pt>
                <c:pt idx="1495">
                  <c:v>49.488794742070297</c:v>
                </c:pt>
                <c:pt idx="1496">
                  <c:v>49.537136176781992</c:v>
                </c:pt>
                <c:pt idx="1497">
                  <c:v>49.585511393072053</c:v>
                </c:pt>
                <c:pt idx="1498">
                  <c:v>49.633920438187474</c:v>
                </c:pt>
                <c:pt idx="1499">
                  <c:v>49.682363359474365</c:v>
                </c:pt>
                <c:pt idx="1500">
                  <c:v>49.730840204378389</c:v>
                </c:pt>
                <c:pt idx="1501">
                  <c:v>49.779351020444885</c:v>
                </c:pt>
                <c:pt idx="1502">
                  <c:v>49.827895855319269</c:v>
                </c:pt>
                <c:pt idx="1503">
                  <c:v>49.876474756747257</c:v>
                </c:pt>
                <c:pt idx="1504">
                  <c:v>49.92508777257509</c:v>
                </c:pt>
                <c:pt idx="1505">
                  <c:v>49.973734950749964</c:v>
                </c:pt>
                <c:pt idx="1506">
                  <c:v>50.022416339320202</c:v>
                </c:pt>
                <c:pt idx="1507">
                  <c:v>50.071131986435525</c:v>
                </c:pt>
                <c:pt idx="1508">
                  <c:v>50.119881940347433</c:v>
                </c:pt>
                <c:pt idx="1509">
                  <c:v>50.168666249409391</c:v>
                </c:pt>
                <c:pt idx="1510">
                  <c:v>50.217484962077215</c:v>
                </c:pt>
                <c:pt idx="1511">
                  <c:v>50.266338126909289</c:v>
                </c:pt>
                <c:pt idx="1512">
                  <c:v>50.315225792566828</c:v>
                </c:pt>
                <c:pt idx="1513">
                  <c:v>50.364148007814279</c:v>
                </c:pt>
                <c:pt idx="1514">
                  <c:v>50.413104821519546</c:v>
                </c:pt>
                <c:pt idx="1515">
                  <c:v>50.462096282654237</c:v>
                </c:pt>
                <c:pt idx="1516">
                  <c:v>50.511122440294059</c:v>
                </c:pt>
                <c:pt idx="1517">
                  <c:v>50.560183343619002</c:v>
                </c:pt>
                <c:pt idx="1518">
                  <c:v>50.609279041913766</c:v>
                </c:pt>
                <c:pt idx="1519">
                  <c:v>50.658409584567963</c:v>
                </c:pt>
                <c:pt idx="1520">
                  <c:v>50.707575021076394</c:v>
                </c:pt>
                <c:pt idx="1521">
                  <c:v>50.756775401039441</c:v>
                </c:pt>
                <c:pt idx="1522">
                  <c:v>50.806010774163312</c:v>
                </c:pt>
                <c:pt idx="1523">
                  <c:v>50.855281190260328</c:v>
                </c:pt>
                <c:pt idx="1524">
                  <c:v>50.904586699249272</c:v>
                </c:pt>
                <c:pt idx="1525">
                  <c:v>50.953927351155663</c:v>
                </c:pt>
                <c:pt idx="1526">
                  <c:v>51.003303196112029</c:v>
                </c:pt>
                <c:pt idx="1527">
                  <c:v>51.052714284358309</c:v>
                </c:pt>
                <c:pt idx="1528">
                  <c:v>51.102160666242035</c:v>
                </c:pt>
                <c:pt idx="1529">
                  <c:v>51.151642392218754</c:v>
                </c:pt>
                <c:pt idx="1530">
                  <c:v>51.201159512852286</c:v>
                </c:pt>
                <c:pt idx="1531">
                  <c:v>51.250712078814971</c:v>
                </c:pt>
                <c:pt idx="1532">
                  <c:v>51.300300140888112</c:v>
                </c:pt>
                <c:pt idx="1533">
                  <c:v>51.349923749962215</c:v>
                </c:pt>
                <c:pt idx="1534">
                  <c:v>51.399582957037261</c:v>
                </c:pt>
                <c:pt idx="1535">
                  <c:v>51.449277813223112</c:v>
                </c:pt>
                <c:pt idx="1536">
                  <c:v>51.499008369739741</c:v>
                </c:pt>
                <c:pt idx="1537">
                  <c:v>51.548774677917621</c:v>
                </c:pt>
                <c:pt idx="1538">
                  <c:v>51.598576789198006</c:v>
                </c:pt>
                <c:pt idx="1539">
                  <c:v>51.648414755133231</c:v>
                </c:pt>
                <c:pt idx="1540">
                  <c:v>51.698288627387072</c:v>
                </c:pt>
                <c:pt idx="1541">
                  <c:v>51.748198457735064</c:v>
                </c:pt>
                <c:pt idx="1542">
                  <c:v>51.798144298064777</c:v>
                </c:pt>
                <c:pt idx="1543">
                  <c:v>51.848126200376207</c:v>
                </c:pt>
                <c:pt idx="1544">
                  <c:v>51.898144216782029</c:v>
                </c:pt>
                <c:pt idx="1545">
                  <c:v>51.948198399508001</c:v>
                </c:pt>
                <c:pt idx="1546">
                  <c:v>51.998288800893256</c:v>
                </c:pt>
                <c:pt idx="1547">
                  <c:v>52.048415473390548</c:v>
                </c:pt>
                <c:pt idx="1548">
                  <c:v>52.098578469566739</c:v>
                </c:pt>
                <c:pt idx="1549">
                  <c:v>52.148777842103044</c:v>
                </c:pt>
                <c:pt idx="1550">
                  <c:v>52.199013643795311</c:v>
                </c:pt>
                <c:pt idx="1551">
                  <c:v>52.249285927554489</c:v>
                </c:pt>
                <c:pt idx="1552">
                  <c:v>52.299594746406797</c:v>
                </c:pt>
                <c:pt idx="1553">
                  <c:v>52.349940153494231</c:v>
                </c:pt>
                <c:pt idx="1554">
                  <c:v>52.400322202074783</c:v>
                </c:pt>
                <c:pt idx="1555">
                  <c:v>52.450740945522796</c:v>
                </c:pt>
                <c:pt idx="1556">
                  <c:v>52.501196437329334</c:v>
                </c:pt>
                <c:pt idx="1557">
                  <c:v>52.551688731102544</c:v>
                </c:pt>
                <c:pt idx="1558">
                  <c:v>52.602217880567899</c:v>
                </c:pt>
                <c:pt idx="1559">
                  <c:v>52.652783939568643</c:v>
                </c:pt>
                <c:pt idx="1560">
                  <c:v>52.703386962066119</c:v>
                </c:pt>
                <c:pt idx="1561">
                  <c:v>52.754027002140035</c:v>
                </c:pt>
                <c:pt idx="1562">
                  <c:v>52.804704113988919</c:v>
                </c:pt>
                <c:pt idx="1563">
                  <c:v>52.855418351930368</c:v>
                </c:pt>
                <c:pt idx="1564">
                  <c:v>52.906169770401505</c:v>
                </c:pt>
                <c:pt idx="1565">
                  <c:v>52.95695842395925</c:v>
                </c:pt>
                <c:pt idx="1566">
                  <c:v>53.007784367280649</c:v>
                </c:pt>
                <c:pt idx="1567">
                  <c:v>53.058647655163313</c:v>
                </c:pt>
                <c:pt idx="1568">
                  <c:v>53.109548342525756</c:v>
                </c:pt>
                <c:pt idx="1569">
                  <c:v>53.160486484407642</c:v>
                </c:pt>
                <c:pt idx="1570">
                  <c:v>53.211462135970322</c:v>
                </c:pt>
                <c:pt idx="1571">
                  <c:v>53.262475352496992</c:v>
                </c:pt>
                <c:pt idx="1572">
                  <c:v>53.313526189393251</c:v>
                </c:pt>
                <c:pt idx="1573">
                  <c:v>53.364614702187339</c:v>
                </c:pt>
                <c:pt idx="1574">
                  <c:v>53.415740946530462</c:v>
                </c:pt>
                <c:pt idx="1575">
                  <c:v>53.46690497819732</c:v>
                </c:pt>
                <c:pt idx="1576">
                  <c:v>53.518106853086323</c:v>
                </c:pt>
                <c:pt idx="1577">
                  <c:v>53.569346627219993</c:v>
                </c:pt>
                <c:pt idx="1578">
                  <c:v>53.620624356745402</c:v>
                </c:pt>
                <c:pt idx="1579">
                  <c:v>53.671940097934403</c:v>
                </c:pt>
                <c:pt idx="1580">
                  <c:v>53.723293907184164</c:v>
                </c:pt>
                <c:pt idx="1581">
                  <c:v>53.774685841017423</c:v>
                </c:pt>
                <c:pt idx="1582">
                  <c:v>53.826115956082894</c:v>
                </c:pt>
                <c:pt idx="1583">
                  <c:v>53.877584309155637</c:v>
                </c:pt>
                <c:pt idx="1584">
                  <c:v>53.929090957137504</c:v>
                </c:pt>
                <c:pt idx="1585">
                  <c:v>53.980635957057345</c:v>
                </c:pt>
                <c:pt idx="1586">
                  <c:v>54.032219366071615</c:v>
                </c:pt>
                <c:pt idx="1587">
                  <c:v>54.083841241464533</c:v>
                </c:pt>
                <c:pt idx="1588">
                  <c:v>54.135501640648627</c:v>
                </c:pt>
                <c:pt idx="1589">
                  <c:v>54.187200621165076</c:v>
                </c:pt>
                <c:pt idx="1590">
                  <c:v>54.238938240683986</c:v>
                </c:pt>
                <c:pt idx="1591">
                  <c:v>54.290714557004947</c:v>
                </c:pt>
                <c:pt idx="1592">
                  <c:v>54.342529628057328</c:v>
                </c:pt>
                <c:pt idx="1593">
                  <c:v>54.394383511900628</c:v>
                </c:pt>
                <c:pt idx="1594">
                  <c:v>54.446276266724958</c:v>
                </c:pt>
                <c:pt idx="1595">
                  <c:v>54.498207950851395</c:v>
                </c:pt>
                <c:pt idx="1596">
                  <c:v>54.550178622732325</c:v>
                </c:pt>
                <c:pt idx="1597">
                  <c:v>54.602188340951948</c:v>
                </c:pt>
                <c:pt idx="1598">
                  <c:v>54.654237164226522</c:v>
                </c:pt>
                <c:pt idx="1599">
                  <c:v>54.706325151404926</c:v>
                </c:pt>
                <c:pt idx="1600">
                  <c:v>54.758452361468954</c:v>
                </c:pt>
                <c:pt idx="1601">
                  <c:v>54.810618853533725</c:v>
                </c:pt>
                <c:pt idx="1602">
                  <c:v>54.862824686848114</c:v>
                </c:pt>
                <c:pt idx="1603">
                  <c:v>54.91506992079519</c:v>
                </c:pt>
                <c:pt idx="1604">
                  <c:v>54.967354614892479</c:v>
                </c:pt>
                <c:pt idx="1605">
                  <c:v>55.019678828792557</c:v>
                </c:pt>
                <c:pt idx="1606">
                  <c:v>55.07204262228332</c:v>
                </c:pt>
                <c:pt idx="1607">
                  <c:v>55.124446055288438</c:v>
                </c:pt>
                <c:pt idx="1608">
                  <c:v>55.176889187867836</c:v>
                </c:pt>
                <c:pt idx="1609">
                  <c:v>55.229372080217956</c:v>
                </c:pt>
                <c:pt idx="1610">
                  <c:v>55.281894792672311</c:v>
                </c:pt>
                <c:pt idx="1611">
                  <c:v>55.334457385701853</c:v>
                </c:pt>
                <c:pt idx="1612">
                  <c:v>55.387059919915338</c:v>
                </c:pt>
                <c:pt idx="1613">
                  <c:v>55.439702456059855</c:v>
                </c:pt>
                <c:pt idx="1614">
                  <c:v>55.49238505502111</c:v>
                </c:pt>
                <c:pt idx="1615">
                  <c:v>55.545107777823986</c:v>
                </c:pt>
                <c:pt idx="1616">
                  <c:v>55.597870685632913</c:v>
                </c:pt>
                <c:pt idx="1617">
                  <c:v>55.650673839752208</c:v>
                </c:pt>
                <c:pt idx="1618">
                  <c:v>55.703517301626654</c:v>
                </c:pt>
                <c:pt idx="1619">
                  <c:v>55.756401132841837</c:v>
                </c:pt>
                <c:pt idx="1620">
                  <c:v>55.809325395124574</c:v>
                </c:pt>
                <c:pt idx="1621">
                  <c:v>55.862290150343391</c:v>
                </c:pt>
                <c:pt idx="1622">
                  <c:v>55.915295460508894</c:v>
                </c:pt>
                <c:pt idx="1623">
                  <c:v>55.968341387774288</c:v>
                </c:pt>
                <c:pt idx="1624">
                  <c:v>56.021427994435747</c:v>
                </c:pt>
                <c:pt idx="1625">
                  <c:v>56.074555342932861</c:v>
                </c:pt>
                <c:pt idx="1626">
                  <c:v>56.127723495849118</c:v>
                </c:pt>
                <c:pt idx="1627">
                  <c:v>56.180932515912311</c:v>
                </c:pt>
                <c:pt idx="1628">
                  <c:v>56.234182465994955</c:v>
                </c:pt>
                <c:pt idx="1629">
                  <c:v>56.287473409114817</c:v>
                </c:pt>
                <c:pt idx="1630">
                  <c:v>56.340805408435301</c:v>
                </c:pt>
                <c:pt idx="1631">
                  <c:v>56.394178527265872</c:v>
                </c:pt>
                <c:pt idx="1632">
                  <c:v>56.447592829062607</c:v>
                </c:pt>
                <c:pt idx="1633">
                  <c:v>56.501048377428503</c:v>
                </c:pt>
                <c:pt idx="1634">
                  <c:v>56.554545236114109</c:v>
                </c:pt>
                <c:pt idx="1635">
                  <c:v>56.608083469017842</c:v>
                </c:pt>
                <c:pt idx="1636">
                  <c:v>56.661663140186441</c:v>
                </c:pt>
                <c:pt idx="1637">
                  <c:v>56.715284313815566</c:v>
                </c:pt>
                <c:pt idx="1638">
                  <c:v>56.768947054250134</c:v>
                </c:pt>
                <c:pt idx="1639">
                  <c:v>56.822651425984773</c:v>
                </c:pt>
                <c:pt idx="1640">
                  <c:v>56.876397493664399</c:v>
                </c:pt>
                <c:pt idx="1641">
                  <c:v>56.930185322084562</c:v>
                </c:pt>
                <c:pt idx="1642">
                  <c:v>56.984014976192</c:v>
                </c:pt>
                <c:pt idx="1643">
                  <c:v>57.037886521085085</c:v>
                </c:pt>
                <c:pt idx="1644">
                  <c:v>57.091800022014247</c:v>
                </c:pt>
                <c:pt idx="1645">
                  <c:v>57.145755544382517</c:v>
                </c:pt>
                <c:pt idx="1646">
                  <c:v>57.199753153746002</c:v>
                </c:pt>
                <c:pt idx="1647">
                  <c:v>57.253792915814273</c:v>
                </c:pt>
                <c:pt idx="1648">
                  <c:v>57.307874896450969</c:v>
                </c:pt>
                <c:pt idx="1649">
                  <c:v>57.361999161674142</c:v>
                </c:pt>
                <c:pt idx="1650">
                  <c:v>57.416165777656907</c:v>
                </c:pt>
                <c:pt idx="1651">
                  <c:v>57.470374810727805</c:v>
                </c:pt>
                <c:pt idx="1652">
                  <c:v>57.524626327371259</c:v>
                </c:pt>
                <c:pt idx="1653">
                  <c:v>57.578920394228213</c:v>
                </c:pt>
                <c:pt idx="1654">
                  <c:v>57.633257078096506</c:v>
                </c:pt>
                <c:pt idx="1655">
                  <c:v>57.687636445931361</c:v>
                </c:pt>
                <c:pt idx="1656">
                  <c:v>57.742058564845976</c:v>
                </c:pt>
                <c:pt idx="1657">
                  <c:v>57.796523502111903</c:v>
                </c:pt>
                <c:pt idx="1658">
                  <c:v>57.851031325159624</c:v>
                </c:pt>
                <c:pt idx="1659">
                  <c:v>57.905582101579064</c:v>
                </c:pt>
                <c:pt idx="1660">
                  <c:v>57.960175899119996</c:v>
                </c:pt>
                <c:pt idx="1661">
                  <c:v>58.014812785692662</c:v>
                </c:pt>
                <c:pt idx="1662">
                  <c:v>58.069492829368237</c:v>
                </c:pt>
                <c:pt idx="1663">
                  <c:v>58.124216098379243</c:v>
                </c:pt>
                <c:pt idx="1664">
                  <c:v>58.17898266112028</c:v>
                </c:pt>
                <c:pt idx="1665">
                  <c:v>58.233792586148283</c:v>
                </c:pt>
                <c:pt idx="1666">
                  <c:v>58.28864594218323</c:v>
                </c:pt>
                <c:pt idx="1667">
                  <c:v>58.343542798108587</c:v>
                </c:pt>
                <c:pt idx="1668">
                  <c:v>58.398483222971763</c:v>
                </c:pt>
                <c:pt idx="1669">
                  <c:v>58.453467285984779</c:v>
                </c:pt>
                <c:pt idx="1670">
                  <c:v>58.508495056524666</c:v>
                </c:pt>
                <c:pt idx="1671">
                  <c:v>58.563566604134039</c:v>
                </c:pt>
                <c:pt idx="1672">
                  <c:v>58.618681998521609</c:v>
                </c:pt>
                <c:pt idx="1673">
                  <c:v>58.673841309562754</c:v>
                </c:pt>
                <c:pt idx="1674">
                  <c:v>58.729044607299961</c:v>
                </c:pt>
                <c:pt idx="1675">
                  <c:v>58.784291961943488</c:v>
                </c:pt>
                <c:pt idx="1676">
                  <c:v>58.83958344387176</c:v>
                </c:pt>
                <c:pt idx="1677">
                  <c:v>58.894919123632015</c:v>
                </c:pt>
                <c:pt idx="1678">
                  <c:v>58.950299071940812</c:v>
                </c:pt>
                <c:pt idx="1679">
                  <c:v>59.005723359684524</c:v>
                </c:pt>
                <c:pt idx="1680">
                  <c:v>59.061192057919953</c:v>
                </c:pt>
                <c:pt idx="1681">
                  <c:v>59.116705237874882</c:v>
                </c:pt>
                <c:pt idx="1682">
                  <c:v>59.172262970948488</c:v>
                </c:pt>
                <c:pt idx="1683">
                  <c:v>59.227865328712113</c:v>
                </c:pt>
                <c:pt idx="1684">
                  <c:v>59.283512382909606</c:v>
                </c:pt>
                <c:pt idx="1685">
                  <c:v>59.33920420545801</c:v>
                </c:pt>
                <c:pt idx="1686">
                  <c:v>59.394940868448124</c:v>
                </c:pt>
                <c:pt idx="1687">
                  <c:v>59.450722444144922</c:v>
                </c:pt>
                <c:pt idx="1688">
                  <c:v>59.50654900498828</c:v>
                </c:pt>
                <c:pt idx="1689">
                  <c:v>59.562420623593482</c:v>
                </c:pt>
                <c:pt idx="1690">
                  <c:v>59.618337372751718</c:v>
                </c:pt>
                <c:pt idx="1691">
                  <c:v>59.674299325430795</c:v>
                </c:pt>
                <c:pt idx="1692">
                  <c:v>59.730306554775524</c:v>
                </c:pt>
                <c:pt idx="1693">
                  <c:v>59.78635913410848</c:v>
                </c:pt>
                <c:pt idx="1694">
                  <c:v>59.842457136930491</c:v>
                </c:pt>
                <c:pt idx="1695">
                  <c:v>59.898600636921152</c:v>
                </c:pt>
                <c:pt idx="1696">
                  <c:v>59.954789707939533</c:v>
                </c:pt>
                <c:pt idx="1697">
                  <c:v>60.011024424024711</c:v>
                </c:pt>
                <c:pt idx="1698">
                  <c:v>60.067304859396266</c:v>
                </c:pt>
                <c:pt idx="1699">
                  <c:v>60.123631088455056</c:v>
                </c:pt>
                <c:pt idx="1700">
                  <c:v>60.180003185783605</c:v>
                </c:pt>
                <c:pt idx="1701">
                  <c:v>60.236421226146838</c:v>
                </c:pt>
                <c:pt idx="1702">
                  <c:v>60.292885284492641</c:v>
                </c:pt>
                <c:pt idx="1703">
                  <c:v>60.34939543595241</c:v>
                </c:pt>
                <c:pt idx="1704">
                  <c:v>60.405951755841699</c:v>
                </c:pt>
                <c:pt idx="1705">
                  <c:v>60.462554319660846</c:v>
                </c:pt>
                <c:pt idx="1706">
                  <c:v>60.519203203095465</c:v>
                </c:pt>
                <c:pt idx="1707">
                  <c:v>60.575898482017195</c:v>
                </c:pt>
                <c:pt idx="1708">
                  <c:v>60.632640232484249</c:v>
                </c:pt>
                <c:pt idx="1709">
                  <c:v>60.689428530741957</c:v>
                </c:pt>
                <c:pt idx="1710">
                  <c:v>60.74626345322352</c:v>
                </c:pt>
                <c:pt idx="1711">
                  <c:v>60.803145076550486</c:v>
                </c:pt>
                <c:pt idx="1712">
                  <c:v>60.860073477533483</c:v>
                </c:pt>
                <c:pt idx="1713">
                  <c:v>60.917048733172798</c:v>
                </c:pt>
                <c:pt idx="1714">
                  <c:v>60.974070920658953</c:v>
                </c:pt>
                <c:pt idx="1715">
                  <c:v>61.031140117373418</c:v>
                </c:pt>
                <c:pt idx="1716">
                  <c:v>61.088256400889215</c:v>
                </c:pt>
                <c:pt idx="1717">
                  <c:v>61.145419848971464</c:v>
                </c:pt>
                <c:pt idx="1718">
                  <c:v>61.202630539578188</c:v>
                </c:pt>
                <c:pt idx="1719">
                  <c:v>61.259888550860758</c:v>
                </c:pt>
                <c:pt idx="1720">
                  <c:v>61.317193961164712</c:v>
                </c:pt>
                <c:pt idx="1721">
                  <c:v>61.374546849030281</c:v>
                </c:pt>
                <c:pt idx="1722">
                  <c:v>61.431947293193041</c:v>
                </c:pt>
                <c:pt idx="1723">
                  <c:v>61.489395372584646</c:v>
                </c:pt>
                <c:pt idx="1724">
                  <c:v>61.546891166333396</c:v>
                </c:pt>
                <c:pt idx="1725">
                  <c:v>61.604434753764899</c:v>
                </c:pt>
                <c:pt idx="1726">
                  <c:v>61.6620262144028</c:v>
                </c:pt>
                <c:pt idx="1727">
                  <c:v>61.719665627969313</c:v>
                </c:pt>
                <c:pt idx="1728">
                  <c:v>61.777353074386028</c:v>
                </c:pt>
                <c:pt idx="1729">
                  <c:v>61.835088633774483</c:v>
                </c:pt>
                <c:pt idx="1730">
                  <c:v>61.892872386456823</c:v>
                </c:pt>
                <c:pt idx="1731">
                  <c:v>61.950704412956533</c:v>
                </c:pt>
                <c:pt idx="1732">
                  <c:v>62.008584793999106</c:v>
                </c:pt>
                <c:pt idx="1733">
                  <c:v>62.066513610512615</c:v>
                </c:pt>
                <c:pt idx="1734">
                  <c:v>62.124490943628565</c:v>
                </c:pt>
                <c:pt idx="1735">
                  <c:v>62.182516874682385</c:v>
                </c:pt>
                <c:pt idx="1736">
                  <c:v>62.240591485214267</c:v>
                </c:pt>
                <c:pt idx="1737">
                  <c:v>62.298714856969809</c:v>
                </c:pt>
                <c:pt idx="1738">
                  <c:v>62.356887071900623</c:v>
                </c:pt>
                <c:pt idx="1739">
                  <c:v>62.415108212165144</c:v>
                </c:pt>
                <c:pt idx="1740">
                  <c:v>62.473378360129303</c:v>
                </c:pt>
                <c:pt idx="1741">
                  <c:v>62.53169759836711</c:v>
                </c:pt>
                <c:pt idx="1742">
                  <c:v>62.590066009661548</c:v>
                </c:pt>
                <c:pt idx="1743">
                  <c:v>62.648483677005117</c:v>
                </c:pt>
                <c:pt idx="1744">
                  <c:v>62.706950683600603</c:v>
                </c:pt>
                <c:pt idx="1745">
                  <c:v>62.765467112861835</c:v>
                </c:pt>
                <c:pt idx="1746">
                  <c:v>62.824033048414293</c:v>
                </c:pt>
                <c:pt idx="1747">
                  <c:v>62.882648574095903</c:v>
                </c:pt>
                <c:pt idx="1748">
                  <c:v>62.941313773957795</c:v>
                </c:pt>
                <c:pt idx="1749">
                  <c:v>63.000028732264859</c:v>
                </c:pt>
                <c:pt idx="1750">
                  <c:v>63.058793533496683</c:v>
                </c:pt>
                <c:pt idx="1751">
                  <c:v>63.117608262348149</c:v>
                </c:pt>
                <c:pt idx="1752">
                  <c:v>63.176473003730145</c:v>
                </c:pt>
                <c:pt idx="1753">
                  <c:v>63.235387842770457</c:v>
                </c:pt>
                <c:pt idx="1754">
                  <c:v>63.294352864814286</c:v>
                </c:pt>
                <c:pt idx="1755">
                  <c:v>63.353368155425201</c:v>
                </c:pt>
                <c:pt idx="1756">
                  <c:v>63.412433800385756</c:v>
                </c:pt>
                <c:pt idx="1757">
                  <c:v>63.471549885698252</c:v>
                </c:pt>
                <c:pt idx="1758">
                  <c:v>63.530716497585544</c:v>
                </c:pt>
                <c:pt idx="1759">
                  <c:v>63.589933722491757</c:v>
                </c:pt>
                <c:pt idx="1760">
                  <c:v>63.649201647083004</c:v>
                </c:pt>
                <c:pt idx="1761">
                  <c:v>63.708520358248251</c:v>
                </c:pt>
                <c:pt idx="1762">
                  <c:v>63.767889943099959</c:v>
                </c:pt>
                <c:pt idx="1763">
                  <c:v>63.827310488974959</c:v>
                </c:pt>
                <c:pt idx="1764">
                  <c:v>63.886782083435193</c:v>
                </c:pt>
                <c:pt idx="1765">
                  <c:v>63.946304814268387</c:v>
                </c:pt>
                <c:pt idx="1766">
                  <c:v>64.005878769489001</c:v>
                </c:pt>
                <c:pt idx="1767">
                  <c:v>64.065504037338897</c:v>
                </c:pt>
                <c:pt idx="1768">
                  <c:v>64.12518070628812</c:v>
                </c:pt>
                <c:pt idx="1769">
                  <c:v>64.184908865035766</c:v>
                </c:pt>
                <c:pt idx="1770">
                  <c:v>64.244688602510664</c:v>
                </c:pt>
                <c:pt idx="1771">
                  <c:v>64.304520007872242</c:v>
                </c:pt>
                <c:pt idx="1772">
                  <c:v>64.36440317051138</c:v>
                </c:pt>
                <c:pt idx="1773">
                  <c:v>64.424338180051038</c:v>
                </c:pt>
                <c:pt idx="1774">
                  <c:v>64.484325126347215</c:v>
                </c:pt>
                <c:pt idx="1775">
                  <c:v>64.544364099489741</c:v>
                </c:pt>
                <c:pt idx="1776">
                  <c:v>64.604455189802977</c:v>
                </c:pt>
                <c:pt idx="1777">
                  <c:v>64.664598487846774</c:v>
                </c:pt>
                <c:pt idx="1778">
                  <c:v>64.724794084417212</c:v>
                </c:pt>
                <c:pt idx="1779">
                  <c:v>64.785042070547391</c:v>
                </c:pt>
                <c:pt idx="1780">
                  <c:v>64.845342537508373</c:v>
                </c:pt>
                <c:pt idx="1781">
                  <c:v>64.90569557680989</c:v>
                </c:pt>
                <c:pt idx="1782">
                  <c:v>64.966101280201229</c:v>
                </c:pt>
                <c:pt idx="1783">
                  <c:v>65.026559739672138</c:v>
                </c:pt>
                <c:pt idx="1784">
                  <c:v>65.087071047453477</c:v>
                </c:pt>
                <c:pt idx="1785">
                  <c:v>65.147635296018279</c:v>
                </c:pt>
                <c:pt idx="1786">
                  <c:v>65.208252578082494</c:v>
                </c:pt>
                <c:pt idx="1787">
                  <c:v>65.268922986605773</c:v>
                </c:pt>
                <c:pt idx="1788">
                  <c:v>65.329646614792495</c:v>
                </c:pt>
                <c:pt idx="1789">
                  <c:v>65.390423556092443</c:v>
                </c:pt>
                <c:pt idx="1790">
                  <c:v>65.451253904201806</c:v>
                </c:pt>
                <c:pt idx="1791">
                  <c:v>65.51213775306401</c:v>
                </c:pt>
                <c:pt idx="1792">
                  <c:v>65.573075196870491</c:v>
                </c:pt>
                <c:pt idx="1793">
                  <c:v>65.634066330061714</c:v>
                </c:pt>
                <c:pt idx="1794">
                  <c:v>65.695111247327986</c:v>
                </c:pt>
                <c:pt idx="1795">
                  <c:v>65.756210043610295</c:v>
                </c:pt>
                <c:pt idx="1796">
                  <c:v>65.817362814101315</c:v>
                </c:pt>
                <c:pt idx="1797">
                  <c:v>65.878569654246121</c:v>
                </c:pt>
                <c:pt idx="1798">
                  <c:v>65.939830659743237</c:v>
                </c:pt>
                <c:pt idx="1799">
                  <c:v>66.001145926545533</c:v>
                </c:pt>
                <c:pt idx="1800">
                  <c:v>66.062515550860951</c:v>
                </c:pt>
                <c:pt idx="1801">
                  <c:v>66.123939629153611</c:v>
                </c:pt>
                <c:pt idx="1802">
                  <c:v>66.185418258144679</c:v>
                </c:pt>
                <c:pt idx="1803">
                  <c:v>66.246951534813121</c:v>
                </c:pt>
                <c:pt idx="1804">
                  <c:v>66.30853955639688</c:v>
                </c:pt>
                <c:pt idx="1805">
                  <c:v>66.370182420393533</c:v>
                </c:pt>
                <c:pt idx="1806">
                  <c:v>66.431880224561468</c:v>
                </c:pt>
                <c:pt idx="1807">
                  <c:v>66.493633066920609</c:v>
                </c:pt>
                <c:pt idx="1808">
                  <c:v>66.555441045753454</c:v>
                </c:pt>
                <c:pt idx="1809">
                  <c:v>66.617304259606016</c:v>
                </c:pt>
                <c:pt idx="1810">
                  <c:v>66.679222807288738</c:v>
                </c:pt>
                <c:pt idx="1811">
                  <c:v>66.741196787877385</c:v>
                </c:pt>
                <c:pt idx="1812">
                  <c:v>66.803226300714144</c:v>
                </c:pt>
                <c:pt idx="1813">
                  <c:v>66.865311445408452</c:v>
                </c:pt>
                <c:pt idx="1814">
                  <c:v>66.927452321837947</c:v>
                </c:pt>
                <c:pt idx="1815">
                  <c:v>66.989649030149565</c:v>
                </c:pt>
                <c:pt idx="1816">
                  <c:v>67.051901670760358</c:v>
                </c:pt>
                <c:pt idx="1817">
                  <c:v>67.114210344358554</c:v>
                </c:pt>
                <c:pt idx="1818">
                  <c:v>67.176575151904544</c:v>
                </c:pt>
                <c:pt idx="1819">
                  <c:v>67.238996194631753</c:v>
                </c:pt>
                <c:pt idx="1820">
                  <c:v>67.301473574047762</c:v>
                </c:pt>
                <c:pt idx="1821">
                  <c:v>67.36400739193526</c:v>
                </c:pt>
                <c:pt idx="1822">
                  <c:v>67.42659775035294</c:v>
                </c:pt>
                <c:pt idx="1823">
                  <c:v>67.489244751636662</c:v>
                </c:pt>
                <c:pt idx="1824">
                  <c:v>67.551948498400293</c:v>
                </c:pt>
                <c:pt idx="1825">
                  <c:v>67.61470909353686</c:v>
                </c:pt>
                <c:pt idx="1826">
                  <c:v>67.677526640219511</c:v>
                </c:pt>
                <c:pt idx="1827">
                  <c:v>67.740401241902418</c:v>
                </c:pt>
                <c:pt idx="1828">
                  <c:v>67.803333002321992</c:v>
                </c:pt>
                <c:pt idx="1829">
                  <c:v>67.866322025497837</c:v>
                </c:pt>
                <c:pt idx="1830">
                  <c:v>67.929368415733634</c:v>
                </c:pt>
                <c:pt idx="1831">
                  <c:v>67.992472277618489</c:v>
                </c:pt>
                <c:pt idx="1832">
                  <c:v>68.055633716027614</c:v>
                </c:pt>
                <c:pt idx="1833">
                  <c:v>68.118852836123665</c:v>
                </c:pt>
                <c:pt idx="1834">
                  <c:v>68.182129743357663</c:v>
                </c:pt>
                <c:pt idx="1835">
                  <c:v>68.245464543470021</c:v>
                </c:pt>
                <c:pt idx="1836">
                  <c:v>68.308857342491677</c:v>
                </c:pt>
                <c:pt idx="1837">
                  <c:v>68.372308246745149</c:v>
                </c:pt>
                <c:pt idx="1838">
                  <c:v>68.43581736284554</c:v>
                </c:pt>
                <c:pt idx="1839">
                  <c:v>68.499384797701694</c:v>
                </c:pt>
                <c:pt idx="1840">
                  <c:v>68.563010658517214</c:v>
                </c:pt>
                <c:pt idx="1841">
                  <c:v>68.626695052791604</c:v>
                </c:pt>
                <c:pt idx="1842">
                  <c:v>68.690438088321315</c:v>
                </c:pt>
                <c:pt idx="1843">
                  <c:v>68.754239873200831</c:v>
                </c:pt>
                <c:pt idx="1844">
                  <c:v>68.818100515823815</c:v>
                </c:pt>
                <c:pt idx="1845">
                  <c:v>68.882020124884221</c:v>
                </c:pt>
                <c:pt idx="1846">
                  <c:v>68.945998809377272</c:v>
                </c:pt>
                <c:pt idx="1847">
                  <c:v>69.010036678600798</c:v>
                </c:pt>
                <c:pt idx="1848">
                  <c:v>69.074133842156115</c:v>
                </c:pt>
                <c:pt idx="1849">
                  <c:v>69.138290409949377</c:v>
                </c:pt>
                <c:pt idx="1850">
                  <c:v>69.202506492192541</c:v>
                </c:pt>
                <c:pt idx="1851">
                  <c:v>69.26678219940456</c:v>
                </c:pt>
                <c:pt idx="1852">
                  <c:v>69.331117642412536</c:v>
                </c:pt>
                <c:pt idx="1853">
                  <c:v>69.395512932352901</c:v>
                </c:pt>
                <c:pt idx="1854">
                  <c:v>69.459968180672419</c:v>
                </c:pt>
                <c:pt idx="1855">
                  <c:v>69.524483499129545</c:v>
                </c:pt>
                <c:pt idx="1856">
                  <c:v>69.589058999795455</c:v>
                </c:pt>
                <c:pt idx="1857">
                  <c:v>69.653694795055245</c:v>
                </c:pt>
                <c:pt idx="1858">
                  <c:v>69.718390997609106</c:v>
                </c:pt>
                <c:pt idx="1859">
                  <c:v>69.783147720473536</c:v>
                </c:pt>
                <c:pt idx="1860">
                  <c:v>69.847965076982433</c:v>
                </c:pt>
                <c:pt idx="1861">
                  <c:v>69.912843180788457</c:v>
                </c:pt>
                <c:pt idx="1862">
                  <c:v>69.977782145863983</c:v>
                </c:pt>
                <c:pt idx="1863">
                  <c:v>70.042782086502513</c:v>
                </c:pt>
                <c:pt idx="1864">
                  <c:v>70.10784311731986</c:v>
                </c:pt>
                <c:pt idx="1865">
                  <c:v>70.172965353255137</c:v>
                </c:pt>
                <c:pt idx="1866">
                  <c:v>70.238148909572317</c:v>
                </c:pt>
                <c:pt idx="1867">
                  <c:v>70.303393901861156</c:v>
                </c:pt>
                <c:pt idx="1868">
                  <c:v>70.368700446038659</c:v>
                </c:pt>
                <c:pt idx="1869">
                  <c:v>70.434068658350142</c:v>
                </c:pt>
                <c:pt idx="1870">
                  <c:v>70.499498655370544</c:v>
                </c:pt>
                <c:pt idx="1871">
                  <c:v>70.564990554005661</c:v>
                </c:pt>
                <c:pt idx="1872">
                  <c:v>70.630544471493479</c:v>
                </c:pt>
                <c:pt idx="1873">
                  <c:v>70.696160525405261</c:v>
                </c:pt>
                <c:pt idx="1874">
                  <c:v>70.761838833646991</c:v>
                </c:pt>
                <c:pt idx="1875">
                  <c:v>70.82757951446051</c:v>
                </c:pt>
                <c:pt idx="1876">
                  <c:v>70.893382686424886</c:v>
                </c:pt>
                <c:pt idx="1877">
                  <c:v>70.959248468457673</c:v>
                </c:pt>
                <c:pt idx="1878">
                  <c:v>71.025176979816166</c:v>
                </c:pt>
                <c:pt idx="1879">
                  <c:v>71.091168340098704</c:v>
                </c:pt>
                <c:pt idx="1880">
                  <c:v>71.157222669246053</c:v>
                </c:pt>
                <c:pt idx="1881">
                  <c:v>71.223340087542539</c:v>
                </c:pt>
                <c:pt idx="1882">
                  <c:v>71.289520715617599</c:v>
                </c:pt>
                <c:pt idx="1883">
                  <c:v>71.355764674446888</c:v>
                </c:pt>
                <c:pt idx="1884">
                  <c:v>71.422072085353705</c:v>
                </c:pt>
                <c:pt idx="1885">
                  <c:v>71.488443070010348</c:v>
                </c:pt>
                <c:pt idx="1886">
                  <c:v>71.554877750439388</c:v>
                </c:pt>
                <c:pt idx="1887">
                  <c:v>71.621376249015057</c:v>
                </c:pt>
                <c:pt idx="1888">
                  <c:v>71.687938688464612</c:v>
                </c:pt>
                <c:pt idx="1889">
                  <c:v>71.754565191869602</c:v>
                </c:pt>
                <c:pt idx="1890">
                  <c:v>71.821255882667359</c:v>
                </c:pt>
                <c:pt idx="1891">
                  <c:v>71.888010884652346</c:v>
                </c:pt>
                <c:pt idx="1892">
                  <c:v>71.954830321977425</c:v>
                </c:pt>
                <c:pt idx="1893">
                  <c:v>72.021714319155379</c:v>
                </c:pt>
                <c:pt idx="1894">
                  <c:v>72.088663001060212</c:v>
                </c:pt>
                <c:pt idx="1895">
                  <c:v>72.155676492928592</c:v>
                </c:pt>
                <c:pt idx="1896">
                  <c:v>72.222754920361297</c:v>
                </c:pt>
                <c:pt idx="1897">
                  <c:v>72.289898409324465</c:v>
                </c:pt>
                <c:pt idx="1898">
                  <c:v>72.357107086151231</c:v>
                </c:pt>
                <c:pt idx="1899">
                  <c:v>72.424381077543046</c:v>
                </c:pt>
                <c:pt idx="1900">
                  <c:v>72.491720510571028</c:v>
                </c:pt>
                <c:pt idx="1901">
                  <c:v>72.559125512677554</c:v>
                </c:pt>
                <c:pt idx="1902">
                  <c:v>72.626596211677622</c:v>
                </c:pt>
                <c:pt idx="1903">
                  <c:v>72.694132735760292</c:v>
                </c:pt>
                <c:pt idx="1904">
                  <c:v>72.761735213490297</c:v>
                </c:pt>
                <c:pt idx="1905">
                  <c:v>72.82940377380919</c:v>
                </c:pt>
                <c:pt idx="1906">
                  <c:v>72.897138546037212</c:v>
                </c:pt>
                <c:pt idx="1907">
                  <c:v>72.964939659874531</c:v>
                </c:pt>
                <c:pt idx="1908">
                  <c:v>73.03280724540268</c:v>
                </c:pt>
                <c:pt idx="1909">
                  <c:v>73.100741433086327</c:v>
                </c:pt>
                <c:pt idx="1910">
                  <c:v>73.168742353774462</c:v>
                </c:pt>
                <c:pt idx="1911">
                  <c:v>73.236810138702168</c:v>
                </c:pt>
                <c:pt idx="1912">
                  <c:v>73.304944919492016</c:v>
                </c:pt>
                <c:pt idx="1913">
                  <c:v>73.373146828155541</c:v>
                </c:pt>
                <c:pt idx="1914">
                  <c:v>73.441415997094921</c:v>
                </c:pt>
                <c:pt idx="1915">
                  <c:v>73.509752559104427</c:v>
                </c:pt>
                <c:pt idx="1916">
                  <c:v>73.578156647371941</c:v>
                </c:pt>
                <c:pt idx="1917">
                  <c:v>73.646628395480661</c:v>
                </c:pt>
                <c:pt idx="1918">
                  <c:v>73.715167937410413</c:v>
                </c:pt>
                <c:pt idx="1919">
                  <c:v>73.783775407539522</c:v>
                </c:pt>
                <c:pt idx="1920">
                  <c:v>73.852450940646222</c:v>
                </c:pt>
                <c:pt idx="1921">
                  <c:v>73.921194671910186</c:v>
                </c:pt>
                <c:pt idx="1922">
                  <c:v>73.990006736914268</c:v>
                </c:pt>
                <c:pt idx="1923">
                  <c:v>74.058887271646114</c:v>
                </c:pt>
                <c:pt idx="1924">
                  <c:v>74.127836412499533</c:v>
                </c:pt>
                <c:pt idx="1925">
                  <c:v>74.196854296276484</c:v>
                </c:pt>
                <c:pt idx="1926">
                  <c:v>74.265941060188396</c:v>
                </c:pt>
                <c:pt idx="1927">
                  <c:v>74.335096841857933</c:v>
                </c:pt>
                <c:pt idx="1928">
                  <c:v>74.404321779320682</c:v>
                </c:pt>
                <c:pt idx="1929">
                  <c:v>74.473616011026664</c:v>
                </c:pt>
                <c:pt idx="1930">
                  <c:v>74.542979675842162</c:v>
                </c:pt>
                <c:pt idx="1931">
                  <c:v>74.612412913051315</c:v>
                </c:pt>
                <c:pt idx="1932">
                  <c:v>74.681915862357698</c:v>
                </c:pt>
                <c:pt idx="1933">
                  <c:v>74.751488663886192</c:v>
                </c:pt>
                <c:pt idx="1934">
                  <c:v>74.821131458184581</c:v>
                </c:pt>
                <c:pt idx="1935">
                  <c:v>74.890844386225211</c:v>
                </c:pt>
                <c:pt idx="1936">
                  <c:v>74.960627589406826</c:v>
                </c:pt>
                <c:pt idx="1937">
                  <c:v>75.030481209556143</c:v>
                </c:pt>
                <c:pt idx="1938">
                  <c:v>75.100405388929744</c:v>
                </c:pt>
                <c:pt idx="1939">
                  <c:v>75.17040027021568</c:v>
                </c:pt>
                <c:pt idx="1940">
                  <c:v>75.240465996535221</c:v>
                </c:pt>
                <c:pt idx="1941">
                  <c:v>75.310602711444744</c:v>
                </c:pt>
                <c:pt idx="1942">
                  <c:v>75.380810558937355</c:v>
                </c:pt>
                <c:pt idx="1943">
                  <c:v>75.451089683444735</c:v>
                </c:pt>
                <c:pt idx="1944">
                  <c:v>75.521440229838916</c:v>
                </c:pt>
                <c:pt idx="1945">
                  <c:v>75.591862343434016</c:v>
                </c:pt>
                <c:pt idx="1946">
                  <c:v>75.662356169988144</c:v>
                </c:pt>
                <c:pt idx="1947">
                  <c:v>75.732921855705129</c:v>
                </c:pt>
                <c:pt idx="1948">
                  <c:v>75.803559547236333</c:v>
                </c:pt>
                <c:pt idx="1949">
                  <c:v>75.874269391682574</c:v>
                </c:pt>
                <c:pt idx="1950">
                  <c:v>75.945051536595855</c:v>
                </c:pt>
                <c:pt idx="1951">
                  <c:v>76.015906129981275</c:v>
                </c:pt>
                <c:pt idx="1952">
                  <c:v>76.086833320298837</c:v>
                </c:pt>
                <c:pt idx="1953">
                  <c:v>76.157833256465352</c:v>
                </c:pt>
                <c:pt idx="1954">
                  <c:v>76.22890608785633</c:v>
                </c:pt>
                <c:pt idx="1955">
                  <c:v>76.300051964307855</c:v>
                </c:pt>
                <c:pt idx="1956">
                  <c:v>76.371271036118429</c:v>
                </c:pt>
                <c:pt idx="1957">
                  <c:v>76.442563454050926</c:v>
                </c:pt>
                <c:pt idx="1958">
                  <c:v>76.513929369334519</c:v>
                </c:pt>
                <c:pt idx="1959">
                  <c:v>76.585368933666558</c:v>
                </c:pt>
                <c:pt idx="1960">
                  <c:v>76.65688229921453</c:v>
                </c:pt>
                <c:pt idx="1961">
                  <c:v>76.728469618618035</c:v>
                </c:pt>
                <c:pt idx="1962">
                  <c:v>76.800131044990664</c:v>
                </c:pt>
                <c:pt idx="1963">
                  <c:v>76.871866731922054</c:v>
                </c:pt>
                <c:pt idx="1964">
                  <c:v>76.94367683347977</c:v>
                </c:pt>
                <c:pt idx="1965">
                  <c:v>77.015561504211362</c:v>
                </c:pt>
                <c:pt idx="1966">
                  <c:v>77.087520899146384</c:v>
                </c:pt>
                <c:pt idx="1967">
                  <c:v>77.159555173798253</c:v>
                </c:pt>
                <c:pt idx="1968">
                  <c:v>77.231664484166473</c:v>
                </c:pt>
                <c:pt idx="1969">
                  <c:v>77.303848986738473</c:v>
                </c:pt>
                <c:pt idx="1970">
                  <c:v>77.376108838491731</c:v>
                </c:pt>
                <c:pt idx="1971">
                  <c:v>77.448444196895906</c:v>
                </c:pt>
                <c:pt idx="1972">
                  <c:v>77.520855219914708</c:v>
                </c:pt>
                <c:pt idx="1973">
                  <c:v>77.593342066008091</c:v>
                </c:pt>
                <c:pt idx="1974">
                  <c:v>77.665904894134371</c:v>
                </c:pt>
                <c:pt idx="1975">
                  <c:v>77.738543863752184</c:v>
                </c:pt>
                <c:pt idx="1976">
                  <c:v>77.811259134822677</c:v>
                </c:pt>
                <c:pt idx="1977">
                  <c:v>77.884050867811666</c:v>
                </c:pt>
                <c:pt idx="1978">
                  <c:v>77.9569192236916</c:v>
                </c:pt>
                <c:pt idx="1979">
                  <c:v>78.029864363943915</c:v>
                </c:pt>
                <c:pt idx="1980">
                  <c:v>78.102886450560945</c:v>
                </c:pt>
                <c:pt idx="1981">
                  <c:v>78.175985646048261</c:v>
                </c:pt>
                <c:pt idx="1982">
                  <c:v>78.249162113426848</c:v>
                </c:pt>
                <c:pt idx="1983">
                  <c:v>78.322416016235053</c:v>
                </c:pt>
                <c:pt idx="1984">
                  <c:v>78.395747518531095</c:v>
                </c:pt>
                <c:pt idx="1985">
                  <c:v>78.469156784895063</c:v>
                </c:pt>
                <c:pt idx="1986">
                  <c:v>78.542643980431109</c:v>
                </c:pt>
                <c:pt idx="1987">
                  <c:v>78.616209270769914</c:v>
                </c:pt>
                <c:pt idx="1988">
                  <c:v>78.68985282207062</c:v>
                </c:pt>
                <c:pt idx="1989">
                  <c:v>78.763574801023324</c:v>
                </c:pt>
                <c:pt idx="1990">
                  <c:v>78.837375374851206</c:v>
                </c:pt>
                <c:pt idx="1991">
                  <c:v>78.911254711312836</c:v>
                </c:pt>
                <c:pt idx="1992">
                  <c:v>78.985212978704482</c:v>
                </c:pt>
                <c:pt idx="1993">
                  <c:v>79.059250345862452</c:v>
                </c:pt>
                <c:pt idx="1994">
                  <c:v>79.133366982165242</c:v>
                </c:pt>
                <c:pt idx="1995">
                  <c:v>79.207563057536092</c:v>
                </c:pt>
                <c:pt idx="1996">
                  <c:v>79.28183874244516</c:v>
                </c:pt>
                <c:pt idx="1997">
                  <c:v>79.356194207911855</c:v>
                </c:pt>
                <c:pt idx="1998">
                  <c:v>79.430629625507379</c:v>
                </c:pt>
                <c:pt idx="1999">
                  <c:v>79.505145167356886</c:v>
                </c:pt>
                <c:pt idx="2000" formatCode="General">
                  <c:v>79.579741006142015</c:v>
                </c:pt>
                <c:pt idx="2001" formatCode="General">
                  <c:v>79.654417315103288</c:v>
                </c:pt>
                <c:pt idx="2002" formatCode="General">
                  <c:v>79.729174268042328</c:v>
                </c:pt>
                <c:pt idx="2003" formatCode="General">
                  <c:v>79.804012039324633</c:v>
                </c:pt>
                <c:pt idx="2004" formatCode="General">
                  <c:v>79.87893080388173</c:v>
                </c:pt>
                <c:pt idx="2005" formatCode="General">
                  <c:v>79.953930737213653</c:v>
                </c:pt>
                <c:pt idx="2006" formatCode="General">
                  <c:v>80.029012015391629</c:v>
                </c:pt>
                <c:pt idx="2007" formatCode="General">
                  <c:v>80.104174815060261</c:v>
                </c:pt>
                <c:pt idx="2008" formatCode="General">
                  <c:v>80.179419313440263</c:v>
                </c:pt>
                <c:pt idx="2009" formatCode="General">
                  <c:v>80.254745688330885</c:v>
                </c:pt>
                <c:pt idx="2010" formatCode="General">
                  <c:v>80.33015411811229</c:v>
                </c:pt>
                <c:pt idx="2011" formatCode="General">
                  <c:v>80.40564478174835</c:v>
                </c:pt>
                <c:pt idx="2012" formatCode="General">
                  <c:v>80.481217858789051</c:v>
                </c:pt>
                <c:pt idx="2013" formatCode="General">
                  <c:v>80.556873529372993</c:v>
                </c:pt>
                <c:pt idx="2014" formatCode="General">
                  <c:v>80.632611974230116</c:v>
                </c:pt>
                <c:pt idx="2015" formatCode="General">
                  <c:v>80.708433374684134</c:v>
                </c:pt>
                <c:pt idx="2016" formatCode="General">
                  <c:v>80.784337912655289</c:v>
                </c:pt>
                <c:pt idx="2017" formatCode="General">
                  <c:v>80.860325770662925</c:v>
                </c:pt>
                <c:pt idx="2018" formatCode="General">
                  <c:v>80.936397131828016</c:v>
                </c:pt>
                <c:pt idx="2019" formatCode="General">
                  <c:v>81.012552179875925</c:v>
                </c:pt>
                <c:pt idx="2020" formatCode="General">
                  <c:v>81.088791099139115</c:v>
                </c:pt>
                <c:pt idx="2021" formatCode="General">
                  <c:v>81.165114074559597</c:v>
                </c:pt>
                <c:pt idx="2022" formatCode="General">
                  <c:v>81.241521291691939</c:v>
                </c:pt>
                <c:pt idx="2023" formatCode="General">
                  <c:v>81.318012936705642</c:v>
                </c:pt>
                <c:pt idx="2024" formatCode="General">
                  <c:v>81.394589196388182</c:v>
                </c:pt>
                <c:pt idx="2025" formatCode="General">
                  <c:v>81.471250258147506</c:v>
                </c:pt>
                <c:pt idx="2026" formatCode="General">
                  <c:v>81.547996310014824</c:v>
                </c:pt>
                <c:pt idx="2027" formatCode="General">
                  <c:v>81.624827540647559</c:v>
                </c:pt>
                <c:pt idx="2028" formatCode="General">
                  <c:v>81.701744139331907</c:v>
                </c:pt>
                <c:pt idx="2029" formatCode="General">
                  <c:v>81.778746295985684</c:v>
                </c:pt>
                <c:pt idx="2030" formatCode="General">
                  <c:v>81.855834201161258</c:v>
                </c:pt>
                <c:pt idx="2031" formatCode="General">
                  <c:v>81.933008046048229</c:v>
                </c:pt>
                <c:pt idx="2032" formatCode="General">
                  <c:v>82.010268022476367</c:v>
                </c:pt>
                <c:pt idx="2033" formatCode="General">
                  <c:v>82.087614322918498</c:v>
                </c:pt>
                <c:pt idx="2034" formatCode="General">
                  <c:v>82.165047140493215</c:v>
                </c:pt>
                <c:pt idx="2035" formatCode="General">
                  <c:v>82.24256666896801</c:v>
                </c:pt>
                <c:pt idx="2036" formatCode="General">
                  <c:v>82.320173102761984</c:v>
                </c:pt>
                <c:pt idx="2037" formatCode="General">
                  <c:v>82.397866636948862</c:v>
                </c:pt>
                <c:pt idx="2038" formatCode="General">
                  <c:v>82.47564746725989</c:v>
                </c:pt>
                <c:pt idx="2039" formatCode="General">
                  <c:v>82.553515790086948</c:v>
                </c:pt>
                <c:pt idx="2040" formatCode="General">
                  <c:v>82.631471802485223</c:v>
                </c:pt>
                <c:pt idx="2041" formatCode="General">
                  <c:v>82.709515702176546</c:v>
                </c:pt>
                <c:pt idx="2042" formatCode="General">
                  <c:v>82.787647687552095</c:v>
                </c:pt>
                <c:pt idx="2043" formatCode="General">
                  <c:v>82.865867957675675</c:v>
                </c:pt>
                <c:pt idx="2044" formatCode="General">
                  <c:v>82.944176712286577</c:v>
                </c:pt>
                <c:pt idx="2045" formatCode="General">
                  <c:v>83.022574151802729</c:v>
                </c:pt>
                <c:pt idx="2046" formatCode="General">
                  <c:v>83.101060477323756</c:v>
                </c:pt>
                <c:pt idx="2047" formatCode="General">
                  <c:v>83.179635890634088</c:v>
                </c:pt>
                <c:pt idx="2048" formatCode="General">
                  <c:v>83.25830059420602</c:v>
                </c:pt>
                <c:pt idx="2049" formatCode="General">
                  <c:v>83.337054791202917</c:v>
                </c:pt>
                <c:pt idx="2050" formatCode="General">
                  <c:v>83.415898685482261</c:v>
                </c:pt>
                <c:pt idx="2051" formatCode="General">
                  <c:v>83.494832481598948</c:v>
                </c:pt>
                <c:pt idx="2052" formatCode="General">
                  <c:v>83.573856384808423</c:v>
                </c:pt>
                <c:pt idx="2053" formatCode="General">
                  <c:v>83.652970601069768</c:v>
                </c:pt>
                <c:pt idx="2054" formatCode="General">
                  <c:v>83.732175337049085</c:v>
                </c:pt>
                <c:pt idx="2055" formatCode="General">
                  <c:v>83.811470800122677</c:v>
                </c:pt>
                <c:pt idx="2056" formatCode="General">
                  <c:v>83.890857198380246</c:v>
                </c:pt>
                <c:pt idx="2057" formatCode="General">
                  <c:v>83.970334740628303</c:v>
                </c:pt>
                <c:pt idx="2058" formatCode="General">
                  <c:v>84.049903636393267</c:v>
                </c:pt>
                <c:pt idx="2059" formatCode="General">
                  <c:v>84.129564095925005</c:v>
                </c:pt>
                <c:pt idx="2060" formatCode="General">
                  <c:v>84.209316330200025</c:v>
                </c:pt>
                <c:pt idx="2061" formatCode="General">
                  <c:v>84.289160550924763</c:v>
                </c:pt>
                <c:pt idx="2062" formatCode="General">
                  <c:v>84.369096970539189</c:v>
                </c:pt>
                <c:pt idx="2063" formatCode="General">
                  <c:v>84.44912580222001</c:v>
                </c:pt>
                <c:pt idx="2064" formatCode="General">
                  <c:v>84.529247259884073</c:v>
                </c:pt>
                <c:pt idx="2065" formatCode="General">
                  <c:v>84.609461558191924</c:v>
                </c:pt>
                <c:pt idx="2066" formatCode="General">
                  <c:v>84.689768912551145</c:v>
                </c:pt>
                <c:pt idx="2067" formatCode="General">
                  <c:v>84.770169539119905</c:v>
                </c:pt>
                <c:pt idx="2068" formatCode="General">
                  <c:v>84.85066365481039</c:v>
                </c:pt>
                <c:pt idx="2069" formatCode="General">
                  <c:v>84.931251477292321</c:v>
                </c:pt>
                <c:pt idx="2070" formatCode="General">
                  <c:v>85.011933224996511</c:v>
                </c:pt>
                <c:pt idx="2071" formatCode="General">
                  <c:v>85.092709117118474</c:v>
                </c:pt>
                <c:pt idx="2072" formatCode="General">
                  <c:v>85.173579373621834</c:v>
                </c:pt>
                <c:pt idx="2073" formatCode="General">
                  <c:v>85.254544215242049</c:v>
                </c:pt>
                <c:pt idx="2074" formatCode="General">
                  <c:v>85.335603863490064</c:v>
                </c:pt>
                <c:pt idx="2075" formatCode="General">
                  <c:v>85.416758540655763</c:v>
                </c:pt>
                <c:pt idx="2076" formatCode="General">
                  <c:v>85.49800846981185</c:v>
                </c:pt>
                <c:pt idx="2077" formatCode="General">
                  <c:v>85.579353874817315</c:v>
                </c:pt>
                <c:pt idx="2078" formatCode="General">
                  <c:v>85.660794980321327</c:v>
                </c:pt>
                <c:pt idx="2079" formatCode="General">
                  <c:v>85.742332011766834</c:v>
                </c:pt>
                <c:pt idx="2080" formatCode="General">
                  <c:v>85.823965195394322</c:v>
                </c:pt>
                <c:pt idx="2081" formatCode="General">
                  <c:v>85.905694758245644</c:v>
                </c:pt>
                <c:pt idx="2082" formatCode="General">
                  <c:v>85.987520928167754</c:v>
                </c:pt>
                <c:pt idx="2083" formatCode="General">
                  <c:v>86.069443933816473</c:v>
                </c:pt>
                <c:pt idx="2084" formatCode="General">
                  <c:v>86.151464004660497</c:v>
                </c:pt>
                <c:pt idx="2085" formatCode="General">
                  <c:v>86.233581370984993</c:v>
                </c:pt>
                <c:pt idx="2086" formatCode="General">
                  <c:v>86.315796263895734</c:v>
                </c:pt>
                <c:pt idx="2087" formatCode="General">
                  <c:v>86.398108915322894</c:v>
                </c:pt>
                <c:pt idx="2088" formatCode="General">
                  <c:v>86.480519558024838</c:v>
                </c:pt>
                <c:pt idx="2089" formatCode="General">
                  <c:v>86.563028425592364</c:v>
                </c:pt>
                <c:pt idx="2090" formatCode="General">
                  <c:v>86.645635752452421</c:v>
                </c:pt>
                <c:pt idx="2091" formatCode="General">
                  <c:v>86.728341773872188</c:v>
                </c:pt>
                <c:pt idx="2092" formatCode="General">
                  <c:v>86.811146725963198</c:v>
                </c:pt>
                <c:pt idx="2093" formatCode="General">
                  <c:v>86.894050845685172</c:v>
                </c:pt>
                <c:pt idx="2094" formatCode="General">
                  <c:v>86.977054370850283</c:v>
                </c:pt>
                <c:pt idx="2095" formatCode="General">
                  <c:v>87.060157540127179</c:v>
                </c:pt>
                <c:pt idx="2096" formatCode="General">
                  <c:v>87.143360593044989</c:v>
                </c:pt>
                <c:pt idx="2097" formatCode="General">
                  <c:v>87.226663769997685</c:v>
                </c:pt>
                <c:pt idx="2098" formatCode="General">
                  <c:v>87.310067312248108</c:v>
                </c:pt>
                <c:pt idx="2099" formatCode="General">
                  <c:v>87.393571461932112</c:v>
                </c:pt>
                <c:pt idx="2100" formatCode="General">
                  <c:v>87.477176462062971</c:v>
                </c:pt>
                <c:pt idx="2101" formatCode="General">
                  <c:v>87.560882556535404</c:v>
                </c:pt>
                <c:pt idx="2102" formatCode="General">
                  <c:v>87.64468999012999</c:v>
                </c:pt>
                <c:pt idx="2103" formatCode="General">
                  <c:v>87.728599008517463</c:v>
                </c:pt>
                <c:pt idx="2104" formatCode="General">
                  <c:v>87.812609858262888</c:v>
                </c:pt>
                <c:pt idx="2105" formatCode="General">
                  <c:v>87.896722786830182</c:v>
                </c:pt>
                <c:pt idx="2106" formatCode="General">
                  <c:v>87.98093804258643</c:v>
                </c:pt>
                <c:pt idx="2107" formatCode="General">
                  <c:v>88.065255874806198</c:v>
                </c:pt>
                <c:pt idx="2108" formatCode="General">
                  <c:v>88.1496765336761</c:v>
                </c:pt>
                <c:pt idx="2109" formatCode="General">
                  <c:v>88.234200270299183</c:v>
                </c:pt>
                <c:pt idx="2110" formatCode="General">
                  <c:v>88.318827336699329</c:v>
                </c:pt>
                <c:pt idx="2111" formatCode="General">
                  <c:v>88.403557985825969</c:v>
                </c:pt>
                <c:pt idx="2112" formatCode="General">
                  <c:v>88.488392471558356</c:v>
                </c:pt>
                <c:pt idx="2113" formatCode="General">
                  <c:v>88.573331048710401</c:v>
                </c:pt>
                <c:pt idx="2114" formatCode="General">
                  <c:v>88.658373973035069</c:v>
                </c:pt>
                <c:pt idx="2115" formatCode="General">
                  <c:v>88.743521501229026</c:v>
                </c:pt>
                <c:pt idx="2116" formatCode="General">
                  <c:v>88.828773890937399</c:v>
                </c:pt>
                <c:pt idx="2117" formatCode="General">
                  <c:v>88.914131400758379</c:v>
                </c:pt>
                <c:pt idx="2118" formatCode="General">
                  <c:v>88.999594290247828</c:v>
                </c:pt>
                <c:pt idx="2119" formatCode="General">
                  <c:v>89.085162819924264</c:v>
                </c:pt>
                <c:pt idx="2120" formatCode="General">
                  <c:v>89.170837251273326</c:v>
                </c:pt>
                <c:pt idx="2121" formatCode="General">
                  <c:v>89.256617846752832</c:v>
                </c:pt>
                <c:pt idx="2122" formatCode="General">
                  <c:v>89.342504869797452</c:v>
                </c:pt>
                <c:pt idx="2123" formatCode="General">
                  <c:v>89.428498584823558</c:v>
                </c:pt>
                <c:pt idx="2124" formatCode="General">
                  <c:v>89.514599257234238</c:v>
                </c:pt>
                <c:pt idx="2125" formatCode="General">
                  <c:v>89.600807153424086</c:v>
                </c:pt>
                <c:pt idx="2126" formatCode="General">
                  <c:v>89.687122540784117</c:v>
                </c:pt>
                <c:pt idx="2127" formatCode="General">
                  <c:v>89.773545687706928</c:v>
                </c:pt>
                <c:pt idx="2128" formatCode="General">
                  <c:v>89.860076863591487</c:v>
                </c:pt>
                <c:pt idx="2129" formatCode="General">
                  <c:v>89.946716338848333</c:v>
                </c:pt>
                <c:pt idx="2130" formatCode="General">
                  <c:v>90.033464384904605</c:v>
                </c:pt>
                <c:pt idx="2131" formatCode="General">
                  <c:v>90.120321274209033</c:v>
                </c:pt>
                <c:pt idx="2132" formatCode="General">
                  <c:v>90.207287280237267</c:v>
                </c:pt>
                <c:pt idx="2133" formatCode="General">
                  <c:v>90.294362677496878</c:v>
                </c:pt>
                <c:pt idx="2134" formatCode="General">
                  <c:v>90.381547741532643</c:v>
                </c:pt>
                <c:pt idx="2135" formatCode="General">
                  <c:v>90.468842748931763</c:v>
                </c:pt>
                <c:pt idx="2136" formatCode="General">
                  <c:v>90.556247977329065</c:v>
                </c:pt>
                <c:pt idx="2137" formatCode="General">
                  <c:v>90.643763705412411</c:v>
                </c:pt>
                <c:pt idx="2138" formatCode="General">
                  <c:v>90.731390212927977</c:v>
                </c:pt>
                <c:pt idx="2139" formatCode="General">
                  <c:v>90.819127780685562</c:v>
                </c:pt>
                <c:pt idx="2140" formatCode="General">
                  <c:v>90.906976690564065</c:v>
                </c:pt>
                <c:pt idx="2141" formatCode="General">
                  <c:v>90.994937225516949</c:v>
                </c:pt>
                <c:pt idx="2142" formatCode="General">
                  <c:v>91.083009669577507</c:v>
                </c:pt>
                <c:pt idx="2143" formatCode="General">
                  <c:v>91.171194307864653</c:v>
                </c:pt>
                <c:pt idx="2144" formatCode="General">
                  <c:v>91.259491426588284</c:v>
                </c:pt>
                <c:pt idx="2145" formatCode="General">
                  <c:v>91.347901313054805</c:v>
                </c:pt>
                <c:pt idx="2146" formatCode="General">
                  <c:v>91.436424255672961</c:v>
                </c:pt>
                <c:pt idx="2147" formatCode="General">
                  <c:v>91.525060543959185</c:v>
                </c:pt>
                <c:pt idx="2148" formatCode="General">
                  <c:v>91.613810468543576</c:v>
                </c:pt>
                <c:pt idx="2149" formatCode="General">
                  <c:v>91.702674321175394</c:v>
                </c:pt>
                <c:pt idx="2150" formatCode="General">
                  <c:v>91.791652394728899</c:v>
                </c:pt>
                <c:pt idx="2151" formatCode="General">
                  <c:v>91.880744983209155</c:v>
                </c:pt>
                <c:pt idx="2152" formatCode="General">
                  <c:v>91.969952381757935</c:v>
                </c:pt>
                <c:pt idx="2153" formatCode="General">
                  <c:v>92.059274886659281</c:v>
                </c:pt>
                <c:pt idx="2154" formatCode="General">
                  <c:v>92.148712795345858</c:v>
                </c:pt>
                <c:pt idx="2155" formatCode="General">
                  <c:v>92.238266406404492</c:v>
                </c:pt>
                <c:pt idx="2156" formatCode="General">
                  <c:v>92.327936019582395</c:v>
                </c:pt>
                <c:pt idx="2157" formatCode="General">
                  <c:v>92.417721935793139</c:v>
                </c:pt>
                <c:pt idx="2158" formatCode="General">
                  <c:v>92.507624457122617</c:v>
                </c:pt>
                <c:pt idx="2159" formatCode="General">
                  <c:v>92.597643886835243</c:v>
                </c:pt>
                <c:pt idx="2160" formatCode="General">
                  <c:v>92.68778052938012</c:v>
                </c:pt>
                <c:pt idx="2161" formatCode="General">
                  <c:v>92.778034690396993</c:v>
                </c:pt>
                <c:pt idx="2162" formatCode="General">
                  <c:v>92.868406676722842</c:v>
                </c:pt>
                <c:pt idx="2163" formatCode="General">
                  <c:v>92.958896796397738</c:v>
                </c:pt>
                <c:pt idx="2164" formatCode="General">
                  <c:v>93.049505358671453</c:v>
                </c:pt>
                <c:pt idx="2165" formatCode="General">
                  <c:v>93.140232674009653</c:v>
                </c:pt>
                <c:pt idx="2166" formatCode="General">
                  <c:v>93.231079054100292</c:v>
                </c:pt>
                <c:pt idx="2167" formatCode="General">
                  <c:v>93.322044811860067</c:v>
                </c:pt>
                <c:pt idx="2168" formatCode="General">
                  <c:v>93.413130261440926</c:v>
                </c:pt>
                <c:pt idx="2169" formatCode="General">
                  <c:v>93.504335718236391</c:v>
                </c:pt>
                <c:pt idx="2170" formatCode="General">
                  <c:v>93.59566149888839</c:v>
                </c:pt>
                <c:pt idx="2171" formatCode="General">
                  <c:v>93.687107921293588</c:v>
                </c:pt>
                <c:pt idx="2172" formatCode="General">
                  <c:v>93.778675304610246</c:v>
                </c:pt>
                <c:pt idx="2173" formatCode="General">
                  <c:v>93.870363969264758</c:v>
                </c:pt>
                <c:pt idx="2174" formatCode="General">
                  <c:v>93.962174236958404</c:v>
                </c:pt>
                <c:pt idx="2175" formatCode="General">
                  <c:v>94.054106430674167</c:v>
                </c:pt>
                <c:pt idx="2176" formatCode="General">
                  <c:v>94.146160874683588</c:v>
                </c:pt>
                <c:pt idx="2177" formatCode="General">
                  <c:v>94.238337894553396</c:v>
                </c:pt>
                <c:pt idx="2178" formatCode="General">
                  <c:v>94.330637817152777</c:v>
                </c:pt>
                <c:pt idx="2179" formatCode="General">
                  <c:v>94.423060970660046</c:v>
                </c:pt>
                <c:pt idx="2180" formatCode="General">
                  <c:v>94.515607684569744</c:v>
                </c:pt>
                <c:pt idx="2181" formatCode="General">
                  <c:v>94.608278289699726</c:v>
                </c:pt>
                <c:pt idx="2182" formatCode="General">
                  <c:v>94.70107311819811</c:v>
                </c:pt>
                <c:pt idx="2183" formatCode="General">
                  <c:v>94.793992503550669</c:v>
                </c:pt>
                <c:pt idx="2184" formatCode="General">
                  <c:v>94.887036780587792</c:v>
                </c:pt>
                <c:pt idx="2185" formatCode="General">
                  <c:v>94.980206285491803</c:v>
                </c:pt>
                <c:pt idx="2186" formatCode="General">
                  <c:v>95.073501355804297</c:v>
                </c:pt>
                <c:pt idx="2187" formatCode="General">
                  <c:v>95.166922330433437</c:v>
                </c:pt>
                <c:pt idx="2188" formatCode="General">
                  <c:v>95.260469549661238</c:v>
                </c:pt>
                <c:pt idx="2189" formatCode="General">
                  <c:v>95.354143355151265</c:v>
                </c:pt>
                <c:pt idx="2190" formatCode="General">
                  <c:v>95.447944089955826</c:v>
                </c:pt>
                <c:pt idx="2191" formatCode="General">
                  <c:v>95.541872098523683</c:v>
                </c:pt>
                <c:pt idx="2192" formatCode="General">
                  <c:v>95.635927726707678</c:v>
                </c:pt>
                <c:pt idx="2193" formatCode="General">
                  <c:v>95.730111321772156</c:v>
                </c:pt>
                <c:pt idx="2194" formatCode="General">
                  <c:v>95.824423232400918</c:v>
                </c:pt>
                <c:pt idx="2195" formatCode="General">
                  <c:v>95.918863808704828</c:v>
                </c:pt>
                <c:pt idx="2196" formatCode="General">
                  <c:v>96.013433402229552</c:v>
                </c:pt>
                <c:pt idx="2197" formatCode="General">
                  <c:v>96.108132365963627</c:v>
                </c:pt>
                <c:pt idx="2198" formatCode="General">
                  <c:v>96.202961054346048</c:v>
                </c:pt>
                <c:pt idx="2199" formatCode="General">
                  <c:v>96.297919823274569</c:v>
                </c:pt>
                <c:pt idx="2200" formatCode="General">
                  <c:v>96.393009030113532</c:v>
                </c:pt>
                <c:pt idx="2201" formatCode="General">
                  <c:v>96.488229033701828</c:v>
                </c:pt>
                <c:pt idx="2202" formatCode="General">
                  <c:v>96.583580194361318</c:v>
                </c:pt>
                <c:pt idx="2203" formatCode="General">
                  <c:v>96.679062873904812</c:v>
                </c:pt>
                <c:pt idx="2204" formatCode="General">
                  <c:v>96.774677435644236</c:v>
                </c:pt>
                <c:pt idx="2205" formatCode="General">
                  <c:v>96.870424244399175</c:v>
                </c:pt>
                <c:pt idx="2206" formatCode="General">
                  <c:v>96.966303666504984</c:v>
                </c:pt>
                <c:pt idx="2207" formatCode="General">
                  <c:v>97.062316069821392</c:v>
                </c:pt>
                <c:pt idx="2208" formatCode="General">
                  <c:v>97.158461823740808</c:v>
                </c:pt>
                <c:pt idx="2209" formatCode="General">
                  <c:v>97.254741299196908</c:v>
                </c:pt>
                <c:pt idx="2210" formatCode="General">
                  <c:v>97.351154868673291</c:v>
                </c:pt>
                <c:pt idx="2211" formatCode="General">
                  <c:v>97.447702906212058</c:v>
                </c:pt>
                <c:pt idx="2212" formatCode="General">
                  <c:v>97.54438578742247</c:v>
                </c:pt>
                <c:pt idx="2213" formatCode="General">
                  <c:v>97.64120388948983</c:v>
                </c:pt>
                <c:pt idx="2214" formatCode="General">
                  <c:v>97.738157591184205</c:v>
                </c:pt>
                <c:pt idx="2215" formatCode="General">
                  <c:v>97.835247272869381</c:v>
                </c:pt>
                <c:pt idx="2216" formatCode="General">
                  <c:v>97.932473316511874</c:v>
                </c:pt>
                <c:pt idx="2217" formatCode="General">
                  <c:v>98.029836105689753</c:v>
                </c:pt>
                <c:pt idx="2218" formatCode="General">
                  <c:v>98.127336025601906</c:v>
                </c:pt>
                <c:pt idx="2219" formatCode="General">
                  <c:v>98.224973463077177</c:v>
                </c:pt>
                <c:pt idx="2220" formatCode="General">
                  <c:v>98.322748806583363</c:v>
                </c:pt>
                <c:pt idx="2221" formatCode="General">
                  <c:v>98.420662446236761</c:v>
                </c:pt>
                <c:pt idx="2222" formatCode="General">
                  <c:v>98.518714773811396</c:v>
                </c:pt>
                <c:pt idx="2223" formatCode="General">
                  <c:v>98.616906182748338</c:v>
                </c:pt>
                <c:pt idx="2224" formatCode="General">
                  <c:v>98.715237068165308</c:v>
                </c:pt>
                <c:pt idx="2225" formatCode="General">
                  <c:v>98.813707826866107</c:v>
                </c:pt>
                <c:pt idx="2226" formatCode="General">
                  <c:v>98.912318857350371</c:v>
                </c:pt>
                <c:pt idx="2227" formatCode="General">
                  <c:v>99.011070559823111</c:v>
                </c:pt>
                <c:pt idx="2228" formatCode="General">
                  <c:v>99.10996333620443</c:v>
                </c:pt>
                <c:pt idx="2229" formatCode="General">
                  <c:v>99.208997590139532</c:v>
                </c:pt>
                <c:pt idx="2230" formatCode="General">
                  <c:v>99.30817372700848</c:v>
                </c:pt>
                <c:pt idx="2231" formatCode="General">
                  <c:v>99.407492153936019</c:v>
                </c:pt>
                <c:pt idx="2232" formatCode="General">
                  <c:v>99.50695327980192</c:v>
                </c:pt>
                <c:pt idx="2233" formatCode="General">
                  <c:v>99.606557515250756</c:v>
                </c:pt>
                <c:pt idx="2234" formatCode="General">
                  <c:v>99.706305272702309</c:v>
                </c:pt>
                <c:pt idx="2235" formatCode="General">
                  <c:v>99.806196966361753</c:v>
                </c:pt>
                <c:pt idx="2236" formatCode="General">
                  <c:v>99.906233012229833</c:v>
                </c:pt>
                <c:pt idx="2237" formatCode="General">
                  <c:v>100.00641382811348</c:v>
                </c:pt>
                <c:pt idx="2238" formatCode="General">
                  <c:v>100.10673983363618</c:v>
                </c:pt>
                <c:pt idx="2239" formatCode="General">
                  <c:v>100.20721145024845</c:v>
                </c:pt>
                <c:pt idx="2240" formatCode="General">
                  <c:v>100.3078291012386</c:v>
                </c:pt>
                <c:pt idx="2241" formatCode="General">
                  <c:v>100.40859321174327</c:v>
                </c:pt>
                <c:pt idx="2242" formatCode="General">
                  <c:v>100.50950420875837</c:v>
                </c:pt>
                <c:pt idx="2243" formatCode="General">
                  <c:v>100.6105625211499</c:v>
                </c:pt>
                <c:pt idx="2244" formatCode="General">
                  <c:v>100.71176857966475</c:v>
                </c:pt>
                <c:pt idx="2245" formatCode="General">
                  <c:v>100.8131228169419</c:v>
                </c:pt>
                <c:pt idx="2246" formatCode="General">
                  <c:v>100.91462566752341</c:v>
                </c:pt>
                <c:pt idx="2247" formatCode="General">
                  <c:v>101.0162775678656</c:v>
                </c:pt>
                <c:pt idx="2248" formatCode="General">
                  <c:v>101.11807895635042</c:v>
                </c:pt>
                <c:pt idx="2249" formatCode="General">
                  <c:v>101.22003027329653</c:v>
                </c:pt>
                <c:pt idx="2250" formatCode="General">
                  <c:v>101.32213196097111</c:v>
                </c:pt>
                <c:pt idx="2251" formatCode="General">
                  <c:v>101.42438446360106</c:v>
                </c:pt>
                <c:pt idx="2252" formatCode="General">
                  <c:v>101.52678822738466</c:v>
                </c:pt>
                <c:pt idx="2253" formatCode="General">
                  <c:v>101.62934370050341</c:v>
                </c:pt>
                <c:pt idx="2254" formatCode="General">
                  <c:v>101.73205133313363</c:v>
                </c:pt>
                <c:pt idx="2255" formatCode="General">
                  <c:v>101.83491157745831</c:v>
                </c:pt>
                <c:pt idx="2256" formatCode="General">
                  <c:v>101.93792488767923</c:v>
                </c:pt>
                <c:pt idx="2257" formatCode="General">
                  <c:v>102.04109172002883</c:v>
                </c:pt>
                <c:pt idx="2258" formatCode="General">
                  <c:v>102.1444125327823</c:v>
                </c:pt>
                <c:pt idx="2259" formatCode="General">
                  <c:v>102.24788778627006</c:v>
                </c:pt>
                <c:pt idx="2260" formatCode="General">
                  <c:v>102.35151794288964</c:v>
                </c:pt>
                <c:pt idx="2261" formatCode="General">
                  <c:v>102.45530346711857</c:v>
                </c:pt>
                <c:pt idx="2262" formatCode="General">
                  <c:v>102.55924482552649</c:v>
                </c:pt>
                <c:pt idx="2263" formatCode="General">
                  <c:v>102.66334248678787</c:v>
                </c:pt>
                <c:pt idx="2264" formatCode="General">
                  <c:v>102.76759692169466</c:v>
                </c:pt>
                <c:pt idx="2265" formatCode="General">
                  <c:v>102.87200860316925</c:v>
                </c:pt>
                <c:pt idx="2266" formatCode="General">
                  <c:v>102.97657800627695</c:v>
                </c:pt>
                <c:pt idx="2267" formatCode="General">
                  <c:v>103.08130560823942</c:v>
                </c:pt>
                <c:pt idx="2268" formatCode="General">
                  <c:v>103.18619188844728</c:v>
                </c:pt>
                <c:pt idx="2269" formatCode="General">
                  <c:v>103.29123732847373</c:v>
                </c:pt>
                <c:pt idx="2270" formatCode="General">
                  <c:v>103.39644241208748</c:v>
                </c:pt>
                <c:pt idx="2271" formatCode="General">
                  <c:v>103.5018076252662</c:v>
                </c:pt>
                <c:pt idx="2272" formatCode="General">
                  <c:v>103.6073334562101</c:v>
                </c:pt>
                <c:pt idx="2273" formatCode="General">
                  <c:v>103.7130203953554</c:v>
                </c:pt>
                <c:pt idx="2274" formatCode="General">
                  <c:v>103.818868935388</c:v>
                </c:pt>
                <c:pt idx="2275" formatCode="General">
                  <c:v>103.92487957125732</c:v>
                </c:pt>
                <c:pt idx="2276" formatCode="General">
                  <c:v>104.03105280019012</c:v>
                </c:pt>
                <c:pt idx="2277" formatCode="General">
                  <c:v>104.13738912170456</c:v>
                </c:pt>
                <c:pt idx="2278" formatCode="General">
                  <c:v>104.24388903762433</c:v>
                </c:pt>
                <c:pt idx="2279" formatCode="General">
                  <c:v>104.35055305209262</c:v>
                </c:pt>
                <c:pt idx="2280" formatCode="General">
                  <c:v>104.4573816715868</c:v>
                </c:pt>
                <c:pt idx="2281" formatCode="General">
                  <c:v>104.56437540493263</c:v>
                </c:pt>
                <c:pt idx="2282" formatCode="General">
                  <c:v>104.67153476331875</c:v>
                </c:pt>
                <c:pt idx="2283" formatCode="General">
                  <c:v>104.77886026031155</c:v>
                </c:pt>
                <c:pt idx="2284" formatCode="General">
                  <c:v>104.88635241186965</c:v>
                </c:pt>
                <c:pt idx="2285" formatCode="General">
                  <c:v>104.9940117363591</c:v>
                </c:pt>
                <c:pt idx="2286" formatCode="General">
                  <c:v>105.10183875456821</c:v>
                </c:pt>
                <c:pt idx="2287" formatCode="General">
                  <c:v>105.20983398972254</c:v>
                </c:pt>
                <c:pt idx="2288" formatCode="General">
                  <c:v>105.3179979675004</c:v>
                </c:pt>
                <c:pt idx="2289" formatCode="General">
                  <c:v>105.42633121604808</c:v>
                </c:pt>
                <c:pt idx="2290" formatCode="General">
                  <c:v>105.53483426599523</c:v>
                </c:pt>
                <c:pt idx="2291" formatCode="General">
                  <c:v>105.6435076504706</c:v>
                </c:pt>
                <c:pt idx="2292" formatCode="General">
                  <c:v>105.75235190511771</c:v>
                </c:pt>
                <c:pt idx="2293" formatCode="General">
                  <c:v>105.86136756811062</c:v>
                </c:pt>
                <c:pt idx="2294" formatCode="General">
                  <c:v>105.97055518017007</c:v>
                </c:pt>
                <c:pt idx="2295" formatCode="General">
                  <c:v>106.0799152845793</c:v>
                </c:pt>
                <c:pt idx="2296" formatCode="General">
                  <c:v>106.18944842720057</c:v>
                </c:pt>
                <c:pt idx="2297" formatCode="General">
                  <c:v>106.29915515649135</c:v>
                </c:pt>
                <c:pt idx="2298" formatCode="General">
                  <c:v>106.4090360235207</c:v>
                </c:pt>
                <c:pt idx="2299" formatCode="General">
                  <c:v>106.5190915819861</c:v>
                </c:pt>
                <c:pt idx="2300" formatCode="General">
                  <c:v>106.62932238823011</c:v>
                </c:pt>
                <c:pt idx="2301" formatCode="General">
                  <c:v>106.73972900125709</c:v>
                </c:pt>
                <c:pt idx="2302" formatCode="General">
                  <c:v>106.85031198275045</c:v>
                </c:pt>
                <c:pt idx="2303" formatCode="General">
                  <c:v>106.96107189708961</c:v>
                </c:pt>
                <c:pt idx="2304" formatCode="General">
                  <c:v>107.07200931136741</c:v>
                </c:pt>
                <c:pt idx="2305" formatCode="General">
                  <c:v>107.18312479540747</c:v>
                </c:pt>
                <c:pt idx="2306" formatCode="General">
                  <c:v>107.29441892178171</c:v>
                </c:pt>
                <c:pt idx="2307" formatCode="General">
                  <c:v>107.40589226582814</c:v>
                </c:pt>
                <c:pt idx="2308" formatCode="General">
                  <c:v>107.5175454056687</c:v>
                </c:pt>
                <c:pt idx="2309" formatCode="General">
                  <c:v>107.6293789222271</c:v>
                </c:pt>
                <c:pt idx="2310" formatCode="General">
                  <c:v>107.74139339924723</c:v>
                </c:pt>
                <c:pt idx="2311" formatCode="General">
                  <c:v>107.85358942331112</c:v>
                </c:pt>
                <c:pt idx="2312" formatCode="General">
                  <c:v>107.96596758385763</c:v>
                </c:pt>
                <c:pt idx="2313" formatCode="General">
                  <c:v>108.07852847320099</c:v>
                </c:pt>
                <c:pt idx="2314" formatCode="General">
                  <c:v>108.19127268654928</c:v>
                </c:pt>
                <c:pt idx="2315" formatCode="General">
                  <c:v>108.30420082202372</c:v>
                </c:pt>
                <c:pt idx="2316" formatCode="General">
                  <c:v>108.41731348067741</c:v>
                </c:pt>
                <c:pt idx="2317" formatCode="General">
                  <c:v>108.53061126651454</c:v>
                </c:pt>
                <c:pt idx="2318" formatCode="General">
                  <c:v>108.64409478650998</c:v>
                </c:pt>
                <c:pt idx="2319" formatCode="General">
                  <c:v>108.75776465062846</c:v>
                </c:pt>
                <c:pt idx="2320" formatCode="General">
                  <c:v>108.87162147184451</c:v>
                </c:pt>
                <c:pt idx="2321" formatCode="General">
                  <c:v>108.98566586616221</c:v>
                </c:pt>
                <c:pt idx="2322" formatCode="General">
                  <c:v>109.09989845263503</c:v>
                </c:pt>
                <c:pt idx="2323" formatCode="General">
                  <c:v>109.21431985338629</c:v>
                </c:pt>
                <c:pt idx="2324" formatCode="General">
                  <c:v>109.32893069362926</c:v>
                </c:pt>
                <c:pt idx="2325" formatCode="General">
                  <c:v>109.44373160168769</c:v>
                </c:pt>
                <c:pt idx="2326" formatCode="General">
                  <c:v>109.55872320901656</c:v>
                </c:pt>
                <c:pt idx="2327" formatCode="General">
                  <c:v>109.67390615022292</c:v>
                </c:pt>
                <c:pt idx="2328" formatCode="General">
                  <c:v>109.7892810630867</c:v>
                </c:pt>
                <c:pt idx="2329" formatCode="General">
                  <c:v>109.90484858858228</c:v>
                </c:pt>
                <c:pt idx="2330" formatCode="General">
                  <c:v>110.02060937089941</c:v>
                </c:pt>
                <c:pt idx="2331" formatCode="General">
                  <c:v>110.13656405746512</c:v>
                </c:pt>
                <c:pt idx="2332" formatCode="General">
                  <c:v>110.25271329896532</c:v>
                </c:pt>
                <c:pt idx="2333" formatCode="General">
                  <c:v>110.36905774936653</c:v>
                </c:pt>
                <c:pt idx="2334" formatCode="General">
                  <c:v>110.48559806593831</c:v>
                </c:pt>
                <c:pt idx="2335" formatCode="General">
                  <c:v>110.60233490927533</c:v>
                </c:pt>
                <c:pt idx="2336" formatCode="General">
                  <c:v>110.71926894331972</c:v>
                </c:pt>
                <c:pt idx="2337" formatCode="General">
                  <c:v>110.83640083538414</c:v>
                </c:pt>
                <c:pt idx="2338" formatCode="General">
                  <c:v>110.95373125617409</c:v>
                </c:pt>
                <c:pt idx="2339" formatCode="General">
                  <c:v>111.07126087981145</c:v>
                </c:pt>
                <c:pt idx="2340" formatCode="General">
                  <c:v>111.1889903838574</c:v>
                </c:pt>
                <c:pt idx="2341" formatCode="General">
                  <c:v>111.30692044933595</c:v>
                </c:pt>
                <c:pt idx="2342" formatCode="General">
                  <c:v>111.4250517607576</c:v>
                </c:pt>
                <c:pt idx="2343" formatCode="General">
                  <c:v>111.54338500614324</c:v>
                </c:pt>
                <c:pt idx="2344" formatCode="General">
                  <c:v>111.66192087704793</c:v>
                </c:pt>
                <c:pt idx="2345" formatCode="General">
                  <c:v>111.78066006858559</c:v>
                </c:pt>
                <c:pt idx="2346" formatCode="General">
                  <c:v>111.89960327945293</c:v>
                </c:pt>
                <c:pt idx="2347" formatCode="General">
                  <c:v>112.01875121195461</c:v>
                </c:pt>
                <c:pt idx="2348" formatCode="General">
                  <c:v>112.13810457202786</c:v>
                </c:pt>
                <c:pt idx="2349" formatCode="General">
                  <c:v>112.25766406926748</c:v>
                </c:pt>
                <c:pt idx="2350" formatCode="General">
                  <c:v>112.37743041695144</c:v>
                </c:pt>
                <c:pt idx="2351" formatCode="General">
                  <c:v>112.49740433206628</c:v>
                </c:pt>
                <c:pt idx="2352" formatCode="General">
                  <c:v>112.61758653533271</c:v>
                </c:pt>
                <c:pt idx="2353" formatCode="General">
                  <c:v>112.73797775123184</c:v>
                </c:pt>
                <c:pt idx="2354" formatCode="General">
                  <c:v>112.8585787080312</c:v>
                </c:pt>
                <c:pt idx="2355" formatCode="General">
                  <c:v>112.97939013781131</c:v>
                </c:pt>
                <c:pt idx="2356" formatCode="General">
                  <c:v>113.10041277649229</c:v>
                </c:pt>
                <c:pt idx="2357" formatCode="General">
                  <c:v>113.22164736386058</c:v>
                </c:pt>
                <c:pt idx="2358" formatCode="General">
                  <c:v>113.34309464359643</c:v>
                </c:pt>
                <c:pt idx="2359" formatCode="General">
                  <c:v>113.46475536330104</c:v>
                </c:pt>
                <c:pt idx="2360" formatCode="General">
                  <c:v>113.5866302745241</c:v>
                </c:pt>
                <c:pt idx="2361" formatCode="General">
                  <c:v>113.70872013279185</c:v>
                </c:pt>
                <c:pt idx="2362" formatCode="General">
                  <c:v>113.83102569763513</c:v>
                </c:pt>
                <c:pt idx="2363" formatCode="General">
                  <c:v>113.95354773261758</c:v>
                </c:pt>
                <c:pt idx="2364" formatCode="General">
                  <c:v>114.07628700536446</c:v>
                </c:pt>
                <c:pt idx="2365" formatCode="General">
                  <c:v>114.1992442875913</c:v>
                </c:pt>
                <c:pt idx="2366" formatCode="General">
                  <c:v>114.32242035513315</c:v>
                </c:pt>
                <c:pt idx="2367" formatCode="General">
                  <c:v>114.445815987974</c:v>
                </c:pt>
                <c:pt idx="2368" formatCode="General">
                  <c:v>114.56943197027618</c:v>
                </c:pt>
                <c:pt idx="2369" formatCode="General">
                  <c:v>114.69326909041052</c:v>
                </c:pt>
                <c:pt idx="2370" formatCode="General">
                  <c:v>114.81732814098642</c:v>
                </c:pt>
                <c:pt idx="2371" formatCode="General">
                  <c:v>114.94160991888211</c:v>
                </c:pt>
                <c:pt idx="2372" formatCode="General">
                  <c:v>115.06611522527578</c:v>
                </c:pt>
                <c:pt idx="2373" formatCode="General">
                  <c:v>115.19084486567606</c:v>
                </c:pt>
                <c:pt idx="2374" formatCode="General">
                  <c:v>115.31579964995373</c:v>
                </c:pt>
                <c:pt idx="2375" formatCode="General">
                  <c:v>115.44098039237306</c:v>
                </c:pt>
                <c:pt idx="2376" formatCode="General">
                  <c:v>115.56638791162358</c:v>
                </c:pt>
                <c:pt idx="2377" formatCode="General">
                  <c:v>115.69202303085235</c:v>
                </c:pt>
                <c:pt idx="2378" formatCode="General">
                  <c:v>115.81788657769644</c:v>
                </c:pt>
                <c:pt idx="2379" formatCode="General">
                  <c:v>115.9439793843153</c:v>
                </c:pt>
                <c:pt idx="2380" formatCode="General">
                  <c:v>116.07030228742424</c:v>
                </c:pt>
                <c:pt idx="2381" formatCode="General">
                  <c:v>116.1968561283273</c:v>
                </c:pt>
                <c:pt idx="2382" formatCode="General">
                  <c:v>116.3236417529512</c:v>
                </c:pt>
                <c:pt idx="2383" formatCode="General">
                  <c:v>116.45066001187921</c:v>
                </c:pt>
                <c:pt idx="2384" formatCode="General">
                  <c:v>116.57791176038511</c:v>
                </c:pt>
                <c:pt idx="2385" formatCode="General">
                  <c:v>116.7053978584681</c:v>
                </c:pt>
                <c:pt idx="2386" formatCode="General">
                  <c:v>116.83311917088758</c:v>
                </c:pt>
                <c:pt idx="2387" formatCode="General">
                  <c:v>116.96107656719812</c:v>
                </c:pt>
                <c:pt idx="2388" formatCode="General">
                  <c:v>117.08927092178531</c:v>
                </c:pt>
                <c:pt idx="2389" formatCode="General">
                  <c:v>117.21770311390135</c:v>
                </c:pt>
                <c:pt idx="2390" formatCode="General">
                  <c:v>117.34637402770139</c:v>
                </c:pt>
                <c:pt idx="2391" formatCode="General">
                  <c:v>117.47528455228006</c:v>
                </c:pt>
                <c:pt idx="2392" formatCode="General">
                  <c:v>117.6044355817081</c:v>
                </c:pt>
                <c:pt idx="2393" formatCode="General">
                  <c:v>117.73382801506993</c:v>
                </c:pt>
                <c:pt idx="2394" formatCode="General">
                  <c:v>117.86346275650091</c:v>
                </c:pt>
                <c:pt idx="2395" formatCode="General">
                  <c:v>117.99334071522532</c:v>
                </c:pt>
                <c:pt idx="2396" formatCode="General">
                  <c:v>118.12346280559476</c:v>
                </c:pt>
                <c:pt idx="2397" formatCode="General">
                  <c:v>118.2538299471265</c:v>
                </c:pt>
                <c:pt idx="2398" formatCode="General">
                  <c:v>118.38444306454281</c:v>
                </c:pt>
                <c:pt idx="2399" formatCode="General">
                  <c:v>118.51530308781007</c:v>
                </c:pt>
                <c:pt idx="2400" formatCode="General">
                  <c:v>118.64641095217846</c:v>
                </c:pt>
                <c:pt idx="2401" formatCode="General">
                  <c:v>118.77776759822234</c:v>
                </c:pt>
                <c:pt idx="2402" formatCode="General">
                  <c:v>118.9093739718805</c:v>
                </c:pt>
                <c:pt idx="2403" formatCode="General">
                  <c:v>119.04123102449702</c:v>
                </c:pt>
                <c:pt idx="2404" formatCode="General">
                  <c:v>119.17333971286276</c:v>
                </c:pt>
                <c:pt idx="2405" formatCode="General">
                  <c:v>119.30570099925679</c:v>
                </c:pt>
                <c:pt idx="2406" formatCode="General">
                  <c:v>119.43831585148845</c:v>
                </c:pt>
                <c:pt idx="2407" formatCode="General">
                  <c:v>119.57118524294012</c:v>
                </c:pt>
                <c:pt idx="2408" formatCode="General">
                  <c:v>119.70431015260955</c:v>
                </c:pt>
                <c:pt idx="2409" formatCode="General">
                  <c:v>119.83769156515366</c:v>
                </c:pt>
                <c:pt idx="2410" formatCode="General">
                  <c:v>119.97133047093202</c:v>
                </c:pt>
                <c:pt idx="2411" formatCode="General">
                  <c:v>120.10522786605081</c:v>
                </c:pt>
                <c:pt idx="2412" formatCode="General">
                  <c:v>120.2393847524077</c:v>
                </c:pt>
                <c:pt idx="2413" formatCode="General">
                  <c:v>120.37380213773662</c:v>
                </c:pt>
                <c:pt idx="2414" formatCode="General">
                  <c:v>120.50848103565313</c:v>
                </c:pt>
                <c:pt idx="2415" formatCode="General">
                  <c:v>120.64342246570054</c:v>
                </c:pt>
                <c:pt idx="2416" formatCode="General">
                  <c:v>120.77862745339586</c:v>
                </c:pt>
                <c:pt idx="2417" formatCode="General">
                  <c:v>120.91409703027692</c:v>
                </c:pt>
                <c:pt idx="2418" formatCode="General">
                  <c:v>121.0498322339494</c:v>
                </c:pt>
                <c:pt idx="2419" formatCode="General">
                  <c:v>121.18583410813442</c:v>
                </c:pt>
                <c:pt idx="2420" formatCode="General">
                  <c:v>121.32210370271694</c:v>
                </c:pt>
                <c:pt idx="2421" formatCode="General">
                  <c:v>121.45864207379428</c:v>
                </c:pt>
                <c:pt idx="2422" formatCode="General">
                  <c:v>121.59545028372507</c:v>
                </c:pt>
                <c:pt idx="2423" formatCode="General">
                  <c:v>121.73252940117919</c:v>
                </c:pt>
                <c:pt idx="2424" formatCode="General">
                  <c:v>121.86988050118744</c:v>
                </c:pt>
                <c:pt idx="2425" formatCode="General">
                  <c:v>122.0075046651925</c:v>
                </c:pt>
                <c:pt idx="2426" formatCode="General">
                  <c:v>122.14540298109986</c:v>
                </c:pt>
                <c:pt idx="2427" formatCode="General">
                  <c:v>122.28357654332929</c:v>
                </c:pt>
                <c:pt idx="2428" formatCode="General">
                  <c:v>122.42202645286724</c:v>
                </c:pt>
                <c:pt idx="2429" formatCode="General">
                  <c:v>122.56075381731928</c:v>
                </c:pt>
                <c:pt idx="2430" formatCode="General">
                  <c:v>122.69975975096324</c:v>
                </c:pt>
                <c:pt idx="2431" formatCode="General">
                  <c:v>122.83904537480308</c:v>
                </c:pt>
                <c:pt idx="2432" formatCode="General">
                  <c:v>122.97861181662294</c:v>
                </c:pt>
                <c:pt idx="2433" formatCode="General">
                  <c:v>123.11846021104211</c:v>
                </c:pt>
                <c:pt idx="2434" formatCode="General">
                  <c:v>123.2585916995703</c:v>
                </c:pt>
                <c:pt idx="2435" formatCode="General">
                  <c:v>123.3990074306634</c:v>
                </c:pt>
                <c:pt idx="2436" formatCode="General">
                  <c:v>123.53970855978022</c:v>
                </c:pt>
                <c:pt idx="2437" formatCode="General">
                  <c:v>123.68069624943945</c:v>
                </c:pt>
                <c:pt idx="2438" formatCode="General">
                  <c:v>123.82197166927702</c:v>
                </c:pt>
                <c:pt idx="2439" formatCode="General">
                  <c:v>123.96353599610482</c:v>
                </c:pt>
                <c:pt idx="2440" formatCode="General">
                  <c:v>124.10539041396912</c:v>
                </c:pt>
                <c:pt idx="2441" formatCode="General">
                  <c:v>124.24753611421008</c:v>
                </c:pt>
                <c:pt idx="2442" formatCode="General">
                  <c:v>124.38997429552195</c:v>
                </c:pt>
                <c:pt idx="2443" formatCode="General">
                  <c:v>124.53270616401342</c:v>
                </c:pt>
                <c:pt idx="2444" formatCode="General">
                  <c:v>124.67573293326923</c:v>
                </c:pt>
                <c:pt idx="2445" formatCode="General">
                  <c:v>124.81905582441189</c:v>
                </c:pt>
                <c:pt idx="2446" formatCode="General">
                  <c:v>124.96267606616416</c:v>
                </c:pt>
                <c:pt idx="2447" formatCode="General">
                  <c:v>125.1065948949125</c:v>
                </c:pt>
                <c:pt idx="2448" formatCode="General">
                  <c:v>125.25081355477077</c:v>
                </c:pt>
                <c:pt idx="2449" formatCode="General">
                  <c:v>125.39533329764468</c:v>
                </c:pt>
                <c:pt idx="2450" formatCode="General">
                  <c:v>125.54015538329726</c:v>
                </c:pt>
                <c:pt idx="2451" formatCode="General">
                  <c:v>125.68528107941442</c:v>
                </c:pt>
                <c:pt idx="2452" formatCode="General">
                  <c:v>125.83071166167181</c:v>
                </c:pt>
                <c:pt idx="2453" formatCode="General">
                  <c:v>125.97644841380205</c:v>
                </c:pt>
                <c:pt idx="2454" formatCode="General">
                  <c:v>126.12249262766247</c:v>
                </c:pt>
                <c:pt idx="2455" formatCode="General">
                  <c:v>126.26884560330414</c:v>
                </c:pt>
                <c:pt idx="2456" formatCode="General">
                  <c:v>126.41550864904124</c:v>
                </c:pt>
                <c:pt idx="2457" formatCode="General">
                  <c:v>126.56248308152099</c:v>
                </c:pt>
                <c:pt idx="2458" formatCode="General">
                  <c:v>126.70977022579494</c:v>
                </c:pt>
                <c:pt idx="2459" formatCode="General">
                  <c:v>126.85737141539028</c:v>
                </c:pt>
                <c:pt idx="2460" formatCode="General">
                  <c:v>127.00528799238261</c:v>
                </c:pt>
                <c:pt idx="2461" formatCode="General">
                  <c:v>127.15352130746901</c:v>
                </c:pt>
                <c:pt idx="2462" formatCode="General">
                  <c:v>127.30207272004192</c:v>
                </c:pt>
                <c:pt idx="2463" formatCode="General">
                  <c:v>127.45094359826419</c:v>
                </c:pt>
                <c:pt idx="2464" formatCode="General">
                  <c:v>127.60013531914458</c:v>
                </c:pt>
                <c:pt idx="2465" formatCode="General">
                  <c:v>127.74964926861401</c:v>
                </c:pt>
                <c:pt idx="2466" formatCode="General">
                  <c:v>127.89948684160318</c:v>
                </c:pt>
                <c:pt idx="2467" formatCode="General">
                  <c:v>128.0496494421202</c:v>
                </c:pt>
                <c:pt idx="2468" formatCode="General">
                  <c:v>128.20013848332999</c:v>
                </c:pt>
                <c:pt idx="2469" formatCode="General">
                  <c:v>128.35095538763377</c:v>
                </c:pt>
                <c:pt idx="2470" formatCode="General">
                  <c:v>128.50210158674975</c:v>
                </c:pt>
                <c:pt idx="2471" formatCode="General">
                  <c:v>128.65357852179483</c:v>
                </c:pt>
                <c:pt idx="2472" formatCode="General">
                  <c:v>128.805387643367</c:v>
                </c:pt>
                <c:pt idx="2473" formatCode="General">
                  <c:v>128.95753041162845</c:v>
                </c:pt>
                <c:pt idx="2474" formatCode="General">
                  <c:v>129.11000829639025</c:v>
                </c:pt>
                <c:pt idx="2475" formatCode="General">
                  <c:v>129.26282277719727</c:v>
                </c:pt>
                <c:pt idx="2476" formatCode="General">
                  <c:v>129.41597534341426</c:v>
                </c:pt>
                <c:pt idx="2477" formatCode="General">
                  <c:v>129.56946749431327</c:v>
                </c:pt>
                <c:pt idx="2478" formatCode="General">
                  <c:v>129.72330073916135</c:v>
                </c:pt>
                <c:pt idx="2479" formatCode="General">
                  <c:v>129.87747659730982</c:v>
                </c:pt>
                <c:pt idx="2480" formatCode="General">
                  <c:v>130.03199659828431</c:v>
                </c:pt>
                <c:pt idx="2481" formatCode="General">
                  <c:v>130.18686228187559</c:v>
                </c:pt>
                <c:pt idx="2482" formatCode="General">
                  <c:v>130.3420751982319</c:v>
                </c:pt>
                <c:pt idx="2483" formatCode="General">
                  <c:v>130.49763690795191</c:v>
                </c:pt>
                <c:pt idx="2484" formatCode="General">
                  <c:v>130.65354898217888</c:v>
                </c:pt>
                <c:pt idx="2485" formatCode="General">
                  <c:v>130.80981300269593</c:v>
                </c:pt>
                <c:pt idx="2486" formatCode="General">
                  <c:v>130.96643056202214</c:v>
                </c:pt>
                <c:pt idx="2487" formatCode="General">
                  <c:v>131.12340326351026</c:v>
                </c:pt>
                <c:pt idx="2488" formatCode="General">
                  <c:v>131.28073272144493</c:v>
                </c:pt>
                <c:pt idx="2489" formatCode="General">
                  <c:v>131.43842056114229</c:v>
                </c:pt>
                <c:pt idx="2490" formatCode="General">
                  <c:v>131.59646841905092</c:v>
                </c:pt>
                <c:pt idx="2491" formatCode="General">
                  <c:v>131.75487794285362</c:v>
                </c:pt>
                <c:pt idx="2492" formatCode="General">
                  <c:v>131.91365079157032</c:v>
                </c:pt>
                <c:pt idx="2493" formatCode="General">
                  <c:v>132.0727886356627</c:v>
                </c:pt>
                <c:pt idx="2494" formatCode="General">
                  <c:v>132.23229315713925</c:v>
                </c:pt>
                <c:pt idx="2495" formatCode="General">
                  <c:v>132.39216604966222</c:v>
                </c:pt>
                <c:pt idx="2496" formatCode="General">
                  <c:v>132.55240901865548</c:v>
                </c:pt>
                <c:pt idx="2497" formatCode="General">
                  <c:v>132.7130237814134</c:v>
                </c:pt>
                <c:pt idx="2498" formatCode="General">
                  <c:v>132.87401206721171</c:v>
                </c:pt>
                <c:pt idx="2499" formatCode="General">
                  <c:v>133.03537561741896</c:v>
                </c:pt>
                <c:pt idx="2500" formatCode="General">
                  <c:v>133.19711618560947</c:v>
                </c:pt>
                <c:pt idx="2501" formatCode="General">
                  <c:v>133.35923553767793</c:v>
                </c:pt>
                <c:pt idx="2502" formatCode="General">
                  <c:v>133.52173545195475</c:v>
                </c:pt>
                <c:pt idx="2503" formatCode="General">
                  <c:v>133.68461771932343</c:v>
                </c:pt>
                <c:pt idx="2504" formatCode="General">
                  <c:v>133.84788414333886</c:v>
                </c:pt>
                <c:pt idx="2505" formatCode="General">
                  <c:v>134.01153654034695</c:v>
                </c:pt>
                <c:pt idx="2506" formatCode="General">
                  <c:v>134.17557673960619</c:v>
                </c:pt>
                <c:pt idx="2507" formatCode="General">
                  <c:v>134.3400065834102</c:v>
                </c:pt>
                <c:pt idx="2508" formatCode="General">
                  <c:v>134.50482792721172</c:v>
                </c:pt>
                <c:pt idx="2509" formatCode="General">
                  <c:v>134.67004263974854</c:v>
                </c:pt>
                <c:pt idx="2510" formatCode="General">
                  <c:v>134.83565260317044</c:v>
                </c:pt>
                <c:pt idx="2511" formatCode="General">
                  <c:v>135.00165971316775</c:v>
                </c:pt>
                <c:pt idx="2512" formatCode="General">
                  <c:v>135.16806587910185</c:v>
                </c:pt>
                <c:pt idx="2513" formatCode="General">
                  <c:v>135.33487302413656</c:v>
                </c:pt>
                <c:pt idx="2514" formatCode="General">
                  <c:v>135.50208308537185</c:v>
                </c:pt>
                <c:pt idx="2515" formatCode="General">
                  <c:v>135.66969801397869</c:v>
                </c:pt>
                <c:pt idx="2516" formatCode="General">
                  <c:v>135.83771977533544</c:v>
                </c:pt>
                <c:pt idx="2517" formatCode="General">
                  <c:v>136.00615034916649</c:v>
                </c:pt>
                <c:pt idx="2518" formatCode="General">
                  <c:v>136.17499172968201</c:v>
                </c:pt>
                <c:pt idx="2519" formatCode="General">
                  <c:v>136.34424592571958</c:v>
                </c:pt>
                <c:pt idx="2520" formatCode="General">
                  <c:v>136.5139149608878</c:v>
                </c:pt>
                <c:pt idx="2521" formatCode="General">
                  <c:v>136.6840008737112</c:v>
                </c:pt>
                <c:pt idx="2522" formatCode="General">
                  <c:v>136.85450571777741</c:v>
                </c:pt>
                <c:pt idx="2523" formatCode="General">
                  <c:v>137.02543156188591</c:v>
                </c:pt>
                <c:pt idx="2524" formatCode="General">
                  <c:v>137.19678049019842</c:v>
                </c:pt>
                <c:pt idx="2525" formatCode="General">
                  <c:v>137.36855460239164</c:v>
                </c:pt>
                <c:pt idx="2526" formatCode="General">
                  <c:v>137.5407560138116</c:v>
                </c:pt>
                <c:pt idx="2527" formatCode="General">
                  <c:v>137.71338685562972</c:v>
                </c:pt>
                <c:pt idx="2528" formatCode="General">
                  <c:v>137.88644927500144</c:v>
                </c:pt>
                <c:pt idx="2529" formatCode="General">
                  <c:v>138.05994543522607</c:v>
                </c:pt>
                <c:pt idx="2530" formatCode="General">
                  <c:v>138.23387751590931</c:v>
                </c:pt>
                <c:pt idx="2531" formatCode="General">
                  <c:v>138.40824771312759</c:v>
                </c:pt>
                <c:pt idx="2532" formatCode="General">
                  <c:v>138.58305823959407</c:v>
                </c:pt>
                <c:pt idx="2533" formatCode="General">
                  <c:v>138.75831132482753</c:v>
                </c:pt>
                <c:pt idx="2534" formatCode="General">
                  <c:v>138.93400921532287</c:v>
                </c:pt>
                <c:pt idx="2535" formatCode="General">
                  <c:v>139.11015417472362</c:v>
                </c:pt>
                <c:pt idx="2536" formatCode="General">
                  <c:v>139.2867484839974</c:v>
                </c:pt>
                <c:pt idx="2537" formatCode="General">
                  <c:v>139.46379444161272</c:v>
                </c:pt>
                <c:pt idx="2538" formatCode="General">
                  <c:v>139.64129436371869</c:v>
                </c:pt>
                <c:pt idx="2539" formatCode="General">
                  <c:v>139.81925058432694</c:v>
                </c:pt>
                <c:pt idx="2540" formatCode="General">
                  <c:v>139.99766545549534</c:v>
                </c:pt>
                <c:pt idx="2541" formatCode="General">
                  <c:v>140.17654134751504</c:v>
                </c:pt>
                <c:pt idx="2542" formatCode="General">
                  <c:v>140.35588064909922</c:v>
                </c:pt>
                <c:pt idx="2543" formatCode="General">
                  <c:v>140.53568576757417</c:v>
                </c:pt>
                <c:pt idx="2544" formatCode="General">
                  <c:v>140.7159591290737</c:v>
                </c:pt>
                <c:pt idx="2545" formatCode="General">
                  <c:v>140.89670317873532</c:v>
                </c:pt>
                <c:pt idx="2546" formatCode="General">
                  <c:v>141.07792038089906</c:v>
                </c:pt>
                <c:pt idx="2547" formatCode="General">
                  <c:v>141.25961321930944</c:v>
                </c:pt>
                <c:pt idx="2548" formatCode="General">
                  <c:v>141.44178419731941</c:v>
                </c:pt>
                <c:pt idx="2549" formatCode="General">
                  <c:v>141.62443583809744</c:v>
                </c:pt>
                <c:pt idx="2550" formatCode="General">
                  <c:v>141.80757068483729</c:v>
                </c:pt>
                <c:pt idx="2551" formatCode="General">
                  <c:v>141.9911913009702</c:v>
                </c:pt>
                <c:pt idx="2552" formatCode="General">
                  <c:v>142.17530027038055</c:v>
                </c:pt>
                <c:pt idx="2553" formatCode="General">
                  <c:v>142.35990019762383</c:v>
                </c:pt>
                <c:pt idx="2554" formatCode="General">
                  <c:v>142.54499370814756</c:v>
                </c:pt>
                <c:pt idx="2555" formatCode="General">
                  <c:v>142.73058344851569</c:v>
                </c:pt>
                <c:pt idx="2556" formatCode="General">
                  <c:v>142.9166720866354</c:v>
                </c:pt>
                <c:pt idx="2557" formatCode="General">
                  <c:v>143.10326231198729</c:v>
                </c:pt>
                <c:pt idx="2558" formatCode="General">
                  <c:v>143.29035683585872</c:v>
                </c:pt>
                <c:pt idx="2559" formatCode="General">
                  <c:v>143.47795839157988</c:v>
                </c:pt>
                <c:pt idx="2560" formatCode="General">
                  <c:v>143.66606973476379</c:v>
                </c:pt>
                <c:pt idx="2561" formatCode="General">
                  <c:v>143.85469364354896</c:v>
                </c:pt>
                <c:pt idx="2562" formatCode="General">
                  <c:v>144.04383291884542</c:v>
                </c:pt>
                <c:pt idx="2563" formatCode="General">
                  <c:v>144.23349038458463</c:v>
                </c:pt>
                <c:pt idx="2564" formatCode="General">
                  <c:v>144.4236688879721</c:v>
                </c:pt>
                <c:pt idx="2565" formatCode="General">
                  <c:v>144.61437129974414</c:v>
                </c:pt>
                <c:pt idx="2566" formatCode="General">
                  <c:v>144.80560051442779</c:v>
                </c:pt>
                <c:pt idx="2567" formatCode="General">
                  <c:v>144.99735945060422</c:v>
                </c:pt>
                <c:pt idx="2568" formatCode="General">
                  <c:v>145.1896510511763</c:v>
                </c:pt>
                <c:pt idx="2569" formatCode="General">
                  <c:v>145.3824782836395</c:v>
                </c:pt>
                <c:pt idx="2570" formatCode="General">
                  <c:v>145.57584414035648</c:v>
                </c:pt>
                <c:pt idx="2571" formatCode="General">
                  <c:v>145.76975163883608</c:v>
                </c:pt>
                <c:pt idx="2572" formatCode="General">
                  <c:v>145.96420382201541</c:v>
                </c:pt>
                <c:pt idx="2573" formatCode="General">
                  <c:v>146.15920375854677</c:v>
                </c:pt>
                <c:pt idx="2574" formatCode="General">
                  <c:v>146.35475454308815</c:v>
                </c:pt>
                <c:pt idx="2575" formatCode="General">
                  <c:v>146.55085929659751</c:v>
                </c:pt>
                <c:pt idx="2576" formatCode="General">
                  <c:v>146.7475211666322</c:v>
                </c:pt>
                <c:pt idx="2577" formatCode="General">
                  <c:v>146.94474332765188</c:v>
                </c:pt>
                <c:pt idx="2578" formatCode="General">
                  <c:v>147.14252898132565</c:v>
                </c:pt>
                <c:pt idx="2579" formatCode="General">
                  <c:v>147.34088135684459</c:v>
                </c:pt>
                <c:pt idx="2580" formatCode="General">
                  <c:v>147.53980371123731</c:v>
                </c:pt>
                <c:pt idx="2581" formatCode="General">
                  <c:v>147.73929932969156</c:v>
                </c:pt>
                <c:pt idx="2582" formatCode="General">
                  <c:v>147.93937152587935</c:v>
                </c:pt>
                <c:pt idx="2583" formatCode="General">
                  <c:v>148.14002364228716</c:v>
                </c:pt>
                <c:pt idx="2584" formatCode="General">
                  <c:v>148.3412590505514</c:v>
                </c:pt>
                <c:pt idx="2585" formatCode="General">
                  <c:v>148.54308115179799</c:v>
                </c:pt>
                <c:pt idx="2586" formatCode="General">
                  <c:v>148.74549337698724</c:v>
                </c:pt>
                <c:pt idx="2587" formatCode="General">
                  <c:v>148.94849918726413</c:v>
                </c:pt>
                <c:pt idx="2588" formatCode="General">
                  <c:v>149.15210207431326</c:v>
                </c:pt>
                <c:pt idx="2589" formatCode="General">
                  <c:v>149.35630556071897</c:v>
                </c:pt>
                <c:pt idx="2590" formatCode="General">
                  <c:v>149.56111320033142</c:v>
                </c:pt>
                <c:pt idx="2591" formatCode="General">
                  <c:v>149.76652857863735</c:v>
                </c:pt>
                <c:pt idx="2592" formatCode="General">
                  <c:v>149.97255531313712</c:v>
                </c:pt>
                <c:pt idx="2593" formatCode="General">
                  <c:v>150.17919705372651</c:v>
                </c:pt>
                <c:pt idx="2594" formatCode="General">
                  <c:v>150.38645748308488</c:v>
                </c:pt>
                <c:pt idx="2595" formatCode="General">
                  <c:v>150.59434031706908</c:v>
                </c:pt>
                <c:pt idx="2596" formatCode="General">
                  <c:v>150.80284930511314</c:v>
                </c:pt>
                <c:pt idx="2597" formatCode="General">
                  <c:v>151.01198823063376</c:v>
                </c:pt>
                <c:pt idx="2598" formatCode="General">
                  <c:v>151.22176091144266</c:v>
                </c:pt>
                <c:pt idx="2599" formatCode="General">
                  <c:v>151.4321712001643</c:v>
                </c:pt>
                <c:pt idx="2600" formatCode="General">
                  <c:v>151.64322298466095</c:v>
                </c:pt>
                <c:pt idx="2601" formatCode="General">
                  <c:v>151.85492018846332</c:v>
                </c:pt>
                <c:pt idx="2602" formatCode="General">
                  <c:v>152.06726677120821</c:v>
                </c:pt>
                <c:pt idx="2603" formatCode="General">
                  <c:v>152.28026672908325</c:v>
                </c:pt>
                <c:pt idx="2604" formatCode="General">
                  <c:v>152.49392409527789</c:v>
                </c:pt>
                <c:pt idx="2605" formatCode="General">
                  <c:v>152.70824294044149</c:v>
                </c:pt>
                <c:pt idx="2606" formatCode="General">
                  <c:v>152.92322737314902</c:v>
                </c:pt>
                <c:pt idx="2607" formatCode="General">
                  <c:v>153.13888154037335</c:v>
                </c:pt>
                <c:pt idx="2608" formatCode="General">
                  <c:v>153.35520962796539</c:v>
                </c:pt>
                <c:pt idx="2609" formatCode="General">
                  <c:v>153.5722158611417</c:v>
                </c:pt>
                <c:pt idx="2610" formatCode="General">
                  <c:v>153.78990450497912</c:v>
                </c:pt>
                <c:pt idx="2611" formatCode="General">
                  <c:v>154.00827986491851</c:v>
                </c:pt>
                <c:pt idx="2612" formatCode="General">
                  <c:v>154.22734628727525</c:v>
                </c:pt>
                <c:pt idx="2613" formatCode="General">
                  <c:v>154.44710815975805</c:v>
                </c:pt>
                <c:pt idx="2614" formatCode="General">
                  <c:v>154.66756991199691</c:v>
                </c:pt>
                <c:pt idx="2615" formatCode="General">
                  <c:v>154.88873601607818</c:v>
                </c:pt>
                <c:pt idx="2616" formatCode="General">
                  <c:v>155.11061098708936</c:v>
                </c:pt>
                <c:pt idx="2617" formatCode="General">
                  <c:v>155.33319938367214</c:v>
                </c:pt>
                <c:pt idx="2618" formatCode="General">
                  <c:v>155.55650580858384</c:v>
                </c:pt>
                <c:pt idx="2619" formatCode="General">
                  <c:v>155.78053490926928</c:v>
                </c:pt>
                <c:pt idx="2620" formatCode="General">
                  <c:v>156.00529137844063</c:v>
                </c:pt>
                <c:pt idx="2621" formatCode="General">
                  <c:v>156.23077995466721</c:v>
                </c:pt>
                <c:pt idx="2622" formatCode="General">
                  <c:v>156.4570054229753</c:v>
                </c:pt>
                <c:pt idx="2623" formatCode="General">
                  <c:v>156.68397261545707</c:v>
                </c:pt>
                <c:pt idx="2624" formatCode="General">
                  <c:v>156.91168641188986</c:v>
                </c:pt>
                <c:pt idx="2625" formatCode="General">
                  <c:v>157.14015174036609</c:v>
                </c:pt>
                <c:pt idx="2626" formatCode="General">
                  <c:v>157.36937357793261</c:v>
                </c:pt>
                <c:pt idx="2627" formatCode="General">
                  <c:v>157.59935695124176</c:v>
                </c:pt>
                <c:pt idx="2628" formatCode="General">
                  <c:v>157.83010693721266</c:v>
                </c:pt>
                <c:pt idx="2629" formatCode="General">
                  <c:v>158.06162866370332</c:v>
                </c:pt>
                <c:pt idx="2630" formatCode="General">
                  <c:v>158.29392731019493</c:v>
                </c:pt>
                <c:pt idx="2631" formatCode="General">
                  <c:v>158.52700810848685</c:v>
                </c:pt>
                <c:pt idx="2632" formatCode="General">
                  <c:v>158.76087634340345</c:v>
                </c:pt>
                <c:pt idx="2633" formatCode="General">
                  <c:v>158.99553735351355</c:v>
                </c:pt>
                <c:pt idx="2634" formatCode="General">
                  <c:v>159.23099653186105</c:v>
                </c:pt>
                <c:pt idx="2635" formatCode="General">
                  <c:v>159.46725932670918</c:v>
                </c:pt>
                <c:pt idx="2636" formatCode="General">
                  <c:v>159.70433124229672</c:v>
                </c:pt>
                <c:pt idx="2637" formatCode="General">
                  <c:v>159.9422178396072</c:v>
                </c:pt>
                <c:pt idx="2638" formatCode="General">
                  <c:v>160.18092473715194</c:v>
                </c:pt>
                <c:pt idx="2639" formatCode="General">
                  <c:v>160.42045761176615</c:v>
                </c:pt>
                <c:pt idx="2640" formatCode="General">
                  <c:v>160.66082219941885</c:v>
                </c:pt>
                <c:pt idx="2641" formatCode="General">
                  <c:v>160.90202429603735</c:v>
                </c:pt>
                <c:pt idx="2642" formatCode="General">
                  <c:v>161.14406975834544</c:v>
                </c:pt>
                <c:pt idx="2643" formatCode="General">
                  <c:v>161.38696450471699</c:v>
                </c:pt>
                <c:pt idx="2644" formatCode="General">
                  <c:v>161.63071451604429</c:v>
                </c:pt>
                <c:pt idx="2645" formatCode="General">
                  <c:v>161.87532583662127</c:v>
                </c:pt>
                <c:pt idx="2646" formatCode="General">
                  <c:v>162.12080457504339</c:v>
                </c:pt>
                <c:pt idx="2647" formatCode="General">
                  <c:v>162.36715690512273</c:v>
                </c:pt>
                <c:pt idx="2648" formatCode="General">
                  <c:v>162.61438906681931</c:v>
                </c:pt>
                <c:pt idx="2649" formatCode="General">
                  <c:v>162.86250736719018</c:v>
                </c:pt>
                <c:pt idx="2650" formatCode="General">
                  <c:v>163.11151818135411</c:v>
                </c:pt>
                <c:pt idx="2651" formatCode="General">
                  <c:v>163.36142795347504</c:v>
                </c:pt>
                <c:pt idx="2652" formatCode="General">
                  <c:v>163.61224319776238</c:v>
                </c:pt>
                <c:pt idx="2653" formatCode="General">
                  <c:v>163.86397049948985</c:v>
                </c:pt>
                <c:pt idx="2654" formatCode="General">
                  <c:v>164.11661651603313</c:v>
                </c:pt>
                <c:pt idx="2655" formatCode="General">
                  <c:v>164.37018797792629</c:v>
                </c:pt>
                <c:pt idx="2656" formatCode="General">
                  <c:v>164.62469168993735</c:v>
                </c:pt>
                <c:pt idx="2657" formatCode="General">
                  <c:v>164.88013453216433</c:v>
                </c:pt>
                <c:pt idx="2658" formatCode="General">
                  <c:v>165.1365234611512</c:v>
                </c:pt>
                <c:pt idx="2659" formatCode="General">
                  <c:v>165.39386551102436</c:v>
                </c:pt>
                <c:pt idx="2660" formatCode="General">
                  <c:v>165.65216779465106</c:v>
                </c:pt>
                <c:pt idx="2661" formatCode="General">
                  <c:v>165.91143750481842</c:v>
                </c:pt>
                <c:pt idx="2662" formatCode="General">
                  <c:v>166.17168191543595</c:v>
                </c:pt>
                <c:pt idx="2663" formatCode="General">
                  <c:v>166.43290838275962</c:v>
                </c:pt>
                <c:pt idx="2664" formatCode="General">
                  <c:v>166.69512434663935</c:v>
                </c:pt>
                <c:pt idx="2665" formatCode="General">
                  <c:v>166.95833733179097</c:v>
                </c:pt>
                <c:pt idx="2666" formatCode="General">
                  <c:v>167.22255494909163</c:v>
                </c:pt>
                <c:pt idx="2667" formatCode="General">
                  <c:v>167.48778489689988</c:v>
                </c:pt>
                <c:pt idx="2668" formatCode="General">
                  <c:v>167.75403496240239</c:v>
                </c:pt>
                <c:pt idx="2669" formatCode="General">
                  <c:v>168.02131302298488</c:v>
                </c:pt>
                <c:pt idx="2670" formatCode="General">
                  <c:v>168.28962704763143</c:v>
                </c:pt>
                <c:pt idx="2671" formatCode="General">
                  <c:v>168.55898509834961</c:v>
                </c:pt>
                <c:pt idx="2672" formatCode="General">
                  <c:v>168.82939533162394</c:v>
                </c:pt>
                <c:pt idx="2673" formatCode="General">
                  <c:v>169.10086599989836</c:v>
                </c:pt>
                <c:pt idx="2674" formatCode="General">
                  <c:v>169.37340545308703</c:v>
                </c:pt>
                <c:pt idx="2675" formatCode="General">
                  <c:v>169.6470221401153</c:v>
                </c:pt>
                <c:pt idx="2676" formatCode="General">
                  <c:v>169.92172461049174</c:v>
                </c:pt>
                <c:pt idx="2677" formatCode="General">
                  <c:v>170.19752151591055</c:v>
                </c:pt>
                <c:pt idx="2678" formatCode="General">
                  <c:v>170.47442161188695</c:v>
                </c:pt>
                <c:pt idx="2679" formatCode="General">
                  <c:v>170.75243375942509</c:v>
                </c:pt>
                <c:pt idx="2680" formatCode="General">
                  <c:v>171.03156692671877</c:v>
                </c:pt>
                <c:pt idx="2681" formatCode="General">
                  <c:v>171.31183019088814</c:v>
                </c:pt>
                <c:pt idx="2682" formatCode="General">
                  <c:v>171.59323273975065</c:v>
                </c:pt>
                <c:pt idx="2683" formatCode="General">
                  <c:v>171.87578387362785</c:v>
                </c:pt>
                <c:pt idx="2684" formatCode="General">
                  <c:v>172.1594930071906</c:v>
                </c:pt>
                <c:pt idx="2685" formatCode="General">
                  <c:v>172.4443696713405</c:v>
                </c:pt>
                <c:pt idx="2686" formatCode="General">
                  <c:v>172.73042351513172</c:v>
                </c:pt>
                <c:pt idx="2687" formatCode="General">
                  <c:v>173.01766430773196</c:v>
                </c:pt>
                <c:pt idx="2688" formatCode="General">
                  <c:v>173.30610194042384</c:v>
                </c:pt>
                <c:pt idx="2689" formatCode="General">
                  <c:v>173.59574642864939</c:v>
                </c:pt>
                <c:pt idx="2690" formatCode="General">
                  <c:v>173.88660791409637</c:v>
                </c:pt>
                <c:pt idx="2691" formatCode="General">
                  <c:v>174.17869666682887</c:v>
                </c:pt>
                <c:pt idx="2692" formatCode="General">
                  <c:v>174.47202308746367</c:v>
                </c:pt>
                <c:pt idx="2693" formatCode="General">
                  <c:v>174.76659770939224</c:v>
                </c:pt>
                <c:pt idx="2694" formatCode="General">
                  <c:v>175.06243120105003</c:v>
                </c:pt>
                <c:pt idx="2695" formatCode="General">
                  <c:v>175.35953436823544</c:v>
                </c:pt>
                <c:pt idx="2696" formatCode="General">
                  <c:v>175.65791815647768</c:v>
                </c:pt>
                <c:pt idx="2697" formatCode="General">
                  <c:v>175.95759365345674</c:v>
                </c:pt>
                <c:pt idx="2698" formatCode="General">
                  <c:v>176.25857209147543</c:v>
                </c:pt>
                <c:pt idx="2699" formatCode="General">
                  <c:v>176.56086484998534</c:v>
                </c:pt>
                <c:pt idx="2700" formatCode="General">
                  <c:v>176.86448345816882</c:v>
                </c:pt>
                <c:pt idx="2701" formatCode="General">
                  <c:v>177.16943959757737</c:v>
                </c:pt>
                <c:pt idx="2702" formatCode="General">
                  <c:v>177.47574510482798</c:v>
                </c:pt>
                <c:pt idx="2703" formatCode="General">
                  <c:v>177.7834119743606</c:v>
                </c:pt>
                <c:pt idx="2704" formatCode="General">
                  <c:v>178.09245236125577</c:v>
                </c:pt>
                <c:pt idx="2705" formatCode="General">
                  <c:v>178.40287858411656</c:v>
                </c:pt>
                <c:pt idx="2706" formatCode="General">
                  <c:v>178.71470312801483</c:v>
                </c:pt>
                <c:pt idx="2707" formatCode="General">
                  <c:v>179.0279386475039</c:v>
                </c:pt>
                <c:pt idx="2708" formatCode="General">
                  <c:v>179.34259796970065</c:v>
                </c:pt>
                <c:pt idx="2709" formatCode="General">
                  <c:v>179.65869409743706</c:v>
                </c:pt>
                <c:pt idx="2710" formatCode="General">
                  <c:v>179.97624021248424</c:v>
                </c:pt>
                <c:pt idx="2711" formatCode="General">
                  <c:v>180.29524967885129</c:v>
                </c:pt>
                <c:pt idx="2712" formatCode="General">
                  <c:v>180.61573604615955</c:v>
                </c:pt>
                <c:pt idx="2713" formatCode="General">
                  <c:v>180.93771305309656</c:v>
                </c:pt>
                <c:pt idx="2714" formatCode="General">
                  <c:v>181.26119463094952</c:v>
                </c:pt>
                <c:pt idx="2715" formatCode="General">
                  <c:v>181.58619490722219</c:v>
                </c:pt>
                <c:pt idx="2716" formatCode="General">
                  <c:v>181.91272820933753</c:v>
                </c:pt>
                <c:pt idx="2717" formatCode="General">
                  <c:v>182.24080906842755</c:v>
                </c:pt>
                <c:pt idx="2718" formatCode="General">
                  <c:v>182.57045222321307</c:v>
                </c:pt>
                <c:pt idx="2719" formatCode="General">
                  <c:v>182.90167262397745</c:v>
                </c:pt>
                <c:pt idx="2720" formatCode="General">
                  <c:v>183.2344854366344</c:v>
                </c:pt>
                <c:pt idx="2721" formatCode="General">
                  <c:v>183.56890604689562</c:v>
                </c:pt>
                <c:pt idx="2722" formatCode="General">
                  <c:v>183.9049500645381</c:v>
                </c:pt>
                <c:pt idx="2723" formatCode="General">
                  <c:v>184.24263332777625</c:v>
                </c:pt>
                <c:pt idx="2724" formatCode="General">
                  <c:v>184.58197190774146</c:v>
                </c:pt>
                <c:pt idx="2725" formatCode="General">
                  <c:v>184.9229821130715</c:v>
                </c:pt>
                <c:pt idx="2726" formatCode="General">
                  <c:v>185.26568049461324</c:v>
                </c:pt>
                <c:pt idx="2727" formatCode="General">
                  <c:v>185.61008385024348</c:v>
                </c:pt>
                <c:pt idx="2728" formatCode="General">
                  <c:v>185.95620922980922</c:v>
                </c:pt>
                <c:pt idx="2729" formatCode="General">
                  <c:v>186.30407394019224</c:v>
                </c:pt>
                <c:pt idx="2730" formatCode="General">
                  <c:v>186.65369555050231</c:v>
                </c:pt>
                <c:pt idx="2731" formatCode="General">
                  <c:v>187.00509189740106</c:v>
                </c:pt>
                <c:pt idx="2732" formatCode="General">
                  <c:v>187.35828109056285</c:v>
                </c:pt>
                <c:pt idx="2733" formatCode="General">
                  <c:v>187.71328151827493</c:v>
                </c:pt>
                <c:pt idx="2734" formatCode="General">
                  <c:v>188.07011185318157</c:v>
                </c:pt>
                <c:pt idx="2735" formatCode="General">
                  <c:v>188.42879105817835</c:v>
                </c:pt>
                <c:pt idx="2736" formatCode="General">
                  <c:v>188.7893383924588</c:v>
                </c:pt>
                <c:pt idx="2737" formatCode="General">
                  <c:v>189.1517734177192</c:v>
                </c:pt>
                <c:pt idx="2738" formatCode="General">
                  <c:v>189.51611600452804</c:v>
                </c:pt>
                <c:pt idx="2739" formatCode="General">
                  <c:v>189.88238633886209</c:v>
                </c:pt>
                <c:pt idx="2740" formatCode="General">
                  <c:v>190.25060492881818</c:v>
                </c:pt>
                <c:pt idx="2741" formatCode="General">
                  <c:v>190.62079261150316</c:v>
                </c:pt>
                <c:pt idx="2742" formatCode="General">
                  <c:v>190.99297056010906</c:v>
                </c:pt>
                <c:pt idx="2743" formatCode="General">
                  <c:v>191.36716029118065</c:v>
                </c:pt>
                <c:pt idx="2744" formatCode="General">
                  <c:v>191.74338367207937</c:v>
                </c:pt>
                <c:pt idx="2745" formatCode="General">
                  <c:v>192.12166292865115</c:v>
                </c:pt>
                <c:pt idx="2746" formatCode="General">
                  <c:v>192.5020206531062</c:v>
                </c:pt>
                <c:pt idx="2747" formatCode="General">
                  <c:v>192.88447981211451</c:v>
                </c:pt>
                <c:pt idx="2748" formatCode="General">
                  <c:v>193.26906375512823</c:v>
                </c:pt>
                <c:pt idx="2749" formatCode="General">
                  <c:v>193.65579622293512</c:v>
                </c:pt>
                <c:pt idx="2750" formatCode="General">
                  <c:v>194.04470135645226</c:v>
                </c:pt>
                <c:pt idx="2751" formatCode="General">
                  <c:v>194.43580370576973</c:v>
                </c:pt>
                <c:pt idx="2752" formatCode="General">
                  <c:v>194.82912823944932</c:v>
                </c:pt>
                <c:pt idx="2753" formatCode="General">
                  <c:v>195.22470035408969</c:v>
                </c:pt>
                <c:pt idx="2754" formatCode="General">
                  <c:v>195.6225458841671</c:v>
                </c:pt>
                <c:pt idx="2755" formatCode="General">
                  <c:v>196.02269111215895</c:v>
                </c:pt>
                <c:pt idx="2756" formatCode="General">
                  <c:v>196.42516277896354</c:v>
                </c:pt>
                <c:pt idx="2757" formatCode="General">
                  <c:v>196.82998809462285</c:v>
                </c:pt>
                <c:pt idx="2758" formatCode="General">
                  <c:v>197.23719474936135</c:v>
                </c:pt>
                <c:pt idx="2759" formatCode="General">
                  <c:v>197.64681092495198</c:v>
                </c:pt>
                <c:pt idx="2760" formatCode="General">
                  <c:v>198.05886530641951</c:v>
                </c:pt>
                <c:pt idx="2761" formatCode="General">
                  <c:v>198.47338709409419</c:v>
                </c:pt>
                <c:pt idx="2762" formatCode="General">
                  <c:v>198.89040601603006</c:v>
                </c:pt>
                <c:pt idx="2763" formatCode="General">
                  <c:v>199.30995234079725</c:v>
                </c:pt>
                <c:pt idx="2764" formatCode="General">
                  <c:v>199.73205689066634</c:v>
                </c:pt>
                <c:pt idx="2765" formatCode="General">
                  <c:v>200.15675105519611</c:v>
                </c:pt>
                <c:pt idx="2766" formatCode="General">
                  <c:v>200.58406680524038</c:v>
                </c:pt>
                <c:pt idx="2767" formatCode="General">
                  <c:v>201.01403670739106</c:v>
                </c:pt>
                <c:pt idx="2768" formatCode="General">
                  <c:v>201.44669393887168</c:v>
                </c:pt>
                <c:pt idx="2769" formatCode="General">
                  <c:v>201.88207230289876</c:v>
                </c:pt>
                <c:pt idx="2770" formatCode="General">
                  <c:v>202.32020624453105</c:v>
                </c:pt>
                <c:pt idx="2771" formatCode="General">
                  <c:v>202.76113086702188</c:v>
                </c:pt>
                <c:pt idx="2772" formatCode="General">
                  <c:v>203.20488194869591</c:v>
                </c:pt>
                <c:pt idx="2773" formatCode="General">
                  <c:v>203.65149596037159</c:v>
                </c:pt>
                <c:pt idx="2774" formatCode="General">
                  <c:v>204.10101008334718</c:v>
                </c:pt>
                <c:pt idx="2775" formatCode="General">
                  <c:v>204.55346222797664</c:v>
                </c:pt>
                <c:pt idx="2776" formatCode="General">
                  <c:v>205.00889105285546</c:v>
                </c:pt>
                <c:pt idx="2777" formatCode="General">
                  <c:v>205.46733598464121</c:v>
                </c:pt>
                <c:pt idx="2778" formatCode="General">
                  <c:v>205.92883723853672</c:v>
                </c:pt>
                <c:pt idx="2779" formatCode="General">
                  <c:v>206.39343583945887</c:v>
                </c:pt>
                <c:pt idx="2780" formatCode="General">
                  <c:v>206.86117364392283</c:v>
                </c:pt>
                <c:pt idx="2781" formatCode="General">
                  <c:v>207.33209336267191</c:v>
                </c:pt>
                <c:pt idx="2782" formatCode="General">
                  <c:v>207.80623858408057</c:v>
                </c:pt>
                <c:pt idx="2783" formatCode="General">
                  <c:v>208.28365379836617</c:v>
                </c:pt>
                <c:pt idx="2784" formatCode="General">
                  <c:v>208.76438442264038</c:v>
                </c:pt>
                <c:pt idx="2785" formatCode="General">
                  <c:v>209.2484768268364</c:v>
                </c:pt>
                <c:pt idx="2786" formatCode="General">
                  <c:v>209.73597836055032</c:v>
                </c:pt>
                <c:pt idx="2787" formatCode="General">
                  <c:v>210.22693738083316</c:v>
                </c:pt>
                <c:pt idx="2788" formatCode="General">
                  <c:v>210.72140328097549</c:v>
                </c:pt>
                <c:pt idx="2789" formatCode="General">
                  <c:v>211.21942652032885</c:v>
                </c:pt>
                <c:pt idx="2790" formatCode="General">
                  <c:v>211.72105865520564</c:v>
                </c:pt>
                <c:pt idx="2791" formatCode="General">
                  <c:v>212.22635237090893</c:v>
                </c:pt>
                <c:pt idx="2792" formatCode="General">
                  <c:v>212.73536151493821</c:v>
                </c:pt>
                <c:pt idx="2793" formatCode="General">
                  <c:v>213.24814113142537</c:v>
                </c:pt>
                <c:pt idx="2794" formatCode="General">
                  <c:v>213.76474749685661</c:v>
                </c:pt>
                <c:pt idx="2795" formatCode="General">
                  <c:v>214.28523815713632</c:v>
                </c:pt>
                <c:pt idx="2796" formatCode="General">
                  <c:v>214.80967196605448</c:v>
                </c:pt>
                <c:pt idx="2797" formatCode="General">
                  <c:v>215.33810912522441</c:v>
                </c:pt>
                <c:pt idx="2798" formatCode="General">
                  <c:v>215.87061122555389</c:v>
                </c:pt>
                <c:pt idx="2799" formatCode="General">
                  <c:v>216.40724129032608</c:v>
                </c:pt>
                <c:pt idx="2800" formatCode="General">
                  <c:v>216.94806381996233</c:v>
                </c:pt>
                <c:pt idx="2801" formatCode="General">
                  <c:v>217.49314483854633</c:v>
                </c:pt>
                <c:pt idx="2802" formatCode="General">
                  <c:v>218.04255194219709</c:v>
                </c:pt>
                <c:pt idx="2803" formatCode="General">
                  <c:v>218.59635434937454</c:v>
                </c:pt>
                <c:pt idx="2804" formatCode="General">
                  <c:v>219.15462295321424</c:v>
                </c:pt>
                <c:pt idx="2805" formatCode="General">
                  <c:v>219.71743037599069</c:v>
                </c:pt>
                <c:pt idx="2806" formatCode="General">
                  <c:v>220.28485102581158</c:v>
                </c:pt>
                <c:pt idx="2807" formatCode="General">
                  <c:v>220.85696115565469</c:v>
                </c:pt>
                <c:pt idx="2808" formatCode="General">
                  <c:v>221.43383892486651</c:v>
                </c:pt>
                <c:pt idx="2809" formatCode="General">
                  <c:v>222.01556446324236</c:v>
                </c:pt>
                <c:pt idx="2810" formatCode="General">
                  <c:v>222.60221993782437</c:v>
                </c:pt>
                <c:pt idx="2811" formatCode="General">
                  <c:v>223.19388962255266</c:v>
                </c:pt>
                <c:pt idx="2812" formatCode="General">
                  <c:v>223.79065997091848</c:v>
                </c:pt>
                <c:pt idx="2813" formatCode="General">
                  <c:v>224.39261969177829</c:v>
                </c:pt>
                <c:pt idx="2814" formatCode="General">
                  <c:v>224.99985982849117</c:v>
                </c:pt>
                <c:pt idx="2815" formatCode="General">
                  <c:v>225.61247384155828</c:v>
                </c:pt>
                <c:pt idx="2816" formatCode="General">
                  <c:v>226.23055769495352</c:v>
                </c:pt>
                <c:pt idx="2817" formatCode="General">
                  <c:v>226.85420994634012</c:v>
                </c:pt>
                <c:pt idx="2818" formatCode="General">
                  <c:v>227.48353184139117</c:v>
                </c:pt>
                <c:pt idx="2819" formatCode="General">
                  <c:v>228.11862741243525</c:v>
                </c:pt>
                <c:pt idx="2820" formatCode="General">
                  <c:v>228.75960358166842</c:v>
                </c:pt>
                <c:pt idx="2821" formatCode="General">
                  <c:v>229.40657026919229</c:v>
                </c:pt>
                <c:pt idx="2822" formatCode="General">
                  <c:v>230.05964050614554</c:v>
                </c:pt>
                <c:pt idx="2823" formatCode="General">
                  <c:v>230.71893055322377</c:v>
                </c:pt>
                <c:pt idx="2824" formatCode="General">
                  <c:v>231.38456002489917</c:v>
                </c:pt>
                <c:pt idx="2825" formatCode="General">
                  <c:v>232.05665201966755</c:v>
                </c:pt>
                <c:pt idx="2826" formatCode="General">
                  <c:v>232.73533325668396</c:v>
                </c:pt>
                <c:pt idx="2827" formatCode="General">
                  <c:v>233.42073421915964</c:v>
                </c:pt>
                <c:pt idx="2828" formatCode="General">
                  <c:v>234.1129893049303</c:v>
                </c:pt>
                <c:pt idx="2829" formatCode="General">
                  <c:v>234.81223698463035</c:v>
                </c:pt>
                <c:pt idx="2830" formatCode="General">
                  <c:v>235.51861996793622</c:v>
                </c:pt>
                <c:pt idx="2831" formatCode="General">
                  <c:v>236.23228537837886</c:v>
                </c:pt>
                <c:pt idx="2832" formatCode="General">
                  <c:v>236.95338493726439</c:v>
                </c:pt>
                <c:pt idx="2833" formatCode="General">
                  <c:v>237.68207515727121</c:v>
                </c:pt>
                <c:pt idx="2834" formatCode="General">
                  <c:v>238.41851754634959</c:v>
                </c:pt>
                <c:pt idx="2835" formatCode="General">
                  <c:v>239.16287882258115</c:v>
                </c:pt>
                <c:pt idx="2836" formatCode="General">
                  <c:v>239.91533114071677</c:v>
                </c:pt>
                <c:pt idx="2837" formatCode="General">
                  <c:v>240.67605233116421</c:v>
                </c:pt>
                <c:pt idx="2838" formatCode="General">
                  <c:v>241.44522615225139</c:v>
                </c:pt>
                <c:pt idx="2839" formatCode="General">
                  <c:v>242.2230425566629</c:v>
                </c:pt>
                <c:pt idx="2840" formatCode="General">
                  <c:v>243.00969797301786</c:v>
                </c:pt>
                <c:pt idx="2841" formatCode="General">
                  <c:v>243.80539560362931</c:v>
                </c:pt>
                <c:pt idx="2842" formatCode="General">
                  <c:v>244.61034573957645</c:v>
                </c:pt>
                <c:pt idx="2843" formatCode="General">
                  <c:v>245.42476609431409</c:v>
                </c:pt>
                <c:pt idx="2844" formatCode="General">
                  <c:v>246.24888215713747</c:v>
                </c:pt>
                <c:pt idx="2845" formatCode="General">
                  <c:v>247.0829275679456</c:v>
                </c:pt>
                <c:pt idx="2846" formatCode="General">
                  <c:v>247.92714451485492</c:v>
                </c:pt>
                <c:pt idx="2847" formatCode="General">
                  <c:v>248.7817841563587</c:v>
                </c:pt>
                <c:pt idx="2848" formatCode="General">
                  <c:v>249.64710706987626</c:v>
                </c:pt>
                <c:pt idx="2849" formatCode="General">
                  <c:v>250.52338372869073</c:v>
                </c:pt>
                <c:pt idx="2850" formatCode="General">
                  <c:v>251.41089500946234</c:v>
                </c:pt>
                <c:pt idx="2851" formatCode="General">
                  <c:v>252.30993273270249</c:v>
                </c:pt>
                <c:pt idx="2852" formatCode="General">
                  <c:v>253.22080023880432</c:v>
                </c:pt>
                <c:pt idx="2853" formatCode="General">
                  <c:v>254.14381300248263</c:v>
                </c:pt>
                <c:pt idx="2854" formatCode="General">
                  <c:v>255.07929928873097</c:v>
                </c:pt>
                <c:pt idx="2855" formatCode="General">
                  <c:v>256.02760085371119</c:v>
                </c:pt>
                <c:pt idx="2856" formatCode="General">
                  <c:v>256.98907369432339</c:v>
                </c:pt>
                <c:pt idx="2857" formatCode="General">
                  <c:v>257.96408885056456</c:v>
                </c:pt>
                <c:pt idx="2858" formatCode="General">
                  <c:v>258.95303326520428</c:v>
                </c:pt>
                <c:pt idx="2859" formatCode="General">
                  <c:v>259.95631070576513</c:v>
                </c:pt>
                <c:pt idx="2860" formatCode="General">
                  <c:v>260.97434275429845</c:v>
                </c:pt>
                <c:pt idx="2861" formatCode="General">
                  <c:v>262.00756987103608</c:v>
                </c:pt>
                <c:pt idx="2862" formatCode="General">
                  <c:v>263.05645253862809</c:v>
                </c:pt>
                <c:pt idx="2863" formatCode="General">
                  <c:v>264.12147249440852</c:v>
                </c:pt>
                <c:pt idx="2864" formatCode="General">
                  <c:v>265.20313405894603</c:v>
                </c:pt>
                <c:pt idx="2865" formatCode="General">
                  <c:v>266.3019655700453</c:v>
                </c:pt>
                <c:pt idx="2866" formatCode="General">
                  <c:v>267.4185209324076</c:v>
                </c:pt>
                <c:pt idx="2867" formatCode="General">
                  <c:v>268.55338129433324</c:v>
                </c:pt>
                <c:pt idx="2868" formatCode="General">
                  <c:v>269.70715686416207</c:v>
                </c:pt>
                <c:pt idx="2869" formatCode="General">
                  <c:v>270.88048888067613</c:v>
                </c:pt>
                <c:pt idx="2870" formatCode="General">
                  <c:v>272.07405175338607</c:v>
                </c:pt>
                <c:pt idx="2871" formatCode="General">
                  <c:v>273.28855539058833</c:v>
                </c:pt>
                <c:pt idx="2872" formatCode="General">
                  <c:v>274.524747735321</c:v>
                </c:pt>
                <c:pt idx="2873" formatCode="General">
                  <c:v>275.78341753189341</c:v>
                </c:pt>
                <c:pt idx="2874" formatCode="General">
                  <c:v>277.06539734861803</c:v>
                </c:pt>
                <c:pt idx="2875" formatCode="General">
                  <c:v>278.37156688575783</c:v>
                </c:pt>
                <c:pt idx="2876" formatCode="General">
                  <c:v>279.70285660159851</c:v>
                </c:pt>
                <c:pt idx="2877" formatCode="General">
                  <c:v>281.0602516940823</c:v>
                </c:pt>
                <c:pt idx="2878" formatCode="General">
                  <c:v>282.44479648068597</c:v>
                </c:pt>
                <c:pt idx="2879" formatCode="General">
                  <c:v>283.85759922530752</c:v>
                </c:pt>
                <c:pt idx="2880" formatCode="General">
                  <c:v>285.29983746806317</c:v>
                </c:pt>
                <c:pt idx="2881" formatCode="General">
                  <c:v>286.77276392220261</c:v>
                </c:pt>
                <c:pt idx="2882" formatCode="General">
                  <c:v>288.27771301213585</c:v>
                </c:pt>
                <c:pt idx="2883" formatCode="General">
                  <c:v>289.81610813808339</c:v>
                </c:pt>
                <c:pt idx="2884" formatCode="General">
                  <c:v>291.38946976645138</c:v>
                </c:pt>
                <c:pt idx="2885" formatCode="General">
                  <c:v>292.99942446118905</c:v>
                </c:pt>
                <c:pt idx="2886" formatCode="General">
                  <c:v>294.64771499060168</c:v>
                </c:pt>
                <c:pt idx="2887" formatCode="General">
                  <c:v>296.33621166703853</c:v>
                </c:pt>
                <c:pt idx="2888" formatCode="General">
                  <c:v>298.06692510446914</c:v>
                </c:pt>
                <c:pt idx="2889" formatCode="General">
                  <c:v>299.84202061214563</c:v>
                </c:pt>
                <c:pt idx="2890" formatCode="General">
                  <c:v>301.66383448278526</c:v>
                </c:pt>
                <c:pt idx="2891" formatCode="General">
                  <c:v>303.53489248261792</c:v>
                </c:pt>
                <c:pt idx="2892" formatCode="General">
                  <c:v>305.45793091041941</c:v>
                </c:pt>
                <c:pt idx="2893" formatCode="General">
                  <c:v>307.43592066612587</c:v>
                </c:pt>
                <c:pt idx="2894" formatCode="General">
                  <c:v>309.47209486038685</c:v>
                </c:pt>
                <c:pt idx="2895" formatCode="General">
                  <c:v>311.56998060916317</c:v>
                </c:pt>
                <c:pt idx="2896" formatCode="General">
                  <c:v>313.73343579849791</c:v>
                </c:pt>
                <c:pt idx="2897" formatCode="General">
                  <c:v>315.96669178194395</c:v>
                </c:pt>
                <c:pt idx="2898" formatCode="General">
                  <c:v>318.27440319788985</c:v>
                </c:pt>
                <c:pt idx="2899" formatCode="General">
                  <c:v>320.66170638080314</c:v>
                </c:pt>
                <c:pt idx="2900" formatCode="General">
                  <c:v>323.13428820917284</c:v>
                </c:pt>
                <c:pt idx="2901" formatCode="General">
                  <c:v>325.69846771110321</c:v>
                </c:pt>
                <c:pt idx="2902" formatCode="General">
                  <c:v>328.3612933739297</c:v>
                </c:pt>
                <c:pt idx="2903" formatCode="General">
                  <c:v>331.13065992995791</c:v>
                </c:pt>
                <c:pt idx="2904" formatCode="General">
                  <c:v>334.01544949179123</c:v>
                </c:pt>
                <c:pt idx="2905" formatCode="General">
                  <c:v>337.02570339552574</c:v>
                </c:pt>
                <c:pt idx="2906" formatCode="General">
                  <c:v>340.17283313563547</c:v>
                </c:pt>
                <c:pt idx="2907" formatCode="General">
                  <c:v>343.46988157363415</c:v>
                </c:pt>
                <c:pt idx="2908" formatCode="General">
                  <c:v>346.93184952190353</c:v>
                </c:pt>
                <c:pt idx="2909" formatCode="General">
                  <c:v>350.57610837654795</c:v>
                </c:pt>
                <c:pt idx="2910" formatCode="General">
                  <c:v>354.42292752698438</c:v>
                </c:pt>
                <c:pt idx="2911" formatCode="General">
                  <c:v>358.49615712191292</c:v>
                </c:pt>
                <c:pt idx="2912" formatCode="General">
                  <c:v>362.82412456342905</c:v>
                </c:pt>
                <c:pt idx="2913" formatCode="General">
                  <c:v>367.44083040767885</c:v>
                </c:pt>
                <c:pt idx="2914" formatCode="General">
                  <c:v>372.38757230826553</c:v>
                </c:pt>
                <c:pt idx="2915" formatCode="General">
                  <c:v>377.71519512401159</c:v>
                </c:pt>
                <c:pt idx="2916" formatCode="General">
                  <c:v>383.4872813073535</c:v>
                </c:pt>
                <c:pt idx="2917" formatCode="General">
                  <c:v>389.78479643972491</c:v>
                </c:pt>
                <c:pt idx="2918" formatCode="General">
                  <c:v>396.71306702202929</c:v>
                </c:pt>
                <c:pt idx="2919" formatCode="General">
                  <c:v>404.4126540151567</c:v>
                </c:pt>
                <c:pt idx="2920" formatCode="General">
                  <c:v>413.07706403675166</c:v>
                </c:pt>
                <c:pt idx="2921" formatCode="General">
                  <c:v>422.98321016313162</c:v>
                </c:pt>
                <c:pt idx="2922" formatCode="General">
                  <c:v>434.54751776313987</c:v>
                </c:pt>
                <c:pt idx="2923" formatCode="General">
                  <c:v>448.43893294949078</c:v>
                </c:pt>
                <c:pt idx="2924" formatCode="General">
                  <c:v>465.83615708095402</c:v>
                </c:pt>
                <c:pt idx="2925" formatCode="General">
                  <c:v>489.12842467797861</c:v>
                </c:pt>
                <c:pt idx="2926" formatCode="General">
                  <c:v>524.49029359071267</c:v>
                </c:pt>
                <c:pt idx="2927" formatCode="General">
                  <c:v>600.54165423195468</c:v>
                </c:pt>
              </c:numCache>
            </c:numRef>
          </c:xVal>
          <c:yVal>
            <c:numRef>
              <c:f>Univariate!UV_QQ_Sample</c:f>
              <c:numCache>
                <c:formatCode>0.0</c:formatCode>
                <c:ptCount val="2928"/>
                <c:pt idx="0">
                  <c:v>36.299999999999997</c:v>
                </c:pt>
                <c:pt idx="1">
                  <c:v>39</c:v>
                </c:pt>
                <c:pt idx="2">
                  <c:v>41</c:v>
                </c:pt>
                <c:pt idx="3">
                  <c:v>41.5</c:v>
                </c:pt>
                <c:pt idx="4">
                  <c:v>42.3</c:v>
                </c:pt>
                <c:pt idx="5">
                  <c:v>43.1</c:v>
                </c:pt>
                <c:pt idx="6">
                  <c:v>43.3</c:v>
                </c:pt>
                <c:pt idx="7">
                  <c:v>43.5</c:v>
                </c:pt>
                <c:pt idx="8">
                  <c:v>43.8</c:v>
                </c:pt>
                <c:pt idx="9">
                  <c:v>44</c:v>
                </c:pt>
                <c:pt idx="10">
                  <c:v>44.3</c:v>
                </c:pt>
                <c:pt idx="11">
                  <c:v>44.3</c:v>
                </c:pt>
                <c:pt idx="12">
                  <c:v>44.5</c:v>
                </c:pt>
                <c:pt idx="13">
                  <c:v>44.5</c:v>
                </c:pt>
                <c:pt idx="14">
                  <c:v>44.6</c:v>
                </c:pt>
                <c:pt idx="15">
                  <c:v>44.6</c:v>
                </c:pt>
                <c:pt idx="16">
                  <c:v>44.6</c:v>
                </c:pt>
                <c:pt idx="17">
                  <c:v>44.8</c:v>
                </c:pt>
                <c:pt idx="18">
                  <c:v>44.8</c:v>
                </c:pt>
                <c:pt idx="19">
                  <c:v>45.1</c:v>
                </c:pt>
                <c:pt idx="20">
                  <c:v>45.3</c:v>
                </c:pt>
                <c:pt idx="21">
                  <c:v>45.3</c:v>
                </c:pt>
                <c:pt idx="22">
                  <c:v>45.3</c:v>
                </c:pt>
                <c:pt idx="23">
                  <c:v>45.3</c:v>
                </c:pt>
                <c:pt idx="24">
                  <c:v>45.3</c:v>
                </c:pt>
                <c:pt idx="25">
                  <c:v>45.4</c:v>
                </c:pt>
                <c:pt idx="26">
                  <c:v>45.5</c:v>
                </c:pt>
                <c:pt idx="27">
                  <c:v>45.5</c:v>
                </c:pt>
                <c:pt idx="28">
                  <c:v>45.6</c:v>
                </c:pt>
                <c:pt idx="29">
                  <c:v>45.6</c:v>
                </c:pt>
                <c:pt idx="30">
                  <c:v>45.6</c:v>
                </c:pt>
                <c:pt idx="31">
                  <c:v>45.7</c:v>
                </c:pt>
                <c:pt idx="32">
                  <c:v>45.7</c:v>
                </c:pt>
                <c:pt idx="33">
                  <c:v>45.7</c:v>
                </c:pt>
                <c:pt idx="34">
                  <c:v>45.9</c:v>
                </c:pt>
                <c:pt idx="35">
                  <c:v>45.9</c:v>
                </c:pt>
                <c:pt idx="36">
                  <c:v>46</c:v>
                </c:pt>
                <c:pt idx="37">
                  <c:v>46</c:v>
                </c:pt>
                <c:pt idx="38">
                  <c:v>46</c:v>
                </c:pt>
                <c:pt idx="39">
                  <c:v>46</c:v>
                </c:pt>
                <c:pt idx="40">
                  <c:v>46</c:v>
                </c:pt>
                <c:pt idx="41">
                  <c:v>46.2</c:v>
                </c:pt>
                <c:pt idx="42">
                  <c:v>46.2</c:v>
                </c:pt>
                <c:pt idx="43">
                  <c:v>46.3</c:v>
                </c:pt>
                <c:pt idx="44">
                  <c:v>46.4</c:v>
                </c:pt>
                <c:pt idx="45">
                  <c:v>46.4</c:v>
                </c:pt>
                <c:pt idx="46">
                  <c:v>46.4</c:v>
                </c:pt>
                <c:pt idx="47">
                  <c:v>46.4</c:v>
                </c:pt>
                <c:pt idx="48">
                  <c:v>46.5</c:v>
                </c:pt>
                <c:pt idx="49">
                  <c:v>46.6</c:v>
                </c:pt>
                <c:pt idx="50">
                  <c:v>46.6</c:v>
                </c:pt>
                <c:pt idx="51">
                  <c:v>46.7</c:v>
                </c:pt>
                <c:pt idx="52">
                  <c:v>46.8</c:v>
                </c:pt>
                <c:pt idx="53">
                  <c:v>46.8</c:v>
                </c:pt>
                <c:pt idx="54">
                  <c:v>47.1</c:v>
                </c:pt>
                <c:pt idx="55">
                  <c:v>47.1</c:v>
                </c:pt>
                <c:pt idx="56">
                  <c:v>47.1</c:v>
                </c:pt>
                <c:pt idx="57">
                  <c:v>47.1</c:v>
                </c:pt>
                <c:pt idx="58">
                  <c:v>47.1</c:v>
                </c:pt>
                <c:pt idx="59">
                  <c:v>47.4</c:v>
                </c:pt>
                <c:pt idx="60">
                  <c:v>47.4</c:v>
                </c:pt>
                <c:pt idx="61">
                  <c:v>47.6</c:v>
                </c:pt>
                <c:pt idx="62">
                  <c:v>47.6</c:v>
                </c:pt>
                <c:pt idx="63">
                  <c:v>47.7</c:v>
                </c:pt>
                <c:pt idx="64">
                  <c:v>47.7</c:v>
                </c:pt>
                <c:pt idx="65">
                  <c:v>47.7</c:v>
                </c:pt>
                <c:pt idx="66">
                  <c:v>47.7</c:v>
                </c:pt>
                <c:pt idx="67">
                  <c:v>47.8</c:v>
                </c:pt>
                <c:pt idx="68">
                  <c:v>47.8</c:v>
                </c:pt>
                <c:pt idx="69">
                  <c:v>47.8</c:v>
                </c:pt>
                <c:pt idx="70">
                  <c:v>47.8</c:v>
                </c:pt>
                <c:pt idx="71">
                  <c:v>47.8</c:v>
                </c:pt>
                <c:pt idx="72">
                  <c:v>47.9</c:v>
                </c:pt>
                <c:pt idx="73">
                  <c:v>47.9</c:v>
                </c:pt>
                <c:pt idx="74">
                  <c:v>48</c:v>
                </c:pt>
                <c:pt idx="75">
                  <c:v>48</c:v>
                </c:pt>
                <c:pt idx="76">
                  <c:v>48</c:v>
                </c:pt>
                <c:pt idx="77">
                  <c:v>48.1</c:v>
                </c:pt>
                <c:pt idx="78">
                  <c:v>48.1</c:v>
                </c:pt>
                <c:pt idx="79">
                  <c:v>48.1</c:v>
                </c:pt>
                <c:pt idx="80">
                  <c:v>48.1</c:v>
                </c:pt>
                <c:pt idx="81">
                  <c:v>48.1</c:v>
                </c:pt>
                <c:pt idx="82">
                  <c:v>48.2</c:v>
                </c:pt>
                <c:pt idx="83">
                  <c:v>48.2</c:v>
                </c:pt>
                <c:pt idx="84">
                  <c:v>48.2</c:v>
                </c:pt>
                <c:pt idx="85">
                  <c:v>48.3</c:v>
                </c:pt>
                <c:pt idx="86">
                  <c:v>48.4</c:v>
                </c:pt>
                <c:pt idx="87">
                  <c:v>48.4</c:v>
                </c:pt>
                <c:pt idx="88">
                  <c:v>48.5</c:v>
                </c:pt>
                <c:pt idx="89">
                  <c:v>48.5</c:v>
                </c:pt>
                <c:pt idx="90">
                  <c:v>48.5</c:v>
                </c:pt>
                <c:pt idx="91">
                  <c:v>48.5</c:v>
                </c:pt>
                <c:pt idx="92">
                  <c:v>48.6</c:v>
                </c:pt>
                <c:pt idx="93">
                  <c:v>48.6</c:v>
                </c:pt>
                <c:pt idx="94">
                  <c:v>48.6</c:v>
                </c:pt>
                <c:pt idx="95">
                  <c:v>48.7</c:v>
                </c:pt>
                <c:pt idx="96">
                  <c:v>48.7</c:v>
                </c:pt>
                <c:pt idx="97">
                  <c:v>48.8</c:v>
                </c:pt>
                <c:pt idx="98">
                  <c:v>48.9</c:v>
                </c:pt>
                <c:pt idx="99">
                  <c:v>48.9</c:v>
                </c:pt>
                <c:pt idx="100">
                  <c:v>49</c:v>
                </c:pt>
                <c:pt idx="101">
                  <c:v>49.1</c:v>
                </c:pt>
                <c:pt idx="102">
                  <c:v>49.2</c:v>
                </c:pt>
                <c:pt idx="103">
                  <c:v>49.2</c:v>
                </c:pt>
                <c:pt idx="104">
                  <c:v>49.2</c:v>
                </c:pt>
                <c:pt idx="105">
                  <c:v>49.3</c:v>
                </c:pt>
                <c:pt idx="106">
                  <c:v>49.3</c:v>
                </c:pt>
                <c:pt idx="107">
                  <c:v>49.4</c:v>
                </c:pt>
                <c:pt idx="108">
                  <c:v>49.4</c:v>
                </c:pt>
                <c:pt idx="109">
                  <c:v>49.4</c:v>
                </c:pt>
                <c:pt idx="110">
                  <c:v>49.5</c:v>
                </c:pt>
                <c:pt idx="111">
                  <c:v>49.6</c:v>
                </c:pt>
                <c:pt idx="112">
                  <c:v>49.6</c:v>
                </c:pt>
                <c:pt idx="113">
                  <c:v>49.6</c:v>
                </c:pt>
                <c:pt idx="114">
                  <c:v>49.6</c:v>
                </c:pt>
                <c:pt idx="115">
                  <c:v>49.7</c:v>
                </c:pt>
                <c:pt idx="116">
                  <c:v>49.8</c:v>
                </c:pt>
                <c:pt idx="117">
                  <c:v>49.8</c:v>
                </c:pt>
                <c:pt idx="118">
                  <c:v>49.8</c:v>
                </c:pt>
                <c:pt idx="119">
                  <c:v>49.8</c:v>
                </c:pt>
                <c:pt idx="120">
                  <c:v>49.9</c:v>
                </c:pt>
                <c:pt idx="121">
                  <c:v>49.9</c:v>
                </c:pt>
                <c:pt idx="122">
                  <c:v>50</c:v>
                </c:pt>
                <c:pt idx="123">
                  <c:v>50</c:v>
                </c:pt>
                <c:pt idx="124">
                  <c:v>50</c:v>
                </c:pt>
                <c:pt idx="125">
                  <c:v>50</c:v>
                </c:pt>
                <c:pt idx="126">
                  <c:v>50</c:v>
                </c:pt>
                <c:pt idx="127">
                  <c:v>51</c:v>
                </c:pt>
                <c:pt idx="128">
                  <c:v>51</c:v>
                </c:pt>
                <c:pt idx="129">
                  <c:v>51</c:v>
                </c:pt>
                <c:pt idx="130">
                  <c:v>51</c:v>
                </c:pt>
                <c:pt idx="131">
                  <c:v>51</c:v>
                </c:pt>
                <c:pt idx="132">
                  <c:v>51</c:v>
                </c:pt>
                <c:pt idx="133">
                  <c:v>51</c:v>
                </c:pt>
                <c:pt idx="134">
                  <c:v>51.1</c:v>
                </c:pt>
                <c:pt idx="135">
                  <c:v>51.1</c:v>
                </c:pt>
                <c:pt idx="136">
                  <c:v>51.1</c:v>
                </c:pt>
                <c:pt idx="137">
                  <c:v>51.2</c:v>
                </c:pt>
                <c:pt idx="138">
                  <c:v>51.2</c:v>
                </c:pt>
                <c:pt idx="139">
                  <c:v>51.2</c:v>
                </c:pt>
                <c:pt idx="140">
                  <c:v>51.2</c:v>
                </c:pt>
                <c:pt idx="141">
                  <c:v>51.2</c:v>
                </c:pt>
                <c:pt idx="142">
                  <c:v>51.3</c:v>
                </c:pt>
                <c:pt idx="143">
                  <c:v>51.3</c:v>
                </c:pt>
                <c:pt idx="144">
                  <c:v>51.3</c:v>
                </c:pt>
                <c:pt idx="145">
                  <c:v>51.4</c:v>
                </c:pt>
                <c:pt idx="146">
                  <c:v>51.4</c:v>
                </c:pt>
                <c:pt idx="147">
                  <c:v>51.4</c:v>
                </c:pt>
                <c:pt idx="148">
                  <c:v>51.4</c:v>
                </c:pt>
                <c:pt idx="149">
                  <c:v>51.5</c:v>
                </c:pt>
                <c:pt idx="150">
                  <c:v>51.5</c:v>
                </c:pt>
                <c:pt idx="151">
                  <c:v>51.5</c:v>
                </c:pt>
                <c:pt idx="152">
                  <c:v>51.5</c:v>
                </c:pt>
                <c:pt idx="153">
                  <c:v>51.5</c:v>
                </c:pt>
                <c:pt idx="154">
                  <c:v>51.5</c:v>
                </c:pt>
                <c:pt idx="155">
                  <c:v>51.5</c:v>
                </c:pt>
                <c:pt idx="156">
                  <c:v>51.5</c:v>
                </c:pt>
                <c:pt idx="157">
                  <c:v>51.6</c:v>
                </c:pt>
                <c:pt idx="158">
                  <c:v>51.6</c:v>
                </c:pt>
                <c:pt idx="159">
                  <c:v>51.6</c:v>
                </c:pt>
                <c:pt idx="160">
                  <c:v>51.6</c:v>
                </c:pt>
                <c:pt idx="161">
                  <c:v>51.6</c:v>
                </c:pt>
                <c:pt idx="162">
                  <c:v>51.7</c:v>
                </c:pt>
                <c:pt idx="163">
                  <c:v>51.7</c:v>
                </c:pt>
                <c:pt idx="164">
                  <c:v>51.7</c:v>
                </c:pt>
                <c:pt idx="165">
                  <c:v>51.8</c:v>
                </c:pt>
                <c:pt idx="166">
                  <c:v>51.8</c:v>
                </c:pt>
                <c:pt idx="167">
                  <c:v>51.8</c:v>
                </c:pt>
                <c:pt idx="168">
                  <c:v>51.9</c:v>
                </c:pt>
                <c:pt idx="169">
                  <c:v>51.9</c:v>
                </c:pt>
                <c:pt idx="170">
                  <c:v>51.9</c:v>
                </c:pt>
                <c:pt idx="171">
                  <c:v>51.9</c:v>
                </c:pt>
                <c:pt idx="172">
                  <c:v>51.9</c:v>
                </c:pt>
                <c:pt idx="173">
                  <c:v>51.9</c:v>
                </c:pt>
                <c:pt idx="174">
                  <c:v>52</c:v>
                </c:pt>
                <c:pt idx="175">
                  <c:v>52</c:v>
                </c:pt>
                <c:pt idx="176">
                  <c:v>52</c:v>
                </c:pt>
                <c:pt idx="177">
                  <c:v>52</c:v>
                </c:pt>
                <c:pt idx="178">
                  <c:v>52</c:v>
                </c:pt>
                <c:pt idx="179">
                  <c:v>52</c:v>
                </c:pt>
                <c:pt idx="180">
                  <c:v>52.1</c:v>
                </c:pt>
                <c:pt idx="181">
                  <c:v>52.1</c:v>
                </c:pt>
                <c:pt idx="182">
                  <c:v>52.1</c:v>
                </c:pt>
                <c:pt idx="183">
                  <c:v>52.1</c:v>
                </c:pt>
                <c:pt idx="184">
                  <c:v>52.1</c:v>
                </c:pt>
                <c:pt idx="185">
                  <c:v>52.1</c:v>
                </c:pt>
                <c:pt idx="186">
                  <c:v>52.1</c:v>
                </c:pt>
                <c:pt idx="187">
                  <c:v>52.1</c:v>
                </c:pt>
                <c:pt idx="188">
                  <c:v>52.2</c:v>
                </c:pt>
                <c:pt idx="189">
                  <c:v>52.2</c:v>
                </c:pt>
                <c:pt idx="190">
                  <c:v>52.2</c:v>
                </c:pt>
                <c:pt idx="191">
                  <c:v>52.2</c:v>
                </c:pt>
                <c:pt idx="192">
                  <c:v>52.3</c:v>
                </c:pt>
                <c:pt idx="193">
                  <c:v>52.3</c:v>
                </c:pt>
                <c:pt idx="194">
                  <c:v>52.3</c:v>
                </c:pt>
                <c:pt idx="195">
                  <c:v>52.4</c:v>
                </c:pt>
                <c:pt idx="196">
                  <c:v>52.4</c:v>
                </c:pt>
                <c:pt idx="197">
                  <c:v>52.4</c:v>
                </c:pt>
                <c:pt idx="198">
                  <c:v>52.4</c:v>
                </c:pt>
                <c:pt idx="199">
                  <c:v>52.4</c:v>
                </c:pt>
                <c:pt idx="200">
                  <c:v>52.5</c:v>
                </c:pt>
                <c:pt idx="201">
                  <c:v>52.5</c:v>
                </c:pt>
                <c:pt idx="202">
                  <c:v>52.5</c:v>
                </c:pt>
                <c:pt idx="203">
                  <c:v>52.5</c:v>
                </c:pt>
                <c:pt idx="204">
                  <c:v>52.5</c:v>
                </c:pt>
                <c:pt idx="205">
                  <c:v>52.5</c:v>
                </c:pt>
                <c:pt idx="206">
                  <c:v>52.6</c:v>
                </c:pt>
                <c:pt idx="207">
                  <c:v>52.6</c:v>
                </c:pt>
                <c:pt idx="208">
                  <c:v>52.6</c:v>
                </c:pt>
                <c:pt idx="209">
                  <c:v>52.6</c:v>
                </c:pt>
                <c:pt idx="210">
                  <c:v>52.6</c:v>
                </c:pt>
                <c:pt idx="211">
                  <c:v>52.7</c:v>
                </c:pt>
                <c:pt idx="212">
                  <c:v>52.7</c:v>
                </c:pt>
                <c:pt idx="213">
                  <c:v>52.7</c:v>
                </c:pt>
                <c:pt idx="214">
                  <c:v>52.8</c:v>
                </c:pt>
                <c:pt idx="215">
                  <c:v>52.8</c:v>
                </c:pt>
                <c:pt idx="216">
                  <c:v>52.8</c:v>
                </c:pt>
                <c:pt idx="217">
                  <c:v>52.8</c:v>
                </c:pt>
                <c:pt idx="218">
                  <c:v>52.8</c:v>
                </c:pt>
                <c:pt idx="219">
                  <c:v>52.9</c:v>
                </c:pt>
                <c:pt idx="220">
                  <c:v>52.9</c:v>
                </c:pt>
                <c:pt idx="221">
                  <c:v>52.9</c:v>
                </c:pt>
                <c:pt idx="222">
                  <c:v>52.9</c:v>
                </c:pt>
                <c:pt idx="223">
                  <c:v>53</c:v>
                </c:pt>
                <c:pt idx="224">
                  <c:v>53</c:v>
                </c:pt>
                <c:pt idx="225">
                  <c:v>53</c:v>
                </c:pt>
                <c:pt idx="226">
                  <c:v>53.1</c:v>
                </c:pt>
                <c:pt idx="227">
                  <c:v>53.1</c:v>
                </c:pt>
                <c:pt idx="228">
                  <c:v>53.1</c:v>
                </c:pt>
                <c:pt idx="229">
                  <c:v>53.1</c:v>
                </c:pt>
                <c:pt idx="230">
                  <c:v>53.1</c:v>
                </c:pt>
                <c:pt idx="231">
                  <c:v>53.1</c:v>
                </c:pt>
                <c:pt idx="232">
                  <c:v>53.2</c:v>
                </c:pt>
                <c:pt idx="233">
                  <c:v>53.2</c:v>
                </c:pt>
                <c:pt idx="234">
                  <c:v>53.2</c:v>
                </c:pt>
                <c:pt idx="235">
                  <c:v>53.2</c:v>
                </c:pt>
                <c:pt idx="236">
                  <c:v>53.2</c:v>
                </c:pt>
                <c:pt idx="237">
                  <c:v>53.3</c:v>
                </c:pt>
                <c:pt idx="238">
                  <c:v>53.3</c:v>
                </c:pt>
                <c:pt idx="239">
                  <c:v>53.3</c:v>
                </c:pt>
                <c:pt idx="240">
                  <c:v>53.3</c:v>
                </c:pt>
                <c:pt idx="241">
                  <c:v>53.4</c:v>
                </c:pt>
                <c:pt idx="242">
                  <c:v>53.4</c:v>
                </c:pt>
                <c:pt idx="243">
                  <c:v>53.5</c:v>
                </c:pt>
                <c:pt idx="244">
                  <c:v>53.5</c:v>
                </c:pt>
                <c:pt idx="245">
                  <c:v>53.5</c:v>
                </c:pt>
                <c:pt idx="246">
                  <c:v>53.6</c:v>
                </c:pt>
                <c:pt idx="247">
                  <c:v>53.6</c:v>
                </c:pt>
                <c:pt idx="248">
                  <c:v>53.6</c:v>
                </c:pt>
                <c:pt idx="249">
                  <c:v>53.6</c:v>
                </c:pt>
                <c:pt idx="250">
                  <c:v>53.6</c:v>
                </c:pt>
                <c:pt idx="251">
                  <c:v>53.7</c:v>
                </c:pt>
                <c:pt idx="252">
                  <c:v>53.7</c:v>
                </c:pt>
                <c:pt idx="253">
                  <c:v>53.7</c:v>
                </c:pt>
                <c:pt idx="254">
                  <c:v>53.8</c:v>
                </c:pt>
                <c:pt idx="255">
                  <c:v>53.8</c:v>
                </c:pt>
                <c:pt idx="256">
                  <c:v>53.8</c:v>
                </c:pt>
                <c:pt idx="257">
                  <c:v>53.9</c:v>
                </c:pt>
                <c:pt idx="258">
                  <c:v>54</c:v>
                </c:pt>
                <c:pt idx="259">
                  <c:v>54</c:v>
                </c:pt>
                <c:pt idx="260">
                  <c:v>54</c:v>
                </c:pt>
                <c:pt idx="261">
                  <c:v>54</c:v>
                </c:pt>
                <c:pt idx="262">
                  <c:v>54</c:v>
                </c:pt>
                <c:pt idx="263">
                  <c:v>54</c:v>
                </c:pt>
                <c:pt idx="264">
                  <c:v>54</c:v>
                </c:pt>
                <c:pt idx="265">
                  <c:v>54</c:v>
                </c:pt>
                <c:pt idx="266">
                  <c:v>54</c:v>
                </c:pt>
                <c:pt idx="267">
                  <c:v>54.1</c:v>
                </c:pt>
                <c:pt idx="268">
                  <c:v>54.1</c:v>
                </c:pt>
                <c:pt idx="269">
                  <c:v>54.1</c:v>
                </c:pt>
                <c:pt idx="270">
                  <c:v>54.1</c:v>
                </c:pt>
                <c:pt idx="271">
                  <c:v>54.1</c:v>
                </c:pt>
                <c:pt idx="272">
                  <c:v>54.2</c:v>
                </c:pt>
                <c:pt idx="273">
                  <c:v>54.2</c:v>
                </c:pt>
                <c:pt idx="274">
                  <c:v>54.3</c:v>
                </c:pt>
                <c:pt idx="275">
                  <c:v>54.3</c:v>
                </c:pt>
                <c:pt idx="276">
                  <c:v>54.3</c:v>
                </c:pt>
                <c:pt idx="277">
                  <c:v>54.3</c:v>
                </c:pt>
                <c:pt idx="278">
                  <c:v>54.3</c:v>
                </c:pt>
                <c:pt idx="279">
                  <c:v>54.3</c:v>
                </c:pt>
                <c:pt idx="280">
                  <c:v>54.4</c:v>
                </c:pt>
                <c:pt idx="281">
                  <c:v>54.4</c:v>
                </c:pt>
                <c:pt idx="282">
                  <c:v>54.5</c:v>
                </c:pt>
                <c:pt idx="283">
                  <c:v>54.5</c:v>
                </c:pt>
                <c:pt idx="284">
                  <c:v>54.5</c:v>
                </c:pt>
                <c:pt idx="285">
                  <c:v>54.5</c:v>
                </c:pt>
                <c:pt idx="286">
                  <c:v>54.6</c:v>
                </c:pt>
                <c:pt idx="287">
                  <c:v>54.6</c:v>
                </c:pt>
                <c:pt idx="288">
                  <c:v>54.7</c:v>
                </c:pt>
                <c:pt idx="289">
                  <c:v>54.7</c:v>
                </c:pt>
                <c:pt idx="290">
                  <c:v>54.7</c:v>
                </c:pt>
                <c:pt idx="291">
                  <c:v>54.7</c:v>
                </c:pt>
                <c:pt idx="292">
                  <c:v>54.8</c:v>
                </c:pt>
                <c:pt idx="293">
                  <c:v>54.8</c:v>
                </c:pt>
                <c:pt idx="294">
                  <c:v>54.8</c:v>
                </c:pt>
                <c:pt idx="295">
                  <c:v>54.8</c:v>
                </c:pt>
                <c:pt idx="296">
                  <c:v>54.8</c:v>
                </c:pt>
                <c:pt idx="297">
                  <c:v>54.8</c:v>
                </c:pt>
                <c:pt idx="298">
                  <c:v>54.9</c:v>
                </c:pt>
                <c:pt idx="299">
                  <c:v>54.9</c:v>
                </c:pt>
                <c:pt idx="300">
                  <c:v>54.9</c:v>
                </c:pt>
                <c:pt idx="301">
                  <c:v>54.9</c:v>
                </c:pt>
                <c:pt idx="302">
                  <c:v>55</c:v>
                </c:pt>
                <c:pt idx="303">
                  <c:v>55</c:v>
                </c:pt>
                <c:pt idx="304">
                  <c:v>55</c:v>
                </c:pt>
                <c:pt idx="305">
                  <c:v>55</c:v>
                </c:pt>
                <c:pt idx="306">
                  <c:v>55</c:v>
                </c:pt>
                <c:pt idx="307">
                  <c:v>55</c:v>
                </c:pt>
                <c:pt idx="308">
                  <c:v>55</c:v>
                </c:pt>
                <c:pt idx="309">
                  <c:v>55</c:v>
                </c:pt>
                <c:pt idx="310">
                  <c:v>55</c:v>
                </c:pt>
                <c:pt idx="311">
                  <c:v>55</c:v>
                </c:pt>
                <c:pt idx="312">
                  <c:v>55</c:v>
                </c:pt>
                <c:pt idx="313">
                  <c:v>55</c:v>
                </c:pt>
                <c:pt idx="314">
                  <c:v>55</c:v>
                </c:pt>
                <c:pt idx="315">
                  <c:v>55.1</c:v>
                </c:pt>
                <c:pt idx="316">
                  <c:v>55.2</c:v>
                </c:pt>
                <c:pt idx="317">
                  <c:v>55.3</c:v>
                </c:pt>
                <c:pt idx="318">
                  <c:v>55.3</c:v>
                </c:pt>
                <c:pt idx="319">
                  <c:v>55.3</c:v>
                </c:pt>
                <c:pt idx="320">
                  <c:v>55.3</c:v>
                </c:pt>
                <c:pt idx="321">
                  <c:v>55.3</c:v>
                </c:pt>
                <c:pt idx="322">
                  <c:v>55.3</c:v>
                </c:pt>
                <c:pt idx="323">
                  <c:v>55.3</c:v>
                </c:pt>
                <c:pt idx="324">
                  <c:v>55.3</c:v>
                </c:pt>
                <c:pt idx="325">
                  <c:v>55.3</c:v>
                </c:pt>
                <c:pt idx="326">
                  <c:v>55.3</c:v>
                </c:pt>
                <c:pt idx="327">
                  <c:v>55.3</c:v>
                </c:pt>
                <c:pt idx="328">
                  <c:v>55.4</c:v>
                </c:pt>
                <c:pt idx="329">
                  <c:v>55.4</c:v>
                </c:pt>
                <c:pt idx="330">
                  <c:v>55.4</c:v>
                </c:pt>
                <c:pt idx="331">
                  <c:v>55.5</c:v>
                </c:pt>
                <c:pt idx="332">
                  <c:v>55.5</c:v>
                </c:pt>
                <c:pt idx="333">
                  <c:v>55.5</c:v>
                </c:pt>
                <c:pt idx="334">
                  <c:v>55.6</c:v>
                </c:pt>
                <c:pt idx="335">
                  <c:v>55.6</c:v>
                </c:pt>
                <c:pt idx="336">
                  <c:v>55.6</c:v>
                </c:pt>
                <c:pt idx="337">
                  <c:v>55.6</c:v>
                </c:pt>
                <c:pt idx="338">
                  <c:v>55.7</c:v>
                </c:pt>
                <c:pt idx="339">
                  <c:v>55.7</c:v>
                </c:pt>
                <c:pt idx="340">
                  <c:v>55.7</c:v>
                </c:pt>
                <c:pt idx="341">
                  <c:v>55.7</c:v>
                </c:pt>
                <c:pt idx="342">
                  <c:v>55.7</c:v>
                </c:pt>
                <c:pt idx="343">
                  <c:v>55.8</c:v>
                </c:pt>
                <c:pt idx="344">
                  <c:v>55.9</c:v>
                </c:pt>
                <c:pt idx="345">
                  <c:v>55.9</c:v>
                </c:pt>
                <c:pt idx="346">
                  <c:v>55.9</c:v>
                </c:pt>
                <c:pt idx="347">
                  <c:v>56</c:v>
                </c:pt>
                <c:pt idx="348">
                  <c:v>56</c:v>
                </c:pt>
                <c:pt idx="349">
                  <c:v>56</c:v>
                </c:pt>
                <c:pt idx="350">
                  <c:v>56</c:v>
                </c:pt>
                <c:pt idx="351">
                  <c:v>56</c:v>
                </c:pt>
                <c:pt idx="352">
                  <c:v>56</c:v>
                </c:pt>
                <c:pt idx="353">
                  <c:v>56</c:v>
                </c:pt>
                <c:pt idx="354">
                  <c:v>56</c:v>
                </c:pt>
                <c:pt idx="355">
                  <c:v>56</c:v>
                </c:pt>
                <c:pt idx="356">
                  <c:v>56.1</c:v>
                </c:pt>
                <c:pt idx="357">
                  <c:v>56.1</c:v>
                </c:pt>
                <c:pt idx="358">
                  <c:v>56.1</c:v>
                </c:pt>
                <c:pt idx="359">
                  <c:v>56.2</c:v>
                </c:pt>
                <c:pt idx="360">
                  <c:v>56.2</c:v>
                </c:pt>
                <c:pt idx="361">
                  <c:v>56.2</c:v>
                </c:pt>
                <c:pt idx="362">
                  <c:v>56.2</c:v>
                </c:pt>
                <c:pt idx="363">
                  <c:v>56.2</c:v>
                </c:pt>
                <c:pt idx="364">
                  <c:v>56.3</c:v>
                </c:pt>
                <c:pt idx="365">
                  <c:v>56.3</c:v>
                </c:pt>
                <c:pt idx="366">
                  <c:v>56.3</c:v>
                </c:pt>
                <c:pt idx="367">
                  <c:v>56.3</c:v>
                </c:pt>
                <c:pt idx="368">
                  <c:v>56.4</c:v>
                </c:pt>
                <c:pt idx="369">
                  <c:v>56.4</c:v>
                </c:pt>
                <c:pt idx="370">
                  <c:v>56.4</c:v>
                </c:pt>
                <c:pt idx="371">
                  <c:v>56.5</c:v>
                </c:pt>
                <c:pt idx="372">
                  <c:v>56.5</c:v>
                </c:pt>
                <c:pt idx="373">
                  <c:v>56.5</c:v>
                </c:pt>
                <c:pt idx="374">
                  <c:v>56.5</c:v>
                </c:pt>
                <c:pt idx="375">
                  <c:v>56.5</c:v>
                </c:pt>
                <c:pt idx="376">
                  <c:v>56.6</c:v>
                </c:pt>
                <c:pt idx="377">
                  <c:v>56.6</c:v>
                </c:pt>
                <c:pt idx="378">
                  <c:v>56.6</c:v>
                </c:pt>
                <c:pt idx="379">
                  <c:v>56.7</c:v>
                </c:pt>
                <c:pt idx="380">
                  <c:v>56.7</c:v>
                </c:pt>
                <c:pt idx="381">
                  <c:v>56.7</c:v>
                </c:pt>
                <c:pt idx="382">
                  <c:v>56.7</c:v>
                </c:pt>
                <c:pt idx="383">
                  <c:v>56.7</c:v>
                </c:pt>
                <c:pt idx="384">
                  <c:v>56.7</c:v>
                </c:pt>
                <c:pt idx="385">
                  <c:v>56.7</c:v>
                </c:pt>
                <c:pt idx="386">
                  <c:v>56.7</c:v>
                </c:pt>
                <c:pt idx="387">
                  <c:v>56.7</c:v>
                </c:pt>
                <c:pt idx="388">
                  <c:v>56.8</c:v>
                </c:pt>
                <c:pt idx="389">
                  <c:v>56.8</c:v>
                </c:pt>
                <c:pt idx="390">
                  <c:v>56.8</c:v>
                </c:pt>
                <c:pt idx="391">
                  <c:v>56.8</c:v>
                </c:pt>
                <c:pt idx="392">
                  <c:v>56.8</c:v>
                </c:pt>
                <c:pt idx="393">
                  <c:v>56.9</c:v>
                </c:pt>
                <c:pt idx="394">
                  <c:v>56.9</c:v>
                </c:pt>
                <c:pt idx="395">
                  <c:v>56.9</c:v>
                </c:pt>
                <c:pt idx="396">
                  <c:v>56.9</c:v>
                </c:pt>
                <c:pt idx="397">
                  <c:v>57</c:v>
                </c:pt>
                <c:pt idx="398">
                  <c:v>57</c:v>
                </c:pt>
                <c:pt idx="399">
                  <c:v>57</c:v>
                </c:pt>
                <c:pt idx="400">
                  <c:v>57</c:v>
                </c:pt>
                <c:pt idx="401">
                  <c:v>57</c:v>
                </c:pt>
                <c:pt idx="402">
                  <c:v>57</c:v>
                </c:pt>
                <c:pt idx="403">
                  <c:v>57.1</c:v>
                </c:pt>
                <c:pt idx="404">
                  <c:v>57.1</c:v>
                </c:pt>
                <c:pt idx="405">
                  <c:v>57.1</c:v>
                </c:pt>
                <c:pt idx="406">
                  <c:v>57.2</c:v>
                </c:pt>
                <c:pt idx="407">
                  <c:v>57.2</c:v>
                </c:pt>
                <c:pt idx="408">
                  <c:v>57.2</c:v>
                </c:pt>
                <c:pt idx="409">
                  <c:v>57.3</c:v>
                </c:pt>
                <c:pt idx="410">
                  <c:v>57.3</c:v>
                </c:pt>
                <c:pt idx="411">
                  <c:v>57.3</c:v>
                </c:pt>
                <c:pt idx="412">
                  <c:v>57.3</c:v>
                </c:pt>
                <c:pt idx="413">
                  <c:v>57.3</c:v>
                </c:pt>
                <c:pt idx="414">
                  <c:v>57.3</c:v>
                </c:pt>
                <c:pt idx="415">
                  <c:v>57.3</c:v>
                </c:pt>
                <c:pt idx="416">
                  <c:v>57.3</c:v>
                </c:pt>
                <c:pt idx="417">
                  <c:v>57.4</c:v>
                </c:pt>
                <c:pt idx="418">
                  <c:v>57.4</c:v>
                </c:pt>
                <c:pt idx="419">
                  <c:v>57.4</c:v>
                </c:pt>
                <c:pt idx="420">
                  <c:v>57.4</c:v>
                </c:pt>
                <c:pt idx="421">
                  <c:v>57.4</c:v>
                </c:pt>
                <c:pt idx="422">
                  <c:v>57.4</c:v>
                </c:pt>
                <c:pt idx="423">
                  <c:v>57.4</c:v>
                </c:pt>
                <c:pt idx="424">
                  <c:v>57.4</c:v>
                </c:pt>
                <c:pt idx="425">
                  <c:v>57.5</c:v>
                </c:pt>
                <c:pt idx="426">
                  <c:v>57.5</c:v>
                </c:pt>
                <c:pt idx="427">
                  <c:v>57.5</c:v>
                </c:pt>
                <c:pt idx="428">
                  <c:v>57.5</c:v>
                </c:pt>
                <c:pt idx="429">
                  <c:v>57.5</c:v>
                </c:pt>
                <c:pt idx="430">
                  <c:v>57.5</c:v>
                </c:pt>
                <c:pt idx="431">
                  <c:v>57.6</c:v>
                </c:pt>
                <c:pt idx="432">
                  <c:v>57.6</c:v>
                </c:pt>
                <c:pt idx="433">
                  <c:v>57.6</c:v>
                </c:pt>
                <c:pt idx="434">
                  <c:v>57.6</c:v>
                </c:pt>
                <c:pt idx="435">
                  <c:v>57.6</c:v>
                </c:pt>
                <c:pt idx="436">
                  <c:v>57.6</c:v>
                </c:pt>
                <c:pt idx="437">
                  <c:v>57.6</c:v>
                </c:pt>
                <c:pt idx="438">
                  <c:v>57.7</c:v>
                </c:pt>
                <c:pt idx="439">
                  <c:v>57.7</c:v>
                </c:pt>
                <c:pt idx="440">
                  <c:v>57.7</c:v>
                </c:pt>
                <c:pt idx="441">
                  <c:v>57.8</c:v>
                </c:pt>
                <c:pt idx="442">
                  <c:v>57.8</c:v>
                </c:pt>
                <c:pt idx="443">
                  <c:v>57.9</c:v>
                </c:pt>
                <c:pt idx="444">
                  <c:v>57.9</c:v>
                </c:pt>
                <c:pt idx="445">
                  <c:v>57.9</c:v>
                </c:pt>
                <c:pt idx="446">
                  <c:v>57.9</c:v>
                </c:pt>
                <c:pt idx="447">
                  <c:v>57.9</c:v>
                </c:pt>
                <c:pt idx="448">
                  <c:v>57.9</c:v>
                </c:pt>
                <c:pt idx="449">
                  <c:v>57.9</c:v>
                </c:pt>
                <c:pt idx="450">
                  <c:v>57.9</c:v>
                </c:pt>
                <c:pt idx="451">
                  <c:v>58</c:v>
                </c:pt>
                <c:pt idx="452">
                  <c:v>58</c:v>
                </c:pt>
                <c:pt idx="453">
                  <c:v>58</c:v>
                </c:pt>
                <c:pt idx="454">
                  <c:v>58</c:v>
                </c:pt>
                <c:pt idx="455">
                  <c:v>58</c:v>
                </c:pt>
                <c:pt idx="456">
                  <c:v>58</c:v>
                </c:pt>
                <c:pt idx="457">
                  <c:v>58</c:v>
                </c:pt>
                <c:pt idx="458">
                  <c:v>58</c:v>
                </c:pt>
                <c:pt idx="459">
                  <c:v>58</c:v>
                </c:pt>
                <c:pt idx="460">
                  <c:v>58</c:v>
                </c:pt>
                <c:pt idx="461">
                  <c:v>58</c:v>
                </c:pt>
                <c:pt idx="462">
                  <c:v>58</c:v>
                </c:pt>
                <c:pt idx="463">
                  <c:v>58.1</c:v>
                </c:pt>
                <c:pt idx="464">
                  <c:v>58.1</c:v>
                </c:pt>
                <c:pt idx="465">
                  <c:v>58.1</c:v>
                </c:pt>
                <c:pt idx="466">
                  <c:v>58.1</c:v>
                </c:pt>
                <c:pt idx="467">
                  <c:v>58.1</c:v>
                </c:pt>
                <c:pt idx="468">
                  <c:v>58.1</c:v>
                </c:pt>
                <c:pt idx="469">
                  <c:v>58.1</c:v>
                </c:pt>
                <c:pt idx="470">
                  <c:v>58.1</c:v>
                </c:pt>
                <c:pt idx="471">
                  <c:v>58.1</c:v>
                </c:pt>
                <c:pt idx="472">
                  <c:v>58.2</c:v>
                </c:pt>
                <c:pt idx="473">
                  <c:v>58.2</c:v>
                </c:pt>
                <c:pt idx="474">
                  <c:v>58.2</c:v>
                </c:pt>
                <c:pt idx="475">
                  <c:v>58.2</c:v>
                </c:pt>
                <c:pt idx="476">
                  <c:v>58.2</c:v>
                </c:pt>
                <c:pt idx="477">
                  <c:v>58.2</c:v>
                </c:pt>
                <c:pt idx="478">
                  <c:v>58.3</c:v>
                </c:pt>
                <c:pt idx="479">
                  <c:v>58.3</c:v>
                </c:pt>
                <c:pt idx="480">
                  <c:v>58.3</c:v>
                </c:pt>
                <c:pt idx="481">
                  <c:v>58.3</c:v>
                </c:pt>
                <c:pt idx="482">
                  <c:v>58.3</c:v>
                </c:pt>
                <c:pt idx="483">
                  <c:v>58.4</c:v>
                </c:pt>
                <c:pt idx="484">
                  <c:v>58.4</c:v>
                </c:pt>
                <c:pt idx="485">
                  <c:v>58.4</c:v>
                </c:pt>
                <c:pt idx="486">
                  <c:v>58.4</c:v>
                </c:pt>
                <c:pt idx="487">
                  <c:v>58.4</c:v>
                </c:pt>
                <c:pt idx="488">
                  <c:v>58.4</c:v>
                </c:pt>
                <c:pt idx="489">
                  <c:v>58.5</c:v>
                </c:pt>
                <c:pt idx="490">
                  <c:v>58.5</c:v>
                </c:pt>
                <c:pt idx="491">
                  <c:v>58.5</c:v>
                </c:pt>
                <c:pt idx="492">
                  <c:v>58.5</c:v>
                </c:pt>
                <c:pt idx="493">
                  <c:v>58.6</c:v>
                </c:pt>
                <c:pt idx="494">
                  <c:v>58.6</c:v>
                </c:pt>
                <c:pt idx="495">
                  <c:v>58.6</c:v>
                </c:pt>
                <c:pt idx="496">
                  <c:v>58.6</c:v>
                </c:pt>
                <c:pt idx="497">
                  <c:v>58.6</c:v>
                </c:pt>
                <c:pt idx="498">
                  <c:v>58.6</c:v>
                </c:pt>
                <c:pt idx="499">
                  <c:v>58.6</c:v>
                </c:pt>
                <c:pt idx="500">
                  <c:v>58.6</c:v>
                </c:pt>
                <c:pt idx="501">
                  <c:v>58.7</c:v>
                </c:pt>
                <c:pt idx="502">
                  <c:v>58.7</c:v>
                </c:pt>
                <c:pt idx="503">
                  <c:v>58.7</c:v>
                </c:pt>
                <c:pt idx="504">
                  <c:v>58.7</c:v>
                </c:pt>
                <c:pt idx="505">
                  <c:v>58.7</c:v>
                </c:pt>
                <c:pt idx="506">
                  <c:v>58.7</c:v>
                </c:pt>
                <c:pt idx="507">
                  <c:v>58.8</c:v>
                </c:pt>
                <c:pt idx="508">
                  <c:v>58.8</c:v>
                </c:pt>
                <c:pt idx="509">
                  <c:v>58.8</c:v>
                </c:pt>
                <c:pt idx="510">
                  <c:v>58.8</c:v>
                </c:pt>
                <c:pt idx="511">
                  <c:v>58.9</c:v>
                </c:pt>
                <c:pt idx="512">
                  <c:v>58.9</c:v>
                </c:pt>
                <c:pt idx="513">
                  <c:v>58.9</c:v>
                </c:pt>
                <c:pt idx="514">
                  <c:v>58.9</c:v>
                </c:pt>
                <c:pt idx="515">
                  <c:v>58.9</c:v>
                </c:pt>
                <c:pt idx="516">
                  <c:v>58.9</c:v>
                </c:pt>
                <c:pt idx="517">
                  <c:v>58.9</c:v>
                </c:pt>
                <c:pt idx="518">
                  <c:v>58.9</c:v>
                </c:pt>
                <c:pt idx="519">
                  <c:v>59</c:v>
                </c:pt>
                <c:pt idx="520">
                  <c:v>59</c:v>
                </c:pt>
                <c:pt idx="521">
                  <c:v>59</c:v>
                </c:pt>
                <c:pt idx="522">
                  <c:v>59</c:v>
                </c:pt>
                <c:pt idx="523">
                  <c:v>59</c:v>
                </c:pt>
                <c:pt idx="524">
                  <c:v>59.1</c:v>
                </c:pt>
                <c:pt idx="525">
                  <c:v>59.1</c:v>
                </c:pt>
                <c:pt idx="526">
                  <c:v>59.1</c:v>
                </c:pt>
                <c:pt idx="527">
                  <c:v>59.1</c:v>
                </c:pt>
                <c:pt idx="528">
                  <c:v>59.1</c:v>
                </c:pt>
                <c:pt idx="529">
                  <c:v>59.1</c:v>
                </c:pt>
                <c:pt idx="530">
                  <c:v>59.2</c:v>
                </c:pt>
                <c:pt idx="531">
                  <c:v>59.2</c:v>
                </c:pt>
                <c:pt idx="532">
                  <c:v>59.2</c:v>
                </c:pt>
                <c:pt idx="533">
                  <c:v>59.2</c:v>
                </c:pt>
                <c:pt idx="534">
                  <c:v>59.2</c:v>
                </c:pt>
                <c:pt idx="535">
                  <c:v>59.2</c:v>
                </c:pt>
                <c:pt idx="536">
                  <c:v>59.2</c:v>
                </c:pt>
                <c:pt idx="537">
                  <c:v>59.3</c:v>
                </c:pt>
                <c:pt idx="538">
                  <c:v>59.3</c:v>
                </c:pt>
                <c:pt idx="539">
                  <c:v>59.3</c:v>
                </c:pt>
                <c:pt idx="540">
                  <c:v>59.3</c:v>
                </c:pt>
                <c:pt idx="541">
                  <c:v>59.3</c:v>
                </c:pt>
                <c:pt idx="542">
                  <c:v>59.3</c:v>
                </c:pt>
                <c:pt idx="543">
                  <c:v>59.3</c:v>
                </c:pt>
                <c:pt idx="544">
                  <c:v>59.3</c:v>
                </c:pt>
                <c:pt idx="545">
                  <c:v>59.3</c:v>
                </c:pt>
                <c:pt idx="546">
                  <c:v>59.3</c:v>
                </c:pt>
                <c:pt idx="547">
                  <c:v>59.4</c:v>
                </c:pt>
                <c:pt idx="548">
                  <c:v>59.4</c:v>
                </c:pt>
                <c:pt idx="549">
                  <c:v>59.4</c:v>
                </c:pt>
                <c:pt idx="550">
                  <c:v>59.4</c:v>
                </c:pt>
                <c:pt idx="551">
                  <c:v>59.4</c:v>
                </c:pt>
                <c:pt idx="552">
                  <c:v>59.4</c:v>
                </c:pt>
                <c:pt idx="553">
                  <c:v>59.4</c:v>
                </c:pt>
                <c:pt idx="554">
                  <c:v>59.5</c:v>
                </c:pt>
                <c:pt idx="555">
                  <c:v>59.5</c:v>
                </c:pt>
                <c:pt idx="556">
                  <c:v>59.5</c:v>
                </c:pt>
                <c:pt idx="557">
                  <c:v>59.5</c:v>
                </c:pt>
                <c:pt idx="558">
                  <c:v>59.5</c:v>
                </c:pt>
                <c:pt idx="559">
                  <c:v>59.6</c:v>
                </c:pt>
                <c:pt idx="560">
                  <c:v>59.6</c:v>
                </c:pt>
                <c:pt idx="561">
                  <c:v>59.6</c:v>
                </c:pt>
                <c:pt idx="562">
                  <c:v>59.6</c:v>
                </c:pt>
                <c:pt idx="563">
                  <c:v>59.6</c:v>
                </c:pt>
                <c:pt idx="564">
                  <c:v>59.7</c:v>
                </c:pt>
                <c:pt idx="565">
                  <c:v>59.7</c:v>
                </c:pt>
                <c:pt idx="566">
                  <c:v>59.7</c:v>
                </c:pt>
                <c:pt idx="567">
                  <c:v>59.7</c:v>
                </c:pt>
                <c:pt idx="568">
                  <c:v>59.7</c:v>
                </c:pt>
                <c:pt idx="569">
                  <c:v>59.7</c:v>
                </c:pt>
                <c:pt idx="570">
                  <c:v>59.7</c:v>
                </c:pt>
                <c:pt idx="571">
                  <c:v>59.7</c:v>
                </c:pt>
                <c:pt idx="572">
                  <c:v>59.7</c:v>
                </c:pt>
                <c:pt idx="573">
                  <c:v>59.7</c:v>
                </c:pt>
                <c:pt idx="574">
                  <c:v>59.7</c:v>
                </c:pt>
                <c:pt idx="575">
                  <c:v>59.8</c:v>
                </c:pt>
                <c:pt idx="576">
                  <c:v>59.8</c:v>
                </c:pt>
                <c:pt idx="577">
                  <c:v>59.8</c:v>
                </c:pt>
                <c:pt idx="578">
                  <c:v>59.8</c:v>
                </c:pt>
                <c:pt idx="579">
                  <c:v>59.8</c:v>
                </c:pt>
                <c:pt idx="580">
                  <c:v>59.8</c:v>
                </c:pt>
                <c:pt idx="581">
                  <c:v>59.8</c:v>
                </c:pt>
                <c:pt idx="582">
                  <c:v>59.9</c:v>
                </c:pt>
                <c:pt idx="583">
                  <c:v>59.9</c:v>
                </c:pt>
                <c:pt idx="584">
                  <c:v>59.9</c:v>
                </c:pt>
                <c:pt idx="585">
                  <c:v>59.9</c:v>
                </c:pt>
                <c:pt idx="586">
                  <c:v>59.9</c:v>
                </c:pt>
                <c:pt idx="587">
                  <c:v>59.9</c:v>
                </c:pt>
                <c:pt idx="588">
                  <c:v>59.9</c:v>
                </c:pt>
                <c:pt idx="589">
                  <c:v>60</c:v>
                </c:pt>
                <c:pt idx="590">
                  <c:v>60</c:v>
                </c:pt>
                <c:pt idx="591">
                  <c:v>60</c:v>
                </c:pt>
                <c:pt idx="592">
                  <c:v>60</c:v>
                </c:pt>
                <c:pt idx="593">
                  <c:v>60</c:v>
                </c:pt>
                <c:pt idx="594">
                  <c:v>61</c:v>
                </c:pt>
                <c:pt idx="595">
                  <c:v>61</c:v>
                </c:pt>
                <c:pt idx="596">
                  <c:v>61</c:v>
                </c:pt>
                <c:pt idx="597">
                  <c:v>61</c:v>
                </c:pt>
                <c:pt idx="598">
                  <c:v>61</c:v>
                </c:pt>
                <c:pt idx="599">
                  <c:v>61</c:v>
                </c:pt>
                <c:pt idx="600">
                  <c:v>61</c:v>
                </c:pt>
                <c:pt idx="601">
                  <c:v>61.1</c:v>
                </c:pt>
                <c:pt idx="602">
                  <c:v>61.1</c:v>
                </c:pt>
                <c:pt idx="603">
                  <c:v>61.1</c:v>
                </c:pt>
                <c:pt idx="604">
                  <c:v>61.1</c:v>
                </c:pt>
                <c:pt idx="605">
                  <c:v>61.1</c:v>
                </c:pt>
                <c:pt idx="606">
                  <c:v>61.1</c:v>
                </c:pt>
                <c:pt idx="607">
                  <c:v>61.1</c:v>
                </c:pt>
                <c:pt idx="608">
                  <c:v>61.2</c:v>
                </c:pt>
                <c:pt idx="609">
                  <c:v>61.2</c:v>
                </c:pt>
                <c:pt idx="610">
                  <c:v>61.2</c:v>
                </c:pt>
                <c:pt idx="611">
                  <c:v>61.3</c:v>
                </c:pt>
                <c:pt idx="612">
                  <c:v>61.3</c:v>
                </c:pt>
                <c:pt idx="613">
                  <c:v>61.3</c:v>
                </c:pt>
                <c:pt idx="614">
                  <c:v>61.4</c:v>
                </c:pt>
                <c:pt idx="615">
                  <c:v>61.4</c:v>
                </c:pt>
                <c:pt idx="616">
                  <c:v>61.4</c:v>
                </c:pt>
                <c:pt idx="617">
                  <c:v>61.4</c:v>
                </c:pt>
                <c:pt idx="618">
                  <c:v>61.4</c:v>
                </c:pt>
                <c:pt idx="619">
                  <c:v>61.4</c:v>
                </c:pt>
                <c:pt idx="620">
                  <c:v>61.4</c:v>
                </c:pt>
                <c:pt idx="621">
                  <c:v>61.4</c:v>
                </c:pt>
                <c:pt idx="622">
                  <c:v>61.5</c:v>
                </c:pt>
                <c:pt idx="623">
                  <c:v>61.5</c:v>
                </c:pt>
                <c:pt idx="624">
                  <c:v>61.5</c:v>
                </c:pt>
                <c:pt idx="625">
                  <c:v>61.5</c:v>
                </c:pt>
                <c:pt idx="626">
                  <c:v>61.6</c:v>
                </c:pt>
                <c:pt idx="627">
                  <c:v>61.6</c:v>
                </c:pt>
                <c:pt idx="628">
                  <c:v>61.6</c:v>
                </c:pt>
                <c:pt idx="629">
                  <c:v>61.6</c:v>
                </c:pt>
                <c:pt idx="630">
                  <c:v>61.7</c:v>
                </c:pt>
                <c:pt idx="631">
                  <c:v>61.7</c:v>
                </c:pt>
                <c:pt idx="632">
                  <c:v>61.7</c:v>
                </c:pt>
                <c:pt idx="633">
                  <c:v>61.7</c:v>
                </c:pt>
                <c:pt idx="634">
                  <c:v>61.8</c:v>
                </c:pt>
                <c:pt idx="635">
                  <c:v>61.8</c:v>
                </c:pt>
                <c:pt idx="636">
                  <c:v>61.8</c:v>
                </c:pt>
                <c:pt idx="637">
                  <c:v>61.8</c:v>
                </c:pt>
                <c:pt idx="638">
                  <c:v>61.8</c:v>
                </c:pt>
                <c:pt idx="639">
                  <c:v>61.8</c:v>
                </c:pt>
                <c:pt idx="640">
                  <c:v>61.8</c:v>
                </c:pt>
                <c:pt idx="641">
                  <c:v>61.8</c:v>
                </c:pt>
                <c:pt idx="642">
                  <c:v>61.8</c:v>
                </c:pt>
                <c:pt idx="643">
                  <c:v>61.9</c:v>
                </c:pt>
                <c:pt idx="644">
                  <c:v>61.9</c:v>
                </c:pt>
                <c:pt idx="645">
                  <c:v>61.9</c:v>
                </c:pt>
                <c:pt idx="646">
                  <c:v>62</c:v>
                </c:pt>
                <c:pt idx="647">
                  <c:v>62</c:v>
                </c:pt>
                <c:pt idx="648">
                  <c:v>62</c:v>
                </c:pt>
                <c:pt idx="649">
                  <c:v>62</c:v>
                </c:pt>
                <c:pt idx="650">
                  <c:v>62</c:v>
                </c:pt>
                <c:pt idx="651">
                  <c:v>62</c:v>
                </c:pt>
                <c:pt idx="652">
                  <c:v>62</c:v>
                </c:pt>
                <c:pt idx="653">
                  <c:v>62</c:v>
                </c:pt>
                <c:pt idx="654">
                  <c:v>62</c:v>
                </c:pt>
                <c:pt idx="655">
                  <c:v>62</c:v>
                </c:pt>
                <c:pt idx="656">
                  <c:v>62</c:v>
                </c:pt>
                <c:pt idx="657">
                  <c:v>62</c:v>
                </c:pt>
                <c:pt idx="658">
                  <c:v>62.1</c:v>
                </c:pt>
                <c:pt idx="659">
                  <c:v>62.1</c:v>
                </c:pt>
                <c:pt idx="660">
                  <c:v>62.1</c:v>
                </c:pt>
                <c:pt idx="661">
                  <c:v>62.1</c:v>
                </c:pt>
                <c:pt idx="662">
                  <c:v>62.1</c:v>
                </c:pt>
                <c:pt idx="663">
                  <c:v>62.1</c:v>
                </c:pt>
                <c:pt idx="664">
                  <c:v>62.1</c:v>
                </c:pt>
                <c:pt idx="665">
                  <c:v>62.2</c:v>
                </c:pt>
                <c:pt idx="666">
                  <c:v>62.2</c:v>
                </c:pt>
                <c:pt idx="667">
                  <c:v>62.2</c:v>
                </c:pt>
                <c:pt idx="668">
                  <c:v>62.2</c:v>
                </c:pt>
                <c:pt idx="669">
                  <c:v>62.2</c:v>
                </c:pt>
                <c:pt idx="670">
                  <c:v>62.2</c:v>
                </c:pt>
                <c:pt idx="671">
                  <c:v>62.3</c:v>
                </c:pt>
                <c:pt idx="672">
                  <c:v>62.3</c:v>
                </c:pt>
                <c:pt idx="673">
                  <c:v>62.3</c:v>
                </c:pt>
                <c:pt idx="674">
                  <c:v>62.3</c:v>
                </c:pt>
                <c:pt idx="675">
                  <c:v>62.3</c:v>
                </c:pt>
                <c:pt idx="676">
                  <c:v>62.3</c:v>
                </c:pt>
                <c:pt idx="677">
                  <c:v>62.4</c:v>
                </c:pt>
                <c:pt idx="678">
                  <c:v>62.4</c:v>
                </c:pt>
                <c:pt idx="679">
                  <c:v>62.4</c:v>
                </c:pt>
                <c:pt idx="680">
                  <c:v>62.5</c:v>
                </c:pt>
                <c:pt idx="681">
                  <c:v>62.5</c:v>
                </c:pt>
                <c:pt idx="682">
                  <c:v>62.5</c:v>
                </c:pt>
                <c:pt idx="683">
                  <c:v>62.5</c:v>
                </c:pt>
                <c:pt idx="684">
                  <c:v>62.5</c:v>
                </c:pt>
                <c:pt idx="685">
                  <c:v>62.5</c:v>
                </c:pt>
                <c:pt idx="686">
                  <c:v>62.5</c:v>
                </c:pt>
                <c:pt idx="687">
                  <c:v>62.5</c:v>
                </c:pt>
                <c:pt idx="688">
                  <c:v>62.6</c:v>
                </c:pt>
                <c:pt idx="689">
                  <c:v>62.6</c:v>
                </c:pt>
                <c:pt idx="690">
                  <c:v>62.6</c:v>
                </c:pt>
                <c:pt idx="691">
                  <c:v>62.6</c:v>
                </c:pt>
                <c:pt idx="692">
                  <c:v>62.6</c:v>
                </c:pt>
                <c:pt idx="693">
                  <c:v>62.6</c:v>
                </c:pt>
                <c:pt idx="694">
                  <c:v>62.7</c:v>
                </c:pt>
                <c:pt idx="695">
                  <c:v>62.7</c:v>
                </c:pt>
                <c:pt idx="696">
                  <c:v>62.7</c:v>
                </c:pt>
                <c:pt idx="697">
                  <c:v>62.7</c:v>
                </c:pt>
                <c:pt idx="698">
                  <c:v>62.7</c:v>
                </c:pt>
                <c:pt idx="699">
                  <c:v>62.8</c:v>
                </c:pt>
                <c:pt idx="700">
                  <c:v>62.8</c:v>
                </c:pt>
                <c:pt idx="701">
                  <c:v>62.8</c:v>
                </c:pt>
                <c:pt idx="702">
                  <c:v>62.8</c:v>
                </c:pt>
                <c:pt idx="703">
                  <c:v>62.8</c:v>
                </c:pt>
                <c:pt idx="704">
                  <c:v>62.8</c:v>
                </c:pt>
                <c:pt idx="705">
                  <c:v>62.8</c:v>
                </c:pt>
                <c:pt idx="706">
                  <c:v>62.8</c:v>
                </c:pt>
                <c:pt idx="707">
                  <c:v>62.8</c:v>
                </c:pt>
                <c:pt idx="708">
                  <c:v>62.9</c:v>
                </c:pt>
                <c:pt idx="709">
                  <c:v>62.9</c:v>
                </c:pt>
                <c:pt idx="710">
                  <c:v>62.9</c:v>
                </c:pt>
                <c:pt idx="711">
                  <c:v>62.9</c:v>
                </c:pt>
                <c:pt idx="712">
                  <c:v>62.9</c:v>
                </c:pt>
                <c:pt idx="713">
                  <c:v>62.9</c:v>
                </c:pt>
                <c:pt idx="714">
                  <c:v>62.9</c:v>
                </c:pt>
                <c:pt idx="715">
                  <c:v>62.9</c:v>
                </c:pt>
                <c:pt idx="716">
                  <c:v>62.9</c:v>
                </c:pt>
                <c:pt idx="717">
                  <c:v>63</c:v>
                </c:pt>
                <c:pt idx="718">
                  <c:v>63</c:v>
                </c:pt>
                <c:pt idx="719">
                  <c:v>63</c:v>
                </c:pt>
                <c:pt idx="720">
                  <c:v>63</c:v>
                </c:pt>
                <c:pt idx="721">
                  <c:v>63</c:v>
                </c:pt>
                <c:pt idx="722">
                  <c:v>63</c:v>
                </c:pt>
                <c:pt idx="723">
                  <c:v>63</c:v>
                </c:pt>
                <c:pt idx="724">
                  <c:v>63</c:v>
                </c:pt>
                <c:pt idx="725">
                  <c:v>63</c:v>
                </c:pt>
                <c:pt idx="726">
                  <c:v>63</c:v>
                </c:pt>
                <c:pt idx="727">
                  <c:v>63</c:v>
                </c:pt>
                <c:pt idx="728">
                  <c:v>63</c:v>
                </c:pt>
                <c:pt idx="729">
                  <c:v>63.1</c:v>
                </c:pt>
                <c:pt idx="730">
                  <c:v>63.1</c:v>
                </c:pt>
                <c:pt idx="731">
                  <c:v>63.1</c:v>
                </c:pt>
                <c:pt idx="732">
                  <c:v>63.1</c:v>
                </c:pt>
                <c:pt idx="733">
                  <c:v>63.1</c:v>
                </c:pt>
                <c:pt idx="734">
                  <c:v>63.2</c:v>
                </c:pt>
                <c:pt idx="735">
                  <c:v>63.2</c:v>
                </c:pt>
                <c:pt idx="736">
                  <c:v>63.2</c:v>
                </c:pt>
                <c:pt idx="737">
                  <c:v>63.2</c:v>
                </c:pt>
                <c:pt idx="738">
                  <c:v>63.2</c:v>
                </c:pt>
                <c:pt idx="739">
                  <c:v>63.2</c:v>
                </c:pt>
                <c:pt idx="740">
                  <c:v>63.3</c:v>
                </c:pt>
                <c:pt idx="741">
                  <c:v>63.3</c:v>
                </c:pt>
                <c:pt idx="742">
                  <c:v>63.3</c:v>
                </c:pt>
                <c:pt idx="743">
                  <c:v>63.3</c:v>
                </c:pt>
                <c:pt idx="744">
                  <c:v>63.3</c:v>
                </c:pt>
                <c:pt idx="745">
                  <c:v>63.3</c:v>
                </c:pt>
                <c:pt idx="746">
                  <c:v>63.3</c:v>
                </c:pt>
                <c:pt idx="747">
                  <c:v>63.4</c:v>
                </c:pt>
                <c:pt idx="748">
                  <c:v>63.4</c:v>
                </c:pt>
                <c:pt idx="749">
                  <c:v>63.4</c:v>
                </c:pt>
                <c:pt idx="750">
                  <c:v>63.4</c:v>
                </c:pt>
                <c:pt idx="751">
                  <c:v>63.4</c:v>
                </c:pt>
                <c:pt idx="752">
                  <c:v>63.5</c:v>
                </c:pt>
                <c:pt idx="753">
                  <c:v>63.5</c:v>
                </c:pt>
                <c:pt idx="754">
                  <c:v>63.5</c:v>
                </c:pt>
                <c:pt idx="755">
                  <c:v>63.5</c:v>
                </c:pt>
                <c:pt idx="756">
                  <c:v>63.5</c:v>
                </c:pt>
                <c:pt idx="757">
                  <c:v>63.5</c:v>
                </c:pt>
                <c:pt idx="758">
                  <c:v>63.5</c:v>
                </c:pt>
                <c:pt idx="759">
                  <c:v>63.5</c:v>
                </c:pt>
                <c:pt idx="760">
                  <c:v>63.5</c:v>
                </c:pt>
                <c:pt idx="761">
                  <c:v>63.6</c:v>
                </c:pt>
                <c:pt idx="762">
                  <c:v>63.6</c:v>
                </c:pt>
                <c:pt idx="763">
                  <c:v>63.6</c:v>
                </c:pt>
                <c:pt idx="764">
                  <c:v>63.7</c:v>
                </c:pt>
                <c:pt idx="765">
                  <c:v>63.7</c:v>
                </c:pt>
                <c:pt idx="766">
                  <c:v>63.7</c:v>
                </c:pt>
                <c:pt idx="767">
                  <c:v>63.7</c:v>
                </c:pt>
                <c:pt idx="768">
                  <c:v>63.7</c:v>
                </c:pt>
                <c:pt idx="769">
                  <c:v>63.7</c:v>
                </c:pt>
                <c:pt idx="770">
                  <c:v>63.7</c:v>
                </c:pt>
                <c:pt idx="771">
                  <c:v>63.8</c:v>
                </c:pt>
                <c:pt idx="772">
                  <c:v>63.8</c:v>
                </c:pt>
                <c:pt idx="773">
                  <c:v>63.8</c:v>
                </c:pt>
                <c:pt idx="774">
                  <c:v>63.8</c:v>
                </c:pt>
                <c:pt idx="775">
                  <c:v>63.8</c:v>
                </c:pt>
                <c:pt idx="776">
                  <c:v>63.8</c:v>
                </c:pt>
                <c:pt idx="777">
                  <c:v>63.8</c:v>
                </c:pt>
                <c:pt idx="778">
                  <c:v>63.9</c:v>
                </c:pt>
                <c:pt idx="779">
                  <c:v>63.9</c:v>
                </c:pt>
                <c:pt idx="780">
                  <c:v>63.9</c:v>
                </c:pt>
                <c:pt idx="781">
                  <c:v>63.9</c:v>
                </c:pt>
                <c:pt idx="782">
                  <c:v>64</c:v>
                </c:pt>
                <c:pt idx="783">
                  <c:v>64</c:v>
                </c:pt>
                <c:pt idx="784">
                  <c:v>64</c:v>
                </c:pt>
                <c:pt idx="785">
                  <c:v>64</c:v>
                </c:pt>
                <c:pt idx="786">
                  <c:v>64</c:v>
                </c:pt>
                <c:pt idx="787">
                  <c:v>64</c:v>
                </c:pt>
                <c:pt idx="788">
                  <c:v>64</c:v>
                </c:pt>
                <c:pt idx="789">
                  <c:v>64</c:v>
                </c:pt>
                <c:pt idx="790">
                  <c:v>64</c:v>
                </c:pt>
                <c:pt idx="791">
                  <c:v>64</c:v>
                </c:pt>
                <c:pt idx="792">
                  <c:v>64</c:v>
                </c:pt>
                <c:pt idx="793">
                  <c:v>64.099999999999994</c:v>
                </c:pt>
                <c:pt idx="794">
                  <c:v>64.099999999999994</c:v>
                </c:pt>
                <c:pt idx="795">
                  <c:v>64.099999999999994</c:v>
                </c:pt>
                <c:pt idx="796">
                  <c:v>64.099999999999994</c:v>
                </c:pt>
                <c:pt idx="797">
                  <c:v>64.099999999999994</c:v>
                </c:pt>
                <c:pt idx="798">
                  <c:v>64.2</c:v>
                </c:pt>
                <c:pt idx="799">
                  <c:v>64.2</c:v>
                </c:pt>
                <c:pt idx="800">
                  <c:v>64.2</c:v>
                </c:pt>
                <c:pt idx="801">
                  <c:v>64.2</c:v>
                </c:pt>
                <c:pt idx="802">
                  <c:v>64.2</c:v>
                </c:pt>
                <c:pt idx="803">
                  <c:v>64.2</c:v>
                </c:pt>
                <c:pt idx="804">
                  <c:v>64.3</c:v>
                </c:pt>
                <c:pt idx="805">
                  <c:v>64.3</c:v>
                </c:pt>
                <c:pt idx="806">
                  <c:v>64.3</c:v>
                </c:pt>
                <c:pt idx="807">
                  <c:v>64.3</c:v>
                </c:pt>
                <c:pt idx="808">
                  <c:v>64.3</c:v>
                </c:pt>
                <c:pt idx="809">
                  <c:v>64.3</c:v>
                </c:pt>
                <c:pt idx="810">
                  <c:v>64.3</c:v>
                </c:pt>
                <c:pt idx="811">
                  <c:v>64.400000000000006</c:v>
                </c:pt>
                <c:pt idx="812">
                  <c:v>64.400000000000006</c:v>
                </c:pt>
                <c:pt idx="813">
                  <c:v>64.400000000000006</c:v>
                </c:pt>
                <c:pt idx="814">
                  <c:v>64.400000000000006</c:v>
                </c:pt>
                <c:pt idx="815">
                  <c:v>64.400000000000006</c:v>
                </c:pt>
                <c:pt idx="816">
                  <c:v>64.400000000000006</c:v>
                </c:pt>
                <c:pt idx="817">
                  <c:v>64.400000000000006</c:v>
                </c:pt>
                <c:pt idx="818">
                  <c:v>64.400000000000006</c:v>
                </c:pt>
                <c:pt idx="819">
                  <c:v>64.5</c:v>
                </c:pt>
                <c:pt idx="820">
                  <c:v>64.5</c:v>
                </c:pt>
                <c:pt idx="821">
                  <c:v>64.5</c:v>
                </c:pt>
                <c:pt idx="822">
                  <c:v>64.5</c:v>
                </c:pt>
                <c:pt idx="823">
                  <c:v>64.5</c:v>
                </c:pt>
                <c:pt idx="824">
                  <c:v>64.599999999999994</c:v>
                </c:pt>
                <c:pt idx="825">
                  <c:v>64.599999999999994</c:v>
                </c:pt>
                <c:pt idx="826">
                  <c:v>64.599999999999994</c:v>
                </c:pt>
                <c:pt idx="827">
                  <c:v>64.599999999999994</c:v>
                </c:pt>
                <c:pt idx="828">
                  <c:v>64.599999999999994</c:v>
                </c:pt>
                <c:pt idx="829">
                  <c:v>64.599999999999994</c:v>
                </c:pt>
                <c:pt idx="830">
                  <c:v>64.599999999999994</c:v>
                </c:pt>
                <c:pt idx="831">
                  <c:v>64.7</c:v>
                </c:pt>
                <c:pt idx="832">
                  <c:v>64.7</c:v>
                </c:pt>
                <c:pt idx="833">
                  <c:v>64.7</c:v>
                </c:pt>
                <c:pt idx="834">
                  <c:v>64.7</c:v>
                </c:pt>
                <c:pt idx="835">
                  <c:v>64.7</c:v>
                </c:pt>
                <c:pt idx="836">
                  <c:v>64.7</c:v>
                </c:pt>
                <c:pt idx="837">
                  <c:v>64.7</c:v>
                </c:pt>
                <c:pt idx="838">
                  <c:v>64.7</c:v>
                </c:pt>
                <c:pt idx="839">
                  <c:v>64.7</c:v>
                </c:pt>
                <c:pt idx="840">
                  <c:v>64.7</c:v>
                </c:pt>
                <c:pt idx="841">
                  <c:v>64.8</c:v>
                </c:pt>
                <c:pt idx="842">
                  <c:v>64.8</c:v>
                </c:pt>
                <c:pt idx="843">
                  <c:v>64.8</c:v>
                </c:pt>
                <c:pt idx="844">
                  <c:v>64.8</c:v>
                </c:pt>
                <c:pt idx="845">
                  <c:v>64.8</c:v>
                </c:pt>
                <c:pt idx="846">
                  <c:v>64.900000000000006</c:v>
                </c:pt>
                <c:pt idx="847">
                  <c:v>64.900000000000006</c:v>
                </c:pt>
                <c:pt idx="848">
                  <c:v>64.900000000000006</c:v>
                </c:pt>
                <c:pt idx="849">
                  <c:v>64.900000000000006</c:v>
                </c:pt>
                <c:pt idx="850">
                  <c:v>64.900000000000006</c:v>
                </c:pt>
                <c:pt idx="851">
                  <c:v>65</c:v>
                </c:pt>
                <c:pt idx="852">
                  <c:v>65</c:v>
                </c:pt>
                <c:pt idx="853">
                  <c:v>65</c:v>
                </c:pt>
                <c:pt idx="854">
                  <c:v>65</c:v>
                </c:pt>
                <c:pt idx="855">
                  <c:v>65</c:v>
                </c:pt>
                <c:pt idx="856">
                  <c:v>65</c:v>
                </c:pt>
                <c:pt idx="857">
                  <c:v>65</c:v>
                </c:pt>
                <c:pt idx="858">
                  <c:v>65</c:v>
                </c:pt>
                <c:pt idx="859">
                  <c:v>65</c:v>
                </c:pt>
                <c:pt idx="860">
                  <c:v>65</c:v>
                </c:pt>
                <c:pt idx="861">
                  <c:v>65</c:v>
                </c:pt>
                <c:pt idx="862">
                  <c:v>65</c:v>
                </c:pt>
                <c:pt idx="863">
                  <c:v>65</c:v>
                </c:pt>
                <c:pt idx="864">
                  <c:v>65.099999999999994</c:v>
                </c:pt>
                <c:pt idx="865">
                  <c:v>65.099999999999994</c:v>
                </c:pt>
                <c:pt idx="866">
                  <c:v>65.099999999999994</c:v>
                </c:pt>
                <c:pt idx="867">
                  <c:v>65.099999999999994</c:v>
                </c:pt>
                <c:pt idx="868">
                  <c:v>65.099999999999994</c:v>
                </c:pt>
                <c:pt idx="869">
                  <c:v>65.099999999999994</c:v>
                </c:pt>
                <c:pt idx="870">
                  <c:v>65.099999999999994</c:v>
                </c:pt>
                <c:pt idx="871">
                  <c:v>65.099999999999994</c:v>
                </c:pt>
                <c:pt idx="872">
                  <c:v>65.2</c:v>
                </c:pt>
                <c:pt idx="873">
                  <c:v>65.2</c:v>
                </c:pt>
                <c:pt idx="874">
                  <c:v>65.2</c:v>
                </c:pt>
                <c:pt idx="875">
                  <c:v>65.2</c:v>
                </c:pt>
                <c:pt idx="876">
                  <c:v>65.2</c:v>
                </c:pt>
                <c:pt idx="877">
                  <c:v>65.2</c:v>
                </c:pt>
                <c:pt idx="878">
                  <c:v>65.3</c:v>
                </c:pt>
                <c:pt idx="879">
                  <c:v>65.3</c:v>
                </c:pt>
                <c:pt idx="880">
                  <c:v>65.3</c:v>
                </c:pt>
                <c:pt idx="881">
                  <c:v>65.3</c:v>
                </c:pt>
                <c:pt idx="882">
                  <c:v>65.3</c:v>
                </c:pt>
                <c:pt idx="883">
                  <c:v>65.3</c:v>
                </c:pt>
                <c:pt idx="884">
                  <c:v>65.3</c:v>
                </c:pt>
                <c:pt idx="885">
                  <c:v>65.400000000000006</c:v>
                </c:pt>
                <c:pt idx="886">
                  <c:v>65.400000000000006</c:v>
                </c:pt>
                <c:pt idx="887">
                  <c:v>65.400000000000006</c:v>
                </c:pt>
                <c:pt idx="888">
                  <c:v>65.400000000000006</c:v>
                </c:pt>
                <c:pt idx="889">
                  <c:v>65.400000000000006</c:v>
                </c:pt>
                <c:pt idx="890">
                  <c:v>65.400000000000006</c:v>
                </c:pt>
                <c:pt idx="891">
                  <c:v>65.400000000000006</c:v>
                </c:pt>
                <c:pt idx="892">
                  <c:v>65.400000000000006</c:v>
                </c:pt>
                <c:pt idx="893">
                  <c:v>65.400000000000006</c:v>
                </c:pt>
                <c:pt idx="894">
                  <c:v>65.5</c:v>
                </c:pt>
                <c:pt idx="895">
                  <c:v>65.5</c:v>
                </c:pt>
                <c:pt idx="896">
                  <c:v>65.5</c:v>
                </c:pt>
                <c:pt idx="897">
                  <c:v>65.5</c:v>
                </c:pt>
                <c:pt idx="898">
                  <c:v>65.5</c:v>
                </c:pt>
                <c:pt idx="899">
                  <c:v>65.5</c:v>
                </c:pt>
                <c:pt idx="900">
                  <c:v>65.599999999999994</c:v>
                </c:pt>
                <c:pt idx="901">
                  <c:v>65.599999999999994</c:v>
                </c:pt>
                <c:pt idx="902">
                  <c:v>65.599999999999994</c:v>
                </c:pt>
                <c:pt idx="903">
                  <c:v>65.599999999999994</c:v>
                </c:pt>
                <c:pt idx="904">
                  <c:v>65.599999999999994</c:v>
                </c:pt>
                <c:pt idx="905">
                  <c:v>65.599999999999994</c:v>
                </c:pt>
                <c:pt idx="906">
                  <c:v>65.599999999999994</c:v>
                </c:pt>
                <c:pt idx="907">
                  <c:v>65.7</c:v>
                </c:pt>
                <c:pt idx="908">
                  <c:v>65.7</c:v>
                </c:pt>
                <c:pt idx="909">
                  <c:v>65.7</c:v>
                </c:pt>
                <c:pt idx="910">
                  <c:v>65.7</c:v>
                </c:pt>
                <c:pt idx="911">
                  <c:v>65.7</c:v>
                </c:pt>
                <c:pt idx="912">
                  <c:v>65.7</c:v>
                </c:pt>
                <c:pt idx="913">
                  <c:v>65.7</c:v>
                </c:pt>
                <c:pt idx="914">
                  <c:v>65.7</c:v>
                </c:pt>
                <c:pt idx="915">
                  <c:v>65.8</c:v>
                </c:pt>
                <c:pt idx="916">
                  <c:v>65.8</c:v>
                </c:pt>
                <c:pt idx="917">
                  <c:v>65.8</c:v>
                </c:pt>
                <c:pt idx="918">
                  <c:v>65.8</c:v>
                </c:pt>
                <c:pt idx="919">
                  <c:v>65.8</c:v>
                </c:pt>
                <c:pt idx="920">
                  <c:v>65.8</c:v>
                </c:pt>
                <c:pt idx="921">
                  <c:v>65.8</c:v>
                </c:pt>
                <c:pt idx="922">
                  <c:v>65.8</c:v>
                </c:pt>
                <c:pt idx="923">
                  <c:v>65.8</c:v>
                </c:pt>
                <c:pt idx="924">
                  <c:v>65.8</c:v>
                </c:pt>
                <c:pt idx="925">
                  <c:v>65.900000000000006</c:v>
                </c:pt>
                <c:pt idx="926">
                  <c:v>65.900000000000006</c:v>
                </c:pt>
                <c:pt idx="927">
                  <c:v>65.900000000000006</c:v>
                </c:pt>
                <c:pt idx="928">
                  <c:v>65.900000000000006</c:v>
                </c:pt>
                <c:pt idx="929">
                  <c:v>65.900000000000006</c:v>
                </c:pt>
                <c:pt idx="930">
                  <c:v>65.900000000000006</c:v>
                </c:pt>
                <c:pt idx="931">
                  <c:v>65.900000000000006</c:v>
                </c:pt>
                <c:pt idx="932">
                  <c:v>65.900000000000006</c:v>
                </c:pt>
                <c:pt idx="933">
                  <c:v>66</c:v>
                </c:pt>
                <c:pt idx="934">
                  <c:v>66</c:v>
                </c:pt>
                <c:pt idx="935">
                  <c:v>66</c:v>
                </c:pt>
                <c:pt idx="936">
                  <c:v>66</c:v>
                </c:pt>
                <c:pt idx="937">
                  <c:v>66</c:v>
                </c:pt>
                <c:pt idx="938">
                  <c:v>66</c:v>
                </c:pt>
                <c:pt idx="939">
                  <c:v>66</c:v>
                </c:pt>
                <c:pt idx="940">
                  <c:v>66</c:v>
                </c:pt>
                <c:pt idx="941">
                  <c:v>66</c:v>
                </c:pt>
                <c:pt idx="942">
                  <c:v>66</c:v>
                </c:pt>
                <c:pt idx="943">
                  <c:v>66</c:v>
                </c:pt>
                <c:pt idx="944">
                  <c:v>66.099999999999994</c:v>
                </c:pt>
                <c:pt idx="945">
                  <c:v>66.099999999999994</c:v>
                </c:pt>
                <c:pt idx="946">
                  <c:v>66.099999999999994</c:v>
                </c:pt>
                <c:pt idx="947">
                  <c:v>66.099999999999994</c:v>
                </c:pt>
                <c:pt idx="948">
                  <c:v>66.099999999999994</c:v>
                </c:pt>
                <c:pt idx="949">
                  <c:v>66.099999999999994</c:v>
                </c:pt>
                <c:pt idx="950">
                  <c:v>66.2</c:v>
                </c:pt>
                <c:pt idx="951">
                  <c:v>66.2</c:v>
                </c:pt>
                <c:pt idx="952">
                  <c:v>66.2</c:v>
                </c:pt>
                <c:pt idx="953">
                  <c:v>66.2</c:v>
                </c:pt>
                <c:pt idx="954">
                  <c:v>66.2</c:v>
                </c:pt>
                <c:pt idx="955">
                  <c:v>66.2</c:v>
                </c:pt>
                <c:pt idx="956">
                  <c:v>66.2</c:v>
                </c:pt>
                <c:pt idx="957">
                  <c:v>66.2</c:v>
                </c:pt>
                <c:pt idx="958">
                  <c:v>66.3</c:v>
                </c:pt>
                <c:pt idx="959">
                  <c:v>66.3</c:v>
                </c:pt>
                <c:pt idx="960">
                  <c:v>66.3</c:v>
                </c:pt>
                <c:pt idx="961">
                  <c:v>66.3</c:v>
                </c:pt>
                <c:pt idx="962">
                  <c:v>66.3</c:v>
                </c:pt>
                <c:pt idx="963">
                  <c:v>66.3</c:v>
                </c:pt>
                <c:pt idx="964">
                  <c:v>66.400000000000006</c:v>
                </c:pt>
                <c:pt idx="965">
                  <c:v>66.400000000000006</c:v>
                </c:pt>
                <c:pt idx="966">
                  <c:v>66.400000000000006</c:v>
                </c:pt>
                <c:pt idx="967">
                  <c:v>66.400000000000006</c:v>
                </c:pt>
                <c:pt idx="968">
                  <c:v>66.400000000000006</c:v>
                </c:pt>
                <c:pt idx="969">
                  <c:v>66.400000000000006</c:v>
                </c:pt>
                <c:pt idx="970">
                  <c:v>66.5</c:v>
                </c:pt>
                <c:pt idx="971">
                  <c:v>66.5</c:v>
                </c:pt>
                <c:pt idx="972">
                  <c:v>66.5</c:v>
                </c:pt>
                <c:pt idx="973">
                  <c:v>66.5</c:v>
                </c:pt>
                <c:pt idx="974">
                  <c:v>66.599999999999994</c:v>
                </c:pt>
                <c:pt idx="975">
                  <c:v>66.599999999999994</c:v>
                </c:pt>
                <c:pt idx="976">
                  <c:v>66.599999999999994</c:v>
                </c:pt>
                <c:pt idx="977">
                  <c:v>66.599999999999994</c:v>
                </c:pt>
                <c:pt idx="978">
                  <c:v>66.599999999999994</c:v>
                </c:pt>
                <c:pt idx="979">
                  <c:v>66.599999999999994</c:v>
                </c:pt>
                <c:pt idx="980">
                  <c:v>66.599999999999994</c:v>
                </c:pt>
                <c:pt idx="981">
                  <c:v>66.599999999999994</c:v>
                </c:pt>
                <c:pt idx="982">
                  <c:v>66.599999999999994</c:v>
                </c:pt>
                <c:pt idx="983">
                  <c:v>66.599999999999994</c:v>
                </c:pt>
                <c:pt idx="984">
                  <c:v>66.7</c:v>
                </c:pt>
                <c:pt idx="985">
                  <c:v>66.7</c:v>
                </c:pt>
                <c:pt idx="986">
                  <c:v>66.7</c:v>
                </c:pt>
                <c:pt idx="987">
                  <c:v>66.7</c:v>
                </c:pt>
                <c:pt idx="988">
                  <c:v>66.7</c:v>
                </c:pt>
                <c:pt idx="989">
                  <c:v>66.8</c:v>
                </c:pt>
                <c:pt idx="990">
                  <c:v>66.8</c:v>
                </c:pt>
                <c:pt idx="991">
                  <c:v>66.8</c:v>
                </c:pt>
                <c:pt idx="992">
                  <c:v>66.8</c:v>
                </c:pt>
                <c:pt idx="993">
                  <c:v>66.8</c:v>
                </c:pt>
                <c:pt idx="994">
                  <c:v>66.8</c:v>
                </c:pt>
                <c:pt idx="995">
                  <c:v>66.8</c:v>
                </c:pt>
                <c:pt idx="996">
                  <c:v>66.8</c:v>
                </c:pt>
                <c:pt idx="997">
                  <c:v>66.900000000000006</c:v>
                </c:pt>
                <c:pt idx="998">
                  <c:v>66.900000000000006</c:v>
                </c:pt>
                <c:pt idx="999">
                  <c:v>66.900000000000006</c:v>
                </c:pt>
                <c:pt idx="1000">
                  <c:v>66.900000000000006</c:v>
                </c:pt>
                <c:pt idx="1001">
                  <c:v>66.900000000000006</c:v>
                </c:pt>
                <c:pt idx="1002">
                  <c:v>67</c:v>
                </c:pt>
                <c:pt idx="1003">
                  <c:v>67</c:v>
                </c:pt>
                <c:pt idx="1004">
                  <c:v>67</c:v>
                </c:pt>
                <c:pt idx="1005">
                  <c:v>67</c:v>
                </c:pt>
                <c:pt idx="1006">
                  <c:v>67</c:v>
                </c:pt>
                <c:pt idx="1007">
                  <c:v>67</c:v>
                </c:pt>
                <c:pt idx="1008">
                  <c:v>67</c:v>
                </c:pt>
                <c:pt idx="1009">
                  <c:v>67</c:v>
                </c:pt>
                <c:pt idx="1010">
                  <c:v>67</c:v>
                </c:pt>
                <c:pt idx="1011">
                  <c:v>67</c:v>
                </c:pt>
                <c:pt idx="1012">
                  <c:v>67</c:v>
                </c:pt>
                <c:pt idx="1013">
                  <c:v>67</c:v>
                </c:pt>
                <c:pt idx="1014">
                  <c:v>67.099999999999994</c:v>
                </c:pt>
                <c:pt idx="1015">
                  <c:v>67.099999999999994</c:v>
                </c:pt>
                <c:pt idx="1016">
                  <c:v>67.099999999999994</c:v>
                </c:pt>
                <c:pt idx="1017">
                  <c:v>67.099999999999994</c:v>
                </c:pt>
                <c:pt idx="1018">
                  <c:v>67.099999999999994</c:v>
                </c:pt>
                <c:pt idx="1019">
                  <c:v>67.099999999999994</c:v>
                </c:pt>
                <c:pt idx="1020">
                  <c:v>67.2</c:v>
                </c:pt>
                <c:pt idx="1021">
                  <c:v>67.2</c:v>
                </c:pt>
                <c:pt idx="1022">
                  <c:v>67.2</c:v>
                </c:pt>
                <c:pt idx="1023">
                  <c:v>67.2</c:v>
                </c:pt>
                <c:pt idx="1024">
                  <c:v>67.2</c:v>
                </c:pt>
                <c:pt idx="1025">
                  <c:v>67.2</c:v>
                </c:pt>
                <c:pt idx="1026">
                  <c:v>67.2</c:v>
                </c:pt>
                <c:pt idx="1027">
                  <c:v>67.2</c:v>
                </c:pt>
                <c:pt idx="1028">
                  <c:v>67.2</c:v>
                </c:pt>
                <c:pt idx="1029">
                  <c:v>67.3</c:v>
                </c:pt>
                <c:pt idx="1030">
                  <c:v>67.3</c:v>
                </c:pt>
                <c:pt idx="1031">
                  <c:v>67.3</c:v>
                </c:pt>
                <c:pt idx="1032">
                  <c:v>67.3</c:v>
                </c:pt>
                <c:pt idx="1033">
                  <c:v>67.3</c:v>
                </c:pt>
                <c:pt idx="1034">
                  <c:v>67.3</c:v>
                </c:pt>
                <c:pt idx="1035">
                  <c:v>67.3</c:v>
                </c:pt>
                <c:pt idx="1036">
                  <c:v>67.3</c:v>
                </c:pt>
                <c:pt idx="1037">
                  <c:v>67.3</c:v>
                </c:pt>
                <c:pt idx="1038">
                  <c:v>67.3</c:v>
                </c:pt>
                <c:pt idx="1039">
                  <c:v>67.3</c:v>
                </c:pt>
                <c:pt idx="1040">
                  <c:v>67.400000000000006</c:v>
                </c:pt>
                <c:pt idx="1041">
                  <c:v>67.400000000000006</c:v>
                </c:pt>
                <c:pt idx="1042">
                  <c:v>67.400000000000006</c:v>
                </c:pt>
                <c:pt idx="1043">
                  <c:v>67.400000000000006</c:v>
                </c:pt>
                <c:pt idx="1044">
                  <c:v>67.400000000000006</c:v>
                </c:pt>
                <c:pt idx="1045">
                  <c:v>67.400000000000006</c:v>
                </c:pt>
                <c:pt idx="1046">
                  <c:v>67.400000000000006</c:v>
                </c:pt>
                <c:pt idx="1047">
                  <c:v>67.400000000000006</c:v>
                </c:pt>
                <c:pt idx="1048">
                  <c:v>67.400000000000006</c:v>
                </c:pt>
                <c:pt idx="1049">
                  <c:v>67.5</c:v>
                </c:pt>
                <c:pt idx="1050">
                  <c:v>67.5</c:v>
                </c:pt>
                <c:pt idx="1051">
                  <c:v>67.5</c:v>
                </c:pt>
                <c:pt idx="1052">
                  <c:v>67.5</c:v>
                </c:pt>
                <c:pt idx="1053">
                  <c:v>67.5</c:v>
                </c:pt>
                <c:pt idx="1054">
                  <c:v>67.5</c:v>
                </c:pt>
                <c:pt idx="1055">
                  <c:v>67.5</c:v>
                </c:pt>
                <c:pt idx="1056">
                  <c:v>67.5</c:v>
                </c:pt>
                <c:pt idx="1057">
                  <c:v>67.5</c:v>
                </c:pt>
                <c:pt idx="1058">
                  <c:v>67.5</c:v>
                </c:pt>
                <c:pt idx="1059">
                  <c:v>67.5</c:v>
                </c:pt>
                <c:pt idx="1060">
                  <c:v>67.599999999999994</c:v>
                </c:pt>
                <c:pt idx="1061">
                  <c:v>67.599999999999994</c:v>
                </c:pt>
                <c:pt idx="1062">
                  <c:v>67.599999999999994</c:v>
                </c:pt>
                <c:pt idx="1063">
                  <c:v>67.599999999999994</c:v>
                </c:pt>
                <c:pt idx="1064">
                  <c:v>67.599999999999994</c:v>
                </c:pt>
                <c:pt idx="1065">
                  <c:v>67.599999999999994</c:v>
                </c:pt>
                <c:pt idx="1066">
                  <c:v>67.599999999999994</c:v>
                </c:pt>
                <c:pt idx="1067">
                  <c:v>67.599999999999994</c:v>
                </c:pt>
                <c:pt idx="1068">
                  <c:v>67.599999999999994</c:v>
                </c:pt>
                <c:pt idx="1069">
                  <c:v>67.599999999999994</c:v>
                </c:pt>
                <c:pt idx="1070">
                  <c:v>67.7</c:v>
                </c:pt>
                <c:pt idx="1071">
                  <c:v>67.7</c:v>
                </c:pt>
                <c:pt idx="1072">
                  <c:v>67.7</c:v>
                </c:pt>
                <c:pt idx="1073">
                  <c:v>67.7</c:v>
                </c:pt>
                <c:pt idx="1074">
                  <c:v>67.7</c:v>
                </c:pt>
                <c:pt idx="1075">
                  <c:v>67.7</c:v>
                </c:pt>
                <c:pt idx="1076">
                  <c:v>67.7</c:v>
                </c:pt>
                <c:pt idx="1077">
                  <c:v>67.7</c:v>
                </c:pt>
                <c:pt idx="1078">
                  <c:v>67.7</c:v>
                </c:pt>
                <c:pt idx="1079">
                  <c:v>67.7</c:v>
                </c:pt>
                <c:pt idx="1080">
                  <c:v>67.7</c:v>
                </c:pt>
                <c:pt idx="1081">
                  <c:v>67.8</c:v>
                </c:pt>
                <c:pt idx="1082">
                  <c:v>67.8</c:v>
                </c:pt>
                <c:pt idx="1083">
                  <c:v>67.8</c:v>
                </c:pt>
                <c:pt idx="1084">
                  <c:v>67.8</c:v>
                </c:pt>
                <c:pt idx="1085">
                  <c:v>67.8</c:v>
                </c:pt>
                <c:pt idx="1086">
                  <c:v>67.8</c:v>
                </c:pt>
                <c:pt idx="1087">
                  <c:v>67.8</c:v>
                </c:pt>
                <c:pt idx="1088">
                  <c:v>67.8</c:v>
                </c:pt>
                <c:pt idx="1089">
                  <c:v>67.8</c:v>
                </c:pt>
                <c:pt idx="1090">
                  <c:v>67.8</c:v>
                </c:pt>
                <c:pt idx="1091">
                  <c:v>67.900000000000006</c:v>
                </c:pt>
                <c:pt idx="1092">
                  <c:v>67.900000000000006</c:v>
                </c:pt>
                <c:pt idx="1093">
                  <c:v>67.900000000000006</c:v>
                </c:pt>
                <c:pt idx="1094">
                  <c:v>67.900000000000006</c:v>
                </c:pt>
                <c:pt idx="1095">
                  <c:v>67.900000000000006</c:v>
                </c:pt>
                <c:pt idx="1096">
                  <c:v>67.900000000000006</c:v>
                </c:pt>
                <c:pt idx="1097">
                  <c:v>67.900000000000006</c:v>
                </c:pt>
                <c:pt idx="1098">
                  <c:v>67.900000000000006</c:v>
                </c:pt>
                <c:pt idx="1099">
                  <c:v>68</c:v>
                </c:pt>
                <c:pt idx="1100">
                  <c:v>68</c:v>
                </c:pt>
                <c:pt idx="1101">
                  <c:v>68</c:v>
                </c:pt>
                <c:pt idx="1102">
                  <c:v>68</c:v>
                </c:pt>
                <c:pt idx="1103">
                  <c:v>68</c:v>
                </c:pt>
                <c:pt idx="1104">
                  <c:v>68</c:v>
                </c:pt>
                <c:pt idx="1105">
                  <c:v>68</c:v>
                </c:pt>
                <c:pt idx="1106">
                  <c:v>68</c:v>
                </c:pt>
                <c:pt idx="1107">
                  <c:v>68</c:v>
                </c:pt>
                <c:pt idx="1108">
                  <c:v>68</c:v>
                </c:pt>
                <c:pt idx="1109">
                  <c:v>68</c:v>
                </c:pt>
                <c:pt idx="1110">
                  <c:v>68</c:v>
                </c:pt>
                <c:pt idx="1111">
                  <c:v>68</c:v>
                </c:pt>
                <c:pt idx="1112">
                  <c:v>68</c:v>
                </c:pt>
                <c:pt idx="1113">
                  <c:v>68</c:v>
                </c:pt>
                <c:pt idx="1114">
                  <c:v>68</c:v>
                </c:pt>
                <c:pt idx="1115">
                  <c:v>68</c:v>
                </c:pt>
                <c:pt idx="1116">
                  <c:v>68</c:v>
                </c:pt>
                <c:pt idx="1117">
                  <c:v>68</c:v>
                </c:pt>
                <c:pt idx="1118">
                  <c:v>68</c:v>
                </c:pt>
                <c:pt idx="1119">
                  <c:v>68.099999999999994</c:v>
                </c:pt>
                <c:pt idx="1120">
                  <c:v>68.099999999999994</c:v>
                </c:pt>
                <c:pt idx="1121">
                  <c:v>68.099999999999994</c:v>
                </c:pt>
                <c:pt idx="1122">
                  <c:v>68.099999999999994</c:v>
                </c:pt>
                <c:pt idx="1123">
                  <c:v>68.099999999999994</c:v>
                </c:pt>
                <c:pt idx="1124">
                  <c:v>68.099999999999994</c:v>
                </c:pt>
                <c:pt idx="1125">
                  <c:v>68.099999999999994</c:v>
                </c:pt>
                <c:pt idx="1126">
                  <c:v>68.099999999999994</c:v>
                </c:pt>
                <c:pt idx="1127">
                  <c:v>68.099999999999994</c:v>
                </c:pt>
                <c:pt idx="1128">
                  <c:v>68.2</c:v>
                </c:pt>
                <c:pt idx="1129">
                  <c:v>68.2</c:v>
                </c:pt>
                <c:pt idx="1130">
                  <c:v>68.2</c:v>
                </c:pt>
                <c:pt idx="1131">
                  <c:v>68.2</c:v>
                </c:pt>
                <c:pt idx="1132">
                  <c:v>68.2</c:v>
                </c:pt>
                <c:pt idx="1133">
                  <c:v>68.3</c:v>
                </c:pt>
                <c:pt idx="1134">
                  <c:v>68.3</c:v>
                </c:pt>
                <c:pt idx="1135">
                  <c:v>68.3</c:v>
                </c:pt>
                <c:pt idx="1136">
                  <c:v>68.3</c:v>
                </c:pt>
                <c:pt idx="1137">
                  <c:v>68.3</c:v>
                </c:pt>
                <c:pt idx="1138">
                  <c:v>68.3</c:v>
                </c:pt>
                <c:pt idx="1139">
                  <c:v>68.3</c:v>
                </c:pt>
                <c:pt idx="1140">
                  <c:v>68.3</c:v>
                </c:pt>
                <c:pt idx="1141">
                  <c:v>68.3</c:v>
                </c:pt>
                <c:pt idx="1142">
                  <c:v>68.3</c:v>
                </c:pt>
                <c:pt idx="1143">
                  <c:v>68.3</c:v>
                </c:pt>
                <c:pt idx="1144">
                  <c:v>68.400000000000006</c:v>
                </c:pt>
                <c:pt idx="1145">
                  <c:v>68.400000000000006</c:v>
                </c:pt>
                <c:pt idx="1146">
                  <c:v>68.400000000000006</c:v>
                </c:pt>
                <c:pt idx="1147">
                  <c:v>68.400000000000006</c:v>
                </c:pt>
                <c:pt idx="1148">
                  <c:v>68.400000000000006</c:v>
                </c:pt>
                <c:pt idx="1149">
                  <c:v>68.400000000000006</c:v>
                </c:pt>
                <c:pt idx="1150">
                  <c:v>68.400000000000006</c:v>
                </c:pt>
                <c:pt idx="1151">
                  <c:v>68.400000000000006</c:v>
                </c:pt>
                <c:pt idx="1152">
                  <c:v>68.400000000000006</c:v>
                </c:pt>
                <c:pt idx="1153">
                  <c:v>68.400000000000006</c:v>
                </c:pt>
                <c:pt idx="1154">
                  <c:v>68.5</c:v>
                </c:pt>
                <c:pt idx="1155">
                  <c:v>68.5</c:v>
                </c:pt>
                <c:pt idx="1156">
                  <c:v>68.5</c:v>
                </c:pt>
                <c:pt idx="1157">
                  <c:v>68.5</c:v>
                </c:pt>
                <c:pt idx="1158">
                  <c:v>68.5</c:v>
                </c:pt>
                <c:pt idx="1159">
                  <c:v>68.5</c:v>
                </c:pt>
                <c:pt idx="1160">
                  <c:v>68.5</c:v>
                </c:pt>
                <c:pt idx="1161">
                  <c:v>68.5</c:v>
                </c:pt>
                <c:pt idx="1162">
                  <c:v>68.5</c:v>
                </c:pt>
                <c:pt idx="1163">
                  <c:v>68.5</c:v>
                </c:pt>
                <c:pt idx="1164">
                  <c:v>68.5</c:v>
                </c:pt>
                <c:pt idx="1165">
                  <c:v>68.5</c:v>
                </c:pt>
                <c:pt idx="1166">
                  <c:v>68.599999999999994</c:v>
                </c:pt>
                <c:pt idx="1167">
                  <c:v>68.599999999999994</c:v>
                </c:pt>
                <c:pt idx="1168">
                  <c:v>68.599999999999994</c:v>
                </c:pt>
                <c:pt idx="1169">
                  <c:v>68.599999999999994</c:v>
                </c:pt>
                <c:pt idx="1170">
                  <c:v>68.599999999999994</c:v>
                </c:pt>
                <c:pt idx="1171">
                  <c:v>68.599999999999994</c:v>
                </c:pt>
                <c:pt idx="1172">
                  <c:v>68.7</c:v>
                </c:pt>
                <c:pt idx="1173">
                  <c:v>68.7</c:v>
                </c:pt>
                <c:pt idx="1174">
                  <c:v>68.7</c:v>
                </c:pt>
                <c:pt idx="1175">
                  <c:v>68.7</c:v>
                </c:pt>
                <c:pt idx="1176">
                  <c:v>68.7</c:v>
                </c:pt>
                <c:pt idx="1177">
                  <c:v>68.7</c:v>
                </c:pt>
                <c:pt idx="1178">
                  <c:v>68.7</c:v>
                </c:pt>
                <c:pt idx="1179">
                  <c:v>68.7</c:v>
                </c:pt>
                <c:pt idx="1180">
                  <c:v>68.7</c:v>
                </c:pt>
                <c:pt idx="1181">
                  <c:v>68.7</c:v>
                </c:pt>
                <c:pt idx="1182">
                  <c:v>68.8</c:v>
                </c:pt>
                <c:pt idx="1183">
                  <c:v>68.8</c:v>
                </c:pt>
                <c:pt idx="1184">
                  <c:v>68.8</c:v>
                </c:pt>
                <c:pt idx="1185">
                  <c:v>68.8</c:v>
                </c:pt>
                <c:pt idx="1186">
                  <c:v>68.8</c:v>
                </c:pt>
                <c:pt idx="1187">
                  <c:v>68.8</c:v>
                </c:pt>
                <c:pt idx="1188">
                  <c:v>68.8</c:v>
                </c:pt>
                <c:pt idx="1189">
                  <c:v>68.8</c:v>
                </c:pt>
                <c:pt idx="1190">
                  <c:v>68.900000000000006</c:v>
                </c:pt>
                <c:pt idx="1191">
                  <c:v>68.900000000000006</c:v>
                </c:pt>
                <c:pt idx="1192">
                  <c:v>68.900000000000006</c:v>
                </c:pt>
                <c:pt idx="1193">
                  <c:v>68.900000000000006</c:v>
                </c:pt>
                <c:pt idx="1194">
                  <c:v>68.900000000000006</c:v>
                </c:pt>
                <c:pt idx="1195">
                  <c:v>68.900000000000006</c:v>
                </c:pt>
                <c:pt idx="1196">
                  <c:v>68.900000000000006</c:v>
                </c:pt>
                <c:pt idx="1197">
                  <c:v>68.900000000000006</c:v>
                </c:pt>
                <c:pt idx="1198">
                  <c:v>68.900000000000006</c:v>
                </c:pt>
                <c:pt idx="1199">
                  <c:v>69</c:v>
                </c:pt>
                <c:pt idx="1200">
                  <c:v>69</c:v>
                </c:pt>
                <c:pt idx="1201">
                  <c:v>69</c:v>
                </c:pt>
                <c:pt idx="1202">
                  <c:v>69</c:v>
                </c:pt>
                <c:pt idx="1203">
                  <c:v>69</c:v>
                </c:pt>
                <c:pt idx="1204">
                  <c:v>69</c:v>
                </c:pt>
                <c:pt idx="1205">
                  <c:v>69</c:v>
                </c:pt>
                <c:pt idx="1206">
                  <c:v>69</c:v>
                </c:pt>
                <c:pt idx="1207">
                  <c:v>69</c:v>
                </c:pt>
                <c:pt idx="1208">
                  <c:v>69</c:v>
                </c:pt>
                <c:pt idx="1209">
                  <c:v>69</c:v>
                </c:pt>
                <c:pt idx="1210">
                  <c:v>69</c:v>
                </c:pt>
                <c:pt idx="1211">
                  <c:v>69</c:v>
                </c:pt>
                <c:pt idx="1212">
                  <c:v>69</c:v>
                </c:pt>
                <c:pt idx="1213">
                  <c:v>69.099999999999994</c:v>
                </c:pt>
                <c:pt idx="1214">
                  <c:v>69.099999999999994</c:v>
                </c:pt>
                <c:pt idx="1215">
                  <c:v>69.099999999999994</c:v>
                </c:pt>
                <c:pt idx="1216">
                  <c:v>69.099999999999994</c:v>
                </c:pt>
                <c:pt idx="1217">
                  <c:v>69.099999999999994</c:v>
                </c:pt>
                <c:pt idx="1218">
                  <c:v>69.099999999999994</c:v>
                </c:pt>
                <c:pt idx="1219">
                  <c:v>69.099999999999994</c:v>
                </c:pt>
                <c:pt idx="1220">
                  <c:v>69.099999999999994</c:v>
                </c:pt>
                <c:pt idx="1221">
                  <c:v>69.099999999999994</c:v>
                </c:pt>
                <c:pt idx="1222">
                  <c:v>69.099999999999994</c:v>
                </c:pt>
                <c:pt idx="1223">
                  <c:v>69.2</c:v>
                </c:pt>
                <c:pt idx="1224">
                  <c:v>69.2</c:v>
                </c:pt>
                <c:pt idx="1225">
                  <c:v>69.2</c:v>
                </c:pt>
                <c:pt idx="1226">
                  <c:v>69.2</c:v>
                </c:pt>
                <c:pt idx="1227">
                  <c:v>69.2</c:v>
                </c:pt>
                <c:pt idx="1228">
                  <c:v>69.2</c:v>
                </c:pt>
                <c:pt idx="1229">
                  <c:v>69.2</c:v>
                </c:pt>
                <c:pt idx="1230">
                  <c:v>69.2</c:v>
                </c:pt>
                <c:pt idx="1231">
                  <c:v>69.2</c:v>
                </c:pt>
                <c:pt idx="1232">
                  <c:v>69.3</c:v>
                </c:pt>
                <c:pt idx="1233">
                  <c:v>69.3</c:v>
                </c:pt>
                <c:pt idx="1234">
                  <c:v>69.3</c:v>
                </c:pt>
                <c:pt idx="1235">
                  <c:v>69.3</c:v>
                </c:pt>
                <c:pt idx="1236">
                  <c:v>69.3</c:v>
                </c:pt>
                <c:pt idx="1237">
                  <c:v>69.3</c:v>
                </c:pt>
                <c:pt idx="1238">
                  <c:v>69.3</c:v>
                </c:pt>
                <c:pt idx="1239">
                  <c:v>69.3</c:v>
                </c:pt>
                <c:pt idx="1240">
                  <c:v>69.3</c:v>
                </c:pt>
                <c:pt idx="1241">
                  <c:v>69.400000000000006</c:v>
                </c:pt>
                <c:pt idx="1242">
                  <c:v>69.400000000000006</c:v>
                </c:pt>
                <c:pt idx="1243">
                  <c:v>69.400000000000006</c:v>
                </c:pt>
                <c:pt idx="1244">
                  <c:v>69.400000000000006</c:v>
                </c:pt>
                <c:pt idx="1245">
                  <c:v>69.400000000000006</c:v>
                </c:pt>
                <c:pt idx="1246">
                  <c:v>69.400000000000006</c:v>
                </c:pt>
                <c:pt idx="1247">
                  <c:v>69.400000000000006</c:v>
                </c:pt>
                <c:pt idx="1248">
                  <c:v>69.400000000000006</c:v>
                </c:pt>
                <c:pt idx="1249">
                  <c:v>69.400000000000006</c:v>
                </c:pt>
                <c:pt idx="1250">
                  <c:v>69.400000000000006</c:v>
                </c:pt>
                <c:pt idx="1251">
                  <c:v>69.400000000000006</c:v>
                </c:pt>
                <c:pt idx="1252">
                  <c:v>69.400000000000006</c:v>
                </c:pt>
                <c:pt idx="1253">
                  <c:v>69.400000000000006</c:v>
                </c:pt>
                <c:pt idx="1254">
                  <c:v>69.400000000000006</c:v>
                </c:pt>
                <c:pt idx="1255">
                  <c:v>69.400000000000006</c:v>
                </c:pt>
                <c:pt idx="1256">
                  <c:v>69.5</c:v>
                </c:pt>
                <c:pt idx="1257">
                  <c:v>69.5</c:v>
                </c:pt>
                <c:pt idx="1258">
                  <c:v>69.5</c:v>
                </c:pt>
                <c:pt idx="1259">
                  <c:v>69.5</c:v>
                </c:pt>
                <c:pt idx="1260">
                  <c:v>69.5</c:v>
                </c:pt>
                <c:pt idx="1261">
                  <c:v>69.5</c:v>
                </c:pt>
                <c:pt idx="1262">
                  <c:v>69.5</c:v>
                </c:pt>
                <c:pt idx="1263">
                  <c:v>69.5</c:v>
                </c:pt>
                <c:pt idx="1264">
                  <c:v>69.5</c:v>
                </c:pt>
                <c:pt idx="1265">
                  <c:v>69.599999999999994</c:v>
                </c:pt>
                <c:pt idx="1266">
                  <c:v>69.599999999999994</c:v>
                </c:pt>
                <c:pt idx="1267">
                  <c:v>69.599999999999994</c:v>
                </c:pt>
                <c:pt idx="1268">
                  <c:v>69.599999999999994</c:v>
                </c:pt>
                <c:pt idx="1269">
                  <c:v>69.599999999999994</c:v>
                </c:pt>
                <c:pt idx="1270">
                  <c:v>69.599999999999994</c:v>
                </c:pt>
                <c:pt idx="1271">
                  <c:v>69.599999999999994</c:v>
                </c:pt>
                <c:pt idx="1272">
                  <c:v>69.599999999999994</c:v>
                </c:pt>
                <c:pt idx="1273">
                  <c:v>69.599999999999994</c:v>
                </c:pt>
                <c:pt idx="1274">
                  <c:v>69.599999999999994</c:v>
                </c:pt>
                <c:pt idx="1275">
                  <c:v>69.7</c:v>
                </c:pt>
                <c:pt idx="1276">
                  <c:v>69.7</c:v>
                </c:pt>
                <c:pt idx="1277">
                  <c:v>69.7</c:v>
                </c:pt>
                <c:pt idx="1278">
                  <c:v>69.7</c:v>
                </c:pt>
                <c:pt idx="1279">
                  <c:v>69.7</c:v>
                </c:pt>
                <c:pt idx="1280">
                  <c:v>69.7</c:v>
                </c:pt>
                <c:pt idx="1281">
                  <c:v>69.8</c:v>
                </c:pt>
                <c:pt idx="1282">
                  <c:v>69.8</c:v>
                </c:pt>
                <c:pt idx="1283">
                  <c:v>69.8</c:v>
                </c:pt>
                <c:pt idx="1284">
                  <c:v>69.8</c:v>
                </c:pt>
                <c:pt idx="1285">
                  <c:v>69.8</c:v>
                </c:pt>
                <c:pt idx="1286">
                  <c:v>69.8</c:v>
                </c:pt>
                <c:pt idx="1287">
                  <c:v>69.8</c:v>
                </c:pt>
                <c:pt idx="1288">
                  <c:v>69.8</c:v>
                </c:pt>
                <c:pt idx="1289">
                  <c:v>69.900000000000006</c:v>
                </c:pt>
                <c:pt idx="1290">
                  <c:v>69.900000000000006</c:v>
                </c:pt>
                <c:pt idx="1291">
                  <c:v>69.900000000000006</c:v>
                </c:pt>
                <c:pt idx="1292">
                  <c:v>69.900000000000006</c:v>
                </c:pt>
                <c:pt idx="1293">
                  <c:v>69.900000000000006</c:v>
                </c:pt>
                <c:pt idx="1294">
                  <c:v>69.900000000000006</c:v>
                </c:pt>
                <c:pt idx="1295">
                  <c:v>69.900000000000006</c:v>
                </c:pt>
                <c:pt idx="1296">
                  <c:v>69.900000000000006</c:v>
                </c:pt>
                <c:pt idx="1297">
                  <c:v>69.900000000000006</c:v>
                </c:pt>
                <c:pt idx="1298">
                  <c:v>69.900000000000006</c:v>
                </c:pt>
                <c:pt idx="1299">
                  <c:v>69.900000000000006</c:v>
                </c:pt>
                <c:pt idx="1300">
                  <c:v>70</c:v>
                </c:pt>
                <c:pt idx="1301">
                  <c:v>70</c:v>
                </c:pt>
                <c:pt idx="1302">
                  <c:v>70</c:v>
                </c:pt>
                <c:pt idx="1303">
                  <c:v>70</c:v>
                </c:pt>
                <c:pt idx="1304">
                  <c:v>70</c:v>
                </c:pt>
                <c:pt idx="1305">
                  <c:v>70</c:v>
                </c:pt>
                <c:pt idx="1306">
                  <c:v>70</c:v>
                </c:pt>
                <c:pt idx="1307">
                  <c:v>70</c:v>
                </c:pt>
                <c:pt idx="1308">
                  <c:v>71</c:v>
                </c:pt>
                <c:pt idx="1309">
                  <c:v>71</c:v>
                </c:pt>
                <c:pt idx="1310">
                  <c:v>71</c:v>
                </c:pt>
                <c:pt idx="1311">
                  <c:v>71</c:v>
                </c:pt>
                <c:pt idx="1312">
                  <c:v>71</c:v>
                </c:pt>
                <c:pt idx="1313">
                  <c:v>71</c:v>
                </c:pt>
                <c:pt idx="1314">
                  <c:v>71</c:v>
                </c:pt>
                <c:pt idx="1315">
                  <c:v>71</c:v>
                </c:pt>
                <c:pt idx="1316">
                  <c:v>71</c:v>
                </c:pt>
                <c:pt idx="1317">
                  <c:v>71</c:v>
                </c:pt>
                <c:pt idx="1318">
                  <c:v>71</c:v>
                </c:pt>
                <c:pt idx="1319">
                  <c:v>71</c:v>
                </c:pt>
                <c:pt idx="1320">
                  <c:v>71</c:v>
                </c:pt>
                <c:pt idx="1321">
                  <c:v>71</c:v>
                </c:pt>
                <c:pt idx="1322">
                  <c:v>71</c:v>
                </c:pt>
                <c:pt idx="1323">
                  <c:v>71</c:v>
                </c:pt>
                <c:pt idx="1324">
                  <c:v>71</c:v>
                </c:pt>
                <c:pt idx="1325">
                  <c:v>71</c:v>
                </c:pt>
                <c:pt idx="1326">
                  <c:v>71</c:v>
                </c:pt>
                <c:pt idx="1327">
                  <c:v>71.099999999999994</c:v>
                </c:pt>
                <c:pt idx="1328">
                  <c:v>71.099999999999994</c:v>
                </c:pt>
                <c:pt idx="1329">
                  <c:v>71.099999999999994</c:v>
                </c:pt>
                <c:pt idx="1330">
                  <c:v>71.099999999999994</c:v>
                </c:pt>
                <c:pt idx="1331">
                  <c:v>71.099999999999994</c:v>
                </c:pt>
                <c:pt idx="1332">
                  <c:v>71.099999999999994</c:v>
                </c:pt>
                <c:pt idx="1333">
                  <c:v>71.099999999999994</c:v>
                </c:pt>
                <c:pt idx="1334">
                  <c:v>71.099999999999994</c:v>
                </c:pt>
                <c:pt idx="1335">
                  <c:v>71.099999999999994</c:v>
                </c:pt>
                <c:pt idx="1336">
                  <c:v>71.099999999999994</c:v>
                </c:pt>
                <c:pt idx="1337">
                  <c:v>71.099999999999994</c:v>
                </c:pt>
                <c:pt idx="1338">
                  <c:v>71.2</c:v>
                </c:pt>
                <c:pt idx="1339">
                  <c:v>71.2</c:v>
                </c:pt>
                <c:pt idx="1340">
                  <c:v>71.2</c:v>
                </c:pt>
                <c:pt idx="1341">
                  <c:v>71.2</c:v>
                </c:pt>
                <c:pt idx="1342">
                  <c:v>71.2</c:v>
                </c:pt>
                <c:pt idx="1343">
                  <c:v>71.2</c:v>
                </c:pt>
                <c:pt idx="1344">
                  <c:v>71.2</c:v>
                </c:pt>
                <c:pt idx="1345">
                  <c:v>71.2</c:v>
                </c:pt>
                <c:pt idx="1346">
                  <c:v>71.2</c:v>
                </c:pt>
                <c:pt idx="1347">
                  <c:v>71.2</c:v>
                </c:pt>
                <c:pt idx="1348">
                  <c:v>71.2</c:v>
                </c:pt>
                <c:pt idx="1349">
                  <c:v>71.2</c:v>
                </c:pt>
                <c:pt idx="1350">
                  <c:v>71.2</c:v>
                </c:pt>
                <c:pt idx="1351">
                  <c:v>71.3</c:v>
                </c:pt>
                <c:pt idx="1352">
                  <c:v>71.3</c:v>
                </c:pt>
                <c:pt idx="1353">
                  <c:v>71.3</c:v>
                </c:pt>
                <c:pt idx="1354">
                  <c:v>71.3</c:v>
                </c:pt>
                <c:pt idx="1355">
                  <c:v>71.3</c:v>
                </c:pt>
                <c:pt idx="1356">
                  <c:v>71.3</c:v>
                </c:pt>
                <c:pt idx="1357">
                  <c:v>71.3</c:v>
                </c:pt>
                <c:pt idx="1358">
                  <c:v>71.400000000000006</c:v>
                </c:pt>
                <c:pt idx="1359">
                  <c:v>71.400000000000006</c:v>
                </c:pt>
                <c:pt idx="1360">
                  <c:v>71.400000000000006</c:v>
                </c:pt>
                <c:pt idx="1361">
                  <c:v>71.400000000000006</c:v>
                </c:pt>
                <c:pt idx="1362">
                  <c:v>71.400000000000006</c:v>
                </c:pt>
                <c:pt idx="1363">
                  <c:v>71.400000000000006</c:v>
                </c:pt>
                <c:pt idx="1364">
                  <c:v>71.400000000000006</c:v>
                </c:pt>
                <c:pt idx="1365">
                  <c:v>71.400000000000006</c:v>
                </c:pt>
                <c:pt idx="1366">
                  <c:v>71.400000000000006</c:v>
                </c:pt>
                <c:pt idx="1367">
                  <c:v>71.400000000000006</c:v>
                </c:pt>
                <c:pt idx="1368">
                  <c:v>71.400000000000006</c:v>
                </c:pt>
                <c:pt idx="1369">
                  <c:v>71.400000000000006</c:v>
                </c:pt>
                <c:pt idx="1370">
                  <c:v>71.400000000000006</c:v>
                </c:pt>
                <c:pt idx="1371">
                  <c:v>71.400000000000006</c:v>
                </c:pt>
                <c:pt idx="1372">
                  <c:v>71.400000000000006</c:v>
                </c:pt>
                <c:pt idx="1373">
                  <c:v>71.400000000000006</c:v>
                </c:pt>
                <c:pt idx="1374">
                  <c:v>71.5</c:v>
                </c:pt>
                <c:pt idx="1375">
                  <c:v>71.5</c:v>
                </c:pt>
                <c:pt idx="1376">
                  <c:v>71.5</c:v>
                </c:pt>
                <c:pt idx="1377">
                  <c:v>71.5</c:v>
                </c:pt>
                <c:pt idx="1378">
                  <c:v>71.5</c:v>
                </c:pt>
                <c:pt idx="1379">
                  <c:v>71.5</c:v>
                </c:pt>
                <c:pt idx="1380">
                  <c:v>71.5</c:v>
                </c:pt>
                <c:pt idx="1381">
                  <c:v>71.5</c:v>
                </c:pt>
                <c:pt idx="1382">
                  <c:v>71.599999999999994</c:v>
                </c:pt>
                <c:pt idx="1383">
                  <c:v>71.599999999999994</c:v>
                </c:pt>
                <c:pt idx="1384">
                  <c:v>71.599999999999994</c:v>
                </c:pt>
                <c:pt idx="1385">
                  <c:v>71.599999999999994</c:v>
                </c:pt>
                <c:pt idx="1386">
                  <c:v>71.599999999999994</c:v>
                </c:pt>
                <c:pt idx="1387">
                  <c:v>71.599999999999994</c:v>
                </c:pt>
                <c:pt idx="1388">
                  <c:v>71.599999999999994</c:v>
                </c:pt>
                <c:pt idx="1389">
                  <c:v>71.599999999999994</c:v>
                </c:pt>
                <c:pt idx="1390">
                  <c:v>71.599999999999994</c:v>
                </c:pt>
                <c:pt idx="1391">
                  <c:v>71.599999999999994</c:v>
                </c:pt>
                <c:pt idx="1392">
                  <c:v>71.599999999999994</c:v>
                </c:pt>
                <c:pt idx="1393">
                  <c:v>71.599999999999994</c:v>
                </c:pt>
                <c:pt idx="1394">
                  <c:v>71.599999999999994</c:v>
                </c:pt>
                <c:pt idx="1395">
                  <c:v>71.599999999999994</c:v>
                </c:pt>
                <c:pt idx="1396">
                  <c:v>71.7</c:v>
                </c:pt>
                <c:pt idx="1397">
                  <c:v>71.7</c:v>
                </c:pt>
                <c:pt idx="1398">
                  <c:v>71.7</c:v>
                </c:pt>
                <c:pt idx="1399">
                  <c:v>71.7</c:v>
                </c:pt>
                <c:pt idx="1400">
                  <c:v>71.7</c:v>
                </c:pt>
                <c:pt idx="1401">
                  <c:v>71.7</c:v>
                </c:pt>
                <c:pt idx="1402">
                  <c:v>71.7</c:v>
                </c:pt>
                <c:pt idx="1403">
                  <c:v>71.7</c:v>
                </c:pt>
                <c:pt idx="1404">
                  <c:v>71.7</c:v>
                </c:pt>
                <c:pt idx="1405">
                  <c:v>71.7</c:v>
                </c:pt>
                <c:pt idx="1406">
                  <c:v>71.7</c:v>
                </c:pt>
                <c:pt idx="1407">
                  <c:v>71.7</c:v>
                </c:pt>
                <c:pt idx="1408">
                  <c:v>71.7</c:v>
                </c:pt>
                <c:pt idx="1409">
                  <c:v>71.7</c:v>
                </c:pt>
                <c:pt idx="1410">
                  <c:v>71.7</c:v>
                </c:pt>
                <c:pt idx="1411">
                  <c:v>71.7</c:v>
                </c:pt>
                <c:pt idx="1412">
                  <c:v>71.8</c:v>
                </c:pt>
                <c:pt idx="1413">
                  <c:v>71.8</c:v>
                </c:pt>
                <c:pt idx="1414">
                  <c:v>71.8</c:v>
                </c:pt>
                <c:pt idx="1415">
                  <c:v>71.8</c:v>
                </c:pt>
                <c:pt idx="1416">
                  <c:v>71.8</c:v>
                </c:pt>
                <c:pt idx="1417">
                  <c:v>71.8</c:v>
                </c:pt>
                <c:pt idx="1418">
                  <c:v>71.8</c:v>
                </c:pt>
                <c:pt idx="1419">
                  <c:v>71.8</c:v>
                </c:pt>
                <c:pt idx="1420">
                  <c:v>71.8</c:v>
                </c:pt>
                <c:pt idx="1421">
                  <c:v>71.8</c:v>
                </c:pt>
                <c:pt idx="1422">
                  <c:v>71.8</c:v>
                </c:pt>
                <c:pt idx="1423">
                  <c:v>71.8</c:v>
                </c:pt>
                <c:pt idx="1424">
                  <c:v>71.8</c:v>
                </c:pt>
                <c:pt idx="1425">
                  <c:v>71.8</c:v>
                </c:pt>
                <c:pt idx="1426">
                  <c:v>71.8</c:v>
                </c:pt>
                <c:pt idx="1427">
                  <c:v>71.900000000000006</c:v>
                </c:pt>
                <c:pt idx="1428">
                  <c:v>71.900000000000006</c:v>
                </c:pt>
                <c:pt idx="1429">
                  <c:v>71.900000000000006</c:v>
                </c:pt>
                <c:pt idx="1430">
                  <c:v>71.900000000000006</c:v>
                </c:pt>
                <c:pt idx="1431">
                  <c:v>71.900000000000006</c:v>
                </c:pt>
                <c:pt idx="1432">
                  <c:v>71.900000000000006</c:v>
                </c:pt>
                <c:pt idx="1433">
                  <c:v>71.900000000000006</c:v>
                </c:pt>
                <c:pt idx="1434">
                  <c:v>71.900000000000006</c:v>
                </c:pt>
                <c:pt idx="1435">
                  <c:v>71.900000000000006</c:v>
                </c:pt>
                <c:pt idx="1436">
                  <c:v>71.900000000000006</c:v>
                </c:pt>
                <c:pt idx="1437">
                  <c:v>71.900000000000006</c:v>
                </c:pt>
                <c:pt idx="1438">
                  <c:v>71.900000000000006</c:v>
                </c:pt>
                <c:pt idx="1439">
                  <c:v>71.900000000000006</c:v>
                </c:pt>
                <c:pt idx="1440">
                  <c:v>71.900000000000006</c:v>
                </c:pt>
                <c:pt idx="1441">
                  <c:v>72</c:v>
                </c:pt>
                <c:pt idx="1442">
                  <c:v>72</c:v>
                </c:pt>
                <c:pt idx="1443">
                  <c:v>72</c:v>
                </c:pt>
                <c:pt idx="1444">
                  <c:v>72</c:v>
                </c:pt>
                <c:pt idx="1445">
                  <c:v>72</c:v>
                </c:pt>
                <c:pt idx="1446">
                  <c:v>72</c:v>
                </c:pt>
                <c:pt idx="1447">
                  <c:v>72</c:v>
                </c:pt>
                <c:pt idx="1448">
                  <c:v>72</c:v>
                </c:pt>
                <c:pt idx="1449">
                  <c:v>72</c:v>
                </c:pt>
                <c:pt idx="1450">
                  <c:v>72</c:v>
                </c:pt>
                <c:pt idx="1451">
                  <c:v>72</c:v>
                </c:pt>
                <c:pt idx="1452">
                  <c:v>72</c:v>
                </c:pt>
                <c:pt idx="1453">
                  <c:v>72</c:v>
                </c:pt>
                <c:pt idx="1454">
                  <c:v>72</c:v>
                </c:pt>
                <c:pt idx="1455">
                  <c:v>72</c:v>
                </c:pt>
                <c:pt idx="1456">
                  <c:v>72</c:v>
                </c:pt>
                <c:pt idx="1457">
                  <c:v>72</c:v>
                </c:pt>
                <c:pt idx="1458">
                  <c:v>72</c:v>
                </c:pt>
                <c:pt idx="1459">
                  <c:v>72</c:v>
                </c:pt>
                <c:pt idx="1460">
                  <c:v>72</c:v>
                </c:pt>
                <c:pt idx="1461">
                  <c:v>72</c:v>
                </c:pt>
                <c:pt idx="1462">
                  <c:v>72.099999999999994</c:v>
                </c:pt>
                <c:pt idx="1463">
                  <c:v>72.099999999999994</c:v>
                </c:pt>
                <c:pt idx="1464">
                  <c:v>72.099999999999994</c:v>
                </c:pt>
                <c:pt idx="1465">
                  <c:v>72.099999999999994</c:v>
                </c:pt>
                <c:pt idx="1466">
                  <c:v>72.099999999999994</c:v>
                </c:pt>
                <c:pt idx="1467">
                  <c:v>72.099999999999994</c:v>
                </c:pt>
                <c:pt idx="1468">
                  <c:v>72.099999999999994</c:v>
                </c:pt>
                <c:pt idx="1469">
                  <c:v>72.099999999999994</c:v>
                </c:pt>
                <c:pt idx="1470">
                  <c:v>72.099999999999994</c:v>
                </c:pt>
                <c:pt idx="1471">
                  <c:v>72.099999999999994</c:v>
                </c:pt>
                <c:pt idx="1472">
                  <c:v>72.099999999999994</c:v>
                </c:pt>
                <c:pt idx="1473">
                  <c:v>72.099999999999994</c:v>
                </c:pt>
                <c:pt idx="1474">
                  <c:v>72.099999999999994</c:v>
                </c:pt>
                <c:pt idx="1475">
                  <c:v>72.2</c:v>
                </c:pt>
                <c:pt idx="1476">
                  <c:v>72.2</c:v>
                </c:pt>
                <c:pt idx="1477">
                  <c:v>72.2</c:v>
                </c:pt>
                <c:pt idx="1478">
                  <c:v>72.2</c:v>
                </c:pt>
                <c:pt idx="1479">
                  <c:v>72.2</c:v>
                </c:pt>
                <c:pt idx="1480">
                  <c:v>72.2</c:v>
                </c:pt>
                <c:pt idx="1481">
                  <c:v>72.2</c:v>
                </c:pt>
                <c:pt idx="1482">
                  <c:v>72.2</c:v>
                </c:pt>
                <c:pt idx="1483">
                  <c:v>72.2</c:v>
                </c:pt>
                <c:pt idx="1484">
                  <c:v>72.2</c:v>
                </c:pt>
                <c:pt idx="1485">
                  <c:v>72.2</c:v>
                </c:pt>
                <c:pt idx="1486">
                  <c:v>72.2</c:v>
                </c:pt>
                <c:pt idx="1487">
                  <c:v>72.2</c:v>
                </c:pt>
                <c:pt idx="1488">
                  <c:v>72.2</c:v>
                </c:pt>
                <c:pt idx="1489">
                  <c:v>72.2</c:v>
                </c:pt>
                <c:pt idx="1490">
                  <c:v>72.2</c:v>
                </c:pt>
                <c:pt idx="1491">
                  <c:v>72.3</c:v>
                </c:pt>
                <c:pt idx="1492">
                  <c:v>72.3</c:v>
                </c:pt>
                <c:pt idx="1493">
                  <c:v>72.3</c:v>
                </c:pt>
                <c:pt idx="1494">
                  <c:v>72.3</c:v>
                </c:pt>
                <c:pt idx="1495">
                  <c:v>72.3</c:v>
                </c:pt>
                <c:pt idx="1496">
                  <c:v>72.3</c:v>
                </c:pt>
                <c:pt idx="1497">
                  <c:v>72.3</c:v>
                </c:pt>
                <c:pt idx="1498">
                  <c:v>72.3</c:v>
                </c:pt>
                <c:pt idx="1499">
                  <c:v>72.3</c:v>
                </c:pt>
                <c:pt idx="1500">
                  <c:v>72.3</c:v>
                </c:pt>
                <c:pt idx="1501">
                  <c:v>72.3</c:v>
                </c:pt>
                <c:pt idx="1502">
                  <c:v>72.3</c:v>
                </c:pt>
                <c:pt idx="1503">
                  <c:v>72.3</c:v>
                </c:pt>
                <c:pt idx="1504">
                  <c:v>72.3</c:v>
                </c:pt>
                <c:pt idx="1505">
                  <c:v>72.400000000000006</c:v>
                </c:pt>
                <c:pt idx="1506">
                  <c:v>72.400000000000006</c:v>
                </c:pt>
                <c:pt idx="1507">
                  <c:v>72.400000000000006</c:v>
                </c:pt>
                <c:pt idx="1508">
                  <c:v>72.400000000000006</c:v>
                </c:pt>
                <c:pt idx="1509">
                  <c:v>72.400000000000006</c:v>
                </c:pt>
                <c:pt idx="1510">
                  <c:v>72.400000000000006</c:v>
                </c:pt>
                <c:pt idx="1511">
                  <c:v>72.400000000000006</c:v>
                </c:pt>
                <c:pt idx="1512">
                  <c:v>72.400000000000006</c:v>
                </c:pt>
                <c:pt idx="1513">
                  <c:v>72.400000000000006</c:v>
                </c:pt>
                <c:pt idx="1514">
                  <c:v>72.400000000000006</c:v>
                </c:pt>
                <c:pt idx="1515">
                  <c:v>72.400000000000006</c:v>
                </c:pt>
                <c:pt idx="1516">
                  <c:v>72.400000000000006</c:v>
                </c:pt>
                <c:pt idx="1517">
                  <c:v>72.400000000000006</c:v>
                </c:pt>
                <c:pt idx="1518">
                  <c:v>72.400000000000006</c:v>
                </c:pt>
                <c:pt idx="1519">
                  <c:v>72.5</c:v>
                </c:pt>
                <c:pt idx="1520">
                  <c:v>72.5</c:v>
                </c:pt>
                <c:pt idx="1521">
                  <c:v>72.5</c:v>
                </c:pt>
                <c:pt idx="1522">
                  <c:v>72.5</c:v>
                </c:pt>
                <c:pt idx="1523">
                  <c:v>72.5</c:v>
                </c:pt>
                <c:pt idx="1524">
                  <c:v>72.5</c:v>
                </c:pt>
                <c:pt idx="1525">
                  <c:v>72.5</c:v>
                </c:pt>
                <c:pt idx="1526">
                  <c:v>72.5</c:v>
                </c:pt>
                <c:pt idx="1527">
                  <c:v>72.5</c:v>
                </c:pt>
                <c:pt idx="1528">
                  <c:v>72.5</c:v>
                </c:pt>
                <c:pt idx="1529">
                  <c:v>72.5</c:v>
                </c:pt>
                <c:pt idx="1530">
                  <c:v>72.5</c:v>
                </c:pt>
                <c:pt idx="1531">
                  <c:v>72.5</c:v>
                </c:pt>
                <c:pt idx="1532">
                  <c:v>72.5</c:v>
                </c:pt>
                <c:pt idx="1533">
                  <c:v>72.5</c:v>
                </c:pt>
                <c:pt idx="1534">
                  <c:v>72.5</c:v>
                </c:pt>
                <c:pt idx="1535">
                  <c:v>72.5</c:v>
                </c:pt>
                <c:pt idx="1536">
                  <c:v>72.5</c:v>
                </c:pt>
                <c:pt idx="1537">
                  <c:v>72.599999999999994</c:v>
                </c:pt>
                <c:pt idx="1538">
                  <c:v>72.599999999999994</c:v>
                </c:pt>
                <c:pt idx="1539">
                  <c:v>72.599999999999994</c:v>
                </c:pt>
                <c:pt idx="1540">
                  <c:v>72.599999999999994</c:v>
                </c:pt>
                <c:pt idx="1541">
                  <c:v>72.599999999999994</c:v>
                </c:pt>
                <c:pt idx="1542">
                  <c:v>72.599999999999994</c:v>
                </c:pt>
                <c:pt idx="1543">
                  <c:v>72.599999999999994</c:v>
                </c:pt>
                <c:pt idx="1544">
                  <c:v>72.599999999999994</c:v>
                </c:pt>
                <c:pt idx="1545">
                  <c:v>72.599999999999994</c:v>
                </c:pt>
                <c:pt idx="1546">
                  <c:v>72.599999999999994</c:v>
                </c:pt>
                <c:pt idx="1547">
                  <c:v>72.599999999999994</c:v>
                </c:pt>
                <c:pt idx="1548">
                  <c:v>72.599999999999994</c:v>
                </c:pt>
                <c:pt idx="1549">
                  <c:v>72.599999999999994</c:v>
                </c:pt>
                <c:pt idx="1550">
                  <c:v>72.599999999999994</c:v>
                </c:pt>
                <c:pt idx="1551">
                  <c:v>72.599999999999994</c:v>
                </c:pt>
                <c:pt idx="1552">
                  <c:v>72.599999999999994</c:v>
                </c:pt>
                <c:pt idx="1553">
                  <c:v>72.599999999999994</c:v>
                </c:pt>
                <c:pt idx="1554">
                  <c:v>72.599999999999994</c:v>
                </c:pt>
                <c:pt idx="1555">
                  <c:v>72.599999999999994</c:v>
                </c:pt>
                <c:pt idx="1556">
                  <c:v>72.599999999999994</c:v>
                </c:pt>
                <c:pt idx="1557">
                  <c:v>72.7</c:v>
                </c:pt>
                <c:pt idx="1558">
                  <c:v>72.7</c:v>
                </c:pt>
                <c:pt idx="1559">
                  <c:v>72.7</c:v>
                </c:pt>
                <c:pt idx="1560">
                  <c:v>72.7</c:v>
                </c:pt>
                <c:pt idx="1561">
                  <c:v>72.7</c:v>
                </c:pt>
                <c:pt idx="1562">
                  <c:v>72.7</c:v>
                </c:pt>
                <c:pt idx="1563">
                  <c:v>72.7</c:v>
                </c:pt>
                <c:pt idx="1564">
                  <c:v>72.7</c:v>
                </c:pt>
                <c:pt idx="1565">
                  <c:v>72.7</c:v>
                </c:pt>
                <c:pt idx="1566">
                  <c:v>72.7</c:v>
                </c:pt>
                <c:pt idx="1567">
                  <c:v>72.7</c:v>
                </c:pt>
                <c:pt idx="1568">
                  <c:v>72.7</c:v>
                </c:pt>
                <c:pt idx="1569">
                  <c:v>72.7</c:v>
                </c:pt>
                <c:pt idx="1570">
                  <c:v>72.7</c:v>
                </c:pt>
                <c:pt idx="1571">
                  <c:v>72.7</c:v>
                </c:pt>
                <c:pt idx="1572">
                  <c:v>72.7</c:v>
                </c:pt>
                <c:pt idx="1573">
                  <c:v>72.7</c:v>
                </c:pt>
                <c:pt idx="1574">
                  <c:v>72.7</c:v>
                </c:pt>
                <c:pt idx="1575">
                  <c:v>72.7</c:v>
                </c:pt>
                <c:pt idx="1576">
                  <c:v>72.7</c:v>
                </c:pt>
                <c:pt idx="1577">
                  <c:v>72.7</c:v>
                </c:pt>
                <c:pt idx="1578">
                  <c:v>72.8</c:v>
                </c:pt>
                <c:pt idx="1579">
                  <c:v>72.8</c:v>
                </c:pt>
                <c:pt idx="1580">
                  <c:v>72.8</c:v>
                </c:pt>
                <c:pt idx="1581">
                  <c:v>72.8</c:v>
                </c:pt>
                <c:pt idx="1582">
                  <c:v>72.8</c:v>
                </c:pt>
                <c:pt idx="1583">
                  <c:v>72.8</c:v>
                </c:pt>
                <c:pt idx="1584">
                  <c:v>72.8</c:v>
                </c:pt>
                <c:pt idx="1585">
                  <c:v>72.8</c:v>
                </c:pt>
                <c:pt idx="1586">
                  <c:v>72.8</c:v>
                </c:pt>
                <c:pt idx="1587">
                  <c:v>72.8</c:v>
                </c:pt>
                <c:pt idx="1588">
                  <c:v>72.8</c:v>
                </c:pt>
                <c:pt idx="1589">
                  <c:v>72.8</c:v>
                </c:pt>
                <c:pt idx="1590">
                  <c:v>72.8</c:v>
                </c:pt>
                <c:pt idx="1591">
                  <c:v>72.8</c:v>
                </c:pt>
                <c:pt idx="1592">
                  <c:v>72.8</c:v>
                </c:pt>
                <c:pt idx="1593">
                  <c:v>72.8</c:v>
                </c:pt>
                <c:pt idx="1594">
                  <c:v>72.8</c:v>
                </c:pt>
                <c:pt idx="1595">
                  <c:v>72.8</c:v>
                </c:pt>
                <c:pt idx="1596">
                  <c:v>72.8</c:v>
                </c:pt>
                <c:pt idx="1597">
                  <c:v>72.900000000000006</c:v>
                </c:pt>
                <c:pt idx="1598">
                  <c:v>72.900000000000006</c:v>
                </c:pt>
                <c:pt idx="1599">
                  <c:v>72.900000000000006</c:v>
                </c:pt>
                <c:pt idx="1600">
                  <c:v>72.900000000000006</c:v>
                </c:pt>
                <c:pt idx="1601">
                  <c:v>72.900000000000006</c:v>
                </c:pt>
                <c:pt idx="1602">
                  <c:v>72.900000000000006</c:v>
                </c:pt>
                <c:pt idx="1603">
                  <c:v>72.900000000000006</c:v>
                </c:pt>
                <c:pt idx="1604">
                  <c:v>72.900000000000006</c:v>
                </c:pt>
                <c:pt idx="1605">
                  <c:v>72.900000000000006</c:v>
                </c:pt>
                <c:pt idx="1606">
                  <c:v>72.900000000000006</c:v>
                </c:pt>
                <c:pt idx="1607">
                  <c:v>72.900000000000006</c:v>
                </c:pt>
                <c:pt idx="1608">
                  <c:v>72.900000000000006</c:v>
                </c:pt>
                <c:pt idx="1609">
                  <c:v>72.900000000000006</c:v>
                </c:pt>
                <c:pt idx="1610">
                  <c:v>72.900000000000006</c:v>
                </c:pt>
                <c:pt idx="1611">
                  <c:v>72.900000000000006</c:v>
                </c:pt>
                <c:pt idx="1612">
                  <c:v>72.900000000000006</c:v>
                </c:pt>
                <c:pt idx="1613">
                  <c:v>72.900000000000006</c:v>
                </c:pt>
                <c:pt idx="1614">
                  <c:v>72.900000000000006</c:v>
                </c:pt>
                <c:pt idx="1615">
                  <c:v>72.900000000000006</c:v>
                </c:pt>
                <c:pt idx="1616">
                  <c:v>73</c:v>
                </c:pt>
                <c:pt idx="1617">
                  <c:v>73</c:v>
                </c:pt>
                <c:pt idx="1618">
                  <c:v>73</c:v>
                </c:pt>
                <c:pt idx="1619">
                  <c:v>73</c:v>
                </c:pt>
                <c:pt idx="1620">
                  <c:v>73</c:v>
                </c:pt>
                <c:pt idx="1621">
                  <c:v>73</c:v>
                </c:pt>
                <c:pt idx="1622">
                  <c:v>73</c:v>
                </c:pt>
                <c:pt idx="1623">
                  <c:v>73</c:v>
                </c:pt>
                <c:pt idx="1624">
                  <c:v>73</c:v>
                </c:pt>
                <c:pt idx="1625">
                  <c:v>73</c:v>
                </c:pt>
                <c:pt idx="1626">
                  <c:v>73</c:v>
                </c:pt>
                <c:pt idx="1627">
                  <c:v>73</c:v>
                </c:pt>
                <c:pt idx="1628">
                  <c:v>73</c:v>
                </c:pt>
                <c:pt idx="1629">
                  <c:v>73</c:v>
                </c:pt>
                <c:pt idx="1630">
                  <c:v>73</c:v>
                </c:pt>
                <c:pt idx="1631">
                  <c:v>73</c:v>
                </c:pt>
                <c:pt idx="1632">
                  <c:v>73</c:v>
                </c:pt>
                <c:pt idx="1633">
                  <c:v>73</c:v>
                </c:pt>
                <c:pt idx="1634">
                  <c:v>73</c:v>
                </c:pt>
                <c:pt idx="1635">
                  <c:v>73</c:v>
                </c:pt>
                <c:pt idx="1636">
                  <c:v>73</c:v>
                </c:pt>
                <c:pt idx="1637">
                  <c:v>73</c:v>
                </c:pt>
                <c:pt idx="1638">
                  <c:v>73</c:v>
                </c:pt>
                <c:pt idx="1639">
                  <c:v>73</c:v>
                </c:pt>
                <c:pt idx="1640">
                  <c:v>73</c:v>
                </c:pt>
                <c:pt idx="1641">
                  <c:v>73</c:v>
                </c:pt>
                <c:pt idx="1642">
                  <c:v>73</c:v>
                </c:pt>
                <c:pt idx="1643">
                  <c:v>73</c:v>
                </c:pt>
                <c:pt idx="1644">
                  <c:v>73</c:v>
                </c:pt>
                <c:pt idx="1645">
                  <c:v>73</c:v>
                </c:pt>
                <c:pt idx="1646">
                  <c:v>73</c:v>
                </c:pt>
                <c:pt idx="1647">
                  <c:v>73</c:v>
                </c:pt>
                <c:pt idx="1648">
                  <c:v>73</c:v>
                </c:pt>
                <c:pt idx="1649">
                  <c:v>73</c:v>
                </c:pt>
                <c:pt idx="1650">
                  <c:v>73</c:v>
                </c:pt>
                <c:pt idx="1651">
                  <c:v>73</c:v>
                </c:pt>
                <c:pt idx="1652">
                  <c:v>73</c:v>
                </c:pt>
                <c:pt idx="1653">
                  <c:v>73</c:v>
                </c:pt>
                <c:pt idx="1654">
                  <c:v>73</c:v>
                </c:pt>
                <c:pt idx="1655">
                  <c:v>73</c:v>
                </c:pt>
                <c:pt idx="1656">
                  <c:v>73</c:v>
                </c:pt>
                <c:pt idx="1657">
                  <c:v>73</c:v>
                </c:pt>
                <c:pt idx="1658">
                  <c:v>73</c:v>
                </c:pt>
                <c:pt idx="1659">
                  <c:v>73</c:v>
                </c:pt>
                <c:pt idx="1660">
                  <c:v>73</c:v>
                </c:pt>
                <c:pt idx="1661">
                  <c:v>73.099999999999994</c:v>
                </c:pt>
                <c:pt idx="1662">
                  <c:v>73.099999999999994</c:v>
                </c:pt>
                <c:pt idx="1663">
                  <c:v>73.099999999999994</c:v>
                </c:pt>
                <c:pt idx="1664">
                  <c:v>73.099999999999994</c:v>
                </c:pt>
                <c:pt idx="1665">
                  <c:v>73.099999999999994</c:v>
                </c:pt>
                <c:pt idx="1666">
                  <c:v>73.099999999999994</c:v>
                </c:pt>
                <c:pt idx="1667">
                  <c:v>73.099999999999994</c:v>
                </c:pt>
                <c:pt idx="1668">
                  <c:v>73.099999999999994</c:v>
                </c:pt>
                <c:pt idx="1669">
                  <c:v>73.099999999999994</c:v>
                </c:pt>
                <c:pt idx="1670">
                  <c:v>73.099999999999994</c:v>
                </c:pt>
                <c:pt idx="1671">
                  <c:v>73.099999999999994</c:v>
                </c:pt>
                <c:pt idx="1672">
                  <c:v>73.099999999999994</c:v>
                </c:pt>
                <c:pt idx="1673">
                  <c:v>73.099999999999994</c:v>
                </c:pt>
                <c:pt idx="1674">
                  <c:v>73.099999999999994</c:v>
                </c:pt>
                <c:pt idx="1675">
                  <c:v>73.099999999999994</c:v>
                </c:pt>
                <c:pt idx="1676">
                  <c:v>73.099999999999994</c:v>
                </c:pt>
                <c:pt idx="1677">
                  <c:v>73.099999999999994</c:v>
                </c:pt>
                <c:pt idx="1678">
                  <c:v>73.099999999999994</c:v>
                </c:pt>
                <c:pt idx="1679">
                  <c:v>73.2</c:v>
                </c:pt>
                <c:pt idx="1680">
                  <c:v>73.2</c:v>
                </c:pt>
                <c:pt idx="1681">
                  <c:v>73.2</c:v>
                </c:pt>
                <c:pt idx="1682">
                  <c:v>73.2</c:v>
                </c:pt>
                <c:pt idx="1683">
                  <c:v>73.2</c:v>
                </c:pt>
                <c:pt idx="1684">
                  <c:v>73.2</c:v>
                </c:pt>
                <c:pt idx="1685">
                  <c:v>73.2</c:v>
                </c:pt>
                <c:pt idx="1686">
                  <c:v>73.2</c:v>
                </c:pt>
                <c:pt idx="1687">
                  <c:v>73.2</c:v>
                </c:pt>
                <c:pt idx="1688">
                  <c:v>73.2</c:v>
                </c:pt>
                <c:pt idx="1689">
                  <c:v>73.2</c:v>
                </c:pt>
                <c:pt idx="1690">
                  <c:v>73.2</c:v>
                </c:pt>
                <c:pt idx="1691">
                  <c:v>73.2</c:v>
                </c:pt>
                <c:pt idx="1692">
                  <c:v>73.2</c:v>
                </c:pt>
                <c:pt idx="1693">
                  <c:v>73.2</c:v>
                </c:pt>
                <c:pt idx="1694">
                  <c:v>73.2</c:v>
                </c:pt>
                <c:pt idx="1695">
                  <c:v>73.2</c:v>
                </c:pt>
                <c:pt idx="1696">
                  <c:v>73.2</c:v>
                </c:pt>
                <c:pt idx="1697">
                  <c:v>73.2</c:v>
                </c:pt>
                <c:pt idx="1698">
                  <c:v>73.2</c:v>
                </c:pt>
                <c:pt idx="1699">
                  <c:v>73.2</c:v>
                </c:pt>
                <c:pt idx="1700">
                  <c:v>73.2</c:v>
                </c:pt>
                <c:pt idx="1701">
                  <c:v>73.2</c:v>
                </c:pt>
                <c:pt idx="1702">
                  <c:v>73.3</c:v>
                </c:pt>
                <c:pt idx="1703">
                  <c:v>73.3</c:v>
                </c:pt>
                <c:pt idx="1704">
                  <c:v>73.3</c:v>
                </c:pt>
                <c:pt idx="1705">
                  <c:v>73.3</c:v>
                </c:pt>
                <c:pt idx="1706">
                  <c:v>73.3</c:v>
                </c:pt>
                <c:pt idx="1707">
                  <c:v>73.3</c:v>
                </c:pt>
                <c:pt idx="1708">
                  <c:v>73.3</c:v>
                </c:pt>
                <c:pt idx="1709">
                  <c:v>73.3</c:v>
                </c:pt>
                <c:pt idx="1710">
                  <c:v>73.3</c:v>
                </c:pt>
                <c:pt idx="1711">
                  <c:v>73.3</c:v>
                </c:pt>
                <c:pt idx="1712">
                  <c:v>73.3</c:v>
                </c:pt>
                <c:pt idx="1713">
                  <c:v>73.3</c:v>
                </c:pt>
                <c:pt idx="1714">
                  <c:v>73.3</c:v>
                </c:pt>
                <c:pt idx="1715">
                  <c:v>73.3</c:v>
                </c:pt>
                <c:pt idx="1716">
                  <c:v>73.3</c:v>
                </c:pt>
                <c:pt idx="1717">
                  <c:v>73.3</c:v>
                </c:pt>
                <c:pt idx="1718">
                  <c:v>73.3</c:v>
                </c:pt>
                <c:pt idx="1719">
                  <c:v>73.3</c:v>
                </c:pt>
                <c:pt idx="1720">
                  <c:v>73.3</c:v>
                </c:pt>
                <c:pt idx="1721">
                  <c:v>73.3</c:v>
                </c:pt>
                <c:pt idx="1722">
                  <c:v>73.3</c:v>
                </c:pt>
                <c:pt idx="1723">
                  <c:v>73.400000000000006</c:v>
                </c:pt>
                <c:pt idx="1724">
                  <c:v>73.400000000000006</c:v>
                </c:pt>
                <c:pt idx="1725">
                  <c:v>73.400000000000006</c:v>
                </c:pt>
                <c:pt idx="1726">
                  <c:v>73.400000000000006</c:v>
                </c:pt>
                <c:pt idx="1727">
                  <c:v>73.400000000000006</c:v>
                </c:pt>
                <c:pt idx="1728">
                  <c:v>73.400000000000006</c:v>
                </c:pt>
                <c:pt idx="1729">
                  <c:v>73.400000000000006</c:v>
                </c:pt>
                <c:pt idx="1730">
                  <c:v>73.400000000000006</c:v>
                </c:pt>
                <c:pt idx="1731">
                  <c:v>73.400000000000006</c:v>
                </c:pt>
                <c:pt idx="1732">
                  <c:v>73.400000000000006</c:v>
                </c:pt>
                <c:pt idx="1733">
                  <c:v>73.400000000000006</c:v>
                </c:pt>
                <c:pt idx="1734">
                  <c:v>73.400000000000006</c:v>
                </c:pt>
                <c:pt idx="1735">
                  <c:v>73.400000000000006</c:v>
                </c:pt>
                <c:pt idx="1736">
                  <c:v>73.400000000000006</c:v>
                </c:pt>
                <c:pt idx="1737">
                  <c:v>73.400000000000006</c:v>
                </c:pt>
                <c:pt idx="1738">
                  <c:v>73.400000000000006</c:v>
                </c:pt>
                <c:pt idx="1739">
                  <c:v>73.400000000000006</c:v>
                </c:pt>
                <c:pt idx="1740">
                  <c:v>73.400000000000006</c:v>
                </c:pt>
                <c:pt idx="1741">
                  <c:v>73.400000000000006</c:v>
                </c:pt>
                <c:pt idx="1742">
                  <c:v>73.5</c:v>
                </c:pt>
                <c:pt idx="1743">
                  <c:v>73.5</c:v>
                </c:pt>
                <c:pt idx="1744">
                  <c:v>73.5</c:v>
                </c:pt>
                <c:pt idx="1745">
                  <c:v>73.5</c:v>
                </c:pt>
                <c:pt idx="1746">
                  <c:v>73.5</c:v>
                </c:pt>
                <c:pt idx="1747">
                  <c:v>73.5</c:v>
                </c:pt>
                <c:pt idx="1748">
                  <c:v>73.5</c:v>
                </c:pt>
                <c:pt idx="1749">
                  <c:v>73.5</c:v>
                </c:pt>
                <c:pt idx="1750">
                  <c:v>73.5</c:v>
                </c:pt>
                <c:pt idx="1751">
                  <c:v>73.5</c:v>
                </c:pt>
                <c:pt idx="1752">
                  <c:v>73.5</c:v>
                </c:pt>
                <c:pt idx="1753">
                  <c:v>73.5</c:v>
                </c:pt>
                <c:pt idx="1754">
                  <c:v>73.5</c:v>
                </c:pt>
                <c:pt idx="1755">
                  <c:v>73.5</c:v>
                </c:pt>
                <c:pt idx="1756">
                  <c:v>73.5</c:v>
                </c:pt>
                <c:pt idx="1757">
                  <c:v>73.5</c:v>
                </c:pt>
                <c:pt idx="1758">
                  <c:v>73.5</c:v>
                </c:pt>
                <c:pt idx="1759">
                  <c:v>73.5</c:v>
                </c:pt>
                <c:pt idx="1760">
                  <c:v>73.5</c:v>
                </c:pt>
                <c:pt idx="1761">
                  <c:v>73.5</c:v>
                </c:pt>
                <c:pt idx="1762">
                  <c:v>73.5</c:v>
                </c:pt>
                <c:pt idx="1763">
                  <c:v>73.5</c:v>
                </c:pt>
                <c:pt idx="1764">
                  <c:v>73.5</c:v>
                </c:pt>
                <c:pt idx="1765">
                  <c:v>73.599999999999994</c:v>
                </c:pt>
                <c:pt idx="1766">
                  <c:v>73.599999999999994</c:v>
                </c:pt>
                <c:pt idx="1767">
                  <c:v>73.599999999999994</c:v>
                </c:pt>
                <c:pt idx="1768">
                  <c:v>73.599999999999994</c:v>
                </c:pt>
                <c:pt idx="1769">
                  <c:v>73.599999999999994</c:v>
                </c:pt>
                <c:pt idx="1770">
                  <c:v>73.599999999999994</c:v>
                </c:pt>
                <c:pt idx="1771">
                  <c:v>73.599999999999994</c:v>
                </c:pt>
                <c:pt idx="1772">
                  <c:v>73.599999999999994</c:v>
                </c:pt>
                <c:pt idx="1773">
                  <c:v>73.599999999999994</c:v>
                </c:pt>
                <c:pt idx="1774">
                  <c:v>73.599999999999994</c:v>
                </c:pt>
                <c:pt idx="1775">
                  <c:v>73.599999999999994</c:v>
                </c:pt>
                <c:pt idx="1776">
                  <c:v>73.599999999999994</c:v>
                </c:pt>
                <c:pt idx="1777">
                  <c:v>73.599999999999994</c:v>
                </c:pt>
                <c:pt idx="1778">
                  <c:v>73.599999999999994</c:v>
                </c:pt>
                <c:pt idx="1779">
                  <c:v>73.599999999999994</c:v>
                </c:pt>
                <c:pt idx="1780">
                  <c:v>73.599999999999994</c:v>
                </c:pt>
                <c:pt idx="1781">
                  <c:v>73.599999999999994</c:v>
                </c:pt>
                <c:pt idx="1782">
                  <c:v>73.599999999999994</c:v>
                </c:pt>
                <c:pt idx="1783">
                  <c:v>73.599999999999994</c:v>
                </c:pt>
                <c:pt idx="1784">
                  <c:v>73.599999999999994</c:v>
                </c:pt>
                <c:pt idx="1785">
                  <c:v>73.599999999999994</c:v>
                </c:pt>
                <c:pt idx="1786">
                  <c:v>73.599999999999994</c:v>
                </c:pt>
                <c:pt idx="1787">
                  <c:v>73.599999999999994</c:v>
                </c:pt>
                <c:pt idx="1788">
                  <c:v>73.599999999999994</c:v>
                </c:pt>
                <c:pt idx="1789">
                  <c:v>73.599999999999994</c:v>
                </c:pt>
                <c:pt idx="1790">
                  <c:v>73.599999999999994</c:v>
                </c:pt>
                <c:pt idx="1791">
                  <c:v>73.599999999999994</c:v>
                </c:pt>
                <c:pt idx="1792">
                  <c:v>73.599999999999994</c:v>
                </c:pt>
                <c:pt idx="1793">
                  <c:v>73.7</c:v>
                </c:pt>
                <c:pt idx="1794">
                  <c:v>73.7</c:v>
                </c:pt>
                <c:pt idx="1795">
                  <c:v>73.7</c:v>
                </c:pt>
                <c:pt idx="1796">
                  <c:v>73.7</c:v>
                </c:pt>
                <c:pt idx="1797">
                  <c:v>73.7</c:v>
                </c:pt>
                <c:pt idx="1798">
                  <c:v>73.7</c:v>
                </c:pt>
                <c:pt idx="1799">
                  <c:v>73.7</c:v>
                </c:pt>
                <c:pt idx="1800">
                  <c:v>73.7</c:v>
                </c:pt>
                <c:pt idx="1801">
                  <c:v>73.7</c:v>
                </c:pt>
                <c:pt idx="1802">
                  <c:v>73.7</c:v>
                </c:pt>
                <c:pt idx="1803">
                  <c:v>73.7</c:v>
                </c:pt>
                <c:pt idx="1804">
                  <c:v>73.7</c:v>
                </c:pt>
                <c:pt idx="1805">
                  <c:v>73.7</c:v>
                </c:pt>
                <c:pt idx="1806">
                  <c:v>73.7</c:v>
                </c:pt>
                <c:pt idx="1807">
                  <c:v>73.7</c:v>
                </c:pt>
                <c:pt idx="1808">
                  <c:v>73.7</c:v>
                </c:pt>
                <c:pt idx="1809">
                  <c:v>73.7</c:v>
                </c:pt>
                <c:pt idx="1810">
                  <c:v>73.7</c:v>
                </c:pt>
                <c:pt idx="1811">
                  <c:v>73.7</c:v>
                </c:pt>
                <c:pt idx="1812">
                  <c:v>73.8</c:v>
                </c:pt>
                <c:pt idx="1813">
                  <c:v>73.8</c:v>
                </c:pt>
                <c:pt idx="1814">
                  <c:v>73.8</c:v>
                </c:pt>
                <c:pt idx="1815">
                  <c:v>73.8</c:v>
                </c:pt>
                <c:pt idx="1816">
                  <c:v>73.8</c:v>
                </c:pt>
                <c:pt idx="1817">
                  <c:v>73.8</c:v>
                </c:pt>
                <c:pt idx="1818">
                  <c:v>73.8</c:v>
                </c:pt>
                <c:pt idx="1819">
                  <c:v>73.8</c:v>
                </c:pt>
                <c:pt idx="1820">
                  <c:v>73.8</c:v>
                </c:pt>
                <c:pt idx="1821">
                  <c:v>73.8</c:v>
                </c:pt>
                <c:pt idx="1822">
                  <c:v>73.8</c:v>
                </c:pt>
                <c:pt idx="1823">
                  <c:v>73.8</c:v>
                </c:pt>
                <c:pt idx="1824">
                  <c:v>73.8</c:v>
                </c:pt>
                <c:pt idx="1825">
                  <c:v>73.8</c:v>
                </c:pt>
                <c:pt idx="1826">
                  <c:v>73.8</c:v>
                </c:pt>
                <c:pt idx="1827">
                  <c:v>73.8</c:v>
                </c:pt>
                <c:pt idx="1828">
                  <c:v>73.8</c:v>
                </c:pt>
                <c:pt idx="1829">
                  <c:v>73.8</c:v>
                </c:pt>
                <c:pt idx="1830">
                  <c:v>73.8</c:v>
                </c:pt>
                <c:pt idx="1831">
                  <c:v>73.8</c:v>
                </c:pt>
                <c:pt idx="1832">
                  <c:v>73.8</c:v>
                </c:pt>
                <c:pt idx="1833">
                  <c:v>73.8</c:v>
                </c:pt>
                <c:pt idx="1834">
                  <c:v>73.900000000000006</c:v>
                </c:pt>
                <c:pt idx="1835">
                  <c:v>73.900000000000006</c:v>
                </c:pt>
                <c:pt idx="1836">
                  <c:v>73.900000000000006</c:v>
                </c:pt>
                <c:pt idx="1837">
                  <c:v>73.900000000000006</c:v>
                </c:pt>
                <c:pt idx="1838">
                  <c:v>73.900000000000006</c:v>
                </c:pt>
                <c:pt idx="1839">
                  <c:v>73.900000000000006</c:v>
                </c:pt>
                <c:pt idx="1840">
                  <c:v>73.900000000000006</c:v>
                </c:pt>
                <c:pt idx="1841">
                  <c:v>73.900000000000006</c:v>
                </c:pt>
                <c:pt idx="1842">
                  <c:v>73.900000000000006</c:v>
                </c:pt>
                <c:pt idx="1843">
                  <c:v>73.900000000000006</c:v>
                </c:pt>
                <c:pt idx="1844">
                  <c:v>73.900000000000006</c:v>
                </c:pt>
                <c:pt idx="1845">
                  <c:v>73.900000000000006</c:v>
                </c:pt>
                <c:pt idx="1846">
                  <c:v>73.900000000000006</c:v>
                </c:pt>
                <c:pt idx="1847">
                  <c:v>73.900000000000006</c:v>
                </c:pt>
                <c:pt idx="1848">
                  <c:v>73.900000000000006</c:v>
                </c:pt>
                <c:pt idx="1849">
                  <c:v>73.900000000000006</c:v>
                </c:pt>
                <c:pt idx="1850">
                  <c:v>73.900000000000006</c:v>
                </c:pt>
                <c:pt idx="1851">
                  <c:v>73.900000000000006</c:v>
                </c:pt>
                <c:pt idx="1852">
                  <c:v>73.900000000000006</c:v>
                </c:pt>
                <c:pt idx="1853">
                  <c:v>73.900000000000006</c:v>
                </c:pt>
                <c:pt idx="1854">
                  <c:v>73.900000000000006</c:v>
                </c:pt>
                <c:pt idx="1855">
                  <c:v>73.900000000000006</c:v>
                </c:pt>
                <c:pt idx="1856">
                  <c:v>73.900000000000006</c:v>
                </c:pt>
                <c:pt idx="1857">
                  <c:v>73.900000000000006</c:v>
                </c:pt>
                <c:pt idx="1858">
                  <c:v>73.900000000000006</c:v>
                </c:pt>
                <c:pt idx="1859">
                  <c:v>74</c:v>
                </c:pt>
                <c:pt idx="1860">
                  <c:v>74</c:v>
                </c:pt>
                <c:pt idx="1861">
                  <c:v>74</c:v>
                </c:pt>
                <c:pt idx="1862">
                  <c:v>74</c:v>
                </c:pt>
                <c:pt idx="1863">
                  <c:v>74</c:v>
                </c:pt>
                <c:pt idx="1864">
                  <c:v>74</c:v>
                </c:pt>
                <c:pt idx="1865">
                  <c:v>74</c:v>
                </c:pt>
                <c:pt idx="1866">
                  <c:v>74</c:v>
                </c:pt>
                <c:pt idx="1867">
                  <c:v>74</c:v>
                </c:pt>
                <c:pt idx="1868">
                  <c:v>74</c:v>
                </c:pt>
                <c:pt idx="1869">
                  <c:v>74</c:v>
                </c:pt>
                <c:pt idx="1870">
                  <c:v>74</c:v>
                </c:pt>
                <c:pt idx="1871">
                  <c:v>74</c:v>
                </c:pt>
                <c:pt idx="1872">
                  <c:v>74</c:v>
                </c:pt>
                <c:pt idx="1873">
                  <c:v>74</c:v>
                </c:pt>
                <c:pt idx="1874">
                  <c:v>74</c:v>
                </c:pt>
                <c:pt idx="1875">
                  <c:v>74</c:v>
                </c:pt>
                <c:pt idx="1876">
                  <c:v>74</c:v>
                </c:pt>
                <c:pt idx="1877">
                  <c:v>74</c:v>
                </c:pt>
                <c:pt idx="1878">
                  <c:v>74</c:v>
                </c:pt>
                <c:pt idx="1879">
                  <c:v>74</c:v>
                </c:pt>
                <c:pt idx="1880">
                  <c:v>74.099999999999994</c:v>
                </c:pt>
                <c:pt idx="1881">
                  <c:v>74.099999999999994</c:v>
                </c:pt>
                <c:pt idx="1882">
                  <c:v>74.099999999999994</c:v>
                </c:pt>
                <c:pt idx="1883">
                  <c:v>74.099999999999994</c:v>
                </c:pt>
                <c:pt idx="1884">
                  <c:v>74.099999999999994</c:v>
                </c:pt>
                <c:pt idx="1885">
                  <c:v>74.099999999999994</c:v>
                </c:pt>
                <c:pt idx="1886">
                  <c:v>74.099999999999994</c:v>
                </c:pt>
                <c:pt idx="1887">
                  <c:v>74.099999999999994</c:v>
                </c:pt>
                <c:pt idx="1888">
                  <c:v>74.099999999999994</c:v>
                </c:pt>
                <c:pt idx="1889">
                  <c:v>74.099999999999994</c:v>
                </c:pt>
                <c:pt idx="1890">
                  <c:v>74.099999999999994</c:v>
                </c:pt>
                <c:pt idx="1891">
                  <c:v>74.099999999999994</c:v>
                </c:pt>
                <c:pt idx="1892">
                  <c:v>74.099999999999994</c:v>
                </c:pt>
                <c:pt idx="1893">
                  <c:v>74.099999999999994</c:v>
                </c:pt>
                <c:pt idx="1894">
                  <c:v>74.099999999999994</c:v>
                </c:pt>
                <c:pt idx="1895">
                  <c:v>74.099999999999994</c:v>
                </c:pt>
                <c:pt idx="1896">
                  <c:v>74.099999999999994</c:v>
                </c:pt>
                <c:pt idx="1897">
                  <c:v>74.099999999999994</c:v>
                </c:pt>
                <c:pt idx="1898">
                  <c:v>74.099999999999994</c:v>
                </c:pt>
                <c:pt idx="1899">
                  <c:v>74.099999999999994</c:v>
                </c:pt>
                <c:pt idx="1900">
                  <c:v>74.099999999999994</c:v>
                </c:pt>
                <c:pt idx="1901">
                  <c:v>74.099999999999994</c:v>
                </c:pt>
                <c:pt idx="1902">
                  <c:v>74.099999999999994</c:v>
                </c:pt>
                <c:pt idx="1903">
                  <c:v>74.2</c:v>
                </c:pt>
                <c:pt idx="1904">
                  <c:v>74.2</c:v>
                </c:pt>
                <c:pt idx="1905">
                  <c:v>74.2</c:v>
                </c:pt>
                <c:pt idx="1906">
                  <c:v>74.2</c:v>
                </c:pt>
                <c:pt idx="1907">
                  <c:v>74.2</c:v>
                </c:pt>
                <c:pt idx="1908">
                  <c:v>74.2</c:v>
                </c:pt>
                <c:pt idx="1909">
                  <c:v>74.2</c:v>
                </c:pt>
                <c:pt idx="1910">
                  <c:v>74.2</c:v>
                </c:pt>
                <c:pt idx="1911">
                  <c:v>74.2</c:v>
                </c:pt>
                <c:pt idx="1912">
                  <c:v>74.2</c:v>
                </c:pt>
                <c:pt idx="1913">
                  <c:v>74.2</c:v>
                </c:pt>
                <c:pt idx="1914">
                  <c:v>74.2</c:v>
                </c:pt>
                <c:pt idx="1915">
                  <c:v>74.2</c:v>
                </c:pt>
                <c:pt idx="1916">
                  <c:v>74.2</c:v>
                </c:pt>
                <c:pt idx="1917">
                  <c:v>74.2</c:v>
                </c:pt>
                <c:pt idx="1918">
                  <c:v>74.2</c:v>
                </c:pt>
                <c:pt idx="1919">
                  <c:v>74.2</c:v>
                </c:pt>
                <c:pt idx="1920">
                  <c:v>74.2</c:v>
                </c:pt>
                <c:pt idx="1921">
                  <c:v>74.2</c:v>
                </c:pt>
                <c:pt idx="1922">
                  <c:v>74.2</c:v>
                </c:pt>
                <c:pt idx="1923">
                  <c:v>74.2</c:v>
                </c:pt>
                <c:pt idx="1924">
                  <c:v>74.2</c:v>
                </c:pt>
                <c:pt idx="1925">
                  <c:v>74.2</c:v>
                </c:pt>
                <c:pt idx="1926">
                  <c:v>74.3</c:v>
                </c:pt>
                <c:pt idx="1927">
                  <c:v>74.3</c:v>
                </c:pt>
                <c:pt idx="1928">
                  <c:v>74.3</c:v>
                </c:pt>
                <c:pt idx="1929">
                  <c:v>74.3</c:v>
                </c:pt>
                <c:pt idx="1930">
                  <c:v>74.3</c:v>
                </c:pt>
                <c:pt idx="1931">
                  <c:v>74.3</c:v>
                </c:pt>
                <c:pt idx="1932">
                  <c:v>74.3</c:v>
                </c:pt>
                <c:pt idx="1933">
                  <c:v>74.3</c:v>
                </c:pt>
                <c:pt idx="1934">
                  <c:v>74.3</c:v>
                </c:pt>
                <c:pt idx="1935">
                  <c:v>74.3</c:v>
                </c:pt>
                <c:pt idx="1936">
                  <c:v>74.3</c:v>
                </c:pt>
                <c:pt idx="1937">
                  <c:v>74.3</c:v>
                </c:pt>
                <c:pt idx="1938">
                  <c:v>74.3</c:v>
                </c:pt>
                <c:pt idx="1939">
                  <c:v>74.400000000000006</c:v>
                </c:pt>
                <c:pt idx="1940">
                  <c:v>74.400000000000006</c:v>
                </c:pt>
                <c:pt idx="1941">
                  <c:v>74.400000000000006</c:v>
                </c:pt>
                <c:pt idx="1942">
                  <c:v>74.400000000000006</c:v>
                </c:pt>
                <c:pt idx="1943">
                  <c:v>74.400000000000006</c:v>
                </c:pt>
                <c:pt idx="1944">
                  <c:v>74.400000000000006</c:v>
                </c:pt>
                <c:pt idx="1945">
                  <c:v>74.400000000000006</c:v>
                </c:pt>
                <c:pt idx="1946">
                  <c:v>74.400000000000006</c:v>
                </c:pt>
                <c:pt idx="1947">
                  <c:v>74.400000000000006</c:v>
                </c:pt>
                <c:pt idx="1948">
                  <c:v>74.400000000000006</c:v>
                </c:pt>
                <c:pt idx="1949">
                  <c:v>74.400000000000006</c:v>
                </c:pt>
                <c:pt idx="1950">
                  <c:v>74.400000000000006</c:v>
                </c:pt>
                <c:pt idx="1951">
                  <c:v>74.400000000000006</c:v>
                </c:pt>
                <c:pt idx="1952">
                  <c:v>74.400000000000006</c:v>
                </c:pt>
                <c:pt idx="1953">
                  <c:v>74.400000000000006</c:v>
                </c:pt>
                <c:pt idx="1954">
                  <c:v>74.400000000000006</c:v>
                </c:pt>
                <c:pt idx="1955">
                  <c:v>74.400000000000006</c:v>
                </c:pt>
                <c:pt idx="1956">
                  <c:v>74.400000000000006</c:v>
                </c:pt>
                <c:pt idx="1957">
                  <c:v>74.400000000000006</c:v>
                </c:pt>
                <c:pt idx="1958">
                  <c:v>74.400000000000006</c:v>
                </c:pt>
                <c:pt idx="1959">
                  <c:v>74.400000000000006</c:v>
                </c:pt>
                <c:pt idx="1960">
                  <c:v>74.400000000000006</c:v>
                </c:pt>
                <c:pt idx="1961">
                  <c:v>74.400000000000006</c:v>
                </c:pt>
                <c:pt idx="1962">
                  <c:v>74.5</c:v>
                </c:pt>
                <c:pt idx="1963">
                  <c:v>74.5</c:v>
                </c:pt>
                <c:pt idx="1964">
                  <c:v>74.5</c:v>
                </c:pt>
                <c:pt idx="1965">
                  <c:v>74.5</c:v>
                </c:pt>
                <c:pt idx="1966">
                  <c:v>74.5</c:v>
                </c:pt>
                <c:pt idx="1967">
                  <c:v>74.5</c:v>
                </c:pt>
                <c:pt idx="1968">
                  <c:v>74.5</c:v>
                </c:pt>
                <c:pt idx="1969">
                  <c:v>74.5</c:v>
                </c:pt>
                <c:pt idx="1970">
                  <c:v>74.5</c:v>
                </c:pt>
                <c:pt idx="1971">
                  <c:v>74.5</c:v>
                </c:pt>
                <c:pt idx="1972">
                  <c:v>74.5</c:v>
                </c:pt>
                <c:pt idx="1973">
                  <c:v>74.5</c:v>
                </c:pt>
                <c:pt idx="1974">
                  <c:v>74.5</c:v>
                </c:pt>
                <c:pt idx="1975">
                  <c:v>74.5</c:v>
                </c:pt>
                <c:pt idx="1976">
                  <c:v>74.5</c:v>
                </c:pt>
                <c:pt idx="1977">
                  <c:v>74.5</c:v>
                </c:pt>
                <c:pt idx="1978">
                  <c:v>74.5</c:v>
                </c:pt>
                <c:pt idx="1979">
                  <c:v>74.5</c:v>
                </c:pt>
                <c:pt idx="1980">
                  <c:v>74.5</c:v>
                </c:pt>
                <c:pt idx="1981">
                  <c:v>74.5</c:v>
                </c:pt>
                <c:pt idx="1982">
                  <c:v>74.5</c:v>
                </c:pt>
                <c:pt idx="1983">
                  <c:v>74.5</c:v>
                </c:pt>
                <c:pt idx="1984">
                  <c:v>74.5</c:v>
                </c:pt>
                <c:pt idx="1985">
                  <c:v>74.5</c:v>
                </c:pt>
                <c:pt idx="1986">
                  <c:v>74.599999999999994</c:v>
                </c:pt>
                <c:pt idx="1987">
                  <c:v>74.599999999999994</c:v>
                </c:pt>
                <c:pt idx="1988">
                  <c:v>74.599999999999994</c:v>
                </c:pt>
                <c:pt idx="1989">
                  <c:v>74.599999999999994</c:v>
                </c:pt>
                <c:pt idx="1990">
                  <c:v>74.599999999999994</c:v>
                </c:pt>
                <c:pt idx="1991">
                  <c:v>74.599999999999994</c:v>
                </c:pt>
                <c:pt idx="1992">
                  <c:v>74.599999999999994</c:v>
                </c:pt>
                <c:pt idx="1993">
                  <c:v>74.599999999999994</c:v>
                </c:pt>
                <c:pt idx="1994">
                  <c:v>74.599999999999994</c:v>
                </c:pt>
                <c:pt idx="1995">
                  <c:v>74.599999999999994</c:v>
                </c:pt>
                <c:pt idx="1996">
                  <c:v>74.599999999999994</c:v>
                </c:pt>
                <c:pt idx="1997">
                  <c:v>74.599999999999994</c:v>
                </c:pt>
                <c:pt idx="1998">
                  <c:v>74.599999999999994</c:v>
                </c:pt>
                <c:pt idx="1999">
                  <c:v>74.599999999999994</c:v>
                </c:pt>
                <c:pt idx="2000" formatCode="General">
                  <c:v>74.599999999999994</c:v>
                </c:pt>
                <c:pt idx="2001" formatCode="General">
                  <c:v>74.599999999999994</c:v>
                </c:pt>
                <c:pt idx="2002" formatCode="General">
                  <c:v>74.599999999999994</c:v>
                </c:pt>
                <c:pt idx="2003" formatCode="General">
                  <c:v>74.599999999999994</c:v>
                </c:pt>
                <c:pt idx="2004" formatCode="General">
                  <c:v>74.599999999999994</c:v>
                </c:pt>
                <c:pt idx="2005" formatCode="General">
                  <c:v>74.599999999999994</c:v>
                </c:pt>
                <c:pt idx="2006" formatCode="General">
                  <c:v>74.7</c:v>
                </c:pt>
                <c:pt idx="2007" formatCode="General">
                  <c:v>74.7</c:v>
                </c:pt>
                <c:pt idx="2008" formatCode="General">
                  <c:v>74.7</c:v>
                </c:pt>
                <c:pt idx="2009" formatCode="General">
                  <c:v>74.7</c:v>
                </c:pt>
                <c:pt idx="2010" formatCode="General">
                  <c:v>74.7</c:v>
                </c:pt>
                <c:pt idx="2011" formatCode="General">
                  <c:v>74.7</c:v>
                </c:pt>
                <c:pt idx="2012" formatCode="General">
                  <c:v>74.7</c:v>
                </c:pt>
                <c:pt idx="2013" formatCode="General">
                  <c:v>74.7</c:v>
                </c:pt>
                <c:pt idx="2014" formatCode="General">
                  <c:v>74.7</c:v>
                </c:pt>
                <c:pt idx="2015" formatCode="General">
                  <c:v>74.7</c:v>
                </c:pt>
                <c:pt idx="2016" formatCode="General">
                  <c:v>74.7</c:v>
                </c:pt>
                <c:pt idx="2017" formatCode="General">
                  <c:v>74.7</c:v>
                </c:pt>
                <c:pt idx="2018" formatCode="General">
                  <c:v>74.7</c:v>
                </c:pt>
                <c:pt idx="2019" formatCode="General">
                  <c:v>74.7</c:v>
                </c:pt>
                <c:pt idx="2020" formatCode="General">
                  <c:v>74.7</c:v>
                </c:pt>
                <c:pt idx="2021" formatCode="General">
                  <c:v>74.7</c:v>
                </c:pt>
                <c:pt idx="2022" formatCode="General">
                  <c:v>74.7</c:v>
                </c:pt>
                <c:pt idx="2023" formatCode="General">
                  <c:v>74.7</c:v>
                </c:pt>
                <c:pt idx="2024" formatCode="General">
                  <c:v>74.7</c:v>
                </c:pt>
                <c:pt idx="2025" formatCode="General">
                  <c:v>74.7</c:v>
                </c:pt>
                <c:pt idx="2026" formatCode="General">
                  <c:v>74.7</c:v>
                </c:pt>
                <c:pt idx="2027" formatCode="General">
                  <c:v>74.7</c:v>
                </c:pt>
                <c:pt idx="2028" formatCode="General">
                  <c:v>74.7</c:v>
                </c:pt>
                <c:pt idx="2029" formatCode="General">
                  <c:v>74.7</c:v>
                </c:pt>
                <c:pt idx="2030" formatCode="General">
                  <c:v>74.8</c:v>
                </c:pt>
                <c:pt idx="2031" formatCode="General">
                  <c:v>74.8</c:v>
                </c:pt>
                <c:pt idx="2032" formatCode="General">
                  <c:v>74.8</c:v>
                </c:pt>
                <c:pt idx="2033" formatCode="General">
                  <c:v>74.8</c:v>
                </c:pt>
                <c:pt idx="2034" formatCode="General">
                  <c:v>74.8</c:v>
                </c:pt>
                <c:pt idx="2035" formatCode="General">
                  <c:v>74.8</c:v>
                </c:pt>
                <c:pt idx="2036" formatCode="General">
                  <c:v>74.8</c:v>
                </c:pt>
                <c:pt idx="2037" formatCode="General">
                  <c:v>74.8</c:v>
                </c:pt>
                <c:pt idx="2038" formatCode="General">
                  <c:v>74.8</c:v>
                </c:pt>
                <c:pt idx="2039" formatCode="General">
                  <c:v>74.8</c:v>
                </c:pt>
                <c:pt idx="2040" formatCode="General">
                  <c:v>74.8</c:v>
                </c:pt>
                <c:pt idx="2041" formatCode="General">
                  <c:v>74.8</c:v>
                </c:pt>
                <c:pt idx="2042" formatCode="General">
                  <c:v>74.8</c:v>
                </c:pt>
                <c:pt idx="2043" formatCode="General">
                  <c:v>74.8</c:v>
                </c:pt>
                <c:pt idx="2044" formatCode="General">
                  <c:v>74.8</c:v>
                </c:pt>
                <c:pt idx="2045" formatCode="General">
                  <c:v>74.8</c:v>
                </c:pt>
                <c:pt idx="2046" formatCode="General">
                  <c:v>74.8</c:v>
                </c:pt>
                <c:pt idx="2047" formatCode="General">
                  <c:v>74.8</c:v>
                </c:pt>
                <c:pt idx="2048" formatCode="General">
                  <c:v>74.900000000000006</c:v>
                </c:pt>
                <c:pt idx="2049" formatCode="General">
                  <c:v>74.900000000000006</c:v>
                </c:pt>
                <c:pt idx="2050" formatCode="General">
                  <c:v>74.900000000000006</c:v>
                </c:pt>
                <c:pt idx="2051" formatCode="General">
                  <c:v>74.900000000000006</c:v>
                </c:pt>
                <c:pt idx="2052" formatCode="General">
                  <c:v>74.900000000000006</c:v>
                </c:pt>
                <c:pt idx="2053" formatCode="General">
                  <c:v>74.900000000000006</c:v>
                </c:pt>
                <c:pt idx="2054" formatCode="General">
                  <c:v>74.900000000000006</c:v>
                </c:pt>
                <c:pt idx="2055" formatCode="General">
                  <c:v>74.900000000000006</c:v>
                </c:pt>
                <c:pt idx="2056" formatCode="General">
                  <c:v>74.900000000000006</c:v>
                </c:pt>
                <c:pt idx="2057" formatCode="General">
                  <c:v>74.900000000000006</c:v>
                </c:pt>
                <c:pt idx="2058" formatCode="General">
                  <c:v>74.900000000000006</c:v>
                </c:pt>
                <c:pt idx="2059" formatCode="General">
                  <c:v>74.900000000000006</c:v>
                </c:pt>
                <c:pt idx="2060" formatCode="General">
                  <c:v>74.900000000000006</c:v>
                </c:pt>
                <c:pt idx="2061" formatCode="General">
                  <c:v>74.900000000000006</c:v>
                </c:pt>
                <c:pt idx="2062" formatCode="General">
                  <c:v>74.900000000000006</c:v>
                </c:pt>
                <c:pt idx="2063" formatCode="General">
                  <c:v>74.900000000000006</c:v>
                </c:pt>
                <c:pt idx="2064" formatCode="General">
                  <c:v>74.900000000000006</c:v>
                </c:pt>
                <c:pt idx="2065" formatCode="General">
                  <c:v>74.900000000000006</c:v>
                </c:pt>
                <c:pt idx="2066" formatCode="General">
                  <c:v>74.900000000000006</c:v>
                </c:pt>
                <c:pt idx="2067" formatCode="General">
                  <c:v>74.900000000000006</c:v>
                </c:pt>
                <c:pt idx="2068" formatCode="General">
                  <c:v>74.900000000000006</c:v>
                </c:pt>
                <c:pt idx="2069" formatCode="General">
                  <c:v>74.900000000000006</c:v>
                </c:pt>
                <c:pt idx="2070" formatCode="General">
                  <c:v>74.900000000000006</c:v>
                </c:pt>
                <c:pt idx="2071" formatCode="General">
                  <c:v>75</c:v>
                </c:pt>
                <c:pt idx="2072" formatCode="General">
                  <c:v>75</c:v>
                </c:pt>
                <c:pt idx="2073" formatCode="General">
                  <c:v>75</c:v>
                </c:pt>
                <c:pt idx="2074" formatCode="General">
                  <c:v>75</c:v>
                </c:pt>
                <c:pt idx="2075" formatCode="General">
                  <c:v>75</c:v>
                </c:pt>
                <c:pt idx="2076" formatCode="General">
                  <c:v>75</c:v>
                </c:pt>
                <c:pt idx="2077" formatCode="General">
                  <c:v>75</c:v>
                </c:pt>
                <c:pt idx="2078" formatCode="General">
                  <c:v>75</c:v>
                </c:pt>
                <c:pt idx="2079" formatCode="General">
                  <c:v>75</c:v>
                </c:pt>
                <c:pt idx="2080" formatCode="General">
                  <c:v>75</c:v>
                </c:pt>
                <c:pt idx="2081" formatCode="General">
                  <c:v>75</c:v>
                </c:pt>
                <c:pt idx="2082" formatCode="General">
                  <c:v>75</c:v>
                </c:pt>
                <c:pt idx="2083" formatCode="General">
                  <c:v>75</c:v>
                </c:pt>
                <c:pt idx="2084" formatCode="General">
                  <c:v>75</c:v>
                </c:pt>
                <c:pt idx="2085" formatCode="General">
                  <c:v>75</c:v>
                </c:pt>
                <c:pt idx="2086" formatCode="General">
                  <c:v>75</c:v>
                </c:pt>
                <c:pt idx="2087" formatCode="General">
                  <c:v>75</c:v>
                </c:pt>
                <c:pt idx="2088" formatCode="General">
                  <c:v>75</c:v>
                </c:pt>
                <c:pt idx="2089" formatCode="General">
                  <c:v>75</c:v>
                </c:pt>
                <c:pt idx="2090" formatCode="General">
                  <c:v>75</c:v>
                </c:pt>
                <c:pt idx="2091" formatCode="General">
                  <c:v>75</c:v>
                </c:pt>
                <c:pt idx="2092" formatCode="General">
                  <c:v>75</c:v>
                </c:pt>
                <c:pt idx="2093" formatCode="General">
                  <c:v>75</c:v>
                </c:pt>
                <c:pt idx="2094" formatCode="General">
                  <c:v>75</c:v>
                </c:pt>
                <c:pt idx="2095" formatCode="General">
                  <c:v>75</c:v>
                </c:pt>
                <c:pt idx="2096" formatCode="General">
                  <c:v>75</c:v>
                </c:pt>
                <c:pt idx="2097" formatCode="General">
                  <c:v>75</c:v>
                </c:pt>
                <c:pt idx="2098" formatCode="General">
                  <c:v>75</c:v>
                </c:pt>
                <c:pt idx="2099" formatCode="General">
                  <c:v>75</c:v>
                </c:pt>
                <c:pt idx="2100" formatCode="General">
                  <c:v>75</c:v>
                </c:pt>
                <c:pt idx="2101" formatCode="General">
                  <c:v>75</c:v>
                </c:pt>
                <c:pt idx="2102" formatCode="General">
                  <c:v>75</c:v>
                </c:pt>
                <c:pt idx="2103" formatCode="General">
                  <c:v>75</c:v>
                </c:pt>
                <c:pt idx="2104" formatCode="General">
                  <c:v>75.099999999999994</c:v>
                </c:pt>
                <c:pt idx="2105" formatCode="General">
                  <c:v>75.099999999999994</c:v>
                </c:pt>
                <c:pt idx="2106" formatCode="General">
                  <c:v>75.099999999999994</c:v>
                </c:pt>
                <c:pt idx="2107" formatCode="General">
                  <c:v>75.099999999999994</c:v>
                </c:pt>
                <c:pt idx="2108" formatCode="General">
                  <c:v>75.099999999999994</c:v>
                </c:pt>
                <c:pt idx="2109" formatCode="General">
                  <c:v>75.099999999999994</c:v>
                </c:pt>
                <c:pt idx="2110" formatCode="General">
                  <c:v>75.099999999999994</c:v>
                </c:pt>
                <c:pt idx="2111" formatCode="General">
                  <c:v>75.099999999999994</c:v>
                </c:pt>
                <c:pt idx="2112" formatCode="General">
                  <c:v>75.099999999999994</c:v>
                </c:pt>
                <c:pt idx="2113" formatCode="General">
                  <c:v>75.099999999999994</c:v>
                </c:pt>
                <c:pt idx="2114" formatCode="General">
                  <c:v>75.2</c:v>
                </c:pt>
                <c:pt idx="2115" formatCode="General">
                  <c:v>75.2</c:v>
                </c:pt>
                <c:pt idx="2116" formatCode="General">
                  <c:v>75.2</c:v>
                </c:pt>
                <c:pt idx="2117" formatCode="General">
                  <c:v>75.2</c:v>
                </c:pt>
                <c:pt idx="2118" formatCode="General">
                  <c:v>75.2</c:v>
                </c:pt>
                <c:pt idx="2119" formatCode="General">
                  <c:v>75.2</c:v>
                </c:pt>
                <c:pt idx="2120" formatCode="General">
                  <c:v>75.2</c:v>
                </c:pt>
                <c:pt idx="2121" formatCode="General">
                  <c:v>75.2</c:v>
                </c:pt>
                <c:pt idx="2122" formatCode="General">
                  <c:v>75.2</c:v>
                </c:pt>
                <c:pt idx="2123" formatCode="General">
                  <c:v>75.2</c:v>
                </c:pt>
                <c:pt idx="2124" formatCode="General">
                  <c:v>75.2</c:v>
                </c:pt>
                <c:pt idx="2125" formatCode="General">
                  <c:v>75.2</c:v>
                </c:pt>
                <c:pt idx="2126" formatCode="General">
                  <c:v>75.2</c:v>
                </c:pt>
                <c:pt idx="2127" formatCode="General">
                  <c:v>75.2</c:v>
                </c:pt>
                <c:pt idx="2128" formatCode="General">
                  <c:v>75.2</c:v>
                </c:pt>
                <c:pt idx="2129" formatCode="General">
                  <c:v>75.3</c:v>
                </c:pt>
                <c:pt idx="2130" formatCode="General">
                  <c:v>75.3</c:v>
                </c:pt>
                <c:pt idx="2131" formatCode="General">
                  <c:v>75.3</c:v>
                </c:pt>
                <c:pt idx="2132" formatCode="General">
                  <c:v>75.3</c:v>
                </c:pt>
                <c:pt idx="2133" formatCode="General">
                  <c:v>75.3</c:v>
                </c:pt>
                <c:pt idx="2134" formatCode="General">
                  <c:v>75.3</c:v>
                </c:pt>
                <c:pt idx="2135" formatCode="General">
                  <c:v>75.3</c:v>
                </c:pt>
                <c:pt idx="2136" formatCode="General">
                  <c:v>75.3</c:v>
                </c:pt>
                <c:pt idx="2137" formatCode="General">
                  <c:v>75.3</c:v>
                </c:pt>
                <c:pt idx="2138" formatCode="General">
                  <c:v>75.3</c:v>
                </c:pt>
                <c:pt idx="2139" formatCode="General">
                  <c:v>75.3</c:v>
                </c:pt>
                <c:pt idx="2140" formatCode="General">
                  <c:v>75.3</c:v>
                </c:pt>
                <c:pt idx="2141" formatCode="General">
                  <c:v>75.3</c:v>
                </c:pt>
                <c:pt idx="2142" formatCode="General">
                  <c:v>75.3</c:v>
                </c:pt>
                <c:pt idx="2143" formatCode="General">
                  <c:v>75.3</c:v>
                </c:pt>
                <c:pt idx="2144" formatCode="General">
                  <c:v>75.3</c:v>
                </c:pt>
                <c:pt idx="2145" formatCode="General">
                  <c:v>75.400000000000006</c:v>
                </c:pt>
                <c:pt idx="2146" formatCode="General">
                  <c:v>75.400000000000006</c:v>
                </c:pt>
                <c:pt idx="2147" formatCode="General">
                  <c:v>75.400000000000006</c:v>
                </c:pt>
                <c:pt idx="2148" formatCode="General">
                  <c:v>75.400000000000006</c:v>
                </c:pt>
                <c:pt idx="2149" formatCode="General">
                  <c:v>75.400000000000006</c:v>
                </c:pt>
                <c:pt idx="2150" formatCode="General">
                  <c:v>75.400000000000006</c:v>
                </c:pt>
                <c:pt idx="2151" formatCode="General">
                  <c:v>75.400000000000006</c:v>
                </c:pt>
                <c:pt idx="2152" formatCode="General">
                  <c:v>75.400000000000006</c:v>
                </c:pt>
                <c:pt idx="2153" formatCode="General">
                  <c:v>75.400000000000006</c:v>
                </c:pt>
                <c:pt idx="2154" formatCode="General">
                  <c:v>75.400000000000006</c:v>
                </c:pt>
                <c:pt idx="2155" formatCode="General">
                  <c:v>75.400000000000006</c:v>
                </c:pt>
                <c:pt idx="2156" formatCode="General">
                  <c:v>75.400000000000006</c:v>
                </c:pt>
                <c:pt idx="2157" formatCode="General">
                  <c:v>75.400000000000006</c:v>
                </c:pt>
                <c:pt idx="2158" formatCode="General">
                  <c:v>75.400000000000006</c:v>
                </c:pt>
                <c:pt idx="2159" formatCode="General">
                  <c:v>75.400000000000006</c:v>
                </c:pt>
                <c:pt idx="2160" formatCode="General">
                  <c:v>75.400000000000006</c:v>
                </c:pt>
                <c:pt idx="2161" formatCode="General">
                  <c:v>75.400000000000006</c:v>
                </c:pt>
                <c:pt idx="2162" formatCode="General">
                  <c:v>75.400000000000006</c:v>
                </c:pt>
                <c:pt idx="2163" formatCode="General">
                  <c:v>75.400000000000006</c:v>
                </c:pt>
                <c:pt idx="2164" formatCode="General">
                  <c:v>75.400000000000006</c:v>
                </c:pt>
                <c:pt idx="2165" formatCode="General">
                  <c:v>75.400000000000006</c:v>
                </c:pt>
                <c:pt idx="2166" formatCode="General">
                  <c:v>75.5</c:v>
                </c:pt>
                <c:pt idx="2167" formatCode="General">
                  <c:v>75.5</c:v>
                </c:pt>
                <c:pt idx="2168" formatCode="General">
                  <c:v>75.5</c:v>
                </c:pt>
                <c:pt idx="2169" formatCode="General">
                  <c:v>75.5</c:v>
                </c:pt>
                <c:pt idx="2170" formatCode="General">
                  <c:v>75.5</c:v>
                </c:pt>
                <c:pt idx="2171" formatCode="General">
                  <c:v>75.5</c:v>
                </c:pt>
                <c:pt idx="2172" formatCode="General">
                  <c:v>75.5</c:v>
                </c:pt>
                <c:pt idx="2173" formatCode="General">
                  <c:v>75.5</c:v>
                </c:pt>
                <c:pt idx="2174" formatCode="General">
                  <c:v>75.5</c:v>
                </c:pt>
                <c:pt idx="2175" formatCode="General">
                  <c:v>75.5</c:v>
                </c:pt>
                <c:pt idx="2176" formatCode="General">
                  <c:v>75.5</c:v>
                </c:pt>
                <c:pt idx="2177" formatCode="General">
                  <c:v>75.5</c:v>
                </c:pt>
                <c:pt idx="2178" formatCode="General">
                  <c:v>75.5</c:v>
                </c:pt>
                <c:pt idx="2179" formatCode="General">
                  <c:v>75.599999999999994</c:v>
                </c:pt>
                <c:pt idx="2180" formatCode="General">
                  <c:v>75.599999999999994</c:v>
                </c:pt>
                <c:pt idx="2181" formatCode="General">
                  <c:v>75.599999999999994</c:v>
                </c:pt>
                <c:pt idx="2182" formatCode="General">
                  <c:v>75.599999999999994</c:v>
                </c:pt>
                <c:pt idx="2183" formatCode="General">
                  <c:v>75.599999999999994</c:v>
                </c:pt>
                <c:pt idx="2184" formatCode="General">
                  <c:v>75.599999999999994</c:v>
                </c:pt>
                <c:pt idx="2185" formatCode="General">
                  <c:v>75.599999999999994</c:v>
                </c:pt>
                <c:pt idx="2186" formatCode="General">
                  <c:v>75.599999999999994</c:v>
                </c:pt>
                <c:pt idx="2187" formatCode="General">
                  <c:v>75.599999999999994</c:v>
                </c:pt>
                <c:pt idx="2188" formatCode="General">
                  <c:v>75.599999999999994</c:v>
                </c:pt>
                <c:pt idx="2189" formatCode="General">
                  <c:v>75.599999999999994</c:v>
                </c:pt>
                <c:pt idx="2190" formatCode="General">
                  <c:v>75.599999999999994</c:v>
                </c:pt>
                <c:pt idx="2191" formatCode="General">
                  <c:v>75.599999999999994</c:v>
                </c:pt>
                <c:pt idx="2192" formatCode="General">
                  <c:v>75.599999999999994</c:v>
                </c:pt>
                <c:pt idx="2193" formatCode="General">
                  <c:v>75.599999999999994</c:v>
                </c:pt>
                <c:pt idx="2194" formatCode="General">
                  <c:v>75.599999999999994</c:v>
                </c:pt>
                <c:pt idx="2195" formatCode="General">
                  <c:v>75.7</c:v>
                </c:pt>
                <c:pt idx="2196" formatCode="General">
                  <c:v>75.7</c:v>
                </c:pt>
                <c:pt idx="2197" formatCode="General">
                  <c:v>75.7</c:v>
                </c:pt>
                <c:pt idx="2198" formatCode="General">
                  <c:v>75.7</c:v>
                </c:pt>
                <c:pt idx="2199" formatCode="General">
                  <c:v>75.7</c:v>
                </c:pt>
                <c:pt idx="2200" formatCode="General">
                  <c:v>75.7</c:v>
                </c:pt>
                <c:pt idx="2201" formatCode="General">
                  <c:v>75.7</c:v>
                </c:pt>
                <c:pt idx="2202" formatCode="General">
                  <c:v>75.7</c:v>
                </c:pt>
                <c:pt idx="2203" formatCode="General">
                  <c:v>75.7</c:v>
                </c:pt>
                <c:pt idx="2204" formatCode="General">
                  <c:v>75.7</c:v>
                </c:pt>
                <c:pt idx="2205" formatCode="General">
                  <c:v>75.8</c:v>
                </c:pt>
                <c:pt idx="2206" formatCode="General">
                  <c:v>75.8</c:v>
                </c:pt>
                <c:pt idx="2207" formatCode="General">
                  <c:v>75.8</c:v>
                </c:pt>
                <c:pt idx="2208" formatCode="General">
                  <c:v>75.8</c:v>
                </c:pt>
                <c:pt idx="2209" formatCode="General">
                  <c:v>75.8</c:v>
                </c:pt>
                <c:pt idx="2210" formatCode="General">
                  <c:v>75.8</c:v>
                </c:pt>
                <c:pt idx="2211" formatCode="General">
                  <c:v>75.8</c:v>
                </c:pt>
                <c:pt idx="2212" formatCode="General">
                  <c:v>75.8</c:v>
                </c:pt>
                <c:pt idx="2213" formatCode="General">
                  <c:v>75.8</c:v>
                </c:pt>
                <c:pt idx="2214" formatCode="General">
                  <c:v>75.8</c:v>
                </c:pt>
                <c:pt idx="2215" formatCode="General">
                  <c:v>75.8</c:v>
                </c:pt>
                <c:pt idx="2216" formatCode="General">
                  <c:v>75.8</c:v>
                </c:pt>
                <c:pt idx="2217" formatCode="General">
                  <c:v>75.8</c:v>
                </c:pt>
                <c:pt idx="2218" formatCode="General">
                  <c:v>75.8</c:v>
                </c:pt>
                <c:pt idx="2219" formatCode="General">
                  <c:v>75.900000000000006</c:v>
                </c:pt>
                <c:pt idx="2220" formatCode="General">
                  <c:v>75.900000000000006</c:v>
                </c:pt>
                <c:pt idx="2221" formatCode="General">
                  <c:v>75.900000000000006</c:v>
                </c:pt>
                <c:pt idx="2222" formatCode="General">
                  <c:v>75.900000000000006</c:v>
                </c:pt>
                <c:pt idx="2223" formatCode="General">
                  <c:v>75.900000000000006</c:v>
                </c:pt>
                <c:pt idx="2224" formatCode="General">
                  <c:v>75.900000000000006</c:v>
                </c:pt>
                <c:pt idx="2225" formatCode="General">
                  <c:v>75.900000000000006</c:v>
                </c:pt>
                <c:pt idx="2226" formatCode="General">
                  <c:v>75.900000000000006</c:v>
                </c:pt>
                <c:pt idx="2227" formatCode="General">
                  <c:v>76</c:v>
                </c:pt>
                <c:pt idx="2228" formatCode="General">
                  <c:v>76</c:v>
                </c:pt>
                <c:pt idx="2229" formatCode="General">
                  <c:v>76</c:v>
                </c:pt>
                <c:pt idx="2230" formatCode="General">
                  <c:v>76</c:v>
                </c:pt>
                <c:pt idx="2231" formatCode="General">
                  <c:v>76</c:v>
                </c:pt>
                <c:pt idx="2232" formatCode="General">
                  <c:v>76</c:v>
                </c:pt>
                <c:pt idx="2233" formatCode="General">
                  <c:v>76</c:v>
                </c:pt>
                <c:pt idx="2234" formatCode="General">
                  <c:v>76</c:v>
                </c:pt>
                <c:pt idx="2235" formatCode="General">
                  <c:v>76</c:v>
                </c:pt>
                <c:pt idx="2236" formatCode="General">
                  <c:v>76</c:v>
                </c:pt>
                <c:pt idx="2237" formatCode="General">
                  <c:v>76</c:v>
                </c:pt>
                <c:pt idx="2238" formatCode="General">
                  <c:v>76</c:v>
                </c:pt>
                <c:pt idx="2239" formatCode="General">
                  <c:v>76</c:v>
                </c:pt>
                <c:pt idx="2240" formatCode="General">
                  <c:v>76</c:v>
                </c:pt>
                <c:pt idx="2241" formatCode="General">
                  <c:v>76</c:v>
                </c:pt>
                <c:pt idx="2242" formatCode="General">
                  <c:v>76</c:v>
                </c:pt>
                <c:pt idx="2243" formatCode="General">
                  <c:v>76</c:v>
                </c:pt>
                <c:pt idx="2244" formatCode="General">
                  <c:v>76</c:v>
                </c:pt>
                <c:pt idx="2245" formatCode="General">
                  <c:v>76</c:v>
                </c:pt>
                <c:pt idx="2246" formatCode="General">
                  <c:v>76</c:v>
                </c:pt>
                <c:pt idx="2247" formatCode="General">
                  <c:v>76</c:v>
                </c:pt>
                <c:pt idx="2248" formatCode="General">
                  <c:v>76</c:v>
                </c:pt>
                <c:pt idx="2249" formatCode="General">
                  <c:v>76</c:v>
                </c:pt>
                <c:pt idx="2250" formatCode="General">
                  <c:v>76</c:v>
                </c:pt>
                <c:pt idx="2251" formatCode="General">
                  <c:v>76</c:v>
                </c:pt>
                <c:pt idx="2252" formatCode="General">
                  <c:v>76.099999999999994</c:v>
                </c:pt>
                <c:pt idx="2253" formatCode="General">
                  <c:v>76.099999999999994</c:v>
                </c:pt>
                <c:pt idx="2254" formatCode="General">
                  <c:v>76.099999999999994</c:v>
                </c:pt>
                <c:pt idx="2255" formatCode="General">
                  <c:v>76.099999999999994</c:v>
                </c:pt>
                <c:pt idx="2256" formatCode="General">
                  <c:v>76.099999999999994</c:v>
                </c:pt>
                <c:pt idx="2257" formatCode="General">
                  <c:v>76.099999999999994</c:v>
                </c:pt>
                <c:pt idx="2258" formatCode="General">
                  <c:v>76.099999999999994</c:v>
                </c:pt>
                <c:pt idx="2259" formatCode="General">
                  <c:v>76.099999999999994</c:v>
                </c:pt>
                <c:pt idx="2260" formatCode="General">
                  <c:v>76.099999999999994</c:v>
                </c:pt>
                <c:pt idx="2261" formatCode="General">
                  <c:v>76.099999999999994</c:v>
                </c:pt>
                <c:pt idx="2262" formatCode="General">
                  <c:v>76.099999999999994</c:v>
                </c:pt>
                <c:pt idx="2263" formatCode="General">
                  <c:v>76.2</c:v>
                </c:pt>
                <c:pt idx="2264" formatCode="General">
                  <c:v>76.2</c:v>
                </c:pt>
                <c:pt idx="2265" formatCode="General">
                  <c:v>76.2</c:v>
                </c:pt>
                <c:pt idx="2266" formatCode="General">
                  <c:v>76.2</c:v>
                </c:pt>
                <c:pt idx="2267" formatCode="General">
                  <c:v>76.2</c:v>
                </c:pt>
                <c:pt idx="2268" formatCode="General">
                  <c:v>76.2</c:v>
                </c:pt>
                <c:pt idx="2269" formatCode="General">
                  <c:v>76.2</c:v>
                </c:pt>
                <c:pt idx="2270" formatCode="General">
                  <c:v>76.2</c:v>
                </c:pt>
                <c:pt idx="2271" formatCode="General">
                  <c:v>76.2</c:v>
                </c:pt>
                <c:pt idx="2272" formatCode="General">
                  <c:v>76.2</c:v>
                </c:pt>
                <c:pt idx="2273" formatCode="General">
                  <c:v>76.2</c:v>
                </c:pt>
                <c:pt idx="2274" formatCode="General">
                  <c:v>76.2</c:v>
                </c:pt>
                <c:pt idx="2275" formatCode="General">
                  <c:v>76.3</c:v>
                </c:pt>
                <c:pt idx="2276" formatCode="General">
                  <c:v>76.3</c:v>
                </c:pt>
                <c:pt idx="2277" formatCode="General">
                  <c:v>76.3</c:v>
                </c:pt>
                <c:pt idx="2278" formatCode="General">
                  <c:v>76.3</c:v>
                </c:pt>
                <c:pt idx="2279" formatCode="General">
                  <c:v>76.3</c:v>
                </c:pt>
                <c:pt idx="2280" formatCode="General">
                  <c:v>76.3</c:v>
                </c:pt>
                <c:pt idx="2281" formatCode="General">
                  <c:v>76.3</c:v>
                </c:pt>
                <c:pt idx="2282" formatCode="General">
                  <c:v>76.3</c:v>
                </c:pt>
                <c:pt idx="2283" formatCode="General">
                  <c:v>76.3</c:v>
                </c:pt>
                <c:pt idx="2284" formatCode="General">
                  <c:v>76.3</c:v>
                </c:pt>
                <c:pt idx="2285" formatCode="General">
                  <c:v>76.400000000000006</c:v>
                </c:pt>
                <c:pt idx="2286" formatCode="General">
                  <c:v>76.400000000000006</c:v>
                </c:pt>
                <c:pt idx="2287" formatCode="General">
                  <c:v>76.400000000000006</c:v>
                </c:pt>
                <c:pt idx="2288" formatCode="General">
                  <c:v>76.400000000000006</c:v>
                </c:pt>
                <c:pt idx="2289" formatCode="General">
                  <c:v>76.400000000000006</c:v>
                </c:pt>
                <c:pt idx="2290" formatCode="General">
                  <c:v>76.400000000000006</c:v>
                </c:pt>
                <c:pt idx="2291" formatCode="General">
                  <c:v>76.400000000000006</c:v>
                </c:pt>
                <c:pt idx="2292" formatCode="General">
                  <c:v>76.400000000000006</c:v>
                </c:pt>
                <c:pt idx="2293" formatCode="General">
                  <c:v>76.400000000000006</c:v>
                </c:pt>
                <c:pt idx="2294" formatCode="General">
                  <c:v>76.5</c:v>
                </c:pt>
                <c:pt idx="2295" formatCode="General">
                  <c:v>76.5</c:v>
                </c:pt>
                <c:pt idx="2296" formatCode="General">
                  <c:v>76.5</c:v>
                </c:pt>
                <c:pt idx="2297" formatCode="General">
                  <c:v>76.5</c:v>
                </c:pt>
                <c:pt idx="2298" formatCode="General">
                  <c:v>76.5</c:v>
                </c:pt>
                <c:pt idx="2299" formatCode="General">
                  <c:v>76.5</c:v>
                </c:pt>
                <c:pt idx="2300" formatCode="General">
                  <c:v>76.5</c:v>
                </c:pt>
                <c:pt idx="2301" formatCode="General">
                  <c:v>76.5</c:v>
                </c:pt>
                <c:pt idx="2302" formatCode="General">
                  <c:v>76.599999999999994</c:v>
                </c:pt>
                <c:pt idx="2303" formatCode="General">
                  <c:v>76.599999999999994</c:v>
                </c:pt>
                <c:pt idx="2304" formatCode="General">
                  <c:v>76.599999999999994</c:v>
                </c:pt>
                <c:pt idx="2305" formatCode="General">
                  <c:v>76.599999999999994</c:v>
                </c:pt>
                <c:pt idx="2306" formatCode="General">
                  <c:v>76.599999999999994</c:v>
                </c:pt>
                <c:pt idx="2307" formatCode="General">
                  <c:v>76.599999999999994</c:v>
                </c:pt>
                <c:pt idx="2308" formatCode="General">
                  <c:v>76.599999999999994</c:v>
                </c:pt>
                <c:pt idx="2309" formatCode="General">
                  <c:v>76.599999999999994</c:v>
                </c:pt>
                <c:pt idx="2310" formatCode="General">
                  <c:v>76.599999999999994</c:v>
                </c:pt>
                <c:pt idx="2311" formatCode="General">
                  <c:v>76.599999999999994</c:v>
                </c:pt>
                <c:pt idx="2312" formatCode="General">
                  <c:v>76.599999999999994</c:v>
                </c:pt>
                <c:pt idx="2313" formatCode="General">
                  <c:v>76.7</c:v>
                </c:pt>
                <c:pt idx="2314" formatCode="General">
                  <c:v>76.7</c:v>
                </c:pt>
                <c:pt idx="2315" formatCode="General">
                  <c:v>76.7</c:v>
                </c:pt>
                <c:pt idx="2316" formatCode="General">
                  <c:v>76.7</c:v>
                </c:pt>
                <c:pt idx="2317" formatCode="General">
                  <c:v>76.7</c:v>
                </c:pt>
                <c:pt idx="2318" formatCode="General">
                  <c:v>76.7</c:v>
                </c:pt>
                <c:pt idx="2319" formatCode="General">
                  <c:v>76.7</c:v>
                </c:pt>
                <c:pt idx="2320" formatCode="General">
                  <c:v>76.7</c:v>
                </c:pt>
                <c:pt idx="2321" formatCode="General">
                  <c:v>76.7</c:v>
                </c:pt>
                <c:pt idx="2322" formatCode="General">
                  <c:v>76.8</c:v>
                </c:pt>
                <c:pt idx="2323" formatCode="General">
                  <c:v>76.8</c:v>
                </c:pt>
                <c:pt idx="2324" formatCode="General">
                  <c:v>76.8</c:v>
                </c:pt>
                <c:pt idx="2325" formatCode="General">
                  <c:v>76.8</c:v>
                </c:pt>
                <c:pt idx="2326" formatCode="General">
                  <c:v>76.8</c:v>
                </c:pt>
                <c:pt idx="2327" formatCode="General">
                  <c:v>76.8</c:v>
                </c:pt>
                <c:pt idx="2328" formatCode="General">
                  <c:v>76.8</c:v>
                </c:pt>
                <c:pt idx="2329" formatCode="General">
                  <c:v>76.8</c:v>
                </c:pt>
                <c:pt idx="2330" formatCode="General">
                  <c:v>76.8</c:v>
                </c:pt>
                <c:pt idx="2331" formatCode="General">
                  <c:v>76.8</c:v>
                </c:pt>
                <c:pt idx="2332" formatCode="General">
                  <c:v>76.900000000000006</c:v>
                </c:pt>
                <c:pt idx="2333" formatCode="General">
                  <c:v>76.900000000000006</c:v>
                </c:pt>
                <c:pt idx="2334" formatCode="General">
                  <c:v>76.900000000000006</c:v>
                </c:pt>
                <c:pt idx="2335" formatCode="General">
                  <c:v>76.900000000000006</c:v>
                </c:pt>
                <c:pt idx="2336" formatCode="General">
                  <c:v>76.900000000000006</c:v>
                </c:pt>
                <c:pt idx="2337" formatCode="General">
                  <c:v>76.900000000000006</c:v>
                </c:pt>
                <c:pt idx="2338" formatCode="General">
                  <c:v>76.900000000000006</c:v>
                </c:pt>
                <c:pt idx="2339" formatCode="General">
                  <c:v>76.900000000000006</c:v>
                </c:pt>
                <c:pt idx="2340" formatCode="General">
                  <c:v>76.900000000000006</c:v>
                </c:pt>
                <c:pt idx="2341" formatCode="General">
                  <c:v>76.900000000000006</c:v>
                </c:pt>
                <c:pt idx="2342" formatCode="General">
                  <c:v>77</c:v>
                </c:pt>
                <c:pt idx="2343" formatCode="General">
                  <c:v>77</c:v>
                </c:pt>
                <c:pt idx="2344" formatCode="General">
                  <c:v>77</c:v>
                </c:pt>
                <c:pt idx="2345" formatCode="General">
                  <c:v>77</c:v>
                </c:pt>
                <c:pt idx="2346" formatCode="General">
                  <c:v>77</c:v>
                </c:pt>
                <c:pt idx="2347" formatCode="General">
                  <c:v>77</c:v>
                </c:pt>
                <c:pt idx="2348" formatCode="General">
                  <c:v>77</c:v>
                </c:pt>
                <c:pt idx="2349" formatCode="General">
                  <c:v>77</c:v>
                </c:pt>
                <c:pt idx="2350" formatCode="General">
                  <c:v>77</c:v>
                </c:pt>
                <c:pt idx="2351" formatCode="General">
                  <c:v>77</c:v>
                </c:pt>
                <c:pt idx="2352" formatCode="General">
                  <c:v>77</c:v>
                </c:pt>
                <c:pt idx="2353" formatCode="General">
                  <c:v>77</c:v>
                </c:pt>
                <c:pt idx="2354" formatCode="General">
                  <c:v>77</c:v>
                </c:pt>
                <c:pt idx="2355" formatCode="General">
                  <c:v>77</c:v>
                </c:pt>
                <c:pt idx="2356" formatCode="General">
                  <c:v>77</c:v>
                </c:pt>
                <c:pt idx="2357" formatCode="General">
                  <c:v>77</c:v>
                </c:pt>
                <c:pt idx="2358" formatCode="General">
                  <c:v>77</c:v>
                </c:pt>
                <c:pt idx="2359" formatCode="General">
                  <c:v>77</c:v>
                </c:pt>
                <c:pt idx="2360" formatCode="General">
                  <c:v>77</c:v>
                </c:pt>
                <c:pt idx="2361" formatCode="General">
                  <c:v>77</c:v>
                </c:pt>
                <c:pt idx="2362" formatCode="General">
                  <c:v>77</c:v>
                </c:pt>
                <c:pt idx="2363" formatCode="General">
                  <c:v>77</c:v>
                </c:pt>
                <c:pt idx="2364" formatCode="General">
                  <c:v>77.099999999999994</c:v>
                </c:pt>
                <c:pt idx="2365" formatCode="General">
                  <c:v>77.099999999999994</c:v>
                </c:pt>
                <c:pt idx="2366" formatCode="General">
                  <c:v>77.099999999999994</c:v>
                </c:pt>
                <c:pt idx="2367" formatCode="General">
                  <c:v>77.099999999999994</c:v>
                </c:pt>
                <c:pt idx="2368" formatCode="General">
                  <c:v>77.099999999999994</c:v>
                </c:pt>
                <c:pt idx="2369" formatCode="General">
                  <c:v>77.099999999999994</c:v>
                </c:pt>
                <c:pt idx="2370" formatCode="General">
                  <c:v>77.2</c:v>
                </c:pt>
                <c:pt idx="2371" formatCode="General">
                  <c:v>77.2</c:v>
                </c:pt>
                <c:pt idx="2372" formatCode="General">
                  <c:v>77.2</c:v>
                </c:pt>
                <c:pt idx="2373" formatCode="General">
                  <c:v>77.2</c:v>
                </c:pt>
                <c:pt idx="2374" formatCode="General">
                  <c:v>77.2</c:v>
                </c:pt>
                <c:pt idx="2375" formatCode="General">
                  <c:v>77.2</c:v>
                </c:pt>
                <c:pt idx="2376" formatCode="General">
                  <c:v>77.2</c:v>
                </c:pt>
                <c:pt idx="2377" formatCode="General">
                  <c:v>77.2</c:v>
                </c:pt>
                <c:pt idx="2378" formatCode="General">
                  <c:v>77.3</c:v>
                </c:pt>
                <c:pt idx="2379" formatCode="General">
                  <c:v>77.3</c:v>
                </c:pt>
                <c:pt idx="2380" formatCode="General">
                  <c:v>77.3</c:v>
                </c:pt>
                <c:pt idx="2381" formatCode="General">
                  <c:v>77.3</c:v>
                </c:pt>
                <c:pt idx="2382" formatCode="General">
                  <c:v>77.3</c:v>
                </c:pt>
                <c:pt idx="2383" formatCode="General">
                  <c:v>77.3</c:v>
                </c:pt>
                <c:pt idx="2384" formatCode="General">
                  <c:v>77.3</c:v>
                </c:pt>
                <c:pt idx="2385" formatCode="General">
                  <c:v>77.3</c:v>
                </c:pt>
                <c:pt idx="2386" formatCode="General">
                  <c:v>77.3</c:v>
                </c:pt>
                <c:pt idx="2387" formatCode="General">
                  <c:v>77.3</c:v>
                </c:pt>
                <c:pt idx="2388" formatCode="General">
                  <c:v>77.400000000000006</c:v>
                </c:pt>
                <c:pt idx="2389" formatCode="General">
                  <c:v>77.400000000000006</c:v>
                </c:pt>
                <c:pt idx="2390" formatCode="General">
                  <c:v>77.400000000000006</c:v>
                </c:pt>
                <c:pt idx="2391" formatCode="General">
                  <c:v>77.400000000000006</c:v>
                </c:pt>
                <c:pt idx="2392" formatCode="General">
                  <c:v>77.5</c:v>
                </c:pt>
                <c:pt idx="2393" formatCode="General">
                  <c:v>77.5</c:v>
                </c:pt>
                <c:pt idx="2394" formatCode="General">
                  <c:v>77.5</c:v>
                </c:pt>
                <c:pt idx="2395" formatCode="General">
                  <c:v>77.5</c:v>
                </c:pt>
                <c:pt idx="2396" formatCode="General">
                  <c:v>77.5</c:v>
                </c:pt>
                <c:pt idx="2397" formatCode="General">
                  <c:v>77.5</c:v>
                </c:pt>
                <c:pt idx="2398" formatCode="General">
                  <c:v>77.5</c:v>
                </c:pt>
                <c:pt idx="2399" formatCode="General">
                  <c:v>77.5</c:v>
                </c:pt>
                <c:pt idx="2400" formatCode="General">
                  <c:v>77.5</c:v>
                </c:pt>
                <c:pt idx="2401" formatCode="General">
                  <c:v>77.5</c:v>
                </c:pt>
                <c:pt idx="2402" formatCode="General">
                  <c:v>77.5</c:v>
                </c:pt>
                <c:pt idx="2403" formatCode="General">
                  <c:v>77.599999999999994</c:v>
                </c:pt>
                <c:pt idx="2404" formatCode="General">
                  <c:v>77.599999999999994</c:v>
                </c:pt>
                <c:pt idx="2405" formatCode="General">
                  <c:v>77.599999999999994</c:v>
                </c:pt>
                <c:pt idx="2406" formatCode="General">
                  <c:v>77.599999999999994</c:v>
                </c:pt>
                <c:pt idx="2407" formatCode="General">
                  <c:v>77.599999999999994</c:v>
                </c:pt>
                <c:pt idx="2408" formatCode="General">
                  <c:v>77.599999999999994</c:v>
                </c:pt>
                <c:pt idx="2409" formatCode="General">
                  <c:v>77.599999999999994</c:v>
                </c:pt>
                <c:pt idx="2410" formatCode="General">
                  <c:v>77.7</c:v>
                </c:pt>
                <c:pt idx="2411" formatCode="General">
                  <c:v>77.7</c:v>
                </c:pt>
                <c:pt idx="2412" formatCode="General">
                  <c:v>77.7</c:v>
                </c:pt>
                <c:pt idx="2413" formatCode="General">
                  <c:v>77.7</c:v>
                </c:pt>
                <c:pt idx="2414" formatCode="General">
                  <c:v>77.7</c:v>
                </c:pt>
                <c:pt idx="2415" formatCode="General">
                  <c:v>77.7</c:v>
                </c:pt>
                <c:pt idx="2416" formatCode="General">
                  <c:v>77.8</c:v>
                </c:pt>
                <c:pt idx="2417" formatCode="General">
                  <c:v>77.8</c:v>
                </c:pt>
                <c:pt idx="2418" formatCode="General">
                  <c:v>77.8</c:v>
                </c:pt>
                <c:pt idx="2419" formatCode="General">
                  <c:v>77.8</c:v>
                </c:pt>
                <c:pt idx="2420" formatCode="General">
                  <c:v>77.8</c:v>
                </c:pt>
                <c:pt idx="2421" formatCode="General">
                  <c:v>77.8</c:v>
                </c:pt>
                <c:pt idx="2422" formatCode="General">
                  <c:v>77.8</c:v>
                </c:pt>
                <c:pt idx="2423" formatCode="General">
                  <c:v>77.8</c:v>
                </c:pt>
                <c:pt idx="2424" formatCode="General">
                  <c:v>77.8</c:v>
                </c:pt>
                <c:pt idx="2425" formatCode="General">
                  <c:v>77.8</c:v>
                </c:pt>
                <c:pt idx="2426" formatCode="General">
                  <c:v>77.900000000000006</c:v>
                </c:pt>
                <c:pt idx="2427" formatCode="General">
                  <c:v>77.900000000000006</c:v>
                </c:pt>
                <c:pt idx="2428" formatCode="General">
                  <c:v>77.900000000000006</c:v>
                </c:pt>
                <c:pt idx="2429" formatCode="General">
                  <c:v>77.900000000000006</c:v>
                </c:pt>
                <c:pt idx="2430" formatCode="General">
                  <c:v>78</c:v>
                </c:pt>
                <c:pt idx="2431" formatCode="General">
                  <c:v>78</c:v>
                </c:pt>
                <c:pt idx="2432" formatCode="General">
                  <c:v>78</c:v>
                </c:pt>
                <c:pt idx="2433" formatCode="General">
                  <c:v>78</c:v>
                </c:pt>
                <c:pt idx="2434" formatCode="General">
                  <c:v>78</c:v>
                </c:pt>
                <c:pt idx="2435" formatCode="General">
                  <c:v>78</c:v>
                </c:pt>
                <c:pt idx="2436" formatCode="General">
                  <c:v>78</c:v>
                </c:pt>
                <c:pt idx="2437" formatCode="General">
                  <c:v>78</c:v>
                </c:pt>
                <c:pt idx="2438" formatCode="General">
                  <c:v>78</c:v>
                </c:pt>
                <c:pt idx="2439" formatCode="General">
                  <c:v>78</c:v>
                </c:pt>
                <c:pt idx="2440" formatCode="General">
                  <c:v>78</c:v>
                </c:pt>
                <c:pt idx="2441" formatCode="General">
                  <c:v>78</c:v>
                </c:pt>
                <c:pt idx="2442" formatCode="General">
                  <c:v>78</c:v>
                </c:pt>
                <c:pt idx="2443" formatCode="General">
                  <c:v>78</c:v>
                </c:pt>
                <c:pt idx="2444" formatCode="General">
                  <c:v>78</c:v>
                </c:pt>
                <c:pt idx="2445" formatCode="General">
                  <c:v>78</c:v>
                </c:pt>
                <c:pt idx="2446" formatCode="General">
                  <c:v>78</c:v>
                </c:pt>
                <c:pt idx="2447" formatCode="General">
                  <c:v>78</c:v>
                </c:pt>
                <c:pt idx="2448" formatCode="General">
                  <c:v>78</c:v>
                </c:pt>
                <c:pt idx="2449" formatCode="General">
                  <c:v>78</c:v>
                </c:pt>
                <c:pt idx="2450" formatCode="General">
                  <c:v>78</c:v>
                </c:pt>
                <c:pt idx="2451" formatCode="General">
                  <c:v>78</c:v>
                </c:pt>
                <c:pt idx="2452" formatCode="General">
                  <c:v>78</c:v>
                </c:pt>
                <c:pt idx="2453" formatCode="General">
                  <c:v>78</c:v>
                </c:pt>
                <c:pt idx="2454" formatCode="General">
                  <c:v>78</c:v>
                </c:pt>
                <c:pt idx="2455" formatCode="General">
                  <c:v>78</c:v>
                </c:pt>
                <c:pt idx="2456" formatCode="General">
                  <c:v>78</c:v>
                </c:pt>
                <c:pt idx="2457" formatCode="General">
                  <c:v>78</c:v>
                </c:pt>
                <c:pt idx="2458" formatCode="General">
                  <c:v>78</c:v>
                </c:pt>
                <c:pt idx="2459" formatCode="General">
                  <c:v>78</c:v>
                </c:pt>
                <c:pt idx="2460" formatCode="General">
                  <c:v>78</c:v>
                </c:pt>
                <c:pt idx="2461" formatCode="General">
                  <c:v>78.099999999999994</c:v>
                </c:pt>
                <c:pt idx="2462" formatCode="General">
                  <c:v>78.099999999999994</c:v>
                </c:pt>
                <c:pt idx="2463" formatCode="General">
                  <c:v>78.099999999999994</c:v>
                </c:pt>
                <c:pt idx="2464" formatCode="General">
                  <c:v>78.099999999999994</c:v>
                </c:pt>
                <c:pt idx="2465" formatCode="General">
                  <c:v>78.099999999999994</c:v>
                </c:pt>
                <c:pt idx="2466" formatCode="General">
                  <c:v>78.099999999999994</c:v>
                </c:pt>
                <c:pt idx="2467" formatCode="General">
                  <c:v>78.099999999999994</c:v>
                </c:pt>
                <c:pt idx="2468" formatCode="General">
                  <c:v>78.099999999999994</c:v>
                </c:pt>
                <c:pt idx="2469" formatCode="General">
                  <c:v>78.099999999999994</c:v>
                </c:pt>
                <c:pt idx="2470" formatCode="General">
                  <c:v>78.099999999999994</c:v>
                </c:pt>
                <c:pt idx="2471" formatCode="General">
                  <c:v>78.099999999999994</c:v>
                </c:pt>
                <c:pt idx="2472" formatCode="General">
                  <c:v>78.099999999999994</c:v>
                </c:pt>
                <c:pt idx="2473" formatCode="General">
                  <c:v>78.2</c:v>
                </c:pt>
                <c:pt idx="2474" formatCode="General">
                  <c:v>78.2</c:v>
                </c:pt>
                <c:pt idx="2475" formatCode="General">
                  <c:v>78.2</c:v>
                </c:pt>
                <c:pt idx="2476" formatCode="General">
                  <c:v>78.2</c:v>
                </c:pt>
                <c:pt idx="2477" formatCode="General">
                  <c:v>78.2</c:v>
                </c:pt>
                <c:pt idx="2478" formatCode="General">
                  <c:v>78.2</c:v>
                </c:pt>
                <c:pt idx="2479" formatCode="General">
                  <c:v>78.2</c:v>
                </c:pt>
                <c:pt idx="2480" formatCode="General">
                  <c:v>78.2</c:v>
                </c:pt>
                <c:pt idx="2481" formatCode="General">
                  <c:v>78.2</c:v>
                </c:pt>
                <c:pt idx="2482" formatCode="General">
                  <c:v>78.3</c:v>
                </c:pt>
                <c:pt idx="2483" formatCode="General">
                  <c:v>78.3</c:v>
                </c:pt>
                <c:pt idx="2484" formatCode="General">
                  <c:v>78.3</c:v>
                </c:pt>
                <c:pt idx="2485" formatCode="General">
                  <c:v>78.3</c:v>
                </c:pt>
                <c:pt idx="2486" formatCode="General">
                  <c:v>78.3</c:v>
                </c:pt>
                <c:pt idx="2487" formatCode="General">
                  <c:v>78.3</c:v>
                </c:pt>
                <c:pt idx="2488" formatCode="General">
                  <c:v>78.3</c:v>
                </c:pt>
                <c:pt idx="2489" formatCode="General">
                  <c:v>78.3</c:v>
                </c:pt>
                <c:pt idx="2490" formatCode="General">
                  <c:v>78.3</c:v>
                </c:pt>
                <c:pt idx="2491" formatCode="General">
                  <c:v>78.3</c:v>
                </c:pt>
                <c:pt idx="2492" formatCode="General">
                  <c:v>78.400000000000006</c:v>
                </c:pt>
                <c:pt idx="2493" formatCode="General">
                  <c:v>78.400000000000006</c:v>
                </c:pt>
                <c:pt idx="2494" formatCode="General">
                  <c:v>78.400000000000006</c:v>
                </c:pt>
                <c:pt idx="2495" formatCode="General">
                  <c:v>78.400000000000006</c:v>
                </c:pt>
                <c:pt idx="2496" formatCode="General">
                  <c:v>78.400000000000006</c:v>
                </c:pt>
                <c:pt idx="2497" formatCode="General">
                  <c:v>78.400000000000006</c:v>
                </c:pt>
                <c:pt idx="2498" formatCode="General">
                  <c:v>78.5</c:v>
                </c:pt>
                <c:pt idx="2499" formatCode="General">
                  <c:v>78.5</c:v>
                </c:pt>
                <c:pt idx="2500" formatCode="General">
                  <c:v>78.5</c:v>
                </c:pt>
                <c:pt idx="2501" formatCode="General">
                  <c:v>78.5</c:v>
                </c:pt>
                <c:pt idx="2502" formatCode="General">
                  <c:v>78.5</c:v>
                </c:pt>
                <c:pt idx="2503" formatCode="General">
                  <c:v>78.5</c:v>
                </c:pt>
                <c:pt idx="2504" formatCode="General">
                  <c:v>78.5</c:v>
                </c:pt>
                <c:pt idx="2505" formatCode="General">
                  <c:v>78.5</c:v>
                </c:pt>
                <c:pt idx="2506" formatCode="General">
                  <c:v>78.599999999999994</c:v>
                </c:pt>
                <c:pt idx="2507" formatCode="General">
                  <c:v>78.599999999999994</c:v>
                </c:pt>
                <c:pt idx="2508" formatCode="General">
                  <c:v>78.599999999999994</c:v>
                </c:pt>
                <c:pt idx="2509" formatCode="General">
                  <c:v>78.599999999999994</c:v>
                </c:pt>
                <c:pt idx="2510" formatCode="General">
                  <c:v>78.599999999999994</c:v>
                </c:pt>
                <c:pt idx="2511" formatCode="General">
                  <c:v>78.599999999999994</c:v>
                </c:pt>
                <c:pt idx="2512" formatCode="General">
                  <c:v>78.7</c:v>
                </c:pt>
                <c:pt idx="2513" formatCode="General">
                  <c:v>78.7</c:v>
                </c:pt>
                <c:pt idx="2514" formatCode="General">
                  <c:v>78.7</c:v>
                </c:pt>
                <c:pt idx="2515" formatCode="General">
                  <c:v>78.7</c:v>
                </c:pt>
                <c:pt idx="2516" formatCode="General">
                  <c:v>78.7</c:v>
                </c:pt>
                <c:pt idx="2517" formatCode="General">
                  <c:v>78.7</c:v>
                </c:pt>
                <c:pt idx="2518" formatCode="General">
                  <c:v>78.7</c:v>
                </c:pt>
                <c:pt idx="2519" formatCode="General">
                  <c:v>78.7</c:v>
                </c:pt>
                <c:pt idx="2520" formatCode="General">
                  <c:v>78.7</c:v>
                </c:pt>
                <c:pt idx="2521" formatCode="General">
                  <c:v>78.7</c:v>
                </c:pt>
                <c:pt idx="2522" formatCode="General">
                  <c:v>78.7</c:v>
                </c:pt>
                <c:pt idx="2523" formatCode="General">
                  <c:v>78.7</c:v>
                </c:pt>
                <c:pt idx="2524" formatCode="General">
                  <c:v>78.7</c:v>
                </c:pt>
                <c:pt idx="2525" formatCode="General">
                  <c:v>78.7</c:v>
                </c:pt>
                <c:pt idx="2526" formatCode="General">
                  <c:v>78.7</c:v>
                </c:pt>
                <c:pt idx="2527" formatCode="General">
                  <c:v>78.7</c:v>
                </c:pt>
                <c:pt idx="2528" formatCode="General">
                  <c:v>78.8</c:v>
                </c:pt>
                <c:pt idx="2529" formatCode="General">
                  <c:v>78.8</c:v>
                </c:pt>
                <c:pt idx="2530" formatCode="General">
                  <c:v>78.8</c:v>
                </c:pt>
                <c:pt idx="2531" formatCode="General">
                  <c:v>78.8</c:v>
                </c:pt>
                <c:pt idx="2532" formatCode="General">
                  <c:v>78.8</c:v>
                </c:pt>
                <c:pt idx="2533" formatCode="General">
                  <c:v>78.8</c:v>
                </c:pt>
                <c:pt idx="2534" formatCode="General">
                  <c:v>78.8</c:v>
                </c:pt>
                <c:pt idx="2535" formatCode="General">
                  <c:v>78.8</c:v>
                </c:pt>
                <c:pt idx="2536" formatCode="General">
                  <c:v>78.8</c:v>
                </c:pt>
                <c:pt idx="2537" formatCode="General">
                  <c:v>78.8</c:v>
                </c:pt>
                <c:pt idx="2538" formatCode="General">
                  <c:v>78.8</c:v>
                </c:pt>
                <c:pt idx="2539" formatCode="General">
                  <c:v>78.900000000000006</c:v>
                </c:pt>
                <c:pt idx="2540" formatCode="General">
                  <c:v>78.900000000000006</c:v>
                </c:pt>
                <c:pt idx="2541" formatCode="General">
                  <c:v>78.900000000000006</c:v>
                </c:pt>
                <c:pt idx="2542" formatCode="General">
                  <c:v>78.900000000000006</c:v>
                </c:pt>
                <c:pt idx="2543" formatCode="General">
                  <c:v>78.900000000000006</c:v>
                </c:pt>
                <c:pt idx="2544" formatCode="General">
                  <c:v>78.900000000000006</c:v>
                </c:pt>
                <c:pt idx="2545" formatCode="General">
                  <c:v>78.900000000000006</c:v>
                </c:pt>
                <c:pt idx="2546" formatCode="General">
                  <c:v>78.900000000000006</c:v>
                </c:pt>
                <c:pt idx="2547" formatCode="General">
                  <c:v>78.900000000000006</c:v>
                </c:pt>
                <c:pt idx="2548" formatCode="General">
                  <c:v>78.900000000000006</c:v>
                </c:pt>
                <c:pt idx="2549" formatCode="General">
                  <c:v>78.900000000000006</c:v>
                </c:pt>
                <c:pt idx="2550" formatCode="General">
                  <c:v>78.900000000000006</c:v>
                </c:pt>
                <c:pt idx="2551" formatCode="General">
                  <c:v>79</c:v>
                </c:pt>
                <c:pt idx="2552" formatCode="General">
                  <c:v>79</c:v>
                </c:pt>
                <c:pt idx="2553" formatCode="General">
                  <c:v>79</c:v>
                </c:pt>
                <c:pt idx="2554" formatCode="General">
                  <c:v>79</c:v>
                </c:pt>
                <c:pt idx="2555" formatCode="General">
                  <c:v>79</c:v>
                </c:pt>
                <c:pt idx="2556" formatCode="General">
                  <c:v>79</c:v>
                </c:pt>
                <c:pt idx="2557" formatCode="General">
                  <c:v>79</c:v>
                </c:pt>
                <c:pt idx="2558" formatCode="General">
                  <c:v>79</c:v>
                </c:pt>
                <c:pt idx="2559" formatCode="General">
                  <c:v>79</c:v>
                </c:pt>
                <c:pt idx="2560" formatCode="General">
                  <c:v>79</c:v>
                </c:pt>
                <c:pt idx="2561" formatCode="General">
                  <c:v>79</c:v>
                </c:pt>
                <c:pt idx="2562" formatCode="General">
                  <c:v>79</c:v>
                </c:pt>
                <c:pt idx="2563" formatCode="General">
                  <c:v>79</c:v>
                </c:pt>
                <c:pt idx="2564" formatCode="General">
                  <c:v>79</c:v>
                </c:pt>
                <c:pt idx="2565" formatCode="General">
                  <c:v>79</c:v>
                </c:pt>
                <c:pt idx="2566" formatCode="General">
                  <c:v>79</c:v>
                </c:pt>
                <c:pt idx="2567" formatCode="General">
                  <c:v>79</c:v>
                </c:pt>
                <c:pt idx="2568" formatCode="General">
                  <c:v>79</c:v>
                </c:pt>
                <c:pt idx="2569" formatCode="General">
                  <c:v>79</c:v>
                </c:pt>
                <c:pt idx="2570" formatCode="General">
                  <c:v>79.099999999999994</c:v>
                </c:pt>
                <c:pt idx="2571" formatCode="General">
                  <c:v>79.099999999999994</c:v>
                </c:pt>
                <c:pt idx="2572" formatCode="General">
                  <c:v>79.099999999999994</c:v>
                </c:pt>
                <c:pt idx="2573" formatCode="General">
                  <c:v>79.099999999999994</c:v>
                </c:pt>
                <c:pt idx="2574" formatCode="General">
                  <c:v>79.099999999999994</c:v>
                </c:pt>
                <c:pt idx="2575" formatCode="General">
                  <c:v>79.099999999999994</c:v>
                </c:pt>
                <c:pt idx="2576" formatCode="General">
                  <c:v>79.099999999999994</c:v>
                </c:pt>
                <c:pt idx="2577" formatCode="General">
                  <c:v>79.099999999999994</c:v>
                </c:pt>
                <c:pt idx="2578" formatCode="General">
                  <c:v>79.099999999999994</c:v>
                </c:pt>
                <c:pt idx="2579" formatCode="General">
                  <c:v>79.099999999999994</c:v>
                </c:pt>
                <c:pt idx="2580" formatCode="General">
                  <c:v>79.2</c:v>
                </c:pt>
                <c:pt idx="2581" formatCode="General">
                  <c:v>79.2</c:v>
                </c:pt>
                <c:pt idx="2582" formatCode="General">
                  <c:v>79.2</c:v>
                </c:pt>
                <c:pt idx="2583" formatCode="General">
                  <c:v>79.2</c:v>
                </c:pt>
                <c:pt idx="2584" formatCode="General">
                  <c:v>79.2</c:v>
                </c:pt>
                <c:pt idx="2585" formatCode="General">
                  <c:v>79.2</c:v>
                </c:pt>
                <c:pt idx="2586" formatCode="General">
                  <c:v>79.2</c:v>
                </c:pt>
                <c:pt idx="2587" formatCode="General">
                  <c:v>79.2</c:v>
                </c:pt>
                <c:pt idx="2588" formatCode="General">
                  <c:v>79.2</c:v>
                </c:pt>
                <c:pt idx="2589" formatCode="General">
                  <c:v>79.3</c:v>
                </c:pt>
                <c:pt idx="2590" formatCode="General">
                  <c:v>79.3</c:v>
                </c:pt>
                <c:pt idx="2591" formatCode="General">
                  <c:v>79.3</c:v>
                </c:pt>
                <c:pt idx="2592" formatCode="General">
                  <c:v>79.3</c:v>
                </c:pt>
                <c:pt idx="2593" formatCode="General">
                  <c:v>79.3</c:v>
                </c:pt>
                <c:pt idx="2594" formatCode="General">
                  <c:v>79.3</c:v>
                </c:pt>
                <c:pt idx="2595" formatCode="General">
                  <c:v>79.3</c:v>
                </c:pt>
                <c:pt idx="2596" formatCode="General">
                  <c:v>79.3</c:v>
                </c:pt>
                <c:pt idx="2597" formatCode="General">
                  <c:v>79.3</c:v>
                </c:pt>
                <c:pt idx="2598" formatCode="General">
                  <c:v>79.3</c:v>
                </c:pt>
                <c:pt idx="2599" formatCode="General">
                  <c:v>79.3</c:v>
                </c:pt>
                <c:pt idx="2600" formatCode="General">
                  <c:v>79.3</c:v>
                </c:pt>
                <c:pt idx="2601" formatCode="General">
                  <c:v>79.3</c:v>
                </c:pt>
                <c:pt idx="2602" formatCode="General">
                  <c:v>79.400000000000006</c:v>
                </c:pt>
                <c:pt idx="2603" formatCode="General">
                  <c:v>79.400000000000006</c:v>
                </c:pt>
                <c:pt idx="2604" formatCode="General">
                  <c:v>79.400000000000006</c:v>
                </c:pt>
                <c:pt idx="2605" formatCode="General">
                  <c:v>79.400000000000006</c:v>
                </c:pt>
                <c:pt idx="2606" formatCode="General">
                  <c:v>79.400000000000006</c:v>
                </c:pt>
                <c:pt idx="2607" formatCode="General">
                  <c:v>79.400000000000006</c:v>
                </c:pt>
                <c:pt idx="2608" formatCode="General">
                  <c:v>79.400000000000006</c:v>
                </c:pt>
                <c:pt idx="2609" formatCode="General">
                  <c:v>79.400000000000006</c:v>
                </c:pt>
                <c:pt idx="2610" formatCode="General">
                  <c:v>79.400000000000006</c:v>
                </c:pt>
                <c:pt idx="2611" formatCode="General">
                  <c:v>79.400000000000006</c:v>
                </c:pt>
                <c:pt idx="2612" formatCode="General">
                  <c:v>79.400000000000006</c:v>
                </c:pt>
                <c:pt idx="2613" formatCode="General">
                  <c:v>79.400000000000006</c:v>
                </c:pt>
                <c:pt idx="2614" formatCode="General">
                  <c:v>79.5</c:v>
                </c:pt>
                <c:pt idx="2615" formatCode="General">
                  <c:v>79.5</c:v>
                </c:pt>
                <c:pt idx="2616" formatCode="General">
                  <c:v>79.5</c:v>
                </c:pt>
                <c:pt idx="2617" formatCode="General">
                  <c:v>79.5</c:v>
                </c:pt>
                <c:pt idx="2618" formatCode="General">
                  <c:v>79.5</c:v>
                </c:pt>
                <c:pt idx="2619" formatCode="General">
                  <c:v>79.5</c:v>
                </c:pt>
                <c:pt idx="2620" formatCode="General">
                  <c:v>79.5</c:v>
                </c:pt>
                <c:pt idx="2621" formatCode="General">
                  <c:v>79.5</c:v>
                </c:pt>
                <c:pt idx="2622" formatCode="General">
                  <c:v>79.5</c:v>
                </c:pt>
                <c:pt idx="2623" formatCode="General">
                  <c:v>79.5</c:v>
                </c:pt>
                <c:pt idx="2624" formatCode="General">
                  <c:v>79.599999999999994</c:v>
                </c:pt>
                <c:pt idx="2625" formatCode="General">
                  <c:v>79.599999999999994</c:v>
                </c:pt>
                <c:pt idx="2626" formatCode="General">
                  <c:v>79.599999999999994</c:v>
                </c:pt>
                <c:pt idx="2627" formatCode="General">
                  <c:v>79.599999999999994</c:v>
                </c:pt>
                <c:pt idx="2628" formatCode="General">
                  <c:v>79.599999999999994</c:v>
                </c:pt>
                <c:pt idx="2629" formatCode="General">
                  <c:v>79.599999999999994</c:v>
                </c:pt>
                <c:pt idx="2630" formatCode="General">
                  <c:v>79.599999999999994</c:v>
                </c:pt>
                <c:pt idx="2631" formatCode="General">
                  <c:v>79.599999999999994</c:v>
                </c:pt>
                <c:pt idx="2632" formatCode="General">
                  <c:v>79.7</c:v>
                </c:pt>
                <c:pt idx="2633" formatCode="General">
                  <c:v>79.7</c:v>
                </c:pt>
                <c:pt idx="2634" formatCode="General">
                  <c:v>79.7</c:v>
                </c:pt>
                <c:pt idx="2635" formatCode="General">
                  <c:v>79.7</c:v>
                </c:pt>
                <c:pt idx="2636" formatCode="General">
                  <c:v>79.7</c:v>
                </c:pt>
                <c:pt idx="2637" formatCode="General">
                  <c:v>79.7</c:v>
                </c:pt>
                <c:pt idx="2638" formatCode="General">
                  <c:v>79.7</c:v>
                </c:pt>
                <c:pt idx="2639" formatCode="General">
                  <c:v>79.7</c:v>
                </c:pt>
                <c:pt idx="2640" formatCode="General">
                  <c:v>79.7</c:v>
                </c:pt>
                <c:pt idx="2641" formatCode="General">
                  <c:v>79.7</c:v>
                </c:pt>
                <c:pt idx="2642" formatCode="General">
                  <c:v>79.7</c:v>
                </c:pt>
                <c:pt idx="2643" formatCode="General">
                  <c:v>79.8</c:v>
                </c:pt>
                <c:pt idx="2644" formatCode="General">
                  <c:v>79.8</c:v>
                </c:pt>
                <c:pt idx="2645" formatCode="General">
                  <c:v>79.8</c:v>
                </c:pt>
                <c:pt idx="2646" formatCode="General">
                  <c:v>79.8</c:v>
                </c:pt>
                <c:pt idx="2647" formatCode="General">
                  <c:v>79.8</c:v>
                </c:pt>
                <c:pt idx="2648" formatCode="General">
                  <c:v>79.8</c:v>
                </c:pt>
                <c:pt idx="2649" formatCode="General">
                  <c:v>79.8</c:v>
                </c:pt>
                <c:pt idx="2650" formatCode="General">
                  <c:v>79.8</c:v>
                </c:pt>
                <c:pt idx="2651" formatCode="General">
                  <c:v>79.8</c:v>
                </c:pt>
                <c:pt idx="2652" formatCode="General">
                  <c:v>79.8</c:v>
                </c:pt>
                <c:pt idx="2653" formatCode="General">
                  <c:v>79.8</c:v>
                </c:pt>
                <c:pt idx="2654" formatCode="General">
                  <c:v>79.900000000000006</c:v>
                </c:pt>
                <c:pt idx="2655" formatCode="General">
                  <c:v>79.900000000000006</c:v>
                </c:pt>
                <c:pt idx="2656" formatCode="General">
                  <c:v>79.900000000000006</c:v>
                </c:pt>
                <c:pt idx="2657" formatCode="General">
                  <c:v>79.900000000000006</c:v>
                </c:pt>
                <c:pt idx="2658" formatCode="General">
                  <c:v>79.900000000000006</c:v>
                </c:pt>
                <c:pt idx="2659" formatCode="General">
                  <c:v>79.900000000000006</c:v>
                </c:pt>
                <c:pt idx="2660" formatCode="General">
                  <c:v>79.900000000000006</c:v>
                </c:pt>
                <c:pt idx="2661" formatCode="General">
                  <c:v>79.900000000000006</c:v>
                </c:pt>
                <c:pt idx="2662" formatCode="General">
                  <c:v>79.900000000000006</c:v>
                </c:pt>
                <c:pt idx="2663" formatCode="General">
                  <c:v>79.900000000000006</c:v>
                </c:pt>
                <c:pt idx="2664" formatCode="General">
                  <c:v>80</c:v>
                </c:pt>
                <c:pt idx="2665" formatCode="General">
                  <c:v>80</c:v>
                </c:pt>
                <c:pt idx="2666" formatCode="General">
                  <c:v>80</c:v>
                </c:pt>
                <c:pt idx="2667" formatCode="General">
                  <c:v>80</c:v>
                </c:pt>
                <c:pt idx="2668" formatCode="General">
                  <c:v>80</c:v>
                </c:pt>
                <c:pt idx="2669" formatCode="General">
                  <c:v>80</c:v>
                </c:pt>
                <c:pt idx="2670" formatCode="General">
                  <c:v>80</c:v>
                </c:pt>
                <c:pt idx="2671" formatCode="General">
                  <c:v>80</c:v>
                </c:pt>
                <c:pt idx="2672" formatCode="General">
                  <c:v>80</c:v>
                </c:pt>
                <c:pt idx="2673" formatCode="General">
                  <c:v>80</c:v>
                </c:pt>
                <c:pt idx="2674" formatCode="General">
                  <c:v>80</c:v>
                </c:pt>
                <c:pt idx="2675" formatCode="General">
                  <c:v>81</c:v>
                </c:pt>
                <c:pt idx="2676" formatCode="General">
                  <c:v>81</c:v>
                </c:pt>
                <c:pt idx="2677" formatCode="General">
                  <c:v>81</c:v>
                </c:pt>
                <c:pt idx="2678" formatCode="General">
                  <c:v>81</c:v>
                </c:pt>
                <c:pt idx="2679" formatCode="General">
                  <c:v>81</c:v>
                </c:pt>
                <c:pt idx="2680" formatCode="General">
                  <c:v>81</c:v>
                </c:pt>
                <c:pt idx="2681" formatCode="General">
                  <c:v>81</c:v>
                </c:pt>
                <c:pt idx="2682" formatCode="General">
                  <c:v>81</c:v>
                </c:pt>
                <c:pt idx="2683" formatCode="General">
                  <c:v>81</c:v>
                </c:pt>
                <c:pt idx="2684" formatCode="General">
                  <c:v>81</c:v>
                </c:pt>
                <c:pt idx="2685" formatCode="General">
                  <c:v>81</c:v>
                </c:pt>
                <c:pt idx="2686" formatCode="General">
                  <c:v>81</c:v>
                </c:pt>
                <c:pt idx="2687" formatCode="General">
                  <c:v>81</c:v>
                </c:pt>
                <c:pt idx="2688" formatCode="General">
                  <c:v>81</c:v>
                </c:pt>
                <c:pt idx="2689" formatCode="General">
                  <c:v>81</c:v>
                </c:pt>
                <c:pt idx="2690" formatCode="General">
                  <c:v>81</c:v>
                </c:pt>
                <c:pt idx="2691" formatCode="General">
                  <c:v>81</c:v>
                </c:pt>
                <c:pt idx="2692" formatCode="General">
                  <c:v>81</c:v>
                </c:pt>
                <c:pt idx="2693" formatCode="General">
                  <c:v>81</c:v>
                </c:pt>
                <c:pt idx="2694" formatCode="General">
                  <c:v>81</c:v>
                </c:pt>
                <c:pt idx="2695" formatCode="General">
                  <c:v>81</c:v>
                </c:pt>
                <c:pt idx="2696" formatCode="General">
                  <c:v>81</c:v>
                </c:pt>
                <c:pt idx="2697" formatCode="General">
                  <c:v>81</c:v>
                </c:pt>
                <c:pt idx="2698" formatCode="General">
                  <c:v>81</c:v>
                </c:pt>
                <c:pt idx="2699" formatCode="General">
                  <c:v>81</c:v>
                </c:pt>
                <c:pt idx="2700" formatCode="General">
                  <c:v>81.099999999999994</c:v>
                </c:pt>
                <c:pt idx="2701" formatCode="General">
                  <c:v>81.099999999999994</c:v>
                </c:pt>
                <c:pt idx="2702" formatCode="General">
                  <c:v>81.099999999999994</c:v>
                </c:pt>
                <c:pt idx="2703" formatCode="General">
                  <c:v>81.099999999999994</c:v>
                </c:pt>
                <c:pt idx="2704" formatCode="General">
                  <c:v>81.099999999999994</c:v>
                </c:pt>
                <c:pt idx="2705" formatCode="General">
                  <c:v>81.099999999999994</c:v>
                </c:pt>
                <c:pt idx="2706" formatCode="General">
                  <c:v>81.099999999999994</c:v>
                </c:pt>
                <c:pt idx="2707" formatCode="General">
                  <c:v>81.099999999999994</c:v>
                </c:pt>
                <c:pt idx="2708" formatCode="General">
                  <c:v>81.099999999999994</c:v>
                </c:pt>
                <c:pt idx="2709" formatCode="General">
                  <c:v>81.099999999999994</c:v>
                </c:pt>
                <c:pt idx="2710" formatCode="General">
                  <c:v>81.099999999999994</c:v>
                </c:pt>
                <c:pt idx="2711" formatCode="General">
                  <c:v>81.099999999999994</c:v>
                </c:pt>
                <c:pt idx="2712" formatCode="General">
                  <c:v>81.099999999999994</c:v>
                </c:pt>
                <c:pt idx="2713" formatCode="General">
                  <c:v>81.099999999999994</c:v>
                </c:pt>
                <c:pt idx="2714" formatCode="General">
                  <c:v>81.099999999999994</c:v>
                </c:pt>
                <c:pt idx="2715" formatCode="General">
                  <c:v>81.099999999999994</c:v>
                </c:pt>
                <c:pt idx="2716" formatCode="General">
                  <c:v>81.099999999999994</c:v>
                </c:pt>
                <c:pt idx="2717" formatCode="General">
                  <c:v>81.2</c:v>
                </c:pt>
                <c:pt idx="2718" formatCode="General">
                  <c:v>81.2</c:v>
                </c:pt>
                <c:pt idx="2719" formatCode="General">
                  <c:v>81.2</c:v>
                </c:pt>
                <c:pt idx="2720" formatCode="General">
                  <c:v>81.2</c:v>
                </c:pt>
                <c:pt idx="2721" formatCode="General">
                  <c:v>81.2</c:v>
                </c:pt>
                <c:pt idx="2722" formatCode="General">
                  <c:v>81.2</c:v>
                </c:pt>
                <c:pt idx="2723" formatCode="General">
                  <c:v>81.3</c:v>
                </c:pt>
                <c:pt idx="2724" formatCode="General">
                  <c:v>81.3</c:v>
                </c:pt>
                <c:pt idx="2725" formatCode="General">
                  <c:v>81.3</c:v>
                </c:pt>
                <c:pt idx="2726" formatCode="General">
                  <c:v>81.3</c:v>
                </c:pt>
                <c:pt idx="2727" formatCode="General">
                  <c:v>81.3</c:v>
                </c:pt>
                <c:pt idx="2728" formatCode="General">
                  <c:v>81.3</c:v>
                </c:pt>
                <c:pt idx="2729" formatCode="General">
                  <c:v>81.3</c:v>
                </c:pt>
                <c:pt idx="2730" formatCode="General">
                  <c:v>81.3</c:v>
                </c:pt>
                <c:pt idx="2731" formatCode="General">
                  <c:v>81.400000000000006</c:v>
                </c:pt>
                <c:pt idx="2732" formatCode="General">
                  <c:v>81.400000000000006</c:v>
                </c:pt>
                <c:pt idx="2733" formatCode="General">
                  <c:v>81.400000000000006</c:v>
                </c:pt>
                <c:pt idx="2734" formatCode="General">
                  <c:v>81.400000000000006</c:v>
                </c:pt>
                <c:pt idx="2735" formatCode="General">
                  <c:v>81.400000000000006</c:v>
                </c:pt>
                <c:pt idx="2736" formatCode="General">
                  <c:v>81.400000000000006</c:v>
                </c:pt>
                <c:pt idx="2737" formatCode="General">
                  <c:v>81.400000000000006</c:v>
                </c:pt>
                <c:pt idx="2738" formatCode="General">
                  <c:v>81.400000000000006</c:v>
                </c:pt>
                <c:pt idx="2739" formatCode="General">
                  <c:v>81.5</c:v>
                </c:pt>
                <c:pt idx="2740" formatCode="General">
                  <c:v>81.5</c:v>
                </c:pt>
                <c:pt idx="2741" formatCode="General">
                  <c:v>81.5</c:v>
                </c:pt>
                <c:pt idx="2742" formatCode="General">
                  <c:v>81.5</c:v>
                </c:pt>
                <c:pt idx="2743" formatCode="General">
                  <c:v>81.5</c:v>
                </c:pt>
                <c:pt idx="2744" formatCode="General">
                  <c:v>81.5</c:v>
                </c:pt>
                <c:pt idx="2745" formatCode="General">
                  <c:v>81.5</c:v>
                </c:pt>
                <c:pt idx="2746" formatCode="General">
                  <c:v>81.5</c:v>
                </c:pt>
                <c:pt idx="2747" formatCode="General">
                  <c:v>81.5</c:v>
                </c:pt>
                <c:pt idx="2748" formatCode="General">
                  <c:v>81.5</c:v>
                </c:pt>
                <c:pt idx="2749" formatCode="General">
                  <c:v>81.599999999999994</c:v>
                </c:pt>
                <c:pt idx="2750" formatCode="General">
                  <c:v>81.599999999999994</c:v>
                </c:pt>
                <c:pt idx="2751" formatCode="General">
                  <c:v>81.599999999999994</c:v>
                </c:pt>
                <c:pt idx="2752" formatCode="General">
                  <c:v>81.599999999999994</c:v>
                </c:pt>
                <c:pt idx="2753" formatCode="General">
                  <c:v>81.599999999999994</c:v>
                </c:pt>
                <c:pt idx="2754" formatCode="General">
                  <c:v>81.599999999999994</c:v>
                </c:pt>
                <c:pt idx="2755" formatCode="General">
                  <c:v>81.7</c:v>
                </c:pt>
                <c:pt idx="2756" formatCode="General">
                  <c:v>81.7</c:v>
                </c:pt>
                <c:pt idx="2757" formatCode="General">
                  <c:v>81.7</c:v>
                </c:pt>
                <c:pt idx="2758" formatCode="General">
                  <c:v>81.7</c:v>
                </c:pt>
                <c:pt idx="2759" formatCode="General">
                  <c:v>81.7</c:v>
                </c:pt>
                <c:pt idx="2760" formatCode="General">
                  <c:v>81.7</c:v>
                </c:pt>
                <c:pt idx="2761" formatCode="General">
                  <c:v>81.7</c:v>
                </c:pt>
                <c:pt idx="2762" formatCode="General">
                  <c:v>81.7</c:v>
                </c:pt>
                <c:pt idx="2763" formatCode="General">
                  <c:v>81.7</c:v>
                </c:pt>
                <c:pt idx="2764" formatCode="General">
                  <c:v>81.7</c:v>
                </c:pt>
                <c:pt idx="2765" formatCode="General">
                  <c:v>81.7</c:v>
                </c:pt>
                <c:pt idx="2766" formatCode="General">
                  <c:v>81.8</c:v>
                </c:pt>
                <c:pt idx="2767" formatCode="General">
                  <c:v>81.8</c:v>
                </c:pt>
                <c:pt idx="2768" formatCode="General">
                  <c:v>81.8</c:v>
                </c:pt>
                <c:pt idx="2769" formatCode="General">
                  <c:v>81.8</c:v>
                </c:pt>
                <c:pt idx="2770" formatCode="General">
                  <c:v>81.8</c:v>
                </c:pt>
                <c:pt idx="2771" formatCode="General">
                  <c:v>81.8</c:v>
                </c:pt>
                <c:pt idx="2772" formatCode="General">
                  <c:v>81.8</c:v>
                </c:pt>
                <c:pt idx="2773" formatCode="General">
                  <c:v>81.900000000000006</c:v>
                </c:pt>
                <c:pt idx="2774" formatCode="General">
                  <c:v>81.900000000000006</c:v>
                </c:pt>
                <c:pt idx="2775" formatCode="General">
                  <c:v>81.900000000000006</c:v>
                </c:pt>
                <c:pt idx="2776" formatCode="General">
                  <c:v>81.900000000000006</c:v>
                </c:pt>
                <c:pt idx="2777" formatCode="General">
                  <c:v>81.900000000000006</c:v>
                </c:pt>
                <c:pt idx="2778" formatCode="General">
                  <c:v>82</c:v>
                </c:pt>
                <c:pt idx="2779" formatCode="General">
                  <c:v>82</c:v>
                </c:pt>
                <c:pt idx="2780" formatCode="General">
                  <c:v>82</c:v>
                </c:pt>
                <c:pt idx="2781" formatCode="General">
                  <c:v>82</c:v>
                </c:pt>
                <c:pt idx="2782" formatCode="General">
                  <c:v>82</c:v>
                </c:pt>
                <c:pt idx="2783" formatCode="General">
                  <c:v>82</c:v>
                </c:pt>
                <c:pt idx="2784" formatCode="General">
                  <c:v>82</c:v>
                </c:pt>
                <c:pt idx="2785" formatCode="General">
                  <c:v>82</c:v>
                </c:pt>
                <c:pt idx="2786" formatCode="General">
                  <c:v>82</c:v>
                </c:pt>
                <c:pt idx="2787" formatCode="General">
                  <c:v>82</c:v>
                </c:pt>
                <c:pt idx="2788" formatCode="General">
                  <c:v>82</c:v>
                </c:pt>
                <c:pt idx="2789" formatCode="General">
                  <c:v>82</c:v>
                </c:pt>
                <c:pt idx="2790" formatCode="General">
                  <c:v>82</c:v>
                </c:pt>
                <c:pt idx="2791" formatCode="General">
                  <c:v>82</c:v>
                </c:pt>
                <c:pt idx="2792" formatCode="General">
                  <c:v>82</c:v>
                </c:pt>
                <c:pt idx="2793" formatCode="General">
                  <c:v>82</c:v>
                </c:pt>
                <c:pt idx="2794" formatCode="General">
                  <c:v>82</c:v>
                </c:pt>
                <c:pt idx="2795" formatCode="General">
                  <c:v>82</c:v>
                </c:pt>
                <c:pt idx="2796" formatCode="General">
                  <c:v>82</c:v>
                </c:pt>
                <c:pt idx="2797" formatCode="General">
                  <c:v>82</c:v>
                </c:pt>
                <c:pt idx="2798" formatCode="General">
                  <c:v>82</c:v>
                </c:pt>
                <c:pt idx="2799" formatCode="General">
                  <c:v>82.1</c:v>
                </c:pt>
                <c:pt idx="2800" formatCode="General">
                  <c:v>82.1</c:v>
                </c:pt>
                <c:pt idx="2801" formatCode="General">
                  <c:v>82.1</c:v>
                </c:pt>
                <c:pt idx="2802" formatCode="General">
                  <c:v>82.1</c:v>
                </c:pt>
                <c:pt idx="2803" formatCode="General">
                  <c:v>82.1</c:v>
                </c:pt>
                <c:pt idx="2804" formatCode="General">
                  <c:v>82.2</c:v>
                </c:pt>
                <c:pt idx="2805" formatCode="General">
                  <c:v>82.2</c:v>
                </c:pt>
                <c:pt idx="2806" formatCode="General">
                  <c:v>82.2</c:v>
                </c:pt>
                <c:pt idx="2807" formatCode="General">
                  <c:v>82.2</c:v>
                </c:pt>
                <c:pt idx="2808" formatCode="General">
                  <c:v>82.3</c:v>
                </c:pt>
                <c:pt idx="2809" formatCode="General">
                  <c:v>82.3</c:v>
                </c:pt>
                <c:pt idx="2810" formatCode="General">
                  <c:v>82.3</c:v>
                </c:pt>
                <c:pt idx="2811" formatCode="General">
                  <c:v>82.3</c:v>
                </c:pt>
                <c:pt idx="2812" formatCode="General">
                  <c:v>82.3</c:v>
                </c:pt>
                <c:pt idx="2813" formatCode="General">
                  <c:v>82.4</c:v>
                </c:pt>
                <c:pt idx="2814" formatCode="General">
                  <c:v>82.4</c:v>
                </c:pt>
                <c:pt idx="2815" formatCode="General">
                  <c:v>82.4</c:v>
                </c:pt>
                <c:pt idx="2816" formatCode="General">
                  <c:v>82.4</c:v>
                </c:pt>
                <c:pt idx="2817" formatCode="General">
                  <c:v>82.4</c:v>
                </c:pt>
                <c:pt idx="2818" formatCode="General">
                  <c:v>82.5</c:v>
                </c:pt>
                <c:pt idx="2819" formatCode="General">
                  <c:v>82.5</c:v>
                </c:pt>
                <c:pt idx="2820" formatCode="General">
                  <c:v>82.5</c:v>
                </c:pt>
                <c:pt idx="2821" formatCode="General">
                  <c:v>82.5</c:v>
                </c:pt>
                <c:pt idx="2822" formatCode="General">
                  <c:v>82.5</c:v>
                </c:pt>
                <c:pt idx="2823" formatCode="General">
                  <c:v>82.5</c:v>
                </c:pt>
                <c:pt idx="2824" formatCode="General">
                  <c:v>82.5</c:v>
                </c:pt>
                <c:pt idx="2825" formatCode="General">
                  <c:v>82.6</c:v>
                </c:pt>
                <c:pt idx="2826" formatCode="General">
                  <c:v>82.6</c:v>
                </c:pt>
                <c:pt idx="2827" formatCode="General">
                  <c:v>82.6</c:v>
                </c:pt>
                <c:pt idx="2828" formatCode="General">
                  <c:v>82.7</c:v>
                </c:pt>
                <c:pt idx="2829" formatCode="General">
                  <c:v>82.7</c:v>
                </c:pt>
                <c:pt idx="2830" formatCode="General">
                  <c:v>82.7</c:v>
                </c:pt>
                <c:pt idx="2831" formatCode="General">
                  <c:v>82.7</c:v>
                </c:pt>
                <c:pt idx="2832" formatCode="General">
                  <c:v>82.7</c:v>
                </c:pt>
                <c:pt idx="2833" formatCode="General">
                  <c:v>82.7</c:v>
                </c:pt>
                <c:pt idx="2834" formatCode="General">
                  <c:v>82.8</c:v>
                </c:pt>
                <c:pt idx="2835" formatCode="General">
                  <c:v>82.8</c:v>
                </c:pt>
                <c:pt idx="2836" formatCode="General">
                  <c:v>82.9</c:v>
                </c:pt>
                <c:pt idx="2837" formatCode="General">
                  <c:v>83</c:v>
                </c:pt>
                <c:pt idx="2838" formatCode="General">
                  <c:v>83</c:v>
                </c:pt>
                <c:pt idx="2839" formatCode="General">
                  <c:v>83</c:v>
                </c:pt>
                <c:pt idx="2840" formatCode="General">
                  <c:v>83</c:v>
                </c:pt>
                <c:pt idx="2841" formatCode="General">
                  <c:v>83</c:v>
                </c:pt>
                <c:pt idx="2842" formatCode="General">
                  <c:v>83</c:v>
                </c:pt>
                <c:pt idx="2843" formatCode="General">
                  <c:v>83</c:v>
                </c:pt>
                <c:pt idx="2844" formatCode="General">
                  <c:v>83</c:v>
                </c:pt>
                <c:pt idx="2845" formatCode="General">
                  <c:v>83</c:v>
                </c:pt>
                <c:pt idx="2846" formatCode="General">
                  <c:v>83</c:v>
                </c:pt>
                <c:pt idx="2847" formatCode="General">
                  <c:v>83</c:v>
                </c:pt>
                <c:pt idx="2848" formatCode="General">
                  <c:v>83</c:v>
                </c:pt>
                <c:pt idx="2849" formatCode="General">
                  <c:v>83</c:v>
                </c:pt>
                <c:pt idx="2850" formatCode="General">
                  <c:v>83</c:v>
                </c:pt>
                <c:pt idx="2851" formatCode="General">
                  <c:v>83</c:v>
                </c:pt>
                <c:pt idx="2852" formatCode="General">
                  <c:v>83</c:v>
                </c:pt>
                <c:pt idx="2853" formatCode="General">
                  <c:v>83.1</c:v>
                </c:pt>
                <c:pt idx="2854" formatCode="General">
                  <c:v>83.2</c:v>
                </c:pt>
                <c:pt idx="2855" formatCode="General">
                  <c:v>83.3</c:v>
                </c:pt>
                <c:pt idx="2856" formatCode="General">
                  <c:v>83.4</c:v>
                </c:pt>
                <c:pt idx="2857" formatCode="General">
                  <c:v>83.5</c:v>
                </c:pt>
                <c:pt idx="2858" formatCode="General">
                  <c:v>83.5</c:v>
                </c:pt>
                <c:pt idx="2859" formatCode="General">
                  <c:v>83.7</c:v>
                </c:pt>
                <c:pt idx="2860" formatCode="General">
                  <c:v>84</c:v>
                </c:pt>
                <c:pt idx="2861" formatCode="General">
                  <c:v>84</c:v>
                </c:pt>
                <c:pt idx="2862" formatCode="General">
                  <c:v>84</c:v>
                </c:pt>
                <c:pt idx="2863" formatCode="General">
                  <c:v>84</c:v>
                </c:pt>
                <c:pt idx="2864" formatCode="General">
                  <c:v>84</c:v>
                </c:pt>
                <c:pt idx="2865" formatCode="General">
                  <c:v>84</c:v>
                </c:pt>
                <c:pt idx="2866" formatCode="General">
                  <c:v>84</c:v>
                </c:pt>
                <c:pt idx="2867" formatCode="General">
                  <c:v>84</c:v>
                </c:pt>
                <c:pt idx="2868" formatCode="General">
                  <c:v>84</c:v>
                </c:pt>
                <c:pt idx="2869" formatCode="General">
                  <c:v>84</c:v>
                </c:pt>
                <c:pt idx="2870" formatCode="General">
                  <c:v>84</c:v>
                </c:pt>
                <c:pt idx="2871" formatCode="General">
                  <c:v>85</c:v>
                </c:pt>
                <c:pt idx="2872" formatCode="General">
                  <c:v>85</c:v>
                </c:pt>
                <c:pt idx="2873" formatCode="General">
                  <c:v>85</c:v>
                </c:pt>
                <c:pt idx="2874" formatCode="General">
                  <c:v>85</c:v>
                </c:pt>
                <c:pt idx="2875" formatCode="General">
                  <c:v>85</c:v>
                </c:pt>
                <c:pt idx="2876" formatCode="General">
                  <c:v>85</c:v>
                </c:pt>
                <c:pt idx="2877" formatCode="General">
                  <c:v>85</c:v>
                </c:pt>
                <c:pt idx="2878" formatCode="General">
                  <c:v>85</c:v>
                </c:pt>
                <c:pt idx="2879" formatCode="General">
                  <c:v>85</c:v>
                </c:pt>
                <c:pt idx="2880" formatCode="General">
                  <c:v>85</c:v>
                </c:pt>
                <c:pt idx="2881" formatCode="General">
                  <c:v>85</c:v>
                </c:pt>
                <c:pt idx="2882" formatCode="General">
                  <c:v>85</c:v>
                </c:pt>
                <c:pt idx="2883" formatCode="General">
                  <c:v>86</c:v>
                </c:pt>
                <c:pt idx="2884" formatCode="General">
                  <c:v>86</c:v>
                </c:pt>
                <c:pt idx="2885" formatCode="General">
                  <c:v>86</c:v>
                </c:pt>
                <c:pt idx="2886" formatCode="General">
                  <c:v>86</c:v>
                </c:pt>
                <c:pt idx="2887" formatCode="General">
                  <c:v>86</c:v>
                </c:pt>
                <c:pt idx="2888" formatCode="General">
                  <c:v>86</c:v>
                </c:pt>
                <c:pt idx="2889" formatCode="General">
                  <c:v>86</c:v>
                </c:pt>
                <c:pt idx="2890" formatCode="General">
                  <c:v>86</c:v>
                </c:pt>
                <c:pt idx="2891" formatCode="General">
                  <c:v>86</c:v>
                </c:pt>
                <c:pt idx="2892" formatCode="General">
                  <c:v>86</c:v>
                </c:pt>
                <c:pt idx="2893" formatCode="General">
                  <c:v>86</c:v>
                </c:pt>
                <c:pt idx="2894" formatCode="General">
                  <c:v>86</c:v>
                </c:pt>
                <c:pt idx="2895" formatCode="General">
                  <c:v>86</c:v>
                </c:pt>
                <c:pt idx="2896" formatCode="General">
                  <c:v>86</c:v>
                </c:pt>
                <c:pt idx="2897" formatCode="General">
                  <c:v>86</c:v>
                </c:pt>
                <c:pt idx="2898" formatCode="General">
                  <c:v>87</c:v>
                </c:pt>
                <c:pt idx="2899" formatCode="General">
                  <c:v>87</c:v>
                </c:pt>
                <c:pt idx="2900" formatCode="General">
                  <c:v>87</c:v>
                </c:pt>
                <c:pt idx="2901" formatCode="General">
                  <c:v>87</c:v>
                </c:pt>
                <c:pt idx="2902" formatCode="General">
                  <c:v>87</c:v>
                </c:pt>
                <c:pt idx="2903" formatCode="General">
                  <c:v>87</c:v>
                </c:pt>
                <c:pt idx="2904" formatCode="General">
                  <c:v>87</c:v>
                </c:pt>
                <c:pt idx="2905" formatCode="General">
                  <c:v>87</c:v>
                </c:pt>
                <c:pt idx="2906" formatCode="General">
                  <c:v>87</c:v>
                </c:pt>
                <c:pt idx="2907" formatCode="General">
                  <c:v>88</c:v>
                </c:pt>
                <c:pt idx="2908" formatCode="General">
                  <c:v>88</c:v>
                </c:pt>
                <c:pt idx="2909" formatCode="General">
                  <c:v>88</c:v>
                </c:pt>
                <c:pt idx="2910" formatCode="General">
                  <c:v>88</c:v>
                </c:pt>
                <c:pt idx="2911" formatCode="General">
                  <c:v>88</c:v>
                </c:pt>
                <c:pt idx="2912" formatCode="General">
                  <c:v>88</c:v>
                </c:pt>
                <c:pt idx="2913" formatCode="General">
                  <c:v>88</c:v>
                </c:pt>
                <c:pt idx="2914" formatCode="General">
                  <c:v>88</c:v>
                </c:pt>
                <c:pt idx="2915" formatCode="General">
                  <c:v>88</c:v>
                </c:pt>
                <c:pt idx="2916" formatCode="General">
                  <c:v>88</c:v>
                </c:pt>
                <c:pt idx="2917" formatCode="General">
                  <c:v>89</c:v>
                </c:pt>
                <c:pt idx="2918" formatCode="General">
                  <c:v>89</c:v>
                </c:pt>
                <c:pt idx="2919" formatCode="General">
                  <c:v>89</c:v>
                </c:pt>
                <c:pt idx="2920" formatCode="General">
                  <c:v>89</c:v>
                </c:pt>
                <c:pt idx="2921" formatCode="General">
                  <c:v>89</c:v>
                </c:pt>
                <c:pt idx="2922" formatCode="General">
                  <c:v>89</c:v>
                </c:pt>
                <c:pt idx="2923" formatCode="General">
                  <c:v>89</c:v>
                </c:pt>
                <c:pt idx="2924" formatCode="General">
                  <c:v>89</c:v>
                </c:pt>
                <c:pt idx="2925" formatCode="General">
                  <c:v>89</c:v>
                </c:pt>
                <c:pt idx="2926" formatCode="General">
                  <c:v>89</c:v>
                </c:pt>
                <c:pt idx="2927" formatCode="General">
                  <c:v>89</c:v>
                </c:pt>
              </c:numCache>
            </c:numRef>
          </c:yVal>
          <c:smooth val="0"/>
          <c:extLst>
            <c:ext xmlns:c16="http://schemas.microsoft.com/office/drawing/2014/chart" uri="{C3380CC4-5D6E-409C-BE32-E72D297353CC}">
              <c16:uniqueId val="{00000001-9EF6-4106-B9DB-594D9FE225EB}"/>
            </c:ext>
          </c:extLst>
        </c:ser>
        <c:ser>
          <c:idx val="1"/>
          <c:order val="1"/>
          <c:tx>
            <c:v>Identity</c:v>
          </c:tx>
          <c:spPr>
            <a:ln w="15875" cap="rnd">
              <a:solidFill>
                <a:srgbClr val="787878"/>
              </a:solidFill>
              <a:prstDash val="dot"/>
            </a:ln>
          </c:spPr>
          <c:marker>
            <c:symbol val="none"/>
          </c:marker>
          <c:xVal>
            <c:numRef>
              <c:f>Univariate!UV_QQ_Exponential</c:f>
              <c:numCache>
                <c:formatCode>0.0</c:formatCode>
                <c:ptCount val="2928"/>
                <c:pt idx="0">
                  <c:v>1.1822206790578103E-2</c:v>
                </c:pt>
                <c:pt idx="1">
                  <c:v>3.5472679071871405E-2</c:v>
                </c:pt>
                <c:pt idx="2">
                  <c:v>5.9131234221489762E-2</c:v>
                </c:pt>
                <c:pt idx="3">
                  <c:v>8.2797877766188605E-2</c:v>
                </c:pt>
                <c:pt idx="4">
                  <c:v>0.10647261523839377</c:v>
                </c:pt>
                <c:pt idx="5">
                  <c:v>0.13015545217618615</c:v>
                </c:pt>
                <c:pt idx="6">
                  <c:v>0.15384639412335566</c:v>
                </c:pt>
                <c:pt idx="7">
                  <c:v>0.17754544662938598</c:v>
                </c:pt>
                <c:pt idx="8">
                  <c:v>0.20125261524943913</c:v>
                </c:pt>
                <c:pt idx="9">
                  <c:v>0.22496790554441731</c:v>
                </c:pt>
                <c:pt idx="10">
                  <c:v>0.24869132308090908</c:v>
                </c:pt>
                <c:pt idx="11">
                  <c:v>0.2724228734312511</c:v>
                </c:pt>
                <c:pt idx="12">
                  <c:v>0.29616256217351278</c:v>
                </c:pt>
                <c:pt idx="13">
                  <c:v>0.31991039489148132</c:v>
                </c:pt>
                <c:pt idx="14">
                  <c:v>0.34366637717471549</c:v>
                </c:pt>
                <c:pt idx="15">
                  <c:v>0.36743051461853049</c:v>
                </c:pt>
                <c:pt idx="16">
                  <c:v>0.391202812823983</c:v>
                </c:pt>
                <c:pt idx="17">
                  <c:v>0.41498327739792507</c:v>
                </c:pt>
                <c:pt idx="18">
                  <c:v>0.43877191395298887</c:v>
                </c:pt>
                <c:pt idx="19">
                  <c:v>0.46256872810757177</c:v>
                </c:pt>
                <c:pt idx="20">
                  <c:v>0.48637372548589808</c:v>
                </c:pt>
                <c:pt idx="21">
                  <c:v>0.51018691171796549</c:v>
                </c:pt>
                <c:pt idx="22">
                  <c:v>0.5340082924396069</c:v>
                </c:pt>
                <c:pt idx="23">
                  <c:v>0.55783787329247525</c:v>
                </c:pt>
                <c:pt idx="24">
                  <c:v>0.5816756599240287</c:v>
                </c:pt>
                <c:pt idx="25">
                  <c:v>0.60552165798758451</c:v>
                </c:pt>
                <c:pt idx="26">
                  <c:v>0.62937587314230425</c:v>
                </c:pt>
                <c:pt idx="27">
                  <c:v>0.65323831105317876</c:v>
                </c:pt>
                <c:pt idx="28">
                  <c:v>0.67710897739108977</c:v>
                </c:pt>
                <c:pt idx="29">
                  <c:v>0.70098787783275684</c:v>
                </c:pt>
                <c:pt idx="30">
                  <c:v>0.72487501806079901</c:v>
                </c:pt>
                <c:pt idx="31">
                  <c:v>0.7487704037637205</c:v>
                </c:pt>
                <c:pt idx="32">
                  <c:v>0.7726740406358944</c:v>
                </c:pt>
                <c:pt idx="33">
                  <c:v>0.79658593437761827</c:v>
                </c:pt>
                <c:pt idx="34">
                  <c:v>0.82050609069509906</c:v>
                </c:pt>
                <c:pt idx="35">
                  <c:v>0.84443451530043712</c:v>
                </c:pt>
                <c:pt idx="36">
                  <c:v>0.86837121391168948</c:v>
                </c:pt>
                <c:pt idx="37">
                  <c:v>0.89231619225281611</c:v>
                </c:pt>
                <c:pt idx="38">
                  <c:v>0.91626945605374155</c:v>
                </c:pt>
                <c:pt idx="39">
                  <c:v>0.9402310110503409</c:v>
                </c:pt>
                <c:pt idx="40">
                  <c:v>0.96420086298442387</c:v>
                </c:pt>
                <c:pt idx="41">
                  <c:v>0.98817901760379034</c:v>
                </c:pt>
                <c:pt idx="42">
                  <c:v>1.0121654806622149</c:v>
                </c:pt>
                <c:pt idx="43">
                  <c:v>1.0361602579194316</c:v>
                </c:pt>
                <c:pt idx="44">
                  <c:v>1.060163355141198</c:v>
                </c:pt>
                <c:pt idx="45">
                  <c:v>1.0841747780992392</c:v>
                </c:pt>
                <c:pt idx="46">
                  <c:v>1.1081945325713123</c:v>
                </c:pt>
                <c:pt idx="47">
                  <c:v>1.1322226243411904</c:v>
                </c:pt>
                <c:pt idx="48">
                  <c:v>1.1562590591986486</c:v>
                </c:pt>
                <c:pt idx="49">
                  <c:v>1.1803038429395178</c:v>
                </c:pt>
                <c:pt idx="50">
                  <c:v>1.2043569813656712</c:v>
                </c:pt>
                <c:pt idx="51">
                  <c:v>1.2284184802850076</c:v>
                </c:pt>
                <c:pt idx="52">
                  <c:v>1.2524883455115159</c:v>
                </c:pt>
                <c:pt idx="53">
                  <c:v>1.2765665828652204</c:v>
                </c:pt>
                <c:pt idx="54">
                  <c:v>1.3006531981722442</c:v>
                </c:pt>
                <c:pt idx="55">
                  <c:v>1.3247481972647939</c:v>
                </c:pt>
                <c:pt idx="56">
                  <c:v>1.3488515859811445</c:v>
                </c:pt>
                <c:pt idx="57">
                  <c:v>1.3729633701656958</c:v>
                </c:pt>
                <c:pt idx="58">
                  <c:v>1.3970835556689563</c:v>
                </c:pt>
                <c:pt idx="59">
                  <c:v>1.4212121483475284</c:v>
                </c:pt>
                <c:pt idx="60">
                  <c:v>1.4453491540641641</c:v>
                </c:pt>
                <c:pt idx="61">
                  <c:v>1.4694945786877511</c:v>
                </c:pt>
                <c:pt idx="62">
                  <c:v>1.4936484280932956</c:v>
                </c:pt>
                <c:pt idx="63">
                  <c:v>1.517810708161988</c:v>
                </c:pt>
                <c:pt idx="64">
                  <c:v>1.5419814247811474</c:v>
                </c:pt>
                <c:pt idx="65">
                  <c:v>1.5661605838442851</c:v>
                </c:pt>
                <c:pt idx="66">
                  <c:v>1.5903481912510908</c:v>
                </c:pt>
                <c:pt idx="67">
                  <c:v>1.6145442529074163</c:v>
                </c:pt>
                <c:pt idx="68">
                  <c:v>1.6387487747253329</c:v>
                </c:pt>
                <c:pt idx="69">
                  <c:v>1.6629617626231139</c:v>
                </c:pt>
                <c:pt idx="70">
                  <c:v>1.6871832225252232</c:v>
                </c:pt>
                <c:pt idx="71">
                  <c:v>1.7114131603623759</c:v>
                </c:pt>
                <c:pt idx="72">
                  <c:v>1.7356515820714857</c:v>
                </c:pt>
                <c:pt idx="73">
                  <c:v>1.7598984935957285</c:v>
                </c:pt>
                <c:pt idx="74">
                  <c:v>1.7841539008845271</c:v>
                </c:pt>
                <c:pt idx="75">
                  <c:v>1.8084178098935373</c:v>
                </c:pt>
                <c:pt idx="76">
                  <c:v>1.8326902265847025</c:v>
                </c:pt>
                <c:pt idx="77">
                  <c:v>1.8569711569262399</c:v>
                </c:pt>
                <c:pt idx="78">
                  <c:v>1.8812606068926252</c:v>
                </c:pt>
                <c:pt idx="79">
                  <c:v>1.9055585824646575</c:v>
                </c:pt>
                <c:pt idx="80">
                  <c:v>1.9298650896294034</c:v>
                </c:pt>
                <c:pt idx="81">
                  <c:v>1.9541801343802625</c:v>
                </c:pt>
                <c:pt idx="82">
                  <c:v>1.9785037227169524</c:v>
                </c:pt>
                <c:pt idx="83">
                  <c:v>2.0028358606454928</c:v>
                </c:pt>
                <c:pt idx="84">
                  <c:v>2.0271765541782627</c:v>
                </c:pt>
                <c:pt idx="85">
                  <c:v>2.0515258093339868</c:v>
                </c:pt>
                <c:pt idx="86">
                  <c:v>2.0758836321377174</c:v>
                </c:pt>
                <c:pt idx="87">
                  <c:v>2.100250028620894</c:v>
                </c:pt>
                <c:pt idx="88">
                  <c:v>2.1246250048213278</c:v>
                </c:pt>
                <c:pt idx="89">
                  <c:v>2.1490085667831851</c:v>
                </c:pt>
                <c:pt idx="90">
                  <c:v>2.173400720557054</c:v>
                </c:pt>
                <c:pt idx="91">
                  <c:v>2.1978014721998886</c:v>
                </c:pt>
                <c:pt idx="92">
                  <c:v>2.2222108277750747</c:v>
                </c:pt>
                <c:pt idx="93">
                  <c:v>2.2466287933524138</c:v>
                </c:pt>
                <c:pt idx="94">
                  <c:v>2.2710553750081095</c:v>
                </c:pt>
                <c:pt idx="95">
                  <c:v>2.2954905788248308</c:v>
                </c:pt>
                <c:pt idx="96">
                  <c:v>2.319934410891658</c:v>
                </c:pt>
                <c:pt idx="97">
                  <c:v>2.3443868773041494</c:v>
                </c:pt>
                <c:pt idx="98">
                  <c:v>2.3688479841643244</c:v>
                </c:pt>
                <c:pt idx="99">
                  <c:v>2.3933177375806491</c:v>
                </c:pt>
                <c:pt idx="100">
                  <c:v>2.4177961436680926</c:v>
                </c:pt>
                <c:pt idx="101">
                  <c:v>2.4422832085481159</c:v>
                </c:pt>
                <c:pt idx="102">
                  <c:v>2.4667789383486509</c:v>
                </c:pt>
                <c:pt idx="103">
                  <c:v>2.491283339204164</c:v>
                </c:pt>
                <c:pt idx="104">
                  <c:v>2.5157964172556366</c:v>
                </c:pt>
                <c:pt idx="105">
                  <c:v>2.5403181786505531</c:v>
                </c:pt>
                <c:pt idx="106">
                  <c:v>2.5648486295429644</c:v>
                </c:pt>
                <c:pt idx="107">
                  <c:v>2.5893877760934343</c:v>
                </c:pt>
                <c:pt idx="108">
                  <c:v>2.613935624469105</c:v>
                </c:pt>
                <c:pt idx="109">
                  <c:v>2.6384921808436794</c:v>
                </c:pt>
                <c:pt idx="110">
                  <c:v>2.663057451397413</c:v>
                </c:pt>
                <c:pt idx="111">
                  <c:v>2.687631442317163</c:v>
                </c:pt>
                <c:pt idx="112">
                  <c:v>2.71221415979638</c:v>
                </c:pt>
                <c:pt idx="113">
                  <c:v>2.7368056100350899</c:v>
                </c:pt>
                <c:pt idx="114">
                  <c:v>2.7614057992399621</c:v>
                </c:pt>
                <c:pt idx="115">
                  <c:v>2.7860147336242505</c:v>
                </c:pt>
                <c:pt idx="116">
                  <c:v>2.8106324194078653</c:v>
                </c:pt>
                <c:pt idx="117">
                  <c:v>2.835258862817351</c:v>
                </c:pt>
                <c:pt idx="118">
                  <c:v>2.8598940700858786</c:v>
                </c:pt>
                <c:pt idx="119">
                  <c:v>2.8845380474532987</c:v>
                </c:pt>
                <c:pt idx="120">
                  <c:v>2.9091908011661283</c:v>
                </c:pt>
                <c:pt idx="121">
                  <c:v>2.9338523374775369</c:v>
                </c:pt>
                <c:pt idx="122">
                  <c:v>2.9585226626474119</c:v>
                </c:pt>
                <c:pt idx="123">
                  <c:v>2.9832017829423028</c:v>
                </c:pt>
                <c:pt idx="124">
                  <c:v>3.0078897046354882</c:v>
                </c:pt>
                <c:pt idx="125">
                  <c:v>3.0325864340069613</c:v>
                </c:pt>
                <c:pt idx="126">
                  <c:v>3.057291977343414</c:v>
                </c:pt>
                <c:pt idx="127">
                  <c:v>3.0820063409382961</c:v>
                </c:pt>
                <c:pt idx="128">
                  <c:v>3.1067295310918004</c:v>
                </c:pt>
                <c:pt idx="129">
                  <c:v>3.1314615541108481</c:v>
                </c:pt>
                <c:pt idx="130">
                  <c:v>3.1562024163091484</c:v>
                </c:pt>
                <c:pt idx="131">
                  <c:v>3.1809521240071787</c:v>
                </c:pt>
                <c:pt idx="132">
                  <c:v>3.2057106835321774</c:v>
                </c:pt>
                <c:pt idx="133">
                  <c:v>3.2304781012182051</c:v>
                </c:pt>
                <c:pt idx="134">
                  <c:v>3.2552543834060912</c:v>
                </c:pt>
                <c:pt idx="135">
                  <c:v>3.2800395364435007</c:v>
                </c:pt>
                <c:pt idx="136">
                  <c:v>3.3048335666849167</c:v>
                </c:pt>
                <c:pt idx="137">
                  <c:v>3.3296364804916321</c:v>
                </c:pt>
                <c:pt idx="138">
                  <c:v>3.3544482842318026</c:v>
                </c:pt>
                <c:pt idx="139">
                  <c:v>3.379268984280432</c:v>
                </c:pt>
                <c:pt idx="140">
                  <c:v>3.4040985870193623</c:v>
                </c:pt>
                <c:pt idx="141">
                  <c:v>3.428937098837336</c:v>
                </c:pt>
                <c:pt idx="142">
                  <c:v>3.4537845261299434</c:v>
                </c:pt>
                <c:pt idx="143">
                  <c:v>3.4786408752996874</c:v>
                </c:pt>
                <c:pt idx="144">
                  <c:v>3.5035061527559717</c:v>
                </c:pt>
                <c:pt idx="145">
                  <c:v>3.5283803649150824</c:v>
                </c:pt>
                <c:pt idx="146">
                  <c:v>3.5532635182002523</c:v>
                </c:pt>
                <c:pt idx="147">
                  <c:v>3.5781556190416408</c:v>
                </c:pt>
                <c:pt idx="148">
                  <c:v>3.6030566738763228</c:v>
                </c:pt>
                <c:pt idx="149">
                  <c:v>3.6279666891483542</c:v>
                </c:pt>
                <c:pt idx="150">
                  <c:v>3.6528856713087174</c:v>
                </c:pt>
                <c:pt idx="151">
                  <c:v>3.6778136268153898</c:v>
                </c:pt>
                <c:pt idx="152">
                  <c:v>3.7027505621333261</c:v>
                </c:pt>
                <c:pt idx="153">
                  <c:v>3.7276964837344462</c:v>
                </c:pt>
                <c:pt idx="154">
                  <c:v>3.7526513980976928</c:v>
                </c:pt>
                <c:pt idx="155">
                  <c:v>3.7776153117090203</c:v>
                </c:pt>
                <c:pt idx="156">
                  <c:v>3.8025882310613763</c:v>
                </c:pt>
                <c:pt idx="157">
                  <c:v>3.8275701626547618</c:v>
                </c:pt>
                <c:pt idx="158">
                  <c:v>3.8525611129962192</c:v>
                </c:pt>
                <c:pt idx="159">
                  <c:v>3.8775610885998155</c:v>
                </c:pt>
                <c:pt idx="160">
                  <c:v>3.90257009598671</c:v>
                </c:pt>
                <c:pt idx="161">
                  <c:v>3.9275881416850997</c:v>
                </c:pt>
                <c:pt idx="162">
                  <c:v>3.9526152322302881</c:v>
                </c:pt>
                <c:pt idx="163">
                  <c:v>3.9776513741646675</c:v>
                </c:pt>
                <c:pt idx="164">
                  <c:v>4.0026965740377074</c:v>
                </c:pt>
                <c:pt idx="165">
                  <c:v>4.0277508384060212</c:v>
                </c:pt>
                <c:pt idx="166">
                  <c:v>4.052814173833311</c:v>
                </c:pt>
                <c:pt idx="167">
                  <c:v>4.077886586890437</c:v>
                </c:pt>
                <c:pt idx="168">
                  <c:v>4.1029680841553988</c:v>
                </c:pt>
                <c:pt idx="169">
                  <c:v>4.1280586722133261</c:v>
                </c:pt>
                <c:pt idx="170">
                  <c:v>4.1531583576565358</c:v>
                </c:pt>
                <c:pt idx="171">
                  <c:v>4.1782671470845161</c:v>
                </c:pt>
                <c:pt idx="172">
                  <c:v>4.2033850471039189</c:v>
                </c:pt>
                <c:pt idx="173">
                  <c:v>4.2285120643286094</c:v>
                </c:pt>
                <c:pt idx="174">
                  <c:v>4.2536482053796618</c:v>
                </c:pt>
                <c:pt idx="175">
                  <c:v>4.2787934768853386</c:v>
                </c:pt>
                <c:pt idx="176">
                  <c:v>4.3039478854811613</c:v>
                </c:pt>
                <c:pt idx="177">
                  <c:v>4.3291114378098552</c:v>
                </c:pt>
                <c:pt idx="178">
                  <c:v>4.3542841405214157</c:v>
                </c:pt>
                <c:pt idx="179">
                  <c:v>4.3794660002730943</c:v>
                </c:pt>
                <c:pt idx="180">
                  <c:v>4.4046570237293903</c:v>
                </c:pt>
                <c:pt idx="181">
                  <c:v>4.4298572175621018</c:v>
                </c:pt>
                <c:pt idx="182">
                  <c:v>4.4550665884503156</c:v>
                </c:pt>
                <c:pt idx="183">
                  <c:v>4.4802851430803958</c:v>
                </c:pt>
                <c:pt idx="184">
                  <c:v>4.5055128881460407</c:v>
                </c:pt>
                <c:pt idx="185">
                  <c:v>4.5307498303482685</c:v>
                </c:pt>
                <c:pt idx="186">
                  <c:v>4.5559959763954048</c:v>
                </c:pt>
                <c:pt idx="187">
                  <c:v>4.5812513330031504</c:v>
                </c:pt>
                <c:pt idx="188">
                  <c:v>4.6065159068945247</c:v>
                </c:pt>
                <c:pt idx="189">
                  <c:v>4.6317897047999388</c:v>
                </c:pt>
                <c:pt idx="190">
                  <c:v>4.6570727334571753</c:v>
                </c:pt>
                <c:pt idx="191">
                  <c:v>4.6823649996113792</c:v>
                </c:pt>
                <c:pt idx="192">
                  <c:v>4.7076665100151214</c:v>
                </c:pt>
                <c:pt idx="193">
                  <c:v>4.73297727142835</c:v>
                </c:pt>
                <c:pt idx="194">
                  <c:v>4.7582972906184535</c:v>
                </c:pt>
                <c:pt idx="195">
                  <c:v>4.7836265743602508</c:v>
                </c:pt>
                <c:pt idx="196">
                  <c:v>4.8089651294359737</c:v>
                </c:pt>
                <c:pt idx="197">
                  <c:v>4.8343129626353303</c:v>
                </c:pt>
                <c:pt idx="198">
                  <c:v>4.8596700807554871</c:v>
                </c:pt>
                <c:pt idx="199">
                  <c:v>4.8850364906010624</c:v>
                </c:pt>
                <c:pt idx="200">
                  <c:v>4.9104121989841794</c:v>
                </c:pt>
                <c:pt idx="201">
                  <c:v>4.9357972127244558</c:v>
                </c:pt>
                <c:pt idx="202">
                  <c:v>4.9611915386489907</c:v>
                </c:pt>
                <c:pt idx="203">
                  <c:v>4.9865951835924296</c:v>
                </c:pt>
                <c:pt idx="204">
                  <c:v>5.0120081543969164</c:v>
                </c:pt>
                <c:pt idx="205">
                  <c:v>5.0374304579121549</c:v>
                </c:pt>
                <c:pt idx="206">
                  <c:v>5.0628621009953969</c:v>
                </c:pt>
                <c:pt idx="207">
                  <c:v>5.0883030905114337</c:v>
                </c:pt>
                <c:pt idx="208">
                  <c:v>5.1137534333326586</c:v>
                </c:pt>
                <c:pt idx="209">
                  <c:v>5.1392131363390154</c:v>
                </c:pt>
                <c:pt idx="210">
                  <c:v>5.1646822064180649</c:v>
                </c:pt>
                <c:pt idx="211">
                  <c:v>5.1901606504649749</c:v>
                </c:pt>
                <c:pt idx="212">
                  <c:v>5.215648475382503</c:v>
                </c:pt>
                <c:pt idx="213">
                  <c:v>5.2411456880810618</c:v>
                </c:pt>
                <c:pt idx="214">
                  <c:v>5.2666522954786972</c:v>
                </c:pt>
                <c:pt idx="215">
                  <c:v>5.292168304501085</c:v>
                </c:pt>
                <c:pt idx="216">
                  <c:v>5.317693722081585</c:v>
                </c:pt>
                <c:pt idx="217">
                  <c:v>5.3432285551612297</c:v>
                </c:pt>
                <c:pt idx="218">
                  <c:v>5.3687728106887107</c:v>
                </c:pt>
                <c:pt idx="219">
                  <c:v>5.3943264956204491</c:v>
                </c:pt>
                <c:pt idx="220">
                  <c:v>5.4198896169205355</c:v>
                </c:pt>
                <c:pt idx="221">
                  <c:v>5.4454621815608073</c:v>
                </c:pt>
                <c:pt idx="222">
                  <c:v>5.4710441965208298</c:v>
                </c:pt>
                <c:pt idx="223">
                  <c:v>5.4966356687878841</c:v>
                </c:pt>
                <c:pt idx="224">
                  <c:v>5.5222366053570271</c:v>
                </c:pt>
                <c:pt idx="225">
                  <c:v>5.5478470132310829</c:v>
                </c:pt>
                <c:pt idx="226">
                  <c:v>5.5734668994206205</c:v>
                </c:pt>
                <c:pt idx="227">
                  <c:v>5.5990962709440266</c:v>
                </c:pt>
                <c:pt idx="228">
                  <c:v>5.624735134827481</c:v>
                </c:pt>
                <c:pt idx="229">
                  <c:v>5.6503834981049508</c:v>
                </c:pt>
                <c:pt idx="230">
                  <c:v>5.6760413678182564</c:v>
                </c:pt>
                <c:pt idx="231">
                  <c:v>5.7017087510170201</c:v>
                </c:pt>
                <c:pt idx="232">
                  <c:v>5.7273856547587307</c:v>
                </c:pt>
                <c:pt idx="233">
                  <c:v>5.7530720861087365</c:v>
                </c:pt>
                <c:pt idx="234">
                  <c:v>5.7787680521402258</c:v>
                </c:pt>
                <c:pt idx="235">
                  <c:v>5.8044735599343023</c:v>
                </c:pt>
                <c:pt idx="236">
                  <c:v>5.8301886165799237</c:v>
                </c:pt>
                <c:pt idx="237">
                  <c:v>5.8559132291739804</c:v>
                </c:pt>
                <c:pt idx="238">
                  <c:v>5.8816474048212743</c:v>
                </c:pt>
                <c:pt idx="239">
                  <c:v>5.9073911506345098</c:v>
                </c:pt>
                <c:pt idx="240">
                  <c:v>5.9331444737343553</c:v>
                </c:pt>
                <c:pt idx="241">
                  <c:v>5.9589073812494284</c:v>
                </c:pt>
                <c:pt idx="242">
                  <c:v>5.9846798803162837</c:v>
                </c:pt>
                <c:pt idx="243">
                  <c:v>6.0104619780794755</c:v>
                </c:pt>
                <c:pt idx="244">
                  <c:v>6.0362536816915435</c:v>
                </c:pt>
                <c:pt idx="245">
                  <c:v>6.0620549983129983</c:v>
                </c:pt>
                <c:pt idx="246">
                  <c:v>6.0878659351123963</c:v>
                </c:pt>
                <c:pt idx="247">
                  <c:v>6.1136864992662785</c:v>
                </c:pt>
                <c:pt idx="248">
                  <c:v>6.1395166979592481</c:v>
                </c:pt>
                <c:pt idx="249">
                  <c:v>6.1653565383839517</c:v>
                </c:pt>
                <c:pt idx="250">
                  <c:v>6.1912060277410683</c:v>
                </c:pt>
                <c:pt idx="251">
                  <c:v>6.2170651732393809</c:v>
                </c:pt>
                <c:pt idx="252">
                  <c:v>6.2429339820957193</c:v>
                </c:pt>
                <c:pt idx="253">
                  <c:v>6.268812461535032</c:v>
                </c:pt>
                <c:pt idx="254">
                  <c:v>6.2947006187903769</c:v>
                </c:pt>
                <c:pt idx="255">
                  <c:v>6.3205984611028985</c:v>
                </c:pt>
                <c:pt idx="256">
                  <c:v>6.346505995721901</c:v>
                </c:pt>
                <c:pt idx="257">
                  <c:v>6.3724232299048298</c:v>
                </c:pt>
                <c:pt idx="258">
                  <c:v>6.3983501709172597</c:v>
                </c:pt>
                <c:pt idx="259">
                  <c:v>6.4242868260329544</c:v>
                </c:pt>
                <c:pt idx="260">
                  <c:v>6.4502332025338625</c:v>
                </c:pt>
                <c:pt idx="261">
                  <c:v>6.4761893077100945</c:v>
                </c:pt>
                <c:pt idx="262">
                  <c:v>6.5021551488599956</c:v>
                </c:pt>
                <c:pt idx="263">
                  <c:v>6.5281307332900989</c:v>
                </c:pt>
                <c:pt idx="264">
                  <c:v>6.5541160683151878</c:v>
                </c:pt>
                <c:pt idx="265">
                  <c:v>6.5801111612582845</c:v>
                </c:pt>
                <c:pt idx="266">
                  <c:v>6.606116019450643</c:v>
                </c:pt>
                <c:pt idx="267">
                  <c:v>6.6321306502318045</c:v>
                </c:pt>
                <c:pt idx="268">
                  <c:v>6.6581550609495874</c:v>
                </c:pt>
                <c:pt idx="269">
                  <c:v>6.6841892589600782</c:v>
                </c:pt>
                <c:pt idx="270">
                  <c:v>6.710233251627689</c:v>
                </c:pt>
                <c:pt idx="271">
                  <c:v>6.7362870463251472</c:v>
                </c:pt>
                <c:pt idx="272">
                  <c:v>6.7623506504334836</c:v>
                </c:pt>
                <c:pt idx="273">
                  <c:v>6.7884240713421002</c:v>
                </c:pt>
                <c:pt idx="274">
                  <c:v>6.8145073164487213</c:v>
                </c:pt>
                <c:pt idx="275">
                  <c:v>6.8406003931594599</c:v>
                </c:pt>
                <c:pt idx="276">
                  <c:v>6.8667033088888081</c:v>
                </c:pt>
                <c:pt idx="277">
                  <c:v>6.8928160710596211</c:v>
                </c:pt>
                <c:pt idx="278">
                  <c:v>6.9189386871031946</c:v>
                </c:pt>
                <c:pt idx="279">
                  <c:v>6.9450711644592031</c:v>
                </c:pt>
                <c:pt idx="280">
                  <c:v>6.9712135105757778</c:v>
                </c:pt>
                <c:pt idx="281">
                  <c:v>6.997365732909488</c:v>
                </c:pt>
                <c:pt idx="282">
                  <c:v>7.0235278389253359</c:v>
                </c:pt>
                <c:pt idx="283">
                  <c:v>7.0496998360968117</c:v>
                </c:pt>
                <c:pt idx="284">
                  <c:v>7.0758817319058895</c:v>
                </c:pt>
                <c:pt idx="285">
                  <c:v>7.1020735338430088</c:v>
                </c:pt>
                <c:pt idx="286">
                  <c:v>7.1282752494071371</c:v>
                </c:pt>
                <c:pt idx="287">
                  <c:v>7.154486886105766</c:v>
                </c:pt>
                <c:pt idx="288">
                  <c:v>7.1807084514548878</c:v>
                </c:pt>
                <c:pt idx="289">
                  <c:v>7.2069399529790745</c:v>
                </c:pt>
                <c:pt idx="290">
                  <c:v>7.2331813982114239</c:v>
                </c:pt>
                <c:pt idx="291">
                  <c:v>7.2594327946936259</c:v>
                </c:pt>
                <c:pt idx="292">
                  <c:v>7.2856941499759547</c:v>
                </c:pt>
                <c:pt idx="293">
                  <c:v>7.3119654716172544</c:v>
                </c:pt>
                <c:pt idx="294">
                  <c:v>7.338246767185006</c:v>
                </c:pt>
                <c:pt idx="295">
                  <c:v>7.364538044255311</c:v>
                </c:pt>
                <c:pt idx="296">
                  <c:v>7.3908393104128791</c:v>
                </c:pt>
                <c:pt idx="297">
                  <c:v>7.4171505732510985</c:v>
                </c:pt>
                <c:pt idx="298">
                  <c:v>7.4434718403720144</c:v>
                </c:pt>
                <c:pt idx="299">
                  <c:v>7.4698031193863246</c:v>
                </c:pt>
                <c:pt idx="300">
                  <c:v>7.496144417913448</c:v>
                </c:pt>
                <c:pt idx="301">
                  <c:v>7.5224957435814703</c:v>
                </c:pt>
                <c:pt idx="302">
                  <c:v>7.548857104027217</c:v>
                </c:pt>
                <c:pt idx="303">
                  <c:v>7.5752285068962424</c:v>
                </c:pt>
                <c:pt idx="304">
                  <c:v>7.601609959842814</c:v>
                </c:pt>
                <c:pt idx="305">
                  <c:v>7.628001470529993</c:v>
                </c:pt>
                <c:pt idx="306">
                  <c:v>7.6544030466295672</c:v>
                </c:pt>
                <c:pt idx="307">
                  <c:v>7.6808146958221375</c:v>
                </c:pt>
                <c:pt idx="308">
                  <c:v>7.7072364257970953</c:v>
                </c:pt>
                <c:pt idx="309">
                  <c:v>7.7336682442526152</c:v>
                </c:pt>
                <c:pt idx="310">
                  <c:v>7.7601101588957215</c:v>
                </c:pt>
                <c:pt idx="311">
                  <c:v>7.7865621774422697</c:v>
                </c:pt>
                <c:pt idx="312">
                  <c:v>7.8130243076169403</c:v>
                </c:pt>
                <c:pt idx="313">
                  <c:v>7.8394965571533008</c:v>
                </c:pt>
                <c:pt idx="314">
                  <c:v>7.8659789337937953</c:v>
                </c:pt>
                <c:pt idx="315">
                  <c:v>7.89247144528973</c:v>
                </c:pt>
                <c:pt idx="316">
                  <c:v>7.9189740994013471</c:v>
                </c:pt>
                <c:pt idx="317">
                  <c:v>7.9454869038977733</c:v>
                </c:pt>
                <c:pt idx="318">
                  <c:v>7.9720098665570909</c:v>
                </c:pt>
                <c:pt idx="319">
                  <c:v>7.9985429951663241</c:v>
                </c:pt>
                <c:pt idx="320">
                  <c:v>8.0250862975214314</c:v>
                </c:pt>
                <c:pt idx="321">
                  <c:v>8.0516397814273724</c:v>
                </c:pt>
                <c:pt idx="322">
                  <c:v>8.0782034546980643</c:v>
                </c:pt>
                <c:pt idx="323">
                  <c:v>8.1047773251564408</c:v>
                </c:pt>
                <c:pt idx="324">
                  <c:v>8.1313614006344554</c:v>
                </c:pt>
                <c:pt idx="325">
                  <c:v>8.1579556889730558</c:v>
                </c:pt>
                <c:pt idx="326">
                  <c:v>8.1845601980222629</c:v>
                </c:pt>
                <c:pt idx="327">
                  <c:v>8.2111749356411448</c:v>
                </c:pt>
                <c:pt idx="328">
                  <c:v>8.2377999096978147</c:v>
                </c:pt>
                <c:pt idx="329">
                  <c:v>8.264435128069497</c:v>
                </c:pt>
                <c:pt idx="330">
                  <c:v>8.2910805986425089</c:v>
                </c:pt>
                <c:pt idx="331">
                  <c:v>8.3177363293122504</c:v>
                </c:pt>
                <c:pt idx="332">
                  <c:v>8.344402327983282</c:v>
                </c:pt>
                <c:pt idx="333">
                  <c:v>8.3710786025692698</c:v>
                </c:pt>
                <c:pt idx="334">
                  <c:v>8.397765160993055</c:v>
                </c:pt>
                <c:pt idx="335">
                  <c:v>8.4244620111866446</c:v>
                </c:pt>
                <c:pt idx="336">
                  <c:v>8.4511691610912063</c:v>
                </c:pt>
                <c:pt idx="337">
                  <c:v>8.47788661865712</c:v>
                </c:pt>
                <c:pt idx="338">
                  <c:v>8.5046143918439814</c:v>
                </c:pt>
                <c:pt idx="339">
                  <c:v>8.5313524886205787</c:v>
                </c:pt>
                <c:pt idx="340">
                  <c:v>8.5581009169649676</c:v>
                </c:pt>
                <c:pt idx="341">
                  <c:v>8.5848596848644529</c:v>
                </c:pt>
                <c:pt idx="342">
                  <c:v>8.611628800315577</c:v>
                </c:pt>
                <c:pt idx="343">
                  <c:v>8.6384082713242041</c:v>
                </c:pt>
                <c:pt idx="344">
                  <c:v>8.6651981059054517</c:v>
                </c:pt>
                <c:pt idx="345">
                  <c:v>8.6919983120837774</c:v>
                </c:pt>
                <c:pt idx="346">
                  <c:v>8.718808897892961</c:v>
                </c:pt>
                <c:pt idx="347">
                  <c:v>8.7456298713760905</c:v>
                </c:pt>
                <c:pt idx="348">
                  <c:v>8.7724612405856419</c:v>
                </c:pt>
                <c:pt idx="349">
                  <c:v>8.7993030135834331</c:v>
                </c:pt>
                <c:pt idx="350">
                  <c:v>8.8261551984406754</c:v>
                </c:pt>
                <c:pt idx="351">
                  <c:v>8.8530178032379858</c:v>
                </c:pt>
                <c:pt idx="352">
                  <c:v>8.8798908360653623</c:v>
                </c:pt>
                <c:pt idx="353">
                  <c:v>8.9067743050222532</c:v>
                </c:pt>
                <c:pt idx="354">
                  <c:v>8.9336682182175498</c:v>
                </c:pt>
                <c:pt idx="355">
                  <c:v>8.9605725837695722</c:v>
                </c:pt>
                <c:pt idx="356">
                  <c:v>8.9874874098061284</c:v>
                </c:pt>
                <c:pt idx="357">
                  <c:v>9.0144127044645206</c:v>
                </c:pt>
                <c:pt idx="358">
                  <c:v>9.0413484758915192</c:v>
                </c:pt>
                <c:pt idx="359">
                  <c:v>9.0682947322434426</c:v>
                </c:pt>
                <c:pt idx="360">
                  <c:v>9.0952514816860983</c:v>
                </c:pt>
                <c:pt idx="361">
                  <c:v>9.1222187323948738</c:v>
                </c:pt>
                <c:pt idx="362">
                  <c:v>9.149196492554708</c:v>
                </c:pt>
                <c:pt idx="363">
                  <c:v>9.1761847703600843</c:v>
                </c:pt>
                <c:pt idx="364">
                  <c:v>9.2031835740151156</c:v>
                </c:pt>
                <c:pt idx="365">
                  <c:v>9.2301929117334787</c:v>
                </c:pt>
                <c:pt idx="366">
                  <c:v>9.2572127917384943</c:v>
                </c:pt>
                <c:pt idx="367">
                  <c:v>9.2842432222631057</c:v>
                </c:pt>
                <c:pt idx="368">
                  <c:v>9.3112842115499195</c:v>
                </c:pt>
                <c:pt idx="369">
                  <c:v>9.3383357678511754</c:v>
                </c:pt>
                <c:pt idx="370">
                  <c:v>9.3653978994288209</c:v>
                </c:pt>
                <c:pt idx="371">
                  <c:v>9.3924706145544707</c:v>
                </c:pt>
                <c:pt idx="372">
                  <c:v>9.4195539215094719</c:v>
                </c:pt>
                <c:pt idx="373">
                  <c:v>9.4466478285848883</c:v>
                </c:pt>
                <c:pt idx="374">
                  <c:v>9.4737523440815075</c:v>
                </c:pt>
                <c:pt idx="375">
                  <c:v>9.5008674763098959</c:v>
                </c:pt>
                <c:pt idx="376">
                  <c:v>9.5279932335903617</c:v>
                </c:pt>
                <c:pt idx="377">
                  <c:v>9.5551296242530217</c:v>
                </c:pt>
                <c:pt idx="378">
                  <c:v>9.5822766566377897</c:v>
                </c:pt>
                <c:pt idx="379">
                  <c:v>9.6094343390943742</c:v>
                </c:pt>
                <c:pt idx="380">
                  <c:v>9.6366026799823459</c:v>
                </c:pt>
                <c:pt idx="381">
                  <c:v>9.66378168767109</c:v>
                </c:pt>
                <c:pt idx="382">
                  <c:v>9.6909713705398772</c:v>
                </c:pt>
                <c:pt idx="383">
                  <c:v>9.718171736977844</c:v>
                </c:pt>
                <c:pt idx="384">
                  <c:v>9.7453827953840371</c:v>
                </c:pt>
                <c:pt idx="385">
                  <c:v>9.7726045541673745</c:v>
                </c:pt>
                <c:pt idx="386">
                  <c:v>9.7998370217467414</c:v>
                </c:pt>
                <c:pt idx="387">
                  <c:v>9.827080206550928</c:v>
                </c:pt>
                <c:pt idx="388">
                  <c:v>9.8543341170186967</c:v>
                </c:pt>
                <c:pt idx="389">
                  <c:v>9.881598761598795</c:v>
                </c:pt>
                <c:pt idx="390">
                  <c:v>9.9088741487499163</c:v>
                </c:pt>
                <c:pt idx="391">
                  <c:v>9.9361602869408028</c:v>
                </c:pt>
                <c:pt idx="392">
                  <c:v>9.9634571846501707</c:v>
                </c:pt>
                <c:pt idx="393">
                  <c:v>9.9907648503668049</c:v>
                </c:pt>
                <c:pt idx="394">
                  <c:v>10.018083292589527</c:v>
                </c:pt>
                <c:pt idx="395">
                  <c:v>10.045412519827234</c:v>
                </c:pt>
                <c:pt idx="396">
                  <c:v>10.072752540598877</c:v>
                </c:pt>
                <c:pt idx="397">
                  <c:v>10.100103363433538</c:v>
                </c:pt>
                <c:pt idx="398">
                  <c:v>10.127464996870385</c:v>
                </c:pt>
                <c:pt idx="399">
                  <c:v>10.154837449458732</c:v>
                </c:pt>
                <c:pt idx="400">
                  <c:v>10.182220729758047</c:v>
                </c:pt>
                <c:pt idx="401">
                  <c:v>10.20961484633793</c:v>
                </c:pt>
                <c:pt idx="402">
                  <c:v>10.237019807778191</c:v>
                </c:pt>
                <c:pt idx="403">
                  <c:v>10.264435622668802</c:v>
                </c:pt>
                <c:pt idx="404">
                  <c:v>10.291862299609972</c:v>
                </c:pt>
                <c:pt idx="405">
                  <c:v>10.319299847212132</c:v>
                </c:pt>
                <c:pt idx="406">
                  <c:v>10.346748274095933</c:v>
                </c:pt>
                <c:pt idx="407">
                  <c:v>10.374207588892318</c:v>
                </c:pt>
                <c:pt idx="408">
                  <c:v>10.401677800242473</c:v>
                </c:pt>
                <c:pt idx="409">
                  <c:v>10.429158916797896</c:v>
                </c:pt>
                <c:pt idx="410">
                  <c:v>10.456650947220385</c:v>
                </c:pt>
                <c:pt idx="411">
                  <c:v>10.484153900182077</c:v>
                </c:pt>
                <c:pt idx="412">
                  <c:v>10.511667784365414</c:v>
                </c:pt>
                <c:pt idx="413">
                  <c:v>10.539192608463237</c:v>
                </c:pt>
                <c:pt idx="414">
                  <c:v>10.566728381178722</c:v>
                </c:pt>
                <c:pt idx="415">
                  <c:v>10.594275111225462</c:v>
                </c:pt>
                <c:pt idx="416">
                  <c:v>10.621832807327452</c:v>
                </c:pt>
                <c:pt idx="417">
                  <c:v>10.649401478219094</c:v>
                </c:pt>
                <c:pt idx="418">
                  <c:v>10.676981132645256</c:v>
                </c:pt>
                <c:pt idx="419">
                  <c:v>10.704571779361224</c:v>
                </c:pt>
                <c:pt idx="420">
                  <c:v>10.732173427132796</c:v>
                </c:pt>
                <c:pt idx="421">
                  <c:v>10.759786084736239</c:v>
                </c:pt>
                <c:pt idx="422">
                  <c:v>10.787409760958344</c:v>
                </c:pt>
                <c:pt idx="423">
                  <c:v>10.815044464596387</c:v>
                </c:pt>
                <c:pt idx="424">
                  <c:v>10.842690204458229</c:v>
                </c:pt>
                <c:pt idx="425">
                  <c:v>10.87034698936225</c:v>
                </c:pt>
                <c:pt idx="426">
                  <c:v>10.898014828137432</c:v>
                </c:pt>
                <c:pt idx="427">
                  <c:v>10.925693729623344</c:v>
                </c:pt>
                <c:pt idx="428">
                  <c:v>10.953383702670138</c:v>
                </c:pt>
                <c:pt idx="429">
                  <c:v>10.981084756138621</c:v>
                </c:pt>
                <c:pt idx="430">
                  <c:v>11.008796898900213</c:v>
                </c:pt>
                <c:pt idx="431">
                  <c:v>11.036520139837016</c:v>
                </c:pt>
                <c:pt idx="432">
                  <c:v>11.06425448784181</c:v>
                </c:pt>
                <c:pt idx="433">
                  <c:v>11.091999951818035</c:v>
                </c:pt>
                <c:pt idx="434">
                  <c:v>11.119756540679884</c:v>
                </c:pt>
                <c:pt idx="435">
                  <c:v>11.147524263352235</c:v>
                </c:pt>
                <c:pt idx="436">
                  <c:v>11.175303128770739</c:v>
                </c:pt>
                <c:pt idx="437">
                  <c:v>11.203093145881803</c:v>
                </c:pt>
                <c:pt idx="438">
                  <c:v>11.230894323642621</c:v>
                </c:pt>
                <c:pt idx="439">
                  <c:v>11.258706671021148</c:v>
                </c:pt>
                <c:pt idx="440">
                  <c:v>11.286530196996198</c:v>
                </c:pt>
                <c:pt idx="441">
                  <c:v>11.31436491055738</c:v>
                </c:pt>
                <c:pt idx="442">
                  <c:v>11.342210820705168</c:v>
                </c:pt>
                <c:pt idx="443">
                  <c:v>11.370067936450916</c:v>
                </c:pt>
                <c:pt idx="444">
                  <c:v>11.397936266816821</c:v>
                </c:pt>
                <c:pt idx="445">
                  <c:v>11.425815820836023</c:v>
                </c:pt>
                <c:pt idx="446">
                  <c:v>11.453706607552549</c:v>
                </c:pt>
                <c:pt idx="447">
                  <c:v>11.481608636021381</c:v>
                </c:pt>
                <c:pt idx="448">
                  <c:v>11.509521915308458</c:v>
                </c:pt>
                <c:pt idx="449">
                  <c:v>11.537446454490661</c:v>
                </c:pt>
                <c:pt idx="450">
                  <c:v>11.565382262655902</c:v>
                </c:pt>
                <c:pt idx="451">
                  <c:v>11.593329348903056</c:v>
                </c:pt>
                <c:pt idx="452">
                  <c:v>11.621287722342053</c:v>
                </c:pt>
                <c:pt idx="453">
                  <c:v>11.64925739209386</c:v>
                </c:pt>
                <c:pt idx="454">
                  <c:v>11.677238367290506</c:v>
                </c:pt>
                <c:pt idx="455">
                  <c:v>11.705230657075079</c:v>
                </c:pt>
                <c:pt idx="456">
                  <c:v>11.733234270601789</c:v>
                </c:pt>
                <c:pt idx="457">
                  <c:v>11.761249217035934</c:v>
                </c:pt>
                <c:pt idx="458">
                  <c:v>11.789275505553965</c:v>
                </c:pt>
                <c:pt idx="459">
                  <c:v>11.817313145343485</c:v>
                </c:pt>
                <c:pt idx="460">
                  <c:v>11.845362145603238</c:v>
                </c:pt>
                <c:pt idx="461">
                  <c:v>11.87342251554319</c:v>
                </c:pt>
                <c:pt idx="462">
                  <c:v>11.901494264384475</c:v>
                </c:pt>
                <c:pt idx="463">
                  <c:v>11.929577401359476</c:v>
                </c:pt>
                <c:pt idx="464">
                  <c:v>11.957671935711808</c:v>
                </c:pt>
                <c:pt idx="465">
                  <c:v>11.985777876696355</c:v>
                </c:pt>
                <c:pt idx="466">
                  <c:v>12.013895233579252</c:v>
                </c:pt>
                <c:pt idx="467">
                  <c:v>12.042024015637963</c:v>
                </c:pt>
                <c:pt idx="468">
                  <c:v>12.070164232161233</c:v>
                </c:pt>
                <c:pt idx="469">
                  <c:v>12.098315892449161</c:v>
                </c:pt>
                <c:pt idx="470">
                  <c:v>12.126479005813202</c:v>
                </c:pt>
                <c:pt idx="471">
                  <c:v>12.154653581576152</c:v>
                </c:pt>
                <c:pt idx="472">
                  <c:v>12.182839629072232</c:v>
                </c:pt>
                <c:pt idx="473">
                  <c:v>12.211037157647027</c:v>
                </c:pt>
                <c:pt idx="474">
                  <c:v>12.239246176657586</c:v>
                </c:pt>
                <c:pt idx="475">
                  <c:v>12.26746669547239</c:v>
                </c:pt>
                <c:pt idx="476">
                  <c:v>12.295698723471357</c:v>
                </c:pt>
                <c:pt idx="477">
                  <c:v>12.323942270045929</c:v>
                </c:pt>
                <c:pt idx="478">
                  <c:v>12.352197344599006</c:v>
                </c:pt>
                <c:pt idx="479">
                  <c:v>12.380463956545034</c:v>
                </c:pt>
                <c:pt idx="480">
                  <c:v>12.408742115309989</c:v>
                </c:pt>
                <c:pt idx="481">
                  <c:v>12.43703183033141</c:v>
                </c:pt>
                <c:pt idx="482">
                  <c:v>12.465333111058385</c:v>
                </c:pt>
                <c:pt idx="483">
                  <c:v>12.493645966951636</c:v>
                </c:pt>
                <c:pt idx="484">
                  <c:v>12.521970407483455</c:v>
                </c:pt>
                <c:pt idx="485">
                  <c:v>12.550306442137794</c:v>
                </c:pt>
                <c:pt idx="486">
                  <c:v>12.57865408041026</c:v>
                </c:pt>
                <c:pt idx="487">
                  <c:v>12.607013331808107</c:v>
                </c:pt>
                <c:pt idx="488">
                  <c:v>12.635384205850301</c:v>
                </c:pt>
                <c:pt idx="489">
                  <c:v>12.66376671206749</c:v>
                </c:pt>
                <c:pt idx="490">
                  <c:v>12.692160860002076</c:v>
                </c:pt>
                <c:pt idx="491">
                  <c:v>12.720566659208208</c:v>
                </c:pt>
                <c:pt idx="492">
                  <c:v>12.748984119251769</c:v>
                </c:pt>
                <c:pt idx="493">
                  <c:v>12.77741324971047</c:v>
                </c:pt>
                <c:pt idx="494">
                  <c:v>12.805854060173786</c:v>
                </c:pt>
                <c:pt idx="495">
                  <c:v>12.83430656024305</c:v>
                </c:pt>
                <c:pt idx="496">
                  <c:v>12.862770759531418</c:v>
                </c:pt>
                <c:pt idx="497">
                  <c:v>12.891246667663934</c:v>
                </c:pt>
                <c:pt idx="498">
                  <c:v>12.919734294277482</c:v>
                </c:pt>
                <c:pt idx="499">
                  <c:v>12.948233649020894</c:v>
                </c:pt>
                <c:pt idx="500">
                  <c:v>12.976744741554887</c:v>
                </c:pt>
                <c:pt idx="501">
                  <c:v>13.005267581552141</c:v>
                </c:pt>
                <c:pt idx="502">
                  <c:v>13.033802178697307</c:v>
                </c:pt>
                <c:pt idx="503">
                  <c:v>13.06234854268698</c:v>
                </c:pt>
                <c:pt idx="504">
                  <c:v>13.090906683229797</c:v>
                </c:pt>
                <c:pt idx="505">
                  <c:v>13.119476610046378</c:v>
                </c:pt>
                <c:pt idx="506">
                  <c:v>13.148058332869411</c:v>
                </c:pt>
                <c:pt idx="507">
                  <c:v>13.176651861443636</c:v>
                </c:pt>
                <c:pt idx="508">
                  <c:v>13.205257205525882</c:v>
                </c:pt>
                <c:pt idx="509">
                  <c:v>13.233874374885051</c:v>
                </c:pt>
                <c:pt idx="510">
                  <c:v>13.262503379302199</c:v>
                </c:pt>
                <c:pt idx="511">
                  <c:v>13.29114422857049</c:v>
                </c:pt>
                <c:pt idx="512">
                  <c:v>13.319796932495276</c:v>
                </c:pt>
                <c:pt idx="513">
                  <c:v>13.348461500894082</c:v>
                </c:pt>
                <c:pt idx="514">
                  <c:v>13.377137943596615</c:v>
                </c:pt>
                <c:pt idx="515">
                  <c:v>13.405826270444836</c:v>
                </c:pt>
                <c:pt idx="516">
                  <c:v>13.434526491292914</c:v>
                </c:pt>
                <c:pt idx="517">
                  <c:v>13.463238616007295</c:v>
                </c:pt>
                <c:pt idx="518">
                  <c:v>13.491962654466727</c:v>
                </c:pt>
                <c:pt idx="519">
                  <c:v>13.520698616562214</c:v>
                </c:pt>
                <c:pt idx="520">
                  <c:v>13.549446512197131</c:v>
                </c:pt>
                <c:pt idx="521">
                  <c:v>13.578206351287152</c:v>
                </c:pt>
                <c:pt idx="522">
                  <c:v>13.606978143760347</c:v>
                </c:pt>
                <c:pt idx="523">
                  <c:v>13.635761899557163</c:v>
                </c:pt>
                <c:pt idx="524">
                  <c:v>13.664557628630453</c:v>
                </c:pt>
                <c:pt idx="525">
                  <c:v>13.693365340945476</c:v>
                </c:pt>
                <c:pt idx="526">
                  <c:v>13.72218504647997</c:v>
                </c:pt>
                <c:pt idx="527">
                  <c:v>13.751016755224104</c:v>
                </c:pt>
                <c:pt idx="528">
                  <c:v>13.779860477180563</c:v>
                </c:pt>
                <c:pt idx="529">
                  <c:v>13.808716222364538</c:v>
                </c:pt>
                <c:pt idx="530">
                  <c:v>13.837584000803725</c:v>
                </c:pt>
                <c:pt idx="531">
                  <c:v>13.866463822538405</c:v>
                </c:pt>
                <c:pt idx="532">
                  <c:v>13.895355697621396</c:v>
                </c:pt>
                <c:pt idx="533">
                  <c:v>13.924259636118133</c:v>
                </c:pt>
                <c:pt idx="534">
                  <c:v>13.953175648106656</c:v>
                </c:pt>
                <c:pt idx="535">
                  <c:v>13.982103743677651</c:v>
                </c:pt>
                <c:pt idx="536">
                  <c:v>14.011043932934427</c:v>
                </c:pt>
                <c:pt idx="537">
                  <c:v>14.039996225993011</c:v>
                </c:pt>
                <c:pt idx="538">
                  <c:v>14.06896063298209</c:v>
                </c:pt>
                <c:pt idx="539">
                  <c:v>14.097937164043095</c:v>
                </c:pt>
                <c:pt idx="540">
                  <c:v>14.126925829330203</c:v>
                </c:pt>
                <c:pt idx="541">
                  <c:v>14.155926639010318</c:v>
                </c:pt>
                <c:pt idx="542">
                  <c:v>14.184939603263173</c:v>
                </c:pt>
                <c:pt idx="543">
                  <c:v>14.21396473228126</c:v>
                </c:pt>
                <c:pt idx="544">
                  <c:v>14.243002036269928</c:v>
                </c:pt>
                <c:pt idx="545">
                  <c:v>14.272051525447379</c:v>
                </c:pt>
                <c:pt idx="546">
                  <c:v>14.301113210044646</c:v>
                </c:pt>
                <c:pt idx="547">
                  <c:v>14.330187100305698</c:v>
                </c:pt>
                <c:pt idx="548">
                  <c:v>14.35927320648738</c:v>
                </c:pt>
                <c:pt idx="549">
                  <c:v>14.388371538859493</c:v>
                </c:pt>
                <c:pt idx="550">
                  <c:v>14.417482107704791</c:v>
                </c:pt>
                <c:pt idx="551">
                  <c:v>14.446604923319009</c:v>
                </c:pt>
                <c:pt idx="552">
                  <c:v>14.475739996010859</c:v>
                </c:pt>
                <c:pt idx="553">
                  <c:v>14.504887336102108</c:v>
                </c:pt>
                <c:pt idx="554">
                  <c:v>14.534046953927533</c:v>
                </c:pt>
                <c:pt idx="555">
                  <c:v>14.563218859834999</c:v>
                </c:pt>
                <c:pt idx="556">
                  <c:v>14.592403064185465</c:v>
                </c:pt>
                <c:pt idx="557">
                  <c:v>14.621599577352967</c:v>
                </c:pt>
                <c:pt idx="558">
                  <c:v>14.650808409724712</c:v>
                </c:pt>
                <c:pt idx="559">
                  <c:v>14.680029571701024</c:v>
                </c:pt>
                <c:pt idx="560">
                  <c:v>14.709263073695428</c:v>
                </c:pt>
                <c:pt idx="561">
                  <c:v>14.738508926134651</c:v>
                </c:pt>
                <c:pt idx="562">
                  <c:v>14.767767139458611</c:v>
                </c:pt>
                <c:pt idx="563">
                  <c:v>14.797037724120507</c:v>
                </c:pt>
                <c:pt idx="564">
                  <c:v>14.826320690586765</c:v>
                </c:pt>
                <c:pt idx="565">
                  <c:v>14.855616049337129</c:v>
                </c:pt>
                <c:pt idx="566">
                  <c:v>14.884923810864642</c:v>
                </c:pt>
                <c:pt idx="567">
                  <c:v>14.914243985675689</c:v>
                </c:pt>
                <c:pt idx="568">
                  <c:v>14.943576584289982</c:v>
                </c:pt>
                <c:pt idx="569">
                  <c:v>14.972921617240656</c:v>
                </c:pt>
                <c:pt idx="570">
                  <c:v>15.002279095074201</c:v>
                </c:pt>
                <c:pt idx="571">
                  <c:v>15.031649028350557</c:v>
                </c:pt>
                <c:pt idx="572">
                  <c:v>15.061031427643121</c:v>
                </c:pt>
                <c:pt idx="573">
                  <c:v>15.09042630353872</c:v>
                </c:pt>
                <c:pt idx="574">
                  <c:v>15.119833666637721</c:v>
                </c:pt>
                <c:pt idx="575">
                  <c:v>15.149253527553958</c:v>
                </c:pt>
                <c:pt idx="576">
                  <c:v>15.178685896914839</c:v>
                </c:pt>
                <c:pt idx="577">
                  <c:v>15.208130785361323</c:v>
                </c:pt>
                <c:pt idx="578">
                  <c:v>15.237588203547958</c:v>
                </c:pt>
                <c:pt idx="579">
                  <c:v>15.267058162142876</c:v>
                </c:pt>
                <c:pt idx="580">
                  <c:v>15.296540671827872</c:v>
                </c:pt>
                <c:pt idx="581">
                  <c:v>15.326035743298364</c:v>
                </c:pt>
                <c:pt idx="582">
                  <c:v>15.355543387263467</c:v>
                </c:pt>
                <c:pt idx="583">
                  <c:v>15.385063614446006</c:v>
                </c:pt>
                <c:pt idx="584">
                  <c:v>15.414596435582492</c:v>
                </c:pt>
                <c:pt idx="585">
                  <c:v>15.444141861423228</c:v>
                </c:pt>
                <c:pt idx="586">
                  <c:v>15.473699902732244</c:v>
                </c:pt>
                <c:pt idx="587">
                  <c:v>15.5032705702874</c:v>
                </c:pt>
                <c:pt idx="588">
                  <c:v>15.532853874880365</c:v>
                </c:pt>
                <c:pt idx="589">
                  <c:v>15.562449827316629</c:v>
                </c:pt>
                <c:pt idx="590">
                  <c:v>15.592058438415577</c:v>
                </c:pt>
                <c:pt idx="591">
                  <c:v>15.621679719010453</c:v>
                </c:pt>
                <c:pt idx="592">
                  <c:v>15.651313679948437</c:v>
                </c:pt>
                <c:pt idx="593">
                  <c:v>15.680960332090633</c:v>
                </c:pt>
                <c:pt idx="594">
                  <c:v>15.710619686312127</c:v>
                </c:pt>
                <c:pt idx="595">
                  <c:v>15.740291753501946</c:v>
                </c:pt>
                <c:pt idx="596">
                  <c:v>15.769976544563173</c:v>
                </c:pt>
                <c:pt idx="597">
                  <c:v>15.79967407041288</c:v>
                </c:pt>
                <c:pt idx="598">
                  <c:v>15.829384341982228</c:v>
                </c:pt>
                <c:pt idx="599">
                  <c:v>15.859107370216455</c:v>
                </c:pt>
                <c:pt idx="600">
                  <c:v>15.888843166074878</c:v>
                </c:pt>
                <c:pt idx="601">
                  <c:v>15.918591740530976</c:v>
                </c:pt>
                <c:pt idx="602">
                  <c:v>15.948353104572352</c:v>
                </c:pt>
                <c:pt idx="603">
                  <c:v>15.978127269200805</c:v>
                </c:pt>
                <c:pt idx="604">
                  <c:v>16.007914245432335</c:v>
                </c:pt>
                <c:pt idx="605">
                  <c:v>16.037714044297172</c:v>
                </c:pt>
                <c:pt idx="606">
                  <c:v>16.067526676839773</c:v>
                </c:pt>
                <c:pt idx="607">
                  <c:v>16.097352154118898</c:v>
                </c:pt>
                <c:pt idx="608">
                  <c:v>16.127190487207589</c:v>
                </c:pt>
                <c:pt idx="609">
                  <c:v>16.157041687193225</c:v>
                </c:pt>
                <c:pt idx="610">
                  <c:v>16.186905765177535</c:v>
                </c:pt>
                <c:pt idx="611">
                  <c:v>16.216782732276599</c:v>
                </c:pt>
                <c:pt idx="612">
                  <c:v>16.24667259962094</c:v>
                </c:pt>
                <c:pt idx="613">
                  <c:v>16.276575378355453</c:v>
                </c:pt>
                <c:pt idx="614">
                  <c:v>16.306491079639514</c:v>
                </c:pt>
                <c:pt idx="615">
                  <c:v>16.336419714646986</c:v>
                </c:pt>
                <c:pt idx="616">
                  <c:v>16.366361294566186</c:v>
                </c:pt>
                <c:pt idx="617">
                  <c:v>16.396315830599999</c:v>
                </c:pt>
                <c:pt idx="618">
                  <c:v>16.426283333965827</c:v>
                </c:pt>
                <c:pt idx="619">
                  <c:v>16.456263815895664</c:v>
                </c:pt>
                <c:pt idx="620">
                  <c:v>16.486257287636104</c:v>
                </c:pt>
                <c:pt idx="621">
                  <c:v>16.516263760448371</c:v>
                </c:pt>
                <c:pt idx="622">
                  <c:v>16.546283245608308</c:v>
                </c:pt>
                <c:pt idx="623">
                  <c:v>16.576315754406473</c:v>
                </c:pt>
                <c:pt idx="624">
                  <c:v>16.606361298148098</c:v>
                </c:pt>
                <c:pt idx="625">
                  <c:v>16.636419888153149</c:v>
                </c:pt>
                <c:pt idx="626">
                  <c:v>16.666491535756371</c:v>
                </c:pt>
                <c:pt idx="627">
                  <c:v>16.696576252307231</c:v>
                </c:pt>
                <c:pt idx="628">
                  <c:v>16.726674049170061</c:v>
                </c:pt>
                <c:pt idx="629">
                  <c:v>16.756784937723964</c:v>
                </c:pt>
                <c:pt idx="630">
                  <c:v>16.786908929362948</c:v>
                </c:pt>
                <c:pt idx="631">
                  <c:v>16.817046035495881</c:v>
                </c:pt>
                <c:pt idx="632">
                  <c:v>16.847196267546529</c:v>
                </c:pt>
                <c:pt idx="633">
                  <c:v>16.877359636953614</c:v>
                </c:pt>
                <c:pt idx="634">
                  <c:v>16.907536155170785</c:v>
                </c:pt>
                <c:pt idx="635">
                  <c:v>16.937725833666708</c:v>
                </c:pt>
                <c:pt idx="636">
                  <c:v>16.967928683925042</c:v>
                </c:pt>
                <c:pt idx="637">
                  <c:v>16.998144717444504</c:v>
                </c:pt>
                <c:pt idx="638">
                  <c:v>17.028373945738839</c:v>
                </c:pt>
                <c:pt idx="639">
                  <c:v>17.058616380336922</c:v>
                </c:pt>
                <c:pt idx="640">
                  <c:v>17.088872032782703</c:v>
                </c:pt>
                <c:pt idx="641">
                  <c:v>17.119140914635313</c:v>
                </c:pt>
                <c:pt idx="642">
                  <c:v>17.149423037469038</c:v>
                </c:pt>
                <c:pt idx="643">
                  <c:v>17.179718412873346</c:v>
                </c:pt>
                <c:pt idx="644">
                  <c:v>17.210027052452961</c:v>
                </c:pt>
                <c:pt idx="645">
                  <c:v>17.24034896782781</c:v>
                </c:pt>
                <c:pt idx="646">
                  <c:v>17.270684170633135</c:v>
                </c:pt>
                <c:pt idx="647">
                  <c:v>17.301032672519469</c:v>
                </c:pt>
                <c:pt idx="648">
                  <c:v>17.331394485152678</c:v>
                </c:pt>
                <c:pt idx="649">
                  <c:v>17.361769620213963</c:v>
                </c:pt>
                <c:pt idx="650">
                  <c:v>17.392158089399945</c:v>
                </c:pt>
                <c:pt idx="651">
                  <c:v>17.422559904422616</c:v>
                </c:pt>
                <c:pt idx="652">
                  <c:v>17.452975077009434</c:v>
                </c:pt>
                <c:pt idx="653">
                  <c:v>17.483403618903328</c:v>
                </c:pt>
                <c:pt idx="654">
                  <c:v>17.513845541862676</c:v>
                </c:pt>
                <c:pt idx="655">
                  <c:v>17.544300857661426</c:v>
                </c:pt>
                <c:pt idx="656">
                  <c:v>17.574769578089036</c:v>
                </c:pt>
                <c:pt idx="657">
                  <c:v>17.605251714950555</c:v>
                </c:pt>
                <c:pt idx="658">
                  <c:v>17.635747280066642</c:v>
                </c:pt>
                <c:pt idx="659">
                  <c:v>17.666256285273555</c:v>
                </c:pt>
                <c:pt idx="660">
                  <c:v>17.696778742423241</c:v>
                </c:pt>
                <c:pt idx="661">
                  <c:v>17.727314663383304</c:v>
                </c:pt>
                <c:pt idx="662">
                  <c:v>17.757864060037079</c:v>
                </c:pt>
                <c:pt idx="663">
                  <c:v>17.788426944283628</c:v>
                </c:pt>
                <c:pt idx="664">
                  <c:v>17.819003328037809</c:v>
                </c:pt>
                <c:pt idx="665">
                  <c:v>17.849593223230219</c:v>
                </c:pt>
                <c:pt idx="666">
                  <c:v>17.880196641807341</c:v>
                </c:pt>
                <c:pt idx="667">
                  <c:v>17.910813595731458</c:v>
                </c:pt>
                <c:pt idx="668">
                  <c:v>17.94144409698076</c:v>
                </c:pt>
                <c:pt idx="669">
                  <c:v>17.972088157549351</c:v>
                </c:pt>
                <c:pt idx="670">
                  <c:v>18.002745789447236</c:v>
                </c:pt>
                <c:pt idx="671">
                  <c:v>18.033417004700429</c:v>
                </c:pt>
                <c:pt idx="672">
                  <c:v>18.064101815350888</c:v>
                </c:pt>
                <c:pt idx="673">
                  <c:v>18.094800233456624</c:v>
                </c:pt>
                <c:pt idx="674">
                  <c:v>18.125512271091701</c:v>
                </c:pt>
                <c:pt idx="675">
                  <c:v>18.15623794034623</c:v>
                </c:pt>
                <c:pt idx="676">
                  <c:v>18.186977253326461</c:v>
                </c:pt>
                <c:pt idx="677">
                  <c:v>18.217730222154753</c:v>
                </c:pt>
                <c:pt idx="678">
                  <c:v>18.248496858969634</c:v>
                </c:pt>
                <c:pt idx="679">
                  <c:v>18.279277175925838</c:v>
                </c:pt>
                <c:pt idx="680">
                  <c:v>18.310071185194314</c:v>
                </c:pt>
                <c:pt idx="681">
                  <c:v>18.340878898962242</c:v>
                </c:pt>
                <c:pt idx="682">
                  <c:v>18.371700329433107</c:v>
                </c:pt>
                <c:pt idx="683">
                  <c:v>18.402535488826683</c:v>
                </c:pt>
                <c:pt idx="684">
                  <c:v>18.433384389379079</c:v>
                </c:pt>
                <c:pt idx="685">
                  <c:v>18.464247043342805</c:v>
                </c:pt>
                <c:pt idx="686">
                  <c:v>18.495123462986708</c:v>
                </c:pt>
                <c:pt idx="687">
                  <c:v>18.526013660596114</c:v>
                </c:pt>
                <c:pt idx="688">
                  <c:v>18.556917648472758</c:v>
                </c:pt>
                <c:pt idx="689">
                  <c:v>18.587835438934889</c:v>
                </c:pt>
                <c:pt idx="690">
                  <c:v>18.618767044317252</c:v>
                </c:pt>
                <c:pt idx="691">
                  <c:v>18.64971247697116</c:v>
                </c:pt>
                <c:pt idx="692">
                  <c:v>18.680671749264452</c:v>
                </c:pt>
                <c:pt idx="693">
                  <c:v>18.711644873581619</c:v>
                </c:pt>
                <c:pt idx="694">
                  <c:v>18.742631862323723</c:v>
                </c:pt>
                <c:pt idx="695">
                  <c:v>18.773632727908542</c:v>
                </c:pt>
                <c:pt idx="696">
                  <c:v>18.804647482770534</c:v>
                </c:pt>
                <c:pt idx="697">
                  <c:v>18.835676139360842</c:v>
                </c:pt>
                <c:pt idx="698">
                  <c:v>18.866718710147406</c:v>
                </c:pt>
                <c:pt idx="699">
                  <c:v>18.897775207614902</c:v>
                </c:pt>
                <c:pt idx="700">
                  <c:v>18.928845644264861</c:v>
                </c:pt>
                <c:pt idx="701">
                  <c:v>18.959930032615631</c:v>
                </c:pt>
                <c:pt idx="702">
                  <c:v>18.991028385202423</c:v>
                </c:pt>
                <c:pt idx="703">
                  <c:v>19.022140714577365</c:v>
                </c:pt>
                <c:pt idx="704">
                  <c:v>19.05326703330951</c:v>
                </c:pt>
                <c:pt idx="705">
                  <c:v>19.084407353984876</c:v>
                </c:pt>
                <c:pt idx="706">
                  <c:v>19.115561689206469</c:v>
                </c:pt>
                <c:pt idx="707">
                  <c:v>19.146730051594339</c:v>
                </c:pt>
                <c:pt idx="708">
                  <c:v>19.177912453785549</c:v>
                </c:pt>
                <c:pt idx="709">
                  <c:v>19.209108908434295</c:v>
                </c:pt>
                <c:pt idx="710">
                  <c:v>19.240319428211848</c:v>
                </c:pt>
                <c:pt idx="711">
                  <c:v>19.271544025806641</c:v>
                </c:pt>
                <c:pt idx="712">
                  <c:v>19.302782713924305</c:v>
                </c:pt>
                <c:pt idx="713">
                  <c:v>19.334035505287638</c:v>
                </c:pt>
                <c:pt idx="714">
                  <c:v>19.365302412636723</c:v>
                </c:pt>
                <c:pt idx="715">
                  <c:v>19.396583448728862</c:v>
                </c:pt>
                <c:pt idx="716">
                  <c:v>19.427878626338707</c:v>
                </c:pt>
                <c:pt idx="717">
                  <c:v>19.459187958258216</c:v>
                </c:pt>
                <c:pt idx="718">
                  <c:v>19.490511457296737</c:v>
                </c:pt>
                <c:pt idx="719">
                  <c:v>19.521849136280974</c:v>
                </c:pt>
                <c:pt idx="720">
                  <c:v>19.553201008055101</c:v>
                </c:pt>
                <c:pt idx="721">
                  <c:v>19.58456708548071</c:v>
                </c:pt>
                <c:pt idx="722">
                  <c:v>19.615947381436918</c:v>
                </c:pt>
                <c:pt idx="723">
                  <c:v>19.647341908820362</c:v>
                </c:pt>
                <c:pt idx="724">
                  <c:v>19.678750680545203</c:v>
                </c:pt>
                <c:pt idx="725">
                  <c:v>19.710173709543227</c:v>
                </c:pt>
                <c:pt idx="726">
                  <c:v>19.741611008763801</c:v>
                </c:pt>
                <c:pt idx="727">
                  <c:v>19.773062591173975</c:v>
                </c:pt>
                <c:pt idx="728">
                  <c:v>19.80452846975847</c:v>
                </c:pt>
                <c:pt idx="729">
                  <c:v>19.836008657519706</c:v>
                </c:pt>
                <c:pt idx="730">
                  <c:v>19.867503167477874</c:v>
                </c:pt>
                <c:pt idx="731">
                  <c:v>19.899012012670926</c:v>
                </c:pt>
                <c:pt idx="732">
                  <c:v>19.93053520615463</c:v>
                </c:pt>
                <c:pt idx="733">
                  <c:v>19.962072761002606</c:v>
                </c:pt>
                <c:pt idx="734">
                  <c:v>19.993624690306351</c:v>
                </c:pt>
                <c:pt idx="735">
                  <c:v>20.025191007175259</c:v>
                </c:pt>
                <c:pt idx="736">
                  <c:v>20.056771724736656</c:v>
                </c:pt>
                <c:pt idx="737">
                  <c:v>20.088366856135874</c:v>
                </c:pt>
                <c:pt idx="738">
                  <c:v>20.119976414536232</c:v>
                </c:pt>
                <c:pt idx="739">
                  <c:v>20.151600413119098</c:v>
                </c:pt>
                <c:pt idx="740">
                  <c:v>20.183238865083897</c:v>
                </c:pt>
                <c:pt idx="741">
                  <c:v>20.214891783648191</c:v>
                </c:pt>
                <c:pt idx="742">
                  <c:v>20.246559182047633</c:v>
                </c:pt>
                <c:pt idx="743">
                  <c:v>20.278241073536098</c:v>
                </c:pt>
                <c:pt idx="744">
                  <c:v>20.309937471385638</c:v>
                </c:pt>
                <c:pt idx="745">
                  <c:v>20.341648388886568</c:v>
                </c:pt>
                <c:pt idx="746">
                  <c:v>20.373373839347444</c:v>
                </c:pt>
                <c:pt idx="747">
                  <c:v>20.405113836095143</c:v>
                </c:pt>
                <c:pt idx="748">
                  <c:v>20.436868392474885</c:v>
                </c:pt>
                <c:pt idx="749">
                  <c:v>20.468637521850265</c:v>
                </c:pt>
                <c:pt idx="750">
                  <c:v>20.500421237603295</c:v>
                </c:pt>
                <c:pt idx="751">
                  <c:v>20.532219553134389</c:v>
                </c:pt>
                <c:pt idx="752">
                  <c:v>20.56403248186248</c:v>
                </c:pt>
                <c:pt idx="753">
                  <c:v>20.595860037224973</c:v>
                </c:pt>
                <c:pt idx="754">
                  <c:v>20.627702232677848</c:v>
                </c:pt>
                <c:pt idx="755">
                  <c:v>20.659559081695644</c:v>
                </c:pt>
                <c:pt idx="756">
                  <c:v>20.691430597771532</c:v>
                </c:pt>
                <c:pt idx="757">
                  <c:v>20.72331679441729</c:v>
                </c:pt>
                <c:pt idx="758">
                  <c:v>20.755217685163402</c:v>
                </c:pt>
                <c:pt idx="759">
                  <c:v>20.787133283559058</c:v>
                </c:pt>
                <c:pt idx="760">
                  <c:v>20.819063603172211</c:v>
                </c:pt>
                <c:pt idx="761">
                  <c:v>20.851008657589595</c:v>
                </c:pt>
                <c:pt idx="762">
                  <c:v>20.882968460416745</c:v>
                </c:pt>
                <c:pt idx="763">
                  <c:v>20.914943025278045</c:v>
                </c:pt>
                <c:pt idx="764">
                  <c:v>20.946932365816796</c:v>
                </c:pt>
                <c:pt idx="765">
                  <c:v>20.978936495695201</c:v>
                </c:pt>
                <c:pt idx="766">
                  <c:v>21.010955428594443</c:v>
                </c:pt>
                <c:pt idx="767">
                  <c:v>21.042989178214654</c:v>
                </c:pt>
                <c:pt idx="768">
                  <c:v>21.075037758275048</c:v>
                </c:pt>
                <c:pt idx="769">
                  <c:v>21.107101182513848</c:v>
                </c:pt>
                <c:pt idx="770">
                  <c:v>21.139179464688414</c:v>
                </c:pt>
                <c:pt idx="771">
                  <c:v>21.171272618575234</c:v>
                </c:pt>
                <c:pt idx="772">
                  <c:v>21.203380657969962</c:v>
                </c:pt>
                <c:pt idx="773">
                  <c:v>21.235503596687451</c:v>
                </c:pt>
                <c:pt idx="774">
                  <c:v>21.26764144856179</c:v>
                </c:pt>
                <c:pt idx="775">
                  <c:v>21.299794227446355</c:v>
                </c:pt>
                <c:pt idx="776">
                  <c:v>21.331961947213845</c:v>
                </c:pt>
                <c:pt idx="777">
                  <c:v>21.364144621756292</c:v>
                </c:pt>
                <c:pt idx="778">
                  <c:v>21.396342264985119</c:v>
                </c:pt>
                <c:pt idx="779">
                  <c:v>21.428554890831148</c:v>
                </c:pt>
                <c:pt idx="780">
                  <c:v>21.460782513244684</c:v>
                </c:pt>
                <c:pt idx="781">
                  <c:v>21.493025146195517</c:v>
                </c:pt>
                <c:pt idx="782">
                  <c:v>21.52528280367298</c:v>
                </c:pt>
                <c:pt idx="783">
                  <c:v>21.557555499685929</c:v>
                </c:pt>
                <c:pt idx="784">
                  <c:v>21.589843248262873</c:v>
                </c:pt>
                <c:pt idx="785">
                  <c:v>21.622146063451918</c:v>
                </c:pt>
                <c:pt idx="786">
                  <c:v>21.654463959320864</c:v>
                </c:pt>
                <c:pt idx="787">
                  <c:v>21.686796949957234</c:v>
                </c:pt>
                <c:pt idx="788">
                  <c:v>21.719145049468292</c:v>
                </c:pt>
                <c:pt idx="789">
                  <c:v>21.751508271981074</c:v>
                </c:pt>
                <c:pt idx="790">
                  <c:v>21.783886631642442</c:v>
                </c:pt>
                <c:pt idx="791">
                  <c:v>21.816280142619128</c:v>
                </c:pt>
                <c:pt idx="792">
                  <c:v>21.848688819097763</c:v>
                </c:pt>
                <c:pt idx="793">
                  <c:v>21.881112675284914</c:v>
                </c:pt>
                <c:pt idx="794">
                  <c:v>21.913551725407096</c:v>
                </c:pt>
                <c:pt idx="795">
                  <c:v>21.946005983710869</c:v>
                </c:pt>
                <c:pt idx="796">
                  <c:v>21.9784754644628</c:v>
                </c:pt>
                <c:pt idx="797">
                  <c:v>22.010960181949567</c:v>
                </c:pt>
                <c:pt idx="798">
                  <c:v>22.043460150477969</c:v>
                </c:pt>
                <c:pt idx="799">
                  <c:v>22.075975384374971</c:v>
                </c:pt>
                <c:pt idx="800">
                  <c:v>22.108505897987708</c:v>
                </c:pt>
                <c:pt idx="801">
                  <c:v>22.141051705683566</c:v>
                </c:pt>
                <c:pt idx="802">
                  <c:v>22.173612821850213</c:v>
                </c:pt>
                <c:pt idx="803">
                  <c:v>22.206189260895616</c:v>
                </c:pt>
                <c:pt idx="804">
                  <c:v>22.23878103724812</c:v>
                </c:pt>
                <c:pt idx="805">
                  <c:v>22.27138816535642</c:v>
                </c:pt>
                <c:pt idx="806">
                  <c:v>22.304010659689645</c:v>
                </c:pt>
                <c:pt idx="807">
                  <c:v>22.33664853473741</c:v>
                </c:pt>
                <c:pt idx="808">
                  <c:v>22.369301805009826</c:v>
                </c:pt>
                <c:pt idx="809">
                  <c:v>22.401970485037552</c:v>
                </c:pt>
                <c:pt idx="810">
                  <c:v>22.434654589371807</c:v>
                </c:pt>
                <c:pt idx="811">
                  <c:v>22.467354132584457</c:v>
                </c:pt>
                <c:pt idx="812">
                  <c:v>22.500069129268002</c:v>
                </c:pt>
                <c:pt idx="813">
                  <c:v>22.532799594035659</c:v>
                </c:pt>
                <c:pt idx="814">
                  <c:v>22.565545541521381</c:v>
                </c:pt>
                <c:pt idx="815">
                  <c:v>22.598306986379907</c:v>
                </c:pt>
                <c:pt idx="816">
                  <c:v>22.631083943286765</c:v>
                </c:pt>
                <c:pt idx="817">
                  <c:v>22.663876426938348</c:v>
                </c:pt>
                <c:pt idx="818">
                  <c:v>22.696684452051954</c:v>
                </c:pt>
                <c:pt idx="819">
                  <c:v>22.729508033365821</c:v>
                </c:pt>
                <c:pt idx="820">
                  <c:v>22.762347185639161</c:v>
                </c:pt>
                <c:pt idx="821">
                  <c:v>22.795201923652183</c:v>
                </c:pt>
                <c:pt idx="822">
                  <c:v>22.828072262206142</c:v>
                </c:pt>
                <c:pt idx="823">
                  <c:v>22.860958216123429</c:v>
                </c:pt>
                <c:pt idx="824">
                  <c:v>22.893859800247533</c:v>
                </c:pt>
                <c:pt idx="825">
                  <c:v>22.926777029443137</c:v>
                </c:pt>
                <c:pt idx="826">
                  <c:v>22.959709918596143</c:v>
                </c:pt>
                <c:pt idx="827">
                  <c:v>22.992658482613688</c:v>
                </c:pt>
                <c:pt idx="828">
                  <c:v>23.025622736424207</c:v>
                </c:pt>
                <c:pt idx="829">
                  <c:v>23.058602694977484</c:v>
                </c:pt>
                <c:pt idx="830">
                  <c:v>23.091598373244683</c:v>
                </c:pt>
                <c:pt idx="831">
                  <c:v>23.124609786218386</c:v>
                </c:pt>
                <c:pt idx="832">
                  <c:v>23.157636948912614</c:v>
                </c:pt>
                <c:pt idx="833">
                  <c:v>23.190679876362896</c:v>
                </c:pt>
                <c:pt idx="834">
                  <c:v>23.223738583626314</c:v>
                </c:pt>
                <c:pt idx="835">
                  <c:v>23.25681308578152</c:v>
                </c:pt>
                <c:pt idx="836">
                  <c:v>23.289903397928811</c:v>
                </c:pt>
                <c:pt idx="837">
                  <c:v>23.323009535190106</c:v>
                </c:pt>
                <c:pt idx="838">
                  <c:v>23.356131512709084</c:v>
                </c:pt>
                <c:pt idx="839">
                  <c:v>23.389269345651108</c:v>
                </c:pt>
                <c:pt idx="840">
                  <c:v>23.422423049203392</c:v>
                </c:pt>
                <c:pt idx="841">
                  <c:v>23.455592638574945</c:v>
                </c:pt>
                <c:pt idx="842">
                  <c:v>23.488778128996678</c:v>
                </c:pt>
                <c:pt idx="843">
                  <c:v>23.521979535721375</c:v>
                </c:pt>
                <c:pt idx="844">
                  <c:v>23.5551968740238</c:v>
                </c:pt>
                <c:pt idx="845">
                  <c:v>23.588430159200716</c:v>
                </c:pt>
                <c:pt idx="846">
                  <c:v>23.621679406570941</c:v>
                </c:pt>
                <c:pt idx="847">
                  <c:v>23.654944631475363</c:v>
                </c:pt>
                <c:pt idx="848">
                  <c:v>23.688225849276993</c:v>
                </c:pt>
                <c:pt idx="849">
                  <c:v>23.721523075360995</c:v>
                </c:pt>
                <c:pt idx="850">
                  <c:v>23.754836325134782</c:v>
                </c:pt>
                <c:pt idx="851">
                  <c:v>23.788165614028003</c:v>
                </c:pt>
                <c:pt idx="852">
                  <c:v>23.821510957492613</c:v>
                </c:pt>
                <c:pt idx="853">
                  <c:v>23.854872371002877</c:v>
                </c:pt>
                <c:pt idx="854">
                  <c:v>23.888249870055482</c:v>
                </c:pt>
                <c:pt idx="855">
                  <c:v>23.921643470169514</c:v>
                </c:pt>
                <c:pt idx="856">
                  <c:v>23.955053186886538</c:v>
                </c:pt>
                <c:pt idx="857">
                  <c:v>23.988479035770645</c:v>
                </c:pt>
                <c:pt idx="858">
                  <c:v>24.021921032408468</c:v>
                </c:pt>
                <c:pt idx="859">
                  <c:v>24.055379192409241</c:v>
                </c:pt>
                <c:pt idx="860">
                  <c:v>24.088853531404833</c:v>
                </c:pt>
                <c:pt idx="861">
                  <c:v>24.122344065049823</c:v>
                </c:pt>
                <c:pt idx="862">
                  <c:v>24.155850809021505</c:v>
                </c:pt>
                <c:pt idx="863">
                  <c:v>24.189373779019967</c:v>
                </c:pt>
                <c:pt idx="864">
                  <c:v>24.222912990768084</c:v>
                </c:pt>
                <c:pt idx="865">
                  <c:v>24.256468460011639</c:v>
                </c:pt>
                <c:pt idx="866">
                  <c:v>24.290040202519272</c:v>
                </c:pt>
                <c:pt idx="867">
                  <c:v>24.323628234082619</c:v>
                </c:pt>
                <c:pt idx="868">
                  <c:v>24.357232570516302</c:v>
                </c:pt>
                <c:pt idx="869">
                  <c:v>24.390853227657985</c:v>
                </c:pt>
                <c:pt idx="870">
                  <c:v>24.424490221368405</c:v>
                </c:pt>
                <c:pt idx="871">
                  <c:v>24.458143567531433</c:v>
                </c:pt>
                <c:pt idx="872">
                  <c:v>24.491813282054132</c:v>
                </c:pt>
                <c:pt idx="873">
                  <c:v>24.525499380866783</c:v>
                </c:pt>
                <c:pt idx="874">
                  <c:v>24.559201879922949</c:v>
                </c:pt>
                <c:pt idx="875">
                  <c:v>24.592920795199461</c:v>
                </c:pt>
                <c:pt idx="876">
                  <c:v>24.62665614269654</c:v>
                </c:pt>
                <c:pt idx="877">
                  <c:v>24.660407938437803</c:v>
                </c:pt>
                <c:pt idx="878">
                  <c:v>24.694176198470331</c:v>
                </c:pt>
                <c:pt idx="879">
                  <c:v>24.727960938864687</c:v>
                </c:pt>
                <c:pt idx="880">
                  <c:v>24.761762175714956</c:v>
                </c:pt>
                <c:pt idx="881">
                  <c:v>24.79557992513886</c:v>
                </c:pt>
                <c:pt idx="882">
                  <c:v>24.829414203277686</c:v>
                </c:pt>
                <c:pt idx="883">
                  <c:v>24.863265026296464</c:v>
                </c:pt>
                <c:pt idx="884">
                  <c:v>24.897132410383914</c:v>
                </c:pt>
                <c:pt idx="885">
                  <c:v>24.931016371752548</c:v>
                </c:pt>
                <c:pt idx="886">
                  <c:v>24.964916926638672</c:v>
                </c:pt>
                <c:pt idx="887">
                  <c:v>24.998834091302466</c:v>
                </c:pt>
                <c:pt idx="888">
                  <c:v>25.03276788202804</c:v>
                </c:pt>
                <c:pt idx="889">
                  <c:v>25.066718315123442</c:v>
                </c:pt>
                <c:pt idx="890">
                  <c:v>25.100685406920746</c:v>
                </c:pt>
                <c:pt idx="891">
                  <c:v>25.134669173776061</c:v>
                </c:pt>
                <c:pt idx="892">
                  <c:v>25.168669632069587</c:v>
                </c:pt>
                <c:pt idx="893">
                  <c:v>25.202686798205701</c:v>
                </c:pt>
                <c:pt idx="894">
                  <c:v>25.236720688612952</c:v>
                </c:pt>
                <c:pt idx="895">
                  <c:v>25.270771319744163</c:v>
                </c:pt>
                <c:pt idx="896">
                  <c:v>25.304838708076396</c:v>
                </c:pt>
                <c:pt idx="897">
                  <c:v>25.338922870111109</c:v>
                </c:pt>
                <c:pt idx="898">
                  <c:v>25.37302382237409</c:v>
                </c:pt>
                <c:pt idx="899">
                  <c:v>25.407141581415608</c:v>
                </c:pt>
                <c:pt idx="900">
                  <c:v>25.441276163810389</c:v>
                </c:pt>
                <c:pt idx="901">
                  <c:v>25.475427586157714</c:v>
                </c:pt>
                <c:pt idx="902">
                  <c:v>25.509595865081408</c:v>
                </c:pt>
                <c:pt idx="903">
                  <c:v>25.543781017229939</c:v>
                </c:pt>
                <c:pt idx="904">
                  <c:v>25.57798305927647</c:v>
                </c:pt>
                <c:pt idx="905">
                  <c:v>25.61220200791886</c:v>
                </c:pt>
                <c:pt idx="906">
                  <c:v>25.646437879879777</c:v>
                </c:pt>
                <c:pt idx="907">
                  <c:v>25.680690691906673</c:v>
                </c:pt>
                <c:pt idx="908">
                  <c:v>25.714960460771906</c:v>
                </c:pt>
                <c:pt idx="909">
                  <c:v>25.749247203272724</c:v>
                </c:pt>
                <c:pt idx="910">
                  <c:v>25.783550936231375</c:v>
                </c:pt>
                <c:pt idx="911">
                  <c:v>25.817871676495109</c:v>
                </c:pt>
                <c:pt idx="912">
                  <c:v>25.852209440936278</c:v>
                </c:pt>
                <c:pt idx="913">
                  <c:v>25.886564246452302</c:v>
                </c:pt>
                <c:pt idx="914">
                  <c:v>25.920936109965801</c:v>
                </c:pt>
                <c:pt idx="915">
                  <c:v>25.955325048424619</c:v>
                </c:pt>
                <c:pt idx="916">
                  <c:v>25.989731078801867</c:v>
                </c:pt>
                <c:pt idx="917">
                  <c:v>26.024154218095976</c:v>
                </c:pt>
                <c:pt idx="918">
                  <c:v>26.058594483330737</c:v>
                </c:pt>
                <c:pt idx="919">
                  <c:v>26.093051891555366</c:v>
                </c:pt>
                <c:pt idx="920">
                  <c:v>26.127526459844557</c:v>
                </c:pt>
                <c:pt idx="921">
                  <c:v>26.162018205298534</c:v>
                </c:pt>
                <c:pt idx="922">
                  <c:v>26.196527145043085</c:v>
                </c:pt>
                <c:pt idx="923">
                  <c:v>26.231053296229607</c:v>
                </c:pt>
                <c:pt idx="924">
                  <c:v>26.265596676035216</c:v>
                </c:pt>
                <c:pt idx="925">
                  <c:v>26.300157301662701</c:v>
                </c:pt>
                <c:pt idx="926">
                  <c:v>26.334735190340666</c:v>
                </c:pt>
                <c:pt idx="927">
                  <c:v>26.369330359323538</c:v>
                </c:pt>
                <c:pt idx="928">
                  <c:v>26.403942825891633</c:v>
                </c:pt>
                <c:pt idx="929">
                  <c:v>26.43857260735118</c:v>
                </c:pt>
                <c:pt idx="930">
                  <c:v>26.47321972103439</c:v>
                </c:pt>
                <c:pt idx="931">
                  <c:v>26.507884184299542</c:v>
                </c:pt>
                <c:pt idx="932">
                  <c:v>26.542566014530976</c:v>
                </c:pt>
                <c:pt idx="933">
                  <c:v>26.577265229139211</c:v>
                </c:pt>
                <c:pt idx="934">
                  <c:v>26.611981845560909</c:v>
                </c:pt>
                <c:pt idx="935">
                  <c:v>26.64671588125902</c:v>
                </c:pt>
                <c:pt idx="936">
                  <c:v>26.681467353722763</c:v>
                </c:pt>
                <c:pt idx="937">
                  <c:v>26.716236280467733</c:v>
                </c:pt>
                <c:pt idx="938">
                  <c:v>26.75102267903592</c:v>
                </c:pt>
                <c:pt idx="939">
                  <c:v>26.785826566995794</c:v>
                </c:pt>
                <c:pt idx="940">
                  <c:v>26.820647961942299</c:v>
                </c:pt>
                <c:pt idx="941">
                  <c:v>26.855486881496955</c:v>
                </c:pt>
                <c:pt idx="942">
                  <c:v>26.890343343307915</c:v>
                </c:pt>
                <c:pt idx="943">
                  <c:v>26.925217365050006</c:v>
                </c:pt>
                <c:pt idx="944">
                  <c:v>26.960108964424773</c:v>
                </c:pt>
                <c:pt idx="945">
                  <c:v>26.995018159160541</c:v>
                </c:pt>
                <c:pt idx="946">
                  <c:v>27.029944967012447</c:v>
                </c:pt>
                <c:pt idx="947">
                  <c:v>27.064889405762557</c:v>
                </c:pt>
                <c:pt idx="948">
                  <c:v>27.099851493219852</c:v>
                </c:pt>
                <c:pt idx="949">
                  <c:v>27.134831247220337</c:v>
                </c:pt>
                <c:pt idx="950">
                  <c:v>27.169828685627024</c:v>
                </c:pt>
                <c:pt idx="951">
                  <c:v>27.20484382633008</c:v>
                </c:pt>
                <c:pt idx="952">
                  <c:v>27.239876687246788</c:v>
                </c:pt>
                <c:pt idx="953">
                  <c:v>27.274927286321677</c:v>
                </c:pt>
                <c:pt idx="954">
                  <c:v>27.309995641526545</c:v>
                </c:pt>
                <c:pt idx="955">
                  <c:v>27.345081770860521</c:v>
                </c:pt>
                <c:pt idx="956">
                  <c:v>27.380185692350089</c:v>
                </c:pt>
                <c:pt idx="957">
                  <c:v>27.415307424049189</c:v>
                </c:pt>
                <c:pt idx="958">
                  <c:v>27.45044698403925</c:v>
                </c:pt>
                <c:pt idx="959">
                  <c:v>27.485604390429263</c:v>
                </c:pt>
                <c:pt idx="960">
                  <c:v>27.520779661355824</c:v>
                </c:pt>
                <c:pt idx="961">
                  <c:v>27.555972814983168</c:v>
                </c:pt>
                <c:pt idx="962">
                  <c:v>27.591183869503251</c:v>
                </c:pt>
                <c:pt idx="963">
                  <c:v>27.626412843135817</c:v>
                </c:pt>
                <c:pt idx="964">
                  <c:v>27.661659754128447</c:v>
                </c:pt>
                <c:pt idx="965">
                  <c:v>27.696924620756601</c:v>
                </c:pt>
                <c:pt idx="966">
                  <c:v>27.732207461323664</c:v>
                </c:pt>
                <c:pt idx="967">
                  <c:v>27.767508294161054</c:v>
                </c:pt>
                <c:pt idx="968">
                  <c:v>27.802827137628213</c:v>
                </c:pt>
                <c:pt idx="969">
                  <c:v>27.838164010112727</c:v>
                </c:pt>
                <c:pt idx="970">
                  <c:v>27.87351893003035</c:v>
                </c:pt>
                <c:pt idx="971">
                  <c:v>27.90889191582507</c:v>
                </c:pt>
                <c:pt idx="972">
                  <c:v>27.944282985969139</c:v>
                </c:pt>
                <c:pt idx="973">
                  <c:v>27.979692158963168</c:v>
                </c:pt>
                <c:pt idx="974">
                  <c:v>28.01511945333618</c:v>
                </c:pt>
                <c:pt idx="975">
                  <c:v>28.05056488764566</c:v>
                </c:pt>
                <c:pt idx="976">
                  <c:v>28.086028480477623</c:v>
                </c:pt>
                <c:pt idx="977">
                  <c:v>28.121510250446619</c:v>
                </c:pt>
                <c:pt idx="978">
                  <c:v>28.157010216195903</c:v>
                </c:pt>
                <c:pt idx="979">
                  <c:v>28.192528396397353</c:v>
                </c:pt>
                <c:pt idx="980">
                  <c:v>28.228064809751661</c:v>
                </c:pt>
                <c:pt idx="981">
                  <c:v>28.263619474988307</c:v>
                </c:pt>
                <c:pt idx="982">
                  <c:v>28.299192410865668</c:v>
                </c:pt>
                <c:pt idx="983">
                  <c:v>28.334783636171014</c:v>
                </c:pt>
                <c:pt idx="984">
                  <c:v>28.370393169720632</c:v>
                </c:pt>
                <c:pt idx="985">
                  <c:v>28.406021030359863</c:v>
                </c:pt>
                <c:pt idx="986">
                  <c:v>28.441667236963156</c:v>
                </c:pt>
                <c:pt idx="987">
                  <c:v>28.477331808434148</c:v>
                </c:pt>
                <c:pt idx="988">
                  <c:v>28.513014763705684</c:v>
                </c:pt>
                <c:pt idx="989">
                  <c:v>28.548716121739893</c:v>
                </c:pt>
                <c:pt idx="990">
                  <c:v>28.584435901528295</c:v>
                </c:pt>
                <c:pt idx="991">
                  <c:v>28.6201741220918</c:v>
                </c:pt>
                <c:pt idx="992">
                  <c:v>28.655930802480807</c:v>
                </c:pt>
                <c:pt idx="993">
                  <c:v>28.691705961775213</c:v>
                </c:pt>
                <c:pt idx="994">
                  <c:v>28.727499619084572</c:v>
                </c:pt>
                <c:pt idx="995">
                  <c:v>28.763311793548038</c:v>
                </c:pt>
                <c:pt idx="996">
                  <c:v>28.799142504334515</c:v>
                </c:pt>
                <c:pt idx="997">
                  <c:v>28.834991770642684</c:v>
                </c:pt>
                <c:pt idx="998">
                  <c:v>28.870859611701079</c:v>
                </c:pt>
                <c:pt idx="999">
                  <c:v>28.906746046768113</c:v>
                </c:pt>
                <c:pt idx="1000">
                  <c:v>28.942651095132163</c:v>
                </c:pt>
                <c:pt idx="1001">
                  <c:v>28.978574776111667</c:v>
                </c:pt>
                <c:pt idx="1002">
                  <c:v>29.014517109055134</c:v>
                </c:pt>
                <c:pt idx="1003">
                  <c:v>29.050478113341242</c:v>
                </c:pt>
                <c:pt idx="1004">
                  <c:v>29.08645780837886</c:v>
                </c:pt>
                <c:pt idx="1005">
                  <c:v>29.122456213607137</c:v>
                </c:pt>
                <c:pt idx="1006">
                  <c:v>29.158473348495583</c:v>
                </c:pt>
                <c:pt idx="1007">
                  <c:v>29.194509232544114</c:v>
                </c:pt>
                <c:pt idx="1008">
                  <c:v>29.2305638852831</c:v>
                </c:pt>
                <c:pt idx="1009">
                  <c:v>29.266637326273464</c:v>
                </c:pt>
                <c:pt idx="1010">
                  <c:v>29.302729575106696</c:v>
                </c:pt>
                <c:pt idx="1011">
                  <c:v>29.338840651404951</c:v>
                </c:pt>
                <c:pt idx="1012">
                  <c:v>29.374970574821127</c:v>
                </c:pt>
                <c:pt idx="1013">
                  <c:v>29.4111193650389</c:v>
                </c:pt>
                <c:pt idx="1014">
                  <c:v>29.447287041772807</c:v>
                </c:pt>
                <c:pt idx="1015">
                  <c:v>29.483473624768287</c:v>
                </c:pt>
                <c:pt idx="1016">
                  <c:v>29.519679133801748</c:v>
                </c:pt>
                <c:pt idx="1017">
                  <c:v>29.555903588680671</c:v>
                </c:pt>
                <c:pt idx="1018">
                  <c:v>29.592147009243646</c:v>
                </c:pt>
                <c:pt idx="1019">
                  <c:v>29.628409415360441</c:v>
                </c:pt>
                <c:pt idx="1020">
                  <c:v>29.664690826932031</c:v>
                </c:pt>
                <c:pt idx="1021">
                  <c:v>29.700991263890756</c:v>
                </c:pt>
                <c:pt idx="1022">
                  <c:v>29.737310746200269</c:v>
                </c:pt>
                <c:pt idx="1023">
                  <c:v>29.773649293855694</c:v>
                </c:pt>
                <c:pt idx="1024">
                  <c:v>29.81000692688367</c:v>
                </c:pt>
                <c:pt idx="1025">
                  <c:v>29.846383665342398</c:v>
                </c:pt>
                <c:pt idx="1026">
                  <c:v>29.882779529321702</c:v>
                </c:pt>
                <c:pt idx="1027">
                  <c:v>29.919194538943106</c:v>
                </c:pt>
                <c:pt idx="1028">
                  <c:v>29.955628714359936</c:v>
                </c:pt>
                <c:pt idx="1029">
                  <c:v>29.992082075757327</c:v>
                </c:pt>
                <c:pt idx="1030">
                  <c:v>30.028554643352358</c:v>
                </c:pt>
                <c:pt idx="1031">
                  <c:v>30.065046437394027</c:v>
                </c:pt>
                <c:pt idx="1032">
                  <c:v>30.101557478163397</c:v>
                </c:pt>
                <c:pt idx="1033">
                  <c:v>30.138087785973642</c:v>
                </c:pt>
                <c:pt idx="1034">
                  <c:v>30.174637381170111</c:v>
                </c:pt>
                <c:pt idx="1035">
                  <c:v>30.211206284130402</c:v>
                </c:pt>
                <c:pt idx="1036">
                  <c:v>30.247794515264395</c:v>
                </c:pt>
                <c:pt idx="1037">
                  <c:v>30.284402095014389</c:v>
                </c:pt>
                <c:pt idx="1038">
                  <c:v>30.321029043855091</c:v>
                </c:pt>
                <c:pt idx="1039">
                  <c:v>30.357675382293756</c:v>
                </c:pt>
                <c:pt idx="1040">
                  <c:v>30.394341130870213</c:v>
                </c:pt>
                <c:pt idx="1041">
                  <c:v>30.431026310156955</c:v>
                </c:pt>
                <c:pt idx="1042">
                  <c:v>30.467730940759186</c:v>
                </c:pt>
                <c:pt idx="1043">
                  <c:v>30.504455043314888</c:v>
                </c:pt>
                <c:pt idx="1044">
                  <c:v>30.541198638494947</c:v>
                </c:pt>
                <c:pt idx="1045">
                  <c:v>30.577961747003158</c:v>
                </c:pt>
                <c:pt idx="1046">
                  <c:v>30.614744389576327</c:v>
                </c:pt>
                <c:pt idx="1047">
                  <c:v>30.65154658698431</c:v>
                </c:pt>
                <c:pt idx="1048">
                  <c:v>30.688368360030147</c:v>
                </c:pt>
                <c:pt idx="1049">
                  <c:v>30.725209729550045</c:v>
                </c:pt>
                <c:pt idx="1050">
                  <c:v>30.762070716413533</c:v>
                </c:pt>
                <c:pt idx="1051">
                  <c:v>30.79895134152348</c:v>
                </c:pt>
                <c:pt idx="1052">
                  <c:v>30.835851625816201</c:v>
                </c:pt>
                <c:pt idx="1053">
                  <c:v>30.872771590261475</c:v>
                </c:pt>
                <c:pt idx="1054">
                  <c:v>30.909711255862657</c:v>
                </c:pt>
                <c:pt idx="1055">
                  <c:v>30.946670643656773</c:v>
                </c:pt>
                <c:pt idx="1056">
                  <c:v>30.983649774714536</c:v>
                </c:pt>
                <c:pt idx="1057">
                  <c:v>31.020648670140467</c:v>
                </c:pt>
                <c:pt idx="1058">
                  <c:v>31.057667351072915</c:v>
                </c:pt>
                <c:pt idx="1059">
                  <c:v>31.09470583868416</c:v>
                </c:pt>
                <c:pt idx="1060">
                  <c:v>31.131764154180512</c:v>
                </c:pt>
                <c:pt idx="1061">
                  <c:v>31.168842318802344</c:v>
                </c:pt>
                <c:pt idx="1062">
                  <c:v>31.20594035382419</c:v>
                </c:pt>
                <c:pt idx="1063">
                  <c:v>31.243058280554756</c:v>
                </c:pt>
                <c:pt idx="1064">
                  <c:v>31.280196120337116</c:v>
                </c:pt>
                <c:pt idx="1065">
                  <c:v>31.317353894548642</c:v>
                </c:pt>
                <c:pt idx="1066">
                  <c:v>31.354531624601201</c:v>
                </c:pt>
                <c:pt idx="1067">
                  <c:v>31.39172933194115</c:v>
                </c:pt>
                <c:pt idx="1068">
                  <c:v>31.428947038049465</c:v>
                </c:pt>
                <c:pt idx="1069">
                  <c:v>31.466184764441749</c:v>
                </c:pt>
                <c:pt idx="1070">
                  <c:v>31.503442532668355</c:v>
                </c:pt>
                <c:pt idx="1071">
                  <c:v>31.540720364314467</c:v>
                </c:pt>
                <c:pt idx="1072">
                  <c:v>31.578018281000155</c:v>
                </c:pt>
                <c:pt idx="1073">
                  <c:v>31.615336304380456</c:v>
                </c:pt>
                <c:pt idx="1074">
                  <c:v>31.652674456145437</c:v>
                </c:pt>
                <c:pt idx="1075">
                  <c:v>31.690032758020269</c:v>
                </c:pt>
                <c:pt idx="1076">
                  <c:v>31.727411231765345</c:v>
                </c:pt>
                <c:pt idx="1077">
                  <c:v>31.764809899176306</c:v>
                </c:pt>
                <c:pt idx="1078">
                  <c:v>31.802228782084168</c:v>
                </c:pt>
                <c:pt idx="1079">
                  <c:v>31.839667902355309</c:v>
                </c:pt>
                <c:pt idx="1080">
                  <c:v>31.877127281891667</c:v>
                </c:pt>
                <c:pt idx="1081">
                  <c:v>31.914606942630702</c:v>
                </c:pt>
                <c:pt idx="1082">
                  <c:v>31.952106906545559</c:v>
                </c:pt>
                <c:pt idx="1083">
                  <c:v>31.989627195645106</c:v>
                </c:pt>
                <c:pt idx="1084">
                  <c:v>32.027167831974026</c:v>
                </c:pt>
                <c:pt idx="1085">
                  <c:v>32.064728837612854</c:v>
                </c:pt>
                <c:pt idx="1086">
                  <c:v>32.102310234678107</c:v>
                </c:pt>
                <c:pt idx="1087">
                  <c:v>32.13991204532234</c:v>
                </c:pt>
                <c:pt idx="1088">
                  <c:v>32.17753429173424</c:v>
                </c:pt>
                <c:pt idx="1089">
                  <c:v>32.215176996138673</c:v>
                </c:pt>
                <c:pt idx="1090">
                  <c:v>32.252840180796781</c:v>
                </c:pt>
                <c:pt idx="1091">
                  <c:v>32.290523868006076</c:v>
                </c:pt>
                <c:pt idx="1092">
                  <c:v>32.328228080100473</c:v>
                </c:pt>
                <c:pt idx="1093">
                  <c:v>32.365952839450443</c:v>
                </c:pt>
                <c:pt idx="1094">
                  <c:v>32.403698168463009</c:v>
                </c:pt>
                <c:pt idx="1095">
                  <c:v>32.441464089581913</c:v>
                </c:pt>
                <c:pt idx="1096">
                  <c:v>32.479250625287605</c:v>
                </c:pt>
                <c:pt idx="1097">
                  <c:v>32.517057798097369</c:v>
                </c:pt>
                <c:pt idx="1098">
                  <c:v>32.554885630565437</c:v>
                </c:pt>
                <c:pt idx="1099">
                  <c:v>32.592734145283003</c:v>
                </c:pt>
                <c:pt idx="1100">
                  <c:v>32.63060336487839</c:v>
                </c:pt>
                <c:pt idx="1101">
                  <c:v>32.668493312016999</c:v>
                </c:pt>
                <c:pt idx="1102">
                  <c:v>32.70640400940151</c:v>
                </c:pt>
                <c:pt idx="1103">
                  <c:v>32.744335479771927</c:v>
                </c:pt>
                <c:pt idx="1104">
                  <c:v>32.782287745905649</c:v>
                </c:pt>
                <c:pt idx="1105">
                  <c:v>32.82026083061757</c:v>
                </c:pt>
                <c:pt idx="1106">
                  <c:v>32.858254756760118</c:v>
                </c:pt>
                <c:pt idx="1107">
                  <c:v>32.896269547223412</c:v>
                </c:pt>
                <c:pt idx="1108">
                  <c:v>32.934305224935244</c:v>
                </c:pt>
                <c:pt idx="1109">
                  <c:v>32.97236181286128</c:v>
                </c:pt>
                <c:pt idx="1110">
                  <c:v>33.010439334005049</c:v>
                </c:pt>
                <c:pt idx="1111">
                  <c:v>33.048537811408089</c:v>
                </c:pt>
                <c:pt idx="1112">
                  <c:v>33.086657268149963</c:v>
                </c:pt>
                <c:pt idx="1113">
                  <c:v>33.124797727348394</c:v>
                </c:pt>
                <c:pt idx="1114">
                  <c:v>33.16295921215935</c:v>
                </c:pt>
                <c:pt idx="1115">
                  <c:v>33.201141745777122</c:v>
                </c:pt>
                <c:pt idx="1116">
                  <c:v>33.239345351434395</c:v>
                </c:pt>
                <c:pt idx="1117">
                  <c:v>33.277570052402311</c:v>
                </c:pt>
                <c:pt idx="1118">
                  <c:v>33.31581587199063</c:v>
                </c:pt>
                <c:pt idx="1119">
                  <c:v>33.354082833547722</c:v>
                </c:pt>
                <c:pt idx="1120">
                  <c:v>33.392370960460738</c:v>
                </c:pt>
                <c:pt idx="1121">
                  <c:v>33.430680276155641</c:v>
                </c:pt>
                <c:pt idx="1122">
                  <c:v>33.469010804097316</c:v>
                </c:pt>
                <c:pt idx="1123">
                  <c:v>33.507362567789635</c:v>
                </c:pt>
                <c:pt idx="1124">
                  <c:v>33.545735590775543</c:v>
                </c:pt>
                <c:pt idx="1125">
                  <c:v>33.58412989663718</c:v>
                </c:pt>
                <c:pt idx="1126">
                  <c:v>33.622545508995948</c:v>
                </c:pt>
                <c:pt idx="1127">
                  <c:v>33.660982451512609</c:v>
                </c:pt>
                <c:pt idx="1128">
                  <c:v>33.699440747887323</c:v>
                </c:pt>
                <c:pt idx="1129">
                  <c:v>33.737920421859776</c:v>
                </c:pt>
                <c:pt idx="1130">
                  <c:v>33.776421497209284</c:v>
                </c:pt>
                <c:pt idx="1131">
                  <c:v>33.814943997754867</c:v>
                </c:pt>
                <c:pt idx="1132">
                  <c:v>33.853487947355319</c:v>
                </c:pt>
                <c:pt idx="1133">
                  <c:v>33.892053369909299</c:v>
                </c:pt>
                <c:pt idx="1134">
                  <c:v>33.930640289355459</c:v>
                </c:pt>
                <c:pt idx="1135">
                  <c:v>33.969248729672458</c:v>
                </c:pt>
                <c:pt idx="1136">
                  <c:v>34.007878714879148</c:v>
                </c:pt>
                <c:pt idx="1137">
                  <c:v>34.046530269034591</c:v>
                </c:pt>
                <c:pt idx="1138">
                  <c:v>34.085203416238187</c:v>
                </c:pt>
                <c:pt idx="1139">
                  <c:v>34.123898180629716</c:v>
                </c:pt>
                <c:pt idx="1140">
                  <c:v>34.162614586389466</c:v>
                </c:pt>
                <c:pt idx="1141">
                  <c:v>34.201352657738347</c:v>
                </c:pt>
                <c:pt idx="1142">
                  <c:v>34.240112418937947</c:v>
                </c:pt>
                <c:pt idx="1143">
                  <c:v>34.278893894290626</c:v>
                </c:pt>
                <c:pt idx="1144">
                  <c:v>34.317697108139591</c:v>
                </c:pt>
                <c:pt idx="1145">
                  <c:v>34.35652208486902</c:v>
                </c:pt>
                <c:pt idx="1146">
                  <c:v>34.395368848904155</c:v>
                </c:pt>
                <c:pt idx="1147">
                  <c:v>34.43423742471137</c:v>
                </c:pt>
                <c:pt idx="1148">
                  <c:v>34.473127836798284</c:v>
                </c:pt>
                <c:pt idx="1149">
                  <c:v>34.512040109713823</c:v>
                </c:pt>
                <c:pt idx="1150">
                  <c:v>34.550974268048364</c:v>
                </c:pt>
                <c:pt idx="1151">
                  <c:v>34.58993033643376</c:v>
                </c:pt>
                <c:pt idx="1152">
                  <c:v>34.6289083395435</c:v>
                </c:pt>
                <c:pt idx="1153">
                  <c:v>34.667908302092776</c:v>
                </c:pt>
                <c:pt idx="1154">
                  <c:v>34.706930248838582</c:v>
                </c:pt>
                <c:pt idx="1155">
                  <c:v>34.745974204579767</c:v>
                </c:pt>
                <c:pt idx="1156">
                  <c:v>34.785040194157176</c:v>
                </c:pt>
                <c:pt idx="1157">
                  <c:v>34.82412824245376</c:v>
                </c:pt>
                <c:pt idx="1158">
                  <c:v>34.863238374394619</c:v>
                </c:pt>
                <c:pt idx="1159">
                  <c:v>34.902370614947152</c:v>
                </c:pt>
                <c:pt idx="1160">
                  <c:v>34.941524989121071</c:v>
                </c:pt>
                <c:pt idx="1161">
                  <c:v>34.980701521968612</c:v>
                </c:pt>
                <c:pt idx="1162">
                  <c:v>35.019900238584512</c:v>
                </c:pt>
                <c:pt idx="1163">
                  <c:v>35.059121164106195</c:v>
                </c:pt>
                <c:pt idx="1164">
                  <c:v>35.098364323713831</c:v>
                </c:pt>
                <c:pt idx="1165">
                  <c:v>35.137629742630452</c:v>
                </c:pt>
                <c:pt idx="1166">
                  <c:v>35.17691744612199</c:v>
                </c:pt>
                <c:pt idx="1167">
                  <c:v>35.21622745949746</c:v>
                </c:pt>
                <c:pt idx="1168">
                  <c:v>35.255559808108998</c:v>
                </c:pt>
                <c:pt idx="1169">
                  <c:v>35.294914517351991</c:v>
                </c:pt>
                <c:pt idx="1170">
                  <c:v>35.334291612665169</c:v>
                </c:pt>
                <c:pt idx="1171">
                  <c:v>35.373691119530676</c:v>
                </c:pt>
                <c:pt idx="1172">
                  <c:v>35.413113063474185</c:v>
                </c:pt>
                <c:pt idx="1173">
                  <c:v>35.452557470065031</c:v>
                </c:pt>
                <c:pt idx="1174">
                  <c:v>35.492024364916276</c:v>
                </c:pt>
                <c:pt idx="1175">
                  <c:v>35.5315137736848</c:v>
                </c:pt>
                <c:pt idx="1176">
                  <c:v>35.571025722071418</c:v>
                </c:pt>
                <c:pt idx="1177">
                  <c:v>35.610560235821005</c:v>
                </c:pt>
                <c:pt idx="1178">
                  <c:v>35.650117340722517</c:v>
                </c:pt>
                <c:pt idx="1179">
                  <c:v>35.689697062609198</c:v>
                </c:pt>
                <c:pt idx="1180">
                  <c:v>35.729299427358612</c:v>
                </c:pt>
                <c:pt idx="1181">
                  <c:v>35.768924460892755</c:v>
                </c:pt>
                <c:pt idx="1182">
                  <c:v>35.808572189178157</c:v>
                </c:pt>
                <c:pt idx="1183">
                  <c:v>35.84824263822599</c:v>
                </c:pt>
                <c:pt idx="1184">
                  <c:v>35.887935834092175</c:v>
                </c:pt>
                <c:pt idx="1185">
                  <c:v>35.927651802877499</c:v>
                </c:pt>
                <c:pt idx="1186">
                  <c:v>35.967390570727673</c:v>
                </c:pt>
                <c:pt idx="1187">
                  <c:v>36.007152163833481</c:v>
                </c:pt>
                <c:pt idx="1188">
                  <c:v>36.046936608430819</c:v>
                </c:pt>
                <c:pt idx="1189">
                  <c:v>36.086743930800893</c:v>
                </c:pt>
                <c:pt idx="1190">
                  <c:v>36.126574157270255</c:v>
                </c:pt>
                <c:pt idx="1191">
                  <c:v>36.166427314210935</c:v>
                </c:pt>
                <c:pt idx="1192">
                  <c:v>36.206303428040528</c:v>
                </c:pt>
                <c:pt idx="1193">
                  <c:v>36.246202525222309</c:v>
                </c:pt>
                <c:pt idx="1194">
                  <c:v>36.286124632265313</c:v>
                </c:pt>
                <c:pt idx="1195">
                  <c:v>36.326069775724513</c:v>
                </c:pt>
                <c:pt idx="1196">
                  <c:v>36.366037982200844</c:v>
                </c:pt>
                <c:pt idx="1197">
                  <c:v>36.406029278341371</c:v>
                </c:pt>
                <c:pt idx="1198">
                  <c:v>36.446043690839332</c:v>
                </c:pt>
                <c:pt idx="1199">
                  <c:v>36.486081246434303</c:v>
                </c:pt>
                <c:pt idx="1200">
                  <c:v>36.52614197191226</c:v>
                </c:pt>
                <c:pt idx="1201">
                  <c:v>36.566225894105756</c:v>
                </c:pt>
                <c:pt idx="1202">
                  <c:v>36.606333039893947</c:v>
                </c:pt>
                <c:pt idx="1203">
                  <c:v>36.64646343620273</c:v>
                </c:pt>
                <c:pt idx="1204">
                  <c:v>36.686617110004889</c:v>
                </c:pt>
                <c:pt idx="1205">
                  <c:v>36.726794088320126</c:v>
                </c:pt>
                <c:pt idx="1206">
                  <c:v>36.766994398215246</c:v>
                </c:pt>
                <c:pt idx="1207">
                  <c:v>36.807218066804246</c:v>
                </c:pt>
                <c:pt idx="1208">
                  <c:v>36.847465121248405</c:v>
                </c:pt>
                <c:pt idx="1209">
                  <c:v>36.887735588756399</c:v>
                </c:pt>
                <c:pt idx="1210">
                  <c:v>36.928029496584379</c:v>
                </c:pt>
                <c:pt idx="1211">
                  <c:v>36.968346872036193</c:v>
                </c:pt>
                <c:pt idx="1212">
                  <c:v>37.008687742463366</c:v>
                </c:pt>
                <c:pt idx="1213">
                  <c:v>37.049052135265313</c:v>
                </c:pt>
                <c:pt idx="1214">
                  <c:v>37.089440077889371</c:v>
                </c:pt>
                <c:pt idx="1215">
                  <c:v>37.129851597830942</c:v>
                </c:pt>
                <c:pt idx="1216">
                  <c:v>37.170286722633627</c:v>
                </c:pt>
                <c:pt idx="1217">
                  <c:v>37.210745479889326</c:v>
                </c:pt>
                <c:pt idx="1218">
                  <c:v>37.251227897238351</c:v>
                </c:pt>
                <c:pt idx="1219">
                  <c:v>37.291734002369495</c:v>
                </c:pt>
                <c:pt idx="1220">
                  <c:v>37.332263823020227</c:v>
                </c:pt>
                <c:pt idx="1221">
                  <c:v>37.372817386976728</c:v>
                </c:pt>
                <c:pt idx="1222">
                  <c:v>37.413394722074074</c:v>
                </c:pt>
                <c:pt idx="1223">
                  <c:v>37.453995856196293</c:v>
                </c:pt>
                <c:pt idx="1224">
                  <c:v>37.494620817276555</c:v>
                </c:pt>
                <c:pt idx="1225">
                  <c:v>37.535269633297155</c:v>
                </c:pt>
                <c:pt idx="1226">
                  <c:v>37.575942332289742</c:v>
                </c:pt>
                <c:pt idx="1227">
                  <c:v>37.616638942335449</c:v>
                </c:pt>
                <c:pt idx="1228">
                  <c:v>37.657359491564911</c:v>
                </c:pt>
                <c:pt idx="1229">
                  <c:v>37.698104008158467</c:v>
                </c:pt>
                <c:pt idx="1230">
                  <c:v>37.738872520346213</c:v>
                </c:pt>
                <c:pt idx="1231">
                  <c:v>37.779665056408192</c:v>
                </c:pt>
                <c:pt idx="1232">
                  <c:v>37.820481644674409</c:v>
                </c:pt>
                <c:pt idx="1233">
                  <c:v>37.861322313525079</c:v>
                </c:pt>
                <c:pt idx="1234">
                  <c:v>37.90218709139063</c:v>
                </c:pt>
                <c:pt idx="1235">
                  <c:v>37.943076006751916</c:v>
                </c:pt>
                <c:pt idx="1236">
                  <c:v>37.983989088140234</c:v>
                </c:pt>
                <c:pt idx="1237">
                  <c:v>38.024926364137507</c:v>
                </c:pt>
                <c:pt idx="1238">
                  <c:v>38.065887863376432</c:v>
                </c:pt>
                <c:pt idx="1239">
                  <c:v>38.106873614540532</c:v>
                </c:pt>
                <c:pt idx="1240">
                  <c:v>38.147883646364335</c:v>
                </c:pt>
                <c:pt idx="1241">
                  <c:v>38.188917987633452</c:v>
                </c:pt>
                <c:pt idx="1242">
                  <c:v>38.229976667184687</c:v>
                </c:pt>
                <c:pt idx="1243">
                  <c:v>38.271059713906219</c:v>
                </c:pt>
                <c:pt idx="1244">
                  <c:v>38.312167156737686</c:v>
                </c:pt>
                <c:pt idx="1245">
                  <c:v>38.353299024670328</c:v>
                </c:pt>
                <c:pt idx="1246">
                  <c:v>38.394455346747044</c:v>
                </c:pt>
                <c:pt idx="1247">
                  <c:v>38.435636152062621</c:v>
                </c:pt>
                <c:pt idx="1248">
                  <c:v>38.476841469763755</c:v>
                </c:pt>
                <c:pt idx="1249">
                  <c:v>38.518071329049242</c:v>
                </c:pt>
                <c:pt idx="1250">
                  <c:v>38.559325759170079</c:v>
                </c:pt>
                <c:pt idx="1251">
                  <c:v>38.60060478942961</c:v>
                </c:pt>
                <c:pt idx="1252">
                  <c:v>38.641908449183603</c:v>
                </c:pt>
                <c:pt idx="1253">
                  <c:v>38.683236767840384</c:v>
                </c:pt>
                <c:pt idx="1254">
                  <c:v>38.724589774861045</c:v>
                </c:pt>
                <c:pt idx="1255">
                  <c:v>38.765967499759448</c:v>
                </c:pt>
                <c:pt idx="1256">
                  <c:v>38.807369972102464</c:v>
                </c:pt>
                <c:pt idx="1257">
                  <c:v>38.848797221509997</c:v>
                </c:pt>
                <c:pt idx="1258">
                  <c:v>38.89024927765518</c:v>
                </c:pt>
                <c:pt idx="1259">
                  <c:v>38.931726170264476</c:v>
                </c:pt>
                <c:pt idx="1260">
                  <c:v>38.973227929117847</c:v>
                </c:pt>
                <c:pt idx="1261">
                  <c:v>39.014754584048809</c:v>
                </c:pt>
                <c:pt idx="1262">
                  <c:v>39.056306164944601</c:v>
                </c:pt>
                <c:pt idx="1263">
                  <c:v>39.09788270174635</c:v>
                </c:pt>
                <c:pt idx="1264">
                  <c:v>39.139484224449106</c:v>
                </c:pt>
                <c:pt idx="1265">
                  <c:v>39.18111076310209</c:v>
                </c:pt>
                <c:pt idx="1266">
                  <c:v>39.222762347808711</c:v>
                </c:pt>
                <c:pt idx="1267">
                  <c:v>39.264439008726796</c:v>
                </c:pt>
                <c:pt idx="1268">
                  <c:v>39.306140776068645</c:v>
                </c:pt>
                <c:pt idx="1269">
                  <c:v>39.347867680101167</c:v>
                </c:pt>
                <c:pt idx="1270">
                  <c:v>39.389619751146107</c:v>
                </c:pt>
                <c:pt idx="1271">
                  <c:v>39.431397019580039</c:v>
                </c:pt>
                <c:pt idx="1272">
                  <c:v>39.473199515834629</c:v>
                </c:pt>
                <c:pt idx="1273">
                  <c:v>39.515027270396622</c:v>
                </c:pt>
                <c:pt idx="1274">
                  <c:v>39.556880313808158</c:v>
                </c:pt>
                <c:pt idx="1275">
                  <c:v>39.598758676666733</c:v>
                </c:pt>
                <c:pt idx="1276">
                  <c:v>39.640662389625426</c:v>
                </c:pt>
                <c:pt idx="1277">
                  <c:v>39.68259148339304</c:v>
                </c:pt>
                <c:pt idx="1278">
                  <c:v>39.724545988734199</c:v>
                </c:pt>
                <c:pt idx="1279">
                  <c:v>39.766525936469485</c:v>
                </c:pt>
                <c:pt idx="1280">
                  <c:v>39.80853135747558</c:v>
                </c:pt>
                <c:pt idx="1281">
                  <c:v>39.850562282685431</c:v>
                </c:pt>
                <c:pt idx="1282">
                  <c:v>39.892618743088349</c:v>
                </c:pt>
                <c:pt idx="1283">
                  <c:v>39.934700769730185</c:v>
                </c:pt>
                <c:pt idx="1284">
                  <c:v>39.976808393713405</c:v>
                </c:pt>
                <c:pt idx="1285">
                  <c:v>40.01894164619727</c:v>
                </c:pt>
                <c:pt idx="1286">
                  <c:v>40.061100558397996</c:v>
                </c:pt>
                <c:pt idx="1287">
                  <c:v>40.103285161588857</c:v>
                </c:pt>
                <c:pt idx="1288">
                  <c:v>40.145495487100348</c:v>
                </c:pt>
                <c:pt idx="1289">
                  <c:v>40.187731566320245</c:v>
                </c:pt>
                <c:pt idx="1290">
                  <c:v>40.229993430693924</c:v>
                </c:pt>
                <c:pt idx="1291">
                  <c:v>40.272281111724268</c:v>
                </c:pt>
                <c:pt idx="1292">
                  <c:v>40.314594640972025</c:v>
                </c:pt>
                <c:pt idx="1293">
                  <c:v>40.356934050055784</c:v>
                </c:pt>
                <c:pt idx="1294">
                  <c:v>40.399299370652244</c:v>
                </c:pt>
                <c:pt idx="1295">
                  <c:v>40.441690634496254</c:v>
                </c:pt>
                <c:pt idx="1296">
                  <c:v>40.484107873380992</c:v>
                </c:pt>
                <c:pt idx="1297">
                  <c:v>40.526551119158157</c:v>
                </c:pt>
                <c:pt idx="1298">
                  <c:v>40.569020403738037</c:v>
                </c:pt>
                <c:pt idx="1299">
                  <c:v>40.611515759089727</c:v>
                </c:pt>
                <c:pt idx="1300">
                  <c:v>40.654037217241168</c:v>
                </c:pt>
                <c:pt idx="1301">
                  <c:v>40.696584810279433</c:v>
                </c:pt>
                <c:pt idx="1302">
                  <c:v>40.73915857035071</c:v>
                </c:pt>
                <c:pt idx="1303">
                  <c:v>40.781758529660621</c:v>
                </c:pt>
                <c:pt idx="1304">
                  <c:v>40.824384720474221</c:v>
                </c:pt>
                <c:pt idx="1305">
                  <c:v>40.867037175116245</c:v>
                </c:pt>
                <c:pt idx="1306">
                  <c:v>40.909715925971184</c:v>
                </c:pt>
                <c:pt idx="1307">
                  <c:v>40.952421005483444</c:v>
                </c:pt>
                <c:pt idx="1308">
                  <c:v>40.995152446157583</c:v>
                </c:pt>
                <c:pt idx="1309">
                  <c:v>41.037910280558336</c:v>
                </c:pt>
                <c:pt idx="1310">
                  <c:v>41.080694541310848</c:v>
                </c:pt>
                <c:pt idx="1311">
                  <c:v>41.12350526110076</c:v>
                </c:pt>
                <c:pt idx="1312">
                  <c:v>41.166342472674394</c:v>
                </c:pt>
                <c:pt idx="1313">
                  <c:v>41.209206208838935</c:v>
                </c:pt>
                <c:pt idx="1314">
                  <c:v>41.252096502462514</c:v>
                </c:pt>
                <c:pt idx="1315">
                  <c:v>41.295013386474444</c:v>
                </c:pt>
                <c:pt idx="1316">
                  <c:v>41.337956893865247</c:v>
                </c:pt>
                <c:pt idx="1317">
                  <c:v>41.380927057686947</c:v>
                </c:pt>
                <c:pt idx="1318">
                  <c:v>41.423923911053087</c:v>
                </c:pt>
                <c:pt idx="1319">
                  <c:v>41.466947487139016</c:v>
                </c:pt>
                <c:pt idx="1320">
                  <c:v>41.509997819181947</c:v>
                </c:pt>
                <c:pt idx="1321">
                  <c:v>41.55307494048116</c:v>
                </c:pt>
                <c:pt idx="1322">
                  <c:v>41.596178884398107</c:v>
                </c:pt>
                <c:pt idx="1323">
                  <c:v>41.63930968435659</c:v>
                </c:pt>
                <c:pt idx="1324">
                  <c:v>41.682467373842982</c:v>
                </c:pt>
                <c:pt idx="1325">
                  <c:v>41.725651986406284</c:v>
                </c:pt>
                <c:pt idx="1326">
                  <c:v>41.768863555658349</c:v>
                </c:pt>
                <c:pt idx="1327">
                  <c:v>41.812102115273966</c:v>
                </c:pt>
                <c:pt idx="1328">
                  <c:v>41.855367698991088</c:v>
                </c:pt>
                <c:pt idx="1329">
                  <c:v>41.898660340610981</c:v>
                </c:pt>
                <c:pt idx="1330">
                  <c:v>41.941980073998366</c:v>
                </c:pt>
                <c:pt idx="1331">
                  <c:v>41.985326933081581</c:v>
                </c:pt>
                <c:pt idx="1332">
                  <c:v>42.028700951852699</c:v>
                </c:pt>
                <c:pt idx="1333">
                  <c:v>42.072102164367784</c:v>
                </c:pt>
                <c:pt idx="1334">
                  <c:v>42.115530604746958</c:v>
                </c:pt>
                <c:pt idx="1335">
                  <c:v>42.158986307174608</c:v>
                </c:pt>
                <c:pt idx="1336">
                  <c:v>42.202469305899548</c:v>
                </c:pt>
                <c:pt idx="1337">
                  <c:v>42.245979635235173</c:v>
                </c:pt>
                <c:pt idx="1338">
                  <c:v>42.289517329559608</c:v>
                </c:pt>
                <c:pt idx="1339">
                  <c:v>42.333082423315872</c:v>
                </c:pt>
                <c:pt idx="1340">
                  <c:v>42.376674951012085</c:v>
                </c:pt>
                <c:pt idx="1341">
                  <c:v>42.420294947221578</c:v>
                </c:pt>
                <c:pt idx="1342">
                  <c:v>42.463942446583097</c:v>
                </c:pt>
                <c:pt idx="1343">
                  <c:v>42.507617483800921</c:v>
                </c:pt>
                <c:pt idx="1344">
                  <c:v>42.551320093645103</c:v>
                </c:pt>
                <c:pt idx="1345">
                  <c:v>42.595050310951514</c:v>
                </c:pt>
                <c:pt idx="1346">
                  <c:v>42.638808170622163</c:v>
                </c:pt>
                <c:pt idx="1347">
                  <c:v>42.682593707625252</c:v>
                </c:pt>
                <c:pt idx="1348">
                  <c:v>42.726406956995397</c:v>
                </c:pt>
                <c:pt idx="1349">
                  <c:v>42.770247953833746</c:v>
                </c:pt>
                <c:pt idx="1350">
                  <c:v>42.81411673330819</c:v>
                </c:pt>
                <c:pt idx="1351">
                  <c:v>42.858013330653527</c:v>
                </c:pt>
                <c:pt idx="1352">
                  <c:v>42.901937781171654</c:v>
                </c:pt>
                <c:pt idx="1353">
                  <c:v>42.945890120231667</c:v>
                </c:pt>
                <c:pt idx="1354">
                  <c:v>42.989870383270087</c:v>
                </c:pt>
                <c:pt idx="1355">
                  <c:v>43.033878605791017</c:v>
                </c:pt>
                <c:pt idx="1356">
                  <c:v>43.077914823366328</c:v>
                </c:pt>
                <c:pt idx="1357">
                  <c:v>43.121979071635813</c:v>
                </c:pt>
                <c:pt idx="1358">
                  <c:v>43.166071386307379</c:v>
                </c:pt>
                <c:pt idx="1359">
                  <c:v>43.210191803157166</c:v>
                </c:pt>
                <c:pt idx="1360">
                  <c:v>43.254340358029822</c:v>
                </c:pt>
                <c:pt idx="1361">
                  <c:v>43.298517086838579</c:v>
                </c:pt>
                <c:pt idx="1362">
                  <c:v>43.342722025565465</c:v>
                </c:pt>
                <c:pt idx="1363">
                  <c:v>43.386955210261512</c:v>
                </c:pt>
                <c:pt idx="1364">
                  <c:v>43.431216677046905</c:v>
                </c:pt>
                <c:pt idx="1365">
                  <c:v>43.47550646211112</c:v>
                </c:pt>
                <c:pt idx="1366">
                  <c:v>43.519824601713147</c:v>
                </c:pt>
                <c:pt idx="1367">
                  <c:v>43.564171132181691</c:v>
                </c:pt>
                <c:pt idx="1368">
                  <c:v>43.608546089915308</c:v>
                </c:pt>
                <c:pt idx="1369">
                  <c:v>43.652949511382602</c:v>
                </c:pt>
                <c:pt idx="1370">
                  <c:v>43.697381433122359</c:v>
                </c:pt>
                <c:pt idx="1371">
                  <c:v>43.741841891743803</c:v>
                </c:pt>
                <c:pt idx="1372">
                  <c:v>43.786330923926734</c:v>
                </c:pt>
                <c:pt idx="1373">
                  <c:v>43.830848566421722</c:v>
                </c:pt>
                <c:pt idx="1374">
                  <c:v>43.875394856050278</c:v>
                </c:pt>
                <c:pt idx="1375">
                  <c:v>43.919969829705067</c:v>
                </c:pt>
                <c:pt idx="1376">
                  <c:v>43.964573524350008</c:v>
                </c:pt>
                <c:pt idx="1377">
                  <c:v>44.009205977020564</c:v>
                </c:pt>
                <c:pt idx="1378">
                  <c:v>44.053867224823868</c:v>
                </c:pt>
                <c:pt idx="1379">
                  <c:v>44.098557304938922</c:v>
                </c:pt>
                <c:pt idx="1380">
                  <c:v>44.143276254616801</c:v>
                </c:pt>
                <c:pt idx="1381">
                  <c:v>44.188024111180781</c:v>
                </c:pt>
                <c:pt idx="1382">
                  <c:v>44.232800912026555</c:v>
                </c:pt>
                <c:pt idx="1383">
                  <c:v>44.27760669462247</c:v>
                </c:pt>
                <c:pt idx="1384">
                  <c:v>44.322441496509654</c:v>
                </c:pt>
                <c:pt idx="1385">
                  <c:v>44.367305355302257</c:v>
                </c:pt>
                <c:pt idx="1386">
                  <c:v>44.412198308687536</c:v>
                </c:pt>
                <c:pt idx="1387">
                  <c:v>44.457120394426198</c:v>
                </c:pt>
                <c:pt idx="1388">
                  <c:v>44.502071650352434</c:v>
                </c:pt>
                <c:pt idx="1389">
                  <c:v>44.547052114374246</c:v>
                </c:pt>
                <c:pt idx="1390">
                  <c:v>44.592061824473554</c:v>
                </c:pt>
                <c:pt idx="1391">
                  <c:v>44.637100818706436</c:v>
                </c:pt>
                <c:pt idx="1392">
                  <c:v>44.68216913520326</c:v>
                </c:pt>
                <c:pt idx="1393">
                  <c:v>44.727266812168914</c:v>
                </c:pt>
                <c:pt idx="1394">
                  <c:v>44.772393887883041</c:v>
                </c:pt>
                <c:pt idx="1395">
                  <c:v>44.817550400700178</c:v>
                </c:pt>
                <c:pt idx="1396">
                  <c:v>44.862736389049985</c:v>
                </c:pt>
                <c:pt idx="1397">
                  <c:v>44.907951891437385</c:v>
                </c:pt>
                <c:pt idx="1398">
                  <c:v>44.953196946442816</c:v>
                </c:pt>
                <c:pt idx="1399">
                  <c:v>44.998471592722431</c:v>
                </c:pt>
                <c:pt idx="1400">
                  <c:v>45.043775869008272</c:v>
                </c:pt>
                <c:pt idx="1401">
                  <c:v>45.089109814108483</c:v>
                </c:pt>
                <c:pt idx="1402">
                  <c:v>45.134473466907465</c:v>
                </c:pt>
                <c:pt idx="1403">
                  <c:v>45.179866866366169</c:v>
                </c:pt>
                <c:pt idx="1404">
                  <c:v>45.225290051522165</c:v>
                </c:pt>
                <c:pt idx="1405">
                  <c:v>45.270743061490002</c:v>
                </c:pt>
                <c:pt idx="1406">
                  <c:v>45.316225935461276</c:v>
                </c:pt>
                <c:pt idx="1407">
                  <c:v>45.361738712704927</c:v>
                </c:pt>
                <c:pt idx="1408">
                  <c:v>45.407281432567331</c:v>
                </c:pt>
                <c:pt idx="1409">
                  <c:v>45.452854134472616</c:v>
                </c:pt>
                <c:pt idx="1410">
                  <c:v>45.498456857922832</c:v>
                </c:pt>
                <c:pt idx="1411">
                  <c:v>45.544089642498129</c:v>
                </c:pt>
                <c:pt idx="1412">
                  <c:v>45.589752527857001</c:v>
                </c:pt>
                <c:pt idx="1413">
                  <c:v>45.635445553736439</c:v>
                </c:pt>
                <c:pt idx="1414">
                  <c:v>45.681168759952222</c:v>
                </c:pt>
                <c:pt idx="1415">
                  <c:v>45.726922186399015</c:v>
                </c:pt>
                <c:pt idx="1416">
                  <c:v>45.772705873050697</c:v>
                </c:pt>
                <c:pt idx="1417">
                  <c:v>45.818519859960467</c:v>
                </c:pt>
                <c:pt idx="1418">
                  <c:v>45.86436418726116</c:v>
                </c:pt>
                <c:pt idx="1419">
                  <c:v>45.910238895165335</c:v>
                </c:pt>
                <c:pt idx="1420">
                  <c:v>45.956144023965557</c:v>
                </c:pt>
                <c:pt idx="1421">
                  <c:v>46.002079614034635</c:v>
                </c:pt>
                <c:pt idx="1422">
                  <c:v>46.048045705825793</c:v>
                </c:pt>
                <c:pt idx="1423">
                  <c:v>46.094042339872885</c:v>
                </c:pt>
                <c:pt idx="1424">
                  <c:v>46.140069556790621</c:v>
                </c:pt>
                <c:pt idx="1425">
                  <c:v>46.186127397274753</c:v>
                </c:pt>
                <c:pt idx="1426">
                  <c:v>46.23221590210234</c:v>
                </c:pt>
                <c:pt idx="1427">
                  <c:v>46.278335112131955</c:v>
                </c:pt>
                <c:pt idx="1428">
                  <c:v>46.324485068303879</c:v>
                </c:pt>
                <c:pt idx="1429">
                  <c:v>46.370665811640301</c:v>
                </c:pt>
                <c:pt idx="1430">
                  <c:v>46.416877383245598</c:v>
                </c:pt>
                <c:pt idx="1431">
                  <c:v>46.463119824306489</c:v>
                </c:pt>
                <c:pt idx="1432">
                  <c:v>46.509393176092324</c:v>
                </c:pt>
                <c:pt idx="1433">
                  <c:v>46.555697479955228</c:v>
                </c:pt>
                <c:pt idx="1434">
                  <c:v>46.602032777330407</c:v>
                </c:pt>
                <c:pt idx="1435">
                  <c:v>46.648399109736296</c:v>
                </c:pt>
                <c:pt idx="1436">
                  <c:v>46.694796518774794</c:v>
                </c:pt>
                <c:pt idx="1437">
                  <c:v>46.74122504613154</c:v>
                </c:pt>
                <c:pt idx="1438">
                  <c:v>46.787684733576107</c:v>
                </c:pt>
                <c:pt idx="1439">
                  <c:v>46.834175622962206</c:v>
                </c:pt>
                <c:pt idx="1440">
                  <c:v>46.880697756227939</c:v>
                </c:pt>
                <c:pt idx="1441">
                  <c:v>46.927251175395988</c:v>
                </c:pt>
                <c:pt idx="1442">
                  <c:v>46.973835922573919</c:v>
                </c:pt>
                <c:pt idx="1443">
                  <c:v>47.020452039954343</c:v>
                </c:pt>
                <c:pt idx="1444">
                  <c:v>47.06709956981517</c:v>
                </c:pt>
                <c:pt idx="1445">
                  <c:v>47.113778554519818</c:v>
                </c:pt>
                <c:pt idx="1446">
                  <c:v>47.160489036517482</c:v>
                </c:pt>
                <c:pt idx="1447">
                  <c:v>47.207231058343332</c:v>
                </c:pt>
                <c:pt idx="1448">
                  <c:v>47.254004662618762</c:v>
                </c:pt>
                <c:pt idx="1449">
                  <c:v>47.300809892051618</c:v>
                </c:pt>
                <c:pt idx="1450">
                  <c:v>47.347646789436446</c:v>
                </c:pt>
                <c:pt idx="1451">
                  <c:v>47.3945153976547</c:v>
                </c:pt>
                <c:pt idx="1452">
                  <c:v>47.441415759674975</c:v>
                </c:pt>
                <c:pt idx="1453">
                  <c:v>47.488347918553288</c:v>
                </c:pt>
                <c:pt idx="1454">
                  <c:v>47.535311917433283</c:v>
                </c:pt>
                <c:pt idx="1455">
                  <c:v>47.582307799546484</c:v>
                </c:pt>
                <c:pt idx="1456">
                  <c:v>47.629335608212472</c:v>
                </c:pt>
                <c:pt idx="1457">
                  <c:v>47.676395386839239</c:v>
                </c:pt>
                <c:pt idx="1458">
                  <c:v>47.723487178923314</c:v>
                </c:pt>
                <c:pt idx="1459">
                  <c:v>47.770611028050077</c:v>
                </c:pt>
                <c:pt idx="1460">
                  <c:v>47.817766977893989</c:v>
                </c:pt>
                <c:pt idx="1461">
                  <c:v>47.864955072218827</c:v>
                </c:pt>
                <c:pt idx="1462">
                  <c:v>47.912175354877895</c:v>
                </c:pt>
                <c:pt idx="1463">
                  <c:v>47.959427869814306</c:v>
                </c:pt>
                <c:pt idx="1464">
                  <c:v>48.006712661061236</c:v>
                </c:pt>
                <c:pt idx="1465">
                  <c:v>48.054029772742176</c:v>
                </c:pt>
                <c:pt idx="1466">
                  <c:v>48.101379249071094</c:v>
                </c:pt>
                <c:pt idx="1467">
                  <c:v>48.148761134352803</c:v>
                </c:pt>
                <c:pt idx="1468">
                  <c:v>48.19617547298315</c:v>
                </c:pt>
                <c:pt idx="1469">
                  <c:v>48.243622309449215</c:v>
                </c:pt>
                <c:pt idx="1470">
                  <c:v>48.291101688329668</c:v>
                </c:pt>
                <c:pt idx="1471">
                  <c:v>48.338613654294981</c:v>
                </c:pt>
                <c:pt idx="1472">
                  <c:v>48.386158252107599</c:v>
                </c:pt>
                <c:pt idx="1473">
                  <c:v>48.433735526622328</c:v>
                </c:pt>
                <c:pt idx="1474">
                  <c:v>48.481345522786469</c:v>
                </c:pt>
                <c:pt idx="1475">
                  <c:v>48.52898828564016</c:v>
                </c:pt>
                <c:pt idx="1476">
                  <c:v>48.576663860316607</c:v>
                </c:pt>
                <c:pt idx="1477">
                  <c:v>48.624372292042288</c:v>
                </c:pt>
                <c:pt idx="1478">
                  <c:v>48.672113626137275</c:v>
                </c:pt>
                <c:pt idx="1479">
                  <c:v>48.719887908015501</c:v>
                </c:pt>
                <c:pt idx="1480">
                  <c:v>48.767695183184919</c:v>
                </c:pt>
                <c:pt idx="1481">
                  <c:v>48.815535497247907</c:v>
                </c:pt>
                <c:pt idx="1482">
                  <c:v>48.863408895901401</c:v>
                </c:pt>
                <c:pt idx="1483">
                  <c:v>48.911315424937214</c:v>
                </c:pt>
                <c:pt idx="1484">
                  <c:v>48.95925513024234</c:v>
                </c:pt>
                <c:pt idx="1485">
                  <c:v>49.007228057799111</c:v>
                </c:pt>
                <c:pt idx="1486">
                  <c:v>49.055234253685562</c:v>
                </c:pt>
                <c:pt idx="1487">
                  <c:v>49.103273764075666</c:v>
                </c:pt>
                <c:pt idx="1488">
                  <c:v>49.151346635239534</c:v>
                </c:pt>
                <c:pt idx="1489">
                  <c:v>49.199452913543809</c:v>
                </c:pt>
                <c:pt idx="1490">
                  <c:v>49.247592645451832</c:v>
                </c:pt>
                <c:pt idx="1491">
                  <c:v>49.295765877523934</c:v>
                </c:pt>
                <c:pt idx="1492">
                  <c:v>49.343972656417748</c:v>
                </c:pt>
                <c:pt idx="1493">
                  <c:v>49.392213028888406</c:v>
                </c:pt>
                <c:pt idx="1494">
                  <c:v>49.440487041788899</c:v>
                </c:pt>
                <c:pt idx="1495">
                  <c:v>49.488794742070297</c:v>
                </c:pt>
                <c:pt idx="1496">
                  <c:v>49.537136176781992</c:v>
                </c:pt>
                <c:pt idx="1497">
                  <c:v>49.585511393072053</c:v>
                </c:pt>
                <c:pt idx="1498">
                  <c:v>49.633920438187474</c:v>
                </c:pt>
                <c:pt idx="1499">
                  <c:v>49.682363359474365</c:v>
                </c:pt>
                <c:pt idx="1500">
                  <c:v>49.730840204378389</c:v>
                </c:pt>
                <c:pt idx="1501">
                  <c:v>49.779351020444885</c:v>
                </c:pt>
                <c:pt idx="1502">
                  <c:v>49.827895855319269</c:v>
                </c:pt>
                <c:pt idx="1503">
                  <c:v>49.876474756747257</c:v>
                </c:pt>
                <c:pt idx="1504">
                  <c:v>49.92508777257509</c:v>
                </c:pt>
                <c:pt idx="1505">
                  <c:v>49.973734950749964</c:v>
                </c:pt>
                <c:pt idx="1506">
                  <c:v>50.022416339320202</c:v>
                </c:pt>
                <c:pt idx="1507">
                  <c:v>50.071131986435525</c:v>
                </c:pt>
                <c:pt idx="1508">
                  <c:v>50.119881940347433</c:v>
                </c:pt>
                <c:pt idx="1509">
                  <c:v>50.168666249409391</c:v>
                </c:pt>
                <c:pt idx="1510">
                  <c:v>50.217484962077215</c:v>
                </c:pt>
                <c:pt idx="1511">
                  <c:v>50.266338126909289</c:v>
                </c:pt>
                <c:pt idx="1512">
                  <c:v>50.315225792566828</c:v>
                </c:pt>
                <c:pt idx="1513">
                  <c:v>50.364148007814279</c:v>
                </c:pt>
                <c:pt idx="1514">
                  <c:v>50.413104821519546</c:v>
                </c:pt>
                <c:pt idx="1515">
                  <c:v>50.462096282654237</c:v>
                </c:pt>
                <c:pt idx="1516">
                  <c:v>50.511122440294059</c:v>
                </c:pt>
                <c:pt idx="1517">
                  <c:v>50.560183343619002</c:v>
                </c:pt>
                <c:pt idx="1518">
                  <c:v>50.609279041913766</c:v>
                </c:pt>
                <c:pt idx="1519">
                  <c:v>50.658409584567963</c:v>
                </c:pt>
                <c:pt idx="1520">
                  <c:v>50.707575021076394</c:v>
                </c:pt>
                <c:pt idx="1521">
                  <c:v>50.756775401039441</c:v>
                </c:pt>
                <c:pt idx="1522">
                  <c:v>50.806010774163312</c:v>
                </c:pt>
                <c:pt idx="1523">
                  <c:v>50.855281190260328</c:v>
                </c:pt>
                <c:pt idx="1524">
                  <c:v>50.904586699249272</c:v>
                </c:pt>
                <c:pt idx="1525">
                  <c:v>50.953927351155663</c:v>
                </c:pt>
                <c:pt idx="1526">
                  <c:v>51.003303196112029</c:v>
                </c:pt>
                <c:pt idx="1527">
                  <c:v>51.052714284358309</c:v>
                </c:pt>
                <c:pt idx="1528">
                  <c:v>51.102160666242035</c:v>
                </c:pt>
                <c:pt idx="1529">
                  <c:v>51.151642392218754</c:v>
                </c:pt>
                <c:pt idx="1530">
                  <c:v>51.201159512852286</c:v>
                </c:pt>
                <c:pt idx="1531">
                  <c:v>51.250712078814971</c:v>
                </c:pt>
                <c:pt idx="1532">
                  <c:v>51.300300140888112</c:v>
                </c:pt>
                <c:pt idx="1533">
                  <c:v>51.349923749962215</c:v>
                </c:pt>
                <c:pt idx="1534">
                  <c:v>51.399582957037261</c:v>
                </c:pt>
                <c:pt idx="1535">
                  <c:v>51.449277813223112</c:v>
                </c:pt>
                <c:pt idx="1536">
                  <c:v>51.499008369739741</c:v>
                </c:pt>
                <c:pt idx="1537">
                  <c:v>51.548774677917621</c:v>
                </c:pt>
                <c:pt idx="1538">
                  <c:v>51.598576789198006</c:v>
                </c:pt>
                <c:pt idx="1539">
                  <c:v>51.648414755133231</c:v>
                </c:pt>
                <c:pt idx="1540">
                  <c:v>51.698288627387072</c:v>
                </c:pt>
                <c:pt idx="1541">
                  <c:v>51.748198457735064</c:v>
                </c:pt>
                <c:pt idx="1542">
                  <c:v>51.798144298064777</c:v>
                </c:pt>
                <c:pt idx="1543">
                  <c:v>51.848126200376207</c:v>
                </c:pt>
                <c:pt idx="1544">
                  <c:v>51.898144216782029</c:v>
                </c:pt>
                <c:pt idx="1545">
                  <c:v>51.948198399508001</c:v>
                </c:pt>
                <c:pt idx="1546">
                  <c:v>51.998288800893256</c:v>
                </c:pt>
                <c:pt idx="1547">
                  <c:v>52.048415473390548</c:v>
                </c:pt>
                <c:pt idx="1548">
                  <c:v>52.098578469566739</c:v>
                </c:pt>
                <c:pt idx="1549">
                  <c:v>52.148777842103044</c:v>
                </c:pt>
                <c:pt idx="1550">
                  <c:v>52.199013643795311</c:v>
                </c:pt>
                <c:pt idx="1551">
                  <c:v>52.249285927554489</c:v>
                </c:pt>
                <c:pt idx="1552">
                  <c:v>52.299594746406797</c:v>
                </c:pt>
                <c:pt idx="1553">
                  <c:v>52.349940153494231</c:v>
                </c:pt>
                <c:pt idx="1554">
                  <c:v>52.400322202074783</c:v>
                </c:pt>
                <c:pt idx="1555">
                  <c:v>52.450740945522796</c:v>
                </c:pt>
                <c:pt idx="1556">
                  <c:v>52.501196437329334</c:v>
                </c:pt>
                <c:pt idx="1557">
                  <c:v>52.551688731102544</c:v>
                </c:pt>
                <c:pt idx="1558">
                  <c:v>52.602217880567899</c:v>
                </c:pt>
                <c:pt idx="1559">
                  <c:v>52.652783939568643</c:v>
                </c:pt>
                <c:pt idx="1560">
                  <c:v>52.703386962066119</c:v>
                </c:pt>
                <c:pt idx="1561">
                  <c:v>52.754027002140035</c:v>
                </c:pt>
                <c:pt idx="1562">
                  <c:v>52.804704113988919</c:v>
                </c:pt>
                <c:pt idx="1563">
                  <c:v>52.855418351930368</c:v>
                </c:pt>
                <c:pt idx="1564">
                  <c:v>52.906169770401505</c:v>
                </c:pt>
                <c:pt idx="1565">
                  <c:v>52.95695842395925</c:v>
                </c:pt>
                <c:pt idx="1566">
                  <c:v>53.007784367280649</c:v>
                </c:pt>
                <c:pt idx="1567">
                  <c:v>53.058647655163313</c:v>
                </c:pt>
                <c:pt idx="1568">
                  <c:v>53.109548342525756</c:v>
                </c:pt>
                <c:pt idx="1569">
                  <c:v>53.160486484407642</c:v>
                </c:pt>
                <c:pt idx="1570">
                  <c:v>53.211462135970322</c:v>
                </c:pt>
                <c:pt idx="1571">
                  <c:v>53.262475352496992</c:v>
                </c:pt>
                <c:pt idx="1572">
                  <c:v>53.313526189393251</c:v>
                </c:pt>
                <c:pt idx="1573">
                  <c:v>53.364614702187339</c:v>
                </c:pt>
                <c:pt idx="1574">
                  <c:v>53.415740946530462</c:v>
                </c:pt>
                <c:pt idx="1575">
                  <c:v>53.46690497819732</c:v>
                </c:pt>
                <c:pt idx="1576">
                  <c:v>53.518106853086323</c:v>
                </c:pt>
                <c:pt idx="1577">
                  <c:v>53.569346627219993</c:v>
                </c:pt>
                <c:pt idx="1578">
                  <c:v>53.620624356745402</c:v>
                </c:pt>
                <c:pt idx="1579">
                  <c:v>53.671940097934403</c:v>
                </c:pt>
                <c:pt idx="1580">
                  <c:v>53.723293907184164</c:v>
                </c:pt>
                <c:pt idx="1581">
                  <c:v>53.774685841017423</c:v>
                </c:pt>
                <c:pt idx="1582">
                  <c:v>53.826115956082894</c:v>
                </c:pt>
                <c:pt idx="1583">
                  <c:v>53.877584309155637</c:v>
                </c:pt>
                <c:pt idx="1584">
                  <c:v>53.929090957137504</c:v>
                </c:pt>
                <c:pt idx="1585">
                  <c:v>53.980635957057345</c:v>
                </c:pt>
                <c:pt idx="1586">
                  <c:v>54.032219366071615</c:v>
                </c:pt>
                <c:pt idx="1587">
                  <c:v>54.083841241464533</c:v>
                </c:pt>
                <c:pt idx="1588">
                  <c:v>54.135501640648627</c:v>
                </c:pt>
                <c:pt idx="1589">
                  <c:v>54.187200621165076</c:v>
                </c:pt>
                <c:pt idx="1590">
                  <c:v>54.238938240683986</c:v>
                </c:pt>
                <c:pt idx="1591">
                  <c:v>54.290714557004947</c:v>
                </c:pt>
                <c:pt idx="1592">
                  <c:v>54.342529628057328</c:v>
                </c:pt>
                <c:pt idx="1593">
                  <c:v>54.394383511900628</c:v>
                </c:pt>
                <c:pt idx="1594">
                  <c:v>54.446276266724958</c:v>
                </c:pt>
                <c:pt idx="1595">
                  <c:v>54.498207950851395</c:v>
                </c:pt>
                <c:pt idx="1596">
                  <c:v>54.550178622732325</c:v>
                </c:pt>
                <c:pt idx="1597">
                  <c:v>54.602188340951948</c:v>
                </c:pt>
                <c:pt idx="1598">
                  <c:v>54.654237164226522</c:v>
                </c:pt>
                <c:pt idx="1599">
                  <c:v>54.706325151404926</c:v>
                </c:pt>
                <c:pt idx="1600">
                  <c:v>54.758452361468954</c:v>
                </c:pt>
                <c:pt idx="1601">
                  <c:v>54.810618853533725</c:v>
                </c:pt>
                <c:pt idx="1602">
                  <c:v>54.862824686848114</c:v>
                </c:pt>
                <c:pt idx="1603">
                  <c:v>54.91506992079519</c:v>
                </c:pt>
                <c:pt idx="1604">
                  <c:v>54.967354614892479</c:v>
                </c:pt>
                <c:pt idx="1605">
                  <c:v>55.019678828792557</c:v>
                </c:pt>
                <c:pt idx="1606">
                  <c:v>55.07204262228332</c:v>
                </c:pt>
                <c:pt idx="1607">
                  <c:v>55.124446055288438</c:v>
                </c:pt>
                <c:pt idx="1608">
                  <c:v>55.176889187867836</c:v>
                </c:pt>
                <c:pt idx="1609">
                  <c:v>55.229372080217956</c:v>
                </c:pt>
                <c:pt idx="1610">
                  <c:v>55.281894792672311</c:v>
                </c:pt>
                <c:pt idx="1611">
                  <c:v>55.334457385701853</c:v>
                </c:pt>
                <c:pt idx="1612">
                  <c:v>55.387059919915338</c:v>
                </c:pt>
                <c:pt idx="1613">
                  <c:v>55.439702456059855</c:v>
                </c:pt>
                <c:pt idx="1614">
                  <c:v>55.49238505502111</c:v>
                </c:pt>
                <c:pt idx="1615">
                  <c:v>55.545107777823986</c:v>
                </c:pt>
                <c:pt idx="1616">
                  <c:v>55.597870685632913</c:v>
                </c:pt>
                <c:pt idx="1617">
                  <c:v>55.650673839752208</c:v>
                </c:pt>
                <c:pt idx="1618">
                  <c:v>55.703517301626654</c:v>
                </c:pt>
                <c:pt idx="1619">
                  <c:v>55.756401132841837</c:v>
                </c:pt>
                <c:pt idx="1620">
                  <c:v>55.809325395124574</c:v>
                </c:pt>
                <c:pt idx="1621">
                  <c:v>55.862290150343391</c:v>
                </c:pt>
                <c:pt idx="1622">
                  <c:v>55.915295460508894</c:v>
                </c:pt>
                <c:pt idx="1623">
                  <c:v>55.968341387774288</c:v>
                </c:pt>
                <c:pt idx="1624">
                  <c:v>56.021427994435747</c:v>
                </c:pt>
                <c:pt idx="1625">
                  <c:v>56.074555342932861</c:v>
                </c:pt>
                <c:pt idx="1626">
                  <c:v>56.127723495849118</c:v>
                </c:pt>
                <c:pt idx="1627">
                  <c:v>56.180932515912311</c:v>
                </c:pt>
                <c:pt idx="1628">
                  <c:v>56.234182465994955</c:v>
                </c:pt>
                <c:pt idx="1629">
                  <c:v>56.287473409114817</c:v>
                </c:pt>
                <c:pt idx="1630">
                  <c:v>56.340805408435301</c:v>
                </c:pt>
                <c:pt idx="1631">
                  <c:v>56.394178527265872</c:v>
                </c:pt>
                <c:pt idx="1632">
                  <c:v>56.447592829062607</c:v>
                </c:pt>
                <c:pt idx="1633">
                  <c:v>56.501048377428503</c:v>
                </c:pt>
                <c:pt idx="1634">
                  <c:v>56.554545236114109</c:v>
                </c:pt>
                <c:pt idx="1635">
                  <c:v>56.608083469017842</c:v>
                </c:pt>
                <c:pt idx="1636">
                  <c:v>56.661663140186441</c:v>
                </c:pt>
                <c:pt idx="1637">
                  <c:v>56.715284313815566</c:v>
                </c:pt>
                <c:pt idx="1638">
                  <c:v>56.768947054250134</c:v>
                </c:pt>
                <c:pt idx="1639">
                  <c:v>56.822651425984773</c:v>
                </c:pt>
                <c:pt idx="1640">
                  <c:v>56.876397493664399</c:v>
                </c:pt>
                <c:pt idx="1641">
                  <c:v>56.930185322084562</c:v>
                </c:pt>
                <c:pt idx="1642">
                  <c:v>56.984014976192</c:v>
                </c:pt>
                <c:pt idx="1643">
                  <c:v>57.037886521085085</c:v>
                </c:pt>
                <c:pt idx="1644">
                  <c:v>57.091800022014247</c:v>
                </c:pt>
                <c:pt idx="1645">
                  <c:v>57.145755544382517</c:v>
                </c:pt>
                <c:pt idx="1646">
                  <c:v>57.199753153746002</c:v>
                </c:pt>
                <c:pt idx="1647">
                  <c:v>57.253792915814273</c:v>
                </c:pt>
                <c:pt idx="1648">
                  <c:v>57.307874896450969</c:v>
                </c:pt>
                <c:pt idx="1649">
                  <c:v>57.361999161674142</c:v>
                </c:pt>
                <c:pt idx="1650">
                  <c:v>57.416165777656907</c:v>
                </c:pt>
                <c:pt idx="1651">
                  <c:v>57.470374810727805</c:v>
                </c:pt>
                <c:pt idx="1652">
                  <c:v>57.524626327371259</c:v>
                </c:pt>
                <c:pt idx="1653">
                  <c:v>57.578920394228213</c:v>
                </c:pt>
                <c:pt idx="1654">
                  <c:v>57.633257078096506</c:v>
                </c:pt>
                <c:pt idx="1655">
                  <c:v>57.687636445931361</c:v>
                </c:pt>
                <c:pt idx="1656">
                  <c:v>57.742058564845976</c:v>
                </c:pt>
                <c:pt idx="1657">
                  <c:v>57.796523502111903</c:v>
                </c:pt>
                <c:pt idx="1658">
                  <c:v>57.851031325159624</c:v>
                </c:pt>
                <c:pt idx="1659">
                  <c:v>57.905582101579064</c:v>
                </c:pt>
                <c:pt idx="1660">
                  <c:v>57.960175899119996</c:v>
                </c:pt>
                <c:pt idx="1661">
                  <c:v>58.014812785692662</c:v>
                </c:pt>
                <c:pt idx="1662">
                  <c:v>58.069492829368237</c:v>
                </c:pt>
                <c:pt idx="1663">
                  <c:v>58.124216098379243</c:v>
                </c:pt>
                <c:pt idx="1664">
                  <c:v>58.17898266112028</c:v>
                </c:pt>
                <c:pt idx="1665">
                  <c:v>58.233792586148283</c:v>
                </c:pt>
                <c:pt idx="1666">
                  <c:v>58.28864594218323</c:v>
                </c:pt>
                <c:pt idx="1667">
                  <c:v>58.343542798108587</c:v>
                </c:pt>
                <c:pt idx="1668">
                  <c:v>58.398483222971763</c:v>
                </c:pt>
                <c:pt idx="1669">
                  <c:v>58.453467285984779</c:v>
                </c:pt>
                <c:pt idx="1670">
                  <c:v>58.508495056524666</c:v>
                </c:pt>
                <c:pt idx="1671">
                  <c:v>58.563566604134039</c:v>
                </c:pt>
                <c:pt idx="1672">
                  <c:v>58.618681998521609</c:v>
                </c:pt>
                <c:pt idx="1673">
                  <c:v>58.673841309562754</c:v>
                </c:pt>
                <c:pt idx="1674">
                  <c:v>58.729044607299961</c:v>
                </c:pt>
                <c:pt idx="1675">
                  <c:v>58.784291961943488</c:v>
                </c:pt>
                <c:pt idx="1676">
                  <c:v>58.83958344387176</c:v>
                </c:pt>
                <c:pt idx="1677">
                  <c:v>58.894919123632015</c:v>
                </c:pt>
                <c:pt idx="1678">
                  <c:v>58.950299071940812</c:v>
                </c:pt>
                <c:pt idx="1679">
                  <c:v>59.005723359684524</c:v>
                </c:pt>
                <c:pt idx="1680">
                  <c:v>59.061192057919953</c:v>
                </c:pt>
                <c:pt idx="1681">
                  <c:v>59.116705237874882</c:v>
                </c:pt>
                <c:pt idx="1682">
                  <c:v>59.172262970948488</c:v>
                </c:pt>
                <c:pt idx="1683">
                  <c:v>59.227865328712113</c:v>
                </c:pt>
                <c:pt idx="1684">
                  <c:v>59.283512382909606</c:v>
                </c:pt>
                <c:pt idx="1685">
                  <c:v>59.33920420545801</c:v>
                </c:pt>
                <c:pt idx="1686">
                  <c:v>59.394940868448124</c:v>
                </c:pt>
                <c:pt idx="1687">
                  <c:v>59.450722444144922</c:v>
                </c:pt>
                <c:pt idx="1688">
                  <c:v>59.50654900498828</c:v>
                </c:pt>
                <c:pt idx="1689">
                  <c:v>59.562420623593482</c:v>
                </c:pt>
                <c:pt idx="1690">
                  <c:v>59.618337372751718</c:v>
                </c:pt>
                <c:pt idx="1691">
                  <c:v>59.674299325430795</c:v>
                </c:pt>
                <c:pt idx="1692">
                  <c:v>59.730306554775524</c:v>
                </c:pt>
                <c:pt idx="1693">
                  <c:v>59.78635913410848</c:v>
                </c:pt>
                <c:pt idx="1694">
                  <c:v>59.842457136930491</c:v>
                </c:pt>
                <c:pt idx="1695">
                  <c:v>59.898600636921152</c:v>
                </c:pt>
                <c:pt idx="1696">
                  <c:v>59.954789707939533</c:v>
                </c:pt>
                <c:pt idx="1697">
                  <c:v>60.011024424024711</c:v>
                </c:pt>
                <c:pt idx="1698">
                  <c:v>60.067304859396266</c:v>
                </c:pt>
                <c:pt idx="1699">
                  <c:v>60.123631088455056</c:v>
                </c:pt>
                <c:pt idx="1700">
                  <c:v>60.180003185783605</c:v>
                </c:pt>
                <c:pt idx="1701">
                  <c:v>60.236421226146838</c:v>
                </c:pt>
                <c:pt idx="1702">
                  <c:v>60.292885284492641</c:v>
                </c:pt>
                <c:pt idx="1703">
                  <c:v>60.34939543595241</c:v>
                </c:pt>
                <c:pt idx="1704">
                  <c:v>60.405951755841699</c:v>
                </c:pt>
                <c:pt idx="1705">
                  <c:v>60.462554319660846</c:v>
                </c:pt>
                <c:pt idx="1706">
                  <c:v>60.519203203095465</c:v>
                </c:pt>
                <c:pt idx="1707">
                  <c:v>60.575898482017195</c:v>
                </c:pt>
                <c:pt idx="1708">
                  <c:v>60.632640232484249</c:v>
                </c:pt>
                <c:pt idx="1709">
                  <c:v>60.689428530741957</c:v>
                </c:pt>
                <c:pt idx="1710">
                  <c:v>60.74626345322352</c:v>
                </c:pt>
                <c:pt idx="1711">
                  <c:v>60.803145076550486</c:v>
                </c:pt>
                <c:pt idx="1712">
                  <c:v>60.860073477533483</c:v>
                </c:pt>
                <c:pt idx="1713">
                  <c:v>60.917048733172798</c:v>
                </c:pt>
                <c:pt idx="1714">
                  <c:v>60.974070920658953</c:v>
                </c:pt>
                <c:pt idx="1715">
                  <c:v>61.031140117373418</c:v>
                </c:pt>
                <c:pt idx="1716">
                  <c:v>61.088256400889215</c:v>
                </c:pt>
                <c:pt idx="1717">
                  <c:v>61.145419848971464</c:v>
                </c:pt>
                <c:pt idx="1718">
                  <c:v>61.202630539578188</c:v>
                </c:pt>
                <c:pt idx="1719">
                  <c:v>61.259888550860758</c:v>
                </c:pt>
                <c:pt idx="1720">
                  <c:v>61.317193961164712</c:v>
                </c:pt>
                <c:pt idx="1721">
                  <c:v>61.374546849030281</c:v>
                </c:pt>
                <c:pt idx="1722">
                  <c:v>61.431947293193041</c:v>
                </c:pt>
                <c:pt idx="1723">
                  <c:v>61.489395372584646</c:v>
                </c:pt>
                <c:pt idx="1724">
                  <c:v>61.546891166333396</c:v>
                </c:pt>
                <c:pt idx="1725">
                  <c:v>61.604434753764899</c:v>
                </c:pt>
                <c:pt idx="1726">
                  <c:v>61.6620262144028</c:v>
                </c:pt>
                <c:pt idx="1727">
                  <c:v>61.719665627969313</c:v>
                </c:pt>
                <c:pt idx="1728">
                  <c:v>61.777353074386028</c:v>
                </c:pt>
                <c:pt idx="1729">
                  <c:v>61.835088633774483</c:v>
                </c:pt>
                <c:pt idx="1730">
                  <c:v>61.892872386456823</c:v>
                </c:pt>
                <c:pt idx="1731">
                  <c:v>61.950704412956533</c:v>
                </c:pt>
                <c:pt idx="1732">
                  <c:v>62.008584793999106</c:v>
                </c:pt>
                <c:pt idx="1733">
                  <c:v>62.066513610512615</c:v>
                </c:pt>
                <c:pt idx="1734">
                  <c:v>62.124490943628565</c:v>
                </c:pt>
                <c:pt idx="1735">
                  <c:v>62.182516874682385</c:v>
                </c:pt>
                <c:pt idx="1736">
                  <c:v>62.240591485214267</c:v>
                </c:pt>
                <c:pt idx="1737">
                  <c:v>62.298714856969809</c:v>
                </c:pt>
                <c:pt idx="1738">
                  <c:v>62.356887071900623</c:v>
                </c:pt>
                <c:pt idx="1739">
                  <c:v>62.415108212165144</c:v>
                </c:pt>
                <c:pt idx="1740">
                  <c:v>62.473378360129303</c:v>
                </c:pt>
                <c:pt idx="1741">
                  <c:v>62.53169759836711</c:v>
                </c:pt>
                <c:pt idx="1742">
                  <c:v>62.590066009661548</c:v>
                </c:pt>
                <c:pt idx="1743">
                  <c:v>62.648483677005117</c:v>
                </c:pt>
                <c:pt idx="1744">
                  <c:v>62.706950683600603</c:v>
                </c:pt>
                <c:pt idx="1745">
                  <c:v>62.765467112861835</c:v>
                </c:pt>
                <c:pt idx="1746">
                  <c:v>62.824033048414293</c:v>
                </c:pt>
                <c:pt idx="1747">
                  <c:v>62.882648574095903</c:v>
                </c:pt>
                <c:pt idx="1748">
                  <c:v>62.941313773957795</c:v>
                </c:pt>
                <c:pt idx="1749">
                  <c:v>63.000028732264859</c:v>
                </c:pt>
                <c:pt idx="1750">
                  <c:v>63.058793533496683</c:v>
                </c:pt>
                <c:pt idx="1751">
                  <c:v>63.117608262348149</c:v>
                </c:pt>
                <c:pt idx="1752">
                  <c:v>63.176473003730145</c:v>
                </c:pt>
                <c:pt idx="1753">
                  <c:v>63.235387842770457</c:v>
                </c:pt>
                <c:pt idx="1754">
                  <c:v>63.294352864814286</c:v>
                </c:pt>
                <c:pt idx="1755">
                  <c:v>63.353368155425201</c:v>
                </c:pt>
                <c:pt idx="1756">
                  <c:v>63.412433800385756</c:v>
                </c:pt>
                <c:pt idx="1757">
                  <c:v>63.471549885698252</c:v>
                </c:pt>
                <c:pt idx="1758">
                  <c:v>63.530716497585544</c:v>
                </c:pt>
                <c:pt idx="1759">
                  <c:v>63.589933722491757</c:v>
                </c:pt>
                <c:pt idx="1760">
                  <c:v>63.649201647083004</c:v>
                </c:pt>
                <c:pt idx="1761">
                  <c:v>63.708520358248251</c:v>
                </c:pt>
                <c:pt idx="1762">
                  <c:v>63.767889943099959</c:v>
                </c:pt>
                <c:pt idx="1763">
                  <c:v>63.827310488974959</c:v>
                </c:pt>
                <c:pt idx="1764">
                  <c:v>63.886782083435193</c:v>
                </c:pt>
                <c:pt idx="1765">
                  <c:v>63.946304814268387</c:v>
                </c:pt>
                <c:pt idx="1766">
                  <c:v>64.005878769489001</c:v>
                </c:pt>
                <c:pt idx="1767">
                  <c:v>64.065504037338897</c:v>
                </c:pt>
                <c:pt idx="1768">
                  <c:v>64.12518070628812</c:v>
                </c:pt>
                <c:pt idx="1769">
                  <c:v>64.184908865035766</c:v>
                </c:pt>
                <c:pt idx="1770">
                  <c:v>64.244688602510664</c:v>
                </c:pt>
                <c:pt idx="1771">
                  <c:v>64.304520007872242</c:v>
                </c:pt>
                <c:pt idx="1772">
                  <c:v>64.36440317051138</c:v>
                </c:pt>
                <c:pt idx="1773">
                  <c:v>64.424338180051038</c:v>
                </c:pt>
                <c:pt idx="1774">
                  <c:v>64.484325126347215</c:v>
                </c:pt>
                <c:pt idx="1775">
                  <c:v>64.544364099489741</c:v>
                </c:pt>
                <c:pt idx="1776">
                  <c:v>64.604455189802977</c:v>
                </c:pt>
                <c:pt idx="1777">
                  <c:v>64.664598487846774</c:v>
                </c:pt>
                <c:pt idx="1778">
                  <c:v>64.724794084417212</c:v>
                </c:pt>
                <c:pt idx="1779">
                  <c:v>64.785042070547391</c:v>
                </c:pt>
                <c:pt idx="1780">
                  <c:v>64.845342537508373</c:v>
                </c:pt>
                <c:pt idx="1781">
                  <c:v>64.90569557680989</c:v>
                </c:pt>
                <c:pt idx="1782">
                  <c:v>64.966101280201229</c:v>
                </c:pt>
                <c:pt idx="1783">
                  <c:v>65.026559739672138</c:v>
                </c:pt>
                <c:pt idx="1784">
                  <c:v>65.087071047453477</c:v>
                </c:pt>
                <c:pt idx="1785">
                  <c:v>65.147635296018279</c:v>
                </c:pt>
                <c:pt idx="1786">
                  <c:v>65.208252578082494</c:v>
                </c:pt>
                <c:pt idx="1787">
                  <c:v>65.268922986605773</c:v>
                </c:pt>
                <c:pt idx="1788">
                  <c:v>65.329646614792495</c:v>
                </c:pt>
                <c:pt idx="1789">
                  <c:v>65.390423556092443</c:v>
                </c:pt>
                <c:pt idx="1790">
                  <c:v>65.451253904201806</c:v>
                </c:pt>
                <c:pt idx="1791">
                  <c:v>65.51213775306401</c:v>
                </c:pt>
                <c:pt idx="1792">
                  <c:v>65.573075196870491</c:v>
                </c:pt>
                <c:pt idx="1793">
                  <c:v>65.634066330061714</c:v>
                </c:pt>
                <c:pt idx="1794">
                  <c:v>65.695111247327986</c:v>
                </c:pt>
                <c:pt idx="1795">
                  <c:v>65.756210043610295</c:v>
                </c:pt>
                <c:pt idx="1796">
                  <c:v>65.817362814101315</c:v>
                </c:pt>
                <c:pt idx="1797">
                  <c:v>65.878569654246121</c:v>
                </c:pt>
                <c:pt idx="1798">
                  <c:v>65.939830659743237</c:v>
                </c:pt>
                <c:pt idx="1799">
                  <c:v>66.001145926545533</c:v>
                </c:pt>
                <c:pt idx="1800">
                  <c:v>66.062515550860951</c:v>
                </c:pt>
                <c:pt idx="1801">
                  <c:v>66.123939629153611</c:v>
                </c:pt>
                <c:pt idx="1802">
                  <c:v>66.185418258144679</c:v>
                </c:pt>
                <c:pt idx="1803">
                  <c:v>66.246951534813121</c:v>
                </c:pt>
                <c:pt idx="1804">
                  <c:v>66.30853955639688</c:v>
                </c:pt>
                <c:pt idx="1805">
                  <c:v>66.370182420393533</c:v>
                </c:pt>
                <c:pt idx="1806">
                  <c:v>66.431880224561468</c:v>
                </c:pt>
                <c:pt idx="1807">
                  <c:v>66.493633066920609</c:v>
                </c:pt>
                <c:pt idx="1808">
                  <c:v>66.555441045753454</c:v>
                </c:pt>
                <c:pt idx="1809">
                  <c:v>66.617304259606016</c:v>
                </c:pt>
                <c:pt idx="1810">
                  <c:v>66.679222807288738</c:v>
                </c:pt>
                <c:pt idx="1811">
                  <c:v>66.741196787877385</c:v>
                </c:pt>
                <c:pt idx="1812">
                  <c:v>66.803226300714144</c:v>
                </c:pt>
                <c:pt idx="1813">
                  <c:v>66.865311445408452</c:v>
                </c:pt>
                <c:pt idx="1814">
                  <c:v>66.927452321837947</c:v>
                </c:pt>
                <c:pt idx="1815">
                  <c:v>66.989649030149565</c:v>
                </c:pt>
                <c:pt idx="1816">
                  <c:v>67.051901670760358</c:v>
                </c:pt>
                <c:pt idx="1817">
                  <c:v>67.114210344358554</c:v>
                </c:pt>
                <c:pt idx="1818">
                  <c:v>67.176575151904544</c:v>
                </c:pt>
                <c:pt idx="1819">
                  <c:v>67.238996194631753</c:v>
                </c:pt>
                <c:pt idx="1820">
                  <c:v>67.301473574047762</c:v>
                </c:pt>
                <c:pt idx="1821">
                  <c:v>67.36400739193526</c:v>
                </c:pt>
                <c:pt idx="1822">
                  <c:v>67.42659775035294</c:v>
                </c:pt>
                <c:pt idx="1823">
                  <c:v>67.489244751636662</c:v>
                </c:pt>
                <c:pt idx="1824">
                  <c:v>67.551948498400293</c:v>
                </c:pt>
                <c:pt idx="1825">
                  <c:v>67.61470909353686</c:v>
                </c:pt>
                <c:pt idx="1826">
                  <c:v>67.677526640219511</c:v>
                </c:pt>
                <c:pt idx="1827">
                  <c:v>67.740401241902418</c:v>
                </c:pt>
                <c:pt idx="1828">
                  <c:v>67.803333002321992</c:v>
                </c:pt>
                <c:pt idx="1829">
                  <c:v>67.866322025497837</c:v>
                </c:pt>
                <c:pt idx="1830">
                  <c:v>67.929368415733634</c:v>
                </c:pt>
                <c:pt idx="1831">
                  <c:v>67.992472277618489</c:v>
                </c:pt>
                <c:pt idx="1832">
                  <c:v>68.055633716027614</c:v>
                </c:pt>
                <c:pt idx="1833">
                  <c:v>68.118852836123665</c:v>
                </c:pt>
                <c:pt idx="1834">
                  <c:v>68.182129743357663</c:v>
                </c:pt>
                <c:pt idx="1835">
                  <c:v>68.245464543470021</c:v>
                </c:pt>
                <c:pt idx="1836">
                  <c:v>68.308857342491677</c:v>
                </c:pt>
                <c:pt idx="1837">
                  <c:v>68.372308246745149</c:v>
                </c:pt>
                <c:pt idx="1838">
                  <c:v>68.43581736284554</c:v>
                </c:pt>
                <c:pt idx="1839">
                  <c:v>68.499384797701694</c:v>
                </c:pt>
                <c:pt idx="1840">
                  <c:v>68.563010658517214</c:v>
                </c:pt>
                <c:pt idx="1841">
                  <c:v>68.626695052791604</c:v>
                </c:pt>
                <c:pt idx="1842">
                  <c:v>68.690438088321315</c:v>
                </c:pt>
                <c:pt idx="1843">
                  <c:v>68.754239873200831</c:v>
                </c:pt>
                <c:pt idx="1844">
                  <c:v>68.818100515823815</c:v>
                </c:pt>
                <c:pt idx="1845">
                  <c:v>68.882020124884221</c:v>
                </c:pt>
                <c:pt idx="1846">
                  <c:v>68.945998809377272</c:v>
                </c:pt>
                <c:pt idx="1847">
                  <c:v>69.010036678600798</c:v>
                </c:pt>
                <c:pt idx="1848">
                  <c:v>69.074133842156115</c:v>
                </c:pt>
                <c:pt idx="1849">
                  <c:v>69.138290409949377</c:v>
                </c:pt>
                <c:pt idx="1850">
                  <c:v>69.202506492192541</c:v>
                </c:pt>
                <c:pt idx="1851">
                  <c:v>69.26678219940456</c:v>
                </c:pt>
                <c:pt idx="1852">
                  <c:v>69.331117642412536</c:v>
                </c:pt>
                <c:pt idx="1853">
                  <c:v>69.395512932352901</c:v>
                </c:pt>
                <c:pt idx="1854">
                  <c:v>69.459968180672419</c:v>
                </c:pt>
                <c:pt idx="1855">
                  <c:v>69.524483499129545</c:v>
                </c:pt>
                <c:pt idx="1856">
                  <c:v>69.589058999795455</c:v>
                </c:pt>
                <c:pt idx="1857">
                  <c:v>69.653694795055245</c:v>
                </c:pt>
                <c:pt idx="1858">
                  <c:v>69.718390997609106</c:v>
                </c:pt>
                <c:pt idx="1859">
                  <c:v>69.783147720473536</c:v>
                </c:pt>
                <c:pt idx="1860">
                  <c:v>69.847965076982433</c:v>
                </c:pt>
                <c:pt idx="1861">
                  <c:v>69.912843180788457</c:v>
                </c:pt>
                <c:pt idx="1862">
                  <c:v>69.977782145863983</c:v>
                </c:pt>
                <c:pt idx="1863">
                  <c:v>70.042782086502513</c:v>
                </c:pt>
                <c:pt idx="1864">
                  <c:v>70.10784311731986</c:v>
                </c:pt>
                <c:pt idx="1865">
                  <c:v>70.172965353255137</c:v>
                </c:pt>
                <c:pt idx="1866">
                  <c:v>70.238148909572317</c:v>
                </c:pt>
                <c:pt idx="1867">
                  <c:v>70.303393901861156</c:v>
                </c:pt>
                <c:pt idx="1868">
                  <c:v>70.368700446038659</c:v>
                </c:pt>
                <c:pt idx="1869">
                  <c:v>70.434068658350142</c:v>
                </c:pt>
                <c:pt idx="1870">
                  <c:v>70.499498655370544</c:v>
                </c:pt>
                <c:pt idx="1871">
                  <c:v>70.564990554005661</c:v>
                </c:pt>
                <c:pt idx="1872">
                  <c:v>70.630544471493479</c:v>
                </c:pt>
                <c:pt idx="1873">
                  <c:v>70.696160525405261</c:v>
                </c:pt>
                <c:pt idx="1874">
                  <c:v>70.761838833646991</c:v>
                </c:pt>
                <c:pt idx="1875">
                  <c:v>70.82757951446051</c:v>
                </c:pt>
                <c:pt idx="1876">
                  <c:v>70.893382686424886</c:v>
                </c:pt>
                <c:pt idx="1877">
                  <c:v>70.959248468457673</c:v>
                </c:pt>
                <c:pt idx="1878">
                  <c:v>71.025176979816166</c:v>
                </c:pt>
                <c:pt idx="1879">
                  <c:v>71.091168340098704</c:v>
                </c:pt>
                <c:pt idx="1880">
                  <c:v>71.157222669246053</c:v>
                </c:pt>
                <c:pt idx="1881">
                  <c:v>71.223340087542539</c:v>
                </c:pt>
                <c:pt idx="1882">
                  <c:v>71.289520715617599</c:v>
                </c:pt>
                <c:pt idx="1883">
                  <c:v>71.355764674446888</c:v>
                </c:pt>
                <c:pt idx="1884">
                  <c:v>71.422072085353705</c:v>
                </c:pt>
                <c:pt idx="1885">
                  <c:v>71.488443070010348</c:v>
                </c:pt>
                <c:pt idx="1886">
                  <c:v>71.554877750439388</c:v>
                </c:pt>
                <c:pt idx="1887">
                  <c:v>71.621376249015057</c:v>
                </c:pt>
                <c:pt idx="1888">
                  <c:v>71.687938688464612</c:v>
                </c:pt>
                <c:pt idx="1889">
                  <c:v>71.754565191869602</c:v>
                </c:pt>
                <c:pt idx="1890">
                  <c:v>71.821255882667359</c:v>
                </c:pt>
                <c:pt idx="1891">
                  <c:v>71.888010884652346</c:v>
                </c:pt>
                <c:pt idx="1892">
                  <c:v>71.954830321977425</c:v>
                </c:pt>
                <c:pt idx="1893">
                  <c:v>72.021714319155379</c:v>
                </c:pt>
                <c:pt idx="1894">
                  <c:v>72.088663001060212</c:v>
                </c:pt>
                <c:pt idx="1895">
                  <c:v>72.155676492928592</c:v>
                </c:pt>
                <c:pt idx="1896">
                  <c:v>72.222754920361297</c:v>
                </c:pt>
                <c:pt idx="1897">
                  <c:v>72.289898409324465</c:v>
                </c:pt>
                <c:pt idx="1898">
                  <c:v>72.357107086151231</c:v>
                </c:pt>
                <c:pt idx="1899">
                  <c:v>72.424381077543046</c:v>
                </c:pt>
                <c:pt idx="1900">
                  <c:v>72.491720510571028</c:v>
                </c:pt>
                <c:pt idx="1901">
                  <c:v>72.559125512677554</c:v>
                </c:pt>
                <c:pt idx="1902">
                  <c:v>72.626596211677622</c:v>
                </c:pt>
                <c:pt idx="1903">
                  <c:v>72.694132735760292</c:v>
                </c:pt>
                <c:pt idx="1904">
                  <c:v>72.761735213490297</c:v>
                </c:pt>
                <c:pt idx="1905">
                  <c:v>72.82940377380919</c:v>
                </c:pt>
                <c:pt idx="1906">
                  <c:v>72.897138546037212</c:v>
                </c:pt>
                <c:pt idx="1907">
                  <c:v>72.964939659874531</c:v>
                </c:pt>
                <c:pt idx="1908">
                  <c:v>73.03280724540268</c:v>
                </c:pt>
                <c:pt idx="1909">
                  <c:v>73.100741433086327</c:v>
                </c:pt>
                <c:pt idx="1910">
                  <c:v>73.168742353774462</c:v>
                </c:pt>
                <c:pt idx="1911">
                  <c:v>73.236810138702168</c:v>
                </c:pt>
                <c:pt idx="1912">
                  <c:v>73.304944919492016</c:v>
                </c:pt>
                <c:pt idx="1913">
                  <c:v>73.373146828155541</c:v>
                </c:pt>
                <c:pt idx="1914">
                  <c:v>73.441415997094921</c:v>
                </c:pt>
                <c:pt idx="1915">
                  <c:v>73.509752559104427</c:v>
                </c:pt>
                <c:pt idx="1916">
                  <c:v>73.578156647371941</c:v>
                </c:pt>
                <c:pt idx="1917">
                  <c:v>73.646628395480661</c:v>
                </c:pt>
                <c:pt idx="1918">
                  <c:v>73.715167937410413</c:v>
                </c:pt>
                <c:pt idx="1919">
                  <c:v>73.783775407539522</c:v>
                </c:pt>
                <c:pt idx="1920">
                  <c:v>73.852450940646222</c:v>
                </c:pt>
                <c:pt idx="1921">
                  <c:v>73.921194671910186</c:v>
                </c:pt>
                <c:pt idx="1922">
                  <c:v>73.990006736914268</c:v>
                </c:pt>
                <c:pt idx="1923">
                  <c:v>74.058887271646114</c:v>
                </c:pt>
                <c:pt idx="1924">
                  <c:v>74.127836412499533</c:v>
                </c:pt>
                <c:pt idx="1925">
                  <c:v>74.196854296276484</c:v>
                </c:pt>
                <c:pt idx="1926">
                  <c:v>74.265941060188396</c:v>
                </c:pt>
                <c:pt idx="1927">
                  <c:v>74.335096841857933</c:v>
                </c:pt>
                <c:pt idx="1928">
                  <c:v>74.404321779320682</c:v>
                </c:pt>
                <c:pt idx="1929">
                  <c:v>74.473616011026664</c:v>
                </c:pt>
                <c:pt idx="1930">
                  <c:v>74.542979675842162</c:v>
                </c:pt>
                <c:pt idx="1931">
                  <c:v>74.612412913051315</c:v>
                </c:pt>
                <c:pt idx="1932">
                  <c:v>74.681915862357698</c:v>
                </c:pt>
                <c:pt idx="1933">
                  <c:v>74.751488663886192</c:v>
                </c:pt>
                <c:pt idx="1934">
                  <c:v>74.821131458184581</c:v>
                </c:pt>
                <c:pt idx="1935">
                  <c:v>74.890844386225211</c:v>
                </c:pt>
                <c:pt idx="1936">
                  <c:v>74.960627589406826</c:v>
                </c:pt>
                <c:pt idx="1937">
                  <c:v>75.030481209556143</c:v>
                </c:pt>
                <c:pt idx="1938">
                  <c:v>75.100405388929744</c:v>
                </c:pt>
                <c:pt idx="1939">
                  <c:v>75.17040027021568</c:v>
                </c:pt>
                <c:pt idx="1940">
                  <c:v>75.240465996535221</c:v>
                </c:pt>
                <c:pt idx="1941">
                  <c:v>75.310602711444744</c:v>
                </c:pt>
                <c:pt idx="1942">
                  <c:v>75.380810558937355</c:v>
                </c:pt>
                <c:pt idx="1943">
                  <c:v>75.451089683444735</c:v>
                </c:pt>
                <c:pt idx="1944">
                  <c:v>75.521440229838916</c:v>
                </c:pt>
                <c:pt idx="1945">
                  <c:v>75.591862343434016</c:v>
                </c:pt>
                <c:pt idx="1946">
                  <c:v>75.662356169988144</c:v>
                </c:pt>
                <c:pt idx="1947">
                  <c:v>75.732921855705129</c:v>
                </c:pt>
                <c:pt idx="1948">
                  <c:v>75.803559547236333</c:v>
                </c:pt>
                <c:pt idx="1949">
                  <c:v>75.874269391682574</c:v>
                </c:pt>
                <c:pt idx="1950">
                  <c:v>75.945051536595855</c:v>
                </c:pt>
                <c:pt idx="1951">
                  <c:v>76.015906129981275</c:v>
                </c:pt>
                <c:pt idx="1952">
                  <c:v>76.086833320298837</c:v>
                </c:pt>
                <c:pt idx="1953">
                  <c:v>76.157833256465352</c:v>
                </c:pt>
                <c:pt idx="1954">
                  <c:v>76.22890608785633</c:v>
                </c:pt>
                <c:pt idx="1955">
                  <c:v>76.300051964307855</c:v>
                </c:pt>
                <c:pt idx="1956">
                  <c:v>76.371271036118429</c:v>
                </c:pt>
                <c:pt idx="1957">
                  <c:v>76.442563454050926</c:v>
                </c:pt>
                <c:pt idx="1958">
                  <c:v>76.513929369334519</c:v>
                </c:pt>
                <c:pt idx="1959">
                  <c:v>76.585368933666558</c:v>
                </c:pt>
                <c:pt idx="1960">
                  <c:v>76.65688229921453</c:v>
                </c:pt>
                <c:pt idx="1961">
                  <c:v>76.728469618618035</c:v>
                </c:pt>
                <c:pt idx="1962">
                  <c:v>76.800131044990664</c:v>
                </c:pt>
                <c:pt idx="1963">
                  <c:v>76.871866731922054</c:v>
                </c:pt>
                <c:pt idx="1964">
                  <c:v>76.94367683347977</c:v>
                </c:pt>
                <c:pt idx="1965">
                  <c:v>77.015561504211362</c:v>
                </c:pt>
                <c:pt idx="1966">
                  <c:v>77.087520899146384</c:v>
                </c:pt>
                <c:pt idx="1967">
                  <c:v>77.159555173798253</c:v>
                </c:pt>
                <c:pt idx="1968">
                  <c:v>77.231664484166473</c:v>
                </c:pt>
                <c:pt idx="1969">
                  <c:v>77.303848986738473</c:v>
                </c:pt>
                <c:pt idx="1970">
                  <c:v>77.376108838491731</c:v>
                </c:pt>
                <c:pt idx="1971">
                  <c:v>77.448444196895906</c:v>
                </c:pt>
                <c:pt idx="1972">
                  <c:v>77.520855219914708</c:v>
                </c:pt>
                <c:pt idx="1973">
                  <c:v>77.593342066008091</c:v>
                </c:pt>
                <c:pt idx="1974">
                  <c:v>77.665904894134371</c:v>
                </c:pt>
                <c:pt idx="1975">
                  <c:v>77.738543863752184</c:v>
                </c:pt>
                <c:pt idx="1976">
                  <c:v>77.811259134822677</c:v>
                </c:pt>
                <c:pt idx="1977">
                  <c:v>77.884050867811666</c:v>
                </c:pt>
                <c:pt idx="1978">
                  <c:v>77.9569192236916</c:v>
                </c:pt>
                <c:pt idx="1979">
                  <c:v>78.029864363943915</c:v>
                </c:pt>
                <c:pt idx="1980">
                  <c:v>78.102886450560945</c:v>
                </c:pt>
                <c:pt idx="1981">
                  <c:v>78.175985646048261</c:v>
                </c:pt>
                <c:pt idx="1982">
                  <c:v>78.249162113426848</c:v>
                </c:pt>
                <c:pt idx="1983">
                  <c:v>78.322416016235053</c:v>
                </c:pt>
                <c:pt idx="1984">
                  <c:v>78.395747518531095</c:v>
                </c:pt>
                <c:pt idx="1985">
                  <c:v>78.469156784895063</c:v>
                </c:pt>
                <c:pt idx="1986">
                  <c:v>78.542643980431109</c:v>
                </c:pt>
                <c:pt idx="1987">
                  <c:v>78.616209270769914</c:v>
                </c:pt>
                <c:pt idx="1988">
                  <c:v>78.68985282207062</c:v>
                </c:pt>
                <c:pt idx="1989">
                  <c:v>78.763574801023324</c:v>
                </c:pt>
                <c:pt idx="1990">
                  <c:v>78.837375374851206</c:v>
                </c:pt>
                <c:pt idx="1991">
                  <c:v>78.911254711312836</c:v>
                </c:pt>
                <c:pt idx="1992">
                  <c:v>78.985212978704482</c:v>
                </c:pt>
                <c:pt idx="1993">
                  <c:v>79.059250345862452</c:v>
                </c:pt>
                <c:pt idx="1994">
                  <c:v>79.133366982165242</c:v>
                </c:pt>
                <c:pt idx="1995">
                  <c:v>79.207563057536092</c:v>
                </c:pt>
                <c:pt idx="1996">
                  <c:v>79.28183874244516</c:v>
                </c:pt>
                <c:pt idx="1997">
                  <c:v>79.356194207911855</c:v>
                </c:pt>
                <c:pt idx="1998">
                  <c:v>79.430629625507379</c:v>
                </c:pt>
                <c:pt idx="1999">
                  <c:v>79.505145167356886</c:v>
                </c:pt>
                <c:pt idx="2000" formatCode="General">
                  <c:v>79.579741006142015</c:v>
                </c:pt>
                <c:pt idx="2001" formatCode="General">
                  <c:v>79.654417315103288</c:v>
                </c:pt>
                <c:pt idx="2002" formatCode="General">
                  <c:v>79.729174268042328</c:v>
                </c:pt>
                <c:pt idx="2003" formatCode="General">
                  <c:v>79.804012039324633</c:v>
                </c:pt>
                <c:pt idx="2004" formatCode="General">
                  <c:v>79.87893080388173</c:v>
                </c:pt>
                <c:pt idx="2005" formatCode="General">
                  <c:v>79.953930737213653</c:v>
                </c:pt>
                <c:pt idx="2006" formatCode="General">
                  <c:v>80.029012015391629</c:v>
                </c:pt>
                <c:pt idx="2007" formatCode="General">
                  <c:v>80.104174815060261</c:v>
                </c:pt>
                <c:pt idx="2008" formatCode="General">
                  <c:v>80.179419313440263</c:v>
                </c:pt>
                <c:pt idx="2009" formatCode="General">
                  <c:v>80.254745688330885</c:v>
                </c:pt>
                <c:pt idx="2010" formatCode="General">
                  <c:v>80.33015411811229</c:v>
                </c:pt>
                <c:pt idx="2011" formatCode="General">
                  <c:v>80.40564478174835</c:v>
                </c:pt>
                <c:pt idx="2012" formatCode="General">
                  <c:v>80.481217858789051</c:v>
                </c:pt>
                <c:pt idx="2013" formatCode="General">
                  <c:v>80.556873529372993</c:v>
                </c:pt>
                <c:pt idx="2014" formatCode="General">
                  <c:v>80.632611974230116</c:v>
                </c:pt>
                <c:pt idx="2015" formatCode="General">
                  <c:v>80.708433374684134</c:v>
                </c:pt>
                <c:pt idx="2016" formatCode="General">
                  <c:v>80.784337912655289</c:v>
                </c:pt>
                <c:pt idx="2017" formatCode="General">
                  <c:v>80.860325770662925</c:v>
                </c:pt>
                <c:pt idx="2018" formatCode="General">
                  <c:v>80.936397131828016</c:v>
                </c:pt>
                <c:pt idx="2019" formatCode="General">
                  <c:v>81.012552179875925</c:v>
                </c:pt>
                <c:pt idx="2020" formatCode="General">
                  <c:v>81.088791099139115</c:v>
                </c:pt>
                <c:pt idx="2021" formatCode="General">
                  <c:v>81.165114074559597</c:v>
                </c:pt>
                <c:pt idx="2022" formatCode="General">
                  <c:v>81.241521291691939</c:v>
                </c:pt>
                <c:pt idx="2023" formatCode="General">
                  <c:v>81.318012936705642</c:v>
                </c:pt>
                <c:pt idx="2024" formatCode="General">
                  <c:v>81.394589196388182</c:v>
                </c:pt>
                <c:pt idx="2025" formatCode="General">
                  <c:v>81.471250258147506</c:v>
                </c:pt>
                <c:pt idx="2026" formatCode="General">
                  <c:v>81.547996310014824</c:v>
                </c:pt>
                <c:pt idx="2027" formatCode="General">
                  <c:v>81.624827540647559</c:v>
                </c:pt>
                <c:pt idx="2028" formatCode="General">
                  <c:v>81.701744139331907</c:v>
                </c:pt>
                <c:pt idx="2029" formatCode="General">
                  <c:v>81.778746295985684</c:v>
                </c:pt>
                <c:pt idx="2030" formatCode="General">
                  <c:v>81.855834201161258</c:v>
                </c:pt>
                <c:pt idx="2031" formatCode="General">
                  <c:v>81.933008046048229</c:v>
                </c:pt>
                <c:pt idx="2032" formatCode="General">
                  <c:v>82.010268022476367</c:v>
                </c:pt>
                <c:pt idx="2033" formatCode="General">
                  <c:v>82.087614322918498</c:v>
                </c:pt>
                <c:pt idx="2034" formatCode="General">
                  <c:v>82.165047140493215</c:v>
                </c:pt>
                <c:pt idx="2035" formatCode="General">
                  <c:v>82.24256666896801</c:v>
                </c:pt>
                <c:pt idx="2036" formatCode="General">
                  <c:v>82.320173102761984</c:v>
                </c:pt>
                <c:pt idx="2037" formatCode="General">
                  <c:v>82.397866636948862</c:v>
                </c:pt>
                <c:pt idx="2038" formatCode="General">
                  <c:v>82.47564746725989</c:v>
                </c:pt>
                <c:pt idx="2039" formatCode="General">
                  <c:v>82.553515790086948</c:v>
                </c:pt>
                <c:pt idx="2040" formatCode="General">
                  <c:v>82.631471802485223</c:v>
                </c:pt>
                <c:pt idx="2041" formatCode="General">
                  <c:v>82.709515702176546</c:v>
                </c:pt>
                <c:pt idx="2042" formatCode="General">
                  <c:v>82.787647687552095</c:v>
                </c:pt>
                <c:pt idx="2043" formatCode="General">
                  <c:v>82.865867957675675</c:v>
                </c:pt>
                <c:pt idx="2044" formatCode="General">
                  <c:v>82.944176712286577</c:v>
                </c:pt>
                <c:pt idx="2045" formatCode="General">
                  <c:v>83.022574151802729</c:v>
                </c:pt>
                <c:pt idx="2046" formatCode="General">
                  <c:v>83.101060477323756</c:v>
                </c:pt>
                <c:pt idx="2047" formatCode="General">
                  <c:v>83.179635890634088</c:v>
                </c:pt>
                <c:pt idx="2048" formatCode="General">
                  <c:v>83.25830059420602</c:v>
                </c:pt>
                <c:pt idx="2049" formatCode="General">
                  <c:v>83.337054791202917</c:v>
                </c:pt>
                <c:pt idx="2050" formatCode="General">
                  <c:v>83.415898685482261</c:v>
                </c:pt>
                <c:pt idx="2051" formatCode="General">
                  <c:v>83.494832481598948</c:v>
                </c:pt>
                <c:pt idx="2052" formatCode="General">
                  <c:v>83.573856384808423</c:v>
                </c:pt>
                <c:pt idx="2053" formatCode="General">
                  <c:v>83.652970601069768</c:v>
                </c:pt>
                <c:pt idx="2054" formatCode="General">
                  <c:v>83.732175337049085</c:v>
                </c:pt>
                <c:pt idx="2055" formatCode="General">
                  <c:v>83.811470800122677</c:v>
                </c:pt>
                <c:pt idx="2056" formatCode="General">
                  <c:v>83.890857198380246</c:v>
                </c:pt>
                <c:pt idx="2057" formatCode="General">
                  <c:v>83.970334740628303</c:v>
                </c:pt>
                <c:pt idx="2058" formatCode="General">
                  <c:v>84.049903636393267</c:v>
                </c:pt>
                <c:pt idx="2059" formatCode="General">
                  <c:v>84.129564095925005</c:v>
                </c:pt>
                <c:pt idx="2060" formatCode="General">
                  <c:v>84.209316330200025</c:v>
                </c:pt>
                <c:pt idx="2061" formatCode="General">
                  <c:v>84.289160550924763</c:v>
                </c:pt>
                <c:pt idx="2062" formatCode="General">
                  <c:v>84.369096970539189</c:v>
                </c:pt>
                <c:pt idx="2063" formatCode="General">
                  <c:v>84.44912580222001</c:v>
                </c:pt>
                <c:pt idx="2064" formatCode="General">
                  <c:v>84.529247259884073</c:v>
                </c:pt>
                <c:pt idx="2065" formatCode="General">
                  <c:v>84.609461558191924</c:v>
                </c:pt>
                <c:pt idx="2066" formatCode="General">
                  <c:v>84.689768912551145</c:v>
                </c:pt>
                <c:pt idx="2067" formatCode="General">
                  <c:v>84.770169539119905</c:v>
                </c:pt>
                <c:pt idx="2068" formatCode="General">
                  <c:v>84.85066365481039</c:v>
                </c:pt>
                <c:pt idx="2069" formatCode="General">
                  <c:v>84.931251477292321</c:v>
                </c:pt>
                <c:pt idx="2070" formatCode="General">
                  <c:v>85.011933224996511</c:v>
                </c:pt>
                <c:pt idx="2071" formatCode="General">
                  <c:v>85.092709117118474</c:v>
                </c:pt>
                <c:pt idx="2072" formatCode="General">
                  <c:v>85.173579373621834</c:v>
                </c:pt>
                <c:pt idx="2073" formatCode="General">
                  <c:v>85.254544215242049</c:v>
                </c:pt>
                <c:pt idx="2074" formatCode="General">
                  <c:v>85.335603863490064</c:v>
                </c:pt>
                <c:pt idx="2075" formatCode="General">
                  <c:v>85.416758540655763</c:v>
                </c:pt>
                <c:pt idx="2076" formatCode="General">
                  <c:v>85.49800846981185</c:v>
                </c:pt>
                <c:pt idx="2077" formatCode="General">
                  <c:v>85.579353874817315</c:v>
                </c:pt>
                <c:pt idx="2078" formatCode="General">
                  <c:v>85.660794980321327</c:v>
                </c:pt>
                <c:pt idx="2079" formatCode="General">
                  <c:v>85.742332011766834</c:v>
                </c:pt>
                <c:pt idx="2080" formatCode="General">
                  <c:v>85.823965195394322</c:v>
                </c:pt>
                <c:pt idx="2081" formatCode="General">
                  <c:v>85.905694758245644</c:v>
                </c:pt>
                <c:pt idx="2082" formatCode="General">
                  <c:v>85.987520928167754</c:v>
                </c:pt>
                <c:pt idx="2083" formatCode="General">
                  <c:v>86.069443933816473</c:v>
                </c:pt>
                <c:pt idx="2084" formatCode="General">
                  <c:v>86.151464004660497</c:v>
                </c:pt>
                <c:pt idx="2085" formatCode="General">
                  <c:v>86.233581370984993</c:v>
                </c:pt>
                <c:pt idx="2086" formatCode="General">
                  <c:v>86.315796263895734</c:v>
                </c:pt>
                <c:pt idx="2087" formatCode="General">
                  <c:v>86.398108915322894</c:v>
                </c:pt>
                <c:pt idx="2088" formatCode="General">
                  <c:v>86.480519558024838</c:v>
                </c:pt>
                <c:pt idx="2089" formatCode="General">
                  <c:v>86.563028425592364</c:v>
                </c:pt>
                <c:pt idx="2090" formatCode="General">
                  <c:v>86.645635752452421</c:v>
                </c:pt>
                <c:pt idx="2091" formatCode="General">
                  <c:v>86.728341773872188</c:v>
                </c:pt>
                <c:pt idx="2092" formatCode="General">
                  <c:v>86.811146725963198</c:v>
                </c:pt>
                <c:pt idx="2093" formatCode="General">
                  <c:v>86.894050845685172</c:v>
                </c:pt>
                <c:pt idx="2094" formatCode="General">
                  <c:v>86.977054370850283</c:v>
                </c:pt>
                <c:pt idx="2095" formatCode="General">
                  <c:v>87.060157540127179</c:v>
                </c:pt>
                <c:pt idx="2096" formatCode="General">
                  <c:v>87.143360593044989</c:v>
                </c:pt>
                <c:pt idx="2097" formatCode="General">
                  <c:v>87.226663769997685</c:v>
                </c:pt>
                <c:pt idx="2098" formatCode="General">
                  <c:v>87.310067312248108</c:v>
                </c:pt>
                <c:pt idx="2099" formatCode="General">
                  <c:v>87.393571461932112</c:v>
                </c:pt>
                <c:pt idx="2100" formatCode="General">
                  <c:v>87.477176462062971</c:v>
                </c:pt>
                <c:pt idx="2101" formatCode="General">
                  <c:v>87.560882556535404</c:v>
                </c:pt>
                <c:pt idx="2102" formatCode="General">
                  <c:v>87.64468999012999</c:v>
                </c:pt>
                <c:pt idx="2103" formatCode="General">
                  <c:v>87.728599008517463</c:v>
                </c:pt>
                <c:pt idx="2104" formatCode="General">
                  <c:v>87.812609858262888</c:v>
                </c:pt>
                <c:pt idx="2105" formatCode="General">
                  <c:v>87.896722786830182</c:v>
                </c:pt>
                <c:pt idx="2106" formatCode="General">
                  <c:v>87.98093804258643</c:v>
                </c:pt>
                <c:pt idx="2107" formatCode="General">
                  <c:v>88.065255874806198</c:v>
                </c:pt>
                <c:pt idx="2108" formatCode="General">
                  <c:v>88.1496765336761</c:v>
                </c:pt>
                <c:pt idx="2109" formatCode="General">
                  <c:v>88.234200270299183</c:v>
                </c:pt>
                <c:pt idx="2110" formatCode="General">
                  <c:v>88.318827336699329</c:v>
                </c:pt>
                <c:pt idx="2111" formatCode="General">
                  <c:v>88.403557985825969</c:v>
                </c:pt>
                <c:pt idx="2112" formatCode="General">
                  <c:v>88.488392471558356</c:v>
                </c:pt>
                <c:pt idx="2113" formatCode="General">
                  <c:v>88.573331048710401</c:v>
                </c:pt>
                <c:pt idx="2114" formatCode="General">
                  <c:v>88.658373973035069</c:v>
                </c:pt>
                <c:pt idx="2115" formatCode="General">
                  <c:v>88.743521501229026</c:v>
                </c:pt>
                <c:pt idx="2116" formatCode="General">
                  <c:v>88.828773890937399</c:v>
                </c:pt>
                <c:pt idx="2117" formatCode="General">
                  <c:v>88.914131400758379</c:v>
                </c:pt>
                <c:pt idx="2118" formatCode="General">
                  <c:v>88.999594290247828</c:v>
                </c:pt>
                <c:pt idx="2119" formatCode="General">
                  <c:v>89.085162819924264</c:v>
                </c:pt>
                <c:pt idx="2120" formatCode="General">
                  <c:v>89.170837251273326</c:v>
                </c:pt>
                <c:pt idx="2121" formatCode="General">
                  <c:v>89.256617846752832</c:v>
                </c:pt>
                <c:pt idx="2122" formatCode="General">
                  <c:v>89.342504869797452</c:v>
                </c:pt>
                <c:pt idx="2123" formatCode="General">
                  <c:v>89.428498584823558</c:v>
                </c:pt>
                <c:pt idx="2124" formatCode="General">
                  <c:v>89.514599257234238</c:v>
                </c:pt>
                <c:pt idx="2125" formatCode="General">
                  <c:v>89.600807153424086</c:v>
                </c:pt>
                <c:pt idx="2126" formatCode="General">
                  <c:v>89.687122540784117</c:v>
                </c:pt>
                <c:pt idx="2127" formatCode="General">
                  <c:v>89.773545687706928</c:v>
                </c:pt>
                <c:pt idx="2128" formatCode="General">
                  <c:v>89.860076863591487</c:v>
                </c:pt>
                <c:pt idx="2129" formatCode="General">
                  <c:v>89.946716338848333</c:v>
                </c:pt>
                <c:pt idx="2130" formatCode="General">
                  <c:v>90.033464384904605</c:v>
                </c:pt>
                <c:pt idx="2131" formatCode="General">
                  <c:v>90.120321274209033</c:v>
                </c:pt>
                <c:pt idx="2132" formatCode="General">
                  <c:v>90.207287280237267</c:v>
                </c:pt>
                <c:pt idx="2133" formatCode="General">
                  <c:v>90.294362677496878</c:v>
                </c:pt>
                <c:pt idx="2134" formatCode="General">
                  <c:v>90.381547741532643</c:v>
                </c:pt>
                <c:pt idx="2135" formatCode="General">
                  <c:v>90.468842748931763</c:v>
                </c:pt>
                <c:pt idx="2136" formatCode="General">
                  <c:v>90.556247977329065</c:v>
                </c:pt>
                <c:pt idx="2137" formatCode="General">
                  <c:v>90.643763705412411</c:v>
                </c:pt>
                <c:pt idx="2138" formatCode="General">
                  <c:v>90.731390212927977</c:v>
                </c:pt>
                <c:pt idx="2139" formatCode="General">
                  <c:v>90.819127780685562</c:v>
                </c:pt>
                <c:pt idx="2140" formatCode="General">
                  <c:v>90.906976690564065</c:v>
                </c:pt>
                <c:pt idx="2141" formatCode="General">
                  <c:v>90.994937225516949</c:v>
                </c:pt>
                <c:pt idx="2142" formatCode="General">
                  <c:v>91.083009669577507</c:v>
                </c:pt>
                <c:pt idx="2143" formatCode="General">
                  <c:v>91.171194307864653</c:v>
                </c:pt>
                <c:pt idx="2144" formatCode="General">
                  <c:v>91.259491426588284</c:v>
                </c:pt>
                <c:pt idx="2145" formatCode="General">
                  <c:v>91.347901313054805</c:v>
                </c:pt>
                <c:pt idx="2146" formatCode="General">
                  <c:v>91.436424255672961</c:v>
                </c:pt>
                <c:pt idx="2147" formatCode="General">
                  <c:v>91.525060543959185</c:v>
                </c:pt>
                <c:pt idx="2148" formatCode="General">
                  <c:v>91.613810468543576</c:v>
                </c:pt>
                <c:pt idx="2149" formatCode="General">
                  <c:v>91.702674321175394</c:v>
                </c:pt>
                <c:pt idx="2150" formatCode="General">
                  <c:v>91.791652394728899</c:v>
                </c:pt>
                <c:pt idx="2151" formatCode="General">
                  <c:v>91.880744983209155</c:v>
                </c:pt>
                <c:pt idx="2152" formatCode="General">
                  <c:v>91.969952381757935</c:v>
                </c:pt>
                <c:pt idx="2153" formatCode="General">
                  <c:v>92.059274886659281</c:v>
                </c:pt>
                <c:pt idx="2154" formatCode="General">
                  <c:v>92.148712795345858</c:v>
                </c:pt>
                <c:pt idx="2155" formatCode="General">
                  <c:v>92.238266406404492</c:v>
                </c:pt>
                <c:pt idx="2156" formatCode="General">
                  <c:v>92.327936019582395</c:v>
                </c:pt>
                <c:pt idx="2157" formatCode="General">
                  <c:v>92.417721935793139</c:v>
                </c:pt>
                <c:pt idx="2158" formatCode="General">
                  <c:v>92.507624457122617</c:v>
                </c:pt>
                <c:pt idx="2159" formatCode="General">
                  <c:v>92.597643886835243</c:v>
                </c:pt>
                <c:pt idx="2160" formatCode="General">
                  <c:v>92.68778052938012</c:v>
                </c:pt>
                <c:pt idx="2161" formatCode="General">
                  <c:v>92.778034690396993</c:v>
                </c:pt>
                <c:pt idx="2162" formatCode="General">
                  <c:v>92.868406676722842</c:v>
                </c:pt>
                <c:pt idx="2163" formatCode="General">
                  <c:v>92.958896796397738</c:v>
                </c:pt>
                <c:pt idx="2164" formatCode="General">
                  <c:v>93.049505358671453</c:v>
                </c:pt>
                <c:pt idx="2165" formatCode="General">
                  <c:v>93.140232674009653</c:v>
                </c:pt>
                <c:pt idx="2166" formatCode="General">
                  <c:v>93.231079054100292</c:v>
                </c:pt>
                <c:pt idx="2167" formatCode="General">
                  <c:v>93.322044811860067</c:v>
                </c:pt>
                <c:pt idx="2168" formatCode="General">
                  <c:v>93.413130261440926</c:v>
                </c:pt>
                <c:pt idx="2169" formatCode="General">
                  <c:v>93.504335718236391</c:v>
                </c:pt>
                <c:pt idx="2170" formatCode="General">
                  <c:v>93.59566149888839</c:v>
                </c:pt>
                <c:pt idx="2171" formatCode="General">
                  <c:v>93.687107921293588</c:v>
                </c:pt>
                <c:pt idx="2172" formatCode="General">
                  <c:v>93.778675304610246</c:v>
                </c:pt>
                <c:pt idx="2173" formatCode="General">
                  <c:v>93.870363969264758</c:v>
                </c:pt>
                <c:pt idx="2174" formatCode="General">
                  <c:v>93.962174236958404</c:v>
                </c:pt>
                <c:pt idx="2175" formatCode="General">
                  <c:v>94.054106430674167</c:v>
                </c:pt>
                <c:pt idx="2176" formatCode="General">
                  <c:v>94.146160874683588</c:v>
                </c:pt>
                <c:pt idx="2177" formatCode="General">
                  <c:v>94.238337894553396</c:v>
                </c:pt>
                <c:pt idx="2178" formatCode="General">
                  <c:v>94.330637817152777</c:v>
                </c:pt>
                <c:pt idx="2179" formatCode="General">
                  <c:v>94.423060970660046</c:v>
                </c:pt>
                <c:pt idx="2180" formatCode="General">
                  <c:v>94.515607684569744</c:v>
                </c:pt>
                <c:pt idx="2181" formatCode="General">
                  <c:v>94.608278289699726</c:v>
                </c:pt>
                <c:pt idx="2182" formatCode="General">
                  <c:v>94.70107311819811</c:v>
                </c:pt>
                <c:pt idx="2183" formatCode="General">
                  <c:v>94.793992503550669</c:v>
                </c:pt>
                <c:pt idx="2184" formatCode="General">
                  <c:v>94.887036780587792</c:v>
                </c:pt>
                <c:pt idx="2185" formatCode="General">
                  <c:v>94.980206285491803</c:v>
                </c:pt>
                <c:pt idx="2186" formatCode="General">
                  <c:v>95.073501355804297</c:v>
                </c:pt>
                <c:pt idx="2187" formatCode="General">
                  <c:v>95.166922330433437</c:v>
                </c:pt>
                <c:pt idx="2188" formatCode="General">
                  <c:v>95.260469549661238</c:v>
                </c:pt>
                <c:pt idx="2189" formatCode="General">
                  <c:v>95.354143355151265</c:v>
                </c:pt>
                <c:pt idx="2190" formatCode="General">
                  <c:v>95.447944089955826</c:v>
                </c:pt>
                <c:pt idx="2191" formatCode="General">
                  <c:v>95.541872098523683</c:v>
                </c:pt>
                <c:pt idx="2192" formatCode="General">
                  <c:v>95.635927726707678</c:v>
                </c:pt>
                <c:pt idx="2193" formatCode="General">
                  <c:v>95.730111321772156</c:v>
                </c:pt>
                <c:pt idx="2194" formatCode="General">
                  <c:v>95.824423232400918</c:v>
                </c:pt>
                <c:pt idx="2195" formatCode="General">
                  <c:v>95.918863808704828</c:v>
                </c:pt>
                <c:pt idx="2196" formatCode="General">
                  <c:v>96.013433402229552</c:v>
                </c:pt>
                <c:pt idx="2197" formatCode="General">
                  <c:v>96.108132365963627</c:v>
                </c:pt>
                <c:pt idx="2198" formatCode="General">
                  <c:v>96.202961054346048</c:v>
                </c:pt>
                <c:pt idx="2199" formatCode="General">
                  <c:v>96.297919823274569</c:v>
                </c:pt>
                <c:pt idx="2200" formatCode="General">
                  <c:v>96.393009030113532</c:v>
                </c:pt>
                <c:pt idx="2201" formatCode="General">
                  <c:v>96.488229033701828</c:v>
                </c:pt>
                <c:pt idx="2202" formatCode="General">
                  <c:v>96.583580194361318</c:v>
                </c:pt>
                <c:pt idx="2203" formatCode="General">
                  <c:v>96.679062873904812</c:v>
                </c:pt>
                <c:pt idx="2204" formatCode="General">
                  <c:v>96.774677435644236</c:v>
                </c:pt>
                <c:pt idx="2205" formatCode="General">
                  <c:v>96.870424244399175</c:v>
                </c:pt>
                <c:pt idx="2206" formatCode="General">
                  <c:v>96.966303666504984</c:v>
                </c:pt>
                <c:pt idx="2207" formatCode="General">
                  <c:v>97.062316069821392</c:v>
                </c:pt>
                <c:pt idx="2208" formatCode="General">
                  <c:v>97.158461823740808</c:v>
                </c:pt>
                <c:pt idx="2209" formatCode="General">
                  <c:v>97.254741299196908</c:v>
                </c:pt>
                <c:pt idx="2210" formatCode="General">
                  <c:v>97.351154868673291</c:v>
                </c:pt>
                <c:pt idx="2211" formatCode="General">
                  <c:v>97.447702906212058</c:v>
                </c:pt>
                <c:pt idx="2212" formatCode="General">
                  <c:v>97.54438578742247</c:v>
                </c:pt>
                <c:pt idx="2213" formatCode="General">
                  <c:v>97.64120388948983</c:v>
                </c:pt>
                <c:pt idx="2214" formatCode="General">
                  <c:v>97.738157591184205</c:v>
                </c:pt>
                <c:pt idx="2215" formatCode="General">
                  <c:v>97.835247272869381</c:v>
                </c:pt>
                <c:pt idx="2216" formatCode="General">
                  <c:v>97.932473316511874</c:v>
                </c:pt>
                <c:pt idx="2217" formatCode="General">
                  <c:v>98.029836105689753</c:v>
                </c:pt>
                <c:pt idx="2218" formatCode="General">
                  <c:v>98.127336025601906</c:v>
                </c:pt>
                <c:pt idx="2219" formatCode="General">
                  <c:v>98.224973463077177</c:v>
                </c:pt>
                <c:pt idx="2220" formatCode="General">
                  <c:v>98.322748806583363</c:v>
                </c:pt>
                <c:pt idx="2221" formatCode="General">
                  <c:v>98.420662446236761</c:v>
                </c:pt>
                <c:pt idx="2222" formatCode="General">
                  <c:v>98.518714773811396</c:v>
                </c:pt>
                <c:pt idx="2223" formatCode="General">
                  <c:v>98.616906182748338</c:v>
                </c:pt>
                <c:pt idx="2224" formatCode="General">
                  <c:v>98.715237068165308</c:v>
                </c:pt>
                <c:pt idx="2225" formatCode="General">
                  <c:v>98.813707826866107</c:v>
                </c:pt>
                <c:pt idx="2226" formatCode="General">
                  <c:v>98.912318857350371</c:v>
                </c:pt>
                <c:pt idx="2227" formatCode="General">
                  <c:v>99.011070559823111</c:v>
                </c:pt>
                <c:pt idx="2228" formatCode="General">
                  <c:v>99.10996333620443</c:v>
                </c:pt>
                <c:pt idx="2229" formatCode="General">
                  <c:v>99.208997590139532</c:v>
                </c:pt>
                <c:pt idx="2230" formatCode="General">
                  <c:v>99.30817372700848</c:v>
                </c:pt>
                <c:pt idx="2231" formatCode="General">
                  <c:v>99.407492153936019</c:v>
                </c:pt>
                <c:pt idx="2232" formatCode="General">
                  <c:v>99.50695327980192</c:v>
                </c:pt>
                <c:pt idx="2233" formatCode="General">
                  <c:v>99.606557515250756</c:v>
                </c:pt>
                <c:pt idx="2234" formatCode="General">
                  <c:v>99.706305272702309</c:v>
                </c:pt>
                <c:pt idx="2235" formatCode="General">
                  <c:v>99.806196966361753</c:v>
                </c:pt>
                <c:pt idx="2236" formatCode="General">
                  <c:v>99.906233012229833</c:v>
                </c:pt>
                <c:pt idx="2237" formatCode="General">
                  <c:v>100.00641382811348</c:v>
                </c:pt>
                <c:pt idx="2238" formatCode="General">
                  <c:v>100.10673983363618</c:v>
                </c:pt>
                <c:pt idx="2239" formatCode="General">
                  <c:v>100.20721145024845</c:v>
                </c:pt>
                <c:pt idx="2240" formatCode="General">
                  <c:v>100.3078291012386</c:v>
                </c:pt>
                <c:pt idx="2241" formatCode="General">
                  <c:v>100.40859321174327</c:v>
                </c:pt>
                <c:pt idx="2242" formatCode="General">
                  <c:v>100.50950420875837</c:v>
                </c:pt>
                <c:pt idx="2243" formatCode="General">
                  <c:v>100.6105625211499</c:v>
                </c:pt>
                <c:pt idx="2244" formatCode="General">
                  <c:v>100.71176857966475</c:v>
                </c:pt>
                <c:pt idx="2245" formatCode="General">
                  <c:v>100.8131228169419</c:v>
                </c:pt>
                <c:pt idx="2246" formatCode="General">
                  <c:v>100.91462566752341</c:v>
                </c:pt>
                <c:pt idx="2247" formatCode="General">
                  <c:v>101.0162775678656</c:v>
                </c:pt>
                <c:pt idx="2248" formatCode="General">
                  <c:v>101.11807895635042</c:v>
                </c:pt>
                <c:pt idx="2249" formatCode="General">
                  <c:v>101.22003027329653</c:v>
                </c:pt>
                <c:pt idx="2250" formatCode="General">
                  <c:v>101.32213196097111</c:v>
                </c:pt>
                <c:pt idx="2251" formatCode="General">
                  <c:v>101.42438446360106</c:v>
                </c:pt>
                <c:pt idx="2252" formatCode="General">
                  <c:v>101.52678822738466</c:v>
                </c:pt>
                <c:pt idx="2253" formatCode="General">
                  <c:v>101.62934370050341</c:v>
                </c:pt>
                <c:pt idx="2254" formatCode="General">
                  <c:v>101.73205133313363</c:v>
                </c:pt>
                <c:pt idx="2255" formatCode="General">
                  <c:v>101.83491157745831</c:v>
                </c:pt>
                <c:pt idx="2256" formatCode="General">
                  <c:v>101.93792488767923</c:v>
                </c:pt>
                <c:pt idx="2257" formatCode="General">
                  <c:v>102.04109172002883</c:v>
                </c:pt>
                <c:pt idx="2258" formatCode="General">
                  <c:v>102.1444125327823</c:v>
                </c:pt>
                <c:pt idx="2259" formatCode="General">
                  <c:v>102.24788778627006</c:v>
                </c:pt>
                <c:pt idx="2260" formatCode="General">
                  <c:v>102.35151794288964</c:v>
                </c:pt>
                <c:pt idx="2261" formatCode="General">
                  <c:v>102.45530346711857</c:v>
                </c:pt>
                <c:pt idx="2262" formatCode="General">
                  <c:v>102.55924482552649</c:v>
                </c:pt>
                <c:pt idx="2263" formatCode="General">
                  <c:v>102.66334248678787</c:v>
                </c:pt>
                <c:pt idx="2264" formatCode="General">
                  <c:v>102.76759692169466</c:v>
                </c:pt>
                <c:pt idx="2265" formatCode="General">
                  <c:v>102.87200860316925</c:v>
                </c:pt>
                <c:pt idx="2266" formatCode="General">
                  <c:v>102.97657800627695</c:v>
                </c:pt>
                <c:pt idx="2267" formatCode="General">
                  <c:v>103.08130560823942</c:v>
                </c:pt>
                <c:pt idx="2268" formatCode="General">
                  <c:v>103.18619188844728</c:v>
                </c:pt>
                <c:pt idx="2269" formatCode="General">
                  <c:v>103.29123732847373</c:v>
                </c:pt>
                <c:pt idx="2270" formatCode="General">
                  <c:v>103.39644241208748</c:v>
                </c:pt>
                <c:pt idx="2271" formatCode="General">
                  <c:v>103.5018076252662</c:v>
                </c:pt>
                <c:pt idx="2272" formatCode="General">
                  <c:v>103.6073334562101</c:v>
                </c:pt>
                <c:pt idx="2273" formatCode="General">
                  <c:v>103.7130203953554</c:v>
                </c:pt>
                <c:pt idx="2274" formatCode="General">
                  <c:v>103.818868935388</c:v>
                </c:pt>
                <c:pt idx="2275" formatCode="General">
                  <c:v>103.92487957125732</c:v>
                </c:pt>
                <c:pt idx="2276" formatCode="General">
                  <c:v>104.03105280019012</c:v>
                </c:pt>
                <c:pt idx="2277" formatCode="General">
                  <c:v>104.13738912170456</c:v>
                </c:pt>
                <c:pt idx="2278" formatCode="General">
                  <c:v>104.24388903762433</c:v>
                </c:pt>
                <c:pt idx="2279" formatCode="General">
                  <c:v>104.35055305209262</c:v>
                </c:pt>
                <c:pt idx="2280" formatCode="General">
                  <c:v>104.4573816715868</c:v>
                </c:pt>
                <c:pt idx="2281" formatCode="General">
                  <c:v>104.56437540493263</c:v>
                </c:pt>
                <c:pt idx="2282" formatCode="General">
                  <c:v>104.67153476331875</c:v>
                </c:pt>
                <c:pt idx="2283" formatCode="General">
                  <c:v>104.77886026031155</c:v>
                </c:pt>
                <c:pt idx="2284" formatCode="General">
                  <c:v>104.88635241186965</c:v>
                </c:pt>
                <c:pt idx="2285" formatCode="General">
                  <c:v>104.9940117363591</c:v>
                </c:pt>
                <c:pt idx="2286" formatCode="General">
                  <c:v>105.10183875456821</c:v>
                </c:pt>
                <c:pt idx="2287" formatCode="General">
                  <c:v>105.20983398972254</c:v>
                </c:pt>
                <c:pt idx="2288" formatCode="General">
                  <c:v>105.3179979675004</c:v>
                </c:pt>
                <c:pt idx="2289" formatCode="General">
                  <c:v>105.42633121604808</c:v>
                </c:pt>
                <c:pt idx="2290" formatCode="General">
                  <c:v>105.53483426599523</c:v>
                </c:pt>
                <c:pt idx="2291" formatCode="General">
                  <c:v>105.6435076504706</c:v>
                </c:pt>
                <c:pt idx="2292" formatCode="General">
                  <c:v>105.75235190511771</c:v>
                </c:pt>
                <c:pt idx="2293" formatCode="General">
                  <c:v>105.86136756811062</c:v>
                </c:pt>
                <c:pt idx="2294" formatCode="General">
                  <c:v>105.97055518017007</c:v>
                </c:pt>
                <c:pt idx="2295" formatCode="General">
                  <c:v>106.0799152845793</c:v>
                </c:pt>
                <c:pt idx="2296" formatCode="General">
                  <c:v>106.18944842720057</c:v>
                </c:pt>
                <c:pt idx="2297" formatCode="General">
                  <c:v>106.29915515649135</c:v>
                </c:pt>
                <c:pt idx="2298" formatCode="General">
                  <c:v>106.4090360235207</c:v>
                </c:pt>
                <c:pt idx="2299" formatCode="General">
                  <c:v>106.5190915819861</c:v>
                </c:pt>
                <c:pt idx="2300" formatCode="General">
                  <c:v>106.62932238823011</c:v>
                </c:pt>
                <c:pt idx="2301" formatCode="General">
                  <c:v>106.73972900125709</c:v>
                </c:pt>
                <c:pt idx="2302" formatCode="General">
                  <c:v>106.85031198275045</c:v>
                </c:pt>
                <c:pt idx="2303" formatCode="General">
                  <c:v>106.96107189708961</c:v>
                </c:pt>
                <c:pt idx="2304" formatCode="General">
                  <c:v>107.07200931136741</c:v>
                </c:pt>
                <c:pt idx="2305" formatCode="General">
                  <c:v>107.18312479540747</c:v>
                </c:pt>
                <c:pt idx="2306" formatCode="General">
                  <c:v>107.29441892178171</c:v>
                </c:pt>
                <c:pt idx="2307" formatCode="General">
                  <c:v>107.40589226582814</c:v>
                </c:pt>
                <c:pt idx="2308" formatCode="General">
                  <c:v>107.5175454056687</c:v>
                </c:pt>
                <c:pt idx="2309" formatCode="General">
                  <c:v>107.6293789222271</c:v>
                </c:pt>
                <c:pt idx="2310" formatCode="General">
                  <c:v>107.74139339924723</c:v>
                </c:pt>
                <c:pt idx="2311" formatCode="General">
                  <c:v>107.85358942331112</c:v>
                </c:pt>
                <c:pt idx="2312" formatCode="General">
                  <c:v>107.96596758385763</c:v>
                </c:pt>
                <c:pt idx="2313" formatCode="General">
                  <c:v>108.07852847320099</c:v>
                </c:pt>
                <c:pt idx="2314" formatCode="General">
                  <c:v>108.19127268654928</c:v>
                </c:pt>
                <c:pt idx="2315" formatCode="General">
                  <c:v>108.30420082202372</c:v>
                </c:pt>
                <c:pt idx="2316" formatCode="General">
                  <c:v>108.41731348067741</c:v>
                </c:pt>
                <c:pt idx="2317" formatCode="General">
                  <c:v>108.53061126651454</c:v>
                </c:pt>
                <c:pt idx="2318" formatCode="General">
                  <c:v>108.64409478650998</c:v>
                </c:pt>
                <c:pt idx="2319" formatCode="General">
                  <c:v>108.75776465062846</c:v>
                </c:pt>
                <c:pt idx="2320" formatCode="General">
                  <c:v>108.87162147184451</c:v>
                </c:pt>
                <c:pt idx="2321" formatCode="General">
                  <c:v>108.98566586616221</c:v>
                </c:pt>
                <c:pt idx="2322" formatCode="General">
                  <c:v>109.09989845263503</c:v>
                </c:pt>
                <c:pt idx="2323" formatCode="General">
                  <c:v>109.21431985338629</c:v>
                </c:pt>
                <c:pt idx="2324" formatCode="General">
                  <c:v>109.32893069362926</c:v>
                </c:pt>
                <c:pt idx="2325" formatCode="General">
                  <c:v>109.44373160168769</c:v>
                </c:pt>
                <c:pt idx="2326" formatCode="General">
                  <c:v>109.55872320901656</c:v>
                </c:pt>
                <c:pt idx="2327" formatCode="General">
                  <c:v>109.67390615022292</c:v>
                </c:pt>
                <c:pt idx="2328" formatCode="General">
                  <c:v>109.7892810630867</c:v>
                </c:pt>
                <c:pt idx="2329" formatCode="General">
                  <c:v>109.90484858858228</c:v>
                </c:pt>
                <c:pt idx="2330" formatCode="General">
                  <c:v>110.02060937089941</c:v>
                </c:pt>
                <c:pt idx="2331" formatCode="General">
                  <c:v>110.13656405746512</c:v>
                </c:pt>
                <c:pt idx="2332" formatCode="General">
                  <c:v>110.25271329896532</c:v>
                </c:pt>
                <c:pt idx="2333" formatCode="General">
                  <c:v>110.36905774936653</c:v>
                </c:pt>
                <c:pt idx="2334" formatCode="General">
                  <c:v>110.48559806593831</c:v>
                </c:pt>
                <c:pt idx="2335" formatCode="General">
                  <c:v>110.60233490927533</c:v>
                </c:pt>
                <c:pt idx="2336" formatCode="General">
                  <c:v>110.71926894331972</c:v>
                </c:pt>
                <c:pt idx="2337" formatCode="General">
                  <c:v>110.83640083538414</c:v>
                </c:pt>
                <c:pt idx="2338" formatCode="General">
                  <c:v>110.95373125617409</c:v>
                </c:pt>
                <c:pt idx="2339" formatCode="General">
                  <c:v>111.07126087981145</c:v>
                </c:pt>
                <c:pt idx="2340" formatCode="General">
                  <c:v>111.1889903838574</c:v>
                </c:pt>
                <c:pt idx="2341" formatCode="General">
                  <c:v>111.30692044933595</c:v>
                </c:pt>
                <c:pt idx="2342" formatCode="General">
                  <c:v>111.4250517607576</c:v>
                </c:pt>
                <c:pt idx="2343" formatCode="General">
                  <c:v>111.54338500614324</c:v>
                </c:pt>
                <c:pt idx="2344" formatCode="General">
                  <c:v>111.66192087704793</c:v>
                </c:pt>
                <c:pt idx="2345" formatCode="General">
                  <c:v>111.78066006858559</c:v>
                </c:pt>
                <c:pt idx="2346" formatCode="General">
                  <c:v>111.89960327945293</c:v>
                </c:pt>
                <c:pt idx="2347" formatCode="General">
                  <c:v>112.01875121195461</c:v>
                </c:pt>
                <c:pt idx="2348" formatCode="General">
                  <c:v>112.13810457202786</c:v>
                </c:pt>
                <c:pt idx="2349" formatCode="General">
                  <c:v>112.25766406926748</c:v>
                </c:pt>
                <c:pt idx="2350" formatCode="General">
                  <c:v>112.37743041695144</c:v>
                </c:pt>
                <c:pt idx="2351" formatCode="General">
                  <c:v>112.49740433206628</c:v>
                </c:pt>
                <c:pt idx="2352" formatCode="General">
                  <c:v>112.61758653533271</c:v>
                </c:pt>
                <c:pt idx="2353" formatCode="General">
                  <c:v>112.73797775123184</c:v>
                </c:pt>
                <c:pt idx="2354" formatCode="General">
                  <c:v>112.8585787080312</c:v>
                </c:pt>
                <c:pt idx="2355" formatCode="General">
                  <c:v>112.97939013781131</c:v>
                </c:pt>
                <c:pt idx="2356" formatCode="General">
                  <c:v>113.10041277649229</c:v>
                </c:pt>
                <c:pt idx="2357" formatCode="General">
                  <c:v>113.22164736386058</c:v>
                </c:pt>
                <c:pt idx="2358" formatCode="General">
                  <c:v>113.34309464359643</c:v>
                </c:pt>
                <c:pt idx="2359" formatCode="General">
                  <c:v>113.46475536330104</c:v>
                </c:pt>
                <c:pt idx="2360" formatCode="General">
                  <c:v>113.5866302745241</c:v>
                </c:pt>
                <c:pt idx="2361" formatCode="General">
                  <c:v>113.70872013279185</c:v>
                </c:pt>
                <c:pt idx="2362" formatCode="General">
                  <c:v>113.83102569763513</c:v>
                </c:pt>
                <c:pt idx="2363" formatCode="General">
                  <c:v>113.95354773261758</c:v>
                </c:pt>
                <c:pt idx="2364" formatCode="General">
                  <c:v>114.07628700536446</c:v>
                </c:pt>
                <c:pt idx="2365" formatCode="General">
                  <c:v>114.1992442875913</c:v>
                </c:pt>
                <c:pt idx="2366" formatCode="General">
                  <c:v>114.32242035513315</c:v>
                </c:pt>
                <c:pt idx="2367" formatCode="General">
                  <c:v>114.445815987974</c:v>
                </c:pt>
                <c:pt idx="2368" formatCode="General">
                  <c:v>114.56943197027618</c:v>
                </c:pt>
                <c:pt idx="2369" formatCode="General">
                  <c:v>114.69326909041052</c:v>
                </c:pt>
                <c:pt idx="2370" formatCode="General">
                  <c:v>114.81732814098642</c:v>
                </c:pt>
                <c:pt idx="2371" formatCode="General">
                  <c:v>114.94160991888211</c:v>
                </c:pt>
                <c:pt idx="2372" formatCode="General">
                  <c:v>115.06611522527578</c:v>
                </c:pt>
                <c:pt idx="2373" formatCode="General">
                  <c:v>115.19084486567606</c:v>
                </c:pt>
                <c:pt idx="2374" formatCode="General">
                  <c:v>115.31579964995373</c:v>
                </c:pt>
                <c:pt idx="2375" formatCode="General">
                  <c:v>115.44098039237306</c:v>
                </c:pt>
                <c:pt idx="2376" formatCode="General">
                  <c:v>115.56638791162358</c:v>
                </c:pt>
                <c:pt idx="2377" formatCode="General">
                  <c:v>115.69202303085235</c:v>
                </c:pt>
                <c:pt idx="2378" formatCode="General">
                  <c:v>115.81788657769644</c:v>
                </c:pt>
                <c:pt idx="2379" formatCode="General">
                  <c:v>115.9439793843153</c:v>
                </c:pt>
                <c:pt idx="2380" formatCode="General">
                  <c:v>116.07030228742424</c:v>
                </c:pt>
                <c:pt idx="2381" formatCode="General">
                  <c:v>116.1968561283273</c:v>
                </c:pt>
                <c:pt idx="2382" formatCode="General">
                  <c:v>116.3236417529512</c:v>
                </c:pt>
                <c:pt idx="2383" formatCode="General">
                  <c:v>116.45066001187921</c:v>
                </c:pt>
                <c:pt idx="2384" formatCode="General">
                  <c:v>116.57791176038511</c:v>
                </c:pt>
                <c:pt idx="2385" formatCode="General">
                  <c:v>116.7053978584681</c:v>
                </c:pt>
                <c:pt idx="2386" formatCode="General">
                  <c:v>116.83311917088758</c:v>
                </c:pt>
                <c:pt idx="2387" formatCode="General">
                  <c:v>116.96107656719812</c:v>
                </c:pt>
                <c:pt idx="2388" formatCode="General">
                  <c:v>117.08927092178531</c:v>
                </c:pt>
                <c:pt idx="2389" formatCode="General">
                  <c:v>117.21770311390135</c:v>
                </c:pt>
                <c:pt idx="2390" formatCode="General">
                  <c:v>117.34637402770139</c:v>
                </c:pt>
                <c:pt idx="2391" formatCode="General">
                  <c:v>117.47528455228006</c:v>
                </c:pt>
                <c:pt idx="2392" formatCode="General">
                  <c:v>117.6044355817081</c:v>
                </c:pt>
                <c:pt idx="2393" formatCode="General">
                  <c:v>117.73382801506993</c:v>
                </c:pt>
                <c:pt idx="2394" formatCode="General">
                  <c:v>117.86346275650091</c:v>
                </c:pt>
                <c:pt idx="2395" formatCode="General">
                  <c:v>117.99334071522532</c:v>
                </c:pt>
                <c:pt idx="2396" formatCode="General">
                  <c:v>118.12346280559476</c:v>
                </c:pt>
                <c:pt idx="2397" formatCode="General">
                  <c:v>118.2538299471265</c:v>
                </c:pt>
                <c:pt idx="2398" formatCode="General">
                  <c:v>118.38444306454281</c:v>
                </c:pt>
                <c:pt idx="2399" formatCode="General">
                  <c:v>118.51530308781007</c:v>
                </c:pt>
                <c:pt idx="2400" formatCode="General">
                  <c:v>118.64641095217846</c:v>
                </c:pt>
                <c:pt idx="2401" formatCode="General">
                  <c:v>118.77776759822234</c:v>
                </c:pt>
                <c:pt idx="2402" formatCode="General">
                  <c:v>118.9093739718805</c:v>
                </c:pt>
                <c:pt idx="2403" formatCode="General">
                  <c:v>119.04123102449702</c:v>
                </c:pt>
                <c:pt idx="2404" formatCode="General">
                  <c:v>119.17333971286276</c:v>
                </c:pt>
                <c:pt idx="2405" formatCode="General">
                  <c:v>119.30570099925679</c:v>
                </c:pt>
                <c:pt idx="2406" formatCode="General">
                  <c:v>119.43831585148845</c:v>
                </c:pt>
                <c:pt idx="2407" formatCode="General">
                  <c:v>119.57118524294012</c:v>
                </c:pt>
                <c:pt idx="2408" formatCode="General">
                  <c:v>119.70431015260955</c:v>
                </c:pt>
                <c:pt idx="2409" formatCode="General">
                  <c:v>119.83769156515366</c:v>
                </c:pt>
                <c:pt idx="2410" formatCode="General">
                  <c:v>119.97133047093202</c:v>
                </c:pt>
                <c:pt idx="2411" formatCode="General">
                  <c:v>120.10522786605081</c:v>
                </c:pt>
                <c:pt idx="2412" formatCode="General">
                  <c:v>120.2393847524077</c:v>
                </c:pt>
                <c:pt idx="2413" formatCode="General">
                  <c:v>120.37380213773662</c:v>
                </c:pt>
                <c:pt idx="2414" formatCode="General">
                  <c:v>120.50848103565313</c:v>
                </c:pt>
                <c:pt idx="2415" formatCode="General">
                  <c:v>120.64342246570054</c:v>
                </c:pt>
                <c:pt idx="2416" formatCode="General">
                  <c:v>120.77862745339586</c:v>
                </c:pt>
                <c:pt idx="2417" formatCode="General">
                  <c:v>120.91409703027692</c:v>
                </c:pt>
                <c:pt idx="2418" formatCode="General">
                  <c:v>121.0498322339494</c:v>
                </c:pt>
                <c:pt idx="2419" formatCode="General">
                  <c:v>121.18583410813442</c:v>
                </c:pt>
                <c:pt idx="2420" formatCode="General">
                  <c:v>121.32210370271694</c:v>
                </c:pt>
                <c:pt idx="2421" formatCode="General">
                  <c:v>121.45864207379428</c:v>
                </c:pt>
                <c:pt idx="2422" formatCode="General">
                  <c:v>121.59545028372507</c:v>
                </c:pt>
                <c:pt idx="2423" formatCode="General">
                  <c:v>121.73252940117919</c:v>
                </c:pt>
                <c:pt idx="2424" formatCode="General">
                  <c:v>121.86988050118744</c:v>
                </c:pt>
                <c:pt idx="2425" formatCode="General">
                  <c:v>122.0075046651925</c:v>
                </c:pt>
                <c:pt idx="2426" formatCode="General">
                  <c:v>122.14540298109986</c:v>
                </c:pt>
                <c:pt idx="2427" formatCode="General">
                  <c:v>122.28357654332929</c:v>
                </c:pt>
                <c:pt idx="2428" formatCode="General">
                  <c:v>122.42202645286724</c:v>
                </c:pt>
                <c:pt idx="2429" formatCode="General">
                  <c:v>122.56075381731928</c:v>
                </c:pt>
                <c:pt idx="2430" formatCode="General">
                  <c:v>122.69975975096324</c:v>
                </c:pt>
                <c:pt idx="2431" formatCode="General">
                  <c:v>122.83904537480308</c:v>
                </c:pt>
                <c:pt idx="2432" formatCode="General">
                  <c:v>122.97861181662294</c:v>
                </c:pt>
                <c:pt idx="2433" formatCode="General">
                  <c:v>123.11846021104211</c:v>
                </c:pt>
                <c:pt idx="2434" formatCode="General">
                  <c:v>123.2585916995703</c:v>
                </c:pt>
                <c:pt idx="2435" formatCode="General">
                  <c:v>123.3990074306634</c:v>
                </c:pt>
                <c:pt idx="2436" formatCode="General">
                  <c:v>123.53970855978022</c:v>
                </c:pt>
                <c:pt idx="2437" formatCode="General">
                  <c:v>123.68069624943945</c:v>
                </c:pt>
                <c:pt idx="2438" formatCode="General">
                  <c:v>123.82197166927702</c:v>
                </c:pt>
                <c:pt idx="2439" formatCode="General">
                  <c:v>123.96353599610482</c:v>
                </c:pt>
                <c:pt idx="2440" formatCode="General">
                  <c:v>124.10539041396912</c:v>
                </c:pt>
                <c:pt idx="2441" formatCode="General">
                  <c:v>124.24753611421008</c:v>
                </c:pt>
                <c:pt idx="2442" formatCode="General">
                  <c:v>124.38997429552195</c:v>
                </c:pt>
                <c:pt idx="2443" formatCode="General">
                  <c:v>124.53270616401342</c:v>
                </c:pt>
                <c:pt idx="2444" formatCode="General">
                  <c:v>124.67573293326923</c:v>
                </c:pt>
                <c:pt idx="2445" formatCode="General">
                  <c:v>124.81905582441189</c:v>
                </c:pt>
                <c:pt idx="2446" formatCode="General">
                  <c:v>124.96267606616416</c:v>
                </c:pt>
                <c:pt idx="2447" formatCode="General">
                  <c:v>125.1065948949125</c:v>
                </c:pt>
                <c:pt idx="2448" formatCode="General">
                  <c:v>125.25081355477077</c:v>
                </c:pt>
                <c:pt idx="2449" formatCode="General">
                  <c:v>125.39533329764468</c:v>
                </c:pt>
                <c:pt idx="2450" formatCode="General">
                  <c:v>125.54015538329726</c:v>
                </c:pt>
                <c:pt idx="2451" formatCode="General">
                  <c:v>125.68528107941442</c:v>
                </c:pt>
                <c:pt idx="2452" formatCode="General">
                  <c:v>125.83071166167181</c:v>
                </c:pt>
                <c:pt idx="2453" formatCode="General">
                  <c:v>125.97644841380205</c:v>
                </c:pt>
                <c:pt idx="2454" formatCode="General">
                  <c:v>126.12249262766247</c:v>
                </c:pt>
                <c:pt idx="2455" formatCode="General">
                  <c:v>126.26884560330414</c:v>
                </c:pt>
                <c:pt idx="2456" formatCode="General">
                  <c:v>126.41550864904124</c:v>
                </c:pt>
                <c:pt idx="2457" formatCode="General">
                  <c:v>126.56248308152099</c:v>
                </c:pt>
                <c:pt idx="2458" formatCode="General">
                  <c:v>126.70977022579494</c:v>
                </c:pt>
                <c:pt idx="2459" formatCode="General">
                  <c:v>126.85737141539028</c:v>
                </c:pt>
                <c:pt idx="2460" formatCode="General">
                  <c:v>127.00528799238261</c:v>
                </c:pt>
                <c:pt idx="2461" formatCode="General">
                  <c:v>127.15352130746901</c:v>
                </c:pt>
                <c:pt idx="2462" formatCode="General">
                  <c:v>127.30207272004192</c:v>
                </c:pt>
                <c:pt idx="2463" formatCode="General">
                  <c:v>127.45094359826419</c:v>
                </c:pt>
                <c:pt idx="2464" formatCode="General">
                  <c:v>127.60013531914458</c:v>
                </c:pt>
                <c:pt idx="2465" formatCode="General">
                  <c:v>127.74964926861401</c:v>
                </c:pt>
                <c:pt idx="2466" formatCode="General">
                  <c:v>127.89948684160318</c:v>
                </c:pt>
                <c:pt idx="2467" formatCode="General">
                  <c:v>128.0496494421202</c:v>
                </c:pt>
                <c:pt idx="2468" formatCode="General">
                  <c:v>128.20013848332999</c:v>
                </c:pt>
                <c:pt idx="2469" formatCode="General">
                  <c:v>128.35095538763377</c:v>
                </c:pt>
                <c:pt idx="2470" formatCode="General">
                  <c:v>128.50210158674975</c:v>
                </c:pt>
                <c:pt idx="2471" formatCode="General">
                  <c:v>128.65357852179483</c:v>
                </c:pt>
                <c:pt idx="2472" formatCode="General">
                  <c:v>128.805387643367</c:v>
                </c:pt>
                <c:pt idx="2473" formatCode="General">
                  <c:v>128.95753041162845</c:v>
                </c:pt>
                <c:pt idx="2474" formatCode="General">
                  <c:v>129.11000829639025</c:v>
                </c:pt>
                <c:pt idx="2475" formatCode="General">
                  <c:v>129.26282277719727</c:v>
                </c:pt>
                <c:pt idx="2476" formatCode="General">
                  <c:v>129.41597534341426</c:v>
                </c:pt>
                <c:pt idx="2477" formatCode="General">
                  <c:v>129.56946749431327</c:v>
                </c:pt>
                <c:pt idx="2478" formatCode="General">
                  <c:v>129.72330073916135</c:v>
                </c:pt>
                <c:pt idx="2479" formatCode="General">
                  <c:v>129.87747659730982</c:v>
                </c:pt>
                <c:pt idx="2480" formatCode="General">
                  <c:v>130.03199659828431</c:v>
                </c:pt>
                <c:pt idx="2481" formatCode="General">
                  <c:v>130.18686228187559</c:v>
                </c:pt>
                <c:pt idx="2482" formatCode="General">
                  <c:v>130.3420751982319</c:v>
                </c:pt>
                <c:pt idx="2483" formatCode="General">
                  <c:v>130.49763690795191</c:v>
                </c:pt>
                <c:pt idx="2484" formatCode="General">
                  <c:v>130.65354898217888</c:v>
                </c:pt>
                <c:pt idx="2485" formatCode="General">
                  <c:v>130.80981300269593</c:v>
                </c:pt>
                <c:pt idx="2486" formatCode="General">
                  <c:v>130.96643056202214</c:v>
                </c:pt>
                <c:pt idx="2487" formatCode="General">
                  <c:v>131.12340326351026</c:v>
                </c:pt>
                <c:pt idx="2488" formatCode="General">
                  <c:v>131.28073272144493</c:v>
                </c:pt>
                <c:pt idx="2489" formatCode="General">
                  <c:v>131.43842056114229</c:v>
                </c:pt>
                <c:pt idx="2490" formatCode="General">
                  <c:v>131.59646841905092</c:v>
                </c:pt>
                <c:pt idx="2491" formatCode="General">
                  <c:v>131.75487794285362</c:v>
                </c:pt>
                <c:pt idx="2492" formatCode="General">
                  <c:v>131.91365079157032</c:v>
                </c:pt>
                <c:pt idx="2493" formatCode="General">
                  <c:v>132.0727886356627</c:v>
                </c:pt>
                <c:pt idx="2494" formatCode="General">
                  <c:v>132.23229315713925</c:v>
                </c:pt>
                <c:pt idx="2495" formatCode="General">
                  <c:v>132.39216604966222</c:v>
                </c:pt>
                <c:pt idx="2496" formatCode="General">
                  <c:v>132.55240901865548</c:v>
                </c:pt>
                <c:pt idx="2497" formatCode="General">
                  <c:v>132.7130237814134</c:v>
                </c:pt>
                <c:pt idx="2498" formatCode="General">
                  <c:v>132.87401206721171</c:v>
                </c:pt>
                <c:pt idx="2499" formatCode="General">
                  <c:v>133.03537561741896</c:v>
                </c:pt>
                <c:pt idx="2500" formatCode="General">
                  <c:v>133.19711618560947</c:v>
                </c:pt>
                <c:pt idx="2501" formatCode="General">
                  <c:v>133.35923553767793</c:v>
                </c:pt>
                <c:pt idx="2502" formatCode="General">
                  <c:v>133.52173545195475</c:v>
                </c:pt>
                <c:pt idx="2503" formatCode="General">
                  <c:v>133.68461771932343</c:v>
                </c:pt>
                <c:pt idx="2504" formatCode="General">
                  <c:v>133.84788414333886</c:v>
                </c:pt>
                <c:pt idx="2505" formatCode="General">
                  <c:v>134.01153654034695</c:v>
                </c:pt>
                <c:pt idx="2506" formatCode="General">
                  <c:v>134.17557673960619</c:v>
                </c:pt>
                <c:pt idx="2507" formatCode="General">
                  <c:v>134.3400065834102</c:v>
                </c:pt>
                <c:pt idx="2508" formatCode="General">
                  <c:v>134.50482792721172</c:v>
                </c:pt>
                <c:pt idx="2509" formatCode="General">
                  <c:v>134.67004263974854</c:v>
                </c:pt>
                <c:pt idx="2510" formatCode="General">
                  <c:v>134.83565260317044</c:v>
                </c:pt>
                <c:pt idx="2511" formatCode="General">
                  <c:v>135.00165971316775</c:v>
                </c:pt>
                <c:pt idx="2512" formatCode="General">
                  <c:v>135.16806587910185</c:v>
                </c:pt>
                <c:pt idx="2513" formatCode="General">
                  <c:v>135.33487302413656</c:v>
                </c:pt>
                <c:pt idx="2514" formatCode="General">
                  <c:v>135.50208308537185</c:v>
                </c:pt>
                <c:pt idx="2515" formatCode="General">
                  <c:v>135.66969801397869</c:v>
                </c:pt>
                <c:pt idx="2516" formatCode="General">
                  <c:v>135.83771977533544</c:v>
                </c:pt>
                <c:pt idx="2517" formatCode="General">
                  <c:v>136.00615034916649</c:v>
                </c:pt>
                <c:pt idx="2518" formatCode="General">
                  <c:v>136.17499172968201</c:v>
                </c:pt>
                <c:pt idx="2519" formatCode="General">
                  <c:v>136.34424592571958</c:v>
                </c:pt>
                <c:pt idx="2520" formatCode="General">
                  <c:v>136.5139149608878</c:v>
                </c:pt>
                <c:pt idx="2521" formatCode="General">
                  <c:v>136.6840008737112</c:v>
                </c:pt>
                <c:pt idx="2522" formatCode="General">
                  <c:v>136.85450571777741</c:v>
                </c:pt>
                <c:pt idx="2523" formatCode="General">
                  <c:v>137.02543156188591</c:v>
                </c:pt>
                <c:pt idx="2524" formatCode="General">
                  <c:v>137.19678049019842</c:v>
                </c:pt>
                <c:pt idx="2525" formatCode="General">
                  <c:v>137.36855460239164</c:v>
                </c:pt>
                <c:pt idx="2526" formatCode="General">
                  <c:v>137.5407560138116</c:v>
                </c:pt>
                <c:pt idx="2527" formatCode="General">
                  <c:v>137.71338685562972</c:v>
                </c:pt>
                <c:pt idx="2528" formatCode="General">
                  <c:v>137.88644927500144</c:v>
                </c:pt>
                <c:pt idx="2529" formatCode="General">
                  <c:v>138.05994543522607</c:v>
                </c:pt>
                <c:pt idx="2530" formatCode="General">
                  <c:v>138.23387751590931</c:v>
                </c:pt>
                <c:pt idx="2531" formatCode="General">
                  <c:v>138.40824771312759</c:v>
                </c:pt>
                <c:pt idx="2532" formatCode="General">
                  <c:v>138.58305823959407</c:v>
                </c:pt>
                <c:pt idx="2533" formatCode="General">
                  <c:v>138.75831132482753</c:v>
                </c:pt>
                <c:pt idx="2534" formatCode="General">
                  <c:v>138.93400921532287</c:v>
                </c:pt>
                <c:pt idx="2535" formatCode="General">
                  <c:v>139.11015417472362</c:v>
                </c:pt>
                <c:pt idx="2536" formatCode="General">
                  <c:v>139.2867484839974</c:v>
                </c:pt>
                <c:pt idx="2537" formatCode="General">
                  <c:v>139.46379444161272</c:v>
                </c:pt>
                <c:pt idx="2538" formatCode="General">
                  <c:v>139.64129436371869</c:v>
                </c:pt>
                <c:pt idx="2539" formatCode="General">
                  <c:v>139.81925058432694</c:v>
                </c:pt>
                <c:pt idx="2540" formatCode="General">
                  <c:v>139.99766545549534</c:v>
                </c:pt>
                <c:pt idx="2541" formatCode="General">
                  <c:v>140.17654134751504</c:v>
                </c:pt>
                <c:pt idx="2542" formatCode="General">
                  <c:v>140.35588064909922</c:v>
                </c:pt>
                <c:pt idx="2543" formatCode="General">
                  <c:v>140.53568576757417</c:v>
                </c:pt>
                <c:pt idx="2544" formatCode="General">
                  <c:v>140.7159591290737</c:v>
                </c:pt>
                <c:pt idx="2545" formatCode="General">
                  <c:v>140.89670317873532</c:v>
                </c:pt>
                <c:pt idx="2546" formatCode="General">
                  <c:v>141.07792038089906</c:v>
                </c:pt>
                <c:pt idx="2547" formatCode="General">
                  <c:v>141.25961321930944</c:v>
                </c:pt>
                <c:pt idx="2548" formatCode="General">
                  <c:v>141.44178419731941</c:v>
                </c:pt>
                <c:pt idx="2549" formatCode="General">
                  <c:v>141.62443583809744</c:v>
                </c:pt>
                <c:pt idx="2550" formatCode="General">
                  <c:v>141.80757068483729</c:v>
                </c:pt>
                <c:pt idx="2551" formatCode="General">
                  <c:v>141.9911913009702</c:v>
                </c:pt>
                <c:pt idx="2552" formatCode="General">
                  <c:v>142.17530027038055</c:v>
                </c:pt>
                <c:pt idx="2553" formatCode="General">
                  <c:v>142.35990019762383</c:v>
                </c:pt>
                <c:pt idx="2554" formatCode="General">
                  <c:v>142.54499370814756</c:v>
                </c:pt>
                <c:pt idx="2555" formatCode="General">
                  <c:v>142.73058344851569</c:v>
                </c:pt>
                <c:pt idx="2556" formatCode="General">
                  <c:v>142.9166720866354</c:v>
                </c:pt>
                <c:pt idx="2557" formatCode="General">
                  <c:v>143.10326231198729</c:v>
                </c:pt>
                <c:pt idx="2558" formatCode="General">
                  <c:v>143.29035683585872</c:v>
                </c:pt>
                <c:pt idx="2559" formatCode="General">
                  <c:v>143.47795839157988</c:v>
                </c:pt>
                <c:pt idx="2560" formatCode="General">
                  <c:v>143.66606973476379</c:v>
                </c:pt>
                <c:pt idx="2561" formatCode="General">
                  <c:v>143.85469364354896</c:v>
                </c:pt>
                <c:pt idx="2562" formatCode="General">
                  <c:v>144.04383291884542</c:v>
                </c:pt>
                <c:pt idx="2563" formatCode="General">
                  <c:v>144.23349038458463</c:v>
                </c:pt>
                <c:pt idx="2564" formatCode="General">
                  <c:v>144.4236688879721</c:v>
                </c:pt>
                <c:pt idx="2565" formatCode="General">
                  <c:v>144.61437129974414</c:v>
                </c:pt>
                <c:pt idx="2566" formatCode="General">
                  <c:v>144.80560051442779</c:v>
                </c:pt>
                <c:pt idx="2567" formatCode="General">
                  <c:v>144.99735945060422</c:v>
                </c:pt>
                <c:pt idx="2568" formatCode="General">
                  <c:v>145.1896510511763</c:v>
                </c:pt>
                <c:pt idx="2569" formatCode="General">
                  <c:v>145.3824782836395</c:v>
                </c:pt>
                <c:pt idx="2570" formatCode="General">
                  <c:v>145.57584414035648</c:v>
                </c:pt>
                <c:pt idx="2571" formatCode="General">
                  <c:v>145.76975163883608</c:v>
                </c:pt>
                <c:pt idx="2572" formatCode="General">
                  <c:v>145.96420382201541</c:v>
                </c:pt>
                <c:pt idx="2573" formatCode="General">
                  <c:v>146.15920375854677</c:v>
                </c:pt>
                <c:pt idx="2574" formatCode="General">
                  <c:v>146.35475454308815</c:v>
                </c:pt>
                <c:pt idx="2575" formatCode="General">
                  <c:v>146.55085929659751</c:v>
                </c:pt>
                <c:pt idx="2576" formatCode="General">
                  <c:v>146.7475211666322</c:v>
                </c:pt>
                <c:pt idx="2577" formatCode="General">
                  <c:v>146.94474332765188</c:v>
                </c:pt>
                <c:pt idx="2578" formatCode="General">
                  <c:v>147.14252898132565</c:v>
                </c:pt>
                <c:pt idx="2579" formatCode="General">
                  <c:v>147.34088135684459</c:v>
                </c:pt>
                <c:pt idx="2580" formatCode="General">
                  <c:v>147.53980371123731</c:v>
                </c:pt>
                <c:pt idx="2581" formatCode="General">
                  <c:v>147.73929932969156</c:v>
                </c:pt>
                <c:pt idx="2582" formatCode="General">
                  <c:v>147.93937152587935</c:v>
                </c:pt>
                <c:pt idx="2583" formatCode="General">
                  <c:v>148.14002364228716</c:v>
                </c:pt>
                <c:pt idx="2584" formatCode="General">
                  <c:v>148.3412590505514</c:v>
                </c:pt>
                <c:pt idx="2585" formatCode="General">
                  <c:v>148.54308115179799</c:v>
                </c:pt>
                <c:pt idx="2586" formatCode="General">
                  <c:v>148.74549337698724</c:v>
                </c:pt>
                <c:pt idx="2587" formatCode="General">
                  <c:v>148.94849918726413</c:v>
                </c:pt>
                <c:pt idx="2588" formatCode="General">
                  <c:v>149.15210207431326</c:v>
                </c:pt>
                <c:pt idx="2589" formatCode="General">
                  <c:v>149.35630556071897</c:v>
                </c:pt>
                <c:pt idx="2590" formatCode="General">
                  <c:v>149.56111320033142</c:v>
                </c:pt>
                <c:pt idx="2591" formatCode="General">
                  <c:v>149.76652857863735</c:v>
                </c:pt>
                <c:pt idx="2592" formatCode="General">
                  <c:v>149.97255531313712</c:v>
                </c:pt>
                <c:pt idx="2593" formatCode="General">
                  <c:v>150.17919705372651</c:v>
                </c:pt>
                <c:pt idx="2594" formatCode="General">
                  <c:v>150.38645748308488</c:v>
                </c:pt>
                <c:pt idx="2595" formatCode="General">
                  <c:v>150.59434031706908</c:v>
                </c:pt>
                <c:pt idx="2596" formatCode="General">
                  <c:v>150.80284930511314</c:v>
                </c:pt>
                <c:pt idx="2597" formatCode="General">
                  <c:v>151.01198823063376</c:v>
                </c:pt>
                <c:pt idx="2598" formatCode="General">
                  <c:v>151.22176091144266</c:v>
                </c:pt>
                <c:pt idx="2599" formatCode="General">
                  <c:v>151.4321712001643</c:v>
                </c:pt>
                <c:pt idx="2600" formatCode="General">
                  <c:v>151.64322298466095</c:v>
                </c:pt>
                <c:pt idx="2601" formatCode="General">
                  <c:v>151.85492018846332</c:v>
                </c:pt>
                <c:pt idx="2602" formatCode="General">
                  <c:v>152.06726677120821</c:v>
                </c:pt>
                <c:pt idx="2603" formatCode="General">
                  <c:v>152.28026672908325</c:v>
                </c:pt>
                <c:pt idx="2604" formatCode="General">
                  <c:v>152.49392409527789</c:v>
                </c:pt>
                <c:pt idx="2605" formatCode="General">
                  <c:v>152.70824294044149</c:v>
                </c:pt>
                <c:pt idx="2606" formatCode="General">
                  <c:v>152.92322737314902</c:v>
                </c:pt>
                <c:pt idx="2607" formatCode="General">
                  <c:v>153.13888154037335</c:v>
                </c:pt>
                <c:pt idx="2608" formatCode="General">
                  <c:v>153.35520962796539</c:v>
                </c:pt>
                <c:pt idx="2609" formatCode="General">
                  <c:v>153.5722158611417</c:v>
                </c:pt>
                <c:pt idx="2610" formatCode="General">
                  <c:v>153.78990450497912</c:v>
                </c:pt>
                <c:pt idx="2611" formatCode="General">
                  <c:v>154.00827986491851</c:v>
                </c:pt>
                <c:pt idx="2612" formatCode="General">
                  <c:v>154.22734628727525</c:v>
                </c:pt>
                <c:pt idx="2613" formatCode="General">
                  <c:v>154.44710815975805</c:v>
                </c:pt>
                <c:pt idx="2614" formatCode="General">
                  <c:v>154.66756991199691</c:v>
                </c:pt>
                <c:pt idx="2615" formatCode="General">
                  <c:v>154.88873601607818</c:v>
                </c:pt>
                <c:pt idx="2616" formatCode="General">
                  <c:v>155.11061098708936</c:v>
                </c:pt>
                <c:pt idx="2617" formatCode="General">
                  <c:v>155.33319938367214</c:v>
                </c:pt>
                <c:pt idx="2618" formatCode="General">
                  <c:v>155.55650580858384</c:v>
                </c:pt>
                <c:pt idx="2619" formatCode="General">
                  <c:v>155.78053490926928</c:v>
                </c:pt>
                <c:pt idx="2620" formatCode="General">
                  <c:v>156.00529137844063</c:v>
                </c:pt>
                <c:pt idx="2621" formatCode="General">
                  <c:v>156.23077995466721</c:v>
                </c:pt>
                <c:pt idx="2622" formatCode="General">
                  <c:v>156.4570054229753</c:v>
                </c:pt>
                <c:pt idx="2623" formatCode="General">
                  <c:v>156.68397261545707</c:v>
                </c:pt>
                <c:pt idx="2624" formatCode="General">
                  <c:v>156.91168641188986</c:v>
                </c:pt>
                <c:pt idx="2625" formatCode="General">
                  <c:v>157.14015174036609</c:v>
                </c:pt>
                <c:pt idx="2626" formatCode="General">
                  <c:v>157.36937357793261</c:v>
                </c:pt>
                <c:pt idx="2627" formatCode="General">
                  <c:v>157.59935695124176</c:v>
                </c:pt>
                <c:pt idx="2628" formatCode="General">
                  <c:v>157.83010693721266</c:v>
                </c:pt>
                <c:pt idx="2629" formatCode="General">
                  <c:v>158.06162866370332</c:v>
                </c:pt>
                <c:pt idx="2630" formatCode="General">
                  <c:v>158.29392731019493</c:v>
                </c:pt>
                <c:pt idx="2631" formatCode="General">
                  <c:v>158.52700810848685</c:v>
                </c:pt>
                <c:pt idx="2632" formatCode="General">
                  <c:v>158.76087634340345</c:v>
                </c:pt>
                <c:pt idx="2633" formatCode="General">
                  <c:v>158.99553735351355</c:v>
                </c:pt>
                <c:pt idx="2634" formatCode="General">
                  <c:v>159.23099653186105</c:v>
                </c:pt>
                <c:pt idx="2635" formatCode="General">
                  <c:v>159.46725932670918</c:v>
                </c:pt>
                <c:pt idx="2636" formatCode="General">
                  <c:v>159.70433124229672</c:v>
                </c:pt>
                <c:pt idx="2637" formatCode="General">
                  <c:v>159.9422178396072</c:v>
                </c:pt>
                <c:pt idx="2638" formatCode="General">
                  <c:v>160.18092473715194</c:v>
                </c:pt>
                <c:pt idx="2639" formatCode="General">
                  <c:v>160.42045761176615</c:v>
                </c:pt>
                <c:pt idx="2640" formatCode="General">
                  <c:v>160.66082219941885</c:v>
                </c:pt>
                <c:pt idx="2641" formatCode="General">
                  <c:v>160.90202429603735</c:v>
                </c:pt>
                <c:pt idx="2642" formatCode="General">
                  <c:v>161.14406975834544</c:v>
                </c:pt>
                <c:pt idx="2643" formatCode="General">
                  <c:v>161.38696450471699</c:v>
                </c:pt>
                <c:pt idx="2644" formatCode="General">
                  <c:v>161.63071451604429</c:v>
                </c:pt>
                <c:pt idx="2645" formatCode="General">
                  <c:v>161.87532583662127</c:v>
                </c:pt>
                <c:pt idx="2646" formatCode="General">
                  <c:v>162.12080457504339</c:v>
                </c:pt>
                <c:pt idx="2647" formatCode="General">
                  <c:v>162.36715690512273</c:v>
                </c:pt>
                <c:pt idx="2648" formatCode="General">
                  <c:v>162.61438906681931</c:v>
                </c:pt>
                <c:pt idx="2649" formatCode="General">
                  <c:v>162.86250736719018</c:v>
                </c:pt>
                <c:pt idx="2650" formatCode="General">
                  <c:v>163.11151818135411</c:v>
                </c:pt>
                <c:pt idx="2651" formatCode="General">
                  <c:v>163.36142795347504</c:v>
                </c:pt>
                <c:pt idx="2652" formatCode="General">
                  <c:v>163.61224319776238</c:v>
                </c:pt>
                <c:pt idx="2653" formatCode="General">
                  <c:v>163.86397049948985</c:v>
                </c:pt>
                <c:pt idx="2654" formatCode="General">
                  <c:v>164.11661651603313</c:v>
                </c:pt>
                <c:pt idx="2655" formatCode="General">
                  <c:v>164.37018797792629</c:v>
                </c:pt>
                <c:pt idx="2656" formatCode="General">
                  <c:v>164.62469168993735</c:v>
                </c:pt>
                <c:pt idx="2657" formatCode="General">
                  <c:v>164.88013453216433</c:v>
                </c:pt>
                <c:pt idx="2658" formatCode="General">
                  <c:v>165.1365234611512</c:v>
                </c:pt>
                <c:pt idx="2659" formatCode="General">
                  <c:v>165.39386551102436</c:v>
                </c:pt>
                <c:pt idx="2660" formatCode="General">
                  <c:v>165.65216779465106</c:v>
                </c:pt>
                <c:pt idx="2661" formatCode="General">
                  <c:v>165.91143750481842</c:v>
                </c:pt>
                <c:pt idx="2662" formatCode="General">
                  <c:v>166.17168191543595</c:v>
                </c:pt>
                <c:pt idx="2663" formatCode="General">
                  <c:v>166.43290838275962</c:v>
                </c:pt>
                <c:pt idx="2664" formatCode="General">
                  <c:v>166.69512434663935</c:v>
                </c:pt>
                <c:pt idx="2665" formatCode="General">
                  <c:v>166.95833733179097</c:v>
                </c:pt>
                <c:pt idx="2666" formatCode="General">
                  <c:v>167.22255494909163</c:v>
                </c:pt>
                <c:pt idx="2667" formatCode="General">
                  <c:v>167.48778489689988</c:v>
                </c:pt>
                <c:pt idx="2668" formatCode="General">
                  <c:v>167.75403496240239</c:v>
                </c:pt>
                <c:pt idx="2669" formatCode="General">
                  <c:v>168.02131302298488</c:v>
                </c:pt>
                <c:pt idx="2670" formatCode="General">
                  <c:v>168.28962704763143</c:v>
                </c:pt>
                <c:pt idx="2671" formatCode="General">
                  <c:v>168.55898509834961</c:v>
                </c:pt>
                <c:pt idx="2672" formatCode="General">
                  <c:v>168.82939533162394</c:v>
                </c:pt>
                <c:pt idx="2673" formatCode="General">
                  <c:v>169.10086599989836</c:v>
                </c:pt>
                <c:pt idx="2674" formatCode="General">
                  <c:v>169.37340545308703</c:v>
                </c:pt>
                <c:pt idx="2675" formatCode="General">
                  <c:v>169.6470221401153</c:v>
                </c:pt>
                <c:pt idx="2676" formatCode="General">
                  <c:v>169.92172461049174</c:v>
                </c:pt>
                <c:pt idx="2677" formatCode="General">
                  <c:v>170.19752151591055</c:v>
                </c:pt>
                <c:pt idx="2678" formatCode="General">
                  <c:v>170.47442161188695</c:v>
                </c:pt>
                <c:pt idx="2679" formatCode="General">
                  <c:v>170.75243375942509</c:v>
                </c:pt>
                <c:pt idx="2680" formatCode="General">
                  <c:v>171.03156692671877</c:v>
                </c:pt>
                <c:pt idx="2681" formatCode="General">
                  <c:v>171.31183019088814</c:v>
                </c:pt>
                <c:pt idx="2682" formatCode="General">
                  <c:v>171.59323273975065</c:v>
                </c:pt>
                <c:pt idx="2683" formatCode="General">
                  <c:v>171.87578387362785</c:v>
                </c:pt>
                <c:pt idx="2684" formatCode="General">
                  <c:v>172.1594930071906</c:v>
                </c:pt>
                <c:pt idx="2685" formatCode="General">
                  <c:v>172.4443696713405</c:v>
                </c:pt>
                <c:pt idx="2686" formatCode="General">
                  <c:v>172.73042351513172</c:v>
                </c:pt>
                <c:pt idx="2687" formatCode="General">
                  <c:v>173.01766430773196</c:v>
                </c:pt>
                <c:pt idx="2688" formatCode="General">
                  <c:v>173.30610194042384</c:v>
                </c:pt>
                <c:pt idx="2689" formatCode="General">
                  <c:v>173.59574642864939</c:v>
                </c:pt>
                <c:pt idx="2690" formatCode="General">
                  <c:v>173.88660791409637</c:v>
                </c:pt>
                <c:pt idx="2691" formatCode="General">
                  <c:v>174.17869666682887</c:v>
                </c:pt>
                <c:pt idx="2692" formatCode="General">
                  <c:v>174.47202308746367</c:v>
                </c:pt>
                <c:pt idx="2693" formatCode="General">
                  <c:v>174.76659770939224</c:v>
                </c:pt>
                <c:pt idx="2694" formatCode="General">
                  <c:v>175.06243120105003</c:v>
                </c:pt>
                <c:pt idx="2695" formatCode="General">
                  <c:v>175.35953436823544</c:v>
                </c:pt>
                <c:pt idx="2696" formatCode="General">
                  <c:v>175.65791815647768</c:v>
                </c:pt>
                <c:pt idx="2697" formatCode="General">
                  <c:v>175.95759365345674</c:v>
                </c:pt>
                <c:pt idx="2698" formatCode="General">
                  <c:v>176.25857209147543</c:v>
                </c:pt>
                <c:pt idx="2699" formatCode="General">
                  <c:v>176.56086484998534</c:v>
                </c:pt>
                <c:pt idx="2700" formatCode="General">
                  <c:v>176.86448345816882</c:v>
                </c:pt>
                <c:pt idx="2701" formatCode="General">
                  <c:v>177.16943959757737</c:v>
                </c:pt>
                <c:pt idx="2702" formatCode="General">
                  <c:v>177.47574510482798</c:v>
                </c:pt>
                <c:pt idx="2703" formatCode="General">
                  <c:v>177.7834119743606</c:v>
                </c:pt>
                <c:pt idx="2704" formatCode="General">
                  <c:v>178.09245236125577</c:v>
                </c:pt>
                <c:pt idx="2705" formatCode="General">
                  <c:v>178.40287858411656</c:v>
                </c:pt>
                <c:pt idx="2706" formatCode="General">
                  <c:v>178.71470312801483</c:v>
                </c:pt>
                <c:pt idx="2707" formatCode="General">
                  <c:v>179.0279386475039</c:v>
                </c:pt>
                <c:pt idx="2708" formatCode="General">
                  <c:v>179.34259796970065</c:v>
                </c:pt>
                <c:pt idx="2709" formatCode="General">
                  <c:v>179.65869409743706</c:v>
                </c:pt>
                <c:pt idx="2710" formatCode="General">
                  <c:v>179.97624021248424</c:v>
                </c:pt>
                <c:pt idx="2711" formatCode="General">
                  <c:v>180.29524967885129</c:v>
                </c:pt>
                <c:pt idx="2712" formatCode="General">
                  <c:v>180.61573604615955</c:v>
                </c:pt>
                <c:pt idx="2713" formatCode="General">
                  <c:v>180.93771305309656</c:v>
                </c:pt>
                <c:pt idx="2714" formatCode="General">
                  <c:v>181.26119463094952</c:v>
                </c:pt>
                <c:pt idx="2715" formatCode="General">
                  <c:v>181.58619490722219</c:v>
                </c:pt>
                <c:pt idx="2716" formatCode="General">
                  <c:v>181.91272820933753</c:v>
                </c:pt>
                <c:pt idx="2717" formatCode="General">
                  <c:v>182.24080906842755</c:v>
                </c:pt>
                <c:pt idx="2718" formatCode="General">
                  <c:v>182.57045222321307</c:v>
                </c:pt>
                <c:pt idx="2719" formatCode="General">
                  <c:v>182.90167262397745</c:v>
                </c:pt>
                <c:pt idx="2720" formatCode="General">
                  <c:v>183.2344854366344</c:v>
                </c:pt>
                <c:pt idx="2721" formatCode="General">
                  <c:v>183.56890604689562</c:v>
                </c:pt>
                <c:pt idx="2722" formatCode="General">
                  <c:v>183.9049500645381</c:v>
                </c:pt>
                <c:pt idx="2723" formatCode="General">
                  <c:v>184.24263332777625</c:v>
                </c:pt>
                <c:pt idx="2724" formatCode="General">
                  <c:v>184.58197190774146</c:v>
                </c:pt>
                <c:pt idx="2725" formatCode="General">
                  <c:v>184.9229821130715</c:v>
                </c:pt>
                <c:pt idx="2726" formatCode="General">
                  <c:v>185.26568049461324</c:v>
                </c:pt>
                <c:pt idx="2727" formatCode="General">
                  <c:v>185.61008385024348</c:v>
                </c:pt>
                <c:pt idx="2728" formatCode="General">
                  <c:v>185.95620922980922</c:v>
                </c:pt>
                <c:pt idx="2729" formatCode="General">
                  <c:v>186.30407394019224</c:v>
                </c:pt>
                <c:pt idx="2730" formatCode="General">
                  <c:v>186.65369555050231</c:v>
                </c:pt>
                <c:pt idx="2731" formatCode="General">
                  <c:v>187.00509189740106</c:v>
                </c:pt>
                <c:pt idx="2732" formatCode="General">
                  <c:v>187.35828109056285</c:v>
                </c:pt>
                <c:pt idx="2733" formatCode="General">
                  <c:v>187.71328151827493</c:v>
                </c:pt>
                <c:pt idx="2734" formatCode="General">
                  <c:v>188.07011185318157</c:v>
                </c:pt>
                <c:pt idx="2735" formatCode="General">
                  <c:v>188.42879105817835</c:v>
                </c:pt>
                <c:pt idx="2736" formatCode="General">
                  <c:v>188.7893383924588</c:v>
                </c:pt>
                <c:pt idx="2737" formatCode="General">
                  <c:v>189.1517734177192</c:v>
                </c:pt>
                <c:pt idx="2738" formatCode="General">
                  <c:v>189.51611600452804</c:v>
                </c:pt>
                <c:pt idx="2739" formatCode="General">
                  <c:v>189.88238633886209</c:v>
                </c:pt>
                <c:pt idx="2740" formatCode="General">
                  <c:v>190.25060492881818</c:v>
                </c:pt>
                <c:pt idx="2741" formatCode="General">
                  <c:v>190.62079261150316</c:v>
                </c:pt>
                <c:pt idx="2742" formatCode="General">
                  <c:v>190.99297056010906</c:v>
                </c:pt>
                <c:pt idx="2743" formatCode="General">
                  <c:v>191.36716029118065</c:v>
                </c:pt>
                <c:pt idx="2744" formatCode="General">
                  <c:v>191.74338367207937</c:v>
                </c:pt>
                <c:pt idx="2745" formatCode="General">
                  <c:v>192.12166292865115</c:v>
                </c:pt>
                <c:pt idx="2746" formatCode="General">
                  <c:v>192.5020206531062</c:v>
                </c:pt>
                <c:pt idx="2747" formatCode="General">
                  <c:v>192.88447981211451</c:v>
                </c:pt>
                <c:pt idx="2748" formatCode="General">
                  <c:v>193.26906375512823</c:v>
                </c:pt>
                <c:pt idx="2749" formatCode="General">
                  <c:v>193.65579622293512</c:v>
                </c:pt>
                <c:pt idx="2750" formatCode="General">
                  <c:v>194.04470135645226</c:v>
                </c:pt>
                <c:pt idx="2751" formatCode="General">
                  <c:v>194.43580370576973</c:v>
                </c:pt>
                <c:pt idx="2752" formatCode="General">
                  <c:v>194.82912823944932</c:v>
                </c:pt>
                <c:pt idx="2753" formatCode="General">
                  <c:v>195.22470035408969</c:v>
                </c:pt>
                <c:pt idx="2754" formatCode="General">
                  <c:v>195.6225458841671</c:v>
                </c:pt>
                <c:pt idx="2755" formatCode="General">
                  <c:v>196.02269111215895</c:v>
                </c:pt>
                <c:pt idx="2756" formatCode="General">
                  <c:v>196.42516277896354</c:v>
                </c:pt>
                <c:pt idx="2757" formatCode="General">
                  <c:v>196.82998809462285</c:v>
                </c:pt>
                <c:pt idx="2758" formatCode="General">
                  <c:v>197.23719474936135</c:v>
                </c:pt>
                <c:pt idx="2759" formatCode="General">
                  <c:v>197.64681092495198</c:v>
                </c:pt>
                <c:pt idx="2760" formatCode="General">
                  <c:v>198.05886530641951</c:v>
                </c:pt>
                <c:pt idx="2761" formatCode="General">
                  <c:v>198.47338709409419</c:v>
                </c:pt>
                <c:pt idx="2762" formatCode="General">
                  <c:v>198.89040601603006</c:v>
                </c:pt>
                <c:pt idx="2763" formatCode="General">
                  <c:v>199.30995234079725</c:v>
                </c:pt>
                <c:pt idx="2764" formatCode="General">
                  <c:v>199.73205689066634</c:v>
                </c:pt>
                <c:pt idx="2765" formatCode="General">
                  <c:v>200.15675105519611</c:v>
                </c:pt>
                <c:pt idx="2766" formatCode="General">
                  <c:v>200.58406680524038</c:v>
                </c:pt>
                <c:pt idx="2767" formatCode="General">
                  <c:v>201.01403670739106</c:v>
                </c:pt>
                <c:pt idx="2768" formatCode="General">
                  <c:v>201.44669393887168</c:v>
                </c:pt>
                <c:pt idx="2769" formatCode="General">
                  <c:v>201.88207230289876</c:v>
                </c:pt>
                <c:pt idx="2770" formatCode="General">
                  <c:v>202.32020624453105</c:v>
                </c:pt>
                <c:pt idx="2771" formatCode="General">
                  <c:v>202.76113086702188</c:v>
                </c:pt>
                <c:pt idx="2772" formatCode="General">
                  <c:v>203.20488194869591</c:v>
                </c:pt>
                <c:pt idx="2773" formatCode="General">
                  <c:v>203.65149596037159</c:v>
                </c:pt>
                <c:pt idx="2774" formatCode="General">
                  <c:v>204.10101008334718</c:v>
                </c:pt>
                <c:pt idx="2775" formatCode="General">
                  <c:v>204.55346222797664</c:v>
                </c:pt>
                <c:pt idx="2776" formatCode="General">
                  <c:v>205.00889105285546</c:v>
                </c:pt>
                <c:pt idx="2777" formatCode="General">
                  <c:v>205.46733598464121</c:v>
                </c:pt>
                <c:pt idx="2778" formatCode="General">
                  <c:v>205.92883723853672</c:v>
                </c:pt>
                <c:pt idx="2779" formatCode="General">
                  <c:v>206.39343583945887</c:v>
                </c:pt>
                <c:pt idx="2780" formatCode="General">
                  <c:v>206.86117364392283</c:v>
                </c:pt>
                <c:pt idx="2781" formatCode="General">
                  <c:v>207.33209336267191</c:v>
                </c:pt>
                <c:pt idx="2782" formatCode="General">
                  <c:v>207.80623858408057</c:v>
                </c:pt>
                <c:pt idx="2783" formatCode="General">
                  <c:v>208.28365379836617</c:v>
                </c:pt>
                <c:pt idx="2784" formatCode="General">
                  <c:v>208.76438442264038</c:v>
                </c:pt>
                <c:pt idx="2785" formatCode="General">
                  <c:v>209.2484768268364</c:v>
                </c:pt>
                <c:pt idx="2786" formatCode="General">
                  <c:v>209.73597836055032</c:v>
                </c:pt>
                <c:pt idx="2787" formatCode="General">
                  <c:v>210.22693738083316</c:v>
                </c:pt>
                <c:pt idx="2788" formatCode="General">
                  <c:v>210.72140328097549</c:v>
                </c:pt>
                <c:pt idx="2789" formatCode="General">
                  <c:v>211.21942652032885</c:v>
                </c:pt>
                <c:pt idx="2790" formatCode="General">
                  <c:v>211.72105865520564</c:v>
                </c:pt>
                <c:pt idx="2791" formatCode="General">
                  <c:v>212.22635237090893</c:v>
                </c:pt>
                <c:pt idx="2792" formatCode="General">
                  <c:v>212.73536151493821</c:v>
                </c:pt>
                <c:pt idx="2793" formatCode="General">
                  <c:v>213.24814113142537</c:v>
                </c:pt>
                <c:pt idx="2794" formatCode="General">
                  <c:v>213.76474749685661</c:v>
                </c:pt>
                <c:pt idx="2795" formatCode="General">
                  <c:v>214.28523815713632</c:v>
                </c:pt>
                <c:pt idx="2796" formatCode="General">
                  <c:v>214.80967196605448</c:v>
                </c:pt>
                <c:pt idx="2797" formatCode="General">
                  <c:v>215.33810912522441</c:v>
                </c:pt>
                <c:pt idx="2798" formatCode="General">
                  <c:v>215.87061122555389</c:v>
                </c:pt>
                <c:pt idx="2799" formatCode="General">
                  <c:v>216.40724129032608</c:v>
                </c:pt>
                <c:pt idx="2800" formatCode="General">
                  <c:v>216.94806381996233</c:v>
                </c:pt>
                <c:pt idx="2801" formatCode="General">
                  <c:v>217.49314483854633</c:v>
                </c:pt>
                <c:pt idx="2802" formatCode="General">
                  <c:v>218.04255194219709</c:v>
                </c:pt>
                <c:pt idx="2803" formatCode="General">
                  <c:v>218.59635434937454</c:v>
                </c:pt>
                <c:pt idx="2804" formatCode="General">
                  <c:v>219.15462295321424</c:v>
                </c:pt>
                <c:pt idx="2805" formatCode="General">
                  <c:v>219.71743037599069</c:v>
                </c:pt>
                <c:pt idx="2806" formatCode="General">
                  <c:v>220.28485102581158</c:v>
                </c:pt>
                <c:pt idx="2807" formatCode="General">
                  <c:v>220.85696115565469</c:v>
                </c:pt>
                <c:pt idx="2808" formatCode="General">
                  <c:v>221.43383892486651</c:v>
                </c:pt>
                <c:pt idx="2809" formatCode="General">
                  <c:v>222.01556446324236</c:v>
                </c:pt>
                <c:pt idx="2810" formatCode="General">
                  <c:v>222.60221993782437</c:v>
                </c:pt>
                <c:pt idx="2811" formatCode="General">
                  <c:v>223.19388962255266</c:v>
                </c:pt>
                <c:pt idx="2812" formatCode="General">
                  <c:v>223.79065997091848</c:v>
                </c:pt>
                <c:pt idx="2813" formatCode="General">
                  <c:v>224.39261969177829</c:v>
                </c:pt>
                <c:pt idx="2814" formatCode="General">
                  <c:v>224.99985982849117</c:v>
                </c:pt>
                <c:pt idx="2815" formatCode="General">
                  <c:v>225.61247384155828</c:v>
                </c:pt>
                <c:pt idx="2816" formatCode="General">
                  <c:v>226.23055769495352</c:v>
                </c:pt>
                <c:pt idx="2817" formatCode="General">
                  <c:v>226.85420994634012</c:v>
                </c:pt>
                <c:pt idx="2818" formatCode="General">
                  <c:v>227.48353184139117</c:v>
                </c:pt>
                <c:pt idx="2819" formatCode="General">
                  <c:v>228.11862741243525</c:v>
                </c:pt>
                <c:pt idx="2820" formatCode="General">
                  <c:v>228.75960358166842</c:v>
                </c:pt>
                <c:pt idx="2821" formatCode="General">
                  <c:v>229.40657026919229</c:v>
                </c:pt>
                <c:pt idx="2822" formatCode="General">
                  <c:v>230.05964050614554</c:v>
                </c:pt>
                <c:pt idx="2823" formatCode="General">
                  <c:v>230.71893055322377</c:v>
                </c:pt>
                <c:pt idx="2824" formatCode="General">
                  <c:v>231.38456002489917</c:v>
                </c:pt>
                <c:pt idx="2825" formatCode="General">
                  <c:v>232.05665201966755</c:v>
                </c:pt>
                <c:pt idx="2826" formatCode="General">
                  <c:v>232.73533325668396</c:v>
                </c:pt>
                <c:pt idx="2827" formatCode="General">
                  <c:v>233.42073421915964</c:v>
                </c:pt>
                <c:pt idx="2828" formatCode="General">
                  <c:v>234.1129893049303</c:v>
                </c:pt>
                <c:pt idx="2829" formatCode="General">
                  <c:v>234.81223698463035</c:v>
                </c:pt>
                <c:pt idx="2830" formatCode="General">
                  <c:v>235.51861996793622</c:v>
                </c:pt>
                <c:pt idx="2831" formatCode="General">
                  <c:v>236.23228537837886</c:v>
                </c:pt>
                <c:pt idx="2832" formatCode="General">
                  <c:v>236.95338493726439</c:v>
                </c:pt>
                <c:pt idx="2833" formatCode="General">
                  <c:v>237.68207515727121</c:v>
                </c:pt>
                <c:pt idx="2834" formatCode="General">
                  <c:v>238.41851754634959</c:v>
                </c:pt>
                <c:pt idx="2835" formatCode="General">
                  <c:v>239.16287882258115</c:v>
                </c:pt>
                <c:pt idx="2836" formatCode="General">
                  <c:v>239.91533114071677</c:v>
                </c:pt>
                <c:pt idx="2837" formatCode="General">
                  <c:v>240.67605233116421</c:v>
                </c:pt>
                <c:pt idx="2838" formatCode="General">
                  <c:v>241.44522615225139</c:v>
                </c:pt>
                <c:pt idx="2839" formatCode="General">
                  <c:v>242.2230425566629</c:v>
                </c:pt>
                <c:pt idx="2840" formatCode="General">
                  <c:v>243.00969797301786</c:v>
                </c:pt>
                <c:pt idx="2841" formatCode="General">
                  <c:v>243.80539560362931</c:v>
                </c:pt>
                <c:pt idx="2842" formatCode="General">
                  <c:v>244.61034573957645</c:v>
                </c:pt>
                <c:pt idx="2843" formatCode="General">
                  <c:v>245.42476609431409</c:v>
                </c:pt>
                <c:pt idx="2844" formatCode="General">
                  <c:v>246.24888215713747</c:v>
                </c:pt>
                <c:pt idx="2845" formatCode="General">
                  <c:v>247.0829275679456</c:v>
                </c:pt>
                <c:pt idx="2846" formatCode="General">
                  <c:v>247.92714451485492</c:v>
                </c:pt>
                <c:pt idx="2847" formatCode="General">
                  <c:v>248.7817841563587</c:v>
                </c:pt>
                <c:pt idx="2848" formatCode="General">
                  <c:v>249.64710706987626</c:v>
                </c:pt>
                <c:pt idx="2849" formatCode="General">
                  <c:v>250.52338372869073</c:v>
                </c:pt>
                <c:pt idx="2850" formatCode="General">
                  <c:v>251.41089500946234</c:v>
                </c:pt>
                <c:pt idx="2851" formatCode="General">
                  <c:v>252.30993273270249</c:v>
                </c:pt>
                <c:pt idx="2852" formatCode="General">
                  <c:v>253.22080023880432</c:v>
                </c:pt>
                <c:pt idx="2853" formatCode="General">
                  <c:v>254.14381300248263</c:v>
                </c:pt>
                <c:pt idx="2854" formatCode="General">
                  <c:v>255.07929928873097</c:v>
                </c:pt>
                <c:pt idx="2855" formatCode="General">
                  <c:v>256.02760085371119</c:v>
                </c:pt>
                <c:pt idx="2856" formatCode="General">
                  <c:v>256.98907369432339</c:v>
                </c:pt>
                <c:pt idx="2857" formatCode="General">
                  <c:v>257.96408885056456</c:v>
                </c:pt>
                <c:pt idx="2858" formatCode="General">
                  <c:v>258.95303326520428</c:v>
                </c:pt>
                <c:pt idx="2859" formatCode="General">
                  <c:v>259.95631070576513</c:v>
                </c:pt>
                <c:pt idx="2860" formatCode="General">
                  <c:v>260.97434275429845</c:v>
                </c:pt>
                <c:pt idx="2861" formatCode="General">
                  <c:v>262.00756987103608</c:v>
                </c:pt>
                <c:pt idx="2862" formatCode="General">
                  <c:v>263.05645253862809</c:v>
                </c:pt>
                <c:pt idx="2863" formatCode="General">
                  <c:v>264.12147249440852</c:v>
                </c:pt>
                <c:pt idx="2864" formatCode="General">
                  <c:v>265.20313405894603</c:v>
                </c:pt>
                <c:pt idx="2865" formatCode="General">
                  <c:v>266.3019655700453</c:v>
                </c:pt>
                <c:pt idx="2866" formatCode="General">
                  <c:v>267.4185209324076</c:v>
                </c:pt>
                <c:pt idx="2867" formatCode="General">
                  <c:v>268.55338129433324</c:v>
                </c:pt>
                <c:pt idx="2868" formatCode="General">
                  <c:v>269.70715686416207</c:v>
                </c:pt>
                <c:pt idx="2869" formatCode="General">
                  <c:v>270.88048888067613</c:v>
                </c:pt>
                <c:pt idx="2870" formatCode="General">
                  <c:v>272.07405175338607</c:v>
                </c:pt>
                <c:pt idx="2871" formatCode="General">
                  <c:v>273.28855539058833</c:v>
                </c:pt>
                <c:pt idx="2872" formatCode="General">
                  <c:v>274.524747735321</c:v>
                </c:pt>
                <c:pt idx="2873" formatCode="General">
                  <c:v>275.78341753189341</c:v>
                </c:pt>
                <c:pt idx="2874" formatCode="General">
                  <c:v>277.06539734861803</c:v>
                </c:pt>
                <c:pt idx="2875" formatCode="General">
                  <c:v>278.37156688575783</c:v>
                </c:pt>
                <c:pt idx="2876" formatCode="General">
                  <c:v>279.70285660159851</c:v>
                </c:pt>
                <c:pt idx="2877" formatCode="General">
                  <c:v>281.0602516940823</c:v>
                </c:pt>
                <c:pt idx="2878" formatCode="General">
                  <c:v>282.44479648068597</c:v>
                </c:pt>
                <c:pt idx="2879" formatCode="General">
                  <c:v>283.85759922530752</c:v>
                </c:pt>
                <c:pt idx="2880" formatCode="General">
                  <c:v>285.29983746806317</c:v>
                </c:pt>
                <c:pt idx="2881" formatCode="General">
                  <c:v>286.77276392220261</c:v>
                </c:pt>
                <c:pt idx="2882" formatCode="General">
                  <c:v>288.27771301213585</c:v>
                </c:pt>
                <c:pt idx="2883" formatCode="General">
                  <c:v>289.81610813808339</c:v>
                </c:pt>
                <c:pt idx="2884" formatCode="General">
                  <c:v>291.38946976645138</c:v>
                </c:pt>
                <c:pt idx="2885" formatCode="General">
                  <c:v>292.99942446118905</c:v>
                </c:pt>
                <c:pt idx="2886" formatCode="General">
                  <c:v>294.64771499060168</c:v>
                </c:pt>
                <c:pt idx="2887" formatCode="General">
                  <c:v>296.33621166703853</c:v>
                </c:pt>
                <c:pt idx="2888" formatCode="General">
                  <c:v>298.06692510446914</c:v>
                </c:pt>
                <c:pt idx="2889" formatCode="General">
                  <c:v>299.84202061214563</c:v>
                </c:pt>
                <c:pt idx="2890" formatCode="General">
                  <c:v>301.66383448278526</c:v>
                </c:pt>
                <c:pt idx="2891" formatCode="General">
                  <c:v>303.53489248261792</c:v>
                </c:pt>
                <c:pt idx="2892" formatCode="General">
                  <c:v>305.45793091041941</c:v>
                </c:pt>
                <c:pt idx="2893" formatCode="General">
                  <c:v>307.43592066612587</c:v>
                </c:pt>
                <c:pt idx="2894" formatCode="General">
                  <c:v>309.47209486038685</c:v>
                </c:pt>
                <c:pt idx="2895" formatCode="General">
                  <c:v>311.56998060916317</c:v>
                </c:pt>
                <c:pt idx="2896" formatCode="General">
                  <c:v>313.73343579849791</c:v>
                </c:pt>
                <c:pt idx="2897" formatCode="General">
                  <c:v>315.96669178194395</c:v>
                </c:pt>
                <c:pt idx="2898" formatCode="General">
                  <c:v>318.27440319788985</c:v>
                </c:pt>
                <c:pt idx="2899" formatCode="General">
                  <c:v>320.66170638080314</c:v>
                </c:pt>
                <c:pt idx="2900" formatCode="General">
                  <c:v>323.13428820917284</c:v>
                </c:pt>
                <c:pt idx="2901" formatCode="General">
                  <c:v>325.69846771110321</c:v>
                </c:pt>
                <c:pt idx="2902" formatCode="General">
                  <c:v>328.3612933739297</c:v>
                </c:pt>
                <c:pt idx="2903" formatCode="General">
                  <c:v>331.13065992995791</c:v>
                </c:pt>
                <c:pt idx="2904" formatCode="General">
                  <c:v>334.01544949179123</c:v>
                </c:pt>
                <c:pt idx="2905" formatCode="General">
                  <c:v>337.02570339552574</c:v>
                </c:pt>
                <c:pt idx="2906" formatCode="General">
                  <c:v>340.17283313563547</c:v>
                </c:pt>
                <c:pt idx="2907" formatCode="General">
                  <c:v>343.46988157363415</c:v>
                </c:pt>
                <c:pt idx="2908" formatCode="General">
                  <c:v>346.93184952190353</c:v>
                </c:pt>
                <c:pt idx="2909" formatCode="General">
                  <c:v>350.57610837654795</c:v>
                </c:pt>
                <c:pt idx="2910" formatCode="General">
                  <c:v>354.42292752698438</c:v>
                </c:pt>
                <c:pt idx="2911" formatCode="General">
                  <c:v>358.49615712191292</c:v>
                </c:pt>
                <c:pt idx="2912" formatCode="General">
                  <c:v>362.82412456342905</c:v>
                </c:pt>
                <c:pt idx="2913" formatCode="General">
                  <c:v>367.44083040767885</c:v>
                </c:pt>
                <c:pt idx="2914" formatCode="General">
                  <c:v>372.38757230826553</c:v>
                </c:pt>
                <c:pt idx="2915" formatCode="General">
                  <c:v>377.71519512401159</c:v>
                </c:pt>
                <c:pt idx="2916" formatCode="General">
                  <c:v>383.4872813073535</c:v>
                </c:pt>
                <c:pt idx="2917" formatCode="General">
                  <c:v>389.78479643972491</c:v>
                </c:pt>
                <c:pt idx="2918" formatCode="General">
                  <c:v>396.71306702202929</c:v>
                </c:pt>
                <c:pt idx="2919" formatCode="General">
                  <c:v>404.4126540151567</c:v>
                </c:pt>
                <c:pt idx="2920" formatCode="General">
                  <c:v>413.07706403675166</c:v>
                </c:pt>
                <c:pt idx="2921" formatCode="General">
                  <c:v>422.98321016313162</c:v>
                </c:pt>
                <c:pt idx="2922" formatCode="General">
                  <c:v>434.54751776313987</c:v>
                </c:pt>
                <c:pt idx="2923" formatCode="General">
                  <c:v>448.43893294949078</c:v>
                </c:pt>
                <c:pt idx="2924" formatCode="General">
                  <c:v>465.83615708095402</c:v>
                </c:pt>
                <c:pt idx="2925" formatCode="General">
                  <c:v>489.12842467797861</c:v>
                </c:pt>
                <c:pt idx="2926" formatCode="General">
                  <c:v>524.49029359071267</c:v>
                </c:pt>
                <c:pt idx="2927" formatCode="General">
                  <c:v>600.54165423195468</c:v>
                </c:pt>
              </c:numCache>
            </c:numRef>
          </c:xVal>
          <c:yVal>
            <c:numRef>
              <c:f>Univariate!UV_QQ_Exponential</c:f>
              <c:numCache>
                <c:formatCode>0.0</c:formatCode>
                <c:ptCount val="2928"/>
                <c:pt idx="0">
                  <c:v>1.1822206790578103E-2</c:v>
                </c:pt>
                <c:pt idx="1">
                  <c:v>3.5472679071871405E-2</c:v>
                </c:pt>
                <c:pt idx="2">
                  <c:v>5.9131234221489762E-2</c:v>
                </c:pt>
                <c:pt idx="3">
                  <c:v>8.2797877766188605E-2</c:v>
                </c:pt>
                <c:pt idx="4">
                  <c:v>0.10647261523839377</c:v>
                </c:pt>
                <c:pt idx="5">
                  <c:v>0.13015545217618615</c:v>
                </c:pt>
                <c:pt idx="6">
                  <c:v>0.15384639412335566</c:v>
                </c:pt>
                <c:pt idx="7">
                  <c:v>0.17754544662938598</c:v>
                </c:pt>
                <c:pt idx="8">
                  <c:v>0.20125261524943913</c:v>
                </c:pt>
                <c:pt idx="9">
                  <c:v>0.22496790554441731</c:v>
                </c:pt>
                <c:pt idx="10">
                  <c:v>0.24869132308090908</c:v>
                </c:pt>
                <c:pt idx="11">
                  <c:v>0.2724228734312511</c:v>
                </c:pt>
                <c:pt idx="12">
                  <c:v>0.29616256217351278</c:v>
                </c:pt>
                <c:pt idx="13">
                  <c:v>0.31991039489148132</c:v>
                </c:pt>
                <c:pt idx="14">
                  <c:v>0.34366637717471549</c:v>
                </c:pt>
                <c:pt idx="15">
                  <c:v>0.36743051461853049</c:v>
                </c:pt>
                <c:pt idx="16">
                  <c:v>0.391202812823983</c:v>
                </c:pt>
                <c:pt idx="17">
                  <c:v>0.41498327739792507</c:v>
                </c:pt>
                <c:pt idx="18">
                  <c:v>0.43877191395298887</c:v>
                </c:pt>
                <c:pt idx="19">
                  <c:v>0.46256872810757177</c:v>
                </c:pt>
                <c:pt idx="20">
                  <c:v>0.48637372548589808</c:v>
                </c:pt>
                <c:pt idx="21">
                  <c:v>0.51018691171796549</c:v>
                </c:pt>
                <c:pt idx="22">
                  <c:v>0.5340082924396069</c:v>
                </c:pt>
                <c:pt idx="23">
                  <c:v>0.55783787329247525</c:v>
                </c:pt>
                <c:pt idx="24">
                  <c:v>0.5816756599240287</c:v>
                </c:pt>
                <c:pt idx="25">
                  <c:v>0.60552165798758451</c:v>
                </c:pt>
                <c:pt idx="26">
                  <c:v>0.62937587314230425</c:v>
                </c:pt>
                <c:pt idx="27">
                  <c:v>0.65323831105317876</c:v>
                </c:pt>
                <c:pt idx="28">
                  <c:v>0.67710897739108977</c:v>
                </c:pt>
                <c:pt idx="29">
                  <c:v>0.70098787783275684</c:v>
                </c:pt>
                <c:pt idx="30">
                  <c:v>0.72487501806079901</c:v>
                </c:pt>
                <c:pt idx="31">
                  <c:v>0.7487704037637205</c:v>
                </c:pt>
                <c:pt idx="32">
                  <c:v>0.7726740406358944</c:v>
                </c:pt>
                <c:pt idx="33">
                  <c:v>0.79658593437761827</c:v>
                </c:pt>
                <c:pt idx="34">
                  <c:v>0.82050609069509906</c:v>
                </c:pt>
                <c:pt idx="35">
                  <c:v>0.84443451530043712</c:v>
                </c:pt>
                <c:pt idx="36">
                  <c:v>0.86837121391168948</c:v>
                </c:pt>
                <c:pt idx="37">
                  <c:v>0.89231619225281611</c:v>
                </c:pt>
                <c:pt idx="38">
                  <c:v>0.91626945605374155</c:v>
                </c:pt>
                <c:pt idx="39">
                  <c:v>0.9402310110503409</c:v>
                </c:pt>
                <c:pt idx="40">
                  <c:v>0.96420086298442387</c:v>
                </c:pt>
                <c:pt idx="41">
                  <c:v>0.98817901760379034</c:v>
                </c:pt>
                <c:pt idx="42">
                  <c:v>1.0121654806622149</c:v>
                </c:pt>
                <c:pt idx="43">
                  <c:v>1.0361602579194316</c:v>
                </c:pt>
                <c:pt idx="44">
                  <c:v>1.060163355141198</c:v>
                </c:pt>
                <c:pt idx="45">
                  <c:v>1.0841747780992392</c:v>
                </c:pt>
                <c:pt idx="46">
                  <c:v>1.1081945325713123</c:v>
                </c:pt>
                <c:pt idx="47">
                  <c:v>1.1322226243411904</c:v>
                </c:pt>
                <c:pt idx="48">
                  <c:v>1.1562590591986486</c:v>
                </c:pt>
                <c:pt idx="49">
                  <c:v>1.1803038429395178</c:v>
                </c:pt>
                <c:pt idx="50">
                  <c:v>1.2043569813656712</c:v>
                </c:pt>
                <c:pt idx="51">
                  <c:v>1.2284184802850076</c:v>
                </c:pt>
                <c:pt idx="52">
                  <c:v>1.2524883455115159</c:v>
                </c:pt>
                <c:pt idx="53">
                  <c:v>1.2765665828652204</c:v>
                </c:pt>
                <c:pt idx="54">
                  <c:v>1.3006531981722442</c:v>
                </c:pt>
                <c:pt idx="55">
                  <c:v>1.3247481972647939</c:v>
                </c:pt>
                <c:pt idx="56">
                  <c:v>1.3488515859811445</c:v>
                </c:pt>
                <c:pt idx="57">
                  <c:v>1.3729633701656958</c:v>
                </c:pt>
                <c:pt idx="58">
                  <c:v>1.3970835556689563</c:v>
                </c:pt>
                <c:pt idx="59">
                  <c:v>1.4212121483475284</c:v>
                </c:pt>
                <c:pt idx="60">
                  <c:v>1.4453491540641641</c:v>
                </c:pt>
                <c:pt idx="61">
                  <c:v>1.4694945786877511</c:v>
                </c:pt>
                <c:pt idx="62">
                  <c:v>1.4936484280932956</c:v>
                </c:pt>
                <c:pt idx="63">
                  <c:v>1.517810708161988</c:v>
                </c:pt>
                <c:pt idx="64">
                  <c:v>1.5419814247811474</c:v>
                </c:pt>
                <c:pt idx="65">
                  <c:v>1.5661605838442851</c:v>
                </c:pt>
                <c:pt idx="66">
                  <c:v>1.5903481912510908</c:v>
                </c:pt>
                <c:pt idx="67">
                  <c:v>1.6145442529074163</c:v>
                </c:pt>
                <c:pt idx="68">
                  <c:v>1.6387487747253329</c:v>
                </c:pt>
                <c:pt idx="69">
                  <c:v>1.6629617626231139</c:v>
                </c:pt>
                <c:pt idx="70">
                  <c:v>1.6871832225252232</c:v>
                </c:pt>
                <c:pt idx="71">
                  <c:v>1.7114131603623759</c:v>
                </c:pt>
                <c:pt idx="72">
                  <c:v>1.7356515820714857</c:v>
                </c:pt>
                <c:pt idx="73">
                  <c:v>1.7598984935957285</c:v>
                </c:pt>
                <c:pt idx="74">
                  <c:v>1.7841539008845271</c:v>
                </c:pt>
                <c:pt idx="75">
                  <c:v>1.8084178098935373</c:v>
                </c:pt>
                <c:pt idx="76">
                  <c:v>1.8326902265847025</c:v>
                </c:pt>
                <c:pt idx="77">
                  <c:v>1.8569711569262399</c:v>
                </c:pt>
                <c:pt idx="78">
                  <c:v>1.8812606068926252</c:v>
                </c:pt>
                <c:pt idx="79">
                  <c:v>1.9055585824646575</c:v>
                </c:pt>
                <c:pt idx="80">
                  <c:v>1.9298650896294034</c:v>
                </c:pt>
                <c:pt idx="81">
                  <c:v>1.9541801343802625</c:v>
                </c:pt>
                <c:pt idx="82">
                  <c:v>1.9785037227169524</c:v>
                </c:pt>
                <c:pt idx="83">
                  <c:v>2.0028358606454928</c:v>
                </c:pt>
                <c:pt idx="84">
                  <c:v>2.0271765541782627</c:v>
                </c:pt>
                <c:pt idx="85">
                  <c:v>2.0515258093339868</c:v>
                </c:pt>
                <c:pt idx="86">
                  <c:v>2.0758836321377174</c:v>
                </c:pt>
                <c:pt idx="87">
                  <c:v>2.100250028620894</c:v>
                </c:pt>
                <c:pt idx="88">
                  <c:v>2.1246250048213278</c:v>
                </c:pt>
                <c:pt idx="89">
                  <c:v>2.1490085667831851</c:v>
                </c:pt>
                <c:pt idx="90">
                  <c:v>2.173400720557054</c:v>
                </c:pt>
                <c:pt idx="91">
                  <c:v>2.1978014721998886</c:v>
                </c:pt>
                <c:pt idx="92">
                  <c:v>2.2222108277750747</c:v>
                </c:pt>
                <c:pt idx="93">
                  <c:v>2.2466287933524138</c:v>
                </c:pt>
                <c:pt idx="94">
                  <c:v>2.2710553750081095</c:v>
                </c:pt>
                <c:pt idx="95">
                  <c:v>2.2954905788248308</c:v>
                </c:pt>
                <c:pt idx="96">
                  <c:v>2.319934410891658</c:v>
                </c:pt>
                <c:pt idx="97">
                  <c:v>2.3443868773041494</c:v>
                </c:pt>
                <c:pt idx="98">
                  <c:v>2.3688479841643244</c:v>
                </c:pt>
                <c:pt idx="99">
                  <c:v>2.3933177375806491</c:v>
                </c:pt>
                <c:pt idx="100">
                  <c:v>2.4177961436680926</c:v>
                </c:pt>
                <c:pt idx="101">
                  <c:v>2.4422832085481159</c:v>
                </c:pt>
                <c:pt idx="102">
                  <c:v>2.4667789383486509</c:v>
                </c:pt>
                <c:pt idx="103">
                  <c:v>2.491283339204164</c:v>
                </c:pt>
                <c:pt idx="104">
                  <c:v>2.5157964172556366</c:v>
                </c:pt>
                <c:pt idx="105">
                  <c:v>2.5403181786505531</c:v>
                </c:pt>
                <c:pt idx="106">
                  <c:v>2.5648486295429644</c:v>
                </c:pt>
                <c:pt idx="107">
                  <c:v>2.5893877760934343</c:v>
                </c:pt>
                <c:pt idx="108">
                  <c:v>2.613935624469105</c:v>
                </c:pt>
                <c:pt idx="109">
                  <c:v>2.6384921808436794</c:v>
                </c:pt>
                <c:pt idx="110">
                  <c:v>2.663057451397413</c:v>
                </c:pt>
                <c:pt idx="111">
                  <c:v>2.687631442317163</c:v>
                </c:pt>
                <c:pt idx="112">
                  <c:v>2.71221415979638</c:v>
                </c:pt>
                <c:pt idx="113">
                  <c:v>2.7368056100350899</c:v>
                </c:pt>
                <c:pt idx="114">
                  <c:v>2.7614057992399621</c:v>
                </c:pt>
                <c:pt idx="115">
                  <c:v>2.7860147336242505</c:v>
                </c:pt>
                <c:pt idx="116">
                  <c:v>2.8106324194078653</c:v>
                </c:pt>
                <c:pt idx="117">
                  <c:v>2.835258862817351</c:v>
                </c:pt>
                <c:pt idx="118">
                  <c:v>2.8598940700858786</c:v>
                </c:pt>
                <c:pt idx="119">
                  <c:v>2.8845380474532987</c:v>
                </c:pt>
                <c:pt idx="120">
                  <c:v>2.9091908011661283</c:v>
                </c:pt>
                <c:pt idx="121">
                  <c:v>2.9338523374775369</c:v>
                </c:pt>
                <c:pt idx="122">
                  <c:v>2.9585226626474119</c:v>
                </c:pt>
                <c:pt idx="123">
                  <c:v>2.9832017829423028</c:v>
                </c:pt>
                <c:pt idx="124">
                  <c:v>3.0078897046354882</c:v>
                </c:pt>
                <c:pt idx="125">
                  <c:v>3.0325864340069613</c:v>
                </c:pt>
                <c:pt idx="126">
                  <c:v>3.057291977343414</c:v>
                </c:pt>
                <c:pt idx="127">
                  <c:v>3.0820063409382961</c:v>
                </c:pt>
                <c:pt idx="128">
                  <c:v>3.1067295310918004</c:v>
                </c:pt>
                <c:pt idx="129">
                  <c:v>3.1314615541108481</c:v>
                </c:pt>
                <c:pt idx="130">
                  <c:v>3.1562024163091484</c:v>
                </c:pt>
                <c:pt idx="131">
                  <c:v>3.1809521240071787</c:v>
                </c:pt>
                <c:pt idx="132">
                  <c:v>3.2057106835321774</c:v>
                </c:pt>
                <c:pt idx="133">
                  <c:v>3.2304781012182051</c:v>
                </c:pt>
                <c:pt idx="134">
                  <c:v>3.2552543834060912</c:v>
                </c:pt>
                <c:pt idx="135">
                  <c:v>3.2800395364435007</c:v>
                </c:pt>
                <c:pt idx="136">
                  <c:v>3.3048335666849167</c:v>
                </c:pt>
                <c:pt idx="137">
                  <c:v>3.3296364804916321</c:v>
                </c:pt>
                <c:pt idx="138">
                  <c:v>3.3544482842318026</c:v>
                </c:pt>
                <c:pt idx="139">
                  <c:v>3.379268984280432</c:v>
                </c:pt>
                <c:pt idx="140">
                  <c:v>3.4040985870193623</c:v>
                </c:pt>
                <c:pt idx="141">
                  <c:v>3.428937098837336</c:v>
                </c:pt>
                <c:pt idx="142">
                  <c:v>3.4537845261299434</c:v>
                </c:pt>
                <c:pt idx="143">
                  <c:v>3.4786408752996874</c:v>
                </c:pt>
                <c:pt idx="144">
                  <c:v>3.5035061527559717</c:v>
                </c:pt>
                <c:pt idx="145">
                  <c:v>3.5283803649150824</c:v>
                </c:pt>
                <c:pt idx="146">
                  <c:v>3.5532635182002523</c:v>
                </c:pt>
                <c:pt idx="147">
                  <c:v>3.5781556190416408</c:v>
                </c:pt>
                <c:pt idx="148">
                  <c:v>3.6030566738763228</c:v>
                </c:pt>
                <c:pt idx="149">
                  <c:v>3.6279666891483542</c:v>
                </c:pt>
                <c:pt idx="150">
                  <c:v>3.6528856713087174</c:v>
                </c:pt>
                <c:pt idx="151">
                  <c:v>3.6778136268153898</c:v>
                </c:pt>
                <c:pt idx="152">
                  <c:v>3.7027505621333261</c:v>
                </c:pt>
                <c:pt idx="153">
                  <c:v>3.7276964837344462</c:v>
                </c:pt>
                <c:pt idx="154">
                  <c:v>3.7526513980976928</c:v>
                </c:pt>
                <c:pt idx="155">
                  <c:v>3.7776153117090203</c:v>
                </c:pt>
                <c:pt idx="156">
                  <c:v>3.8025882310613763</c:v>
                </c:pt>
                <c:pt idx="157">
                  <c:v>3.8275701626547618</c:v>
                </c:pt>
                <c:pt idx="158">
                  <c:v>3.8525611129962192</c:v>
                </c:pt>
                <c:pt idx="159">
                  <c:v>3.8775610885998155</c:v>
                </c:pt>
                <c:pt idx="160">
                  <c:v>3.90257009598671</c:v>
                </c:pt>
                <c:pt idx="161">
                  <c:v>3.9275881416850997</c:v>
                </c:pt>
                <c:pt idx="162">
                  <c:v>3.9526152322302881</c:v>
                </c:pt>
                <c:pt idx="163">
                  <c:v>3.9776513741646675</c:v>
                </c:pt>
                <c:pt idx="164">
                  <c:v>4.0026965740377074</c:v>
                </c:pt>
                <c:pt idx="165">
                  <c:v>4.0277508384060212</c:v>
                </c:pt>
                <c:pt idx="166">
                  <c:v>4.052814173833311</c:v>
                </c:pt>
                <c:pt idx="167">
                  <c:v>4.077886586890437</c:v>
                </c:pt>
                <c:pt idx="168">
                  <c:v>4.1029680841553988</c:v>
                </c:pt>
                <c:pt idx="169">
                  <c:v>4.1280586722133261</c:v>
                </c:pt>
                <c:pt idx="170">
                  <c:v>4.1531583576565358</c:v>
                </c:pt>
                <c:pt idx="171">
                  <c:v>4.1782671470845161</c:v>
                </c:pt>
                <c:pt idx="172">
                  <c:v>4.2033850471039189</c:v>
                </c:pt>
                <c:pt idx="173">
                  <c:v>4.2285120643286094</c:v>
                </c:pt>
                <c:pt idx="174">
                  <c:v>4.2536482053796618</c:v>
                </c:pt>
                <c:pt idx="175">
                  <c:v>4.2787934768853386</c:v>
                </c:pt>
                <c:pt idx="176">
                  <c:v>4.3039478854811613</c:v>
                </c:pt>
                <c:pt idx="177">
                  <c:v>4.3291114378098552</c:v>
                </c:pt>
                <c:pt idx="178">
                  <c:v>4.3542841405214157</c:v>
                </c:pt>
                <c:pt idx="179">
                  <c:v>4.3794660002730943</c:v>
                </c:pt>
                <c:pt idx="180">
                  <c:v>4.4046570237293903</c:v>
                </c:pt>
                <c:pt idx="181">
                  <c:v>4.4298572175621018</c:v>
                </c:pt>
                <c:pt idx="182">
                  <c:v>4.4550665884503156</c:v>
                </c:pt>
                <c:pt idx="183">
                  <c:v>4.4802851430803958</c:v>
                </c:pt>
                <c:pt idx="184">
                  <c:v>4.5055128881460407</c:v>
                </c:pt>
                <c:pt idx="185">
                  <c:v>4.5307498303482685</c:v>
                </c:pt>
                <c:pt idx="186">
                  <c:v>4.5559959763954048</c:v>
                </c:pt>
                <c:pt idx="187">
                  <c:v>4.5812513330031504</c:v>
                </c:pt>
                <c:pt idx="188">
                  <c:v>4.6065159068945247</c:v>
                </c:pt>
                <c:pt idx="189">
                  <c:v>4.6317897047999388</c:v>
                </c:pt>
                <c:pt idx="190">
                  <c:v>4.6570727334571753</c:v>
                </c:pt>
                <c:pt idx="191">
                  <c:v>4.6823649996113792</c:v>
                </c:pt>
                <c:pt idx="192">
                  <c:v>4.7076665100151214</c:v>
                </c:pt>
                <c:pt idx="193">
                  <c:v>4.73297727142835</c:v>
                </c:pt>
                <c:pt idx="194">
                  <c:v>4.7582972906184535</c:v>
                </c:pt>
                <c:pt idx="195">
                  <c:v>4.7836265743602508</c:v>
                </c:pt>
                <c:pt idx="196">
                  <c:v>4.8089651294359737</c:v>
                </c:pt>
                <c:pt idx="197">
                  <c:v>4.8343129626353303</c:v>
                </c:pt>
                <c:pt idx="198">
                  <c:v>4.8596700807554871</c:v>
                </c:pt>
                <c:pt idx="199">
                  <c:v>4.8850364906010624</c:v>
                </c:pt>
                <c:pt idx="200">
                  <c:v>4.9104121989841794</c:v>
                </c:pt>
                <c:pt idx="201">
                  <c:v>4.9357972127244558</c:v>
                </c:pt>
                <c:pt idx="202">
                  <c:v>4.9611915386489907</c:v>
                </c:pt>
                <c:pt idx="203">
                  <c:v>4.9865951835924296</c:v>
                </c:pt>
                <c:pt idx="204">
                  <c:v>5.0120081543969164</c:v>
                </c:pt>
                <c:pt idx="205">
                  <c:v>5.0374304579121549</c:v>
                </c:pt>
                <c:pt idx="206">
                  <c:v>5.0628621009953969</c:v>
                </c:pt>
                <c:pt idx="207">
                  <c:v>5.0883030905114337</c:v>
                </c:pt>
                <c:pt idx="208">
                  <c:v>5.1137534333326586</c:v>
                </c:pt>
                <c:pt idx="209">
                  <c:v>5.1392131363390154</c:v>
                </c:pt>
                <c:pt idx="210">
                  <c:v>5.1646822064180649</c:v>
                </c:pt>
                <c:pt idx="211">
                  <c:v>5.1901606504649749</c:v>
                </c:pt>
                <c:pt idx="212">
                  <c:v>5.215648475382503</c:v>
                </c:pt>
                <c:pt idx="213">
                  <c:v>5.2411456880810618</c:v>
                </c:pt>
                <c:pt idx="214">
                  <c:v>5.2666522954786972</c:v>
                </c:pt>
                <c:pt idx="215">
                  <c:v>5.292168304501085</c:v>
                </c:pt>
                <c:pt idx="216">
                  <c:v>5.317693722081585</c:v>
                </c:pt>
                <c:pt idx="217">
                  <c:v>5.3432285551612297</c:v>
                </c:pt>
                <c:pt idx="218">
                  <c:v>5.3687728106887107</c:v>
                </c:pt>
                <c:pt idx="219">
                  <c:v>5.3943264956204491</c:v>
                </c:pt>
                <c:pt idx="220">
                  <c:v>5.4198896169205355</c:v>
                </c:pt>
                <c:pt idx="221">
                  <c:v>5.4454621815608073</c:v>
                </c:pt>
                <c:pt idx="222">
                  <c:v>5.4710441965208298</c:v>
                </c:pt>
                <c:pt idx="223">
                  <c:v>5.4966356687878841</c:v>
                </c:pt>
                <c:pt idx="224">
                  <c:v>5.5222366053570271</c:v>
                </c:pt>
                <c:pt idx="225">
                  <c:v>5.5478470132310829</c:v>
                </c:pt>
                <c:pt idx="226">
                  <c:v>5.5734668994206205</c:v>
                </c:pt>
                <c:pt idx="227">
                  <c:v>5.5990962709440266</c:v>
                </c:pt>
                <c:pt idx="228">
                  <c:v>5.624735134827481</c:v>
                </c:pt>
                <c:pt idx="229">
                  <c:v>5.6503834981049508</c:v>
                </c:pt>
                <c:pt idx="230">
                  <c:v>5.6760413678182564</c:v>
                </c:pt>
                <c:pt idx="231">
                  <c:v>5.7017087510170201</c:v>
                </c:pt>
                <c:pt idx="232">
                  <c:v>5.7273856547587307</c:v>
                </c:pt>
                <c:pt idx="233">
                  <c:v>5.7530720861087365</c:v>
                </c:pt>
                <c:pt idx="234">
                  <c:v>5.7787680521402258</c:v>
                </c:pt>
                <c:pt idx="235">
                  <c:v>5.8044735599343023</c:v>
                </c:pt>
                <c:pt idx="236">
                  <c:v>5.8301886165799237</c:v>
                </c:pt>
                <c:pt idx="237">
                  <c:v>5.8559132291739804</c:v>
                </c:pt>
                <c:pt idx="238">
                  <c:v>5.8816474048212743</c:v>
                </c:pt>
                <c:pt idx="239">
                  <c:v>5.9073911506345098</c:v>
                </c:pt>
                <c:pt idx="240">
                  <c:v>5.9331444737343553</c:v>
                </c:pt>
                <c:pt idx="241">
                  <c:v>5.9589073812494284</c:v>
                </c:pt>
                <c:pt idx="242">
                  <c:v>5.9846798803162837</c:v>
                </c:pt>
                <c:pt idx="243">
                  <c:v>6.0104619780794755</c:v>
                </c:pt>
                <c:pt idx="244">
                  <c:v>6.0362536816915435</c:v>
                </c:pt>
                <c:pt idx="245">
                  <c:v>6.0620549983129983</c:v>
                </c:pt>
                <c:pt idx="246">
                  <c:v>6.0878659351123963</c:v>
                </c:pt>
                <c:pt idx="247">
                  <c:v>6.1136864992662785</c:v>
                </c:pt>
                <c:pt idx="248">
                  <c:v>6.1395166979592481</c:v>
                </c:pt>
                <c:pt idx="249">
                  <c:v>6.1653565383839517</c:v>
                </c:pt>
                <c:pt idx="250">
                  <c:v>6.1912060277410683</c:v>
                </c:pt>
                <c:pt idx="251">
                  <c:v>6.2170651732393809</c:v>
                </c:pt>
                <c:pt idx="252">
                  <c:v>6.2429339820957193</c:v>
                </c:pt>
                <c:pt idx="253">
                  <c:v>6.268812461535032</c:v>
                </c:pt>
                <c:pt idx="254">
                  <c:v>6.2947006187903769</c:v>
                </c:pt>
                <c:pt idx="255">
                  <c:v>6.3205984611028985</c:v>
                </c:pt>
                <c:pt idx="256">
                  <c:v>6.346505995721901</c:v>
                </c:pt>
                <c:pt idx="257">
                  <c:v>6.3724232299048298</c:v>
                </c:pt>
                <c:pt idx="258">
                  <c:v>6.3983501709172597</c:v>
                </c:pt>
                <c:pt idx="259">
                  <c:v>6.4242868260329544</c:v>
                </c:pt>
                <c:pt idx="260">
                  <c:v>6.4502332025338625</c:v>
                </c:pt>
                <c:pt idx="261">
                  <c:v>6.4761893077100945</c:v>
                </c:pt>
                <c:pt idx="262">
                  <c:v>6.5021551488599956</c:v>
                </c:pt>
                <c:pt idx="263">
                  <c:v>6.5281307332900989</c:v>
                </c:pt>
                <c:pt idx="264">
                  <c:v>6.5541160683151878</c:v>
                </c:pt>
                <c:pt idx="265">
                  <c:v>6.5801111612582845</c:v>
                </c:pt>
                <c:pt idx="266">
                  <c:v>6.606116019450643</c:v>
                </c:pt>
                <c:pt idx="267">
                  <c:v>6.6321306502318045</c:v>
                </c:pt>
                <c:pt idx="268">
                  <c:v>6.6581550609495874</c:v>
                </c:pt>
                <c:pt idx="269">
                  <c:v>6.6841892589600782</c:v>
                </c:pt>
                <c:pt idx="270">
                  <c:v>6.710233251627689</c:v>
                </c:pt>
                <c:pt idx="271">
                  <c:v>6.7362870463251472</c:v>
                </c:pt>
                <c:pt idx="272">
                  <c:v>6.7623506504334836</c:v>
                </c:pt>
                <c:pt idx="273">
                  <c:v>6.7884240713421002</c:v>
                </c:pt>
                <c:pt idx="274">
                  <c:v>6.8145073164487213</c:v>
                </c:pt>
                <c:pt idx="275">
                  <c:v>6.8406003931594599</c:v>
                </c:pt>
                <c:pt idx="276">
                  <c:v>6.8667033088888081</c:v>
                </c:pt>
                <c:pt idx="277">
                  <c:v>6.8928160710596211</c:v>
                </c:pt>
                <c:pt idx="278">
                  <c:v>6.9189386871031946</c:v>
                </c:pt>
                <c:pt idx="279">
                  <c:v>6.9450711644592031</c:v>
                </c:pt>
                <c:pt idx="280">
                  <c:v>6.9712135105757778</c:v>
                </c:pt>
                <c:pt idx="281">
                  <c:v>6.997365732909488</c:v>
                </c:pt>
                <c:pt idx="282">
                  <c:v>7.0235278389253359</c:v>
                </c:pt>
                <c:pt idx="283">
                  <c:v>7.0496998360968117</c:v>
                </c:pt>
                <c:pt idx="284">
                  <c:v>7.0758817319058895</c:v>
                </c:pt>
                <c:pt idx="285">
                  <c:v>7.1020735338430088</c:v>
                </c:pt>
                <c:pt idx="286">
                  <c:v>7.1282752494071371</c:v>
                </c:pt>
                <c:pt idx="287">
                  <c:v>7.154486886105766</c:v>
                </c:pt>
                <c:pt idx="288">
                  <c:v>7.1807084514548878</c:v>
                </c:pt>
                <c:pt idx="289">
                  <c:v>7.2069399529790745</c:v>
                </c:pt>
                <c:pt idx="290">
                  <c:v>7.2331813982114239</c:v>
                </c:pt>
                <c:pt idx="291">
                  <c:v>7.2594327946936259</c:v>
                </c:pt>
                <c:pt idx="292">
                  <c:v>7.2856941499759547</c:v>
                </c:pt>
                <c:pt idx="293">
                  <c:v>7.3119654716172544</c:v>
                </c:pt>
                <c:pt idx="294">
                  <c:v>7.338246767185006</c:v>
                </c:pt>
                <c:pt idx="295">
                  <c:v>7.364538044255311</c:v>
                </c:pt>
                <c:pt idx="296">
                  <c:v>7.3908393104128791</c:v>
                </c:pt>
                <c:pt idx="297">
                  <c:v>7.4171505732510985</c:v>
                </c:pt>
                <c:pt idx="298">
                  <c:v>7.4434718403720144</c:v>
                </c:pt>
                <c:pt idx="299">
                  <c:v>7.4698031193863246</c:v>
                </c:pt>
                <c:pt idx="300">
                  <c:v>7.496144417913448</c:v>
                </c:pt>
                <c:pt idx="301">
                  <c:v>7.5224957435814703</c:v>
                </c:pt>
                <c:pt idx="302">
                  <c:v>7.548857104027217</c:v>
                </c:pt>
                <c:pt idx="303">
                  <c:v>7.5752285068962424</c:v>
                </c:pt>
                <c:pt idx="304">
                  <c:v>7.601609959842814</c:v>
                </c:pt>
                <c:pt idx="305">
                  <c:v>7.628001470529993</c:v>
                </c:pt>
                <c:pt idx="306">
                  <c:v>7.6544030466295672</c:v>
                </c:pt>
                <c:pt idx="307">
                  <c:v>7.6808146958221375</c:v>
                </c:pt>
                <c:pt idx="308">
                  <c:v>7.7072364257970953</c:v>
                </c:pt>
                <c:pt idx="309">
                  <c:v>7.7336682442526152</c:v>
                </c:pt>
                <c:pt idx="310">
                  <c:v>7.7601101588957215</c:v>
                </c:pt>
                <c:pt idx="311">
                  <c:v>7.7865621774422697</c:v>
                </c:pt>
                <c:pt idx="312">
                  <c:v>7.8130243076169403</c:v>
                </c:pt>
                <c:pt idx="313">
                  <c:v>7.8394965571533008</c:v>
                </c:pt>
                <c:pt idx="314">
                  <c:v>7.8659789337937953</c:v>
                </c:pt>
                <c:pt idx="315">
                  <c:v>7.89247144528973</c:v>
                </c:pt>
                <c:pt idx="316">
                  <c:v>7.9189740994013471</c:v>
                </c:pt>
                <c:pt idx="317">
                  <c:v>7.9454869038977733</c:v>
                </c:pt>
                <c:pt idx="318">
                  <c:v>7.9720098665570909</c:v>
                </c:pt>
                <c:pt idx="319">
                  <c:v>7.9985429951663241</c:v>
                </c:pt>
                <c:pt idx="320">
                  <c:v>8.0250862975214314</c:v>
                </c:pt>
                <c:pt idx="321">
                  <c:v>8.0516397814273724</c:v>
                </c:pt>
                <c:pt idx="322">
                  <c:v>8.0782034546980643</c:v>
                </c:pt>
                <c:pt idx="323">
                  <c:v>8.1047773251564408</c:v>
                </c:pt>
                <c:pt idx="324">
                  <c:v>8.1313614006344554</c:v>
                </c:pt>
                <c:pt idx="325">
                  <c:v>8.1579556889730558</c:v>
                </c:pt>
                <c:pt idx="326">
                  <c:v>8.1845601980222629</c:v>
                </c:pt>
                <c:pt idx="327">
                  <c:v>8.2111749356411448</c:v>
                </c:pt>
                <c:pt idx="328">
                  <c:v>8.2377999096978147</c:v>
                </c:pt>
                <c:pt idx="329">
                  <c:v>8.264435128069497</c:v>
                </c:pt>
                <c:pt idx="330">
                  <c:v>8.2910805986425089</c:v>
                </c:pt>
                <c:pt idx="331">
                  <c:v>8.3177363293122504</c:v>
                </c:pt>
                <c:pt idx="332">
                  <c:v>8.344402327983282</c:v>
                </c:pt>
                <c:pt idx="333">
                  <c:v>8.3710786025692698</c:v>
                </c:pt>
                <c:pt idx="334">
                  <c:v>8.397765160993055</c:v>
                </c:pt>
                <c:pt idx="335">
                  <c:v>8.4244620111866446</c:v>
                </c:pt>
                <c:pt idx="336">
                  <c:v>8.4511691610912063</c:v>
                </c:pt>
                <c:pt idx="337">
                  <c:v>8.47788661865712</c:v>
                </c:pt>
                <c:pt idx="338">
                  <c:v>8.5046143918439814</c:v>
                </c:pt>
                <c:pt idx="339">
                  <c:v>8.5313524886205787</c:v>
                </c:pt>
                <c:pt idx="340">
                  <c:v>8.5581009169649676</c:v>
                </c:pt>
                <c:pt idx="341">
                  <c:v>8.5848596848644529</c:v>
                </c:pt>
                <c:pt idx="342">
                  <c:v>8.611628800315577</c:v>
                </c:pt>
                <c:pt idx="343">
                  <c:v>8.6384082713242041</c:v>
                </c:pt>
                <c:pt idx="344">
                  <c:v>8.6651981059054517</c:v>
                </c:pt>
                <c:pt idx="345">
                  <c:v>8.6919983120837774</c:v>
                </c:pt>
                <c:pt idx="346">
                  <c:v>8.718808897892961</c:v>
                </c:pt>
                <c:pt idx="347">
                  <c:v>8.7456298713760905</c:v>
                </c:pt>
                <c:pt idx="348">
                  <c:v>8.7724612405856419</c:v>
                </c:pt>
                <c:pt idx="349">
                  <c:v>8.7993030135834331</c:v>
                </c:pt>
                <c:pt idx="350">
                  <c:v>8.8261551984406754</c:v>
                </c:pt>
                <c:pt idx="351">
                  <c:v>8.8530178032379858</c:v>
                </c:pt>
                <c:pt idx="352">
                  <c:v>8.8798908360653623</c:v>
                </c:pt>
                <c:pt idx="353">
                  <c:v>8.9067743050222532</c:v>
                </c:pt>
                <c:pt idx="354">
                  <c:v>8.9336682182175498</c:v>
                </c:pt>
                <c:pt idx="355">
                  <c:v>8.9605725837695722</c:v>
                </c:pt>
                <c:pt idx="356">
                  <c:v>8.9874874098061284</c:v>
                </c:pt>
                <c:pt idx="357">
                  <c:v>9.0144127044645206</c:v>
                </c:pt>
                <c:pt idx="358">
                  <c:v>9.0413484758915192</c:v>
                </c:pt>
                <c:pt idx="359">
                  <c:v>9.0682947322434426</c:v>
                </c:pt>
                <c:pt idx="360">
                  <c:v>9.0952514816860983</c:v>
                </c:pt>
                <c:pt idx="361">
                  <c:v>9.1222187323948738</c:v>
                </c:pt>
                <c:pt idx="362">
                  <c:v>9.149196492554708</c:v>
                </c:pt>
                <c:pt idx="363">
                  <c:v>9.1761847703600843</c:v>
                </c:pt>
                <c:pt idx="364">
                  <c:v>9.2031835740151156</c:v>
                </c:pt>
                <c:pt idx="365">
                  <c:v>9.2301929117334787</c:v>
                </c:pt>
                <c:pt idx="366">
                  <c:v>9.2572127917384943</c:v>
                </c:pt>
                <c:pt idx="367">
                  <c:v>9.2842432222631057</c:v>
                </c:pt>
                <c:pt idx="368">
                  <c:v>9.3112842115499195</c:v>
                </c:pt>
                <c:pt idx="369">
                  <c:v>9.3383357678511754</c:v>
                </c:pt>
                <c:pt idx="370">
                  <c:v>9.3653978994288209</c:v>
                </c:pt>
                <c:pt idx="371">
                  <c:v>9.3924706145544707</c:v>
                </c:pt>
                <c:pt idx="372">
                  <c:v>9.4195539215094719</c:v>
                </c:pt>
                <c:pt idx="373">
                  <c:v>9.4466478285848883</c:v>
                </c:pt>
                <c:pt idx="374">
                  <c:v>9.4737523440815075</c:v>
                </c:pt>
                <c:pt idx="375">
                  <c:v>9.5008674763098959</c:v>
                </c:pt>
                <c:pt idx="376">
                  <c:v>9.5279932335903617</c:v>
                </c:pt>
                <c:pt idx="377">
                  <c:v>9.5551296242530217</c:v>
                </c:pt>
                <c:pt idx="378">
                  <c:v>9.5822766566377897</c:v>
                </c:pt>
                <c:pt idx="379">
                  <c:v>9.6094343390943742</c:v>
                </c:pt>
                <c:pt idx="380">
                  <c:v>9.6366026799823459</c:v>
                </c:pt>
                <c:pt idx="381">
                  <c:v>9.66378168767109</c:v>
                </c:pt>
                <c:pt idx="382">
                  <c:v>9.6909713705398772</c:v>
                </c:pt>
                <c:pt idx="383">
                  <c:v>9.718171736977844</c:v>
                </c:pt>
                <c:pt idx="384">
                  <c:v>9.7453827953840371</c:v>
                </c:pt>
                <c:pt idx="385">
                  <c:v>9.7726045541673745</c:v>
                </c:pt>
                <c:pt idx="386">
                  <c:v>9.7998370217467414</c:v>
                </c:pt>
                <c:pt idx="387">
                  <c:v>9.827080206550928</c:v>
                </c:pt>
                <c:pt idx="388">
                  <c:v>9.8543341170186967</c:v>
                </c:pt>
                <c:pt idx="389">
                  <c:v>9.881598761598795</c:v>
                </c:pt>
                <c:pt idx="390">
                  <c:v>9.9088741487499163</c:v>
                </c:pt>
                <c:pt idx="391">
                  <c:v>9.9361602869408028</c:v>
                </c:pt>
                <c:pt idx="392">
                  <c:v>9.9634571846501707</c:v>
                </c:pt>
                <c:pt idx="393">
                  <c:v>9.9907648503668049</c:v>
                </c:pt>
                <c:pt idx="394">
                  <c:v>10.018083292589527</c:v>
                </c:pt>
                <c:pt idx="395">
                  <c:v>10.045412519827234</c:v>
                </c:pt>
                <c:pt idx="396">
                  <c:v>10.072752540598877</c:v>
                </c:pt>
                <c:pt idx="397">
                  <c:v>10.100103363433538</c:v>
                </c:pt>
                <c:pt idx="398">
                  <c:v>10.127464996870385</c:v>
                </c:pt>
                <c:pt idx="399">
                  <c:v>10.154837449458732</c:v>
                </c:pt>
                <c:pt idx="400">
                  <c:v>10.182220729758047</c:v>
                </c:pt>
                <c:pt idx="401">
                  <c:v>10.20961484633793</c:v>
                </c:pt>
                <c:pt idx="402">
                  <c:v>10.237019807778191</c:v>
                </c:pt>
                <c:pt idx="403">
                  <c:v>10.264435622668802</c:v>
                </c:pt>
                <c:pt idx="404">
                  <c:v>10.291862299609972</c:v>
                </c:pt>
                <c:pt idx="405">
                  <c:v>10.319299847212132</c:v>
                </c:pt>
                <c:pt idx="406">
                  <c:v>10.346748274095933</c:v>
                </c:pt>
                <c:pt idx="407">
                  <c:v>10.374207588892318</c:v>
                </c:pt>
                <c:pt idx="408">
                  <c:v>10.401677800242473</c:v>
                </c:pt>
                <c:pt idx="409">
                  <c:v>10.429158916797896</c:v>
                </c:pt>
                <c:pt idx="410">
                  <c:v>10.456650947220385</c:v>
                </c:pt>
                <c:pt idx="411">
                  <c:v>10.484153900182077</c:v>
                </c:pt>
                <c:pt idx="412">
                  <c:v>10.511667784365414</c:v>
                </c:pt>
                <c:pt idx="413">
                  <c:v>10.539192608463237</c:v>
                </c:pt>
                <c:pt idx="414">
                  <c:v>10.566728381178722</c:v>
                </c:pt>
                <c:pt idx="415">
                  <c:v>10.594275111225462</c:v>
                </c:pt>
                <c:pt idx="416">
                  <c:v>10.621832807327452</c:v>
                </c:pt>
                <c:pt idx="417">
                  <c:v>10.649401478219094</c:v>
                </c:pt>
                <c:pt idx="418">
                  <c:v>10.676981132645256</c:v>
                </c:pt>
                <c:pt idx="419">
                  <c:v>10.704571779361224</c:v>
                </c:pt>
                <c:pt idx="420">
                  <c:v>10.732173427132796</c:v>
                </c:pt>
                <c:pt idx="421">
                  <c:v>10.759786084736239</c:v>
                </c:pt>
                <c:pt idx="422">
                  <c:v>10.787409760958344</c:v>
                </c:pt>
                <c:pt idx="423">
                  <c:v>10.815044464596387</c:v>
                </c:pt>
                <c:pt idx="424">
                  <c:v>10.842690204458229</c:v>
                </c:pt>
                <c:pt idx="425">
                  <c:v>10.87034698936225</c:v>
                </c:pt>
                <c:pt idx="426">
                  <c:v>10.898014828137432</c:v>
                </c:pt>
                <c:pt idx="427">
                  <c:v>10.925693729623344</c:v>
                </c:pt>
                <c:pt idx="428">
                  <c:v>10.953383702670138</c:v>
                </c:pt>
                <c:pt idx="429">
                  <c:v>10.981084756138621</c:v>
                </c:pt>
                <c:pt idx="430">
                  <c:v>11.008796898900213</c:v>
                </c:pt>
                <c:pt idx="431">
                  <c:v>11.036520139837016</c:v>
                </c:pt>
                <c:pt idx="432">
                  <c:v>11.06425448784181</c:v>
                </c:pt>
                <c:pt idx="433">
                  <c:v>11.091999951818035</c:v>
                </c:pt>
                <c:pt idx="434">
                  <c:v>11.119756540679884</c:v>
                </c:pt>
                <c:pt idx="435">
                  <c:v>11.147524263352235</c:v>
                </c:pt>
                <c:pt idx="436">
                  <c:v>11.175303128770739</c:v>
                </c:pt>
                <c:pt idx="437">
                  <c:v>11.203093145881803</c:v>
                </c:pt>
                <c:pt idx="438">
                  <c:v>11.230894323642621</c:v>
                </c:pt>
                <c:pt idx="439">
                  <c:v>11.258706671021148</c:v>
                </c:pt>
                <c:pt idx="440">
                  <c:v>11.286530196996198</c:v>
                </c:pt>
                <c:pt idx="441">
                  <c:v>11.31436491055738</c:v>
                </c:pt>
                <c:pt idx="442">
                  <c:v>11.342210820705168</c:v>
                </c:pt>
                <c:pt idx="443">
                  <c:v>11.370067936450916</c:v>
                </c:pt>
                <c:pt idx="444">
                  <c:v>11.397936266816821</c:v>
                </c:pt>
                <c:pt idx="445">
                  <c:v>11.425815820836023</c:v>
                </c:pt>
                <c:pt idx="446">
                  <c:v>11.453706607552549</c:v>
                </c:pt>
                <c:pt idx="447">
                  <c:v>11.481608636021381</c:v>
                </c:pt>
                <c:pt idx="448">
                  <c:v>11.509521915308458</c:v>
                </c:pt>
                <c:pt idx="449">
                  <c:v>11.537446454490661</c:v>
                </c:pt>
                <c:pt idx="450">
                  <c:v>11.565382262655902</c:v>
                </c:pt>
                <c:pt idx="451">
                  <c:v>11.593329348903056</c:v>
                </c:pt>
                <c:pt idx="452">
                  <c:v>11.621287722342053</c:v>
                </c:pt>
                <c:pt idx="453">
                  <c:v>11.64925739209386</c:v>
                </c:pt>
                <c:pt idx="454">
                  <c:v>11.677238367290506</c:v>
                </c:pt>
                <c:pt idx="455">
                  <c:v>11.705230657075079</c:v>
                </c:pt>
                <c:pt idx="456">
                  <c:v>11.733234270601789</c:v>
                </c:pt>
                <c:pt idx="457">
                  <c:v>11.761249217035934</c:v>
                </c:pt>
                <c:pt idx="458">
                  <c:v>11.789275505553965</c:v>
                </c:pt>
                <c:pt idx="459">
                  <c:v>11.817313145343485</c:v>
                </c:pt>
                <c:pt idx="460">
                  <c:v>11.845362145603238</c:v>
                </c:pt>
                <c:pt idx="461">
                  <c:v>11.87342251554319</c:v>
                </c:pt>
                <c:pt idx="462">
                  <c:v>11.901494264384475</c:v>
                </c:pt>
                <c:pt idx="463">
                  <c:v>11.929577401359476</c:v>
                </c:pt>
                <c:pt idx="464">
                  <c:v>11.957671935711808</c:v>
                </c:pt>
                <c:pt idx="465">
                  <c:v>11.985777876696355</c:v>
                </c:pt>
                <c:pt idx="466">
                  <c:v>12.013895233579252</c:v>
                </c:pt>
                <c:pt idx="467">
                  <c:v>12.042024015637963</c:v>
                </c:pt>
                <c:pt idx="468">
                  <c:v>12.070164232161233</c:v>
                </c:pt>
                <c:pt idx="469">
                  <c:v>12.098315892449161</c:v>
                </c:pt>
                <c:pt idx="470">
                  <c:v>12.126479005813202</c:v>
                </c:pt>
                <c:pt idx="471">
                  <c:v>12.154653581576152</c:v>
                </c:pt>
                <c:pt idx="472">
                  <c:v>12.182839629072232</c:v>
                </c:pt>
                <c:pt idx="473">
                  <c:v>12.211037157647027</c:v>
                </c:pt>
                <c:pt idx="474">
                  <c:v>12.239246176657586</c:v>
                </c:pt>
                <c:pt idx="475">
                  <c:v>12.26746669547239</c:v>
                </c:pt>
                <c:pt idx="476">
                  <c:v>12.295698723471357</c:v>
                </c:pt>
                <c:pt idx="477">
                  <c:v>12.323942270045929</c:v>
                </c:pt>
                <c:pt idx="478">
                  <c:v>12.352197344599006</c:v>
                </c:pt>
                <c:pt idx="479">
                  <c:v>12.380463956545034</c:v>
                </c:pt>
                <c:pt idx="480">
                  <c:v>12.408742115309989</c:v>
                </c:pt>
                <c:pt idx="481">
                  <c:v>12.43703183033141</c:v>
                </c:pt>
                <c:pt idx="482">
                  <c:v>12.465333111058385</c:v>
                </c:pt>
                <c:pt idx="483">
                  <c:v>12.493645966951636</c:v>
                </c:pt>
                <c:pt idx="484">
                  <c:v>12.521970407483455</c:v>
                </c:pt>
                <c:pt idx="485">
                  <c:v>12.550306442137794</c:v>
                </c:pt>
                <c:pt idx="486">
                  <c:v>12.57865408041026</c:v>
                </c:pt>
                <c:pt idx="487">
                  <c:v>12.607013331808107</c:v>
                </c:pt>
                <c:pt idx="488">
                  <c:v>12.635384205850301</c:v>
                </c:pt>
                <c:pt idx="489">
                  <c:v>12.66376671206749</c:v>
                </c:pt>
                <c:pt idx="490">
                  <c:v>12.692160860002076</c:v>
                </c:pt>
                <c:pt idx="491">
                  <c:v>12.720566659208208</c:v>
                </c:pt>
                <c:pt idx="492">
                  <c:v>12.748984119251769</c:v>
                </c:pt>
                <c:pt idx="493">
                  <c:v>12.77741324971047</c:v>
                </c:pt>
                <c:pt idx="494">
                  <c:v>12.805854060173786</c:v>
                </c:pt>
                <c:pt idx="495">
                  <c:v>12.83430656024305</c:v>
                </c:pt>
                <c:pt idx="496">
                  <c:v>12.862770759531418</c:v>
                </c:pt>
                <c:pt idx="497">
                  <c:v>12.891246667663934</c:v>
                </c:pt>
                <c:pt idx="498">
                  <c:v>12.919734294277482</c:v>
                </c:pt>
                <c:pt idx="499">
                  <c:v>12.948233649020894</c:v>
                </c:pt>
                <c:pt idx="500">
                  <c:v>12.976744741554887</c:v>
                </c:pt>
                <c:pt idx="501">
                  <c:v>13.005267581552141</c:v>
                </c:pt>
                <c:pt idx="502">
                  <c:v>13.033802178697307</c:v>
                </c:pt>
                <c:pt idx="503">
                  <c:v>13.06234854268698</c:v>
                </c:pt>
                <c:pt idx="504">
                  <c:v>13.090906683229797</c:v>
                </c:pt>
                <c:pt idx="505">
                  <c:v>13.119476610046378</c:v>
                </c:pt>
                <c:pt idx="506">
                  <c:v>13.148058332869411</c:v>
                </c:pt>
                <c:pt idx="507">
                  <c:v>13.176651861443636</c:v>
                </c:pt>
                <c:pt idx="508">
                  <c:v>13.205257205525882</c:v>
                </c:pt>
                <c:pt idx="509">
                  <c:v>13.233874374885051</c:v>
                </c:pt>
                <c:pt idx="510">
                  <c:v>13.262503379302199</c:v>
                </c:pt>
                <c:pt idx="511">
                  <c:v>13.29114422857049</c:v>
                </c:pt>
                <c:pt idx="512">
                  <c:v>13.319796932495276</c:v>
                </c:pt>
                <c:pt idx="513">
                  <c:v>13.348461500894082</c:v>
                </c:pt>
                <c:pt idx="514">
                  <c:v>13.377137943596615</c:v>
                </c:pt>
                <c:pt idx="515">
                  <c:v>13.405826270444836</c:v>
                </c:pt>
                <c:pt idx="516">
                  <c:v>13.434526491292914</c:v>
                </c:pt>
                <c:pt idx="517">
                  <c:v>13.463238616007295</c:v>
                </c:pt>
                <c:pt idx="518">
                  <c:v>13.491962654466727</c:v>
                </c:pt>
                <c:pt idx="519">
                  <c:v>13.520698616562214</c:v>
                </c:pt>
                <c:pt idx="520">
                  <c:v>13.549446512197131</c:v>
                </c:pt>
                <c:pt idx="521">
                  <c:v>13.578206351287152</c:v>
                </c:pt>
                <c:pt idx="522">
                  <c:v>13.606978143760347</c:v>
                </c:pt>
                <c:pt idx="523">
                  <c:v>13.635761899557163</c:v>
                </c:pt>
                <c:pt idx="524">
                  <c:v>13.664557628630453</c:v>
                </c:pt>
                <c:pt idx="525">
                  <c:v>13.693365340945476</c:v>
                </c:pt>
                <c:pt idx="526">
                  <c:v>13.72218504647997</c:v>
                </c:pt>
                <c:pt idx="527">
                  <c:v>13.751016755224104</c:v>
                </c:pt>
                <c:pt idx="528">
                  <c:v>13.779860477180563</c:v>
                </c:pt>
                <c:pt idx="529">
                  <c:v>13.808716222364538</c:v>
                </c:pt>
                <c:pt idx="530">
                  <c:v>13.837584000803725</c:v>
                </c:pt>
                <c:pt idx="531">
                  <c:v>13.866463822538405</c:v>
                </c:pt>
                <c:pt idx="532">
                  <c:v>13.895355697621396</c:v>
                </c:pt>
                <c:pt idx="533">
                  <c:v>13.924259636118133</c:v>
                </c:pt>
                <c:pt idx="534">
                  <c:v>13.953175648106656</c:v>
                </c:pt>
                <c:pt idx="535">
                  <c:v>13.982103743677651</c:v>
                </c:pt>
                <c:pt idx="536">
                  <c:v>14.011043932934427</c:v>
                </c:pt>
                <c:pt idx="537">
                  <c:v>14.039996225993011</c:v>
                </c:pt>
                <c:pt idx="538">
                  <c:v>14.06896063298209</c:v>
                </c:pt>
                <c:pt idx="539">
                  <c:v>14.097937164043095</c:v>
                </c:pt>
                <c:pt idx="540">
                  <c:v>14.126925829330203</c:v>
                </c:pt>
                <c:pt idx="541">
                  <c:v>14.155926639010318</c:v>
                </c:pt>
                <c:pt idx="542">
                  <c:v>14.184939603263173</c:v>
                </c:pt>
                <c:pt idx="543">
                  <c:v>14.21396473228126</c:v>
                </c:pt>
                <c:pt idx="544">
                  <c:v>14.243002036269928</c:v>
                </c:pt>
                <c:pt idx="545">
                  <c:v>14.272051525447379</c:v>
                </c:pt>
                <c:pt idx="546">
                  <c:v>14.301113210044646</c:v>
                </c:pt>
                <c:pt idx="547">
                  <c:v>14.330187100305698</c:v>
                </c:pt>
                <c:pt idx="548">
                  <c:v>14.35927320648738</c:v>
                </c:pt>
                <c:pt idx="549">
                  <c:v>14.388371538859493</c:v>
                </c:pt>
                <c:pt idx="550">
                  <c:v>14.417482107704791</c:v>
                </c:pt>
                <c:pt idx="551">
                  <c:v>14.446604923319009</c:v>
                </c:pt>
                <c:pt idx="552">
                  <c:v>14.475739996010859</c:v>
                </c:pt>
                <c:pt idx="553">
                  <c:v>14.504887336102108</c:v>
                </c:pt>
                <c:pt idx="554">
                  <c:v>14.534046953927533</c:v>
                </c:pt>
                <c:pt idx="555">
                  <c:v>14.563218859834999</c:v>
                </c:pt>
                <c:pt idx="556">
                  <c:v>14.592403064185465</c:v>
                </c:pt>
                <c:pt idx="557">
                  <c:v>14.621599577352967</c:v>
                </c:pt>
                <c:pt idx="558">
                  <c:v>14.650808409724712</c:v>
                </c:pt>
                <c:pt idx="559">
                  <c:v>14.680029571701024</c:v>
                </c:pt>
                <c:pt idx="560">
                  <c:v>14.709263073695428</c:v>
                </c:pt>
                <c:pt idx="561">
                  <c:v>14.738508926134651</c:v>
                </c:pt>
                <c:pt idx="562">
                  <c:v>14.767767139458611</c:v>
                </c:pt>
                <c:pt idx="563">
                  <c:v>14.797037724120507</c:v>
                </c:pt>
                <c:pt idx="564">
                  <c:v>14.826320690586765</c:v>
                </c:pt>
                <c:pt idx="565">
                  <c:v>14.855616049337129</c:v>
                </c:pt>
                <c:pt idx="566">
                  <c:v>14.884923810864642</c:v>
                </c:pt>
                <c:pt idx="567">
                  <c:v>14.914243985675689</c:v>
                </c:pt>
                <c:pt idx="568">
                  <c:v>14.943576584289982</c:v>
                </c:pt>
                <c:pt idx="569">
                  <c:v>14.972921617240656</c:v>
                </c:pt>
                <c:pt idx="570">
                  <c:v>15.002279095074201</c:v>
                </c:pt>
                <c:pt idx="571">
                  <c:v>15.031649028350557</c:v>
                </c:pt>
                <c:pt idx="572">
                  <c:v>15.061031427643121</c:v>
                </c:pt>
                <c:pt idx="573">
                  <c:v>15.09042630353872</c:v>
                </c:pt>
                <c:pt idx="574">
                  <c:v>15.119833666637721</c:v>
                </c:pt>
                <c:pt idx="575">
                  <c:v>15.149253527553958</c:v>
                </c:pt>
                <c:pt idx="576">
                  <c:v>15.178685896914839</c:v>
                </c:pt>
                <c:pt idx="577">
                  <c:v>15.208130785361323</c:v>
                </c:pt>
                <c:pt idx="578">
                  <c:v>15.237588203547958</c:v>
                </c:pt>
                <c:pt idx="579">
                  <c:v>15.267058162142876</c:v>
                </c:pt>
                <c:pt idx="580">
                  <c:v>15.296540671827872</c:v>
                </c:pt>
                <c:pt idx="581">
                  <c:v>15.326035743298364</c:v>
                </c:pt>
                <c:pt idx="582">
                  <c:v>15.355543387263467</c:v>
                </c:pt>
                <c:pt idx="583">
                  <c:v>15.385063614446006</c:v>
                </c:pt>
                <c:pt idx="584">
                  <c:v>15.414596435582492</c:v>
                </c:pt>
                <c:pt idx="585">
                  <c:v>15.444141861423228</c:v>
                </c:pt>
                <c:pt idx="586">
                  <c:v>15.473699902732244</c:v>
                </c:pt>
                <c:pt idx="587">
                  <c:v>15.5032705702874</c:v>
                </c:pt>
                <c:pt idx="588">
                  <c:v>15.532853874880365</c:v>
                </c:pt>
                <c:pt idx="589">
                  <c:v>15.562449827316629</c:v>
                </c:pt>
                <c:pt idx="590">
                  <c:v>15.592058438415577</c:v>
                </c:pt>
                <c:pt idx="591">
                  <c:v>15.621679719010453</c:v>
                </c:pt>
                <c:pt idx="592">
                  <c:v>15.651313679948437</c:v>
                </c:pt>
                <c:pt idx="593">
                  <c:v>15.680960332090633</c:v>
                </c:pt>
                <c:pt idx="594">
                  <c:v>15.710619686312127</c:v>
                </c:pt>
                <c:pt idx="595">
                  <c:v>15.740291753501946</c:v>
                </c:pt>
                <c:pt idx="596">
                  <c:v>15.769976544563173</c:v>
                </c:pt>
                <c:pt idx="597">
                  <c:v>15.79967407041288</c:v>
                </c:pt>
                <c:pt idx="598">
                  <c:v>15.829384341982228</c:v>
                </c:pt>
                <c:pt idx="599">
                  <c:v>15.859107370216455</c:v>
                </c:pt>
                <c:pt idx="600">
                  <c:v>15.888843166074878</c:v>
                </c:pt>
                <c:pt idx="601">
                  <c:v>15.918591740530976</c:v>
                </c:pt>
                <c:pt idx="602">
                  <c:v>15.948353104572352</c:v>
                </c:pt>
                <c:pt idx="603">
                  <c:v>15.978127269200805</c:v>
                </c:pt>
                <c:pt idx="604">
                  <c:v>16.007914245432335</c:v>
                </c:pt>
                <c:pt idx="605">
                  <c:v>16.037714044297172</c:v>
                </c:pt>
                <c:pt idx="606">
                  <c:v>16.067526676839773</c:v>
                </c:pt>
                <c:pt idx="607">
                  <c:v>16.097352154118898</c:v>
                </c:pt>
                <c:pt idx="608">
                  <c:v>16.127190487207589</c:v>
                </c:pt>
                <c:pt idx="609">
                  <c:v>16.157041687193225</c:v>
                </c:pt>
                <c:pt idx="610">
                  <c:v>16.186905765177535</c:v>
                </c:pt>
                <c:pt idx="611">
                  <c:v>16.216782732276599</c:v>
                </c:pt>
                <c:pt idx="612">
                  <c:v>16.24667259962094</c:v>
                </c:pt>
                <c:pt idx="613">
                  <c:v>16.276575378355453</c:v>
                </c:pt>
                <c:pt idx="614">
                  <c:v>16.306491079639514</c:v>
                </c:pt>
                <c:pt idx="615">
                  <c:v>16.336419714646986</c:v>
                </c:pt>
                <c:pt idx="616">
                  <c:v>16.366361294566186</c:v>
                </c:pt>
                <c:pt idx="617">
                  <c:v>16.396315830599999</c:v>
                </c:pt>
                <c:pt idx="618">
                  <c:v>16.426283333965827</c:v>
                </c:pt>
                <c:pt idx="619">
                  <c:v>16.456263815895664</c:v>
                </c:pt>
                <c:pt idx="620">
                  <c:v>16.486257287636104</c:v>
                </c:pt>
                <c:pt idx="621">
                  <c:v>16.516263760448371</c:v>
                </c:pt>
                <c:pt idx="622">
                  <c:v>16.546283245608308</c:v>
                </c:pt>
                <c:pt idx="623">
                  <c:v>16.576315754406473</c:v>
                </c:pt>
                <c:pt idx="624">
                  <c:v>16.606361298148098</c:v>
                </c:pt>
                <c:pt idx="625">
                  <c:v>16.636419888153149</c:v>
                </c:pt>
                <c:pt idx="626">
                  <c:v>16.666491535756371</c:v>
                </c:pt>
                <c:pt idx="627">
                  <c:v>16.696576252307231</c:v>
                </c:pt>
                <c:pt idx="628">
                  <c:v>16.726674049170061</c:v>
                </c:pt>
                <c:pt idx="629">
                  <c:v>16.756784937723964</c:v>
                </c:pt>
                <c:pt idx="630">
                  <c:v>16.786908929362948</c:v>
                </c:pt>
                <c:pt idx="631">
                  <c:v>16.817046035495881</c:v>
                </c:pt>
                <c:pt idx="632">
                  <c:v>16.847196267546529</c:v>
                </c:pt>
                <c:pt idx="633">
                  <c:v>16.877359636953614</c:v>
                </c:pt>
                <c:pt idx="634">
                  <c:v>16.907536155170785</c:v>
                </c:pt>
                <c:pt idx="635">
                  <c:v>16.937725833666708</c:v>
                </c:pt>
                <c:pt idx="636">
                  <c:v>16.967928683925042</c:v>
                </c:pt>
                <c:pt idx="637">
                  <c:v>16.998144717444504</c:v>
                </c:pt>
                <c:pt idx="638">
                  <c:v>17.028373945738839</c:v>
                </c:pt>
                <c:pt idx="639">
                  <c:v>17.058616380336922</c:v>
                </c:pt>
                <c:pt idx="640">
                  <c:v>17.088872032782703</c:v>
                </c:pt>
                <c:pt idx="641">
                  <c:v>17.119140914635313</c:v>
                </c:pt>
                <c:pt idx="642">
                  <c:v>17.149423037469038</c:v>
                </c:pt>
                <c:pt idx="643">
                  <c:v>17.179718412873346</c:v>
                </c:pt>
                <c:pt idx="644">
                  <c:v>17.210027052452961</c:v>
                </c:pt>
                <c:pt idx="645">
                  <c:v>17.24034896782781</c:v>
                </c:pt>
                <c:pt idx="646">
                  <c:v>17.270684170633135</c:v>
                </c:pt>
                <c:pt idx="647">
                  <c:v>17.301032672519469</c:v>
                </c:pt>
                <c:pt idx="648">
                  <c:v>17.331394485152678</c:v>
                </c:pt>
                <c:pt idx="649">
                  <c:v>17.361769620213963</c:v>
                </c:pt>
                <c:pt idx="650">
                  <c:v>17.392158089399945</c:v>
                </c:pt>
                <c:pt idx="651">
                  <c:v>17.422559904422616</c:v>
                </c:pt>
                <c:pt idx="652">
                  <c:v>17.452975077009434</c:v>
                </c:pt>
                <c:pt idx="653">
                  <c:v>17.483403618903328</c:v>
                </c:pt>
                <c:pt idx="654">
                  <c:v>17.513845541862676</c:v>
                </c:pt>
                <c:pt idx="655">
                  <c:v>17.544300857661426</c:v>
                </c:pt>
                <c:pt idx="656">
                  <c:v>17.574769578089036</c:v>
                </c:pt>
                <c:pt idx="657">
                  <c:v>17.605251714950555</c:v>
                </c:pt>
                <c:pt idx="658">
                  <c:v>17.635747280066642</c:v>
                </c:pt>
                <c:pt idx="659">
                  <c:v>17.666256285273555</c:v>
                </c:pt>
                <c:pt idx="660">
                  <c:v>17.696778742423241</c:v>
                </c:pt>
                <c:pt idx="661">
                  <c:v>17.727314663383304</c:v>
                </c:pt>
                <c:pt idx="662">
                  <c:v>17.757864060037079</c:v>
                </c:pt>
                <c:pt idx="663">
                  <c:v>17.788426944283628</c:v>
                </c:pt>
                <c:pt idx="664">
                  <c:v>17.819003328037809</c:v>
                </c:pt>
                <c:pt idx="665">
                  <c:v>17.849593223230219</c:v>
                </c:pt>
                <c:pt idx="666">
                  <c:v>17.880196641807341</c:v>
                </c:pt>
                <c:pt idx="667">
                  <c:v>17.910813595731458</c:v>
                </c:pt>
                <c:pt idx="668">
                  <c:v>17.94144409698076</c:v>
                </c:pt>
                <c:pt idx="669">
                  <c:v>17.972088157549351</c:v>
                </c:pt>
                <c:pt idx="670">
                  <c:v>18.002745789447236</c:v>
                </c:pt>
                <c:pt idx="671">
                  <c:v>18.033417004700429</c:v>
                </c:pt>
                <c:pt idx="672">
                  <c:v>18.064101815350888</c:v>
                </c:pt>
                <c:pt idx="673">
                  <c:v>18.094800233456624</c:v>
                </c:pt>
                <c:pt idx="674">
                  <c:v>18.125512271091701</c:v>
                </c:pt>
                <c:pt idx="675">
                  <c:v>18.15623794034623</c:v>
                </c:pt>
                <c:pt idx="676">
                  <c:v>18.186977253326461</c:v>
                </c:pt>
                <c:pt idx="677">
                  <c:v>18.217730222154753</c:v>
                </c:pt>
                <c:pt idx="678">
                  <c:v>18.248496858969634</c:v>
                </c:pt>
                <c:pt idx="679">
                  <c:v>18.279277175925838</c:v>
                </c:pt>
                <c:pt idx="680">
                  <c:v>18.310071185194314</c:v>
                </c:pt>
                <c:pt idx="681">
                  <c:v>18.340878898962242</c:v>
                </c:pt>
                <c:pt idx="682">
                  <c:v>18.371700329433107</c:v>
                </c:pt>
                <c:pt idx="683">
                  <c:v>18.402535488826683</c:v>
                </c:pt>
                <c:pt idx="684">
                  <c:v>18.433384389379079</c:v>
                </c:pt>
                <c:pt idx="685">
                  <c:v>18.464247043342805</c:v>
                </c:pt>
                <c:pt idx="686">
                  <c:v>18.495123462986708</c:v>
                </c:pt>
                <c:pt idx="687">
                  <c:v>18.526013660596114</c:v>
                </c:pt>
                <c:pt idx="688">
                  <c:v>18.556917648472758</c:v>
                </c:pt>
                <c:pt idx="689">
                  <c:v>18.587835438934889</c:v>
                </c:pt>
                <c:pt idx="690">
                  <c:v>18.618767044317252</c:v>
                </c:pt>
                <c:pt idx="691">
                  <c:v>18.64971247697116</c:v>
                </c:pt>
                <c:pt idx="692">
                  <c:v>18.680671749264452</c:v>
                </c:pt>
                <c:pt idx="693">
                  <c:v>18.711644873581619</c:v>
                </c:pt>
                <c:pt idx="694">
                  <c:v>18.742631862323723</c:v>
                </c:pt>
                <c:pt idx="695">
                  <c:v>18.773632727908542</c:v>
                </c:pt>
                <c:pt idx="696">
                  <c:v>18.804647482770534</c:v>
                </c:pt>
                <c:pt idx="697">
                  <c:v>18.835676139360842</c:v>
                </c:pt>
                <c:pt idx="698">
                  <c:v>18.866718710147406</c:v>
                </c:pt>
                <c:pt idx="699">
                  <c:v>18.897775207614902</c:v>
                </c:pt>
                <c:pt idx="700">
                  <c:v>18.928845644264861</c:v>
                </c:pt>
                <c:pt idx="701">
                  <c:v>18.959930032615631</c:v>
                </c:pt>
                <c:pt idx="702">
                  <c:v>18.991028385202423</c:v>
                </c:pt>
                <c:pt idx="703">
                  <c:v>19.022140714577365</c:v>
                </c:pt>
                <c:pt idx="704">
                  <c:v>19.05326703330951</c:v>
                </c:pt>
                <c:pt idx="705">
                  <c:v>19.084407353984876</c:v>
                </c:pt>
                <c:pt idx="706">
                  <c:v>19.115561689206469</c:v>
                </c:pt>
                <c:pt idx="707">
                  <c:v>19.146730051594339</c:v>
                </c:pt>
                <c:pt idx="708">
                  <c:v>19.177912453785549</c:v>
                </c:pt>
                <c:pt idx="709">
                  <c:v>19.209108908434295</c:v>
                </c:pt>
                <c:pt idx="710">
                  <c:v>19.240319428211848</c:v>
                </c:pt>
                <c:pt idx="711">
                  <c:v>19.271544025806641</c:v>
                </c:pt>
                <c:pt idx="712">
                  <c:v>19.302782713924305</c:v>
                </c:pt>
                <c:pt idx="713">
                  <c:v>19.334035505287638</c:v>
                </c:pt>
                <c:pt idx="714">
                  <c:v>19.365302412636723</c:v>
                </c:pt>
                <c:pt idx="715">
                  <c:v>19.396583448728862</c:v>
                </c:pt>
                <c:pt idx="716">
                  <c:v>19.427878626338707</c:v>
                </c:pt>
                <c:pt idx="717">
                  <c:v>19.459187958258216</c:v>
                </c:pt>
                <c:pt idx="718">
                  <c:v>19.490511457296737</c:v>
                </c:pt>
                <c:pt idx="719">
                  <c:v>19.521849136280974</c:v>
                </c:pt>
                <c:pt idx="720">
                  <c:v>19.553201008055101</c:v>
                </c:pt>
                <c:pt idx="721">
                  <c:v>19.58456708548071</c:v>
                </c:pt>
                <c:pt idx="722">
                  <c:v>19.615947381436918</c:v>
                </c:pt>
                <c:pt idx="723">
                  <c:v>19.647341908820362</c:v>
                </c:pt>
                <c:pt idx="724">
                  <c:v>19.678750680545203</c:v>
                </c:pt>
                <c:pt idx="725">
                  <c:v>19.710173709543227</c:v>
                </c:pt>
                <c:pt idx="726">
                  <c:v>19.741611008763801</c:v>
                </c:pt>
                <c:pt idx="727">
                  <c:v>19.773062591173975</c:v>
                </c:pt>
                <c:pt idx="728">
                  <c:v>19.80452846975847</c:v>
                </c:pt>
                <c:pt idx="729">
                  <c:v>19.836008657519706</c:v>
                </c:pt>
                <c:pt idx="730">
                  <c:v>19.867503167477874</c:v>
                </c:pt>
                <c:pt idx="731">
                  <c:v>19.899012012670926</c:v>
                </c:pt>
                <c:pt idx="732">
                  <c:v>19.93053520615463</c:v>
                </c:pt>
                <c:pt idx="733">
                  <c:v>19.962072761002606</c:v>
                </c:pt>
                <c:pt idx="734">
                  <c:v>19.993624690306351</c:v>
                </c:pt>
                <c:pt idx="735">
                  <c:v>20.025191007175259</c:v>
                </c:pt>
                <c:pt idx="736">
                  <c:v>20.056771724736656</c:v>
                </c:pt>
                <c:pt idx="737">
                  <c:v>20.088366856135874</c:v>
                </c:pt>
                <c:pt idx="738">
                  <c:v>20.119976414536232</c:v>
                </c:pt>
                <c:pt idx="739">
                  <c:v>20.151600413119098</c:v>
                </c:pt>
                <c:pt idx="740">
                  <c:v>20.183238865083897</c:v>
                </c:pt>
                <c:pt idx="741">
                  <c:v>20.214891783648191</c:v>
                </c:pt>
                <c:pt idx="742">
                  <c:v>20.246559182047633</c:v>
                </c:pt>
                <c:pt idx="743">
                  <c:v>20.278241073536098</c:v>
                </c:pt>
                <c:pt idx="744">
                  <c:v>20.309937471385638</c:v>
                </c:pt>
                <c:pt idx="745">
                  <c:v>20.341648388886568</c:v>
                </c:pt>
                <c:pt idx="746">
                  <c:v>20.373373839347444</c:v>
                </c:pt>
                <c:pt idx="747">
                  <c:v>20.405113836095143</c:v>
                </c:pt>
                <c:pt idx="748">
                  <c:v>20.436868392474885</c:v>
                </c:pt>
                <c:pt idx="749">
                  <c:v>20.468637521850265</c:v>
                </c:pt>
                <c:pt idx="750">
                  <c:v>20.500421237603295</c:v>
                </c:pt>
                <c:pt idx="751">
                  <c:v>20.532219553134389</c:v>
                </c:pt>
                <c:pt idx="752">
                  <c:v>20.56403248186248</c:v>
                </c:pt>
                <c:pt idx="753">
                  <c:v>20.595860037224973</c:v>
                </c:pt>
                <c:pt idx="754">
                  <c:v>20.627702232677848</c:v>
                </c:pt>
                <c:pt idx="755">
                  <c:v>20.659559081695644</c:v>
                </c:pt>
                <c:pt idx="756">
                  <c:v>20.691430597771532</c:v>
                </c:pt>
                <c:pt idx="757">
                  <c:v>20.72331679441729</c:v>
                </c:pt>
                <c:pt idx="758">
                  <c:v>20.755217685163402</c:v>
                </c:pt>
                <c:pt idx="759">
                  <c:v>20.787133283559058</c:v>
                </c:pt>
                <c:pt idx="760">
                  <c:v>20.819063603172211</c:v>
                </c:pt>
                <c:pt idx="761">
                  <c:v>20.851008657589595</c:v>
                </c:pt>
                <c:pt idx="762">
                  <c:v>20.882968460416745</c:v>
                </c:pt>
                <c:pt idx="763">
                  <c:v>20.914943025278045</c:v>
                </c:pt>
                <c:pt idx="764">
                  <c:v>20.946932365816796</c:v>
                </c:pt>
                <c:pt idx="765">
                  <c:v>20.978936495695201</c:v>
                </c:pt>
                <c:pt idx="766">
                  <c:v>21.010955428594443</c:v>
                </c:pt>
                <c:pt idx="767">
                  <c:v>21.042989178214654</c:v>
                </c:pt>
                <c:pt idx="768">
                  <c:v>21.075037758275048</c:v>
                </c:pt>
                <c:pt idx="769">
                  <c:v>21.107101182513848</c:v>
                </c:pt>
                <c:pt idx="770">
                  <c:v>21.139179464688414</c:v>
                </c:pt>
                <c:pt idx="771">
                  <c:v>21.171272618575234</c:v>
                </c:pt>
                <c:pt idx="772">
                  <c:v>21.203380657969962</c:v>
                </c:pt>
                <c:pt idx="773">
                  <c:v>21.235503596687451</c:v>
                </c:pt>
                <c:pt idx="774">
                  <c:v>21.26764144856179</c:v>
                </c:pt>
                <c:pt idx="775">
                  <c:v>21.299794227446355</c:v>
                </c:pt>
                <c:pt idx="776">
                  <c:v>21.331961947213845</c:v>
                </c:pt>
                <c:pt idx="777">
                  <c:v>21.364144621756292</c:v>
                </c:pt>
                <c:pt idx="778">
                  <c:v>21.396342264985119</c:v>
                </c:pt>
                <c:pt idx="779">
                  <c:v>21.428554890831148</c:v>
                </c:pt>
                <c:pt idx="780">
                  <c:v>21.460782513244684</c:v>
                </c:pt>
                <c:pt idx="781">
                  <c:v>21.493025146195517</c:v>
                </c:pt>
                <c:pt idx="782">
                  <c:v>21.52528280367298</c:v>
                </c:pt>
                <c:pt idx="783">
                  <c:v>21.557555499685929</c:v>
                </c:pt>
                <c:pt idx="784">
                  <c:v>21.589843248262873</c:v>
                </c:pt>
                <c:pt idx="785">
                  <c:v>21.622146063451918</c:v>
                </c:pt>
                <c:pt idx="786">
                  <c:v>21.654463959320864</c:v>
                </c:pt>
                <c:pt idx="787">
                  <c:v>21.686796949957234</c:v>
                </c:pt>
                <c:pt idx="788">
                  <c:v>21.719145049468292</c:v>
                </c:pt>
                <c:pt idx="789">
                  <c:v>21.751508271981074</c:v>
                </c:pt>
                <c:pt idx="790">
                  <c:v>21.783886631642442</c:v>
                </c:pt>
                <c:pt idx="791">
                  <c:v>21.816280142619128</c:v>
                </c:pt>
                <c:pt idx="792">
                  <c:v>21.848688819097763</c:v>
                </c:pt>
                <c:pt idx="793">
                  <c:v>21.881112675284914</c:v>
                </c:pt>
                <c:pt idx="794">
                  <c:v>21.913551725407096</c:v>
                </c:pt>
                <c:pt idx="795">
                  <c:v>21.946005983710869</c:v>
                </c:pt>
                <c:pt idx="796">
                  <c:v>21.9784754644628</c:v>
                </c:pt>
                <c:pt idx="797">
                  <c:v>22.010960181949567</c:v>
                </c:pt>
                <c:pt idx="798">
                  <c:v>22.043460150477969</c:v>
                </c:pt>
                <c:pt idx="799">
                  <c:v>22.075975384374971</c:v>
                </c:pt>
                <c:pt idx="800">
                  <c:v>22.108505897987708</c:v>
                </c:pt>
                <c:pt idx="801">
                  <c:v>22.141051705683566</c:v>
                </c:pt>
                <c:pt idx="802">
                  <c:v>22.173612821850213</c:v>
                </c:pt>
                <c:pt idx="803">
                  <c:v>22.206189260895616</c:v>
                </c:pt>
                <c:pt idx="804">
                  <c:v>22.23878103724812</c:v>
                </c:pt>
                <c:pt idx="805">
                  <c:v>22.27138816535642</c:v>
                </c:pt>
                <c:pt idx="806">
                  <c:v>22.304010659689645</c:v>
                </c:pt>
                <c:pt idx="807">
                  <c:v>22.33664853473741</c:v>
                </c:pt>
                <c:pt idx="808">
                  <c:v>22.369301805009826</c:v>
                </c:pt>
                <c:pt idx="809">
                  <c:v>22.401970485037552</c:v>
                </c:pt>
                <c:pt idx="810">
                  <c:v>22.434654589371807</c:v>
                </c:pt>
                <c:pt idx="811">
                  <c:v>22.467354132584457</c:v>
                </c:pt>
                <c:pt idx="812">
                  <c:v>22.500069129268002</c:v>
                </c:pt>
                <c:pt idx="813">
                  <c:v>22.532799594035659</c:v>
                </c:pt>
                <c:pt idx="814">
                  <c:v>22.565545541521381</c:v>
                </c:pt>
                <c:pt idx="815">
                  <c:v>22.598306986379907</c:v>
                </c:pt>
                <c:pt idx="816">
                  <c:v>22.631083943286765</c:v>
                </c:pt>
                <c:pt idx="817">
                  <c:v>22.663876426938348</c:v>
                </c:pt>
                <c:pt idx="818">
                  <c:v>22.696684452051954</c:v>
                </c:pt>
                <c:pt idx="819">
                  <c:v>22.729508033365821</c:v>
                </c:pt>
                <c:pt idx="820">
                  <c:v>22.762347185639161</c:v>
                </c:pt>
                <c:pt idx="821">
                  <c:v>22.795201923652183</c:v>
                </c:pt>
                <c:pt idx="822">
                  <c:v>22.828072262206142</c:v>
                </c:pt>
                <c:pt idx="823">
                  <c:v>22.860958216123429</c:v>
                </c:pt>
                <c:pt idx="824">
                  <c:v>22.893859800247533</c:v>
                </c:pt>
                <c:pt idx="825">
                  <c:v>22.926777029443137</c:v>
                </c:pt>
                <c:pt idx="826">
                  <c:v>22.959709918596143</c:v>
                </c:pt>
                <c:pt idx="827">
                  <c:v>22.992658482613688</c:v>
                </c:pt>
                <c:pt idx="828">
                  <c:v>23.025622736424207</c:v>
                </c:pt>
                <c:pt idx="829">
                  <c:v>23.058602694977484</c:v>
                </c:pt>
                <c:pt idx="830">
                  <c:v>23.091598373244683</c:v>
                </c:pt>
                <c:pt idx="831">
                  <c:v>23.124609786218386</c:v>
                </c:pt>
                <c:pt idx="832">
                  <c:v>23.157636948912614</c:v>
                </c:pt>
                <c:pt idx="833">
                  <c:v>23.190679876362896</c:v>
                </c:pt>
                <c:pt idx="834">
                  <c:v>23.223738583626314</c:v>
                </c:pt>
                <c:pt idx="835">
                  <c:v>23.25681308578152</c:v>
                </c:pt>
                <c:pt idx="836">
                  <c:v>23.289903397928811</c:v>
                </c:pt>
                <c:pt idx="837">
                  <c:v>23.323009535190106</c:v>
                </c:pt>
                <c:pt idx="838">
                  <c:v>23.356131512709084</c:v>
                </c:pt>
                <c:pt idx="839">
                  <c:v>23.389269345651108</c:v>
                </c:pt>
                <c:pt idx="840">
                  <c:v>23.422423049203392</c:v>
                </c:pt>
                <c:pt idx="841">
                  <c:v>23.455592638574945</c:v>
                </c:pt>
                <c:pt idx="842">
                  <c:v>23.488778128996678</c:v>
                </c:pt>
                <c:pt idx="843">
                  <c:v>23.521979535721375</c:v>
                </c:pt>
                <c:pt idx="844">
                  <c:v>23.5551968740238</c:v>
                </c:pt>
                <c:pt idx="845">
                  <c:v>23.588430159200716</c:v>
                </c:pt>
                <c:pt idx="846">
                  <c:v>23.621679406570941</c:v>
                </c:pt>
                <c:pt idx="847">
                  <c:v>23.654944631475363</c:v>
                </c:pt>
                <c:pt idx="848">
                  <c:v>23.688225849276993</c:v>
                </c:pt>
                <c:pt idx="849">
                  <c:v>23.721523075360995</c:v>
                </c:pt>
                <c:pt idx="850">
                  <c:v>23.754836325134782</c:v>
                </c:pt>
                <c:pt idx="851">
                  <c:v>23.788165614028003</c:v>
                </c:pt>
                <c:pt idx="852">
                  <c:v>23.821510957492613</c:v>
                </c:pt>
                <c:pt idx="853">
                  <c:v>23.854872371002877</c:v>
                </c:pt>
                <c:pt idx="854">
                  <c:v>23.888249870055482</c:v>
                </c:pt>
                <c:pt idx="855">
                  <c:v>23.921643470169514</c:v>
                </c:pt>
                <c:pt idx="856">
                  <c:v>23.955053186886538</c:v>
                </c:pt>
                <c:pt idx="857">
                  <c:v>23.988479035770645</c:v>
                </c:pt>
                <c:pt idx="858">
                  <c:v>24.021921032408468</c:v>
                </c:pt>
                <c:pt idx="859">
                  <c:v>24.055379192409241</c:v>
                </c:pt>
                <c:pt idx="860">
                  <c:v>24.088853531404833</c:v>
                </c:pt>
                <c:pt idx="861">
                  <c:v>24.122344065049823</c:v>
                </c:pt>
                <c:pt idx="862">
                  <c:v>24.155850809021505</c:v>
                </c:pt>
                <c:pt idx="863">
                  <c:v>24.189373779019967</c:v>
                </c:pt>
                <c:pt idx="864">
                  <c:v>24.222912990768084</c:v>
                </c:pt>
                <c:pt idx="865">
                  <c:v>24.256468460011639</c:v>
                </c:pt>
                <c:pt idx="866">
                  <c:v>24.290040202519272</c:v>
                </c:pt>
                <c:pt idx="867">
                  <c:v>24.323628234082619</c:v>
                </c:pt>
                <c:pt idx="868">
                  <c:v>24.357232570516302</c:v>
                </c:pt>
                <c:pt idx="869">
                  <c:v>24.390853227657985</c:v>
                </c:pt>
                <c:pt idx="870">
                  <c:v>24.424490221368405</c:v>
                </c:pt>
                <c:pt idx="871">
                  <c:v>24.458143567531433</c:v>
                </c:pt>
                <c:pt idx="872">
                  <c:v>24.491813282054132</c:v>
                </c:pt>
                <c:pt idx="873">
                  <c:v>24.525499380866783</c:v>
                </c:pt>
                <c:pt idx="874">
                  <c:v>24.559201879922949</c:v>
                </c:pt>
                <c:pt idx="875">
                  <c:v>24.592920795199461</c:v>
                </c:pt>
                <c:pt idx="876">
                  <c:v>24.62665614269654</c:v>
                </c:pt>
                <c:pt idx="877">
                  <c:v>24.660407938437803</c:v>
                </c:pt>
                <c:pt idx="878">
                  <c:v>24.694176198470331</c:v>
                </c:pt>
                <c:pt idx="879">
                  <c:v>24.727960938864687</c:v>
                </c:pt>
                <c:pt idx="880">
                  <c:v>24.761762175714956</c:v>
                </c:pt>
                <c:pt idx="881">
                  <c:v>24.79557992513886</c:v>
                </c:pt>
                <c:pt idx="882">
                  <c:v>24.829414203277686</c:v>
                </c:pt>
                <c:pt idx="883">
                  <c:v>24.863265026296464</c:v>
                </c:pt>
                <c:pt idx="884">
                  <c:v>24.897132410383914</c:v>
                </c:pt>
                <c:pt idx="885">
                  <c:v>24.931016371752548</c:v>
                </c:pt>
                <c:pt idx="886">
                  <c:v>24.964916926638672</c:v>
                </c:pt>
                <c:pt idx="887">
                  <c:v>24.998834091302466</c:v>
                </c:pt>
                <c:pt idx="888">
                  <c:v>25.03276788202804</c:v>
                </c:pt>
                <c:pt idx="889">
                  <c:v>25.066718315123442</c:v>
                </c:pt>
                <c:pt idx="890">
                  <c:v>25.100685406920746</c:v>
                </c:pt>
                <c:pt idx="891">
                  <c:v>25.134669173776061</c:v>
                </c:pt>
                <c:pt idx="892">
                  <c:v>25.168669632069587</c:v>
                </c:pt>
                <c:pt idx="893">
                  <c:v>25.202686798205701</c:v>
                </c:pt>
                <c:pt idx="894">
                  <c:v>25.236720688612952</c:v>
                </c:pt>
                <c:pt idx="895">
                  <c:v>25.270771319744163</c:v>
                </c:pt>
                <c:pt idx="896">
                  <c:v>25.304838708076396</c:v>
                </c:pt>
                <c:pt idx="897">
                  <c:v>25.338922870111109</c:v>
                </c:pt>
                <c:pt idx="898">
                  <c:v>25.37302382237409</c:v>
                </c:pt>
                <c:pt idx="899">
                  <c:v>25.407141581415608</c:v>
                </c:pt>
                <c:pt idx="900">
                  <c:v>25.441276163810389</c:v>
                </c:pt>
                <c:pt idx="901">
                  <c:v>25.475427586157714</c:v>
                </c:pt>
                <c:pt idx="902">
                  <c:v>25.509595865081408</c:v>
                </c:pt>
                <c:pt idx="903">
                  <c:v>25.543781017229939</c:v>
                </c:pt>
                <c:pt idx="904">
                  <c:v>25.57798305927647</c:v>
                </c:pt>
                <c:pt idx="905">
                  <c:v>25.61220200791886</c:v>
                </c:pt>
                <c:pt idx="906">
                  <c:v>25.646437879879777</c:v>
                </c:pt>
                <c:pt idx="907">
                  <c:v>25.680690691906673</c:v>
                </c:pt>
                <c:pt idx="908">
                  <c:v>25.714960460771906</c:v>
                </c:pt>
                <c:pt idx="909">
                  <c:v>25.749247203272724</c:v>
                </c:pt>
                <c:pt idx="910">
                  <c:v>25.783550936231375</c:v>
                </c:pt>
                <c:pt idx="911">
                  <c:v>25.817871676495109</c:v>
                </c:pt>
                <c:pt idx="912">
                  <c:v>25.852209440936278</c:v>
                </c:pt>
                <c:pt idx="913">
                  <c:v>25.886564246452302</c:v>
                </c:pt>
                <c:pt idx="914">
                  <c:v>25.920936109965801</c:v>
                </c:pt>
                <c:pt idx="915">
                  <c:v>25.955325048424619</c:v>
                </c:pt>
                <c:pt idx="916">
                  <c:v>25.989731078801867</c:v>
                </c:pt>
                <c:pt idx="917">
                  <c:v>26.024154218095976</c:v>
                </c:pt>
                <c:pt idx="918">
                  <c:v>26.058594483330737</c:v>
                </c:pt>
                <c:pt idx="919">
                  <c:v>26.093051891555366</c:v>
                </c:pt>
                <c:pt idx="920">
                  <c:v>26.127526459844557</c:v>
                </c:pt>
                <c:pt idx="921">
                  <c:v>26.162018205298534</c:v>
                </c:pt>
                <c:pt idx="922">
                  <c:v>26.196527145043085</c:v>
                </c:pt>
                <c:pt idx="923">
                  <c:v>26.231053296229607</c:v>
                </c:pt>
                <c:pt idx="924">
                  <c:v>26.265596676035216</c:v>
                </c:pt>
                <c:pt idx="925">
                  <c:v>26.300157301662701</c:v>
                </c:pt>
                <c:pt idx="926">
                  <c:v>26.334735190340666</c:v>
                </c:pt>
                <c:pt idx="927">
                  <c:v>26.369330359323538</c:v>
                </c:pt>
                <c:pt idx="928">
                  <c:v>26.403942825891633</c:v>
                </c:pt>
                <c:pt idx="929">
                  <c:v>26.43857260735118</c:v>
                </c:pt>
                <c:pt idx="930">
                  <c:v>26.47321972103439</c:v>
                </c:pt>
                <c:pt idx="931">
                  <c:v>26.507884184299542</c:v>
                </c:pt>
                <c:pt idx="932">
                  <c:v>26.542566014530976</c:v>
                </c:pt>
                <c:pt idx="933">
                  <c:v>26.577265229139211</c:v>
                </c:pt>
                <c:pt idx="934">
                  <c:v>26.611981845560909</c:v>
                </c:pt>
                <c:pt idx="935">
                  <c:v>26.64671588125902</c:v>
                </c:pt>
                <c:pt idx="936">
                  <c:v>26.681467353722763</c:v>
                </c:pt>
                <c:pt idx="937">
                  <c:v>26.716236280467733</c:v>
                </c:pt>
                <c:pt idx="938">
                  <c:v>26.75102267903592</c:v>
                </c:pt>
                <c:pt idx="939">
                  <c:v>26.785826566995794</c:v>
                </c:pt>
                <c:pt idx="940">
                  <c:v>26.820647961942299</c:v>
                </c:pt>
                <c:pt idx="941">
                  <c:v>26.855486881496955</c:v>
                </c:pt>
                <c:pt idx="942">
                  <c:v>26.890343343307915</c:v>
                </c:pt>
                <c:pt idx="943">
                  <c:v>26.925217365050006</c:v>
                </c:pt>
                <c:pt idx="944">
                  <c:v>26.960108964424773</c:v>
                </c:pt>
                <c:pt idx="945">
                  <c:v>26.995018159160541</c:v>
                </c:pt>
                <c:pt idx="946">
                  <c:v>27.029944967012447</c:v>
                </c:pt>
                <c:pt idx="947">
                  <c:v>27.064889405762557</c:v>
                </c:pt>
                <c:pt idx="948">
                  <c:v>27.099851493219852</c:v>
                </c:pt>
                <c:pt idx="949">
                  <c:v>27.134831247220337</c:v>
                </c:pt>
                <c:pt idx="950">
                  <c:v>27.169828685627024</c:v>
                </c:pt>
                <c:pt idx="951">
                  <c:v>27.20484382633008</c:v>
                </c:pt>
                <c:pt idx="952">
                  <c:v>27.239876687246788</c:v>
                </c:pt>
                <c:pt idx="953">
                  <c:v>27.274927286321677</c:v>
                </c:pt>
                <c:pt idx="954">
                  <c:v>27.309995641526545</c:v>
                </c:pt>
                <c:pt idx="955">
                  <c:v>27.345081770860521</c:v>
                </c:pt>
                <c:pt idx="956">
                  <c:v>27.380185692350089</c:v>
                </c:pt>
                <c:pt idx="957">
                  <c:v>27.415307424049189</c:v>
                </c:pt>
                <c:pt idx="958">
                  <c:v>27.45044698403925</c:v>
                </c:pt>
                <c:pt idx="959">
                  <c:v>27.485604390429263</c:v>
                </c:pt>
                <c:pt idx="960">
                  <c:v>27.520779661355824</c:v>
                </c:pt>
                <c:pt idx="961">
                  <c:v>27.555972814983168</c:v>
                </c:pt>
                <c:pt idx="962">
                  <c:v>27.591183869503251</c:v>
                </c:pt>
                <c:pt idx="963">
                  <c:v>27.626412843135817</c:v>
                </c:pt>
                <c:pt idx="964">
                  <c:v>27.661659754128447</c:v>
                </c:pt>
                <c:pt idx="965">
                  <c:v>27.696924620756601</c:v>
                </c:pt>
                <c:pt idx="966">
                  <c:v>27.732207461323664</c:v>
                </c:pt>
                <c:pt idx="967">
                  <c:v>27.767508294161054</c:v>
                </c:pt>
                <c:pt idx="968">
                  <c:v>27.802827137628213</c:v>
                </c:pt>
                <c:pt idx="969">
                  <c:v>27.838164010112727</c:v>
                </c:pt>
                <c:pt idx="970">
                  <c:v>27.87351893003035</c:v>
                </c:pt>
                <c:pt idx="971">
                  <c:v>27.90889191582507</c:v>
                </c:pt>
                <c:pt idx="972">
                  <c:v>27.944282985969139</c:v>
                </c:pt>
                <c:pt idx="973">
                  <c:v>27.979692158963168</c:v>
                </c:pt>
                <c:pt idx="974">
                  <c:v>28.01511945333618</c:v>
                </c:pt>
                <c:pt idx="975">
                  <c:v>28.05056488764566</c:v>
                </c:pt>
                <c:pt idx="976">
                  <c:v>28.086028480477623</c:v>
                </c:pt>
                <c:pt idx="977">
                  <c:v>28.121510250446619</c:v>
                </c:pt>
                <c:pt idx="978">
                  <c:v>28.157010216195903</c:v>
                </c:pt>
                <c:pt idx="979">
                  <c:v>28.192528396397353</c:v>
                </c:pt>
                <c:pt idx="980">
                  <c:v>28.228064809751661</c:v>
                </c:pt>
                <c:pt idx="981">
                  <c:v>28.263619474988307</c:v>
                </c:pt>
                <c:pt idx="982">
                  <c:v>28.299192410865668</c:v>
                </c:pt>
                <c:pt idx="983">
                  <c:v>28.334783636171014</c:v>
                </c:pt>
                <c:pt idx="984">
                  <c:v>28.370393169720632</c:v>
                </c:pt>
                <c:pt idx="985">
                  <c:v>28.406021030359863</c:v>
                </c:pt>
                <c:pt idx="986">
                  <c:v>28.441667236963156</c:v>
                </c:pt>
                <c:pt idx="987">
                  <c:v>28.477331808434148</c:v>
                </c:pt>
                <c:pt idx="988">
                  <c:v>28.513014763705684</c:v>
                </c:pt>
                <c:pt idx="989">
                  <c:v>28.548716121739893</c:v>
                </c:pt>
                <c:pt idx="990">
                  <c:v>28.584435901528295</c:v>
                </c:pt>
                <c:pt idx="991">
                  <c:v>28.6201741220918</c:v>
                </c:pt>
                <c:pt idx="992">
                  <c:v>28.655930802480807</c:v>
                </c:pt>
                <c:pt idx="993">
                  <c:v>28.691705961775213</c:v>
                </c:pt>
                <c:pt idx="994">
                  <c:v>28.727499619084572</c:v>
                </c:pt>
                <c:pt idx="995">
                  <c:v>28.763311793548038</c:v>
                </c:pt>
                <c:pt idx="996">
                  <c:v>28.799142504334515</c:v>
                </c:pt>
                <c:pt idx="997">
                  <c:v>28.834991770642684</c:v>
                </c:pt>
                <c:pt idx="998">
                  <c:v>28.870859611701079</c:v>
                </c:pt>
                <c:pt idx="999">
                  <c:v>28.906746046768113</c:v>
                </c:pt>
                <c:pt idx="1000">
                  <c:v>28.942651095132163</c:v>
                </c:pt>
                <c:pt idx="1001">
                  <c:v>28.978574776111667</c:v>
                </c:pt>
                <c:pt idx="1002">
                  <c:v>29.014517109055134</c:v>
                </c:pt>
                <c:pt idx="1003">
                  <c:v>29.050478113341242</c:v>
                </c:pt>
                <c:pt idx="1004">
                  <c:v>29.08645780837886</c:v>
                </c:pt>
                <c:pt idx="1005">
                  <c:v>29.122456213607137</c:v>
                </c:pt>
                <c:pt idx="1006">
                  <c:v>29.158473348495583</c:v>
                </c:pt>
                <c:pt idx="1007">
                  <c:v>29.194509232544114</c:v>
                </c:pt>
                <c:pt idx="1008">
                  <c:v>29.2305638852831</c:v>
                </c:pt>
                <c:pt idx="1009">
                  <c:v>29.266637326273464</c:v>
                </c:pt>
                <c:pt idx="1010">
                  <c:v>29.302729575106696</c:v>
                </c:pt>
                <c:pt idx="1011">
                  <c:v>29.338840651404951</c:v>
                </c:pt>
                <c:pt idx="1012">
                  <c:v>29.374970574821127</c:v>
                </c:pt>
                <c:pt idx="1013">
                  <c:v>29.4111193650389</c:v>
                </c:pt>
                <c:pt idx="1014">
                  <c:v>29.447287041772807</c:v>
                </c:pt>
                <c:pt idx="1015">
                  <c:v>29.483473624768287</c:v>
                </c:pt>
                <c:pt idx="1016">
                  <c:v>29.519679133801748</c:v>
                </c:pt>
                <c:pt idx="1017">
                  <c:v>29.555903588680671</c:v>
                </c:pt>
                <c:pt idx="1018">
                  <c:v>29.592147009243646</c:v>
                </c:pt>
                <c:pt idx="1019">
                  <c:v>29.628409415360441</c:v>
                </c:pt>
                <c:pt idx="1020">
                  <c:v>29.664690826932031</c:v>
                </c:pt>
                <c:pt idx="1021">
                  <c:v>29.700991263890756</c:v>
                </c:pt>
                <c:pt idx="1022">
                  <c:v>29.737310746200269</c:v>
                </c:pt>
                <c:pt idx="1023">
                  <c:v>29.773649293855694</c:v>
                </c:pt>
                <c:pt idx="1024">
                  <c:v>29.81000692688367</c:v>
                </c:pt>
                <c:pt idx="1025">
                  <c:v>29.846383665342398</c:v>
                </c:pt>
                <c:pt idx="1026">
                  <c:v>29.882779529321702</c:v>
                </c:pt>
                <c:pt idx="1027">
                  <c:v>29.919194538943106</c:v>
                </c:pt>
                <c:pt idx="1028">
                  <c:v>29.955628714359936</c:v>
                </c:pt>
                <c:pt idx="1029">
                  <c:v>29.992082075757327</c:v>
                </c:pt>
                <c:pt idx="1030">
                  <c:v>30.028554643352358</c:v>
                </c:pt>
                <c:pt idx="1031">
                  <c:v>30.065046437394027</c:v>
                </c:pt>
                <c:pt idx="1032">
                  <c:v>30.101557478163397</c:v>
                </c:pt>
                <c:pt idx="1033">
                  <c:v>30.138087785973642</c:v>
                </c:pt>
                <c:pt idx="1034">
                  <c:v>30.174637381170111</c:v>
                </c:pt>
                <c:pt idx="1035">
                  <c:v>30.211206284130402</c:v>
                </c:pt>
                <c:pt idx="1036">
                  <c:v>30.247794515264395</c:v>
                </c:pt>
                <c:pt idx="1037">
                  <c:v>30.284402095014389</c:v>
                </c:pt>
                <c:pt idx="1038">
                  <c:v>30.321029043855091</c:v>
                </c:pt>
                <c:pt idx="1039">
                  <c:v>30.357675382293756</c:v>
                </c:pt>
                <c:pt idx="1040">
                  <c:v>30.394341130870213</c:v>
                </c:pt>
                <c:pt idx="1041">
                  <c:v>30.431026310156955</c:v>
                </c:pt>
                <c:pt idx="1042">
                  <c:v>30.467730940759186</c:v>
                </c:pt>
                <c:pt idx="1043">
                  <c:v>30.504455043314888</c:v>
                </c:pt>
                <c:pt idx="1044">
                  <c:v>30.541198638494947</c:v>
                </c:pt>
                <c:pt idx="1045">
                  <c:v>30.577961747003158</c:v>
                </c:pt>
                <c:pt idx="1046">
                  <c:v>30.614744389576327</c:v>
                </c:pt>
                <c:pt idx="1047">
                  <c:v>30.65154658698431</c:v>
                </c:pt>
                <c:pt idx="1048">
                  <c:v>30.688368360030147</c:v>
                </c:pt>
                <c:pt idx="1049">
                  <c:v>30.725209729550045</c:v>
                </c:pt>
                <c:pt idx="1050">
                  <c:v>30.762070716413533</c:v>
                </c:pt>
                <c:pt idx="1051">
                  <c:v>30.79895134152348</c:v>
                </c:pt>
                <c:pt idx="1052">
                  <c:v>30.835851625816201</c:v>
                </c:pt>
                <c:pt idx="1053">
                  <c:v>30.872771590261475</c:v>
                </c:pt>
                <c:pt idx="1054">
                  <c:v>30.909711255862657</c:v>
                </c:pt>
                <c:pt idx="1055">
                  <c:v>30.946670643656773</c:v>
                </c:pt>
                <c:pt idx="1056">
                  <c:v>30.983649774714536</c:v>
                </c:pt>
                <c:pt idx="1057">
                  <c:v>31.020648670140467</c:v>
                </c:pt>
                <c:pt idx="1058">
                  <c:v>31.057667351072915</c:v>
                </c:pt>
                <c:pt idx="1059">
                  <c:v>31.09470583868416</c:v>
                </c:pt>
                <c:pt idx="1060">
                  <c:v>31.131764154180512</c:v>
                </c:pt>
                <c:pt idx="1061">
                  <c:v>31.168842318802344</c:v>
                </c:pt>
                <c:pt idx="1062">
                  <c:v>31.20594035382419</c:v>
                </c:pt>
                <c:pt idx="1063">
                  <c:v>31.243058280554756</c:v>
                </c:pt>
                <c:pt idx="1064">
                  <c:v>31.280196120337116</c:v>
                </c:pt>
                <c:pt idx="1065">
                  <c:v>31.317353894548642</c:v>
                </c:pt>
                <c:pt idx="1066">
                  <c:v>31.354531624601201</c:v>
                </c:pt>
                <c:pt idx="1067">
                  <c:v>31.39172933194115</c:v>
                </c:pt>
                <c:pt idx="1068">
                  <c:v>31.428947038049465</c:v>
                </c:pt>
                <c:pt idx="1069">
                  <c:v>31.466184764441749</c:v>
                </c:pt>
                <c:pt idx="1070">
                  <c:v>31.503442532668355</c:v>
                </c:pt>
                <c:pt idx="1071">
                  <c:v>31.540720364314467</c:v>
                </c:pt>
                <c:pt idx="1072">
                  <c:v>31.578018281000155</c:v>
                </c:pt>
                <c:pt idx="1073">
                  <c:v>31.615336304380456</c:v>
                </c:pt>
                <c:pt idx="1074">
                  <c:v>31.652674456145437</c:v>
                </c:pt>
                <c:pt idx="1075">
                  <c:v>31.690032758020269</c:v>
                </c:pt>
                <c:pt idx="1076">
                  <c:v>31.727411231765345</c:v>
                </c:pt>
                <c:pt idx="1077">
                  <c:v>31.764809899176306</c:v>
                </c:pt>
                <c:pt idx="1078">
                  <c:v>31.802228782084168</c:v>
                </c:pt>
                <c:pt idx="1079">
                  <c:v>31.839667902355309</c:v>
                </c:pt>
                <c:pt idx="1080">
                  <c:v>31.877127281891667</c:v>
                </c:pt>
                <c:pt idx="1081">
                  <c:v>31.914606942630702</c:v>
                </c:pt>
                <c:pt idx="1082">
                  <c:v>31.952106906545559</c:v>
                </c:pt>
                <c:pt idx="1083">
                  <c:v>31.989627195645106</c:v>
                </c:pt>
                <c:pt idx="1084">
                  <c:v>32.027167831974026</c:v>
                </c:pt>
                <c:pt idx="1085">
                  <c:v>32.064728837612854</c:v>
                </c:pt>
                <c:pt idx="1086">
                  <c:v>32.102310234678107</c:v>
                </c:pt>
                <c:pt idx="1087">
                  <c:v>32.13991204532234</c:v>
                </c:pt>
                <c:pt idx="1088">
                  <c:v>32.17753429173424</c:v>
                </c:pt>
                <c:pt idx="1089">
                  <c:v>32.215176996138673</c:v>
                </c:pt>
                <c:pt idx="1090">
                  <c:v>32.252840180796781</c:v>
                </c:pt>
                <c:pt idx="1091">
                  <c:v>32.290523868006076</c:v>
                </c:pt>
                <c:pt idx="1092">
                  <c:v>32.328228080100473</c:v>
                </c:pt>
                <c:pt idx="1093">
                  <c:v>32.365952839450443</c:v>
                </c:pt>
                <c:pt idx="1094">
                  <c:v>32.403698168463009</c:v>
                </c:pt>
                <c:pt idx="1095">
                  <c:v>32.441464089581913</c:v>
                </c:pt>
                <c:pt idx="1096">
                  <c:v>32.479250625287605</c:v>
                </c:pt>
                <c:pt idx="1097">
                  <c:v>32.517057798097369</c:v>
                </c:pt>
                <c:pt idx="1098">
                  <c:v>32.554885630565437</c:v>
                </c:pt>
                <c:pt idx="1099">
                  <c:v>32.592734145283003</c:v>
                </c:pt>
                <c:pt idx="1100">
                  <c:v>32.63060336487839</c:v>
                </c:pt>
                <c:pt idx="1101">
                  <c:v>32.668493312016999</c:v>
                </c:pt>
                <c:pt idx="1102">
                  <c:v>32.70640400940151</c:v>
                </c:pt>
                <c:pt idx="1103">
                  <c:v>32.744335479771927</c:v>
                </c:pt>
                <c:pt idx="1104">
                  <c:v>32.782287745905649</c:v>
                </c:pt>
                <c:pt idx="1105">
                  <c:v>32.82026083061757</c:v>
                </c:pt>
                <c:pt idx="1106">
                  <c:v>32.858254756760118</c:v>
                </c:pt>
                <c:pt idx="1107">
                  <c:v>32.896269547223412</c:v>
                </c:pt>
                <c:pt idx="1108">
                  <c:v>32.934305224935244</c:v>
                </c:pt>
                <c:pt idx="1109">
                  <c:v>32.97236181286128</c:v>
                </c:pt>
                <c:pt idx="1110">
                  <c:v>33.010439334005049</c:v>
                </c:pt>
                <c:pt idx="1111">
                  <c:v>33.048537811408089</c:v>
                </c:pt>
                <c:pt idx="1112">
                  <c:v>33.086657268149963</c:v>
                </c:pt>
                <c:pt idx="1113">
                  <c:v>33.124797727348394</c:v>
                </c:pt>
                <c:pt idx="1114">
                  <c:v>33.16295921215935</c:v>
                </c:pt>
                <c:pt idx="1115">
                  <c:v>33.201141745777122</c:v>
                </c:pt>
                <c:pt idx="1116">
                  <c:v>33.239345351434395</c:v>
                </c:pt>
                <c:pt idx="1117">
                  <c:v>33.277570052402311</c:v>
                </c:pt>
                <c:pt idx="1118">
                  <c:v>33.31581587199063</c:v>
                </c:pt>
                <c:pt idx="1119">
                  <c:v>33.354082833547722</c:v>
                </c:pt>
                <c:pt idx="1120">
                  <c:v>33.392370960460738</c:v>
                </c:pt>
                <c:pt idx="1121">
                  <c:v>33.430680276155641</c:v>
                </c:pt>
                <c:pt idx="1122">
                  <c:v>33.469010804097316</c:v>
                </c:pt>
                <c:pt idx="1123">
                  <c:v>33.507362567789635</c:v>
                </c:pt>
                <c:pt idx="1124">
                  <c:v>33.545735590775543</c:v>
                </c:pt>
                <c:pt idx="1125">
                  <c:v>33.58412989663718</c:v>
                </c:pt>
                <c:pt idx="1126">
                  <c:v>33.622545508995948</c:v>
                </c:pt>
                <c:pt idx="1127">
                  <c:v>33.660982451512609</c:v>
                </c:pt>
                <c:pt idx="1128">
                  <c:v>33.699440747887323</c:v>
                </c:pt>
                <c:pt idx="1129">
                  <c:v>33.737920421859776</c:v>
                </c:pt>
                <c:pt idx="1130">
                  <c:v>33.776421497209284</c:v>
                </c:pt>
                <c:pt idx="1131">
                  <c:v>33.814943997754867</c:v>
                </c:pt>
                <c:pt idx="1132">
                  <c:v>33.853487947355319</c:v>
                </c:pt>
                <c:pt idx="1133">
                  <c:v>33.892053369909299</c:v>
                </c:pt>
                <c:pt idx="1134">
                  <c:v>33.930640289355459</c:v>
                </c:pt>
                <c:pt idx="1135">
                  <c:v>33.969248729672458</c:v>
                </c:pt>
                <c:pt idx="1136">
                  <c:v>34.007878714879148</c:v>
                </c:pt>
                <c:pt idx="1137">
                  <c:v>34.046530269034591</c:v>
                </c:pt>
                <c:pt idx="1138">
                  <c:v>34.085203416238187</c:v>
                </c:pt>
                <c:pt idx="1139">
                  <c:v>34.123898180629716</c:v>
                </c:pt>
                <c:pt idx="1140">
                  <c:v>34.162614586389466</c:v>
                </c:pt>
                <c:pt idx="1141">
                  <c:v>34.201352657738347</c:v>
                </c:pt>
                <c:pt idx="1142">
                  <c:v>34.240112418937947</c:v>
                </c:pt>
                <c:pt idx="1143">
                  <c:v>34.278893894290626</c:v>
                </c:pt>
                <c:pt idx="1144">
                  <c:v>34.317697108139591</c:v>
                </c:pt>
                <c:pt idx="1145">
                  <c:v>34.35652208486902</c:v>
                </c:pt>
                <c:pt idx="1146">
                  <c:v>34.395368848904155</c:v>
                </c:pt>
                <c:pt idx="1147">
                  <c:v>34.43423742471137</c:v>
                </c:pt>
                <c:pt idx="1148">
                  <c:v>34.473127836798284</c:v>
                </c:pt>
                <c:pt idx="1149">
                  <c:v>34.512040109713823</c:v>
                </c:pt>
                <c:pt idx="1150">
                  <c:v>34.550974268048364</c:v>
                </c:pt>
                <c:pt idx="1151">
                  <c:v>34.58993033643376</c:v>
                </c:pt>
                <c:pt idx="1152">
                  <c:v>34.6289083395435</c:v>
                </c:pt>
                <c:pt idx="1153">
                  <c:v>34.667908302092776</c:v>
                </c:pt>
                <c:pt idx="1154">
                  <c:v>34.706930248838582</c:v>
                </c:pt>
                <c:pt idx="1155">
                  <c:v>34.745974204579767</c:v>
                </c:pt>
                <c:pt idx="1156">
                  <c:v>34.785040194157176</c:v>
                </c:pt>
                <c:pt idx="1157">
                  <c:v>34.82412824245376</c:v>
                </c:pt>
                <c:pt idx="1158">
                  <c:v>34.863238374394619</c:v>
                </c:pt>
                <c:pt idx="1159">
                  <c:v>34.902370614947152</c:v>
                </c:pt>
                <c:pt idx="1160">
                  <c:v>34.941524989121071</c:v>
                </c:pt>
                <c:pt idx="1161">
                  <c:v>34.980701521968612</c:v>
                </c:pt>
                <c:pt idx="1162">
                  <c:v>35.019900238584512</c:v>
                </c:pt>
                <c:pt idx="1163">
                  <c:v>35.059121164106195</c:v>
                </c:pt>
                <c:pt idx="1164">
                  <c:v>35.098364323713831</c:v>
                </c:pt>
                <c:pt idx="1165">
                  <c:v>35.137629742630452</c:v>
                </c:pt>
                <c:pt idx="1166">
                  <c:v>35.17691744612199</c:v>
                </c:pt>
                <c:pt idx="1167">
                  <c:v>35.21622745949746</c:v>
                </c:pt>
                <c:pt idx="1168">
                  <c:v>35.255559808108998</c:v>
                </c:pt>
                <c:pt idx="1169">
                  <c:v>35.294914517351991</c:v>
                </c:pt>
                <c:pt idx="1170">
                  <c:v>35.334291612665169</c:v>
                </c:pt>
                <c:pt idx="1171">
                  <c:v>35.373691119530676</c:v>
                </c:pt>
                <c:pt idx="1172">
                  <c:v>35.413113063474185</c:v>
                </c:pt>
                <c:pt idx="1173">
                  <c:v>35.452557470065031</c:v>
                </c:pt>
                <c:pt idx="1174">
                  <c:v>35.492024364916276</c:v>
                </c:pt>
                <c:pt idx="1175">
                  <c:v>35.5315137736848</c:v>
                </c:pt>
                <c:pt idx="1176">
                  <c:v>35.571025722071418</c:v>
                </c:pt>
                <c:pt idx="1177">
                  <c:v>35.610560235821005</c:v>
                </c:pt>
                <c:pt idx="1178">
                  <c:v>35.650117340722517</c:v>
                </c:pt>
                <c:pt idx="1179">
                  <c:v>35.689697062609198</c:v>
                </c:pt>
                <c:pt idx="1180">
                  <c:v>35.729299427358612</c:v>
                </c:pt>
                <c:pt idx="1181">
                  <c:v>35.768924460892755</c:v>
                </c:pt>
                <c:pt idx="1182">
                  <c:v>35.808572189178157</c:v>
                </c:pt>
                <c:pt idx="1183">
                  <c:v>35.84824263822599</c:v>
                </c:pt>
                <c:pt idx="1184">
                  <c:v>35.887935834092175</c:v>
                </c:pt>
                <c:pt idx="1185">
                  <c:v>35.927651802877499</c:v>
                </c:pt>
                <c:pt idx="1186">
                  <c:v>35.967390570727673</c:v>
                </c:pt>
                <c:pt idx="1187">
                  <c:v>36.007152163833481</c:v>
                </c:pt>
                <c:pt idx="1188">
                  <c:v>36.046936608430819</c:v>
                </c:pt>
                <c:pt idx="1189">
                  <c:v>36.086743930800893</c:v>
                </c:pt>
                <c:pt idx="1190">
                  <c:v>36.126574157270255</c:v>
                </c:pt>
                <c:pt idx="1191">
                  <c:v>36.166427314210935</c:v>
                </c:pt>
                <c:pt idx="1192">
                  <c:v>36.206303428040528</c:v>
                </c:pt>
                <c:pt idx="1193">
                  <c:v>36.246202525222309</c:v>
                </c:pt>
                <c:pt idx="1194">
                  <c:v>36.286124632265313</c:v>
                </c:pt>
                <c:pt idx="1195">
                  <c:v>36.326069775724513</c:v>
                </c:pt>
                <c:pt idx="1196">
                  <c:v>36.366037982200844</c:v>
                </c:pt>
                <c:pt idx="1197">
                  <c:v>36.406029278341371</c:v>
                </c:pt>
                <c:pt idx="1198">
                  <c:v>36.446043690839332</c:v>
                </c:pt>
                <c:pt idx="1199">
                  <c:v>36.486081246434303</c:v>
                </c:pt>
                <c:pt idx="1200">
                  <c:v>36.52614197191226</c:v>
                </c:pt>
                <c:pt idx="1201">
                  <c:v>36.566225894105756</c:v>
                </c:pt>
                <c:pt idx="1202">
                  <c:v>36.606333039893947</c:v>
                </c:pt>
                <c:pt idx="1203">
                  <c:v>36.64646343620273</c:v>
                </c:pt>
                <c:pt idx="1204">
                  <c:v>36.686617110004889</c:v>
                </c:pt>
                <c:pt idx="1205">
                  <c:v>36.726794088320126</c:v>
                </c:pt>
                <c:pt idx="1206">
                  <c:v>36.766994398215246</c:v>
                </c:pt>
                <c:pt idx="1207">
                  <c:v>36.807218066804246</c:v>
                </c:pt>
                <c:pt idx="1208">
                  <c:v>36.847465121248405</c:v>
                </c:pt>
                <c:pt idx="1209">
                  <c:v>36.887735588756399</c:v>
                </c:pt>
                <c:pt idx="1210">
                  <c:v>36.928029496584379</c:v>
                </c:pt>
                <c:pt idx="1211">
                  <c:v>36.968346872036193</c:v>
                </c:pt>
                <c:pt idx="1212">
                  <c:v>37.008687742463366</c:v>
                </c:pt>
                <c:pt idx="1213">
                  <c:v>37.049052135265313</c:v>
                </c:pt>
                <c:pt idx="1214">
                  <c:v>37.089440077889371</c:v>
                </c:pt>
                <c:pt idx="1215">
                  <c:v>37.129851597830942</c:v>
                </c:pt>
                <c:pt idx="1216">
                  <c:v>37.170286722633627</c:v>
                </c:pt>
                <c:pt idx="1217">
                  <c:v>37.210745479889326</c:v>
                </c:pt>
                <c:pt idx="1218">
                  <c:v>37.251227897238351</c:v>
                </c:pt>
                <c:pt idx="1219">
                  <c:v>37.291734002369495</c:v>
                </c:pt>
                <c:pt idx="1220">
                  <c:v>37.332263823020227</c:v>
                </c:pt>
                <c:pt idx="1221">
                  <c:v>37.372817386976728</c:v>
                </c:pt>
                <c:pt idx="1222">
                  <c:v>37.413394722074074</c:v>
                </c:pt>
                <c:pt idx="1223">
                  <c:v>37.453995856196293</c:v>
                </c:pt>
                <c:pt idx="1224">
                  <c:v>37.494620817276555</c:v>
                </c:pt>
                <c:pt idx="1225">
                  <c:v>37.535269633297155</c:v>
                </c:pt>
                <c:pt idx="1226">
                  <c:v>37.575942332289742</c:v>
                </c:pt>
                <c:pt idx="1227">
                  <c:v>37.616638942335449</c:v>
                </c:pt>
                <c:pt idx="1228">
                  <c:v>37.657359491564911</c:v>
                </c:pt>
                <c:pt idx="1229">
                  <c:v>37.698104008158467</c:v>
                </c:pt>
                <c:pt idx="1230">
                  <c:v>37.738872520346213</c:v>
                </c:pt>
                <c:pt idx="1231">
                  <c:v>37.779665056408192</c:v>
                </c:pt>
                <c:pt idx="1232">
                  <c:v>37.820481644674409</c:v>
                </c:pt>
                <c:pt idx="1233">
                  <c:v>37.861322313525079</c:v>
                </c:pt>
                <c:pt idx="1234">
                  <c:v>37.90218709139063</c:v>
                </c:pt>
                <c:pt idx="1235">
                  <c:v>37.943076006751916</c:v>
                </c:pt>
                <c:pt idx="1236">
                  <c:v>37.983989088140234</c:v>
                </c:pt>
                <c:pt idx="1237">
                  <c:v>38.024926364137507</c:v>
                </c:pt>
                <c:pt idx="1238">
                  <c:v>38.065887863376432</c:v>
                </c:pt>
                <c:pt idx="1239">
                  <c:v>38.106873614540532</c:v>
                </c:pt>
                <c:pt idx="1240">
                  <c:v>38.147883646364335</c:v>
                </c:pt>
                <c:pt idx="1241">
                  <c:v>38.188917987633452</c:v>
                </c:pt>
                <c:pt idx="1242">
                  <c:v>38.229976667184687</c:v>
                </c:pt>
                <c:pt idx="1243">
                  <c:v>38.271059713906219</c:v>
                </c:pt>
                <c:pt idx="1244">
                  <c:v>38.312167156737686</c:v>
                </c:pt>
                <c:pt idx="1245">
                  <c:v>38.353299024670328</c:v>
                </c:pt>
                <c:pt idx="1246">
                  <c:v>38.394455346747044</c:v>
                </c:pt>
                <c:pt idx="1247">
                  <c:v>38.435636152062621</c:v>
                </c:pt>
                <c:pt idx="1248">
                  <c:v>38.476841469763755</c:v>
                </c:pt>
                <c:pt idx="1249">
                  <c:v>38.518071329049242</c:v>
                </c:pt>
                <c:pt idx="1250">
                  <c:v>38.559325759170079</c:v>
                </c:pt>
                <c:pt idx="1251">
                  <c:v>38.60060478942961</c:v>
                </c:pt>
                <c:pt idx="1252">
                  <c:v>38.641908449183603</c:v>
                </c:pt>
                <c:pt idx="1253">
                  <c:v>38.683236767840384</c:v>
                </c:pt>
                <c:pt idx="1254">
                  <c:v>38.724589774861045</c:v>
                </c:pt>
                <c:pt idx="1255">
                  <c:v>38.765967499759448</c:v>
                </c:pt>
                <c:pt idx="1256">
                  <c:v>38.807369972102464</c:v>
                </c:pt>
                <c:pt idx="1257">
                  <c:v>38.848797221509997</c:v>
                </c:pt>
                <c:pt idx="1258">
                  <c:v>38.89024927765518</c:v>
                </c:pt>
                <c:pt idx="1259">
                  <c:v>38.931726170264476</c:v>
                </c:pt>
                <c:pt idx="1260">
                  <c:v>38.973227929117847</c:v>
                </c:pt>
                <c:pt idx="1261">
                  <c:v>39.014754584048809</c:v>
                </c:pt>
                <c:pt idx="1262">
                  <c:v>39.056306164944601</c:v>
                </c:pt>
                <c:pt idx="1263">
                  <c:v>39.09788270174635</c:v>
                </c:pt>
                <c:pt idx="1264">
                  <c:v>39.139484224449106</c:v>
                </c:pt>
                <c:pt idx="1265">
                  <c:v>39.18111076310209</c:v>
                </c:pt>
                <c:pt idx="1266">
                  <c:v>39.222762347808711</c:v>
                </c:pt>
                <c:pt idx="1267">
                  <c:v>39.264439008726796</c:v>
                </c:pt>
                <c:pt idx="1268">
                  <c:v>39.306140776068645</c:v>
                </c:pt>
                <c:pt idx="1269">
                  <c:v>39.347867680101167</c:v>
                </c:pt>
                <c:pt idx="1270">
                  <c:v>39.389619751146107</c:v>
                </c:pt>
                <c:pt idx="1271">
                  <c:v>39.431397019580039</c:v>
                </c:pt>
                <c:pt idx="1272">
                  <c:v>39.473199515834629</c:v>
                </c:pt>
                <c:pt idx="1273">
                  <c:v>39.515027270396622</c:v>
                </c:pt>
                <c:pt idx="1274">
                  <c:v>39.556880313808158</c:v>
                </c:pt>
                <c:pt idx="1275">
                  <c:v>39.598758676666733</c:v>
                </c:pt>
                <c:pt idx="1276">
                  <c:v>39.640662389625426</c:v>
                </c:pt>
                <c:pt idx="1277">
                  <c:v>39.68259148339304</c:v>
                </c:pt>
                <c:pt idx="1278">
                  <c:v>39.724545988734199</c:v>
                </c:pt>
                <c:pt idx="1279">
                  <c:v>39.766525936469485</c:v>
                </c:pt>
                <c:pt idx="1280">
                  <c:v>39.80853135747558</c:v>
                </c:pt>
                <c:pt idx="1281">
                  <c:v>39.850562282685431</c:v>
                </c:pt>
                <c:pt idx="1282">
                  <c:v>39.892618743088349</c:v>
                </c:pt>
                <c:pt idx="1283">
                  <c:v>39.934700769730185</c:v>
                </c:pt>
                <c:pt idx="1284">
                  <c:v>39.976808393713405</c:v>
                </c:pt>
                <c:pt idx="1285">
                  <c:v>40.01894164619727</c:v>
                </c:pt>
                <c:pt idx="1286">
                  <c:v>40.061100558397996</c:v>
                </c:pt>
                <c:pt idx="1287">
                  <c:v>40.103285161588857</c:v>
                </c:pt>
                <c:pt idx="1288">
                  <c:v>40.145495487100348</c:v>
                </c:pt>
                <c:pt idx="1289">
                  <c:v>40.187731566320245</c:v>
                </c:pt>
                <c:pt idx="1290">
                  <c:v>40.229993430693924</c:v>
                </c:pt>
                <c:pt idx="1291">
                  <c:v>40.272281111724268</c:v>
                </c:pt>
                <c:pt idx="1292">
                  <c:v>40.314594640972025</c:v>
                </c:pt>
                <c:pt idx="1293">
                  <c:v>40.356934050055784</c:v>
                </c:pt>
                <c:pt idx="1294">
                  <c:v>40.399299370652244</c:v>
                </c:pt>
                <c:pt idx="1295">
                  <c:v>40.441690634496254</c:v>
                </c:pt>
                <c:pt idx="1296">
                  <c:v>40.484107873380992</c:v>
                </c:pt>
                <c:pt idx="1297">
                  <c:v>40.526551119158157</c:v>
                </c:pt>
                <c:pt idx="1298">
                  <c:v>40.569020403738037</c:v>
                </c:pt>
                <c:pt idx="1299">
                  <c:v>40.611515759089727</c:v>
                </c:pt>
                <c:pt idx="1300">
                  <c:v>40.654037217241168</c:v>
                </c:pt>
                <c:pt idx="1301">
                  <c:v>40.696584810279433</c:v>
                </c:pt>
                <c:pt idx="1302">
                  <c:v>40.73915857035071</c:v>
                </c:pt>
                <c:pt idx="1303">
                  <c:v>40.781758529660621</c:v>
                </c:pt>
                <c:pt idx="1304">
                  <c:v>40.824384720474221</c:v>
                </c:pt>
                <c:pt idx="1305">
                  <c:v>40.867037175116245</c:v>
                </c:pt>
                <c:pt idx="1306">
                  <c:v>40.909715925971184</c:v>
                </c:pt>
                <c:pt idx="1307">
                  <c:v>40.952421005483444</c:v>
                </c:pt>
                <c:pt idx="1308">
                  <c:v>40.995152446157583</c:v>
                </c:pt>
                <c:pt idx="1309">
                  <c:v>41.037910280558336</c:v>
                </c:pt>
                <c:pt idx="1310">
                  <c:v>41.080694541310848</c:v>
                </c:pt>
                <c:pt idx="1311">
                  <c:v>41.12350526110076</c:v>
                </c:pt>
                <c:pt idx="1312">
                  <c:v>41.166342472674394</c:v>
                </c:pt>
                <c:pt idx="1313">
                  <c:v>41.209206208838935</c:v>
                </c:pt>
                <c:pt idx="1314">
                  <c:v>41.252096502462514</c:v>
                </c:pt>
                <c:pt idx="1315">
                  <c:v>41.295013386474444</c:v>
                </c:pt>
                <c:pt idx="1316">
                  <c:v>41.337956893865247</c:v>
                </c:pt>
                <c:pt idx="1317">
                  <c:v>41.380927057686947</c:v>
                </c:pt>
                <c:pt idx="1318">
                  <c:v>41.423923911053087</c:v>
                </c:pt>
                <c:pt idx="1319">
                  <c:v>41.466947487139016</c:v>
                </c:pt>
                <c:pt idx="1320">
                  <c:v>41.509997819181947</c:v>
                </c:pt>
                <c:pt idx="1321">
                  <c:v>41.55307494048116</c:v>
                </c:pt>
                <c:pt idx="1322">
                  <c:v>41.596178884398107</c:v>
                </c:pt>
                <c:pt idx="1323">
                  <c:v>41.63930968435659</c:v>
                </c:pt>
                <c:pt idx="1324">
                  <c:v>41.682467373842982</c:v>
                </c:pt>
                <c:pt idx="1325">
                  <c:v>41.725651986406284</c:v>
                </c:pt>
                <c:pt idx="1326">
                  <c:v>41.768863555658349</c:v>
                </c:pt>
                <c:pt idx="1327">
                  <c:v>41.812102115273966</c:v>
                </c:pt>
                <c:pt idx="1328">
                  <c:v>41.855367698991088</c:v>
                </c:pt>
                <c:pt idx="1329">
                  <c:v>41.898660340610981</c:v>
                </c:pt>
                <c:pt idx="1330">
                  <c:v>41.941980073998366</c:v>
                </c:pt>
                <c:pt idx="1331">
                  <c:v>41.985326933081581</c:v>
                </c:pt>
                <c:pt idx="1332">
                  <c:v>42.028700951852699</c:v>
                </c:pt>
                <c:pt idx="1333">
                  <c:v>42.072102164367784</c:v>
                </c:pt>
                <c:pt idx="1334">
                  <c:v>42.115530604746958</c:v>
                </c:pt>
                <c:pt idx="1335">
                  <c:v>42.158986307174608</c:v>
                </c:pt>
                <c:pt idx="1336">
                  <c:v>42.202469305899548</c:v>
                </c:pt>
                <c:pt idx="1337">
                  <c:v>42.245979635235173</c:v>
                </c:pt>
                <c:pt idx="1338">
                  <c:v>42.289517329559608</c:v>
                </c:pt>
                <c:pt idx="1339">
                  <c:v>42.333082423315872</c:v>
                </c:pt>
                <c:pt idx="1340">
                  <c:v>42.376674951012085</c:v>
                </c:pt>
                <c:pt idx="1341">
                  <c:v>42.420294947221578</c:v>
                </c:pt>
                <c:pt idx="1342">
                  <c:v>42.463942446583097</c:v>
                </c:pt>
                <c:pt idx="1343">
                  <c:v>42.507617483800921</c:v>
                </c:pt>
                <c:pt idx="1344">
                  <c:v>42.551320093645103</c:v>
                </c:pt>
                <c:pt idx="1345">
                  <c:v>42.595050310951514</c:v>
                </c:pt>
                <c:pt idx="1346">
                  <c:v>42.638808170622163</c:v>
                </c:pt>
                <c:pt idx="1347">
                  <c:v>42.682593707625252</c:v>
                </c:pt>
                <c:pt idx="1348">
                  <c:v>42.726406956995397</c:v>
                </c:pt>
                <c:pt idx="1349">
                  <c:v>42.770247953833746</c:v>
                </c:pt>
                <c:pt idx="1350">
                  <c:v>42.81411673330819</c:v>
                </c:pt>
                <c:pt idx="1351">
                  <c:v>42.858013330653527</c:v>
                </c:pt>
                <c:pt idx="1352">
                  <c:v>42.901937781171654</c:v>
                </c:pt>
                <c:pt idx="1353">
                  <c:v>42.945890120231667</c:v>
                </c:pt>
                <c:pt idx="1354">
                  <c:v>42.989870383270087</c:v>
                </c:pt>
                <c:pt idx="1355">
                  <c:v>43.033878605791017</c:v>
                </c:pt>
                <c:pt idx="1356">
                  <c:v>43.077914823366328</c:v>
                </c:pt>
                <c:pt idx="1357">
                  <c:v>43.121979071635813</c:v>
                </c:pt>
                <c:pt idx="1358">
                  <c:v>43.166071386307379</c:v>
                </c:pt>
                <c:pt idx="1359">
                  <c:v>43.210191803157166</c:v>
                </c:pt>
                <c:pt idx="1360">
                  <c:v>43.254340358029822</c:v>
                </c:pt>
                <c:pt idx="1361">
                  <c:v>43.298517086838579</c:v>
                </c:pt>
                <c:pt idx="1362">
                  <c:v>43.342722025565465</c:v>
                </c:pt>
                <c:pt idx="1363">
                  <c:v>43.386955210261512</c:v>
                </c:pt>
                <c:pt idx="1364">
                  <c:v>43.431216677046905</c:v>
                </c:pt>
                <c:pt idx="1365">
                  <c:v>43.47550646211112</c:v>
                </c:pt>
                <c:pt idx="1366">
                  <c:v>43.519824601713147</c:v>
                </c:pt>
                <c:pt idx="1367">
                  <c:v>43.564171132181691</c:v>
                </c:pt>
                <c:pt idx="1368">
                  <c:v>43.608546089915308</c:v>
                </c:pt>
                <c:pt idx="1369">
                  <c:v>43.652949511382602</c:v>
                </c:pt>
                <c:pt idx="1370">
                  <c:v>43.697381433122359</c:v>
                </c:pt>
                <c:pt idx="1371">
                  <c:v>43.741841891743803</c:v>
                </c:pt>
                <c:pt idx="1372">
                  <c:v>43.786330923926734</c:v>
                </c:pt>
                <c:pt idx="1373">
                  <c:v>43.830848566421722</c:v>
                </c:pt>
                <c:pt idx="1374">
                  <c:v>43.875394856050278</c:v>
                </c:pt>
                <c:pt idx="1375">
                  <c:v>43.919969829705067</c:v>
                </c:pt>
                <c:pt idx="1376">
                  <c:v>43.964573524350008</c:v>
                </c:pt>
                <c:pt idx="1377">
                  <c:v>44.009205977020564</c:v>
                </c:pt>
                <c:pt idx="1378">
                  <c:v>44.053867224823868</c:v>
                </c:pt>
                <c:pt idx="1379">
                  <c:v>44.098557304938922</c:v>
                </c:pt>
                <c:pt idx="1380">
                  <c:v>44.143276254616801</c:v>
                </c:pt>
                <c:pt idx="1381">
                  <c:v>44.188024111180781</c:v>
                </c:pt>
                <c:pt idx="1382">
                  <c:v>44.232800912026555</c:v>
                </c:pt>
                <c:pt idx="1383">
                  <c:v>44.27760669462247</c:v>
                </c:pt>
                <c:pt idx="1384">
                  <c:v>44.322441496509654</c:v>
                </c:pt>
                <c:pt idx="1385">
                  <c:v>44.367305355302257</c:v>
                </c:pt>
                <c:pt idx="1386">
                  <c:v>44.412198308687536</c:v>
                </c:pt>
                <c:pt idx="1387">
                  <c:v>44.457120394426198</c:v>
                </c:pt>
                <c:pt idx="1388">
                  <c:v>44.502071650352434</c:v>
                </c:pt>
                <c:pt idx="1389">
                  <c:v>44.547052114374246</c:v>
                </c:pt>
                <c:pt idx="1390">
                  <c:v>44.592061824473554</c:v>
                </c:pt>
                <c:pt idx="1391">
                  <c:v>44.637100818706436</c:v>
                </c:pt>
                <c:pt idx="1392">
                  <c:v>44.68216913520326</c:v>
                </c:pt>
                <c:pt idx="1393">
                  <c:v>44.727266812168914</c:v>
                </c:pt>
                <c:pt idx="1394">
                  <c:v>44.772393887883041</c:v>
                </c:pt>
                <c:pt idx="1395">
                  <c:v>44.817550400700178</c:v>
                </c:pt>
                <c:pt idx="1396">
                  <c:v>44.862736389049985</c:v>
                </c:pt>
                <c:pt idx="1397">
                  <c:v>44.907951891437385</c:v>
                </c:pt>
                <c:pt idx="1398">
                  <c:v>44.953196946442816</c:v>
                </c:pt>
                <c:pt idx="1399">
                  <c:v>44.998471592722431</c:v>
                </c:pt>
                <c:pt idx="1400">
                  <c:v>45.043775869008272</c:v>
                </c:pt>
                <c:pt idx="1401">
                  <c:v>45.089109814108483</c:v>
                </c:pt>
                <c:pt idx="1402">
                  <c:v>45.134473466907465</c:v>
                </c:pt>
                <c:pt idx="1403">
                  <c:v>45.179866866366169</c:v>
                </c:pt>
                <c:pt idx="1404">
                  <c:v>45.225290051522165</c:v>
                </c:pt>
                <c:pt idx="1405">
                  <c:v>45.270743061490002</c:v>
                </c:pt>
                <c:pt idx="1406">
                  <c:v>45.316225935461276</c:v>
                </c:pt>
                <c:pt idx="1407">
                  <c:v>45.361738712704927</c:v>
                </c:pt>
                <c:pt idx="1408">
                  <c:v>45.407281432567331</c:v>
                </c:pt>
                <c:pt idx="1409">
                  <c:v>45.452854134472616</c:v>
                </c:pt>
                <c:pt idx="1410">
                  <c:v>45.498456857922832</c:v>
                </c:pt>
                <c:pt idx="1411">
                  <c:v>45.544089642498129</c:v>
                </c:pt>
                <c:pt idx="1412">
                  <c:v>45.589752527857001</c:v>
                </c:pt>
                <c:pt idx="1413">
                  <c:v>45.635445553736439</c:v>
                </c:pt>
                <c:pt idx="1414">
                  <c:v>45.681168759952222</c:v>
                </c:pt>
                <c:pt idx="1415">
                  <c:v>45.726922186399015</c:v>
                </c:pt>
                <c:pt idx="1416">
                  <c:v>45.772705873050697</c:v>
                </c:pt>
                <c:pt idx="1417">
                  <c:v>45.818519859960467</c:v>
                </c:pt>
                <c:pt idx="1418">
                  <c:v>45.86436418726116</c:v>
                </c:pt>
                <c:pt idx="1419">
                  <c:v>45.910238895165335</c:v>
                </c:pt>
                <c:pt idx="1420">
                  <c:v>45.956144023965557</c:v>
                </c:pt>
                <c:pt idx="1421">
                  <c:v>46.002079614034635</c:v>
                </c:pt>
                <c:pt idx="1422">
                  <c:v>46.048045705825793</c:v>
                </c:pt>
                <c:pt idx="1423">
                  <c:v>46.094042339872885</c:v>
                </c:pt>
                <c:pt idx="1424">
                  <c:v>46.140069556790621</c:v>
                </c:pt>
                <c:pt idx="1425">
                  <c:v>46.186127397274753</c:v>
                </c:pt>
                <c:pt idx="1426">
                  <c:v>46.23221590210234</c:v>
                </c:pt>
                <c:pt idx="1427">
                  <c:v>46.278335112131955</c:v>
                </c:pt>
                <c:pt idx="1428">
                  <c:v>46.324485068303879</c:v>
                </c:pt>
                <c:pt idx="1429">
                  <c:v>46.370665811640301</c:v>
                </c:pt>
                <c:pt idx="1430">
                  <c:v>46.416877383245598</c:v>
                </c:pt>
                <c:pt idx="1431">
                  <c:v>46.463119824306489</c:v>
                </c:pt>
                <c:pt idx="1432">
                  <c:v>46.509393176092324</c:v>
                </c:pt>
                <c:pt idx="1433">
                  <c:v>46.555697479955228</c:v>
                </c:pt>
                <c:pt idx="1434">
                  <c:v>46.602032777330407</c:v>
                </c:pt>
                <c:pt idx="1435">
                  <c:v>46.648399109736296</c:v>
                </c:pt>
                <c:pt idx="1436">
                  <c:v>46.694796518774794</c:v>
                </c:pt>
                <c:pt idx="1437">
                  <c:v>46.74122504613154</c:v>
                </c:pt>
                <c:pt idx="1438">
                  <c:v>46.787684733576107</c:v>
                </c:pt>
                <c:pt idx="1439">
                  <c:v>46.834175622962206</c:v>
                </c:pt>
                <c:pt idx="1440">
                  <c:v>46.880697756227939</c:v>
                </c:pt>
                <c:pt idx="1441">
                  <c:v>46.927251175395988</c:v>
                </c:pt>
                <c:pt idx="1442">
                  <c:v>46.973835922573919</c:v>
                </c:pt>
                <c:pt idx="1443">
                  <c:v>47.020452039954343</c:v>
                </c:pt>
                <c:pt idx="1444">
                  <c:v>47.06709956981517</c:v>
                </c:pt>
                <c:pt idx="1445">
                  <c:v>47.113778554519818</c:v>
                </c:pt>
                <c:pt idx="1446">
                  <c:v>47.160489036517482</c:v>
                </c:pt>
                <c:pt idx="1447">
                  <c:v>47.207231058343332</c:v>
                </c:pt>
                <c:pt idx="1448">
                  <c:v>47.254004662618762</c:v>
                </c:pt>
                <c:pt idx="1449">
                  <c:v>47.300809892051618</c:v>
                </c:pt>
                <c:pt idx="1450">
                  <c:v>47.347646789436446</c:v>
                </c:pt>
                <c:pt idx="1451">
                  <c:v>47.3945153976547</c:v>
                </c:pt>
                <c:pt idx="1452">
                  <c:v>47.441415759674975</c:v>
                </c:pt>
                <c:pt idx="1453">
                  <c:v>47.488347918553288</c:v>
                </c:pt>
                <c:pt idx="1454">
                  <c:v>47.535311917433283</c:v>
                </c:pt>
                <c:pt idx="1455">
                  <c:v>47.582307799546484</c:v>
                </c:pt>
                <c:pt idx="1456">
                  <c:v>47.629335608212472</c:v>
                </c:pt>
                <c:pt idx="1457">
                  <c:v>47.676395386839239</c:v>
                </c:pt>
                <c:pt idx="1458">
                  <c:v>47.723487178923314</c:v>
                </c:pt>
                <c:pt idx="1459">
                  <c:v>47.770611028050077</c:v>
                </c:pt>
                <c:pt idx="1460">
                  <c:v>47.817766977893989</c:v>
                </c:pt>
                <c:pt idx="1461">
                  <c:v>47.864955072218827</c:v>
                </c:pt>
                <c:pt idx="1462">
                  <c:v>47.912175354877895</c:v>
                </c:pt>
                <c:pt idx="1463">
                  <c:v>47.959427869814306</c:v>
                </c:pt>
                <c:pt idx="1464">
                  <c:v>48.006712661061236</c:v>
                </c:pt>
                <c:pt idx="1465">
                  <c:v>48.054029772742176</c:v>
                </c:pt>
                <c:pt idx="1466">
                  <c:v>48.101379249071094</c:v>
                </c:pt>
                <c:pt idx="1467">
                  <c:v>48.148761134352803</c:v>
                </c:pt>
                <c:pt idx="1468">
                  <c:v>48.19617547298315</c:v>
                </c:pt>
                <c:pt idx="1469">
                  <c:v>48.243622309449215</c:v>
                </c:pt>
                <c:pt idx="1470">
                  <c:v>48.291101688329668</c:v>
                </c:pt>
                <c:pt idx="1471">
                  <c:v>48.338613654294981</c:v>
                </c:pt>
                <c:pt idx="1472">
                  <c:v>48.386158252107599</c:v>
                </c:pt>
                <c:pt idx="1473">
                  <c:v>48.433735526622328</c:v>
                </c:pt>
                <c:pt idx="1474">
                  <c:v>48.481345522786469</c:v>
                </c:pt>
                <c:pt idx="1475">
                  <c:v>48.52898828564016</c:v>
                </c:pt>
                <c:pt idx="1476">
                  <c:v>48.576663860316607</c:v>
                </c:pt>
                <c:pt idx="1477">
                  <c:v>48.624372292042288</c:v>
                </c:pt>
                <c:pt idx="1478">
                  <c:v>48.672113626137275</c:v>
                </c:pt>
                <c:pt idx="1479">
                  <c:v>48.719887908015501</c:v>
                </c:pt>
                <c:pt idx="1480">
                  <c:v>48.767695183184919</c:v>
                </c:pt>
                <c:pt idx="1481">
                  <c:v>48.815535497247907</c:v>
                </c:pt>
                <c:pt idx="1482">
                  <c:v>48.863408895901401</c:v>
                </c:pt>
                <c:pt idx="1483">
                  <c:v>48.911315424937214</c:v>
                </c:pt>
                <c:pt idx="1484">
                  <c:v>48.95925513024234</c:v>
                </c:pt>
                <c:pt idx="1485">
                  <c:v>49.007228057799111</c:v>
                </c:pt>
                <c:pt idx="1486">
                  <c:v>49.055234253685562</c:v>
                </c:pt>
                <c:pt idx="1487">
                  <c:v>49.103273764075666</c:v>
                </c:pt>
                <c:pt idx="1488">
                  <c:v>49.151346635239534</c:v>
                </c:pt>
                <c:pt idx="1489">
                  <c:v>49.199452913543809</c:v>
                </c:pt>
                <c:pt idx="1490">
                  <c:v>49.247592645451832</c:v>
                </c:pt>
                <c:pt idx="1491">
                  <c:v>49.295765877523934</c:v>
                </c:pt>
                <c:pt idx="1492">
                  <c:v>49.343972656417748</c:v>
                </c:pt>
                <c:pt idx="1493">
                  <c:v>49.392213028888406</c:v>
                </c:pt>
                <c:pt idx="1494">
                  <c:v>49.440487041788899</c:v>
                </c:pt>
                <c:pt idx="1495">
                  <c:v>49.488794742070297</c:v>
                </c:pt>
                <c:pt idx="1496">
                  <c:v>49.537136176781992</c:v>
                </c:pt>
                <c:pt idx="1497">
                  <c:v>49.585511393072053</c:v>
                </c:pt>
                <c:pt idx="1498">
                  <c:v>49.633920438187474</c:v>
                </c:pt>
                <c:pt idx="1499">
                  <c:v>49.682363359474365</c:v>
                </c:pt>
                <c:pt idx="1500">
                  <c:v>49.730840204378389</c:v>
                </c:pt>
                <c:pt idx="1501">
                  <c:v>49.779351020444885</c:v>
                </c:pt>
                <c:pt idx="1502">
                  <c:v>49.827895855319269</c:v>
                </c:pt>
                <c:pt idx="1503">
                  <c:v>49.876474756747257</c:v>
                </c:pt>
                <c:pt idx="1504">
                  <c:v>49.92508777257509</c:v>
                </c:pt>
                <c:pt idx="1505">
                  <c:v>49.973734950749964</c:v>
                </c:pt>
                <c:pt idx="1506">
                  <c:v>50.022416339320202</c:v>
                </c:pt>
                <c:pt idx="1507">
                  <c:v>50.071131986435525</c:v>
                </c:pt>
                <c:pt idx="1508">
                  <c:v>50.119881940347433</c:v>
                </c:pt>
                <c:pt idx="1509">
                  <c:v>50.168666249409391</c:v>
                </c:pt>
                <c:pt idx="1510">
                  <c:v>50.217484962077215</c:v>
                </c:pt>
                <c:pt idx="1511">
                  <c:v>50.266338126909289</c:v>
                </c:pt>
                <c:pt idx="1512">
                  <c:v>50.315225792566828</c:v>
                </c:pt>
                <c:pt idx="1513">
                  <c:v>50.364148007814279</c:v>
                </c:pt>
                <c:pt idx="1514">
                  <c:v>50.413104821519546</c:v>
                </c:pt>
                <c:pt idx="1515">
                  <c:v>50.462096282654237</c:v>
                </c:pt>
                <c:pt idx="1516">
                  <c:v>50.511122440294059</c:v>
                </c:pt>
                <c:pt idx="1517">
                  <c:v>50.560183343619002</c:v>
                </c:pt>
                <c:pt idx="1518">
                  <c:v>50.609279041913766</c:v>
                </c:pt>
                <c:pt idx="1519">
                  <c:v>50.658409584567963</c:v>
                </c:pt>
                <c:pt idx="1520">
                  <c:v>50.707575021076394</c:v>
                </c:pt>
                <c:pt idx="1521">
                  <c:v>50.756775401039441</c:v>
                </c:pt>
                <c:pt idx="1522">
                  <c:v>50.806010774163312</c:v>
                </c:pt>
                <c:pt idx="1523">
                  <c:v>50.855281190260328</c:v>
                </c:pt>
                <c:pt idx="1524">
                  <c:v>50.904586699249272</c:v>
                </c:pt>
                <c:pt idx="1525">
                  <c:v>50.953927351155663</c:v>
                </c:pt>
                <c:pt idx="1526">
                  <c:v>51.003303196112029</c:v>
                </c:pt>
                <c:pt idx="1527">
                  <c:v>51.052714284358309</c:v>
                </c:pt>
                <c:pt idx="1528">
                  <c:v>51.102160666242035</c:v>
                </c:pt>
                <c:pt idx="1529">
                  <c:v>51.151642392218754</c:v>
                </c:pt>
                <c:pt idx="1530">
                  <c:v>51.201159512852286</c:v>
                </c:pt>
                <c:pt idx="1531">
                  <c:v>51.250712078814971</c:v>
                </c:pt>
                <c:pt idx="1532">
                  <c:v>51.300300140888112</c:v>
                </c:pt>
                <c:pt idx="1533">
                  <c:v>51.349923749962215</c:v>
                </c:pt>
                <c:pt idx="1534">
                  <c:v>51.399582957037261</c:v>
                </c:pt>
                <c:pt idx="1535">
                  <c:v>51.449277813223112</c:v>
                </c:pt>
                <c:pt idx="1536">
                  <c:v>51.499008369739741</c:v>
                </c:pt>
                <c:pt idx="1537">
                  <c:v>51.548774677917621</c:v>
                </c:pt>
                <c:pt idx="1538">
                  <c:v>51.598576789198006</c:v>
                </c:pt>
                <c:pt idx="1539">
                  <c:v>51.648414755133231</c:v>
                </c:pt>
                <c:pt idx="1540">
                  <c:v>51.698288627387072</c:v>
                </c:pt>
                <c:pt idx="1541">
                  <c:v>51.748198457735064</c:v>
                </c:pt>
                <c:pt idx="1542">
                  <c:v>51.798144298064777</c:v>
                </c:pt>
                <c:pt idx="1543">
                  <c:v>51.848126200376207</c:v>
                </c:pt>
                <c:pt idx="1544">
                  <c:v>51.898144216782029</c:v>
                </c:pt>
                <c:pt idx="1545">
                  <c:v>51.948198399508001</c:v>
                </c:pt>
                <c:pt idx="1546">
                  <c:v>51.998288800893256</c:v>
                </c:pt>
                <c:pt idx="1547">
                  <c:v>52.048415473390548</c:v>
                </c:pt>
                <c:pt idx="1548">
                  <c:v>52.098578469566739</c:v>
                </c:pt>
                <c:pt idx="1549">
                  <c:v>52.148777842103044</c:v>
                </c:pt>
                <c:pt idx="1550">
                  <c:v>52.199013643795311</c:v>
                </c:pt>
                <c:pt idx="1551">
                  <c:v>52.249285927554489</c:v>
                </c:pt>
                <c:pt idx="1552">
                  <c:v>52.299594746406797</c:v>
                </c:pt>
                <c:pt idx="1553">
                  <c:v>52.349940153494231</c:v>
                </c:pt>
                <c:pt idx="1554">
                  <c:v>52.400322202074783</c:v>
                </c:pt>
                <c:pt idx="1555">
                  <c:v>52.450740945522796</c:v>
                </c:pt>
                <c:pt idx="1556">
                  <c:v>52.501196437329334</c:v>
                </c:pt>
                <c:pt idx="1557">
                  <c:v>52.551688731102544</c:v>
                </c:pt>
                <c:pt idx="1558">
                  <c:v>52.602217880567899</c:v>
                </c:pt>
                <c:pt idx="1559">
                  <c:v>52.652783939568643</c:v>
                </c:pt>
                <c:pt idx="1560">
                  <c:v>52.703386962066119</c:v>
                </c:pt>
                <c:pt idx="1561">
                  <c:v>52.754027002140035</c:v>
                </c:pt>
                <c:pt idx="1562">
                  <c:v>52.804704113988919</c:v>
                </c:pt>
                <c:pt idx="1563">
                  <c:v>52.855418351930368</c:v>
                </c:pt>
                <c:pt idx="1564">
                  <c:v>52.906169770401505</c:v>
                </c:pt>
                <c:pt idx="1565">
                  <c:v>52.95695842395925</c:v>
                </c:pt>
                <c:pt idx="1566">
                  <c:v>53.007784367280649</c:v>
                </c:pt>
                <c:pt idx="1567">
                  <c:v>53.058647655163313</c:v>
                </c:pt>
                <c:pt idx="1568">
                  <c:v>53.109548342525756</c:v>
                </c:pt>
                <c:pt idx="1569">
                  <c:v>53.160486484407642</c:v>
                </c:pt>
                <c:pt idx="1570">
                  <c:v>53.211462135970322</c:v>
                </c:pt>
                <c:pt idx="1571">
                  <c:v>53.262475352496992</c:v>
                </c:pt>
                <c:pt idx="1572">
                  <c:v>53.313526189393251</c:v>
                </c:pt>
                <c:pt idx="1573">
                  <c:v>53.364614702187339</c:v>
                </c:pt>
                <c:pt idx="1574">
                  <c:v>53.415740946530462</c:v>
                </c:pt>
                <c:pt idx="1575">
                  <c:v>53.46690497819732</c:v>
                </c:pt>
                <c:pt idx="1576">
                  <c:v>53.518106853086323</c:v>
                </c:pt>
                <c:pt idx="1577">
                  <c:v>53.569346627219993</c:v>
                </c:pt>
                <c:pt idx="1578">
                  <c:v>53.620624356745402</c:v>
                </c:pt>
                <c:pt idx="1579">
                  <c:v>53.671940097934403</c:v>
                </c:pt>
                <c:pt idx="1580">
                  <c:v>53.723293907184164</c:v>
                </c:pt>
                <c:pt idx="1581">
                  <c:v>53.774685841017423</c:v>
                </c:pt>
                <c:pt idx="1582">
                  <c:v>53.826115956082894</c:v>
                </c:pt>
                <c:pt idx="1583">
                  <c:v>53.877584309155637</c:v>
                </c:pt>
                <c:pt idx="1584">
                  <c:v>53.929090957137504</c:v>
                </c:pt>
                <c:pt idx="1585">
                  <c:v>53.980635957057345</c:v>
                </c:pt>
                <c:pt idx="1586">
                  <c:v>54.032219366071615</c:v>
                </c:pt>
                <c:pt idx="1587">
                  <c:v>54.083841241464533</c:v>
                </c:pt>
                <c:pt idx="1588">
                  <c:v>54.135501640648627</c:v>
                </c:pt>
                <c:pt idx="1589">
                  <c:v>54.187200621165076</c:v>
                </c:pt>
                <c:pt idx="1590">
                  <c:v>54.238938240683986</c:v>
                </c:pt>
                <c:pt idx="1591">
                  <c:v>54.290714557004947</c:v>
                </c:pt>
                <c:pt idx="1592">
                  <c:v>54.342529628057328</c:v>
                </c:pt>
                <c:pt idx="1593">
                  <c:v>54.394383511900628</c:v>
                </c:pt>
                <c:pt idx="1594">
                  <c:v>54.446276266724958</c:v>
                </c:pt>
                <c:pt idx="1595">
                  <c:v>54.498207950851395</c:v>
                </c:pt>
                <c:pt idx="1596">
                  <c:v>54.550178622732325</c:v>
                </c:pt>
                <c:pt idx="1597">
                  <c:v>54.602188340951948</c:v>
                </c:pt>
                <c:pt idx="1598">
                  <c:v>54.654237164226522</c:v>
                </c:pt>
                <c:pt idx="1599">
                  <c:v>54.706325151404926</c:v>
                </c:pt>
                <c:pt idx="1600">
                  <c:v>54.758452361468954</c:v>
                </c:pt>
                <c:pt idx="1601">
                  <c:v>54.810618853533725</c:v>
                </c:pt>
                <c:pt idx="1602">
                  <c:v>54.862824686848114</c:v>
                </c:pt>
                <c:pt idx="1603">
                  <c:v>54.91506992079519</c:v>
                </c:pt>
                <c:pt idx="1604">
                  <c:v>54.967354614892479</c:v>
                </c:pt>
                <c:pt idx="1605">
                  <c:v>55.019678828792557</c:v>
                </c:pt>
                <c:pt idx="1606">
                  <c:v>55.07204262228332</c:v>
                </c:pt>
                <c:pt idx="1607">
                  <c:v>55.124446055288438</c:v>
                </c:pt>
                <c:pt idx="1608">
                  <c:v>55.176889187867836</c:v>
                </c:pt>
                <c:pt idx="1609">
                  <c:v>55.229372080217956</c:v>
                </c:pt>
                <c:pt idx="1610">
                  <c:v>55.281894792672311</c:v>
                </c:pt>
                <c:pt idx="1611">
                  <c:v>55.334457385701853</c:v>
                </c:pt>
                <c:pt idx="1612">
                  <c:v>55.387059919915338</c:v>
                </c:pt>
                <c:pt idx="1613">
                  <c:v>55.439702456059855</c:v>
                </c:pt>
                <c:pt idx="1614">
                  <c:v>55.49238505502111</c:v>
                </c:pt>
                <c:pt idx="1615">
                  <c:v>55.545107777823986</c:v>
                </c:pt>
                <c:pt idx="1616">
                  <c:v>55.597870685632913</c:v>
                </c:pt>
                <c:pt idx="1617">
                  <c:v>55.650673839752208</c:v>
                </c:pt>
                <c:pt idx="1618">
                  <c:v>55.703517301626654</c:v>
                </c:pt>
                <c:pt idx="1619">
                  <c:v>55.756401132841837</c:v>
                </c:pt>
                <c:pt idx="1620">
                  <c:v>55.809325395124574</c:v>
                </c:pt>
                <c:pt idx="1621">
                  <c:v>55.862290150343391</c:v>
                </c:pt>
                <c:pt idx="1622">
                  <c:v>55.915295460508894</c:v>
                </c:pt>
                <c:pt idx="1623">
                  <c:v>55.968341387774288</c:v>
                </c:pt>
                <c:pt idx="1624">
                  <c:v>56.021427994435747</c:v>
                </c:pt>
                <c:pt idx="1625">
                  <c:v>56.074555342932861</c:v>
                </c:pt>
                <c:pt idx="1626">
                  <c:v>56.127723495849118</c:v>
                </c:pt>
                <c:pt idx="1627">
                  <c:v>56.180932515912311</c:v>
                </c:pt>
                <c:pt idx="1628">
                  <c:v>56.234182465994955</c:v>
                </c:pt>
                <c:pt idx="1629">
                  <c:v>56.287473409114817</c:v>
                </c:pt>
                <c:pt idx="1630">
                  <c:v>56.340805408435301</c:v>
                </c:pt>
                <c:pt idx="1631">
                  <c:v>56.394178527265872</c:v>
                </c:pt>
                <c:pt idx="1632">
                  <c:v>56.447592829062607</c:v>
                </c:pt>
                <c:pt idx="1633">
                  <c:v>56.501048377428503</c:v>
                </c:pt>
                <c:pt idx="1634">
                  <c:v>56.554545236114109</c:v>
                </c:pt>
                <c:pt idx="1635">
                  <c:v>56.608083469017842</c:v>
                </c:pt>
                <c:pt idx="1636">
                  <c:v>56.661663140186441</c:v>
                </c:pt>
                <c:pt idx="1637">
                  <c:v>56.715284313815566</c:v>
                </c:pt>
                <c:pt idx="1638">
                  <c:v>56.768947054250134</c:v>
                </c:pt>
                <c:pt idx="1639">
                  <c:v>56.822651425984773</c:v>
                </c:pt>
                <c:pt idx="1640">
                  <c:v>56.876397493664399</c:v>
                </c:pt>
                <c:pt idx="1641">
                  <c:v>56.930185322084562</c:v>
                </c:pt>
                <c:pt idx="1642">
                  <c:v>56.984014976192</c:v>
                </c:pt>
                <c:pt idx="1643">
                  <c:v>57.037886521085085</c:v>
                </c:pt>
                <c:pt idx="1644">
                  <c:v>57.091800022014247</c:v>
                </c:pt>
                <c:pt idx="1645">
                  <c:v>57.145755544382517</c:v>
                </c:pt>
                <c:pt idx="1646">
                  <c:v>57.199753153746002</c:v>
                </c:pt>
                <c:pt idx="1647">
                  <c:v>57.253792915814273</c:v>
                </c:pt>
                <c:pt idx="1648">
                  <c:v>57.307874896450969</c:v>
                </c:pt>
                <c:pt idx="1649">
                  <c:v>57.361999161674142</c:v>
                </c:pt>
                <c:pt idx="1650">
                  <c:v>57.416165777656907</c:v>
                </c:pt>
                <c:pt idx="1651">
                  <c:v>57.470374810727805</c:v>
                </c:pt>
                <c:pt idx="1652">
                  <c:v>57.524626327371259</c:v>
                </c:pt>
                <c:pt idx="1653">
                  <c:v>57.578920394228213</c:v>
                </c:pt>
                <c:pt idx="1654">
                  <c:v>57.633257078096506</c:v>
                </c:pt>
                <c:pt idx="1655">
                  <c:v>57.687636445931361</c:v>
                </c:pt>
                <c:pt idx="1656">
                  <c:v>57.742058564845976</c:v>
                </c:pt>
                <c:pt idx="1657">
                  <c:v>57.796523502111903</c:v>
                </c:pt>
                <c:pt idx="1658">
                  <c:v>57.851031325159624</c:v>
                </c:pt>
                <c:pt idx="1659">
                  <c:v>57.905582101579064</c:v>
                </c:pt>
                <c:pt idx="1660">
                  <c:v>57.960175899119996</c:v>
                </c:pt>
                <c:pt idx="1661">
                  <c:v>58.014812785692662</c:v>
                </c:pt>
                <c:pt idx="1662">
                  <c:v>58.069492829368237</c:v>
                </c:pt>
                <c:pt idx="1663">
                  <c:v>58.124216098379243</c:v>
                </c:pt>
                <c:pt idx="1664">
                  <c:v>58.17898266112028</c:v>
                </c:pt>
                <c:pt idx="1665">
                  <c:v>58.233792586148283</c:v>
                </c:pt>
                <c:pt idx="1666">
                  <c:v>58.28864594218323</c:v>
                </c:pt>
                <c:pt idx="1667">
                  <c:v>58.343542798108587</c:v>
                </c:pt>
                <c:pt idx="1668">
                  <c:v>58.398483222971763</c:v>
                </c:pt>
                <c:pt idx="1669">
                  <c:v>58.453467285984779</c:v>
                </c:pt>
                <c:pt idx="1670">
                  <c:v>58.508495056524666</c:v>
                </c:pt>
                <c:pt idx="1671">
                  <c:v>58.563566604134039</c:v>
                </c:pt>
                <c:pt idx="1672">
                  <c:v>58.618681998521609</c:v>
                </c:pt>
                <c:pt idx="1673">
                  <c:v>58.673841309562754</c:v>
                </c:pt>
                <c:pt idx="1674">
                  <c:v>58.729044607299961</c:v>
                </c:pt>
                <c:pt idx="1675">
                  <c:v>58.784291961943488</c:v>
                </c:pt>
                <c:pt idx="1676">
                  <c:v>58.83958344387176</c:v>
                </c:pt>
                <c:pt idx="1677">
                  <c:v>58.894919123632015</c:v>
                </c:pt>
                <c:pt idx="1678">
                  <c:v>58.950299071940812</c:v>
                </c:pt>
                <c:pt idx="1679">
                  <c:v>59.005723359684524</c:v>
                </c:pt>
                <c:pt idx="1680">
                  <c:v>59.061192057919953</c:v>
                </c:pt>
                <c:pt idx="1681">
                  <c:v>59.116705237874882</c:v>
                </c:pt>
                <c:pt idx="1682">
                  <c:v>59.172262970948488</c:v>
                </c:pt>
                <c:pt idx="1683">
                  <c:v>59.227865328712113</c:v>
                </c:pt>
                <c:pt idx="1684">
                  <c:v>59.283512382909606</c:v>
                </c:pt>
                <c:pt idx="1685">
                  <c:v>59.33920420545801</c:v>
                </c:pt>
                <c:pt idx="1686">
                  <c:v>59.394940868448124</c:v>
                </c:pt>
                <c:pt idx="1687">
                  <c:v>59.450722444144922</c:v>
                </c:pt>
                <c:pt idx="1688">
                  <c:v>59.50654900498828</c:v>
                </c:pt>
                <c:pt idx="1689">
                  <c:v>59.562420623593482</c:v>
                </c:pt>
                <c:pt idx="1690">
                  <c:v>59.618337372751718</c:v>
                </c:pt>
                <c:pt idx="1691">
                  <c:v>59.674299325430795</c:v>
                </c:pt>
                <c:pt idx="1692">
                  <c:v>59.730306554775524</c:v>
                </c:pt>
                <c:pt idx="1693">
                  <c:v>59.78635913410848</c:v>
                </c:pt>
                <c:pt idx="1694">
                  <c:v>59.842457136930491</c:v>
                </c:pt>
                <c:pt idx="1695">
                  <c:v>59.898600636921152</c:v>
                </c:pt>
                <c:pt idx="1696">
                  <c:v>59.954789707939533</c:v>
                </c:pt>
                <c:pt idx="1697">
                  <c:v>60.011024424024711</c:v>
                </c:pt>
                <c:pt idx="1698">
                  <c:v>60.067304859396266</c:v>
                </c:pt>
                <c:pt idx="1699">
                  <c:v>60.123631088455056</c:v>
                </c:pt>
                <c:pt idx="1700">
                  <c:v>60.180003185783605</c:v>
                </c:pt>
                <c:pt idx="1701">
                  <c:v>60.236421226146838</c:v>
                </c:pt>
                <c:pt idx="1702">
                  <c:v>60.292885284492641</c:v>
                </c:pt>
                <c:pt idx="1703">
                  <c:v>60.34939543595241</c:v>
                </c:pt>
                <c:pt idx="1704">
                  <c:v>60.405951755841699</c:v>
                </c:pt>
                <c:pt idx="1705">
                  <c:v>60.462554319660846</c:v>
                </c:pt>
                <c:pt idx="1706">
                  <c:v>60.519203203095465</c:v>
                </c:pt>
                <c:pt idx="1707">
                  <c:v>60.575898482017195</c:v>
                </c:pt>
                <c:pt idx="1708">
                  <c:v>60.632640232484249</c:v>
                </c:pt>
                <c:pt idx="1709">
                  <c:v>60.689428530741957</c:v>
                </c:pt>
                <c:pt idx="1710">
                  <c:v>60.74626345322352</c:v>
                </c:pt>
                <c:pt idx="1711">
                  <c:v>60.803145076550486</c:v>
                </c:pt>
                <c:pt idx="1712">
                  <c:v>60.860073477533483</c:v>
                </c:pt>
                <c:pt idx="1713">
                  <c:v>60.917048733172798</c:v>
                </c:pt>
                <c:pt idx="1714">
                  <c:v>60.974070920658953</c:v>
                </c:pt>
                <c:pt idx="1715">
                  <c:v>61.031140117373418</c:v>
                </c:pt>
                <c:pt idx="1716">
                  <c:v>61.088256400889215</c:v>
                </c:pt>
                <c:pt idx="1717">
                  <c:v>61.145419848971464</c:v>
                </c:pt>
                <c:pt idx="1718">
                  <c:v>61.202630539578188</c:v>
                </c:pt>
                <c:pt idx="1719">
                  <c:v>61.259888550860758</c:v>
                </c:pt>
                <c:pt idx="1720">
                  <c:v>61.317193961164712</c:v>
                </c:pt>
                <c:pt idx="1721">
                  <c:v>61.374546849030281</c:v>
                </c:pt>
                <c:pt idx="1722">
                  <c:v>61.431947293193041</c:v>
                </c:pt>
                <c:pt idx="1723">
                  <c:v>61.489395372584646</c:v>
                </c:pt>
                <c:pt idx="1724">
                  <c:v>61.546891166333396</c:v>
                </c:pt>
                <c:pt idx="1725">
                  <c:v>61.604434753764899</c:v>
                </c:pt>
                <c:pt idx="1726">
                  <c:v>61.6620262144028</c:v>
                </c:pt>
                <c:pt idx="1727">
                  <c:v>61.719665627969313</c:v>
                </c:pt>
                <c:pt idx="1728">
                  <c:v>61.777353074386028</c:v>
                </c:pt>
                <c:pt idx="1729">
                  <c:v>61.835088633774483</c:v>
                </c:pt>
                <c:pt idx="1730">
                  <c:v>61.892872386456823</c:v>
                </c:pt>
                <c:pt idx="1731">
                  <c:v>61.950704412956533</c:v>
                </c:pt>
                <c:pt idx="1732">
                  <c:v>62.008584793999106</c:v>
                </c:pt>
                <c:pt idx="1733">
                  <c:v>62.066513610512615</c:v>
                </c:pt>
                <c:pt idx="1734">
                  <c:v>62.124490943628565</c:v>
                </c:pt>
                <c:pt idx="1735">
                  <c:v>62.182516874682385</c:v>
                </c:pt>
                <c:pt idx="1736">
                  <c:v>62.240591485214267</c:v>
                </c:pt>
                <c:pt idx="1737">
                  <c:v>62.298714856969809</c:v>
                </c:pt>
                <c:pt idx="1738">
                  <c:v>62.356887071900623</c:v>
                </c:pt>
                <c:pt idx="1739">
                  <c:v>62.415108212165144</c:v>
                </c:pt>
                <c:pt idx="1740">
                  <c:v>62.473378360129303</c:v>
                </c:pt>
                <c:pt idx="1741">
                  <c:v>62.53169759836711</c:v>
                </c:pt>
                <c:pt idx="1742">
                  <c:v>62.590066009661548</c:v>
                </c:pt>
                <c:pt idx="1743">
                  <c:v>62.648483677005117</c:v>
                </c:pt>
                <c:pt idx="1744">
                  <c:v>62.706950683600603</c:v>
                </c:pt>
                <c:pt idx="1745">
                  <c:v>62.765467112861835</c:v>
                </c:pt>
                <c:pt idx="1746">
                  <c:v>62.824033048414293</c:v>
                </c:pt>
                <c:pt idx="1747">
                  <c:v>62.882648574095903</c:v>
                </c:pt>
                <c:pt idx="1748">
                  <c:v>62.941313773957795</c:v>
                </c:pt>
                <c:pt idx="1749">
                  <c:v>63.000028732264859</c:v>
                </c:pt>
                <c:pt idx="1750">
                  <c:v>63.058793533496683</c:v>
                </c:pt>
                <c:pt idx="1751">
                  <c:v>63.117608262348149</c:v>
                </c:pt>
                <c:pt idx="1752">
                  <c:v>63.176473003730145</c:v>
                </c:pt>
                <c:pt idx="1753">
                  <c:v>63.235387842770457</c:v>
                </c:pt>
                <c:pt idx="1754">
                  <c:v>63.294352864814286</c:v>
                </c:pt>
                <c:pt idx="1755">
                  <c:v>63.353368155425201</c:v>
                </c:pt>
                <c:pt idx="1756">
                  <c:v>63.412433800385756</c:v>
                </c:pt>
                <c:pt idx="1757">
                  <c:v>63.471549885698252</c:v>
                </c:pt>
                <c:pt idx="1758">
                  <c:v>63.530716497585544</c:v>
                </c:pt>
                <c:pt idx="1759">
                  <c:v>63.589933722491757</c:v>
                </c:pt>
                <c:pt idx="1760">
                  <c:v>63.649201647083004</c:v>
                </c:pt>
                <c:pt idx="1761">
                  <c:v>63.708520358248251</c:v>
                </c:pt>
                <c:pt idx="1762">
                  <c:v>63.767889943099959</c:v>
                </c:pt>
                <c:pt idx="1763">
                  <c:v>63.827310488974959</c:v>
                </c:pt>
                <c:pt idx="1764">
                  <c:v>63.886782083435193</c:v>
                </c:pt>
                <c:pt idx="1765">
                  <c:v>63.946304814268387</c:v>
                </c:pt>
                <c:pt idx="1766">
                  <c:v>64.005878769489001</c:v>
                </c:pt>
                <c:pt idx="1767">
                  <c:v>64.065504037338897</c:v>
                </c:pt>
                <c:pt idx="1768">
                  <c:v>64.12518070628812</c:v>
                </c:pt>
                <c:pt idx="1769">
                  <c:v>64.184908865035766</c:v>
                </c:pt>
                <c:pt idx="1770">
                  <c:v>64.244688602510664</c:v>
                </c:pt>
                <c:pt idx="1771">
                  <c:v>64.304520007872242</c:v>
                </c:pt>
                <c:pt idx="1772">
                  <c:v>64.36440317051138</c:v>
                </c:pt>
                <c:pt idx="1773">
                  <c:v>64.424338180051038</c:v>
                </c:pt>
                <c:pt idx="1774">
                  <c:v>64.484325126347215</c:v>
                </c:pt>
                <c:pt idx="1775">
                  <c:v>64.544364099489741</c:v>
                </c:pt>
                <c:pt idx="1776">
                  <c:v>64.604455189802977</c:v>
                </c:pt>
                <c:pt idx="1777">
                  <c:v>64.664598487846774</c:v>
                </c:pt>
                <c:pt idx="1778">
                  <c:v>64.724794084417212</c:v>
                </c:pt>
                <c:pt idx="1779">
                  <c:v>64.785042070547391</c:v>
                </c:pt>
                <c:pt idx="1780">
                  <c:v>64.845342537508373</c:v>
                </c:pt>
                <c:pt idx="1781">
                  <c:v>64.90569557680989</c:v>
                </c:pt>
                <c:pt idx="1782">
                  <c:v>64.966101280201229</c:v>
                </c:pt>
                <c:pt idx="1783">
                  <c:v>65.026559739672138</c:v>
                </c:pt>
                <c:pt idx="1784">
                  <c:v>65.087071047453477</c:v>
                </c:pt>
                <c:pt idx="1785">
                  <c:v>65.147635296018279</c:v>
                </c:pt>
                <c:pt idx="1786">
                  <c:v>65.208252578082494</c:v>
                </c:pt>
                <c:pt idx="1787">
                  <c:v>65.268922986605773</c:v>
                </c:pt>
                <c:pt idx="1788">
                  <c:v>65.329646614792495</c:v>
                </c:pt>
                <c:pt idx="1789">
                  <c:v>65.390423556092443</c:v>
                </c:pt>
                <c:pt idx="1790">
                  <c:v>65.451253904201806</c:v>
                </c:pt>
                <c:pt idx="1791">
                  <c:v>65.51213775306401</c:v>
                </c:pt>
                <c:pt idx="1792">
                  <c:v>65.573075196870491</c:v>
                </c:pt>
                <c:pt idx="1793">
                  <c:v>65.634066330061714</c:v>
                </c:pt>
                <c:pt idx="1794">
                  <c:v>65.695111247327986</c:v>
                </c:pt>
                <c:pt idx="1795">
                  <c:v>65.756210043610295</c:v>
                </c:pt>
                <c:pt idx="1796">
                  <c:v>65.817362814101315</c:v>
                </c:pt>
                <c:pt idx="1797">
                  <c:v>65.878569654246121</c:v>
                </c:pt>
                <c:pt idx="1798">
                  <c:v>65.939830659743237</c:v>
                </c:pt>
                <c:pt idx="1799">
                  <c:v>66.001145926545533</c:v>
                </c:pt>
                <c:pt idx="1800">
                  <c:v>66.062515550860951</c:v>
                </c:pt>
                <c:pt idx="1801">
                  <c:v>66.123939629153611</c:v>
                </c:pt>
                <c:pt idx="1802">
                  <c:v>66.185418258144679</c:v>
                </c:pt>
                <c:pt idx="1803">
                  <c:v>66.246951534813121</c:v>
                </c:pt>
                <c:pt idx="1804">
                  <c:v>66.30853955639688</c:v>
                </c:pt>
                <c:pt idx="1805">
                  <c:v>66.370182420393533</c:v>
                </c:pt>
                <c:pt idx="1806">
                  <c:v>66.431880224561468</c:v>
                </c:pt>
                <c:pt idx="1807">
                  <c:v>66.493633066920609</c:v>
                </c:pt>
                <c:pt idx="1808">
                  <c:v>66.555441045753454</c:v>
                </c:pt>
                <c:pt idx="1809">
                  <c:v>66.617304259606016</c:v>
                </c:pt>
                <c:pt idx="1810">
                  <c:v>66.679222807288738</c:v>
                </c:pt>
                <c:pt idx="1811">
                  <c:v>66.741196787877385</c:v>
                </c:pt>
                <c:pt idx="1812">
                  <c:v>66.803226300714144</c:v>
                </c:pt>
                <c:pt idx="1813">
                  <c:v>66.865311445408452</c:v>
                </c:pt>
                <c:pt idx="1814">
                  <c:v>66.927452321837947</c:v>
                </c:pt>
                <c:pt idx="1815">
                  <c:v>66.989649030149565</c:v>
                </c:pt>
                <c:pt idx="1816">
                  <c:v>67.051901670760358</c:v>
                </c:pt>
                <c:pt idx="1817">
                  <c:v>67.114210344358554</c:v>
                </c:pt>
                <c:pt idx="1818">
                  <c:v>67.176575151904544</c:v>
                </c:pt>
                <c:pt idx="1819">
                  <c:v>67.238996194631753</c:v>
                </c:pt>
                <c:pt idx="1820">
                  <c:v>67.301473574047762</c:v>
                </c:pt>
                <c:pt idx="1821">
                  <c:v>67.36400739193526</c:v>
                </c:pt>
                <c:pt idx="1822">
                  <c:v>67.42659775035294</c:v>
                </c:pt>
                <c:pt idx="1823">
                  <c:v>67.489244751636662</c:v>
                </c:pt>
                <c:pt idx="1824">
                  <c:v>67.551948498400293</c:v>
                </c:pt>
                <c:pt idx="1825">
                  <c:v>67.61470909353686</c:v>
                </c:pt>
                <c:pt idx="1826">
                  <c:v>67.677526640219511</c:v>
                </c:pt>
                <c:pt idx="1827">
                  <c:v>67.740401241902418</c:v>
                </c:pt>
                <c:pt idx="1828">
                  <c:v>67.803333002321992</c:v>
                </c:pt>
                <c:pt idx="1829">
                  <c:v>67.866322025497837</c:v>
                </c:pt>
                <c:pt idx="1830">
                  <c:v>67.929368415733634</c:v>
                </c:pt>
                <c:pt idx="1831">
                  <c:v>67.992472277618489</c:v>
                </c:pt>
                <c:pt idx="1832">
                  <c:v>68.055633716027614</c:v>
                </c:pt>
                <c:pt idx="1833">
                  <c:v>68.118852836123665</c:v>
                </c:pt>
                <c:pt idx="1834">
                  <c:v>68.182129743357663</c:v>
                </c:pt>
                <c:pt idx="1835">
                  <c:v>68.245464543470021</c:v>
                </c:pt>
                <c:pt idx="1836">
                  <c:v>68.308857342491677</c:v>
                </c:pt>
                <c:pt idx="1837">
                  <c:v>68.372308246745149</c:v>
                </c:pt>
                <c:pt idx="1838">
                  <c:v>68.43581736284554</c:v>
                </c:pt>
                <c:pt idx="1839">
                  <c:v>68.499384797701694</c:v>
                </c:pt>
                <c:pt idx="1840">
                  <c:v>68.563010658517214</c:v>
                </c:pt>
                <c:pt idx="1841">
                  <c:v>68.626695052791604</c:v>
                </c:pt>
                <c:pt idx="1842">
                  <c:v>68.690438088321315</c:v>
                </c:pt>
                <c:pt idx="1843">
                  <c:v>68.754239873200831</c:v>
                </c:pt>
                <c:pt idx="1844">
                  <c:v>68.818100515823815</c:v>
                </c:pt>
                <c:pt idx="1845">
                  <c:v>68.882020124884221</c:v>
                </c:pt>
                <c:pt idx="1846">
                  <c:v>68.945998809377272</c:v>
                </c:pt>
                <c:pt idx="1847">
                  <c:v>69.010036678600798</c:v>
                </c:pt>
                <c:pt idx="1848">
                  <c:v>69.074133842156115</c:v>
                </c:pt>
                <c:pt idx="1849">
                  <c:v>69.138290409949377</c:v>
                </c:pt>
                <c:pt idx="1850">
                  <c:v>69.202506492192541</c:v>
                </c:pt>
                <c:pt idx="1851">
                  <c:v>69.26678219940456</c:v>
                </c:pt>
                <c:pt idx="1852">
                  <c:v>69.331117642412536</c:v>
                </c:pt>
                <c:pt idx="1853">
                  <c:v>69.395512932352901</c:v>
                </c:pt>
                <c:pt idx="1854">
                  <c:v>69.459968180672419</c:v>
                </c:pt>
                <c:pt idx="1855">
                  <c:v>69.524483499129545</c:v>
                </c:pt>
                <c:pt idx="1856">
                  <c:v>69.589058999795455</c:v>
                </c:pt>
                <c:pt idx="1857">
                  <c:v>69.653694795055245</c:v>
                </c:pt>
                <c:pt idx="1858">
                  <c:v>69.718390997609106</c:v>
                </c:pt>
                <c:pt idx="1859">
                  <c:v>69.783147720473536</c:v>
                </c:pt>
                <c:pt idx="1860">
                  <c:v>69.847965076982433</c:v>
                </c:pt>
                <c:pt idx="1861">
                  <c:v>69.912843180788457</c:v>
                </c:pt>
                <c:pt idx="1862">
                  <c:v>69.977782145863983</c:v>
                </c:pt>
                <c:pt idx="1863">
                  <c:v>70.042782086502513</c:v>
                </c:pt>
                <c:pt idx="1864">
                  <c:v>70.10784311731986</c:v>
                </c:pt>
                <c:pt idx="1865">
                  <c:v>70.172965353255137</c:v>
                </c:pt>
                <c:pt idx="1866">
                  <c:v>70.238148909572317</c:v>
                </c:pt>
                <c:pt idx="1867">
                  <c:v>70.303393901861156</c:v>
                </c:pt>
                <c:pt idx="1868">
                  <c:v>70.368700446038659</c:v>
                </c:pt>
                <c:pt idx="1869">
                  <c:v>70.434068658350142</c:v>
                </c:pt>
                <c:pt idx="1870">
                  <c:v>70.499498655370544</c:v>
                </c:pt>
                <c:pt idx="1871">
                  <c:v>70.564990554005661</c:v>
                </c:pt>
                <c:pt idx="1872">
                  <c:v>70.630544471493479</c:v>
                </c:pt>
                <c:pt idx="1873">
                  <c:v>70.696160525405261</c:v>
                </c:pt>
                <c:pt idx="1874">
                  <c:v>70.761838833646991</c:v>
                </c:pt>
                <c:pt idx="1875">
                  <c:v>70.82757951446051</c:v>
                </c:pt>
                <c:pt idx="1876">
                  <c:v>70.893382686424886</c:v>
                </c:pt>
                <c:pt idx="1877">
                  <c:v>70.959248468457673</c:v>
                </c:pt>
                <c:pt idx="1878">
                  <c:v>71.025176979816166</c:v>
                </c:pt>
                <c:pt idx="1879">
                  <c:v>71.091168340098704</c:v>
                </c:pt>
                <c:pt idx="1880">
                  <c:v>71.157222669246053</c:v>
                </c:pt>
                <c:pt idx="1881">
                  <c:v>71.223340087542539</c:v>
                </c:pt>
                <c:pt idx="1882">
                  <c:v>71.289520715617599</c:v>
                </c:pt>
                <c:pt idx="1883">
                  <c:v>71.355764674446888</c:v>
                </c:pt>
                <c:pt idx="1884">
                  <c:v>71.422072085353705</c:v>
                </c:pt>
                <c:pt idx="1885">
                  <c:v>71.488443070010348</c:v>
                </c:pt>
                <c:pt idx="1886">
                  <c:v>71.554877750439388</c:v>
                </c:pt>
                <c:pt idx="1887">
                  <c:v>71.621376249015057</c:v>
                </c:pt>
                <c:pt idx="1888">
                  <c:v>71.687938688464612</c:v>
                </c:pt>
                <c:pt idx="1889">
                  <c:v>71.754565191869602</c:v>
                </c:pt>
                <c:pt idx="1890">
                  <c:v>71.821255882667359</c:v>
                </c:pt>
                <c:pt idx="1891">
                  <c:v>71.888010884652346</c:v>
                </c:pt>
                <c:pt idx="1892">
                  <c:v>71.954830321977425</c:v>
                </c:pt>
                <c:pt idx="1893">
                  <c:v>72.021714319155379</c:v>
                </c:pt>
                <c:pt idx="1894">
                  <c:v>72.088663001060212</c:v>
                </c:pt>
                <c:pt idx="1895">
                  <c:v>72.155676492928592</c:v>
                </c:pt>
                <c:pt idx="1896">
                  <c:v>72.222754920361297</c:v>
                </c:pt>
                <c:pt idx="1897">
                  <c:v>72.289898409324465</c:v>
                </c:pt>
                <c:pt idx="1898">
                  <c:v>72.357107086151231</c:v>
                </c:pt>
                <c:pt idx="1899">
                  <c:v>72.424381077543046</c:v>
                </c:pt>
                <c:pt idx="1900">
                  <c:v>72.491720510571028</c:v>
                </c:pt>
                <c:pt idx="1901">
                  <c:v>72.559125512677554</c:v>
                </c:pt>
                <c:pt idx="1902">
                  <c:v>72.626596211677622</c:v>
                </c:pt>
                <c:pt idx="1903">
                  <c:v>72.694132735760292</c:v>
                </c:pt>
                <c:pt idx="1904">
                  <c:v>72.761735213490297</c:v>
                </c:pt>
                <c:pt idx="1905">
                  <c:v>72.82940377380919</c:v>
                </c:pt>
                <c:pt idx="1906">
                  <c:v>72.897138546037212</c:v>
                </c:pt>
                <c:pt idx="1907">
                  <c:v>72.964939659874531</c:v>
                </c:pt>
                <c:pt idx="1908">
                  <c:v>73.03280724540268</c:v>
                </c:pt>
                <c:pt idx="1909">
                  <c:v>73.100741433086327</c:v>
                </c:pt>
                <c:pt idx="1910">
                  <c:v>73.168742353774462</c:v>
                </c:pt>
                <c:pt idx="1911">
                  <c:v>73.236810138702168</c:v>
                </c:pt>
                <c:pt idx="1912">
                  <c:v>73.304944919492016</c:v>
                </c:pt>
                <c:pt idx="1913">
                  <c:v>73.373146828155541</c:v>
                </c:pt>
                <c:pt idx="1914">
                  <c:v>73.441415997094921</c:v>
                </c:pt>
                <c:pt idx="1915">
                  <c:v>73.509752559104427</c:v>
                </c:pt>
                <c:pt idx="1916">
                  <c:v>73.578156647371941</c:v>
                </c:pt>
                <c:pt idx="1917">
                  <c:v>73.646628395480661</c:v>
                </c:pt>
                <c:pt idx="1918">
                  <c:v>73.715167937410413</c:v>
                </c:pt>
                <c:pt idx="1919">
                  <c:v>73.783775407539522</c:v>
                </c:pt>
                <c:pt idx="1920">
                  <c:v>73.852450940646222</c:v>
                </c:pt>
                <c:pt idx="1921">
                  <c:v>73.921194671910186</c:v>
                </c:pt>
                <c:pt idx="1922">
                  <c:v>73.990006736914268</c:v>
                </c:pt>
                <c:pt idx="1923">
                  <c:v>74.058887271646114</c:v>
                </c:pt>
                <c:pt idx="1924">
                  <c:v>74.127836412499533</c:v>
                </c:pt>
                <c:pt idx="1925">
                  <c:v>74.196854296276484</c:v>
                </c:pt>
                <c:pt idx="1926">
                  <c:v>74.265941060188396</c:v>
                </c:pt>
                <c:pt idx="1927">
                  <c:v>74.335096841857933</c:v>
                </c:pt>
                <c:pt idx="1928">
                  <c:v>74.404321779320682</c:v>
                </c:pt>
                <c:pt idx="1929">
                  <c:v>74.473616011026664</c:v>
                </c:pt>
                <c:pt idx="1930">
                  <c:v>74.542979675842162</c:v>
                </c:pt>
                <c:pt idx="1931">
                  <c:v>74.612412913051315</c:v>
                </c:pt>
                <c:pt idx="1932">
                  <c:v>74.681915862357698</c:v>
                </c:pt>
                <c:pt idx="1933">
                  <c:v>74.751488663886192</c:v>
                </c:pt>
                <c:pt idx="1934">
                  <c:v>74.821131458184581</c:v>
                </c:pt>
                <c:pt idx="1935">
                  <c:v>74.890844386225211</c:v>
                </c:pt>
                <c:pt idx="1936">
                  <c:v>74.960627589406826</c:v>
                </c:pt>
                <c:pt idx="1937">
                  <c:v>75.030481209556143</c:v>
                </c:pt>
                <c:pt idx="1938">
                  <c:v>75.100405388929744</c:v>
                </c:pt>
                <c:pt idx="1939">
                  <c:v>75.17040027021568</c:v>
                </c:pt>
                <c:pt idx="1940">
                  <c:v>75.240465996535221</c:v>
                </c:pt>
                <c:pt idx="1941">
                  <c:v>75.310602711444744</c:v>
                </c:pt>
                <c:pt idx="1942">
                  <c:v>75.380810558937355</c:v>
                </c:pt>
                <c:pt idx="1943">
                  <c:v>75.451089683444735</c:v>
                </c:pt>
                <c:pt idx="1944">
                  <c:v>75.521440229838916</c:v>
                </c:pt>
                <c:pt idx="1945">
                  <c:v>75.591862343434016</c:v>
                </c:pt>
                <c:pt idx="1946">
                  <c:v>75.662356169988144</c:v>
                </c:pt>
                <c:pt idx="1947">
                  <c:v>75.732921855705129</c:v>
                </c:pt>
                <c:pt idx="1948">
                  <c:v>75.803559547236333</c:v>
                </c:pt>
                <c:pt idx="1949">
                  <c:v>75.874269391682574</c:v>
                </c:pt>
                <c:pt idx="1950">
                  <c:v>75.945051536595855</c:v>
                </c:pt>
                <c:pt idx="1951">
                  <c:v>76.015906129981275</c:v>
                </c:pt>
                <c:pt idx="1952">
                  <c:v>76.086833320298837</c:v>
                </c:pt>
                <c:pt idx="1953">
                  <c:v>76.157833256465352</c:v>
                </c:pt>
                <c:pt idx="1954">
                  <c:v>76.22890608785633</c:v>
                </c:pt>
                <c:pt idx="1955">
                  <c:v>76.300051964307855</c:v>
                </c:pt>
                <c:pt idx="1956">
                  <c:v>76.371271036118429</c:v>
                </c:pt>
                <c:pt idx="1957">
                  <c:v>76.442563454050926</c:v>
                </c:pt>
                <c:pt idx="1958">
                  <c:v>76.513929369334519</c:v>
                </c:pt>
                <c:pt idx="1959">
                  <c:v>76.585368933666558</c:v>
                </c:pt>
                <c:pt idx="1960">
                  <c:v>76.65688229921453</c:v>
                </c:pt>
                <c:pt idx="1961">
                  <c:v>76.728469618618035</c:v>
                </c:pt>
                <c:pt idx="1962">
                  <c:v>76.800131044990664</c:v>
                </c:pt>
                <c:pt idx="1963">
                  <c:v>76.871866731922054</c:v>
                </c:pt>
                <c:pt idx="1964">
                  <c:v>76.94367683347977</c:v>
                </c:pt>
                <c:pt idx="1965">
                  <c:v>77.015561504211362</c:v>
                </c:pt>
                <c:pt idx="1966">
                  <c:v>77.087520899146384</c:v>
                </c:pt>
                <c:pt idx="1967">
                  <c:v>77.159555173798253</c:v>
                </c:pt>
                <c:pt idx="1968">
                  <c:v>77.231664484166473</c:v>
                </c:pt>
                <c:pt idx="1969">
                  <c:v>77.303848986738473</c:v>
                </c:pt>
                <c:pt idx="1970">
                  <c:v>77.376108838491731</c:v>
                </c:pt>
                <c:pt idx="1971">
                  <c:v>77.448444196895906</c:v>
                </c:pt>
                <c:pt idx="1972">
                  <c:v>77.520855219914708</c:v>
                </c:pt>
                <c:pt idx="1973">
                  <c:v>77.593342066008091</c:v>
                </c:pt>
                <c:pt idx="1974">
                  <c:v>77.665904894134371</c:v>
                </c:pt>
                <c:pt idx="1975">
                  <c:v>77.738543863752184</c:v>
                </c:pt>
                <c:pt idx="1976">
                  <c:v>77.811259134822677</c:v>
                </c:pt>
                <c:pt idx="1977">
                  <c:v>77.884050867811666</c:v>
                </c:pt>
                <c:pt idx="1978">
                  <c:v>77.9569192236916</c:v>
                </c:pt>
                <c:pt idx="1979">
                  <c:v>78.029864363943915</c:v>
                </c:pt>
                <c:pt idx="1980">
                  <c:v>78.102886450560945</c:v>
                </c:pt>
                <c:pt idx="1981">
                  <c:v>78.175985646048261</c:v>
                </c:pt>
                <c:pt idx="1982">
                  <c:v>78.249162113426848</c:v>
                </c:pt>
                <c:pt idx="1983">
                  <c:v>78.322416016235053</c:v>
                </c:pt>
                <c:pt idx="1984">
                  <c:v>78.395747518531095</c:v>
                </c:pt>
                <c:pt idx="1985">
                  <c:v>78.469156784895063</c:v>
                </c:pt>
                <c:pt idx="1986">
                  <c:v>78.542643980431109</c:v>
                </c:pt>
                <c:pt idx="1987">
                  <c:v>78.616209270769914</c:v>
                </c:pt>
                <c:pt idx="1988">
                  <c:v>78.68985282207062</c:v>
                </c:pt>
                <c:pt idx="1989">
                  <c:v>78.763574801023324</c:v>
                </c:pt>
                <c:pt idx="1990">
                  <c:v>78.837375374851206</c:v>
                </c:pt>
                <c:pt idx="1991">
                  <c:v>78.911254711312836</c:v>
                </c:pt>
                <c:pt idx="1992">
                  <c:v>78.985212978704482</c:v>
                </c:pt>
                <c:pt idx="1993">
                  <c:v>79.059250345862452</c:v>
                </c:pt>
                <c:pt idx="1994">
                  <c:v>79.133366982165242</c:v>
                </c:pt>
                <c:pt idx="1995">
                  <c:v>79.207563057536092</c:v>
                </c:pt>
                <c:pt idx="1996">
                  <c:v>79.28183874244516</c:v>
                </c:pt>
                <c:pt idx="1997">
                  <c:v>79.356194207911855</c:v>
                </c:pt>
                <c:pt idx="1998">
                  <c:v>79.430629625507379</c:v>
                </c:pt>
                <c:pt idx="1999">
                  <c:v>79.505145167356886</c:v>
                </c:pt>
                <c:pt idx="2000" formatCode="General">
                  <c:v>79.579741006142015</c:v>
                </c:pt>
                <c:pt idx="2001" formatCode="General">
                  <c:v>79.654417315103288</c:v>
                </c:pt>
                <c:pt idx="2002" formatCode="General">
                  <c:v>79.729174268042328</c:v>
                </c:pt>
                <c:pt idx="2003" formatCode="General">
                  <c:v>79.804012039324633</c:v>
                </c:pt>
                <c:pt idx="2004" formatCode="General">
                  <c:v>79.87893080388173</c:v>
                </c:pt>
                <c:pt idx="2005" formatCode="General">
                  <c:v>79.953930737213653</c:v>
                </c:pt>
                <c:pt idx="2006" formatCode="General">
                  <c:v>80.029012015391629</c:v>
                </c:pt>
                <c:pt idx="2007" formatCode="General">
                  <c:v>80.104174815060261</c:v>
                </c:pt>
                <c:pt idx="2008" formatCode="General">
                  <c:v>80.179419313440263</c:v>
                </c:pt>
                <c:pt idx="2009" formatCode="General">
                  <c:v>80.254745688330885</c:v>
                </c:pt>
                <c:pt idx="2010" formatCode="General">
                  <c:v>80.33015411811229</c:v>
                </c:pt>
                <c:pt idx="2011" formatCode="General">
                  <c:v>80.40564478174835</c:v>
                </c:pt>
                <c:pt idx="2012" formatCode="General">
                  <c:v>80.481217858789051</c:v>
                </c:pt>
                <c:pt idx="2013" formatCode="General">
                  <c:v>80.556873529372993</c:v>
                </c:pt>
                <c:pt idx="2014" formatCode="General">
                  <c:v>80.632611974230116</c:v>
                </c:pt>
                <c:pt idx="2015" formatCode="General">
                  <c:v>80.708433374684134</c:v>
                </c:pt>
                <c:pt idx="2016" formatCode="General">
                  <c:v>80.784337912655289</c:v>
                </c:pt>
                <c:pt idx="2017" formatCode="General">
                  <c:v>80.860325770662925</c:v>
                </c:pt>
                <c:pt idx="2018" formatCode="General">
                  <c:v>80.936397131828016</c:v>
                </c:pt>
                <c:pt idx="2019" formatCode="General">
                  <c:v>81.012552179875925</c:v>
                </c:pt>
                <c:pt idx="2020" formatCode="General">
                  <c:v>81.088791099139115</c:v>
                </c:pt>
                <c:pt idx="2021" formatCode="General">
                  <c:v>81.165114074559597</c:v>
                </c:pt>
                <c:pt idx="2022" formatCode="General">
                  <c:v>81.241521291691939</c:v>
                </c:pt>
                <c:pt idx="2023" formatCode="General">
                  <c:v>81.318012936705642</c:v>
                </c:pt>
                <c:pt idx="2024" formatCode="General">
                  <c:v>81.394589196388182</c:v>
                </c:pt>
                <c:pt idx="2025" formatCode="General">
                  <c:v>81.471250258147506</c:v>
                </c:pt>
                <c:pt idx="2026" formatCode="General">
                  <c:v>81.547996310014824</c:v>
                </c:pt>
                <c:pt idx="2027" formatCode="General">
                  <c:v>81.624827540647559</c:v>
                </c:pt>
                <c:pt idx="2028" formatCode="General">
                  <c:v>81.701744139331907</c:v>
                </c:pt>
                <c:pt idx="2029" formatCode="General">
                  <c:v>81.778746295985684</c:v>
                </c:pt>
                <c:pt idx="2030" formatCode="General">
                  <c:v>81.855834201161258</c:v>
                </c:pt>
                <c:pt idx="2031" formatCode="General">
                  <c:v>81.933008046048229</c:v>
                </c:pt>
                <c:pt idx="2032" formatCode="General">
                  <c:v>82.010268022476367</c:v>
                </c:pt>
                <c:pt idx="2033" formatCode="General">
                  <c:v>82.087614322918498</c:v>
                </c:pt>
                <c:pt idx="2034" formatCode="General">
                  <c:v>82.165047140493215</c:v>
                </c:pt>
                <c:pt idx="2035" formatCode="General">
                  <c:v>82.24256666896801</c:v>
                </c:pt>
                <c:pt idx="2036" formatCode="General">
                  <c:v>82.320173102761984</c:v>
                </c:pt>
                <c:pt idx="2037" formatCode="General">
                  <c:v>82.397866636948862</c:v>
                </c:pt>
                <c:pt idx="2038" formatCode="General">
                  <c:v>82.47564746725989</c:v>
                </c:pt>
                <c:pt idx="2039" formatCode="General">
                  <c:v>82.553515790086948</c:v>
                </c:pt>
                <c:pt idx="2040" formatCode="General">
                  <c:v>82.631471802485223</c:v>
                </c:pt>
                <c:pt idx="2041" formatCode="General">
                  <c:v>82.709515702176546</c:v>
                </c:pt>
                <c:pt idx="2042" formatCode="General">
                  <c:v>82.787647687552095</c:v>
                </c:pt>
                <c:pt idx="2043" formatCode="General">
                  <c:v>82.865867957675675</c:v>
                </c:pt>
                <c:pt idx="2044" formatCode="General">
                  <c:v>82.944176712286577</c:v>
                </c:pt>
                <c:pt idx="2045" formatCode="General">
                  <c:v>83.022574151802729</c:v>
                </c:pt>
                <c:pt idx="2046" formatCode="General">
                  <c:v>83.101060477323756</c:v>
                </c:pt>
                <c:pt idx="2047" formatCode="General">
                  <c:v>83.179635890634088</c:v>
                </c:pt>
                <c:pt idx="2048" formatCode="General">
                  <c:v>83.25830059420602</c:v>
                </c:pt>
                <c:pt idx="2049" formatCode="General">
                  <c:v>83.337054791202917</c:v>
                </c:pt>
                <c:pt idx="2050" formatCode="General">
                  <c:v>83.415898685482261</c:v>
                </c:pt>
                <c:pt idx="2051" formatCode="General">
                  <c:v>83.494832481598948</c:v>
                </c:pt>
                <c:pt idx="2052" formatCode="General">
                  <c:v>83.573856384808423</c:v>
                </c:pt>
                <c:pt idx="2053" formatCode="General">
                  <c:v>83.652970601069768</c:v>
                </c:pt>
                <c:pt idx="2054" formatCode="General">
                  <c:v>83.732175337049085</c:v>
                </c:pt>
                <c:pt idx="2055" formatCode="General">
                  <c:v>83.811470800122677</c:v>
                </c:pt>
                <c:pt idx="2056" formatCode="General">
                  <c:v>83.890857198380246</c:v>
                </c:pt>
                <c:pt idx="2057" formatCode="General">
                  <c:v>83.970334740628303</c:v>
                </c:pt>
                <c:pt idx="2058" formatCode="General">
                  <c:v>84.049903636393267</c:v>
                </c:pt>
                <c:pt idx="2059" formatCode="General">
                  <c:v>84.129564095925005</c:v>
                </c:pt>
                <c:pt idx="2060" formatCode="General">
                  <c:v>84.209316330200025</c:v>
                </c:pt>
                <c:pt idx="2061" formatCode="General">
                  <c:v>84.289160550924763</c:v>
                </c:pt>
                <c:pt idx="2062" formatCode="General">
                  <c:v>84.369096970539189</c:v>
                </c:pt>
                <c:pt idx="2063" formatCode="General">
                  <c:v>84.44912580222001</c:v>
                </c:pt>
                <c:pt idx="2064" formatCode="General">
                  <c:v>84.529247259884073</c:v>
                </c:pt>
                <c:pt idx="2065" formatCode="General">
                  <c:v>84.609461558191924</c:v>
                </c:pt>
                <c:pt idx="2066" formatCode="General">
                  <c:v>84.689768912551145</c:v>
                </c:pt>
                <c:pt idx="2067" formatCode="General">
                  <c:v>84.770169539119905</c:v>
                </c:pt>
                <c:pt idx="2068" formatCode="General">
                  <c:v>84.85066365481039</c:v>
                </c:pt>
                <c:pt idx="2069" formatCode="General">
                  <c:v>84.931251477292321</c:v>
                </c:pt>
                <c:pt idx="2070" formatCode="General">
                  <c:v>85.011933224996511</c:v>
                </c:pt>
                <c:pt idx="2071" formatCode="General">
                  <c:v>85.092709117118474</c:v>
                </c:pt>
                <c:pt idx="2072" formatCode="General">
                  <c:v>85.173579373621834</c:v>
                </c:pt>
                <c:pt idx="2073" formatCode="General">
                  <c:v>85.254544215242049</c:v>
                </c:pt>
                <c:pt idx="2074" formatCode="General">
                  <c:v>85.335603863490064</c:v>
                </c:pt>
                <c:pt idx="2075" formatCode="General">
                  <c:v>85.416758540655763</c:v>
                </c:pt>
                <c:pt idx="2076" formatCode="General">
                  <c:v>85.49800846981185</c:v>
                </c:pt>
                <c:pt idx="2077" formatCode="General">
                  <c:v>85.579353874817315</c:v>
                </c:pt>
                <c:pt idx="2078" formatCode="General">
                  <c:v>85.660794980321327</c:v>
                </c:pt>
                <c:pt idx="2079" formatCode="General">
                  <c:v>85.742332011766834</c:v>
                </c:pt>
                <c:pt idx="2080" formatCode="General">
                  <c:v>85.823965195394322</c:v>
                </c:pt>
                <c:pt idx="2081" formatCode="General">
                  <c:v>85.905694758245644</c:v>
                </c:pt>
                <c:pt idx="2082" formatCode="General">
                  <c:v>85.987520928167754</c:v>
                </c:pt>
                <c:pt idx="2083" formatCode="General">
                  <c:v>86.069443933816473</c:v>
                </c:pt>
                <c:pt idx="2084" formatCode="General">
                  <c:v>86.151464004660497</c:v>
                </c:pt>
                <c:pt idx="2085" formatCode="General">
                  <c:v>86.233581370984993</c:v>
                </c:pt>
                <c:pt idx="2086" formatCode="General">
                  <c:v>86.315796263895734</c:v>
                </c:pt>
                <c:pt idx="2087" formatCode="General">
                  <c:v>86.398108915322894</c:v>
                </c:pt>
                <c:pt idx="2088" formatCode="General">
                  <c:v>86.480519558024838</c:v>
                </c:pt>
                <c:pt idx="2089" formatCode="General">
                  <c:v>86.563028425592364</c:v>
                </c:pt>
                <c:pt idx="2090" formatCode="General">
                  <c:v>86.645635752452421</c:v>
                </c:pt>
                <c:pt idx="2091" formatCode="General">
                  <c:v>86.728341773872188</c:v>
                </c:pt>
                <c:pt idx="2092" formatCode="General">
                  <c:v>86.811146725963198</c:v>
                </c:pt>
                <c:pt idx="2093" formatCode="General">
                  <c:v>86.894050845685172</c:v>
                </c:pt>
                <c:pt idx="2094" formatCode="General">
                  <c:v>86.977054370850283</c:v>
                </c:pt>
                <c:pt idx="2095" formatCode="General">
                  <c:v>87.060157540127179</c:v>
                </c:pt>
                <c:pt idx="2096" formatCode="General">
                  <c:v>87.143360593044989</c:v>
                </c:pt>
                <c:pt idx="2097" formatCode="General">
                  <c:v>87.226663769997685</c:v>
                </c:pt>
                <c:pt idx="2098" formatCode="General">
                  <c:v>87.310067312248108</c:v>
                </c:pt>
                <c:pt idx="2099" formatCode="General">
                  <c:v>87.393571461932112</c:v>
                </c:pt>
                <c:pt idx="2100" formatCode="General">
                  <c:v>87.477176462062971</c:v>
                </c:pt>
                <c:pt idx="2101" formatCode="General">
                  <c:v>87.560882556535404</c:v>
                </c:pt>
                <c:pt idx="2102" formatCode="General">
                  <c:v>87.64468999012999</c:v>
                </c:pt>
                <c:pt idx="2103" formatCode="General">
                  <c:v>87.728599008517463</c:v>
                </c:pt>
                <c:pt idx="2104" formatCode="General">
                  <c:v>87.812609858262888</c:v>
                </c:pt>
                <c:pt idx="2105" formatCode="General">
                  <c:v>87.896722786830182</c:v>
                </c:pt>
                <c:pt idx="2106" formatCode="General">
                  <c:v>87.98093804258643</c:v>
                </c:pt>
                <c:pt idx="2107" formatCode="General">
                  <c:v>88.065255874806198</c:v>
                </c:pt>
                <c:pt idx="2108" formatCode="General">
                  <c:v>88.1496765336761</c:v>
                </c:pt>
                <c:pt idx="2109" formatCode="General">
                  <c:v>88.234200270299183</c:v>
                </c:pt>
                <c:pt idx="2110" formatCode="General">
                  <c:v>88.318827336699329</c:v>
                </c:pt>
                <c:pt idx="2111" formatCode="General">
                  <c:v>88.403557985825969</c:v>
                </c:pt>
                <c:pt idx="2112" formatCode="General">
                  <c:v>88.488392471558356</c:v>
                </c:pt>
                <c:pt idx="2113" formatCode="General">
                  <c:v>88.573331048710401</c:v>
                </c:pt>
                <c:pt idx="2114" formatCode="General">
                  <c:v>88.658373973035069</c:v>
                </c:pt>
                <c:pt idx="2115" formatCode="General">
                  <c:v>88.743521501229026</c:v>
                </c:pt>
                <c:pt idx="2116" formatCode="General">
                  <c:v>88.828773890937399</c:v>
                </c:pt>
                <c:pt idx="2117" formatCode="General">
                  <c:v>88.914131400758379</c:v>
                </c:pt>
                <c:pt idx="2118" formatCode="General">
                  <c:v>88.999594290247828</c:v>
                </c:pt>
                <c:pt idx="2119" formatCode="General">
                  <c:v>89.085162819924264</c:v>
                </c:pt>
                <c:pt idx="2120" formatCode="General">
                  <c:v>89.170837251273326</c:v>
                </c:pt>
                <c:pt idx="2121" formatCode="General">
                  <c:v>89.256617846752832</c:v>
                </c:pt>
                <c:pt idx="2122" formatCode="General">
                  <c:v>89.342504869797452</c:v>
                </c:pt>
                <c:pt idx="2123" formatCode="General">
                  <c:v>89.428498584823558</c:v>
                </c:pt>
                <c:pt idx="2124" formatCode="General">
                  <c:v>89.514599257234238</c:v>
                </c:pt>
                <c:pt idx="2125" formatCode="General">
                  <c:v>89.600807153424086</c:v>
                </c:pt>
                <c:pt idx="2126" formatCode="General">
                  <c:v>89.687122540784117</c:v>
                </c:pt>
                <c:pt idx="2127" formatCode="General">
                  <c:v>89.773545687706928</c:v>
                </c:pt>
                <c:pt idx="2128" formatCode="General">
                  <c:v>89.860076863591487</c:v>
                </c:pt>
                <c:pt idx="2129" formatCode="General">
                  <c:v>89.946716338848333</c:v>
                </c:pt>
                <c:pt idx="2130" formatCode="General">
                  <c:v>90.033464384904605</c:v>
                </c:pt>
                <c:pt idx="2131" formatCode="General">
                  <c:v>90.120321274209033</c:v>
                </c:pt>
                <c:pt idx="2132" formatCode="General">
                  <c:v>90.207287280237267</c:v>
                </c:pt>
                <c:pt idx="2133" formatCode="General">
                  <c:v>90.294362677496878</c:v>
                </c:pt>
                <c:pt idx="2134" formatCode="General">
                  <c:v>90.381547741532643</c:v>
                </c:pt>
                <c:pt idx="2135" formatCode="General">
                  <c:v>90.468842748931763</c:v>
                </c:pt>
                <c:pt idx="2136" formatCode="General">
                  <c:v>90.556247977329065</c:v>
                </c:pt>
                <c:pt idx="2137" formatCode="General">
                  <c:v>90.643763705412411</c:v>
                </c:pt>
                <c:pt idx="2138" formatCode="General">
                  <c:v>90.731390212927977</c:v>
                </c:pt>
                <c:pt idx="2139" formatCode="General">
                  <c:v>90.819127780685562</c:v>
                </c:pt>
                <c:pt idx="2140" formatCode="General">
                  <c:v>90.906976690564065</c:v>
                </c:pt>
                <c:pt idx="2141" formatCode="General">
                  <c:v>90.994937225516949</c:v>
                </c:pt>
                <c:pt idx="2142" formatCode="General">
                  <c:v>91.083009669577507</c:v>
                </c:pt>
                <c:pt idx="2143" formatCode="General">
                  <c:v>91.171194307864653</c:v>
                </c:pt>
                <c:pt idx="2144" formatCode="General">
                  <c:v>91.259491426588284</c:v>
                </c:pt>
                <c:pt idx="2145" formatCode="General">
                  <c:v>91.347901313054805</c:v>
                </c:pt>
                <c:pt idx="2146" formatCode="General">
                  <c:v>91.436424255672961</c:v>
                </c:pt>
                <c:pt idx="2147" formatCode="General">
                  <c:v>91.525060543959185</c:v>
                </c:pt>
                <c:pt idx="2148" formatCode="General">
                  <c:v>91.613810468543576</c:v>
                </c:pt>
                <c:pt idx="2149" formatCode="General">
                  <c:v>91.702674321175394</c:v>
                </c:pt>
                <c:pt idx="2150" formatCode="General">
                  <c:v>91.791652394728899</c:v>
                </c:pt>
                <c:pt idx="2151" formatCode="General">
                  <c:v>91.880744983209155</c:v>
                </c:pt>
                <c:pt idx="2152" formatCode="General">
                  <c:v>91.969952381757935</c:v>
                </c:pt>
                <c:pt idx="2153" formatCode="General">
                  <c:v>92.059274886659281</c:v>
                </c:pt>
                <c:pt idx="2154" formatCode="General">
                  <c:v>92.148712795345858</c:v>
                </c:pt>
                <c:pt idx="2155" formatCode="General">
                  <c:v>92.238266406404492</c:v>
                </c:pt>
                <c:pt idx="2156" formatCode="General">
                  <c:v>92.327936019582395</c:v>
                </c:pt>
                <c:pt idx="2157" formatCode="General">
                  <c:v>92.417721935793139</c:v>
                </c:pt>
                <c:pt idx="2158" formatCode="General">
                  <c:v>92.507624457122617</c:v>
                </c:pt>
                <c:pt idx="2159" formatCode="General">
                  <c:v>92.597643886835243</c:v>
                </c:pt>
                <c:pt idx="2160" formatCode="General">
                  <c:v>92.68778052938012</c:v>
                </c:pt>
                <c:pt idx="2161" formatCode="General">
                  <c:v>92.778034690396993</c:v>
                </c:pt>
                <c:pt idx="2162" formatCode="General">
                  <c:v>92.868406676722842</c:v>
                </c:pt>
                <c:pt idx="2163" formatCode="General">
                  <c:v>92.958896796397738</c:v>
                </c:pt>
                <c:pt idx="2164" formatCode="General">
                  <c:v>93.049505358671453</c:v>
                </c:pt>
                <c:pt idx="2165" formatCode="General">
                  <c:v>93.140232674009653</c:v>
                </c:pt>
                <c:pt idx="2166" formatCode="General">
                  <c:v>93.231079054100292</c:v>
                </c:pt>
                <c:pt idx="2167" formatCode="General">
                  <c:v>93.322044811860067</c:v>
                </c:pt>
                <c:pt idx="2168" formatCode="General">
                  <c:v>93.413130261440926</c:v>
                </c:pt>
                <c:pt idx="2169" formatCode="General">
                  <c:v>93.504335718236391</c:v>
                </c:pt>
                <c:pt idx="2170" formatCode="General">
                  <c:v>93.59566149888839</c:v>
                </c:pt>
                <c:pt idx="2171" formatCode="General">
                  <c:v>93.687107921293588</c:v>
                </c:pt>
                <c:pt idx="2172" formatCode="General">
                  <c:v>93.778675304610246</c:v>
                </c:pt>
                <c:pt idx="2173" formatCode="General">
                  <c:v>93.870363969264758</c:v>
                </c:pt>
                <c:pt idx="2174" formatCode="General">
                  <c:v>93.962174236958404</c:v>
                </c:pt>
                <c:pt idx="2175" formatCode="General">
                  <c:v>94.054106430674167</c:v>
                </c:pt>
                <c:pt idx="2176" formatCode="General">
                  <c:v>94.146160874683588</c:v>
                </c:pt>
                <c:pt idx="2177" formatCode="General">
                  <c:v>94.238337894553396</c:v>
                </c:pt>
                <c:pt idx="2178" formatCode="General">
                  <c:v>94.330637817152777</c:v>
                </c:pt>
                <c:pt idx="2179" formatCode="General">
                  <c:v>94.423060970660046</c:v>
                </c:pt>
                <c:pt idx="2180" formatCode="General">
                  <c:v>94.515607684569744</c:v>
                </c:pt>
                <c:pt idx="2181" formatCode="General">
                  <c:v>94.608278289699726</c:v>
                </c:pt>
                <c:pt idx="2182" formatCode="General">
                  <c:v>94.70107311819811</c:v>
                </c:pt>
                <c:pt idx="2183" formatCode="General">
                  <c:v>94.793992503550669</c:v>
                </c:pt>
                <c:pt idx="2184" formatCode="General">
                  <c:v>94.887036780587792</c:v>
                </c:pt>
                <c:pt idx="2185" formatCode="General">
                  <c:v>94.980206285491803</c:v>
                </c:pt>
                <c:pt idx="2186" formatCode="General">
                  <c:v>95.073501355804297</c:v>
                </c:pt>
                <c:pt idx="2187" formatCode="General">
                  <c:v>95.166922330433437</c:v>
                </c:pt>
                <c:pt idx="2188" formatCode="General">
                  <c:v>95.260469549661238</c:v>
                </c:pt>
                <c:pt idx="2189" formatCode="General">
                  <c:v>95.354143355151265</c:v>
                </c:pt>
                <c:pt idx="2190" formatCode="General">
                  <c:v>95.447944089955826</c:v>
                </c:pt>
                <c:pt idx="2191" formatCode="General">
                  <c:v>95.541872098523683</c:v>
                </c:pt>
                <c:pt idx="2192" formatCode="General">
                  <c:v>95.635927726707678</c:v>
                </c:pt>
                <c:pt idx="2193" formatCode="General">
                  <c:v>95.730111321772156</c:v>
                </c:pt>
                <c:pt idx="2194" formatCode="General">
                  <c:v>95.824423232400918</c:v>
                </c:pt>
                <c:pt idx="2195" formatCode="General">
                  <c:v>95.918863808704828</c:v>
                </c:pt>
                <c:pt idx="2196" formatCode="General">
                  <c:v>96.013433402229552</c:v>
                </c:pt>
                <c:pt idx="2197" formatCode="General">
                  <c:v>96.108132365963627</c:v>
                </c:pt>
                <c:pt idx="2198" formatCode="General">
                  <c:v>96.202961054346048</c:v>
                </c:pt>
                <c:pt idx="2199" formatCode="General">
                  <c:v>96.297919823274569</c:v>
                </c:pt>
                <c:pt idx="2200" formatCode="General">
                  <c:v>96.393009030113532</c:v>
                </c:pt>
                <c:pt idx="2201" formatCode="General">
                  <c:v>96.488229033701828</c:v>
                </c:pt>
                <c:pt idx="2202" formatCode="General">
                  <c:v>96.583580194361318</c:v>
                </c:pt>
                <c:pt idx="2203" formatCode="General">
                  <c:v>96.679062873904812</c:v>
                </c:pt>
                <c:pt idx="2204" formatCode="General">
                  <c:v>96.774677435644236</c:v>
                </c:pt>
                <c:pt idx="2205" formatCode="General">
                  <c:v>96.870424244399175</c:v>
                </c:pt>
                <c:pt idx="2206" formatCode="General">
                  <c:v>96.966303666504984</c:v>
                </c:pt>
                <c:pt idx="2207" formatCode="General">
                  <c:v>97.062316069821392</c:v>
                </c:pt>
                <c:pt idx="2208" formatCode="General">
                  <c:v>97.158461823740808</c:v>
                </c:pt>
                <c:pt idx="2209" formatCode="General">
                  <c:v>97.254741299196908</c:v>
                </c:pt>
                <c:pt idx="2210" formatCode="General">
                  <c:v>97.351154868673291</c:v>
                </c:pt>
                <c:pt idx="2211" formatCode="General">
                  <c:v>97.447702906212058</c:v>
                </c:pt>
                <c:pt idx="2212" formatCode="General">
                  <c:v>97.54438578742247</c:v>
                </c:pt>
                <c:pt idx="2213" formatCode="General">
                  <c:v>97.64120388948983</c:v>
                </c:pt>
                <c:pt idx="2214" formatCode="General">
                  <c:v>97.738157591184205</c:v>
                </c:pt>
                <c:pt idx="2215" formatCode="General">
                  <c:v>97.835247272869381</c:v>
                </c:pt>
                <c:pt idx="2216" formatCode="General">
                  <c:v>97.932473316511874</c:v>
                </c:pt>
                <c:pt idx="2217" formatCode="General">
                  <c:v>98.029836105689753</c:v>
                </c:pt>
                <c:pt idx="2218" formatCode="General">
                  <c:v>98.127336025601906</c:v>
                </c:pt>
                <c:pt idx="2219" formatCode="General">
                  <c:v>98.224973463077177</c:v>
                </c:pt>
                <c:pt idx="2220" formatCode="General">
                  <c:v>98.322748806583363</c:v>
                </c:pt>
                <c:pt idx="2221" formatCode="General">
                  <c:v>98.420662446236761</c:v>
                </c:pt>
                <c:pt idx="2222" formatCode="General">
                  <c:v>98.518714773811396</c:v>
                </c:pt>
                <c:pt idx="2223" formatCode="General">
                  <c:v>98.616906182748338</c:v>
                </c:pt>
                <c:pt idx="2224" formatCode="General">
                  <c:v>98.715237068165308</c:v>
                </c:pt>
                <c:pt idx="2225" formatCode="General">
                  <c:v>98.813707826866107</c:v>
                </c:pt>
                <c:pt idx="2226" formatCode="General">
                  <c:v>98.912318857350371</c:v>
                </c:pt>
                <c:pt idx="2227" formatCode="General">
                  <c:v>99.011070559823111</c:v>
                </c:pt>
                <c:pt idx="2228" formatCode="General">
                  <c:v>99.10996333620443</c:v>
                </c:pt>
                <c:pt idx="2229" formatCode="General">
                  <c:v>99.208997590139532</c:v>
                </c:pt>
                <c:pt idx="2230" formatCode="General">
                  <c:v>99.30817372700848</c:v>
                </c:pt>
                <c:pt idx="2231" formatCode="General">
                  <c:v>99.407492153936019</c:v>
                </c:pt>
                <c:pt idx="2232" formatCode="General">
                  <c:v>99.50695327980192</c:v>
                </c:pt>
                <c:pt idx="2233" formatCode="General">
                  <c:v>99.606557515250756</c:v>
                </c:pt>
                <c:pt idx="2234" formatCode="General">
                  <c:v>99.706305272702309</c:v>
                </c:pt>
                <c:pt idx="2235" formatCode="General">
                  <c:v>99.806196966361753</c:v>
                </c:pt>
                <c:pt idx="2236" formatCode="General">
                  <c:v>99.906233012229833</c:v>
                </c:pt>
                <c:pt idx="2237" formatCode="General">
                  <c:v>100.00641382811348</c:v>
                </c:pt>
                <c:pt idx="2238" formatCode="General">
                  <c:v>100.10673983363618</c:v>
                </c:pt>
                <c:pt idx="2239" formatCode="General">
                  <c:v>100.20721145024845</c:v>
                </c:pt>
                <c:pt idx="2240" formatCode="General">
                  <c:v>100.3078291012386</c:v>
                </c:pt>
                <c:pt idx="2241" formatCode="General">
                  <c:v>100.40859321174327</c:v>
                </c:pt>
                <c:pt idx="2242" formatCode="General">
                  <c:v>100.50950420875837</c:v>
                </c:pt>
                <c:pt idx="2243" formatCode="General">
                  <c:v>100.6105625211499</c:v>
                </c:pt>
                <c:pt idx="2244" formatCode="General">
                  <c:v>100.71176857966475</c:v>
                </c:pt>
                <c:pt idx="2245" formatCode="General">
                  <c:v>100.8131228169419</c:v>
                </c:pt>
                <c:pt idx="2246" formatCode="General">
                  <c:v>100.91462566752341</c:v>
                </c:pt>
                <c:pt idx="2247" formatCode="General">
                  <c:v>101.0162775678656</c:v>
                </c:pt>
                <c:pt idx="2248" formatCode="General">
                  <c:v>101.11807895635042</c:v>
                </c:pt>
                <c:pt idx="2249" formatCode="General">
                  <c:v>101.22003027329653</c:v>
                </c:pt>
                <c:pt idx="2250" formatCode="General">
                  <c:v>101.32213196097111</c:v>
                </c:pt>
                <c:pt idx="2251" formatCode="General">
                  <c:v>101.42438446360106</c:v>
                </c:pt>
                <c:pt idx="2252" formatCode="General">
                  <c:v>101.52678822738466</c:v>
                </c:pt>
                <c:pt idx="2253" formatCode="General">
                  <c:v>101.62934370050341</c:v>
                </c:pt>
                <c:pt idx="2254" formatCode="General">
                  <c:v>101.73205133313363</c:v>
                </c:pt>
                <c:pt idx="2255" formatCode="General">
                  <c:v>101.83491157745831</c:v>
                </c:pt>
                <c:pt idx="2256" formatCode="General">
                  <c:v>101.93792488767923</c:v>
                </c:pt>
                <c:pt idx="2257" formatCode="General">
                  <c:v>102.04109172002883</c:v>
                </c:pt>
                <c:pt idx="2258" formatCode="General">
                  <c:v>102.1444125327823</c:v>
                </c:pt>
                <c:pt idx="2259" formatCode="General">
                  <c:v>102.24788778627006</c:v>
                </c:pt>
                <c:pt idx="2260" formatCode="General">
                  <c:v>102.35151794288964</c:v>
                </c:pt>
                <c:pt idx="2261" formatCode="General">
                  <c:v>102.45530346711857</c:v>
                </c:pt>
                <c:pt idx="2262" formatCode="General">
                  <c:v>102.55924482552649</c:v>
                </c:pt>
                <c:pt idx="2263" formatCode="General">
                  <c:v>102.66334248678787</c:v>
                </c:pt>
                <c:pt idx="2264" formatCode="General">
                  <c:v>102.76759692169466</c:v>
                </c:pt>
                <c:pt idx="2265" formatCode="General">
                  <c:v>102.87200860316925</c:v>
                </c:pt>
                <c:pt idx="2266" formatCode="General">
                  <c:v>102.97657800627695</c:v>
                </c:pt>
                <c:pt idx="2267" formatCode="General">
                  <c:v>103.08130560823942</c:v>
                </c:pt>
                <c:pt idx="2268" formatCode="General">
                  <c:v>103.18619188844728</c:v>
                </c:pt>
                <c:pt idx="2269" formatCode="General">
                  <c:v>103.29123732847373</c:v>
                </c:pt>
                <c:pt idx="2270" formatCode="General">
                  <c:v>103.39644241208748</c:v>
                </c:pt>
                <c:pt idx="2271" formatCode="General">
                  <c:v>103.5018076252662</c:v>
                </c:pt>
                <c:pt idx="2272" formatCode="General">
                  <c:v>103.6073334562101</c:v>
                </c:pt>
                <c:pt idx="2273" formatCode="General">
                  <c:v>103.7130203953554</c:v>
                </c:pt>
                <c:pt idx="2274" formatCode="General">
                  <c:v>103.818868935388</c:v>
                </c:pt>
                <c:pt idx="2275" formatCode="General">
                  <c:v>103.92487957125732</c:v>
                </c:pt>
                <c:pt idx="2276" formatCode="General">
                  <c:v>104.03105280019012</c:v>
                </c:pt>
                <c:pt idx="2277" formatCode="General">
                  <c:v>104.13738912170456</c:v>
                </c:pt>
                <c:pt idx="2278" formatCode="General">
                  <c:v>104.24388903762433</c:v>
                </c:pt>
                <c:pt idx="2279" formatCode="General">
                  <c:v>104.35055305209262</c:v>
                </c:pt>
                <c:pt idx="2280" formatCode="General">
                  <c:v>104.4573816715868</c:v>
                </c:pt>
                <c:pt idx="2281" formatCode="General">
                  <c:v>104.56437540493263</c:v>
                </c:pt>
                <c:pt idx="2282" formatCode="General">
                  <c:v>104.67153476331875</c:v>
                </c:pt>
                <c:pt idx="2283" formatCode="General">
                  <c:v>104.77886026031155</c:v>
                </c:pt>
                <c:pt idx="2284" formatCode="General">
                  <c:v>104.88635241186965</c:v>
                </c:pt>
                <c:pt idx="2285" formatCode="General">
                  <c:v>104.9940117363591</c:v>
                </c:pt>
                <c:pt idx="2286" formatCode="General">
                  <c:v>105.10183875456821</c:v>
                </c:pt>
                <c:pt idx="2287" formatCode="General">
                  <c:v>105.20983398972254</c:v>
                </c:pt>
                <c:pt idx="2288" formatCode="General">
                  <c:v>105.3179979675004</c:v>
                </c:pt>
                <c:pt idx="2289" formatCode="General">
                  <c:v>105.42633121604808</c:v>
                </c:pt>
                <c:pt idx="2290" formatCode="General">
                  <c:v>105.53483426599523</c:v>
                </c:pt>
                <c:pt idx="2291" formatCode="General">
                  <c:v>105.6435076504706</c:v>
                </c:pt>
                <c:pt idx="2292" formatCode="General">
                  <c:v>105.75235190511771</c:v>
                </c:pt>
                <c:pt idx="2293" formatCode="General">
                  <c:v>105.86136756811062</c:v>
                </c:pt>
                <c:pt idx="2294" formatCode="General">
                  <c:v>105.97055518017007</c:v>
                </c:pt>
                <c:pt idx="2295" formatCode="General">
                  <c:v>106.0799152845793</c:v>
                </c:pt>
                <c:pt idx="2296" formatCode="General">
                  <c:v>106.18944842720057</c:v>
                </c:pt>
                <c:pt idx="2297" formatCode="General">
                  <c:v>106.29915515649135</c:v>
                </c:pt>
                <c:pt idx="2298" formatCode="General">
                  <c:v>106.4090360235207</c:v>
                </c:pt>
                <c:pt idx="2299" formatCode="General">
                  <c:v>106.5190915819861</c:v>
                </c:pt>
                <c:pt idx="2300" formatCode="General">
                  <c:v>106.62932238823011</c:v>
                </c:pt>
                <c:pt idx="2301" formatCode="General">
                  <c:v>106.73972900125709</c:v>
                </c:pt>
                <c:pt idx="2302" formatCode="General">
                  <c:v>106.85031198275045</c:v>
                </c:pt>
                <c:pt idx="2303" formatCode="General">
                  <c:v>106.96107189708961</c:v>
                </c:pt>
                <c:pt idx="2304" formatCode="General">
                  <c:v>107.07200931136741</c:v>
                </c:pt>
                <c:pt idx="2305" formatCode="General">
                  <c:v>107.18312479540747</c:v>
                </c:pt>
                <c:pt idx="2306" formatCode="General">
                  <c:v>107.29441892178171</c:v>
                </c:pt>
                <c:pt idx="2307" formatCode="General">
                  <c:v>107.40589226582814</c:v>
                </c:pt>
                <c:pt idx="2308" formatCode="General">
                  <c:v>107.5175454056687</c:v>
                </c:pt>
                <c:pt idx="2309" formatCode="General">
                  <c:v>107.6293789222271</c:v>
                </c:pt>
                <c:pt idx="2310" formatCode="General">
                  <c:v>107.74139339924723</c:v>
                </c:pt>
                <c:pt idx="2311" formatCode="General">
                  <c:v>107.85358942331112</c:v>
                </c:pt>
                <c:pt idx="2312" formatCode="General">
                  <c:v>107.96596758385763</c:v>
                </c:pt>
                <c:pt idx="2313" formatCode="General">
                  <c:v>108.07852847320099</c:v>
                </c:pt>
                <c:pt idx="2314" formatCode="General">
                  <c:v>108.19127268654928</c:v>
                </c:pt>
                <c:pt idx="2315" formatCode="General">
                  <c:v>108.30420082202372</c:v>
                </c:pt>
                <c:pt idx="2316" formatCode="General">
                  <c:v>108.41731348067741</c:v>
                </c:pt>
                <c:pt idx="2317" formatCode="General">
                  <c:v>108.53061126651454</c:v>
                </c:pt>
                <c:pt idx="2318" formatCode="General">
                  <c:v>108.64409478650998</c:v>
                </c:pt>
                <c:pt idx="2319" formatCode="General">
                  <c:v>108.75776465062846</c:v>
                </c:pt>
                <c:pt idx="2320" formatCode="General">
                  <c:v>108.87162147184451</c:v>
                </c:pt>
                <c:pt idx="2321" formatCode="General">
                  <c:v>108.98566586616221</c:v>
                </c:pt>
                <c:pt idx="2322" formatCode="General">
                  <c:v>109.09989845263503</c:v>
                </c:pt>
                <c:pt idx="2323" formatCode="General">
                  <c:v>109.21431985338629</c:v>
                </c:pt>
                <c:pt idx="2324" formatCode="General">
                  <c:v>109.32893069362926</c:v>
                </c:pt>
                <c:pt idx="2325" formatCode="General">
                  <c:v>109.44373160168769</c:v>
                </c:pt>
                <c:pt idx="2326" formatCode="General">
                  <c:v>109.55872320901656</c:v>
                </c:pt>
                <c:pt idx="2327" formatCode="General">
                  <c:v>109.67390615022292</c:v>
                </c:pt>
                <c:pt idx="2328" formatCode="General">
                  <c:v>109.7892810630867</c:v>
                </c:pt>
                <c:pt idx="2329" formatCode="General">
                  <c:v>109.90484858858228</c:v>
                </c:pt>
                <c:pt idx="2330" formatCode="General">
                  <c:v>110.02060937089941</c:v>
                </c:pt>
                <c:pt idx="2331" formatCode="General">
                  <c:v>110.13656405746512</c:v>
                </c:pt>
                <c:pt idx="2332" formatCode="General">
                  <c:v>110.25271329896532</c:v>
                </c:pt>
                <c:pt idx="2333" formatCode="General">
                  <c:v>110.36905774936653</c:v>
                </c:pt>
                <c:pt idx="2334" formatCode="General">
                  <c:v>110.48559806593831</c:v>
                </c:pt>
                <c:pt idx="2335" formatCode="General">
                  <c:v>110.60233490927533</c:v>
                </c:pt>
                <c:pt idx="2336" formatCode="General">
                  <c:v>110.71926894331972</c:v>
                </c:pt>
                <c:pt idx="2337" formatCode="General">
                  <c:v>110.83640083538414</c:v>
                </c:pt>
                <c:pt idx="2338" formatCode="General">
                  <c:v>110.95373125617409</c:v>
                </c:pt>
                <c:pt idx="2339" formatCode="General">
                  <c:v>111.07126087981145</c:v>
                </c:pt>
                <c:pt idx="2340" formatCode="General">
                  <c:v>111.1889903838574</c:v>
                </c:pt>
                <c:pt idx="2341" formatCode="General">
                  <c:v>111.30692044933595</c:v>
                </c:pt>
                <c:pt idx="2342" formatCode="General">
                  <c:v>111.4250517607576</c:v>
                </c:pt>
                <c:pt idx="2343" formatCode="General">
                  <c:v>111.54338500614324</c:v>
                </c:pt>
                <c:pt idx="2344" formatCode="General">
                  <c:v>111.66192087704793</c:v>
                </c:pt>
                <c:pt idx="2345" formatCode="General">
                  <c:v>111.78066006858559</c:v>
                </c:pt>
                <c:pt idx="2346" formatCode="General">
                  <c:v>111.89960327945293</c:v>
                </c:pt>
                <c:pt idx="2347" formatCode="General">
                  <c:v>112.01875121195461</c:v>
                </c:pt>
                <c:pt idx="2348" formatCode="General">
                  <c:v>112.13810457202786</c:v>
                </c:pt>
                <c:pt idx="2349" formatCode="General">
                  <c:v>112.25766406926748</c:v>
                </c:pt>
                <c:pt idx="2350" formatCode="General">
                  <c:v>112.37743041695144</c:v>
                </c:pt>
                <c:pt idx="2351" formatCode="General">
                  <c:v>112.49740433206628</c:v>
                </c:pt>
                <c:pt idx="2352" formatCode="General">
                  <c:v>112.61758653533271</c:v>
                </c:pt>
                <c:pt idx="2353" formatCode="General">
                  <c:v>112.73797775123184</c:v>
                </c:pt>
                <c:pt idx="2354" formatCode="General">
                  <c:v>112.8585787080312</c:v>
                </c:pt>
                <c:pt idx="2355" formatCode="General">
                  <c:v>112.97939013781131</c:v>
                </c:pt>
                <c:pt idx="2356" formatCode="General">
                  <c:v>113.10041277649229</c:v>
                </c:pt>
                <c:pt idx="2357" formatCode="General">
                  <c:v>113.22164736386058</c:v>
                </c:pt>
                <c:pt idx="2358" formatCode="General">
                  <c:v>113.34309464359643</c:v>
                </c:pt>
                <c:pt idx="2359" formatCode="General">
                  <c:v>113.46475536330104</c:v>
                </c:pt>
                <c:pt idx="2360" formatCode="General">
                  <c:v>113.5866302745241</c:v>
                </c:pt>
                <c:pt idx="2361" formatCode="General">
                  <c:v>113.70872013279185</c:v>
                </c:pt>
                <c:pt idx="2362" formatCode="General">
                  <c:v>113.83102569763513</c:v>
                </c:pt>
                <c:pt idx="2363" formatCode="General">
                  <c:v>113.95354773261758</c:v>
                </c:pt>
                <c:pt idx="2364" formatCode="General">
                  <c:v>114.07628700536446</c:v>
                </c:pt>
                <c:pt idx="2365" formatCode="General">
                  <c:v>114.1992442875913</c:v>
                </c:pt>
                <c:pt idx="2366" formatCode="General">
                  <c:v>114.32242035513315</c:v>
                </c:pt>
                <c:pt idx="2367" formatCode="General">
                  <c:v>114.445815987974</c:v>
                </c:pt>
                <c:pt idx="2368" formatCode="General">
                  <c:v>114.56943197027618</c:v>
                </c:pt>
                <c:pt idx="2369" formatCode="General">
                  <c:v>114.69326909041052</c:v>
                </c:pt>
                <c:pt idx="2370" formatCode="General">
                  <c:v>114.81732814098642</c:v>
                </c:pt>
                <c:pt idx="2371" formatCode="General">
                  <c:v>114.94160991888211</c:v>
                </c:pt>
                <c:pt idx="2372" formatCode="General">
                  <c:v>115.06611522527578</c:v>
                </c:pt>
                <c:pt idx="2373" formatCode="General">
                  <c:v>115.19084486567606</c:v>
                </c:pt>
                <c:pt idx="2374" formatCode="General">
                  <c:v>115.31579964995373</c:v>
                </c:pt>
                <c:pt idx="2375" formatCode="General">
                  <c:v>115.44098039237306</c:v>
                </c:pt>
                <c:pt idx="2376" formatCode="General">
                  <c:v>115.56638791162358</c:v>
                </c:pt>
                <c:pt idx="2377" formatCode="General">
                  <c:v>115.69202303085235</c:v>
                </c:pt>
                <c:pt idx="2378" formatCode="General">
                  <c:v>115.81788657769644</c:v>
                </c:pt>
                <c:pt idx="2379" formatCode="General">
                  <c:v>115.9439793843153</c:v>
                </c:pt>
                <c:pt idx="2380" formatCode="General">
                  <c:v>116.07030228742424</c:v>
                </c:pt>
                <c:pt idx="2381" formatCode="General">
                  <c:v>116.1968561283273</c:v>
                </c:pt>
                <c:pt idx="2382" formatCode="General">
                  <c:v>116.3236417529512</c:v>
                </c:pt>
                <c:pt idx="2383" formatCode="General">
                  <c:v>116.45066001187921</c:v>
                </c:pt>
                <c:pt idx="2384" formatCode="General">
                  <c:v>116.57791176038511</c:v>
                </c:pt>
                <c:pt idx="2385" formatCode="General">
                  <c:v>116.7053978584681</c:v>
                </c:pt>
                <c:pt idx="2386" formatCode="General">
                  <c:v>116.83311917088758</c:v>
                </c:pt>
                <c:pt idx="2387" formatCode="General">
                  <c:v>116.96107656719812</c:v>
                </c:pt>
                <c:pt idx="2388" formatCode="General">
                  <c:v>117.08927092178531</c:v>
                </c:pt>
                <c:pt idx="2389" formatCode="General">
                  <c:v>117.21770311390135</c:v>
                </c:pt>
                <c:pt idx="2390" formatCode="General">
                  <c:v>117.34637402770139</c:v>
                </c:pt>
                <c:pt idx="2391" formatCode="General">
                  <c:v>117.47528455228006</c:v>
                </c:pt>
                <c:pt idx="2392" formatCode="General">
                  <c:v>117.6044355817081</c:v>
                </c:pt>
                <c:pt idx="2393" formatCode="General">
                  <c:v>117.73382801506993</c:v>
                </c:pt>
                <c:pt idx="2394" formatCode="General">
                  <c:v>117.86346275650091</c:v>
                </c:pt>
                <c:pt idx="2395" formatCode="General">
                  <c:v>117.99334071522532</c:v>
                </c:pt>
                <c:pt idx="2396" formatCode="General">
                  <c:v>118.12346280559476</c:v>
                </c:pt>
                <c:pt idx="2397" formatCode="General">
                  <c:v>118.2538299471265</c:v>
                </c:pt>
                <c:pt idx="2398" formatCode="General">
                  <c:v>118.38444306454281</c:v>
                </c:pt>
                <c:pt idx="2399" formatCode="General">
                  <c:v>118.51530308781007</c:v>
                </c:pt>
                <c:pt idx="2400" formatCode="General">
                  <c:v>118.64641095217846</c:v>
                </c:pt>
                <c:pt idx="2401" formatCode="General">
                  <c:v>118.77776759822234</c:v>
                </c:pt>
                <c:pt idx="2402" formatCode="General">
                  <c:v>118.9093739718805</c:v>
                </c:pt>
                <c:pt idx="2403" formatCode="General">
                  <c:v>119.04123102449702</c:v>
                </c:pt>
                <c:pt idx="2404" formatCode="General">
                  <c:v>119.17333971286276</c:v>
                </c:pt>
                <c:pt idx="2405" formatCode="General">
                  <c:v>119.30570099925679</c:v>
                </c:pt>
                <c:pt idx="2406" formatCode="General">
                  <c:v>119.43831585148845</c:v>
                </c:pt>
                <c:pt idx="2407" formatCode="General">
                  <c:v>119.57118524294012</c:v>
                </c:pt>
                <c:pt idx="2408" formatCode="General">
                  <c:v>119.70431015260955</c:v>
                </c:pt>
                <c:pt idx="2409" formatCode="General">
                  <c:v>119.83769156515366</c:v>
                </c:pt>
                <c:pt idx="2410" formatCode="General">
                  <c:v>119.97133047093202</c:v>
                </c:pt>
                <c:pt idx="2411" formatCode="General">
                  <c:v>120.10522786605081</c:v>
                </c:pt>
                <c:pt idx="2412" formatCode="General">
                  <c:v>120.2393847524077</c:v>
                </c:pt>
                <c:pt idx="2413" formatCode="General">
                  <c:v>120.37380213773662</c:v>
                </c:pt>
                <c:pt idx="2414" formatCode="General">
                  <c:v>120.50848103565313</c:v>
                </c:pt>
                <c:pt idx="2415" formatCode="General">
                  <c:v>120.64342246570054</c:v>
                </c:pt>
                <c:pt idx="2416" formatCode="General">
                  <c:v>120.77862745339586</c:v>
                </c:pt>
                <c:pt idx="2417" formatCode="General">
                  <c:v>120.91409703027692</c:v>
                </c:pt>
                <c:pt idx="2418" formatCode="General">
                  <c:v>121.0498322339494</c:v>
                </c:pt>
                <c:pt idx="2419" formatCode="General">
                  <c:v>121.18583410813442</c:v>
                </c:pt>
                <c:pt idx="2420" formatCode="General">
                  <c:v>121.32210370271694</c:v>
                </c:pt>
                <c:pt idx="2421" formatCode="General">
                  <c:v>121.45864207379428</c:v>
                </c:pt>
                <c:pt idx="2422" formatCode="General">
                  <c:v>121.59545028372507</c:v>
                </c:pt>
                <c:pt idx="2423" formatCode="General">
                  <c:v>121.73252940117919</c:v>
                </c:pt>
                <c:pt idx="2424" formatCode="General">
                  <c:v>121.86988050118744</c:v>
                </c:pt>
                <c:pt idx="2425" formatCode="General">
                  <c:v>122.0075046651925</c:v>
                </c:pt>
                <c:pt idx="2426" formatCode="General">
                  <c:v>122.14540298109986</c:v>
                </c:pt>
                <c:pt idx="2427" formatCode="General">
                  <c:v>122.28357654332929</c:v>
                </c:pt>
                <c:pt idx="2428" formatCode="General">
                  <c:v>122.42202645286724</c:v>
                </c:pt>
                <c:pt idx="2429" formatCode="General">
                  <c:v>122.56075381731928</c:v>
                </c:pt>
                <c:pt idx="2430" formatCode="General">
                  <c:v>122.69975975096324</c:v>
                </c:pt>
                <c:pt idx="2431" formatCode="General">
                  <c:v>122.83904537480308</c:v>
                </c:pt>
                <c:pt idx="2432" formatCode="General">
                  <c:v>122.97861181662294</c:v>
                </c:pt>
                <c:pt idx="2433" formatCode="General">
                  <c:v>123.11846021104211</c:v>
                </c:pt>
                <c:pt idx="2434" formatCode="General">
                  <c:v>123.2585916995703</c:v>
                </c:pt>
                <c:pt idx="2435" formatCode="General">
                  <c:v>123.3990074306634</c:v>
                </c:pt>
                <c:pt idx="2436" formatCode="General">
                  <c:v>123.53970855978022</c:v>
                </c:pt>
                <c:pt idx="2437" formatCode="General">
                  <c:v>123.68069624943945</c:v>
                </c:pt>
                <c:pt idx="2438" formatCode="General">
                  <c:v>123.82197166927702</c:v>
                </c:pt>
                <c:pt idx="2439" formatCode="General">
                  <c:v>123.96353599610482</c:v>
                </c:pt>
                <c:pt idx="2440" formatCode="General">
                  <c:v>124.10539041396912</c:v>
                </c:pt>
                <c:pt idx="2441" formatCode="General">
                  <c:v>124.24753611421008</c:v>
                </c:pt>
                <c:pt idx="2442" formatCode="General">
                  <c:v>124.38997429552195</c:v>
                </c:pt>
                <c:pt idx="2443" formatCode="General">
                  <c:v>124.53270616401342</c:v>
                </c:pt>
                <c:pt idx="2444" formatCode="General">
                  <c:v>124.67573293326923</c:v>
                </c:pt>
                <c:pt idx="2445" formatCode="General">
                  <c:v>124.81905582441189</c:v>
                </c:pt>
                <c:pt idx="2446" formatCode="General">
                  <c:v>124.96267606616416</c:v>
                </c:pt>
                <c:pt idx="2447" formatCode="General">
                  <c:v>125.1065948949125</c:v>
                </c:pt>
                <c:pt idx="2448" formatCode="General">
                  <c:v>125.25081355477077</c:v>
                </c:pt>
                <c:pt idx="2449" formatCode="General">
                  <c:v>125.39533329764468</c:v>
                </c:pt>
                <c:pt idx="2450" formatCode="General">
                  <c:v>125.54015538329726</c:v>
                </c:pt>
                <c:pt idx="2451" formatCode="General">
                  <c:v>125.68528107941442</c:v>
                </c:pt>
                <c:pt idx="2452" formatCode="General">
                  <c:v>125.83071166167181</c:v>
                </c:pt>
                <c:pt idx="2453" formatCode="General">
                  <c:v>125.97644841380205</c:v>
                </c:pt>
                <c:pt idx="2454" formatCode="General">
                  <c:v>126.12249262766247</c:v>
                </c:pt>
                <c:pt idx="2455" formatCode="General">
                  <c:v>126.26884560330414</c:v>
                </c:pt>
                <c:pt idx="2456" formatCode="General">
                  <c:v>126.41550864904124</c:v>
                </c:pt>
                <c:pt idx="2457" formatCode="General">
                  <c:v>126.56248308152099</c:v>
                </c:pt>
                <c:pt idx="2458" formatCode="General">
                  <c:v>126.70977022579494</c:v>
                </c:pt>
                <c:pt idx="2459" formatCode="General">
                  <c:v>126.85737141539028</c:v>
                </c:pt>
                <c:pt idx="2460" formatCode="General">
                  <c:v>127.00528799238261</c:v>
                </c:pt>
                <c:pt idx="2461" formatCode="General">
                  <c:v>127.15352130746901</c:v>
                </c:pt>
                <c:pt idx="2462" formatCode="General">
                  <c:v>127.30207272004192</c:v>
                </c:pt>
                <c:pt idx="2463" formatCode="General">
                  <c:v>127.45094359826419</c:v>
                </c:pt>
                <c:pt idx="2464" formatCode="General">
                  <c:v>127.60013531914458</c:v>
                </c:pt>
                <c:pt idx="2465" formatCode="General">
                  <c:v>127.74964926861401</c:v>
                </c:pt>
                <c:pt idx="2466" formatCode="General">
                  <c:v>127.89948684160318</c:v>
                </c:pt>
                <c:pt idx="2467" formatCode="General">
                  <c:v>128.0496494421202</c:v>
                </c:pt>
                <c:pt idx="2468" formatCode="General">
                  <c:v>128.20013848332999</c:v>
                </c:pt>
                <c:pt idx="2469" formatCode="General">
                  <c:v>128.35095538763377</c:v>
                </c:pt>
                <c:pt idx="2470" formatCode="General">
                  <c:v>128.50210158674975</c:v>
                </c:pt>
                <c:pt idx="2471" formatCode="General">
                  <c:v>128.65357852179483</c:v>
                </c:pt>
                <c:pt idx="2472" formatCode="General">
                  <c:v>128.805387643367</c:v>
                </c:pt>
                <c:pt idx="2473" formatCode="General">
                  <c:v>128.95753041162845</c:v>
                </c:pt>
                <c:pt idx="2474" formatCode="General">
                  <c:v>129.11000829639025</c:v>
                </c:pt>
                <c:pt idx="2475" formatCode="General">
                  <c:v>129.26282277719727</c:v>
                </c:pt>
                <c:pt idx="2476" formatCode="General">
                  <c:v>129.41597534341426</c:v>
                </c:pt>
                <c:pt idx="2477" formatCode="General">
                  <c:v>129.56946749431327</c:v>
                </c:pt>
                <c:pt idx="2478" formatCode="General">
                  <c:v>129.72330073916135</c:v>
                </c:pt>
                <c:pt idx="2479" formatCode="General">
                  <c:v>129.87747659730982</c:v>
                </c:pt>
                <c:pt idx="2480" formatCode="General">
                  <c:v>130.03199659828431</c:v>
                </c:pt>
                <c:pt idx="2481" formatCode="General">
                  <c:v>130.18686228187559</c:v>
                </c:pt>
                <c:pt idx="2482" formatCode="General">
                  <c:v>130.3420751982319</c:v>
                </c:pt>
                <c:pt idx="2483" formatCode="General">
                  <c:v>130.49763690795191</c:v>
                </c:pt>
                <c:pt idx="2484" formatCode="General">
                  <c:v>130.65354898217888</c:v>
                </c:pt>
                <c:pt idx="2485" formatCode="General">
                  <c:v>130.80981300269593</c:v>
                </c:pt>
                <c:pt idx="2486" formatCode="General">
                  <c:v>130.96643056202214</c:v>
                </c:pt>
                <c:pt idx="2487" formatCode="General">
                  <c:v>131.12340326351026</c:v>
                </c:pt>
                <c:pt idx="2488" formatCode="General">
                  <c:v>131.28073272144493</c:v>
                </c:pt>
                <c:pt idx="2489" formatCode="General">
                  <c:v>131.43842056114229</c:v>
                </c:pt>
                <c:pt idx="2490" formatCode="General">
                  <c:v>131.59646841905092</c:v>
                </c:pt>
                <c:pt idx="2491" formatCode="General">
                  <c:v>131.75487794285362</c:v>
                </c:pt>
                <c:pt idx="2492" formatCode="General">
                  <c:v>131.91365079157032</c:v>
                </c:pt>
                <c:pt idx="2493" formatCode="General">
                  <c:v>132.0727886356627</c:v>
                </c:pt>
                <c:pt idx="2494" formatCode="General">
                  <c:v>132.23229315713925</c:v>
                </c:pt>
                <c:pt idx="2495" formatCode="General">
                  <c:v>132.39216604966222</c:v>
                </c:pt>
                <c:pt idx="2496" formatCode="General">
                  <c:v>132.55240901865548</c:v>
                </c:pt>
                <c:pt idx="2497" formatCode="General">
                  <c:v>132.7130237814134</c:v>
                </c:pt>
                <c:pt idx="2498" formatCode="General">
                  <c:v>132.87401206721171</c:v>
                </c:pt>
                <c:pt idx="2499" formatCode="General">
                  <c:v>133.03537561741896</c:v>
                </c:pt>
                <c:pt idx="2500" formatCode="General">
                  <c:v>133.19711618560947</c:v>
                </c:pt>
                <c:pt idx="2501" formatCode="General">
                  <c:v>133.35923553767793</c:v>
                </c:pt>
                <c:pt idx="2502" formatCode="General">
                  <c:v>133.52173545195475</c:v>
                </c:pt>
                <c:pt idx="2503" formatCode="General">
                  <c:v>133.68461771932343</c:v>
                </c:pt>
                <c:pt idx="2504" formatCode="General">
                  <c:v>133.84788414333886</c:v>
                </c:pt>
                <c:pt idx="2505" formatCode="General">
                  <c:v>134.01153654034695</c:v>
                </c:pt>
                <c:pt idx="2506" formatCode="General">
                  <c:v>134.17557673960619</c:v>
                </c:pt>
                <c:pt idx="2507" formatCode="General">
                  <c:v>134.3400065834102</c:v>
                </c:pt>
                <c:pt idx="2508" formatCode="General">
                  <c:v>134.50482792721172</c:v>
                </c:pt>
                <c:pt idx="2509" formatCode="General">
                  <c:v>134.67004263974854</c:v>
                </c:pt>
                <c:pt idx="2510" formatCode="General">
                  <c:v>134.83565260317044</c:v>
                </c:pt>
                <c:pt idx="2511" formatCode="General">
                  <c:v>135.00165971316775</c:v>
                </c:pt>
                <c:pt idx="2512" formatCode="General">
                  <c:v>135.16806587910185</c:v>
                </c:pt>
                <c:pt idx="2513" formatCode="General">
                  <c:v>135.33487302413656</c:v>
                </c:pt>
                <c:pt idx="2514" formatCode="General">
                  <c:v>135.50208308537185</c:v>
                </c:pt>
                <c:pt idx="2515" formatCode="General">
                  <c:v>135.66969801397869</c:v>
                </c:pt>
                <c:pt idx="2516" formatCode="General">
                  <c:v>135.83771977533544</c:v>
                </c:pt>
                <c:pt idx="2517" formatCode="General">
                  <c:v>136.00615034916649</c:v>
                </c:pt>
                <c:pt idx="2518" formatCode="General">
                  <c:v>136.17499172968201</c:v>
                </c:pt>
                <c:pt idx="2519" formatCode="General">
                  <c:v>136.34424592571958</c:v>
                </c:pt>
                <c:pt idx="2520" formatCode="General">
                  <c:v>136.5139149608878</c:v>
                </c:pt>
                <c:pt idx="2521" formatCode="General">
                  <c:v>136.6840008737112</c:v>
                </c:pt>
                <c:pt idx="2522" formatCode="General">
                  <c:v>136.85450571777741</c:v>
                </c:pt>
                <c:pt idx="2523" formatCode="General">
                  <c:v>137.02543156188591</c:v>
                </c:pt>
                <c:pt idx="2524" formatCode="General">
                  <c:v>137.19678049019842</c:v>
                </c:pt>
                <c:pt idx="2525" formatCode="General">
                  <c:v>137.36855460239164</c:v>
                </c:pt>
                <c:pt idx="2526" formatCode="General">
                  <c:v>137.5407560138116</c:v>
                </c:pt>
                <c:pt idx="2527" formatCode="General">
                  <c:v>137.71338685562972</c:v>
                </c:pt>
                <c:pt idx="2528" formatCode="General">
                  <c:v>137.88644927500144</c:v>
                </c:pt>
                <c:pt idx="2529" formatCode="General">
                  <c:v>138.05994543522607</c:v>
                </c:pt>
                <c:pt idx="2530" formatCode="General">
                  <c:v>138.23387751590931</c:v>
                </c:pt>
                <c:pt idx="2531" formatCode="General">
                  <c:v>138.40824771312759</c:v>
                </c:pt>
                <c:pt idx="2532" formatCode="General">
                  <c:v>138.58305823959407</c:v>
                </c:pt>
                <c:pt idx="2533" formatCode="General">
                  <c:v>138.75831132482753</c:v>
                </c:pt>
                <c:pt idx="2534" formatCode="General">
                  <c:v>138.93400921532287</c:v>
                </c:pt>
                <c:pt idx="2535" formatCode="General">
                  <c:v>139.11015417472362</c:v>
                </c:pt>
                <c:pt idx="2536" formatCode="General">
                  <c:v>139.2867484839974</c:v>
                </c:pt>
                <c:pt idx="2537" formatCode="General">
                  <c:v>139.46379444161272</c:v>
                </c:pt>
                <c:pt idx="2538" formatCode="General">
                  <c:v>139.64129436371869</c:v>
                </c:pt>
                <c:pt idx="2539" formatCode="General">
                  <c:v>139.81925058432694</c:v>
                </c:pt>
                <c:pt idx="2540" formatCode="General">
                  <c:v>139.99766545549534</c:v>
                </c:pt>
                <c:pt idx="2541" formatCode="General">
                  <c:v>140.17654134751504</c:v>
                </c:pt>
                <c:pt idx="2542" formatCode="General">
                  <c:v>140.35588064909922</c:v>
                </c:pt>
                <c:pt idx="2543" formatCode="General">
                  <c:v>140.53568576757417</c:v>
                </c:pt>
                <c:pt idx="2544" formatCode="General">
                  <c:v>140.7159591290737</c:v>
                </c:pt>
                <c:pt idx="2545" formatCode="General">
                  <c:v>140.89670317873532</c:v>
                </c:pt>
                <c:pt idx="2546" formatCode="General">
                  <c:v>141.07792038089906</c:v>
                </c:pt>
                <c:pt idx="2547" formatCode="General">
                  <c:v>141.25961321930944</c:v>
                </c:pt>
                <c:pt idx="2548" formatCode="General">
                  <c:v>141.44178419731941</c:v>
                </c:pt>
                <c:pt idx="2549" formatCode="General">
                  <c:v>141.62443583809744</c:v>
                </c:pt>
                <c:pt idx="2550" formatCode="General">
                  <c:v>141.80757068483729</c:v>
                </c:pt>
                <c:pt idx="2551" formatCode="General">
                  <c:v>141.9911913009702</c:v>
                </c:pt>
                <c:pt idx="2552" formatCode="General">
                  <c:v>142.17530027038055</c:v>
                </c:pt>
                <c:pt idx="2553" formatCode="General">
                  <c:v>142.35990019762383</c:v>
                </c:pt>
                <c:pt idx="2554" formatCode="General">
                  <c:v>142.54499370814756</c:v>
                </c:pt>
                <c:pt idx="2555" formatCode="General">
                  <c:v>142.73058344851569</c:v>
                </c:pt>
                <c:pt idx="2556" formatCode="General">
                  <c:v>142.9166720866354</c:v>
                </c:pt>
                <c:pt idx="2557" formatCode="General">
                  <c:v>143.10326231198729</c:v>
                </c:pt>
                <c:pt idx="2558" formatCode="General">
                  <c:v>143.29035683585872</c:v>
                </c:pt>
                <c:pt idx="2559" formatCode="General">
                  <c:v>143.47795839157988</c:v>
                </c:pt>
                <c:pt idx="2560" formatCode="General">
                  <c:v>143.66606973476379</c:v>
                </c:pt>
                <c:pt idx="2561" formatCode="General">
                  <c:v>143.85469364354896</c:v>
                </c:pt>
                <c:pt idx="2562" formatCode="General">
                  <c:v>144.04383291884542</c:v>
                </c:pt>
                <c:pt idx="2563" formatCode="General">
                  <c:v>144.23349038458463</c:v>
                </c:pt>
                <c:pt idx="2564" formatCode="General">
                  <c:v>144.4236688879721</c:v>
                </c:pt>
                <c:pt idx="2565" formatCode="General">
                  <c:v>144.61437129974414</c:v>
                </c:pt>
                <c:pt idx="2566" formatCode="General">
                  <c:v>144.80560051442779</c:v>
                </c:pt>
                <c:pt idx="2567" formatCode="General">
                  <c:v>144.99735945060422</c:v>
                </c:pt>
                <c:pt idx="2568" formatCode="General">
                  <c:v>145.1896510511763</c:v>
                </c:pt>
                <c:pt idx="2569" formatCode="General">
                  <c:v>145.3824782836395</c:v>
                </c:pt>
                <c:pt idx="2570" formatCode="General">
                  <c:v>145.57584414035648</c:v>
                </c:pt>
                <c:pt idx="2571" formatCode="General">
                  <c:v>145.76975163883608</c:v>
                </c:pt>
                <c:pt idx="2572" formatCode="General">
                  <c:v>145.96420382201541</c:v>
                </c:pt>
                <c:pt idx="2573" formatCode="General">
                  <c:v>146.15920375854677</c:v>
                </c:pt>
                <c:pt idx="2574" formatCode="General">
                  <c:v>146.35475454308815</c:v>
                </c:pt>
                <c:pt idx="2575" formatCode="General">
                  <c:v>146.55085929659751</c:v>
                </c:pt>
                <c:pt idx="2576" formatCode="General">
                  <c:v>146.7475211666322</c:v>
                </c:pt>
                <c:pt idx="2577" formatCode="General">
                  <c:v>146.94474332765188</c:v>
                </c:pt>
                <c:pt idx="2578" formatCode="General">
                  <c:v>147.14252898132565</c:v>
                </c:pt>
                <c:pt idx="2579" formatCode="General">
                  <c:v>147.34088135684459</c:v>
                </c:pt>
                <c:pt idx="2580" formatCode="General">
                  <c:v>147.53980371123731</c:v>
                </c:pt>
                <c:pt idx="2581" formatCode="General">
                  <c:v>147.73929932969156</c:v>
                </c:pt>
                <c:pt idx="2582" formatCode="General">
                  <c:v>147.93937152587935</c:v>
                </c:pt>
                <c:pt idx="2583" formatCode="General">
                  <c:v>148.14002364228716</c:v>
                </c:pt>
                <c:pt idx="2584" formatCode="General">
                  <c:v>148.3412590505514</c:v>
                </c:pt>
                <c:pt idx="2585" formatCode="General">
                  <c:v>148.54308115179799</c:v>
                </c:pt>
                <c:pt idx="2586" formatCode="General">
                  <c:v>148.74549337698724</c:v>
                </c:pt>
                <c:pt idx="2587" formatCode="General">
                  <c:v>148.94849918726413</c:v>
                </c:pt>
                <c:pt idx="2588" formatCode="General">
                  <c:v>149.15210207431326</c:v>
                </c:pt>
                <c:pt idx="2589" formatCode="General">
                  <c:v>149.35630556071897</c:v>
                </c:pt>
                <c:pt idx="2590" formatCode="General">
                  <c:v>149.56111320033142</c:v>
                </c:pt>
                <c:pt idx="2591" formatCode="General">
                  <c:v>149.76652857863735</c:v>
                </c:pt>
                <c:pt idx="2592" formatCode="General">
                  <c:v>149.97255531313712</c:v>
                </c:pt>
                <c:pt idx="2593" formatCode="General">
                  <c:v>150.17919705372651</c:v>
                </c:pt>
                <c:pt idx="2594" formatCode="General">
                  <c:v>150.38645748308488</c:v>
                </c:pt>
                <c:pt idx="2595" formatCode="General">
                  <c:v>150.59434031706908</c:v>
                </c:pt>
                <c:pt idx="2596" formatCode="General">
                  <c:v>150.80284930511314</c:v>
                </c:pt>
                <c:pt idx="2597" formatCode="General">
                  <c:v>151.01198823063376</c:v>
                </c:pt>
                <c:pt idx="2598" formatCode="General">
                  <c:v>151.22176091144266</c:v>
                </c:pt>
                <c:pt idx="2599" formatCode="General">
                  <c:v>151.4321712001643</c:v>
                </c:pt>
                <c:pt idx="2600" formatCode="General">
                  <c:v>151.64322298466095</c:v>
                </c:pt>
                <c:pt idx="2601" formatCode="General">
                  <c:v>151.85492018846332</c:v>
                </c:pt>
                <c:pt idx="2602" formatCode="General">
                  <c:v>152.06726677120821</c:v>
                </c:pt>
                <c:pt idx="2603" formatCode="General">
                  <c:v>152.28026672908325</c:v>
                </c:pt>
                <c:pt idx="2604" formatCode="General">
                  <c:v>152.49392409527789</c:v>
                </c:pt>
                <c:pt idx="2605" formatCode="General">
                  <c:v>152.70824294044149</c:v>
                </c:pt>
                <c:pt idx="2606" formatCode="General">
                  <c:v>152.92322737314902</c:v>
                </c:pt>
                <c:pt idx="2607" formatCode="General">
                  <c:v>153.13888154037335</c:v>
                </c:pt>
                <c:pt idx="2608" formatCode="General">
                  <c:v>153.35520962796539</c:v>
                </c:pt>
                <c:pt idx="2609" formatCode="General">
                  <c:v>153.5722158611417</c:v>
                </c:pt>
                <c:pt idx="2610" formatCode="General">
                  <c:v>153.78990450497912</c:v>
                </c:pt>
                <c:pt idx="2611" formatCode="General">
                  <c:v>154.00827986491851</c:v>
                </c:pt>
                <c:pt idx="2612" formatCode="General">
                  <c:v>154.22734628727525</c:v>
                </c:pt>
                <c:pt idx="2613" formatCode="General">
                  <c:v>154.44710815975805</c:v>
                </c:pt>
                <c:pt idx="2614" formatCode="General">
                  <c:v>154.66756991199691</c:v>
                </c:pt>
                <c:pt idx="2615" formatCode="General">
                  <c:v>154.88873601607818</c:v>
                </c:pt>
                <c:pt idx="2616" formatCode="General">
                  <c:v>155.11061098708936</c:v>
                </c:pt>
                <c:pt idx="2617" formatCode="General">
                  <c:v>155.33319938367214</c:v>
                </c:pt>
                <c:pt idx="2618" formatCode="General">
                  <c:v>155.55650580858384</c:v>
                </c:pt>
                <c:pt idx="2619" formatCode="General">
                  <c:v>155.78053490926928</c:v>
                </c:pt>
                <c:pt idx="2620" formatCode="General">
                  <c:v>156.00529137844063</c:v>
                </c:pt>
                <c:pt idx="2621" formatCode="General">
                  <c:v>156.23077995466721</c:v>
                </c:pt>
                <c:pt idx="2622" formatCode="General">
                  <c:v>156.4570054229753</c:v>
                </c:pt>
                <c:pt idx="2623" formatCode="General">
                  <c:v>156.68397261545707</c:v>
                </c:pt>
                <c:pt idx="2624" formatCode="General">
                  <c:v>156.91168641188986</c:v>
                </c:pt>
                <c:pt idx="2625" formatCode="General">
                  <c:v>157.14015174036609</c:v>
                </c:pt>
                <c:pt idx="2626" formatCode="General">
                  <c:v>157.36937357793261</c:v>
                </c:pt>
                <c:pt idx="2627" formatCode="General">
                  <c:v>157.59935695124176</c:v>
                </c:pt>
                <c:pt idx="2628" formatCode="General">
                  <c:v>157.83010693721266</c:v>
                </c:pt>
                <c:pt idx="2629" formatCode="General">
                  <c:v>158.06162866370332</c:v>
                </c:pt>
                <c:pt idx="2630" formatCode="General">
                  <c:v>158.29392731019493</c:v>
                </c:pt>
                <c:pt idx="2631" formatCode="General">
                  <c:v>158.52700810848685</c:v>
                </c:pt>
                <c:pt idx="2632" formatCode="General">
                  <c:v>158.76087634340345</c:v>
                </c:pt>
                <c:pt idx="2633" formatCode="General">
                  <c:v>158.99553735351355</c:v>
                </c:pt>
                <c:pt idx="2634" formatCode="General">
                  <c:v>159.23099653186105</c:v>
                </c:pt>
                <c:pt idx="2635" formatCode="General">
                  <c:v>159.46725932670918</c:v>
                </c:pt>
                <c:pt idx="2636" formatCode="General">
                  <c:v>159.70433124229672</c:v>
                </c:pt>
                <c:pt idx="2637" formatCode="General">
                  <c:v>159.9422178396072</c:v>
                </c:pt>
                <c:pt idx="2638" formatCode="General">
                  <c:v>160.18092473715194</c:v>
                </c:pt>
                <c:pt idx="2639" formatCode="General">
                  <c:v>160.42045761176615</c:v>
                </c:pt>
                <c:pt idx="2640" formatCode="General">
                  <c:v>160.66082219941885</c:v>
                </c:pt>
                <c:pt idx="2641" formatCode="General">
                  <c:v>160.90202429603735</c:v>
                </c:pt>
                <c:pt idx="2642" formatCode="General">
                  <c:v>161.14406975834544</c:v>
                </c:pt>
                <c:pt idx="2643" formatCode="General">
                  <c:v>161.38696450471699</c:v>
                </c:pt>
                <c:pt idx="2644" formatCode="General">
                  <c:v>161.63071451604429</c:v>
                </c:pt>
                <c:pt idx="2645" formatCode="General">
                  <c:v>161.87532583662127</c:v>
                </c:pt>
                <c:pt idx="2646" formatCode="General">
                  <c:v>162.12080457504339</c:v>
                </c:pt>
                <c:pt idx="2647" formatCode="General">
                  <c:v>162.36715690512273</c:v>
                </c:pt>
                <c:pt idx="2648" formatCode="General">
                  <c:v>162.61438906681931</c:v>
                </c:pt>
                <c:pt idx="2649" formatCode="General">
                  <c:v>162.86250736719018</c:v>
                </c:pt>
                <c:pt idx="2650" formatCode="General">
                  <c:v>163.11151818135411</c:v>
                </c:pt>
                <c:pt idx="2651" formatCode="General">
                  <c:v>163.36142795347504</c:v>
                </c:pt>
                <c:pt idx="2652" formatCode="General">
                  <c:v>163.61224319776238</c:v>
                </c:pt>
                <c:pt idx="2653" formatCode="General">
                  <c:v>163.86397049948985</c:v>
                </c:pt>
                <c:pt idx="2654" formatCode="General">
                  <c:v>164.11661651603313</c:v>
                </c:pt>
                <c:pt idx="2655" formatCode="General">
                  <c:v>164.37018797792629</c:v>
                </c:pt>
                <c:pt idx="2656" formatCode="General">
                  <c:v>164.62469168993735</c:v>
                </c:pt>
                <c:pt idx="2657" formatCode="General">
                  <c:v>164.88013453216433</c:v>
                </c:pt>
                <c:pt idx="2658" formatCode="General">
                  <c:v>165.1365234611512</c:v>
                </c:pt>
                <c:pt idx="2659" formatCode="General">
                  <c:v>165.39386551102436</c:v>
                </c:pt>
                <c:pt idx="2660" formatCode="General">
                  <c:v>165.65216779465106</c:v>
                </c:pt>
                <c:pt idx="2661" formatCode="General">
                  <c:v>165.91143750481842</c:v>
                </c:pt>
                <c:pt idx="2662" formatCode="General">
                  <c:v>166.17168191543595</c:v>
                </c:pt>
                <c:pt idx="2663" formatCode="General">
                  <c:v>166.43290838275962</c:v>
                </c:pt>
                <c:pt idx="2664" formatCode="General">
                  <c:v>166.69512434663935</c:v>
                </c:pt>
                <c:pt idx="2665" formatCode="General">
                  <c:v>166.95833733179097</c:v>
                </c:pt>
                <c:pt idx="2666" formatCode="General">
                  <c:v>167.22255494909163</c:v>
                </c:pt>
                <c:pt idx="2667" formatCode="General">
                  <c:v>167.48778489689988</c:v>
                </c:pt>
                <c:pt idx="2668" formatCode="General">
                  <c:v>167.75403496240239</c:v>
                </c:pt>
                <c:pt idx="2669" formatCode="General">
                  <c:v>168.02131302298488</c:v>
                </c:pt>
                <c:pt idx="2670" formatCode="General">
                  <c:v>168.28962704763143</c:v>
                </c:pt>
                <c:pt idx="2671" formatCode="General">
                  <c:v>168.55898509834961</c:v>
                </c:pt>
                <c:pt idx="2672" formatCode="General">
                  <c:v>168.82939533162394</c:v>
                </c:pt>
                <c:pt idx="2673" formatCode="General">
                  <c:v>169.10086599989836</c:v>
                </c:pt>
                <c:pt idx="2674" formatCode="General">
                  <c:v>169.37340545308703</c:v>
                </c:pt>
                <c:pt idx="2675" formatCode="General">
                  <c:v>169.6470221401153</c:v>
                </c:pt>
                <c:pt idx="2676" formatCode="General">
                  <c:v>169.92172461049174</c:v>
                </c:pt>
                <c:pt idx="2677" formatCode="General">
                  <c:v>170.19752151591055</c:v>
                </c:pt>
                <c:pt idx="2678" formatCode="General">
                  <c:v>170.47442161188695</c:v>
                </c:pt>
                <c:pt idx="2679" formatCode="General">
                  <c:v>170.75243375942509</c:v>
                </c:pt>
                <c:pt idx="2680" formatCode="General">
                  <c:v>171.03156692671877</c:v>
                </c:pt>
                <c:pt idx="2681" formatCode="General">
                  <c:v>171.31183019088814</c:v>
                </c:pt>
                <c:pt idx="2682" formatCode="General">
                  <c:v>171.59323273975065</c:v>
                </c:pt>
                <c:pt idx="2683" formatCode="General">
                  <c:v>171.87578387362785</c:v>
                </c:pt>
                <c:pt idx="2684" formatCode="General">
                  <c:v>172.1594930071906</c:v>
                </c:pt>
                <c:pt idx="2685" formatCode="General">
                  <c:v>172.4443696713405</c:v>
                </c:pt>
                <c:pt idx="2686" formatCode="General">
                  <c:v>172.73042351513172</c:v>
                </c:pt>
                <c:pt idx="2687" formatCode="General">
                  <c:v>173.01766430773196</c:v>
                </c:pt>
                <c:pt idx="2688" formatCode="General">
                  <c:v>173.30610194042384</c:v>
                </c:pt>
                <c:pt idx="2689" formatCode="General">
                  <c:v>173.59574642864939</c:v>
                </c:pt>
                <c:pt idx="2690" formatCode="General">
                  <c:v>173.88660791409637</c:v>
                </c:pt>
                <c:pt idx="2691" formatCode="General">
                  <c:v>174.17869666682887</c:v>
                </c:pt>
                <c:pt idx="2692" formatCode="General">
                  <c:v>174.47202308746367</c:v>
                </c:pt>
                <c:pt idx="2693" formatCode="General">
                  <c:v>174.76659770939224</c:v>
                </c:pt>
                <c:pt idx="2694" formatCode="General">
                  <c:v>175.06243120105003</c:v>
                </c:pt>
                <c:pt idx="2695" formatCode="General">
                  <c:v>175.35953436823544</c:v>
                </c:pt>
                <c:pt idx="2696" formatCode="General">
                  <c:v>175.65791815647768</c:v>
                </c:pt>
                <c:pt idx="2697" formatCode="General">
                  <c:v>175.95759365345674</c:v>
                </c:pt>
                <c:pt idx="2698" formatCode="General">
                  <c:v>176.25857209147543</c:v>
                </c:pt>
                <c:pt idx="2699" formatCode="General">
                  <c:v>176.56086484998534</c:v>
                </c:pt>
                <c:pt idx="2700" formatCode="General">
                  <c:v>176.86448345816882</c:v>
                </c:pt>
                <c:pt idx="2701" formatCode="General">
                  <c:v>177.16943959757737</c:v>
                </c:pt>
                <c:pt idx="2702" formatCode="General">
                  <c:v>177.47574510482798</c:v>
                </c:pt>
                <c:pt idx="2703" formatCode="General">
                  <c:v>177.7834119743606</c:v>
                </c:pt>
                <c:pt idx="2704" formatCode="General">
                  <c:v>178.09245236125577</c:v>
                </c:pt>
                <c:pt idx="2705" formatCode="General">
                  <c:v>178.40287858411656</c:v>
                </c:pt>
                <c:pt idx="2706" formatCode="General">
                  <c:v>178.71470312801483</c:v>
                </c:pt>
                <c:pt idx="2707" formatCode="General">
                  <c:v>179.0279386475039</c:v>
                </c:pt>
                <c:pt idx="2708" formatCode="General">
                  <c:v>179.34259796970065</c:v>
                </c:pt>
                <c:pt idx="2709" formatCode="General">
                  <c:v>179.65869409743706</c:v>
                </c:pt>
                <c:pt idx="2710" formatCode="General">
                  <c:v>179.97624021248424</c:v>
                </c:pt>
                <c:pt idx="2711" formatCode="General">
                  <c:v>180.29524967885129</c:v>
                </c:pt>
                <c:pt idx="2712" formatCode="General">
                  <c:v>180.61573604615955</c:v>
                </c:pt>
                <c:pt idx="2713" formatCode="General">
                  <c:v>180.93771305309656</c:v>
                </c:pt>
                <c:pt idx="2714" formatCode="General">
                  <c:v>181.26119463094952</c:v>
                </c:pt>
                <c:pt idx="2715" formatCode="General">
                  <c:v>181.58619490722219</c:v>
                </c:pt>
                <c:pt idx="2716" formatCode="General">
                  <c:v>181.91272820933753</c:v>
                </c:pt>
                <c:pt idx="2717" formatCode="General">
                  <c:v>182.24080906842755</c:v>
                </c:pt>
                <c:pt idx="2718" formatCode="General">
                  <c:v>182.57045222321307</c:v>
                </c:pt>
                <c:pt idx="2719" formatCode="General">
                  <c:v>182.90167262397745</c:v>
                </c:pt>
                <c:pt idx="2720" formatCode="General">
                  <c:v>183.2344854366344</c:v>
                </c:pt>
                <c:pt idx="2721" formatCode="General">
                  <c:v>183.56890604689562</c:v>
                </c:pt>
                <c:pt idx="2722" formatCode="General">
                  <c:v>183.9049500645381</c:v>
                </c:pt>
                <c:pt idx="2723" formatCode="General">
                  <c:v>184.24263332777625</c:v>
                </c:pt>
                <c:pt idx="2724" formatCode="General">
                  <c:v>184.58197190774146</c:v>
                </c:pt>
                <c:pt idx="2725" formatCode="General">
                  <c:v>184.9229821130715</c:v>
                </c:pt>
                <c:pt idx="2726" formatCode="General">
                  <c:v>185.26568049461324</c:v>
                </c:pt>
                <c:pt idx="2727" formatCode="General">
                  <c:v>185.61008385024348</c:v>
                </c:pt>
                <c:pt idx="2728" formatCode="General">
                  <c:v>185.95620922980922</c:v>
                </c:pt>
                <c:pt idx="2729" formatCode="General">
                  <c:v>186.30407394019224</c:v>
                </c:pt>
                <c:pt idx="2730" formatCode="General">
                  <c:v>186.65369555050231</c:v>
                </c:pt>
                <c:pt idx="2731" formatCode="General">
                  <c:v>187.00509189740106</c:v>
                </c:pt>
                <c:pt idx="2732" formatCode="General">
                  <c:v>187.35828109056285</c:v>
                </c:pt>
                <c:pt idx="2733" formatCode="General">
                  <c:v>187.71328151827493</c:v>
                </c:pt>
                <c:pt idx="2734" formatCode="General">
                  <c:v>188.07011185318157</c:v>
                </c:pt>
                <c:pt idx="2735" formatCode="General">
                  <c:v>188.42879105817835</c:v>
                </c:pt>
                <c:pt idx="2736" formatCode="General">
                  <c:v>188.7893383924588</c:v>
                </c:pt>
                <c:pt idx="2737" formatCode="General">
                  <c:v>189.1517734177192</c:v>
                </c:pt>
                <c:pt idx="2738" formatCode="General">
                  <c:v>189.51611600452804</c:v>
                </c:pt>
                <c:pt idx="2739" formatCode="General">
                  <c:v>189.88238633886209</c:v>
                </c:pt>
                <c:pt idx="2740" formatCode="General">
                  <c:v>190.25060492881818</c:v>
                </c:pt>
                <c:pt idx="2741" formatCode="General">
                  <c:v>190.62079261150316</c:v>
                </c:pt>
                <c:pt idx="2742" formatCode="General">
                  <c:v>190.99297056010906</c:v>
                </c:pt>
                <c:pt idx="2743" formatCode="General">
                  <c:v>191.36716029118065</c:v>
                </c:pt>
                <c:pt idx="2744" formatCode="General">
                  <c:v>191.74338367207937</c:v>
                </c:pt>
                <c:pt idx="2745" formatCode="General">
                  <c:v>192.12166292865115</c:v>
                </c:pt>
                <c:pt idx="2746" formatCode="General">
                  <c:v>192.5020206531062</c:v>
                </c:pt>
                <c:pt idx="2747" formatCode="General">
                  <c:v>192.88447981211451</c:v>
                </c:pt>
                <c:pt idx="2748" formatCode="General">
                  <c:v>193.26906375512823</c:v>
                </c:pt>
                <c:pt idx="2749" formatCode="General">
                  <c:v>193.65579622293512</c:v>
                </c:pt>
                <c:pt idx="2750" formatCode="General">
                  <c:v>194.04470135645226</c:v>
                </c:pt>
                <c:pt idx="2751" formatCode="General">
                  <c:v>194.43580370576973</c:v>
                </c:pt>
                <c:pt idx="2752" formatCode="General">
                  <c:v>194.82912823944932</c:v>
                </c:pt>
                <c:pt idx="2753" formatCode="General">
                  <c:v>195.22470035408969</c:v>
                </c:pt>
                <c:pt idx="2754" formatCode="General">
                  <c:v>195.6225458841671</c:v>
                </c:pt>
                <c:pt idx="2755" formatCode="General">
                  <c:v>196.02269111215895</c:v>
                </c:pt>
                <c:pt idx="2756" formatCode="General">
                  <c:v>196.42516277896354</c:v>
                </c:pt>
                <c:pt idx="2757" formatCode="General">
                  <c:v>196.82998809462285</c:v>
                </c:pt>
                <c:pt idx="2758" formatCode="General">
                  <c:v>197.23719474936135</c:v>
                </c:pt>
                <c:pt idx="2759" formatCode="General">
                  <c:v>197.64681092495198</c:v>
                </c:pt>
                <c:pt idx="2760" formatCode="General">
                  <c:v>198.05886530641951</c:v>
                </c:pt>
                <c:pt idx="2761" formatCode="General">
                  <c:v>198.47338709409419</c:v>
                </c:pt>
                <c:pt idx="2762" formatCode="General">
                  <c:v>198.89040601603006</c:v>
                </c:pt>
                <c:pt idx="2763" formatCode="General">
                  <c:v>199.30995234079725</c:v>
                </c:pt>
                <c:pt idx="2764" formatCode="General">
                  <c:v>199.73205689066634</c:v>
                </c:pt>
                <c:pt idx="2765" formatCode="General">
                  <c:v>200.15675105519611</c:v>
                </c:pt>
                <c:pt idx="2766" formatCode="General">
                  <c:v>200.58406680524038</c:v>
                </c:pt>
                <c:pt idx="2767" formatCode="General">
                  <c:v>201.01403670739106</c:v>
                </c:pt>
                <c:pt idx="2768" formatCode="General">
                  <c:v>201.44669393887168</c:v>
                </c:pt>
                <c:pt idx="2769" formatCode="General">
                  <c:v>201.88207230289876</c:v>
                </c:pt>
                <c:pt idx="2770" formatCode="General">
                  <c:v>202.32020624453105</c:v>
                </c:pt>
                <c:pt idx="2771" formatCode="General">
                  <c:v>202.76113086702188</c:v>
                </c:pt>
                <c:pt idx="2772" formatCode="General">
                  <c:v>203.20488194869591</c:v>
                </c:pt>
                <c:pt idx="2773" formatCode="General">
                  <c:v>203.65149596037159</c:v>
                </c:pt>
                <c:pt idx="2774" formatCode="General">
                  <c:v>204.10101008334718</c:v>
                </c:pt>
                <c:pt idx="2775" formatCode="General">
                  <c:v>204.55346222797664</c:v>
                </c:pt>
                <c:pt idx="2776" formatCode="General">
                  <c:v>205.00889105285546</c:v>
                </c:pt>
                <c:pt idx="2777" formatCode="General">
                  <c:v>205.46733598464121</c:v>
                </c:pt>
                <c:pt idx="2778" formatCode="General">
                  <c:v>205.92883723853672</c:v>
                </c:pt>
                <c:pt idx="2779" formatCode="General">
                  <c:v>206.39343583945887</c:v>
                </c:pt>
                <c:pt idx="2780" formatCode="General">
                  <c:v>206.86117364392283</c:v>
                </c:pt>
                <c:pt idx="2781" formatCode="General">
                  <c:v>207.33209336267191</c:v>
                </c:pt>
                <c:pt idx="2782" formatCode="General">
                  <c:v>207.80623858408057</c:v>
                </c:pt>
                <c:pt idx="2783" formatCode="General">
                  <c:v>208.28365379836617</c:v>
                </c:pt>
                <c:pt idx="2784" formatCode="General">
                  <c:v>208.76438442264038</c:v>
                </c:pt>
                <c:pt idx="2785" formatCode="General">
                  <c:v>209.2484768268364</c:v>
                </c:pt>
                <c:pt idx="2786" formatCode="General">
                  <c:v>209.73597836055032</c:v>
                </c:pt>
                <c:pt idx="2787" formatCode="General">
                  <c:v>210.22693738083316</c:v>
                </c:pt>
                <c:pt idx="2788" formatCode="General">
                  <c:v>210.72140328097549</c:v>
                </c:pt>
                <c:pt idx="2789" formatCode="General">
                  <c:v>211.21942652032885</c:v>
                </c:pt>
                <c:pt idx="2790" formatCode="General">
                  <c:v>211.72105865520564</c:v>
                </c:pt>
                <c:pt idx="2791" formatCode="General">
                  <c:v>212.22635237090893</c:v>
                </c:pt>
                <c:pt idx="2792" formatCode="General">
                  <c:v>212.73536151493821</c:v>
                </c:pt>
                <c:pt idx="2793" formatCode="General">
                  <c:v>213.24814113142537</c:v>
                </c:pt>
                <c:pt idx="2794" formatCode="General">
                  <c:v>213.76474749685661</c:v>
                </c:pt>
                <c:pt idx="2795" formatCode="General">
                  <c:v>214.28523815713632</c:v>
                </c:pt>
                <c:pt idx="2796" formatCode="General">
                  <c:v>214.80967196605448</c:v>
                </c:pt>
                <c:pt idx="2797" formatCode="General">
                  <c:v>215.33810912522441</c:v>
                </c:pt>
                <c:pt idx="2798" formatCode="General">
                  <c:v>215.87061122555389</c:v>
                </c:pt>
                <c:pt idx="2799" formatCode="General">
                  <c:v>216.40724129032608</c:v>
                </c:pt>
                <c:pt idx="2800" formatCode="General">
                  <c:v>216.94806381996233</c:v>
                </c:pt>
                <c:pt idx="2801" formatCode="General">
                  <c:v>217.49314483854633</c:v>
                </c:pt>
                <c:pt idx="2802" formatCode="General">
                  <c:v>218.04255194219709</c:v>
                </c:pt>
                <c:pt idx="2803" formatCode="General">
                  <c:v>218.59635434937454</c:v>
                </c:pt>
                <c:pt idx="2804" formatCode="General">
                  <c:v>219.15462295321424</c:v>
                </c:pt>
                <c:pt idx="2805" formatCode="General">
                  <c:v>219.71743037599069</c:v>
                </c:pt>
                <c:pt idx="2806" formatCode="General">
                  <c:v>220.28485102581158</c:v>
                </c:pt>
                <c:pt idx="2807" formatCode="General">
                  <c:v>220.85696115565469</c:v>
                </c:pt>
                <c:pt idx="2808" formatCode="General">
                  <c:v>221.43383892486651</c:v>
                </c:pt>
                <c:pt idx="2809" formatCode="General">
                  <c:v>222.01556446324236</c:v>
                </c:pt>
                <c:pt idx="2810" formatCode="General">
                  <c:v>222.60221993782437</c:v>
                </c:pt>
                <c:pt idx="2811" formatCode="General">
                  <c:v>223.19388962255266</c:v>
                </c:pt>
                <c:pt idx="2812" formatCode="General">
                  <c:v>223.79065997091848</c:v>
                </c:pt>
                <c:pt idx="2813" formatCode="General">
                  <c:v>224.39261969177829</c:v>
                </c:pt>
                <c:pt idx="2814" formatCode="General">
                  <c:v>224.99985982849117</c:v>
                </c:pt>
                <c:pt idx="2815" formatCode="General">
                  <c:v>225.61247384155828</c:v>
                </c:pt>
                <c:pt idx="2816" formatCode="General">
                  <c:v>226.23055769495352</c:v>
                </c:pt>
                <c:pt idx="2817" formatCode="General">
                  <c:v>226.85420994634012</c:v>
                </c:pt>
                <c:pt idx="2818" formatCode="General">
                  <c:v>227.48353184139117</c:v>
                </c:pt>
                <c:pt idx="2819" formatCode="General">
                  <c:v>228.11862741243525</c:v>
                </c:pt>
                <c:pt idx="2820" formatCode="General">
                  <c:v>228.75960358166842</c:v>
                </c:pt>
                <c:pt idx="2821" formatCode="General">
                  <c:v>229.40657026919229</c:v>
                </c:pt>
                <c:pt idx="2822" formatCode="General">
                  <c:v>230.05964050614554</c:v>
                </c:pt>
                <c:pt idx="2823" formatCode="General">
                  <c:v>230.71893055322377</c:v>
                </c:pt>
                <c:pt idx="2824" formatCode="General">
                  <c:v>231.38456002489917</c:v>
                </c:pt>
                <c:pt idx="2825" formatCode="General">
                  <c:v>232.05665201966755</c:v>
                </c:pt>
                <c:pt idx="2826" formatCode="General">
                  <c:v>232.73533325668396</c:v>
                </c:pt>
                <c:pt idx="2827" formatCode="General">
                  <c:v>233.42073421915964</c:v>
                </c:pt>
                <c:pt idx="2828" formatCode="General">
                  <c:v>234.1129893049303</c:v>
                </c:pt>
                <c:pt idx="2829" formatCode="General">
                  <c:v>234.81223698463035</c:v>
                </c:pt>
                <c:pt idx="2830" formatCode="General">
                  <c:v>235.51861996793622</c:v>
                </c:pt>
                <c:pt idx="2831" formatCode="General">
                  <c:v>236.23228537837886</c:v>
                </c:pt>
                <c:pt idx="2832" formatCode="General">
                  <c:v>236.95338493726439</c:v>
                </c:pt>
                <c:pt idx="2833" formatCode="General">
                  <c:v>237.68207515727121</c:v>
                </c:pt>
                <c:pt idx="2834" formatCode="General">
                  <c:v>238.41851754634959</c:v>
                </c:pt>
                <c:pt idx="2835" formatCode="General">
                  <c:v>239.16287882258115</c:v>
                </c:pt>
                <c:pt idx="2836" formatCode="General">
                  <c:v>239.91533114071677</c:v>
                </c:pt>
                <c:pt idx="2837" formatCode="General">
                  <c:v>240.67605233116421</c:v>
                </c:pt>
                <c:pt idx="2838" formatCode="General">
                  <c:v>241.44522615225139</c:v>
                </c:pt>
                <c:pt idx="2839" formatCode="General">
                  <c:v>242.2230425566629</c:v>
                </c:pt>
                <c:pt idx="2840" formatCode="General">
                  <c:v>243.00969797301786</c:v>
                </c:pt>
                <c:pt idx="2841" formatCode="General">
                  <c:v>243.80539560362931</c:v>
                </c:pt>
                <c:pt idx="2842" formatCode="General">
                  <c:v>244.61034573957645</c:v>
                </c:pt>
                <c:pt idx="2843" formatCode="General">
                  <c:v>245.42476609431409</c:v>
                </c:pt>
                <c:pt idx="2844" formatCode="General">
                  <c:v>246.24888215713747</c:v>
                </c:pt>
                <c:pt idx="2845" formatCode="General">
                  <c:v>247.0829275679456</c:v>
                </c:pt>
                <c:pt idx="2846" formatCode="General">
                  <c:v>247.92714451485492</c:v>
                </c:pt>
                <c:pt idx="2847" formatCode="General">
                  <c:v>248.7817841563587</c:v>
                </c:pt>
                <c:pt idx="2848" formatCode="General">
                  <c:v>249.64710706987626</c:v>
                </c:pt>
                <c:pt idx="2849" formatCode="General">
                  <c:v>250.52338372869073</c:v>
                </c:pt>
                <c:pt idx="2850" formatCode="General">
                  <c:v>251.41089500946234</c:v>
                </c:pt>
                <c:pt idx="2851" formatCode="General">
                  <c:v>252.30993273270249</c:v>
                </c:pt>
                <c:pt idx="2852" formatCode="General">
                  <c:v>253.22080023880432</c:v>
                </c:pt>
                <c:pt idx="2853" formatCode="General">
                  <c:v>254.14381300248263</c:v>
                </c:pt>
                <c:pt idx="2854" formatCode="General">
                  <c:v>255.07929928873097</c:v>
                </c:pt>
                <c:pt idx="2855" formatCode="General">
                  <c:v>256.02760085371119</c:v>
                </c:pt>
                <c:pt idx="2856" formatCode="General">
                  <c:v>256.98907369432339</c:v>
                </c:pt>
                <c:pt idx="2857" formatCode="General">
                  <c:v>257.96408885056456</c:v>
                </c:pt>
                <c:pt idx="2858" formatCode="General">
                  <c:v>258.95303326520428</c:v>
                </c:pt>
                <c:pt idx="2859" formatCode="General">
                  <c:v>259.95631070576513</c:v>
                </c:pt>
                <c:pt idx="2860" formatCode="General">
                  <c:v>260.97434275429845</c:v>
                </c:pt>
                <c:pt idx="2861" formatCode="General">
                  <c:v>262.00756987103608</c:v>
                </c:pt>
                <c:pt idx="2862" formatCode="General">
                  <c:v>263.05645253862809</c:v>
                </c:pt>
                <c:pt idx="2863" formatCode="General">
                  <c:v>264.12147249440852</c:v>
                </c:pt>
                <c:pt idx="2864" formatCode="General">
                  <c:v>265.20313405894603</c:v>
                </c:pt>
                <c:pt idx="2865" formatCode="General">
                  <c:v>266.3019655700453</c:v>
                </c:pt>
                <c:pt idx="2866" formatCode="General">
                  <c:v>267.4185209324076</c:v>
                </c:pt>
                <c:pt idx="2867" formatCode="General">
                  <c:v>268.55338129433324</c:v>
                </c:pt>
                <c:pt idx="2868" formatCode="General">
                  <c:v>269.70715686416207</c:v>
                </c:pt>
                <c:pt idx="2869" formatCode="General">
                  <c:v>270.88048888067613</c:v>
                </c:pt>
                <c:pt idx="2870" formatCode="General">
                  <c:v>272.07405175338607</c:v>
                </c:pt>
                <c:pt idx="2871" formatCode="General">
                  <c:v>273.28855539058833</c:v>
                </c:pt>
                <c:pt idx="2872" formatCode="General">
                  <c:v>274.524747735321</c:v>
                </c:pt>
                <c:pt idx="2873" formatCode="General">
                  <c:v>275.78341753189341</c:v>
                </c:pt>
                <c:pt idx="2874" formatCode="General">
                  <c:v>277.06539734861803</c:v>
                </c:pt>
                <c:pt idx="2875" formatCode="General">
                  <c:v>278.37156688575783</c:v>
                </c:pt>
                <c:pt idx="2876" formatCode="General">
                  <c:v>279.70285660159851</c:v>
                </c:pt>
                <c:pt idx="2877" formatCode="General">
                  <c:v>281.0602516940823</c:v>
                </c:pt>
                <c:pt idx="2878" formatCode="General">
                  <c:v>282.44479648068597</c:v>
                </c:pt>
                <c:pt idx="2879" formatCode="General">
                  <c:v>283.85759922530752</c:v>
                </c:pt>
                <c:pt idx="2880" formatCode="General">
                  <c:v>285.29983746806317</c:v>
                </c:pt>
                <c:pt idx="2881" formatCode="General">
                  <c:v>286.77276392220261</c:v>
                </c:pt>
                <c:pt idx="2882" formatCode="General">
                  <c:v>288.27771301213585</c:v>
                </c:pt>
                <c:pt idx="2883" formatCode="General">
                  <c:v>289.81610813808339</c:v>
                </c:pt>
                <c:pt idx="2884" formatCode="General">
                  <c:v>291.38946976645138</c:v>
                </c:pt>
                <c:pt idx="2885" formatCode="General">
                  <c:v>292.99942446118905</c:v>
                </c:pt>
                <c:pt idx="2886" formatCode="General">
                  <c:v>294.64771499060168</c:v>
                </c:pt>
                <c:pt idx="2887" formatCode="General">
                  <c:v>296.33621166703853</c:v>
                </c:pt>
                <c:pt idx="2888" formatCode="General">
                  <c:v>298.06692510446914</c:v>
                </c:pt>
                <c:pt idx="2889" formatCode="General">
                  <c:v>299.84202061214563</c:v>
                </c:pt>
                <c:pt idx="2890" formatCode="General">
                  <c:v>301.66383448278526</c:v>
                </c:pt>
                <c:pt idx="2891" formatCode="General">
                  <c:v>303.53489248261792</c:v>
                </c:pt>
                <c:pt idx="2892" formatCode="General">
                  <c:v>305.45793091041941</c:v>
                </c:pt>
                <c:pt idx="2893" formatCode="General">
                  <c:v>307.43592066612587</c:v>
                </c:pt>
                <c:pt idx="2894" formatCode="General">
                  <c:v>309.47209486038685</c:v>
                </c:pt>
                <c:pt idx="2895" formatCode="General">
                  <c:v>311.56998060916317</c:v>
                </c:pt>
                <c:pt idx="2896" formatCode="General">
                  <c:v>313.73343579849791</c:v>
                </c:pt>
                <c:pt idx="2897" formatCode="General">
                  <c:v>315.96669178194395</c:v>
                </c:pt>
                <c:pt idx="2898" formatCode="General">
                  <c:v>318.27440319788985</c:v>
                </c:pt>
                <c:pt idx="2899" formatCode="General">
                  <c:v>320.66170638080314</c:v>
                </c:pt>
                <c:pt idx="2900" formatCode="General">
                  <c:v>323.13428820917284</c:v>
                </c:pt>
                <c:pt idx="2901" formatCode="General">
                  <c:v>325.69846771110321</c:v>
                </c:pt>
                <c:pt idx="2902" formatCode="General">
                  <c:v>328.3612933739297</c:v>
                </c:pt>
                <c:pt idx="2903" formatCode="General">
                  <c:v>331.13065992995791</c:v>
                </c:pt>
                <c:pt idx="2904" formatCode="General">
                  <c:v>334.01544949179123</c:v>
                </c:pt>
                <c:pt idx="2905" formatCode="General">
                  <c:v>337.02570339552574</c:v>
                </c:pt>
                <c:pt idx="2906" formatCode="General">
                  <c:v>340.17283313563547</c:v>
                </c:pt>
                <c:pt idx="2907" formatCode="General">
                  <c:v>343.46988157363415</c:v>
                </c:pt>
                <c:pt idx="2908" formatCode="General">
                  <c:v>346.93184952190353</c:v>
                </c:pt>
                <c:pt idx="2909" formatCode="General">
                  <c:v>350.57610837654795</c:v>
                </c:pt>
                <c:pt idx="2910" formatCode="General">
                  <c:v>354.42292752698438</c:v>
                </c:pt>
                <c:pt idx="2911" formatCode="General">
                  <c:v>358.49615712191292</c:v>
                </c:pt>
                <c:pt idx="2912" formatCode="General">
                  <c:v>362.82412456342905</c:v>
                </c:pt>
                <c:pt idx="2913" formatCode="General">
                  <c:v>367.44083040767885</c:v>
                </c:pt>
                <c:pt idx="2914" formatCode="General">
                  <c:v>372.38757230826553</c:v>
                </c:pt>
                <c:pt idx="2915" formatCode="General">
                  <c:v>377.71519512401159</c:v>
                </c:pt>
                <c:pt idx="2916" formatCode="General">
                  <c:v>383.4872813073535</c:v>
                </c:pt>
                <c:pt idx="2917" formatCode="General">
                  <c:v>389.78479643972491</c:v>
                </c:pt>
                <c:pt idx="2918" formatCode="General">
                  <c:v>396.71306702202929</c:v>
                </c:pt>
                <c:pt idx="2919" formatCode="General">
                  <c:v>404.4126540151567</c:v>
                </c:pt>
                <c:pt idx="2920" formatCode="General">
                  <c:v>413.07706403675166</c:v>
                </c:pt>
                <c:pt idx="2921" formatCode="General">
                  <c:v>422.98321016313162</c:v>
                </c:pt>
                <c:pt idx="2922" formatCode="General">
                  <c:v>434.54751776313987</c:v>
                </c:pt>
                <c:pt idx="2923" formatCode="General">
                  <c:v>448.43893294949078</c:v>
                </c:pt>
                <c:pt idx="2924" formatCode="General">
                  <c:v>465.83615708095402</c:v>
                </c:pt>
                <c:pt idx="2925" formatCode="General">
                  <c:v>489.12842467797861</c:v>
                </c:pt>
                <c:pt idx="2926" formatCode="General">
                  <c:v>524.49029359071267</c:v>
                </c:pt>
                <c:pt idx="2927" formatCode="General">
                  <c:v>600.54165423195468</c:v>
                </c:pt>
              </c:numCache>
            </c:numRef>
          </c:yVal>
          <c:smooth val="0"/>
          <c:extLst>
            <c:ext xmlns:c16="http://schemas.microsoft.com/office/drawing/2014/chart" uri="{C3380CC4-5D6E-409C-BE32-E72D297353CC}">
              <c16:uniqueId val="{00000002-9EF6-4106-B9DB-594D9FE225EB}"/>
            </c:ext>
          </c:extLst>
        </c:ser>
        <c:dLbls>
          <c:showLegendKey val="0"/>
          <c:showVal val="0"/>
          <c:showCatName val="0"/>
          <c:showSerName val="0"/>
          <c:showPercent val="0"/>
          <c:showBubbleSize val="0"/>
        </c:dLbls>
        <c:axId val="2018997840"/>
        <c:axId val="2018994960"/>
      </c:scatterChart>
      <c:valAx>
        <c:axId val="2018997840"/>
        <c:scaling>
          <c:orientation val="minMax"/>
          <c:max val="600.54165423195468"/>
          <c:min val="1.1822206790578103E-2"/>
        </c:scaling>
        <c:delete val="0"/>
        <c:axPos val="b"/>
        <c:title>
          <c:tx>
            <c:rich>
              <a:bodyPr/>
              <a:lstStyle/>
              <a:p>
                <a:pPr>
                  <a:defRPr/>
                </a:pPr>
                <a:r>
                  <a:rPr lang="en-US"/>
                  <a:t>Theoretical Quantiles</a:t>
                </a:r>
              </a:p>
            </c:rich>
          </c:tx>
          <c:overlay val="0"/>
        </c:title>
        <c:numFmt formatCode="0.0" sourceLinked="1"/>
        <c:majorTickMark val="out"/>
        <c:minorTickMark val="none"/>
        <c:tickLblPos val="nextTo"/>
        <c:crossAx val="2018994960"/>
        <c:crosses val="autoZero"/>
        <c:crossBetween val="midCat"/>
      </c:valAx>
      <c:valAx>
        <c:axId val="2018994960"/>
        <c:scaling>
          <c:orientation val="minMax"/>
          <c:max val="600.54165423195468"/>
          <c:min val="1.1822206790578103E-2"/>
        </c:scaling>
        <c:delete val="0"/>
        <c:axPos val="l"/>
        <c:majorGridlines/>
        <c:title>
          <c:tx>
            <c:rich>
              <a:bodyPr/>
              <a:lstStyle/>
              <a:p>
                <a:pPr>
                  <a:defRPr/>
                </a:pPr>
                <a:r>
                  <a:rPr lang="en-US"/>
                  <a:t>Sample Quantiles</a:t>
                </a:r>
              </a:p>
            </c:rich>
          </c:tx>
          <c:overlay val="0"/>
        </c:title>
        <c:numFmt formatCode="0.0" sourceLinked="1"/>
        <c:majorTickMark val="out"/>
        <c:minorTickMark val="none"/>
        <c:tickLblPos val="nextTo"/>
        <c:crossAx val="2018997840"/>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Weibull Q-Q Plot</a:t>
            </a:r>
          </a:p>
        </c:rich>
      </c:tx>
      <c:overlay val="0"/>
    </c:title>
    <c:autoTitleDeleted val="0"/>
    <c:plotArea>
      <c:layout/>
      <c:scatterChart>
        <c:scatterStyle val="lineMarker"/>
        <c:varyColors val="0"/>
        <c:ser>
          <c:idx val="0"/>
          <c:order val="0"/>
          <c:tx>
            <c:v>Weibull</c:v>
          </c:tx>
          <c:spPr>
            <a:ln w="38100">
              <a:noFill/>
            </a:ln>
          </c:spPr>
          <c:marker>
            <c:symbol val="diamond"/>
            <c:size val="4"/>
          </c:marker>
          <c:xVal>
            <c:numRef>
              <c:f>Univariate!UV_QQ_Weibull</c:f>
              <c:numCache>
                <c:formatCode>0.0</c:formatCode>
                <c:ptCount val="292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formatCode="General">
                  <c:v>0</c:v>
                </c:pt>
                <c:pt idx="2001" formatCode="General">
                  <c:v>0</c:v>
                </c:pt>
                <c:pt idx="2002" formatCode="General">
                  <c:v>0</c:v>
                </c:pt>
                <c:pt idx="2003" formatCode="General">
                  <c:v>0</c:v>
                </c:pt>
                <c:pt idx="2004" formatCode="General">
                  <c:v>0</c:v>
                </c:pt>
                <c:pt idx="2005" formatCode="General">
                  <c:v>0</c:v>
                </c:pt>
                <c:pt idx="2006" formatCode="General">
                  <c:v>0</c:v>
                </c:pt>
                <c:pt idx="2007" formatCode="General">
                  <c:v>0</c:v>
                </c:pt>
                <c:pt idx="2008" formatCode="General">
                  <c:v>0</c:v>
                </c:pt>
                <c:pt idx="2009" formatCode="General">
                  <c:v>0</c:v>
                </c:pt>
                <c:pt idx="2010" formatCode="General">
                  <c:v>0</c:v>
                </c:pt>
                <c:pt idx="2011" formatCode="General">
                  <c:v>0</c:v>
                </c:pt>
                <c:pt idx="2012" formatCode="General">
                  <c:v>0</c:v>
                </c:pt>
                <c:pt idx="2013" formatCode="General">
                  <c:v>0</c:v>
                </c:pt>
                <c:pt idx="2014" formatCode="General">
                  <c:v>0</c:v>
                </c:pt>
                <c:pt idx="2015" formatCode="General">
                  <c:v>0</c:v>
                </c:pt>
                <c:pt idx="2016" formatCode="General">
                  <c:v>0</c:v>
                </c:pt>
                <c:pt idx="2017" formatCode="General">
                  <c:v>0</c:v>
                </c:pt>
                <c:pt idx="2018" formatCode="General">
                  <c:v>0</c:v>
                </c:pt>
                <c:pt idx="2019" formatCode="General">
                  <c:v>0</c:v>
                </c:pt>
                <c:pt idx="2020" formatCode="General">
                  <c:v>0</c:v>
                </c:pt>
                <c:pt idx="2021" formatCode="General">
                  <c:v>0</c:v>
                </c:pt>
                <c:pt idx="2022" formatCode="General">
                  <c:v>0</c:v>
                </c:pt>
                <c:pt idx="2023" formatCode="General">
                  <c:v>0</c:v>
                </c:pt>
                <c:pt idx="2024" formatCode="General">
                  <c:v>0</c:v>
                </c:pt>
                <c:pt idx="2025" formatCode="General">
                  <c:v>0</c:v>
                </c:pt>
                <c:pt idx="2026" formatCode="General">
                  <c:v>0</c:v>
                </c:pt>
                <c:pt idx="2027" formatCode="General">
                  <c:v>0</c:v>
                </c:pt>
                <c:pt idx="2028" formatCode="General">
                  <c:v>0</c:v>
                </c:pt>
                <c:pt idx="2029" formatCode="General">
                  <c:v>0</c:v>
                </c:pt>
                <c:pt idx="2030" formatCode="General">
                  <c:v>0</c:v>
                </c:pt>
                <c:pt idx="2031" formatCode="General">
                  <c:v>0</c:v>
                </c:pt>
                <c:pt idx="2032" formatCode="General">
                  <c:v>0</c:v>
                </c:pt>
                <c:pt idx="2033" formatCode="General">
                  <c:v>0</c:v>
                </c:pt>
                <c:pt idx="2034" formatCode="General">
                  <c:v>0</c:v>
                </c:pt>
                <c:pt idx="2035" formatCode="General">
                  <c:v>0</c:v>
                </c:pt>
                <c:pt idx="2036" formatCode="General">
                  <c:v>0</c:v>
                </c:pt>
                <c:pt idx="2037" formatCode="General">
                  <c:v>0</c:v>
                </c:pt>
                <c:pt idx="2038" formatCode="General">
                  <c:v>0</c:v>
                </c:pt>
                <c:pt idx="2039" formatCode="General">
                  <c:v>0</c:v>
                </c:pt>
                <c:pt idx="2040" formatCode="General">
                  <c:v>0</c:v>
                </c:pt>
                <c:pt idx="2041" formatCode="General">
                  <c:v>0</c:v>
                </c:pt>
                <c:pt idx="2042" formatCode="General">
                  <c:v>0</c:v>
                </c:pt>
                <c:pt idx="2043" formatCode="General">
                  <c:v>0</c:v>
                </c:pt>
                <c:pt idx="2044" formatCode="General">
                  <c:v>0</c:v>
                </c:pt>
                <c:pt idx="2045" formatCode="General">
                  <c:v>0</c:v>
                </c:pt>
                <c:pt idx="2046" formatCode="General">
                  <c:v>0</c:v>
                </c:pt>
                <c:pt idx="2047" formatCode="General">
                  <c:v>0</c:v>
                </c:pt>
                <c:pt idx="2048" formatCode="General">
                  <c:v>0</c:v>
                </c:pt>
                <c:pt idx="2049" formatCode="General">
                  <c:v>0</c:v>
                </c:pt>
                <c:pt idx="2050" formatCode="General">
                  <c:v>0</c:v>
                </c:pt>
                <c:pt idx="2051" formatCode="General">
                  <c:v>0</c:v>
                </c:pt>
                <c:pt idx="2052" formatCode="General">
                  <c:v>0</c:v>
                </c:pt>
                <c:pt idx="2053" formatCode="General">
                  <c:v>0</c:v>
                </c:pt>
                <c:pt idx="2054" formatCode="General">
                  <c:v>0</c:v>
                </c:pt>
                <c:pt idx="2055" formatCode="General">
                  <c:v>0</c:v>
                </c:pt>
                <c:pt idx="2056" formatCode="General">
                  <c:v>0</c:v>
                </c:pt>
                <c:pt idx="2057" formatCode="General">
                  <c:v>0</c:v>
                </c:pt>
                <c:pt idx="2058" formatCode="General">
                  <c:v>0</c:v>
                </c:pt>
                <c:pt idx="2059" formatCode="General">
                  <c:v>0</c:v>
                </c:pt>
                <c:pt idx="2060" formatCode="General">
                  <c:v>0</c:v>
                </c:pt>
                <c:pt idx="2061" formatCode="General">
                  <c:v>0</c:v>
                </c:pt>
                <c:pt idx="2062" formatCode="General">
                  <c:v>0</c:v>
                </c:pt>
                <c:pt idx="2063" formatCode="General">
                  <c:v>0</c:v>
                </c:pt>
                <c:pt idx="2064" formatCode="General">
                  <c:v>0</c:v>
                </c:pt>
                <c:pt idx="2065" formatCode="General">
                  <c:v>0</c:v>
                </c:pt>
                <c:pt idx="2066" formatCode="General">
                  <c:v>0</c:v>
                </c:pt>
                <c:pt idx="2067" formatCode="General">
                  <c:v>0</c:v>
                </c:pt>
                <c:pt idx="2068" formatCode="General">
                  <c:v>0</c:v>
                </c:pt>
                <c:pt idx="2069" formatCode="General">
                  <c:v>0</c:v>
                </c:pt>
                <c:pt idx="2070" formatCode="General">
                  <c:v>0</c:v>
                </c:pt>
                <c:pt idx="2071" formatCode="General">
                  <c:v>0</c:v>
                </c:pt>
                <c:pt idx="2072" formatCode="General">
                  <c:v>0</c:v>
                </c:pt>
                <c:pt idx="2073" formatCode="General">
                  <c:v>0</c:v>
                </c:pt>
                <c:pt idx="2074" formatCode="General">
                  <c:v>0</c:v>
                </c:pt>
                <c:pt idx="2075" formatCode="General">
                  <c:v>0</c:v>
                </c:pt>
                <c:pt idx="2076" formatCode="General">
                  <c:v>0</c:v>
                </c:pt>
                <c:pt idx="2077" formatCode="General">
                  <c:v>0</c:v>
                </c:pt>
                <c:pt idx="2078" formatCode="General">
                  <c:v>0</c:v>
                </c:pt>
                <c:pt idx="2079" formatCode="General">
                  <c:v>0</c:v>
                </c:pt>
                <c:pt idx="2080" formatCode="General">
                  <c:v>0</c:v>
                </c:pt>
                <c:pt idx="2081" formatCode="General">
                  <c:v>0</c:v>
                </c:pt>
                <c:pt idx="2082" formatCode="General">
                  <c:v>0</c:v>
                </c:pt>
                <c:pt idx="2083" formatCode="General">
                  <c:v>0</c:v>
                </c:pt>
                <c:pt idx="2084" formatCode="General">
                  <c:v>0</c:v>
                </c:pt>
                <c:pt idx="2085" formatCode="General">
                  <c:v>0</c:v>
                </c:pt>
                <c:pt idx="2086" formatCode="General">
                  <c:v>0</c:v>
                </c:pt>
                <c:pt idx="2087" formatCode="General">
                  <c:v>0</c:v>
                </c:pt>
                <c:pt idx="2088" formatCode="General">
                  <c:v>0</c:v>
                </c:pt>
                <c:pt idx="2089" formatCode="General">
                  <c:v>0</c:v>
                </c:pt>
                <c:pt idx="2090" formatCode="General">
                  <c:v>0</c:v>
                </c:pt>
                <c:pt idx="2091" formatCode="General">
                  <c:v>0</c:v>
                </c:pt>
                <c:pt idx="2092" formatCode="General">
                  <c:v>0</c:v>
                </c:pt>
                <c:pt idx="2093" formatCode="General">
                  <c:v>0</c:v>
                </c:pt>
                <c:pt idx="2094" formatCode="General">
                  <c:v>0</c:v>
                </c:pt>
                <c:pt idx="2095" formatCode="General">
                  <c:v>0</c:v>
                </c:pt>
                <c:pt idx="2096" formatCode="General">
                  <c:v>0</c:v>
                </c:pt>
                <c:pt idx="2097" formatCode="General">
                  <c:v>0</c:v>
                </c:pt>
                <c:pt idx="2098" formatCode="General">
                  <c:v>0</c:v>
                </c:pt>
                <c:pt idx="2099" formatCode="General">
                  <c:v>0</c:v>
                </c:pt>
                <c:pt idx="2100" formatCode="General">
                  <c:v>0</c:v>
                </c:pt>
                <c:pt idx="2101" formatCode="General">
                  <c:v>0</c:v>
                </c:pt>
                <c:pt idx="2102" formatCode="General">
                  <c:v>0</c:v>
                </c:pt>
                <c:pt idx="2103" formatCode="General">
                  <c:v>0</c:v>
                </c:pt>
                <c:pt idx="2104" formatCode="General">
                  <c:v>0</c:v>
                </c:pt>
                <c:pt idx="2105" formatCode="General">
                  <c:v>0</c:v>
                </c:pt>
                <c:pt idx="2106" formatCode="General">
                  <c:v>0</c:v>
                </c:pt>
                <c:pt idx="2107" formatCode="General">
                  <c:v>0</c:v>
                </c:pt>
                <c:pt idx="2108" formatCode="General">
                  <c:v>0</c:v>
                </c:pt>
                <c:pt idx="2109" formatCode="General">
                  <c:v>0</c:v>
                </c:pt>
                <c:pt idx="2110" formatCode="General">
                  <c:v>0</c:v>
                </c:pt>
                <c:pt idx="2111" formatCode="General">
                  <c:v>0</c:v>
                </c:pt>
                <c:pt idx="2112" formatCode="General">
                  <c:v>0</c:v>
                </c:pt>
                <c:pt idx="2113" formatCode="General">
                  <c:v>0</c:v>
                </c:pt>
                <c:pt idx="2114" formatCode="General">
                  <c:v>0</c:v>
                </c:pt>
                <c:pt idx="2115" formatCode="General">
                  <c:v>0</c:v>
                </c:pt>
                <c:pt idx="2116" formatCode="General">
                  <c:v>0</c:v>
                </c:pt>
                <c:pt idx="2117" formatCode="General">
                  <c:v>0</c:v>
                </c:pt>
                <c:pt idx="2118" formatCode="General">
                  <c:v>0</c:v>
                </c:pt>
                <c:pt idx="2119" formatCode="General">
                  <c:v>0</c:v>
                </c:pt>
                <c:pt idx="2120" formatCode="General">
                  <c:v>0</c:v>
                </c:pt>
                <c:pt idx="2121" formatCode="General">
                  <c:v>0</c:v>
                </c:pt>
                <c:pt idx="2122" formatCode="General">
                  <c:v>0</c:v>
                </c:pt>
                <c:pt idx="2123" formatCode="General">
                  <c:v>0</c:v>
                </c:pt>
                <c:pt idx="2124" formatCode="General">
                  <c:v>0</c:v>
                </c:pt>
                <c:pt idx="2125" formatCode="General">
                  <c:v>0</c:v>
                </c:pt>
                <c:pt idx="2126" formatCode="General">
                  <c:v>0</c:v>
                </c:pt>
                <c:pt idx="2127" formatCode="General">
                  <c:v>0</c:v>
                </c:pt>
                <c:pt idx="2128" formatCode="General">
                  <c:v>0</c:v>
                </c:pt>
                <c:pt idx="2129" formatCode="General">
                  <c:v>0</c:v>
                </c:pt>
                <c:pt idx="2130" formatCode="General">
                  <c:v>0</c:v>
                </c:pt>
                <c:pt idx="2131" formatCode="General">
                  <c:v>0</c:v>
                </c:pt>
                <c:pt idx="2132" formatCode="General">
                  <c:v>0</c:v>
                </c:pt>
                <c:pt idx="2133" formatCode="General">
                  <c:v>0</c:v>
                </c:pt>
                <c:pt idx="2134" formatCode="General">
                  <c:v>0</c:v>
                </c:pt>
                <c:pt idx="2135" formatCode="General">
                  <c:v>0</c:v>
                </c:pt>
                <c:pt idx="2136" formatCode="General">
                  <c:v>0</c:v>
                </c:pt>
                <c:pt idx="2137" formatCode="General">
                  <c:v>0</c:v>
                </c:pt>
                <c:pt idx="2138" formatCode="General">
                  <c:v>0</c:v>
                </c:pt>
                <c:pt idx="2139" formatCode="General">
                  <c:v>0</c:v>
                </c:pt>
                <c:pt idx="2140" formatCode="General">
                  <c:v>0</c:v>
                </c:pt>
                <c:pt idx="2141" formatCode="General">
                  <c:v>0</c:v>
                </c:pt>
                <c:pt idx="2142" formatCode="General">
                  <c:v>0</c:v>
                </c:pt>
                <c:pt idx="2143" formatCode="General">
                  <c:v>0</c:v>
                </c:pt>
                <c:pt idx="2144" formatCode="General">
                  <c:v>0</c:v>
                </c:pt>
                <c:pt idx="2145" formatCode="General">
                  <c:v>0</c:v>
                </c:pt>
                <c:pt idx="2146" formatCode="General">
                  <c:v>0</c:v>
                </c:pt>
                <c:pt idx="2147" formatCode="General">
                  <c:v>0</c:v>
                </c:pt>
                <c:pt idx="2148" formatCode="General">
                  <c:v>0</c:v>
                </c:pt>
                <c:pt idx="2149" formatCode="General">
                  <c:v>0</c:v>
                </c:pt>
                <c:pt idx="2150" formatCode="General">
                  <c:v>0</c:v>
                </c:pt>
                <c:pt idx="2151" formatCode="General">
                  <c:v>0</c:v>
                </c:pt>
                <c:pt idx="2152" formatCode="General">
                  <c:v>0</c:v>
                </c:pt>
                <c:pt idx="2153" formatCode="General">
                  <c:v>0</c:v>
                </c:pt>
                <c:pt idx="2154" formatCode="General">
                  <c:v>0</c:v>
                </c:pt>
                <c:pt idx="2155" formatCode="General">
                  <c:v>0</c:v>
                </c:pt>
                <c:pt idx="2156" formatCode="General">
                  <c:v>0</c:v>
                </c:pt>
                <c:pt idx="2157" formatCode="General">
                  <c:v>0</c:v>
                </c:pt>
                <c:pt idx="2158" formatCode="General">
                  <c:v>0</c:v>
                </c:pt>
                <c:pt idx="2159" formatCode="General">
                  <c:v>0</c:v>
                </c:pt>
                <c:pt idx="2160" formatCode="General">
                  <c:v>0</c:v>
                </c:pt>
                <c:pt idx="2161" formatCode="General">
                  <c:v>0</c:v>
                </c:pt>
                <c:pt idx="2162" formatCode="General">
                  <c:v>0</c:v>
                </c:pt>
                <c:pt idx="2163" formatCode="General">
                  <c:v>0</c:v>
                </c:pt>
                <c:pt idx="2164" formatCode="General">
                  <c:v>0</c:v>
                </c:pt>
                <c:pt idx="2165" formatCode="General">
                  <c:v>0</c:v>
                </c:pt>
                <c:pt idx="2166" formatCode="General">
                  <c:v>0</c:v>
                </c:pt>
                <c:pt idx="2167" formatCode="General">
                  <c:v>0</c:v>
                </c:pt>
                <c:pt idx="2168" formatCode="General">
                  <c:v>0</c:v>
                </c:pt>
                <c:pt idx="2169" formatCode="General">
                  <c:v>0</c:v>
                </c:pt>
                <c:pt idx="2170" formatCode="General">
                  <c:v>0</c:v>
                </c:pt>
                <c:pt idx="2171" formatCode="General">
                  <c:v>0</c:v>
                </c:pt>
                <c:pt idx="2172" formatCode="General">
                  <c:v>0</c:v>
                </c:pt>
                <c:pt idx="2173" formatCode="General">
                  <c:v>0</c:v>
                </c:pt>
                <c:pt idx="2174" formatCode="General">
                  <c:v>0</c:v>
                </c:pt>
                <c:pt idx="2175" formatCode="General">
                  <c:v>0</c:v>
                </c:pt>
                <c:pt idx="2176" formatCode="General">
                  <c:v>0</c:v>
                </c:pt>
                <c:pt idx="2177" formatCode="General">
                  <c:v>0</c:v>
                </c:pt>
                <c:pt idx="2178" formatCode="General">
                  <c:v>0</c:v>
                </c:pt>
                <c:pt idx="2179" formatCode="General">
                  <c:v>0</c:v>
                </c:pt>
                <c:pt idx="2180" formatCode="General">
                  <c:v>0</c:v>
                </c:pt>
                <c:pt idx="2181" formatCode="General">
                  <c:v>0</c:v>
                </c:pt>
                <c:pt idx="2182" formatCode="General">
                  <c:v>0</c:v>
                </c:pt>
                <c:pt idx="2183" formatCode="General">
                  <c:v>0</c:v>
                </c:pt>
                <c:pt idx="2184" formatCode="General">
                  <c:v>0</c:v>
                </c:pt>
                <c:pt idx="2185" formatCode="General">
                  <c:v>0</c:v>
                </c:pt>
                <c:pt idx="2186" formatCode="General">
                  <c:v>0</c:v>
                </c:pt>
                <c:pt idx="2187" formatCode="General">
                  <c:v>0</c:v>
                </c:pt>
                <c:pt idx="2188" formatCode="General">
                  <c:v>0</c:v>
                </c:pt>
                <c:pt idx="2189" formatCode="General">
                  <c:v>0</c:v>
                </c:pt>
                <c:pt idx="2190" formatCode="General">
                  <c:v>0</c:v>
                </c:pt>
                <c:pt idx="2191" formatCode="General">
                  <c:v>0</c:v>
                </c:pt>
                <c:pt idx="2192" formatCode="General">
                  <c:v>0</c:v>
                </c:pt>
                <c:pt idx="2193" formatCode="General">
                  <c:v>0</c:v>
                </c:pt>
                <c:pt idx="2194" formatCode="General">
                  <c:v>0</c:v>
                </c:pt>
                <c:pt idx="2195" formatCode="General">
                  <c:v>0</c:v>
                </c:pt>
                <c:pt idx="2196" formatCode="General">
                  <c:v>0</c:v>
                </c:pt>
                <c:pt idx="2197" formatCode="General">
                  <c:v>0</c:v>
                </c:pt>
                <c:pt idx="2198" formatCode="General">
                  <c:v>0</c:v>
                </c:pt>
                <c:pt idx="2199" formatCode="General">
                  <c:v>0</c:v>
                </c:pt>
                <c:pt idx="2200" formatCode="General">
                  <c:v>0</c:v>
                </c:pt>
                <c:pt idx="2201" formatCode="General">
                  <c:v>0</c:v>
                </c:pt>
                <c:pt idx="2202" formatCode="General">
                  <c:v>0</c:v>
                </c:pt>
                <c:pt idx="2203" formatCode="General">
                  <c:v>0</c:v>
                </c:pt>
                <c:pt idx="2204" formatCode="General">
                  <c:v>0</c:v>
                </c:pt>
                <c:pt idx="2205" formatCode="General">
                  <c:v>0</c:v>
                </c:pt>
                <c:pt idx="2206" formatCode="General">
                  <c:v>0</c:v>
                </c:pt>
                <c:pt idx="2207" formatCode="General">
                  <c:v>0</c:v>
                </c:pt>
                <c:pt idx="2208" formatCode="General">
                  <c:v>0</c:v>
                </c:pt>
                <c:pt idx="2209" formatCode="General">
                  <c:v>0</c:v>
                </c:pt>
                <c:pt idx="2210" formatCode="General">
                  <c:v>0</c:v>
                </c:pt>
                <c:pt idx="2211" formatCode="General">
                  <c:v>0</c:v>
                </c:pt>
                <c:pt idx="2212" formatCode="General">
                  <c:v>0</c:v>
                </c:pt>
                <c:pt idx="2213" formatCode="General">
                  <c:v>0</c:v>
                </c:pt>
                <c:pt idx="2214" formatCode="General">
                  <c:v>0</c:v>
                </c:pt>
                <c:pt idx="2215" formatCode="General">
                  <c:v>0</c:v>
                </c:pt>
                <c:pt idx="2216" formatCode="General">
                  <c:v>0</c:v>
                </c:pt>
                <c:pt idx="2217" formatCode="General">
                  <c:v>0</c:v>
                </c:pt>
                <c:pt idx="2218" formatCode="General">
                  <c:v>0</c:v>
                </c:pt>
                <c:pt idx="2219" formatCode="General">
                  <c:v>0</c:v>
                </c:pt>
                <c:pt idx="2220" formatCode="General">
                  <c:v>0</c:v>
                </c:pt>
                <c:pt idx="2221" formatCode="General">
                  <c:v>0</c:v>
                </c:pt>
                <c:pt idx="2222" formatCode="General">
                  <c:v>0</c:v>
                </c:pt>
                <c:pt idx="2223" formatCode="General">
                  <c:v>0</c:v>
                </c:pt>
                <c:pt idx="2224" formatCode="General">
                  <c:v>0</c:v>
                </c:pt>
                <c:pt idx="2225" formatCode="General">
                  <c:v>0</c:v>
                </c:pt>
                <c:pt idx="2226" formatCode="General">
                  <c:v>0</c:v>
                </c:pt>
                <c:pt idx="2227" formatCode="General">
                  <c:v>0</c:v>
                </c:pt>
                <c:pt idx="2228" formatCode="General">
                  <c:v>0</c:v>
                </c:pt>
                <c:pt idx="2229" formatCode="General">
                  <c:v>0</c:v>
                </c:pt>
                <c:pt idx="2230" formatCode="General">
                  <c:v>0</c:v>
                </c:pt>
                <c:pt idx="2231" formatCode="General">
                  <c:v>0</c:v>
                </c:pt>
                <c:pt idx="2232" formatCode="General">
                  <c:v>0</c:v>
                </c:pt>
                <c:pt idx="2233" formatCode="General">
                  <c:v>0</c:v>
                </c:pt>
                <c:pt idx="2234" formatCode="General">
                  <c:v>0</c:v>
                </c:pt>
                <c:pt idx="2235" formatCode="General">
                  <c:v>0</c:v>
                </c:pt>
                <c:pt idx="2236" formatCode="General">
                  <c:v>0</c:v>
                </c:pt>
                <c:pt idx="2237" formatCode="General">
                  <c:v>0</c:v>
                </c:pt>
                <c:pt idx="2238" formatCode="General">
                  <c:v>0</c:v>
                </c:pt>
                <c:pt idx="2239" formatCode="General">
                  <c:v>0</c:v>
                </c:pt>
                <c:pt idx="2240" formatCode="General">
                  <c:v>0</c:v>
                </c:pt>
                <c:pt idx="2241" formatCode="General">
                  <c:v>0</c:v>
                </c:pt>
                <c:pt idx="2242" formatCode="General">
                  <c:v>0</c:v>
                </c:pt>
                <c:pt idx="2243" formatCode="General">
                  <c:v>0</c:v>
                </c:pt>
                <c:pt idx="2244" formatCode="General">
                  <c:v>0</c:v>
                </c:pt>
                <c:pt idx="2245" formatCode="General">
                  <c:v>0</c:v>
                </c:pt>
                <c:pt idx="2246" formatCode="General">
                  <c:v>0</c:v>
                </c:pt>
                <c:pt idx="2247" formatCode="General">
                  <c:v>0</c:v>
                </c:pt>
                <c:pt idx="2248" formatCode="General">
                  <c:v>0</c:v>
                </c:pt>
                <c:pt idx="2249" formatCode="General">
                  <c:v>0</c:v>
                </c:pt>
                <c:pt idx="2250" formatCode="General">
                  <c:v>0</c:v>
                </c:pt>
                <c:pt idx="2251" formatCode="General">
                  <c:v>0</c:v>
                </c:pt>
                <c:pt idx="2252" formatCode="General">
                  <c:v>0</c:v>
                </c:pt>
                <c:pt idx="2253" formatCode="General">
                  <c:v>0</c:v>
                </c:pt>
                <c:pt idx="2254" formatCode="General">
                  <c:v>0</c:v>
                </c:pt>
                <c:pt idx="2255" formatCode="General">
                  <c:v>0</c:v>
                </c:pt>
                <c:pt idx="2256" formatCode="General">
                  <c:v>0</c:v>
                </c:pt>
                <c:pt idx="2257" formatCode="General">
                  <c:v>0</c:v>
                </c:pt>
                <c:pt idx="2258" formatCode="General">
                  <c:v>0</c:v>
                </c:pt>
                <c:pt idx="2259" formatCode="General">
                  <c:v>0</c:v>
                </c:pt>
                <c:pt idx="2260" formatCode="General">
                  <c:v>0</c:v>
                </c:pt>
                <c:pt idx="2261" formatCode="General">
                  <c:v>0</c:v>
                </c:pt>
                <c:pt idx="2262" formatCode="General">
                  <c:v>0</c:v>
                </c:pt>
                <c:pt idx="2263" formatCode="General">
                  <c:v>0</c:v>
                </c:pt>
                <c:pt idx="2264" formatCode="General">
                  <c:v>0</c:v>
                </c:pt>
                <c:pt idx="2265" formatCode="General">
                  <c:v>0</c:v>
                </c:pt>
                <c:pt idx="2266" formatCode="General">
                  <c:v>0</c:v>
                </c:pt>
                <c:pt idx="2267" formatCode="General">
                  <c:v>0</c:v>
                </c:pt>
                <c:pt idx="2268" formatCode="General">
                  <c:v>0</c:v>
                </c:pt>
                <c:pt idx="2269" formatCode="General">
                  <c:v>0</c:v>
                </c:pt>
                <c:pt idx="2270" formatCode="General">
                  <c:v>0</c:v>
                </c:pt>
                <c:pt idx="2271" formatCode="General">
                  <c:v>0</c:v>
                </c:pt>
                <c:pt idx="2272" formatCode="General">
                  <c:v>0</c:v>
                </c:pt>
                <c:pt idx="2273" formatCode="General">
                  <c:v>0</c:v>
                </c:pt>
                <c:pt idx="2274" formatCode="General">
                  <c:v>0</c:v>
                </c:pt>
                <c:pt idx="2275" formatCode="General">
                  <c:v>0</c:v>
                </c:pt>
                <c:pt idx="2276" formatCode="General">
                  <c:v>0</c:v>
                </c:pt>
                <c:pt idx="2277" formatCode="General">
                  <c:v>0</c:v>
                </c:pt>
                <c:pt idx="2278" formatCode="General">
                  <c:v>0</c:v>
                </c:pt>
                <c:pt idx="2279" formatCode="General">
                  <c:v>0</c:v>
                </c:pt>
                <c:pt idx="2280" formatCode="General">
                  <c:v>0</c:v>
                </c:pt>
                <c:pt idx="2281" formatCode="General">
                  <c:v>0</c:v>
                </c:pt>
                <c:pt idx="2282" formatCode="General">
                  <c:v>0</c:v>
                </c:pt>
                <c:pt idx="2283" formatCode="General">
                  <c:v>0</c:v>
                </c:pt>
                <c:pt idx="2284" formatCode="General">
                  <c:v>0</c:v>
                </c:pt>
                <c:pt idx="2285" formatCode="General">
                  <c:v>0</c:v>
                </c:pt>
                <c:pt idx="2286" formatCode="General">
                  <c:v>0</c:v>
                </c:pt>
                <c:pt idx="2287" formatCode="General">
                  <c:v>0</c:v>
                </c:pt>
                <c:pt idx="2288" formatCode="General">
                  <c:v>0</c:v>
                </c:pt>
                <c:pt idx="2289" formatCode="General">
                  <c:v>0</c:v>
                </c:pt>
                <c:pt idx="2290" formatCode="General">
                  <c:v>0</c:v>
                </c:pt>
                <c:pt idx="2291" formatCode="General">
                  <c:v>0</c:v>
                </c:pt>
                <c:pt idx="2292" formatCode="General">
                  <c:v>0</c:v>
                </c:pt>
                <c:pt idx="2293" formatCode="General">
                  <c:v>0</c:v>
                </c:pt>
                <c:pt idx="2294" formatCode="General">
                  <c:v>0</c:v>
                </c:pt>
                <c:pt idx="2295" formatCode="General">
                  <c:v>0</c:v>
                </c:pt>
                <c:pt idx="2296" formatCode="General">
                  <c:v>0</c:v>
                </c:pt>
                <c:pt idx="2297" formatCode="General">
                  <c:v>0</c:v>
                </c:pt>
                <c:pt idx="2298" formatCode="General">
                  <c:v>0</c:v>
                </c:pt>
                <c:pt idx="2299" formatCode="General">
                  <c:v>0</c:v>
                </c:pt>
                <c:pt idx="2300" formatCode="General">
                  <c:v>0</c:v>
                </c:pt>
                <c:pt idx="2301" formatCode="General">
                  <c:v>0</c:v>
                </c:pt>
                <c:pt idx="2302" formatCode="General">
                  <c:v>0</c:v>
                </c:pt>
                <c:pt idx="2303" formatCode="General">
                  <c:v>0</c:v>
                </c:pt>
                <c:pt idx="2304" formatCode="General">
                  <c:v>0</c:v>
                </c:pt>
                <c:pt idx="2305" formatCode="General">
                  <c:v>0</c:v>
                </c:pt>
                <c:pt idx="2306" formatCode="General">
                  <c:v>0</c:v>
                </c:pt>
                <c:pt idx="2307" formatCode="General">
                  <c:v>0</c:v>
                </c:pt>
                <c:pt idx="2308" formatCode="General">
                  <c:v>0</c:v>
                </c:pt>
                <c:pt idx="2309" formatCode="General">
                  <c:v>0</c:v>
                </c:pt>
                <c:pt idx="2310" formatCode="General">
                  <c:v>0</c:v>
                </c:pt>
                <c:pt idx="2311" formatCode="General">
                  <c:v>0</c:v>
                </c:pt>
                <c:pt idx="2312" formatCode="General">
                  <c:v>0</c:v>
                </c:pt>
                <c:pt idx="2313" formatCode="General">
                  <c:v>0</c:v>
                </c:pt>
                <c:pt idx="2314" formatCode="General">
                  <c:v>0</c:v>
                </c:pt>
                <c:pt idx="2315" formatCode="General">
                  <c:v>0</c:v>
                </c:pt>
                <c:pt idx="2316" formatCode="General">
                  <c:v>0</c:v>
                </c:pt>
                <c:pt idx="2317" formatCode="General">
                  <c:v>0</c:v>
                </c:pt>
                <c:pt idx="2318" formatCode="General">
                  <c:v>0</c:v>
                </c:pt>
                <c:pt idx="2319" formatCode="General">
                  <c:v>0</c:v>
                </c:pt>
                <c:pt idx="2320" formatCode="General">
                  <c:v>0</c:v>
                </c:pt>
                <c:pt idx="2321" formatCode="General">
                  <c:v>0</c:v>
                </c:pt>
                <c:pt idx="2322" formatCode="General">
                  <c:v>0</c:v>
                </c:pt>
                <c:pt idx="2323" formatCode="General">
                  <c:v>0</c:v>
                </c:pt>
                <c:pt idx="2324" formatCode="General">
                  <c:v>0</c:v>
                </c:pt>
                <c:pt idx="2325" formatCode="General">
                  <c:v>0</c:v>
                </c:pt>
                <c:pt idx="2326" formatCode="General">
                  <c:v>0</c:v>
                </c:pt>
                <c:pt idx="2327" formatCode="General">
                  <c:v>0</c:v>
                </c:pt>
                <c:pt idx="2328" formatCode="General">
                  <c:v>0</c:v>
                </c:pt>
                <c:pt idx="2329" formatCode="General">
                  <c:v>0</c:v>
                </c:pt>
                <c:pt idx="2330" formatCode="General">
                  <c:v>0</c:v>
                </c:pt>
                <c:pt idx="2331" formatCode="General">
                  <c:v>0</c:v>
                </c:pt>
                <c:pt idx="2332" formatCode="General">
                  <c:v>0</c:v>
                </c:pt>
                <c:pt idx="2333" formatCode="General">
                  <c:v>0</c:v>
                </c:pt>
                <c:pt idx="2334" formatCode="General">
                  <c:v>0</c:v>
                </c:pt>
                <c:pt idx="2335" formatCode="General">
                  <c:v>0</c:v>
                </c:pt>
                <c:pt idx="2336" formatCode="General">
                  <c:v>0</c:v>
                </c:pt>
                <c:pt idx="2337" formatCode="General">
                  <c:v>0</c:v>
                </c:pt>
                <c:pt idx="2338" formatCode="General">
                  <c:v>0</c:v>
                </c:pt>
                <c:pt idx="2339" formatCode="General">
                  <c:v>0</c:v>
                </c:pt>
                <c:pt idx="2340" formatCode="General">
                  <c:v>0</c:v>
                </c:pt>
                <c:pt idx="2341" formatCode="General">
                  <c:v>0</c:v>
                </c:pt>
                <c:pt idx="2342" formatCode="General">
                  <c:v>0</c:v>
                </c:pt>
                <c:pt idx="2343" formatCode="General">
                  <c:v>0</c:v>
                </c:pt>
                <c:pt idx="2344" formatCode="General">
                  <c:v>0</c:v>
                </c:pt>
                <c:pt idx="2345" formatCode="General">
                  <c:v>0</c:v>
                </c:pt>
                <c:pt idx="2346" formatCode="General">
                  <c:v>0</c:v>
                </c:pt>
                <c:pt idx="2347" formatCode="General">
                  <c:v>0</c:v>
                </c:pt>
                <c:pt idx="2348" formatCode="General">
                  <c:v>0</c:v>
                </c:pt>
                <c:pt idx="2349" formatCode="General">
                  <c:v>0</c:v>
                </c:pt>
                <c:pt idx="2350" formatCode="General">
                  <c:v>0</c:v>
                </c:pt>
                <c:pt idx="2351" formatCode="General">
                  <c:v>0</c:v>
                </c:pt>
                <c:pt idx="2352" formatCode="General">
                  <c:v>0</c:v>
                </c:pt>
                <c:pt idx="2353" formatCode="General">
                  <c:v>0</c:v>
                </c:pt>
                <c:pt idx="2354" formatCode="General">
                  <c:v>0</c:v>
                </c:pt>
                <c:pt idx="2355" formatCode="General">
                  <c:v>0</c:v>
                </c:pt>
                <c:pt idx="2356" formatCode="General">
                  <c:v>0</c:v>
                </c:pt>
                <c:pt idx="2357" formatCode="General">
                  <c:v>0</c:v>
                </c:pt>
                <c:pt idx="2358" formatCode="General">
                  <c:v>0</c:v>
                </c:pt>
                <c:pt idx="2359" formatCode="General">
                  <c:v>0</c:v>
                </c:pt>
                <c:pt idx="2360" formatCode="General">
                  <c:v>0</c:v>
                </c:pt>
                <c:pt idx="2361" formatCode="General">
                  <c:v>0</c:v>
                </c:pt>
                <c:pt idx="2362" formatCode="General">
                  <c:v>0</c:v>
                </c:pt>
                <c:pt idx="2363" formatCode="General">
                  <c:v>0</c:v>
                </c:pt>
                <c:pt idx="2364" formatCode="General">
                  <c:v>0</c:v>
                </c:pt>
                <c:pt idx="2365" formatCode="General">
                  <c:v>0</c:v>
                </c:pt>
                <c:pt idx="2366" formatCode="General">
                  <c:v>0</c:v>
                </c:pt>
                <c:pt idx="2367" formatCode="General">
                  <c:v>0</c:v>
                </c:pt>
                <c:pt idx="2368" formatCode="General">
                  <c:v>0</c:v>
                </c:pt>
                <c:pt idx="2369" formatCode="General">
                  <c:v>0</c:v>
                </c:pt>
                <c:pt idx="2370" formatCode="General">
                  <c:v>0</c:v>
                </c:pt>
                <c:pt idx="2371" formatCode="General">
                  <c:v>0</c:v>
                </c:pt>
                <c:pt idx="2372" formatCode="General">
                  <c:v>0</c:v>
                </c:pt>
                <c:pt idx="2373" formatCode="General">
                  <c:v>0</c:v>
                </c:pt>
                <c:pt idx="2374" formatCode="General">
                  <c:v>0</c:v>
                </c:pt>
                <c:pt idx="2375" formatCode="General">
                  <c:v>0</c:v>
                </c:pt>
                <c:pt idx="2376" formatCode="General">
                  <c:v>0</c:v>
                </c:pt>
                <c:pt idx="2377" formatCode="General">
                  <c:v>0</c:v>
                </c:pt>
                <c:pt idx="2378" formatCode="General">
                  <c:v>0</c:v>
                </c:pt>
                <c:pt idx="2379" formatCode="General">
                  <c:v>0</c:v>
                </c:pt>
                <c:pt idx="2380" formatCode="General">
                  <c:v>0</c:v>
                </c:pt>
                <c:pt idx="2381" formatCode="General">
                  <c:v>0</c:v>
                </c:pt>
                <c:pt idx="2382" formatCode="General">
                  <c:v>0</c:v>
                </c:pt>
                <c:pt idx="2383" formatCode="General">
                  <c:v>0</c:v>
                </c:pt>
                <c:pt idx="2384" formatCode="General">
                  <c:v>0</c:v>
                </c:pt>
                <c:pt idx="2385" formatCode="General">
                  <c:v>0</c:v>
                </c:pt>
                <c:pt idx="2386" formatCode="General">
                  <c:v>0</c:v>
                </c:pt>
                <c:pt idx="2387" formatCode="General">
                  <c:v>0</c:v>
                </c:pt>
                <c:pt idx="2388" formatCode="General">
                  <c:v>0</c:v>
                </c:pt>
                <c:pt idx="2389" formatCode="General">
                  <c:v>0</c:v>
                </c:pt>
                <c:pt idx="2390" formatCode="General">
                  <c:v>0</c:v>
                </c:pt>
                <c:pt idx="2391" formatCode="General">
                  <c:v>0</c:v>
                </c:pt>
                <c:pt idx="2392" formatCode="General">
                  <c:v>0</c:v>
                </c:pt>
                <c:pt idx="2393" formatCode="General">
                  <c:v>0</c:v>
                </c:pt>
                <c:pt idx="2394" formatCode="General">
                  <c:v>0</c:v>
                </c:pt>
                <c:pt idx="2395" formatCode="General">
                  <c:v>0</c:v>
                </c:pt>
                <c:pt idx="2396" formatCode="General">
                  <c:v>0</c:v>
                </c:pt>
                <c:pt idx="2397" formatCode="General">
                  <c:v>0</c:v>
                </c:pt>
                <c:pt idx="2398" formatCode="General">
                  <c:v>0</c:v>
                </c:pt>
                <c:pt idx="2399" formatCode="General">
                  <c:v>0</c:v>
                </c:pt>
                <c:pt idx="2400" formatCode="General">
                  <c:v>0</c:v>
                </c:pt>
                <c:pt idx="2401" formatCode="General">
                  <c:v>0</c:v>
                </c:pt>
                <c:pt idx="2402" formatCode="General">
                  <c:v>0</c:v>
                </c:pt>
                <c:pt idx="2403" formatCode="General">
                  <c:v>0</c:v>
                </c:pt>
                <c:pt idx="2404" formatCode="General">
                  <c:v>0</c:v>
                </c:pt>
                <c:pt idx="2405" formatCode="General">
                  <c:v>0</c:v>
                </c:pt>
                <c:pt idx="2406" formatCode="General">
                  <c:v>0</c:v>
                </c:pt>
                <c:pt idx="2407" formatCode="General">
                  <c:v>0</c:v>
                </c:pt>
                <c:pt idx="2408" formatCode="General">
                  <c:v>0</c:v>
                </c:pt>
                <c:pt idx="2409" formatCode="General">
                  <c:v>0</c:v>
                </c:pt>
                <c:pt idx="2410" formatCode="General">
                  <c:v>0</c:v>
                </c:pt>
                <c:pt idx="2411" formatCode="General">
                  <c:v>0</c:v>
                </c:pt>
                <c:pt idx="2412" formatCode="General">
                  <c:v>0</c:v>
                </c:pt>
                <c:pt idx="2413" formatCode="General">
                  <c:v>0</c:v>
                </c:pt>
                <c:pt idx="2414" formatCode="General">
                  <c:v>0</c:v>
                </c:pt>
                <c:pt idx="2415" formatCode="General">
                  <c:v>0</c:v>
                </c:pt>
                <c:pt idx="2416" formatCode="General">
                  <c:v>0</c:v>
                </c:pt>
                <c:pt idx="2417" formatCode="General">
                  <c:v>0</c:v>
                </c:pt>
                <c:pt idx="2418" formatCode="General">
                  <c:v>0</c:v>
                </c:pt>
                <c:pt idx="2419" formatCode="General">
                  <c:v>0</c:v>
                </c:pt>
                <c:pt idx="2420" formatCode="General">
                  <c:v>0</c:v>
                </c:pt>
                <c:pt idx="2421" formatCode="General">
                  <c:v>0</c:v>
                </c:pt>
                <c:pt idx="2422" formatCode="General">
                  <c:v>0</c:v>
                </c:pt>
                <c:pt idx="2423" formatCode="General">
                  <c:v>0</c:v>
                </c:pt>
                <c:pt idx="2424" formatCode="General">
                  <c:v>0</c:v>
                </c:pt>
                <c:pt idx="2425" formatCode="General">
                  <c:v>0</c:v>
                </c:pt>
                <c:pt idx="2426" formatCode="General">
                  <c:v>0</c:v>
                </c:pt>
                <c:pt idx="2427" formatCode="General">
                  <c:v>0</c:v>
                </c:pt>
                <c:pt idx="2428" formatCode="General">
                  <c:v>0</c:v>
                </c:pt>
                <c:pt idx="2429" formatCode="General">
                  <c:v>0</c:v>
                </c:pt>
                <c:pt idx="2430" formatCode="General">
                  <c:v>0</c:v>
                </c:pt>
                <c:pt idx="2431" formatCode="General">
                  <c:v>0</c:v>
                </c:pt>
                <c:pt idx="2432" formatCode="General">
                  <c:v>0</c:v>
                </c:pt>
                <c:pt idx="2433" formatCode="General">
                  <c:v>0</c:v>
                </c:pt>
                <c:pt idx="2434" formatCode="General">
                  <c:v>0</c:v>
                </c:pt>
                <c:pt idx="2435" formatCode="General">
                  <c:v>0</c:v>
                </c:pt>
                <c:pt idx="2436" formatCode="General">
                  <c:v>0</c:v>
                </c:pt>
                <c:pt idx="2437" formatCode="General">
                  <c:v>0</c:v>
                </c:pt>
                <c:pt idx="2438" formatCode="General">
                  <c:v>0</c:v>
                </c:pt>
                <c:pt idx="2439" formatCode="General">
                  <c:v>0</c:v>
                </c:pt>
                <c:pt idx="2440" formatCode="General">
                  <c:v>0</c:v>
                </c:pt>
                <c:pt idx="2441" formatCode="General">
                  <c:v>0</c:v>
                </c:pt>
                <c:pt idx="2442" formatCode="General">
                  <c:v>0</c:v>
                </c:pt>
                <c:pt idx="2443" formatCode="General">
                  <c:v>0</c:v>
                </c:pt>
                <c:pt idx="2444" formatCode="General">
                  <c:v>0</c:v>
                </c:pt>
                <c:pt idx="2445" formatCode="General">
                  <c:v>0</c:v>
                </c:pt>
                <c:pt idx="2446" formatCode="General">
                  <c:v>0</c:v>
                </c:pt>
                <c:pt idx="2447" formatCode="General">
                  <c:v>0</c:v>
                </c:pt>
                <c:pt idx="2448" formatCode="General">
                  <c:v>0</c:v>
                </c:pt>
                <c:pt idx="2449" formatCode="General">
                  <c:v>0</c:v>
                </c:pt>
                <c:pt idx="2450" formatCode="General">
                  <c:v>0</c:v>
                </c:pt>
                <c:pt idx="2451" formatCode="General">
                  <c:v>0</c:v>
                </c:pt>
                <c:pt idx="2452" formatCode="General">
                  <c:v>0</c:v>
                </c:pt>
                <c:pt idx="2453" formatCode="General">
                  <c:v>0</c:v>
                </c:pt>
                <c:pt idx="2454" formatCode="General">
                  <c:v>0</c:v>
                </c:pt>
                <c:pt idx="2455" formatCode="General">
                  <c:v>0</c:v>
                </c:pt>
                <c:pt idx="2456" formatCode="General">
                  <c:v>0</c:v>
                </c:pt>
                <c:pt idx="2457" formatCode="General">
                  <c:v>0</c:v>
                </c:pt>
                <c:pt idx="2458" formatCode="General">
                  <c:v>0</c:v>
                </c:pt>
                <c:pt idx="2459" formatCode="General">
                  <c:v>0</c:v>
                </c:pt>
                <c:pt idx="2460" formatCode="General">
                  <c:v>0</c:v>
                </c:pt>
                <c:pt idx="2461" formatCode="General">
                  <c:v>0</c:v>
                </c:pt>
                <c:pt idx="2462" formatCode="General">
                  <c:v>0</c:v>
                </c:pt>
                <c:pt idx="2463" formatCode="General">
                  <c:v>0</c:v>
                </c:pt>
                <c:pt idx="2464" formatCode="General">
                  <c:v>0</c:v>
                </c:pt>
                <c:pt idx="2465" formatCode="General">
                  <c:v>0</c:v>
                </c:pt>
                <c:pt idx="2466" formatCode="General">
                  <c:v>0</c:v>
                </c:pt>
                <c:pt idx="2467" formatCode="General">
                  <c:v>0</c:v>
                </c:pt>
                <c:pt idx="2468" formatCode="General">
                  <c:v>0</c:v>
                </c:pt>
                <c:pt idx="2469" formatCode="General">
                  <c:v>0</c:v>
                </c:pt>
                <c:pt idx="2470" formatCode="General">
                  <c:v>0</c:v>
                </c:pt>
                <c:pt idx="2471" formatCode="General">
                  <c:v>0</c:v>
                </c:pt>
                <c:pt idx="2472" formatCode="General">
                  <c:v>0</c:v>
                </c:pt>
                <c:pt idx="2473" formatCode="General">
                  <c:v>0</c:v>
                </c:pt>
                <c:pt idx="2474" formatCode="General">
                  <c:v>0</c:v>
                </c:pt>
                <c:pt idx="2475" formatCode="General">
                  <c:v>0</c:v>
                </c:pt>
                <c:pt idx="2476" formatCode="General">
                  <c:v>0</c:v>
                </c:pt>
                <c:pt idx="2477" formatCode="General">
                  <c:v>0</c:v>
                </c:pt>
                <c:pt idx="2478" formatCode="General">
                  <c:v>0</c:v>
                </c:pt>
                <c:pt idx="2479" formatCode="General">
                  <c:v>0</c:v>
                </c:pt>
                <c:pt idx="2480" formatCode="General">
                  <c:v>0</c:v>
                </c:pt>
                <c:pt idx="2481" formatCode="General">
                  <c:v>0</c:v>
                </c:pt>
                <c:pt idx="2482" formatCode="General">
                  <c:v>0</c:v>
                </c:pt>
                <c:pt idx="2483" formatCode="General">
                  <c:v>0</c:v>
                </c:pt>
                <c:pt idx="2484" formatCode="General">
                  <c:v>0</c:v>
                </c:pt>
                <c:pt idx="2485" formatCode="General">
                  <c:v>0</c:v>
                </c:pt>
                <c:pt idx="2486" formatCode="General">
                  <c:v>0</c:v>
                </c:pt>
                <c:pt idx="2487" formatCode="General">
                  <c:v>0</c:v>
                </c:pt>
                <c:pt idx="2488" formatCode="General">
                  <c:v>0</c:v>
                </c:pt>
                <c:pt idx="2489" formatCode="General">
                  <c:v>0</c:v>
                </c:pt>
                <c:pt idx="2490" formatCode="General">
                  <c:v>0</c:v>
                </c:pt>
                <c:pt idx="2491" formatCode="General">
                  <c:v>0</c:v>
                </c:pt>
                <c:pt idx="2492" formatCode="General">
                  <c:v>0</c:v>
                </c:pt>
                <c:pt idx="2493" formatCode="General">
                  <c:v>0</c:v>
                </c:pt>
                <c:pt idx="2494" formatCode="General">
                  <c:v>0</c:v>
                </c:pt>
                <c:pt idx="2495" formatCode="General">
                  <c:v>0</c:v>
                </c:pt>
                <c:pt idx="2496" formatCode="General">
                  <c:v>0</c:v>
                </c:pt>
                <c:pt idx="2497" formatCode="General">
                  <c:v>0</c:v>
                </c:pt>
                <c:pt idx="2498" formatCode="General">
                  <c:v>0</c:v>
                </c:pt>
                <c:pt idx="2499" formatCode="General">
                  <c:v>0</c:v>
                </c:pt>
                <c:pt idx="2500" formatCode="General">
                  <c:v>0</c:v>
                </c:pt>
                <c:pt idx="2501" formatCode="General">
                  <c:v>0</c:v>
                </c:pt>
                <c:pt idx="2502" formatCode="General">
                  <c:v>0</c:v>
                </c:pt>
                <c:pt idx="2503" formatCode="General">
                  <c:v>0</c:v>
                </c:pt>
                <c:pt idx="2504" formatCode="General">
                  <c:v>0</c:v>
                </c:pt>
                <c:pt idx="2505" formatCode="General">
                  <c:v>0</c:v>
                </c:pt>
                <c:pt idx="2506" formatCode="General">
                  <c:v>0</c:v>
                </c:pt>
                <c:pt idx="2507" formatCode="General">
                  <c:v>0</c:v>
                </c:pt>
                <c:pt idx="2508" formatCode="General">
                  <c:v>0</c:v>
                </c:pt>
                <c:pt idx="2509" formatCode="General">
                  <c:v>0</c:v>
                </c:pt>
                <c:pt idx="2510" formatCode="General">
                  <c:v>0</c:v>
                </c:pt>
                <c:pt idx="2511" formatCode="General">
                  <c:v>0</c:v>
                </c:pt>
                <c:pt idx="2512" formatCode="General">
                  <c:v>0</c:v>
                </c:pt>
                <c:pt idx="2513" formatCode="General">
                  <c:v>0</c:v>
                </c:pt>
                <c:pt idx="2514" formatCode="General">
                  <c:v>0</c:v>
                </c:pt>
                <c:pt idx="2515" formatCode="General">
                  <c:v>0</c:v>
                </c:pt>
                <c:pt idx="2516" formatCode="General">
                  <c:v>0</c:v>
                </c:pt>
                <c:pt idx="2517" formatCode="General">
                  <c:v>0</c:v>
                </c:pt>
                <c:pt idx="2518" formatCode="General">
                  <c:v>0</c:v>
                </c:pt>
                <c:pt idx="2519" formatCode="General">
                  <c:v>0</c:v>
                </c:pt>
                <c:pt idx="2520" formatCode="General">
                  <c:v>0</c:v>
                </c:pt>
                <c:pt idx="2521" formatCode="General">
                  <c:v>0</c:v>
                </c:pt>
                <c:pt idx="2522" formatCode="General">
                  <c:v>0</c:v>
                </c:pt>
                <c:pt idx="2523" formatCode="General">
                  <c:v>0</c:v>
                </c:pt>
                <c:pt idx="2524" formatCode="General">
                  <c:v>0</c:v>
                </c:pt>
                <c:pt idx="2525" formatCode="General">
                  <c:v>0</c:v>
                </c:pt>
                <c:pt idx="2526" formatCode="General">
                  <c:v>0</c:v>
                </c:pt>
                <c:pt idx="2527" formatCode="General">
                  <c:v>0</c:v>
                </c:pt>
                <c:pt idx="2528" formatCode="General">
                  <c:v>0</c:v>
                </c:pt>
                <c:pt idx="2529" formatCode="General">
                  <c:v>0</c:v>
                </c:pt>
                <c:pt idx="2530" formatCode="General">
                  <c:v>0</c:v>
                </c:pt>
                <c:pt idx="2531" formatCode="General">
                  <c:v>0</c:v>
                </c:pt>
                <c:pt idx="2532" formatCode="General">
                  <c:v>0</c:v>
                </c:pt>
                <c:pt idx="2533" formatCode="General">
                  <c:v>0</c:v>
                </c:pt>
                <c:pt idx="2534" formatCode="General">
                  <c:v>0</c:v>
                </c:pt>
                <c:pt idx="2535" formatCode="General">
                  <c:v>0</c:v>
                </c:pt>
                <c:pt idx="2536" formatCode="General">
                  <c:v>0</c:v>
                </c:pt>
                <c:pt idx="2537" formatCode="General">
                  <c:v>0</c:v>
                </c:pt>
                <c:pt idx="2538" formatCode="General">
                  <c:v>0</c:v>
                </c:pt>
                <c:pt idx="2539" formatCode="General">
                  <c:v>0</c:v>
                </c:pt>
                <c:pt idx="2540" formatCode="General">
                  <c:v>0</c:v>
                </c:pt>
                <c:pt idx="2541" formatCode="General">
                  <c:v>0</c:v>
                </c:pt>
                <c:pt idx="2542" formatCode="General">
                  <c:v>0</c:v>
                </c:pt>
                <c:pt idx="2543" formatCode="General">
                  <c:v>0</c:v>
                </c:pt>
                <c:pt idx="2544" formatCode="General">
                  <c:v>0</c:v>
                </c:pt>
                <c:pt idx="2545" formatCode="General">
                  <c:v>0</c:v>
                </c:pt>
                <c:pt idx="2546" formatCode="General">
                  <c:v>0</c:v>
                </c:pt>
                <c:pt idx="2547" formatCode="General">
                  <c:v>0</c:v>
                </c:pt>
                <c:pt idx="2548" formatCode="General">
                  <c:v>0</c:v>
                </c:pt>
                <c:pt idx="2549" formatCode="General">
                  <c:v>0</c:v>
                </c:pt>
                <c:pt idx="2550" formatCode="General">
                  <c:v>0</c:v>
                </c:pt>
                <c:pt idx="2551" formatCode="General">
                  <c:v>0</c:v>
                </c:pt>
                <c:pt idx="2552" formatCode="General">
                  <c:v>0</c:v>
                </c:pt>
                <c:pt idx="2553" formatCode="General">
                  <c:v>0</c:v>
                </c:pt>
                <c:pt idx="2554" formatCode="General">
                  <c:v>0</c:v>
                </c:pt>
                <c:pt idx="2555" formatCode="General">
                  <c:v>0</c:v>
                </c:pt>
                <c:pt idx="2556" formatCode="General">
                  <c:v>0</c:v>
                </c:pt>
                <c:pt idx="2557" formatCode="General">
                  <c:v>0</c:v>
                </c:pt>
                <c:pt idx="2558" formatCode="General">
                  <c:v>0</c:v>
                </c:pt>
                <c:pt idx="2559" formatCode="General">
                  <c:v>0</c:v>
                </c:pt>
                <c:pt idx="2560" formatCode="General">
                  <c:v>0</c:v>
                </c:pt>
                <c:pt idx="2561" formatCode="General">
                  <c:v>0</c:v>
                </c:pt>
                <c:pt idx="2562" formatCode="General">
                  <c:v>0</c:v>
                </c:pt>
                <c:pt idx="2563" formatCode="General">
                  <c:v>0</c:v>
                </c:pt>
                <c:pt idx="2564" formatCode="General">
                  <c:v>0</c:v>
                </c:pt>
                <c:pt idx="2565" formatCode="General">
                  <c:v>0</c:v>
                </c:pt>
                <c:pt idx="2566" formatCode="General">
                  <c:v>0</c:v>
                </c:pt>
                <c:pt idx="2567" formatCode="General">
                  <c:v>0</c:v>
                </c:pt>
                <c:pt idx="2568" formatCode="General">
                  <c:v>0</c:v>
                </c:pt>
                <c:pt idx="2569" formatCode="General">
                  <c:v>0</c:v>
                </c:pt>
                <c:pt idx="2570" formatCode="General">
                  <c:v>0</c:v>
                </c:pt>
                <c:pt idx="2571" formatCode="General">
                  <c:v>0</c:v>
                </c:pt>
                <c:pt idx="2572" formatCode="General">
                  <c:v>0</c:v>
                </c:pt>
                <c:pt idx="2573" formatCode="General">
                  <c:v>0</c:v>
                </c:pt>
                <c:pt idx="2574" formatCode="General">
                  <c:v>0</c:v>
                </c:pt>
                <c:pt idx="2575" formatCode="General">
                  <c:v>0</c:v>
                </c:pt>
                <c:pt idx="2576" formatCode="General">
                  <c:v>0</c:v>
                </c:pt>
                <c:pt idx="2577" formatCode="General">
                  <c:v>0</c:v>
                </c:pt>
                <c:pt idx="2578" formatCode="General">
                  <c:v>0</c:v>
                </c:pt>
                <c:pt idx="2579" formatCode="General">
                  <c:v>0</c:v>
                </c:pt>
                <c:pt idx="2580" formatCode="General">
                  <c:v>0</c:v>
                </c:pt>
                <c:pt idx="2581" formatCode="General">
                  <c:v>0</c:v>
                </c:pt>
                <c:pt idx="2582" formatCode="General">
                  <c:v>0</c:v>
                </c:pt>
                <c:pt idx="2583" formatCode="General">
                  <c:v>0</c:v>
                </c:pt>
                <c:pt idx="2584" formatCode="General">
                  <c:v>0</c:v>
                </c:pt>
                <c:pt idx="2585" formatCode="General">
                  <c:v>0</c:v>
                </c:pt>
                <c:pt idx="2586" formatCode="General">
                  <c:v>0</c:v>
                </c:pt>
                <c:pt idx="2587" formatCode="General">
                  <c:v>0</c:v>
                </c:pt>
                <c:pt idx="2588" formatCode="General">
                  <c:v>0</c:v>
                </c:pt>
                <c:pt idx="2589" formatCode="General">
                  <c:v>0</c:v>
                </c:pt>
                <c:pt idx="2590" formatCode="General">
                  <c:v>0</c:v>
                </c:pt>
                <c:pt idx="2591" formatCode="General">
                  <c:v>0</c:v>
                </c:pt>
                <c:pt idx="2592" formatCode="General">
                  <c:v>0</c:v>
                </c:pt>
                <c:pt idx="2593" formatCode="General">
                  <c:v>0</c:v>
                </c:pt>
                <c:pt idx="2594" formatCode="General">
                  <c:v>0</c:v>
                </c:pt>
                <c:pt idx="2595" formatCode="General">
                  <c:v>0</c:v>
                </c:pt>
                <c:pt idx="2596" formatCode="General">
                  <c:v>0</c:v>
                </c:pt>
                <c:pt idx="2597" formatCode="General">
                  <c:v>0</c:v>
                </c:pt>
                <c:pt idx="2598" formatCode="General">
                  <c:v>0</c:v>
                </c:pt>
                <c:pt idx="2599" formatCode="General">
                  <c:v>0</c:v>
                </c:pt>
                <c:pt idx="2600" formatCode="General">
                  <c:v>0</c:v>
                </c:pt>
                <c:pt idx="2601" formatCode="General">
                  <c:v>0</c:v>
                </c:pt>
                <c:pt idx="2602" formatCode="General">
                  <c:v>0</c:v>
                </c:pt>
                <c:pt idx="2603" formatCode="General">
                  <c:v>0</c:v>
                </c:pt>
                <c:pt idx="2604" formatCode="General">
                  <c:v>0</c:v>
                </c:pt>
                <c:pt idx="2605" formatCode="General">
                  <c:v>0</c:v>
                </c:pt>
                <c:pt idx="2606" formatCode="General">
                  <c:v>0</c:v>
                </c:pt>
                <c:pt idx="2607" formatCode="General">
                  <c:v>0</c:v>
                </c:pt>
                <c:pt idx="2608" formatCode="General">
                  <c:v>0</c:v>
                </c:pt>
                <c:pt idx="2609" formatCode="General">
                  <c:v>0</c:v>
                </c:pt>
                <c:pt idx="2610" formatCode="General">
                  <c:v>0</c:v>
                </c:pt>
                <c:pt idx="2611" formatCode="General">
                  <c:v>0</c:v>
                </c:pt>
                <c:pt idx="2612" formatCode="General">
                  <c:v>0</c:v>
                </c:pt>
                <c:pt idx="2613" formatCode="General">
                  <c:v>0</c:v>
                </c:pt>
                <c:pt idx="2614" formatCode="General">
                  <c:v>0</c:v>
                </c:pt>
                <c:pt idx="2615" formatCode="General">
                  <c:v>0</c:v>
                </c:pt>
                <c:pt idx="2616" formatCode="General">
                  <c:v>0</c:v>
                </c:pt>
                <c:pt idx="2617" formatCode="General">
                  <c:v>0</c:v>
                </c:pt>
                <c:pt idx="2618" formatCode="General">
                  <c:v>0</c:v>
                </c:pt>
                <c:pt idx="2619" formatCode="General">
                  <c:v>0</c:v>
                </c:pt>
                <c:pt idx="2620" formatCode="General">
                  <c:v>0</c:v>
                </c:pt>
                <c:pt idx="2621" formatCode="General">
                  <c:v>0</c:v>
                </c:pt>
                <c:pt idx="2622" formatCode="General">
                  <c:v>0</c:v>
                </c:pt>
                <c:pt idx="2623" formatCode="General">
                  <c:v>0</c:v>
                </c:pt>
                <c:pt idx="2624" formatCode="General">
                  <c:v>0</c:v>
                </c:pt>
                <c:pt idx="2625" formatCode="General">
                  <c:v>0</c:v>
                </c:pt>
                <c:pt idx="2626" formatCode="General">
                  <c:v>0</c:v>
                </c:pt>
                <c:pt idx="2627" formatCode="General">
                  <c:v>0</c:v>
                </c:pt>
                <c:pt idx="2628" formatCode="General">
                  <c:v>0</c:v>
                </c:pt>
                <c:pt idx="2629" formatCode="General">
                  <c:v>0</c:v>
                </c:pt>
                <c:pt idx="2630" formatCode="General">
                  <c:v>0</c:v>
                </c:pt>
                <c:pt idx="2631" formatCode="General">
                  <c:v>0</c:v>
                </c:pt>
                <c:pt idx="2632" formatCode="General">
                  <c:v>0</c:v>
                </c:pt>
                <c:pt idx="2633" formatCode="General">
                  <c:v>0</c:v>
                </c:pt>
                <c:pt idx="2634" formatCode="General">
                  <c:v>0</c:v>
                </c:pt>
                <c:pt idx="2635" formatCode="General">
                  <c:v>0</c:v>
                </c:pt>
                <c:pt idx="2636" formatCode="General">
                  <c:v>0</c:v>
                </c:pt>
                <c:pt idx="2637" formatCode="General">
                  <c:v>0</c:v>
                </c:pt>
                <c:pt idx="2638" formatCode="General">
                  <c:v>0</c:v>
                </c:pt>
                <c:pt idx="2639" formatCode="General">
                  <c:v>0</c:v>
                </c:pt>
                <c:pt idx="2640" formatCode="General">
                  <c:v>0</c:v>
                </c:pt>
                <c:pt idx="2641" formatCode="General">
                  <c:v>0</c:v>
                </c:pt>
                <c:pt idx="2642" formatCode="General">
                  <c:v>0</c:v>
                </c:pt>
                <c:pt idx="2643" formatCode="General">
                  <c:v>0</c:v>
                </c:pt>
                <c:pt idx="2644" formatCode="General">
                  <c:v>0</c:v>
                </c:pt>
                <c:pt idx="2645" formatCode="General">
                  <c:v>0</c:v>
                </c:pt>
                <c:pt idx="2646" formatCode="General">
                  <c:v>0</c:v>
                </c:pt>
                <c:pt idx="2647" formatCode="General">
                  <c:v>0</c:v>
                </c:pt>
                <c:pt idx="2648" formatCode="General">
                  <c:v>0</c:v>
                </c:pt>
                <c:pt idx="2649" formatCode="General">
                  <c:v>0</c:v>
                </c:pt>
                <c:pt idx="2650" formatCode="General">
                  <c:v>0</c:v>
                </c:pt>
                <c:pt idx="2651" formatCode="General">
                  <c:v>0</c:v>
                </c:pt>
                <c:pt idx="2652" formatCode="General">
                  <c:v>0</c:v>
                </c:pt>
                <c:pt idx="2653" formatCode="General">
                  <c:v>0</c:v>
                </c:pt>
                <c:pt idx="2654" formatCode="General">
                  <c:v>0</c:v>
                </c:pt>
                <c:pt idx="2655" formatCode="General">
                  <c:v>0</c:v>
                </c:pt>
                <c:pt idx="2656" formatCode="General">
                  <c:v>0</c:v>
                </c:pt>
                <c:pt idx="2657" formatCode="General">
                  <c:v>0</c:v>
                </c:pt>
                <c:pt idx="2658" formatCode="General">
                  <c:v>0</c:v>
                </c:pt>
                <c:pt idx="2659" formatCode="General">
                  <c:v>0</c:v>
                </c:pt>
                <c:pt idx="2660" formatCode="General">
                  <c:v>0</c:v>
                </c:pt>
                <c:pt idx="2661" formatCode="General">
                  <c:v>0</c:v>
                </c:pt>
                <c:pt idx="2662" formatCode="General">
                  <c:v>0</c:v>
                </c:pt>
                <c:pt idx="2663" formatCode="General">
                  <c:v>0</c:v>
                </c:pt>
                <c:pt idx="2664" formatCode="General">
                  <c:v>0</c:v>
                </c:pt>
                <c:pt idx="2665" formatCode="General">
                  <c:v>0</c:v>
                </c:pt>
                <c:pt idx="2666" formatCode="General">
                  <c:v>0</c:v>
                </c:pt>
                <c:pt idx="2667" formatCode="General">
                  <c:v>0</c:v>
                </c:pt>
                <c:pt idx="2668" formatCode="General">
                  <c:v>0</c:v>
                </c:pt>
                <c:pt idx="2669" formatCode="General">
                  <c:v>0</c:v>
                </c:pt>
                <c:pt idx="2670" formatCode="General">
                  <c:v>0</c:v>
                </c:pt>
                <c:pt idx="2671" formatCode="General">
                  <c:v>0</c:v>
                </c:pt>
                <c:pt idx="2672" formatCode="General">
                  <c:v>0</c:v>
                </c:pt>
                <c:pt idx="2673" formatCode="General">
                  <c:v>0</c:v>
                </c:pt>
                <c:pt idx="2674" formatCode="General">
                  <c:v>0</c:v>
                </c:pt>
                <c:pt idx="2675" formatCode="General">
                  <c:v>0</c:v>
                </c:pt>
                <c:pt idx="2676" formatCode="General">
                  <c:v>0</c:v>
                </c:pt>
                <c:pt idx="2677" formatCode="General">
                  <c:v>0</c:v>
                </c:pt>
                <c:pt idx="2678" formatCode="General">
                  <c:v>0</c:v>
                </c:pt>
                <c:pt idx="2679" formatCode="General">
                  <c:v>0</c:v>
                </c:pt>
                <c:pt idx="2680" formatCode="General">
                  <c:v>0</c:v>
                </c:pt>
                <c:pt idx="2681" formatCode="General">
                  <c:v>0</c:v>
                </c:pt>
                <c:pt idx="2682" formatCode="General">
                  <c:v>0</c:v>
                </c:pt>
                <c:pt idx="2683" formatCode="General">
                  <c:v>0</c:v>
                </c:pt>
                <c:pt idx="2684" formatCode="General">
                  <c:v>0</c:v>
                </c:pt>
                <c:pt idx="2685" formatCode="General">
                  <c:v>0</c:v>
                </c:pt>
                <c:pt idx="2686" formatCode="General">
                  <c:v>0</c:v>
                </c:pt>
                <c:pt idx="2687" formatCode="General">
                  <c:v>0</c:v>
                </c:pt>
                <c:pt idx="2688" formatCode="General">
                  <c:v>0</c:v>
                </c:pt>
                <c:pt idx="2689" formatCode="General">
                  <c:v>0</c:v>
                </c:pt>
                <c:pt idx="2690" formatCode="General">
                  <c:v>0</c:v>
                </c:pt>
                <c:pt idx="2691" formatCode="General">
                  <c:v>0</c:v>
                </c:pt>
                <c:pt idx="2692" formatCode="General">
                  <c:v>0</c:v>
                </c:pt>
                <c:pt idx="2693" formatCode="General">
                  <c:v>0</c:v>
                </c:pt>
                <c:pt idx="2694" formatCode="General">
                  <c:v>0</c:v>
                </c:pt>
                <c:pt idx="2695" formatCode="General">
                  <c:v>0</c:v>
                </c:pt>
                <c:pt idx="2696" formatCode="General">
                  <c:v>0</c:v>
                </c:pt>
                <c:pt idx="2697" formatCode="General">
                  <c:v>0</c:v>
                </c:pt>
                <c:pt idx="2698" formatCode="General">
                  <c:v>0</c:v>
                </c:pt>
                <c:pt idx="2699" formatCode="General">
                  <c:v>0</c:v>
                </c:pt>
                <c:pt idx="2700" formatCode="General">
                  <c:v>0</c:v>
                </c:pt>
                <c:pt idx="2701" formatCode="General">
                  <c:v>0</c:v>
                </c:pt>
                <c:pt idx="2702" formatCode="General">
                  <c:v>0</c:v>
                </c:pt>
                <c:pt idx="2703" formatCode="General">
                  <c:v>0</c:v>
                </c:pt>
                <c:pt idx="2704" formatCode="General">
                  <c:v>0</c:v>
                </c:pt>
                <c:pt idx="2705" formatCode="General">
                  <c:v>0</c:v>
                </c:pt>
                <c:pt idx="2706" formatCode="General">
                  <c:v>0</c:v>
                </c:pt>
                <c:pt idx="2707" formatCode="General">
                  <c:v>0</c:v>
                </c:pt>
                <c:pt idx="2708" formatCode="General">
                  <c:v>0</c:v>
                </c:pt>
                <c:pt idx="2709" formatCode="General">
                  <c:v>0</c:v>
                </c:pt>
                <c:pt idx="2710" formatCode="General">
                  <c:v>0</c:v>
                </c:pt>
                <c:pt idx="2711" formatCode="General">
                  <c:v>0</c:v>
                </c:pt>
                <c:pt idx="2712" formatCode="General">
                  <c:v>0</c:v>
                </c:pt>
                <c:pt idx="2713" formatCode="General">
                  <c:v>0</c:v>
                </c:pt>
                <c:pt idx="2714" formatCode="General">
                  <c:v>0</c:v>
                </c:pt>
                <c:pt idx="2715" formatCode="General">
                  <c:v>0</c:v>
                </c:pt>
                <c:pt idx="2716" formatCode="General">
                  <c:v>0</c:v>
                </c:pt>
                <c:pt idx="2717" formatCode="General">
                  <c:v>0</c:v>
                </c:pt>
                <c:pt idx="2718" formatCode="General">
                  <c:v>0</c:v>
                </c:pt>
                <c:pt idx="2719" formatCode="General">
                  <c:v>0</c:v>
                </c:pt>
                <c:pt idx="2720" formatCode="General">
                  <c:v>0</c:v>
                </c:pt>
                <c:pt idx="2721" formatCode="General">
                  <c:v>0</c:v>
                </c:pt>
                <c:pt idx="2722" formatCode="General">
                  <c:v>0</c:v>
                </c:pt>
                <c:pt idx="2723" formatCode="General">
                  <c:v>0</c:v>
                </c:pt>
                <c:pt idx="2724" formatCode="General">
                  <c:v>0</c:v>
                </c:pt>
                <c:pt idx="2725" formatCode="General">
                  <c:v>0</c:v>
                </c:pt>
                <c:pt idx="2726" formatCode="General">
                  <c:v>0</c:v>
                </c:pt>
                <c:pt idx="2727" formatCode="General">
                  <c:v>0</c:v>
                </c:pt>
                <c:pt idx="2728" formatCode="General">
                  <c:v>0</c:v>
                </c:pt>
                <c:pt idx="2729" formatCode="General">
                  <c:v>0</c:v>
                </c:pt>
                <c:pt idx="2730" formatCode="General">
                  <c:v>0</c:v>
                </c:pt>
                <c:pt idx="2731" formatCode="General">
                  <c:v>0</c:v>
                </c:pt>
                <c:pt idx="2732" formatCode="General">
                  <c:v>0</c:v>
                </c:pt>
                <c:pt idx="2733" formatCode="General">
                  <c:v>0</c:v>
                </c:pt>
                <c:pt idx="2734" formatCode="General">
                  <c:v>0</c:v>
                </c:pt>
                <c:pt idx="2735" formatCode="General">
                  <c:v>0</c:v>
                </c:pt>
                <c:pt idx="2736" formatCode="General">
                  <c:v>0</c:v>
                </c:pt>
                <c:pt idx="2737" formatCode="General">
                  <c:v>0</c:v>
                </c:pt>
                <c:pt idx="2738" formatCode="General">
                  <c:v>0</c:v>
                </c:pt>
                <c:pt idx="2739" formatCode="General">
                  <c:v>0</c:v>
                </c:pt>
                <c:pt idx="2740" formatCode="General">
                  <c:v>0</c:v>
                </c:pt>
                <c:pt idx="2741" formatCode="General">
                  <c:v>0</c:v>
                </c:pt>
                <c:pt idx="2742" formatCode="General">
                  <c:v>0</c:v>
                </c:pt>
                <c:pt idx="2743" formatCode="General">
                  <c:v>0</c:v>
                </c:pt>
                <c:pt idx="2744" formatCode="General">
                  <c:v>0</c:v>
                </c:pt>
                <c:pt idx="2745" formatCode="General">
                  <c:v>0</c:v>
                </c:pt>
                <c:pt idx="2746" formatCode="General">
                  <c:v>0</c:v>
                </c:pt>
                <c:pt idx="2747" formatCode="General">
                  <c:v>0</c:v>
                </c:pt>
                <c:pt idx="2748" formatCode="General">
                  <c:v>0</c:v>
                </c:pt>
                <c:pt idx="2749" formatCode="General">
                  <c:v>0</c:v>
                </c:pt>
                <c:pt idx="2750" formatCode="General">
                  <c:v>0</c:v>
                </c:pt>
                <c:pt idx="2751" formatCode="General">
                  <c:v>0</c:v>
                </c:pt>
                <c:pt idx="2752" formatCode="General">
                  <c:v>0</c:v>
                </c:pt>
                <c:pt idx="2753" formatCode="General">
                  <c:v>0</c:v>
                </c:pt>
                <c:pt idx="2754" formatCode="General">
                  <c:v>0</c:v>
                </c:pt>
                <c:pt idx="2755" formatCode="General">
                  <c:v>0</c:v>
                </c:pt>
                <c:pt idx="2756" formatCode="General">
                  <c:v>0</c:v>
                </c:pt>
                <c:pt idx="2757" formatCode="General">
                  <c:v>0</c:v>
                </c:pt>
                <c:pt idx="2758" formatCode="General">
                  <c:v>0</c:v>
                </c:pt>
                <c:pt idx="2759" formatCode="General">
                  <c:v>0</c:v>
                </c:pt>
                <c:pt idx="2760" formatCode="General">
                  <c:v>0</c:v>
                </c:pt>
                <c:pt idx="2761" formatCode="General">
                  <c:v>0</c:v>
                </c:pt>
                <c:pt idx="2762" formatCode="General">
                  <c:v>0</c:v>
                </c:pt>
                <c:pt idx="2763" formatCode="General">
                  <c:v>0</c:v>
                </c:pt>
                <c:pt idx="2764" formatCode="General">
                  <c:v>0</c:v>
                </c:pt>
                <c:pt idx="2765" formatCode="General">
                  <c:v>0</c:v>
                </c:pt>
                <c:pt idx="2766" formatCode="General">
                  <c:v>0</c:v>
                </c:pt>
                <c:pt idx="2767" formatCode="General">
                  <c:v>0</c:v>
                </c:pt>
                <c:pt idx="2768" formatCode="General">
                  <c:v>0</c:v>
                </c:pt>
                <c:pt idx="2769" formatCode="General">
                  <c:v>0</c:v>
                </c:pt>
                <c:pt idx="2770" formatCode="General">
                  <c:v>0</c:v>
                </c:pt>
                <c:pt idx="2771" formatCode="General">
                  <c:v>0</c:v>
                </c:pt>
                <c:pt idx="2772" formatCode="General">
                  <c:v>0</c:v>
                </c:pt>
                <c:pt idx="2773" formatCode="General">
                  <c:v>0</c:v>
                </c:pt>
                <c:pt idx="2774" formatCode="General">
                  <c:v>0</c:v>
                </c:pt>
                <c:pt idx="2775" formatCode="General">
                  <c:v>0</c:v>
                </c:pt>
                <c:pt idx="2776" formatCode="General">
                  <c:v>0</c:v>
                </c:pt>
                <c:pt idx="2777" formatCode="General">
                  <c:v>0</c:v>
                </c:pt>
                <c:pt idx="2778" formatCode="General">
                  <c:v>0</c:v>
                </c:pt>
                <c:pt idx="2779" formatCode="General">
                  <c:v>0</c:v>
                </c:pt>
                <c:pt idx="2780" formatCode="General">
                  <c:v>0</c:v>
                </c:pt>
                <c:pt idx="2781" formatCode="General">
                  <c:v>0</c:v>
                </c:pt>
                <c:pt idx="2782" formatCode="General">
                  <c:v>0</c:v>
                </c:pt>
                <c:pt idx="2783" formatCode="General">
                  <c:v>0</c:v>
                </c:pt>
                <c:pt idx="2784" formatCode="General">
                  <c:v>0</c:v>
                </c:pt>
                <c:pt idx="2785" formatCode="General">
                  <c:v>0</c:v>
                </c:pt>
                <c:pt idx="2786" formatCode="General">
                  <c:v>0</c:v>
                </c:pt>
                <c:pt idx="2787" formatCode="General">
                  <c:v>0</c:v>
                </c:pt>
                <c:pt idx="2788" formatCode="General">
                  <c:v>0</c:v>
                </c:pt>
                <c:pt idx="2789" formatCode="General">
                  <c:v>0</c:v>
                </c:pt>
                <c:pt idx="2790" formatCode="General">
                  <c:v>0</c:v>
                </c:pt>
                <c:pt idx="2791" formatCode="General">
                  <c:v>0</c:v>
                </c:pt>
                <c:pt idx="2792" formatCode="General">
                  <c:v>0</c:v>
                </c:pt>
                <c:pt idx="2793" formatCode="General">
                  <c:v>0</c:v>
                </c:pt>
                <c:pt idx="2794" formatCode="General">
                  <c:v>0</c:v>
                </c:pt>
                <c:pt idx="2795" formatCode="General">
                  <c:v>0</c:v>
                </c:pt>
                <c:pt idx="2796" formatCode="General">
                  <c:v>0</c:v>
                </c:pt>
                <c:pt idx="2797" formatCode="General">
                  <c:v>0</c:v>
                </c:pt>
                <c:pt idx="2798" formatCode="General">
                  <c:v>0</c:v>
                </c:pt>
                <c:pt idx="2799" formatCode="General">
                  <c:v>0</c:v>
                </c:pt>
                <c:pt idx="2800" formatCode="General">
                  <c:v>0</c:v>
                </c:pt>
                <c:pt idx="2801" formatCode="General">
                  <c:v>0</c:v>
                </c:pt>
                <c:pt idx="2802" formatCode="General">
                  <c:v>0</c:v>
                </c:pt>
                <c:pt idx="2803" formatCode="General">
                  <c:v>0</c:v>
                </c:pt>
                <c:pt idx="2804" formatCode="General">
                  <c:v>0</c:v>
                </c:pt>
                <c:pt idx="2805" formatCode="General">
                  <c:v>0</c:v>
                </c:pt>
                <c:pt idx="2806" formatCode="General">
                  <c:v>0</c:v>
                </c:pt>
                <c:pt idx="2807" formatCode="General">
                  <c:v>0</c:v>
                </c:pt>
                <c:pt idx="2808" formatCode="General">
                  <c:v>0</c:v>
                </c:pt>
                <c:pt idx="2809" formatCode="General">
                  <c:v>0</c:v>
                </c:pt>
                <c:pt idx="2810" formatCode="General">
                  <c:v>0</c:v>
                </c:pt>
                <c:pt idx="2811" formatCode="General">
                  <c:v>0</c:v>
                </c:pt>
                <c:pt idx="2812" formatCode="General">
                  <c:v>0</c:v>
                </c:pt>
                <c:pt idx="2813" formatCode="General">
                  <c:v>0</c:v>
                </c:pt>
                <c:pt idx="2814" formatCode="General">
                  <c:v>0</c:v>
                </c:pt>
                <c:pt idx="2815" formatCode="General">
                  <c:v>0</c:v>
                </c:pt>
                <c:pt idx="2816" formatCode="General">
                  <c:v>0</c:v>
                </c:pt>
                <c:pt idx="2817" formatCode="General">
                  <c:v>0</c:v>
                </c:pt>
                <c:pt idx="2818" formatCode="General">
                  <c:v>0</c:v>
                </c:pt>
                <c:pt idx="2819" formatCode="General">
                  <c:v>0</c:v>
                </c:pt>
                <c:pt idx="2820" formatCode="General">
                  <c:v>0</c:v>
                </c:pt>
                <c:pt idx="2821" formatCode="General">
                  <c:v>0</c:v>
                </c:pt>
                <c:pt idx="2822" formatCode="General">
                  <c:v>0</c:v>
                </c:pt>
                <c:pt idx="2823" formatCode="General">
                  <c:v>0</c:v>
                </c:pt>
                <c:pt idx="2824" formatCode="General">
                  <c:v>0</c:v>
                </c:pt>
                <c:pt idx="2825" formatCode="General">
                  <c:v>0</c:v>
                </c:pt>
                <c:pt idx="2826" formatCode="General">
                  <c:v>0</c:v>
                </c:pt>
                <c:pt idx="2827" formatCode="General">
                  <c:v>0</c:v>
                </c:pt>
                <c:pt idx="2828" formatCode="General">
                  <c:v>0</c:v>
                </c:pt>
                <c:pt idx="2829" formatCode="General">
                  <c:v>0</c:v>
                </c:pt>
                <c:pt idx="2830" formatCode="General">
                  <c:v>0</c:v>
                </c:pt>
                <c:pt idx="2831" formatCode="General">
                  <c:v>0</c:v>
                </c:pt>
                <c:pt idx="2832" formatCode="General">
                  <c:v>0</c:v>
                </c:pt>
                <c:pt idx="2833" formatCode="General">
                  <c:v>0</c:v>
                </c:pt>
                <c:pt idx="2834" formatCode="General">
                  <c:v>0</c:v>
                </c:pt>
                <c:pt idx="2835" formatCode="General">
                  <c:v>0</c:v>
                </c:pt>
                <c:pt idx="2836" formatCode="General">
                  <c:v>0</c:v>
                </c:pt>
                <c:pt idx="2837" formatCode="General">
                  <c:v>0</c:v>
                </c:pt>
                <c:pt idx="2838" formatCode="General">
                  <c:v>0</c:v>
                </c:pt>
                <c:pt idx="2839" formatCode="General">
                  <c:v>0</c:v>
                </c:pt>
                <c:pt idx="2840" formatCode="General">
                  <c:v>0</c:v>
                </c:pt>
                <c:pt idx="2841" formatCode="General">
                  <c:v>0</c:v>
                </c:pt>
                <c:pt idx="2842" formatCode="General">
                  <c:v>0</c:v>
                </c:pt>
                <c:pt idx="2843" formatCode="General">
                  <c:v>0</c:v>
                </c:pt>
                <c:pt idx="2844" formatCode="General">
                  <c:v>0</c:v>
                </c:pt>
                <c:pt idx="2845" formatCode="General">
                  <c:v>0</c:v>
                </c:pt>
                <c:pt idx="2846" formatCode="General">
                  <c:v>0</c:v>
                </c:pt>
                <c:pt idx="2847" formatCode="General">
                  <c:v>0</c:v>
                </c:pt>
                <c:pt idx="2848" formatCode="General">
                  <c:v>0</c:v>
                </c:pt>
                <c:pt idx="2849" formatCode="General">
                  <c:v>0</c:v>
                </c:pt>
                <c:pt idx="2850" formatCode="General">
                  <c:v>0</c:v>
                </c:pt>
                <c:pt idx="2851" formatCode="General">
                  <c:v>0</c:v>
                </c:pt>
                <c:pt idx="2852" formatCode="General">
                  <c:v>0</c:v>
                </c:pt>
                <c:pt idx="2853" formatCode="General">
                  <c:v>0</c:v>
                </c:pt>
                <c:pt idx="2854" formatCode="General">
                  <c:v>0</c:v>
                </c:pt>
                <c:pt idx="2855" formatCode="General">
                  <c:v>0</c:v>
                </c:pt>
                <c:pt idx="2856" formatCode="General">
                  <c:v>0</c:v>
                </c:pt>
                <c:pt idx="2857" formatCode="General">
                  <c:v>0</c:v>
                </c:pt>
                <c:pt idx="2858" formatCode="General">
                  <c:v>0</c:v>
                </c:pt>
                <c:pt idx="2859" formatCode="General">
                  <c:v>0</c:v>
                </c:pt>
                <c:pt idx="2860" formatCode="General">
                  <c:v>0</c:v>
                </c:pt>
                <c:pt idx="2861" formatCode="General">
                  <c:v>0</c:v>
                </c:pt>
                <c:pt idx="2862" formatCode="General">
                  <c:v>0</c:v>
                </c:pt>
                <c:pt idx="2863" formatCode="General">
                  <c:v>0</c:v>
                </c:pt>
                <c:pt idx="2864" formatCode="General">
                  <c:v>0</c:v>
                </c:pt>
                <c:pt idx="2865" formatCode="General">
                  <c:v>0</c:v>
                </c:pt>
                <c:pt idx="2866" formatCode="General">
                  <c:v>0</c:v>
                </c:pt>
                <c:pt idx="2867" formatCode="General">
                  <c:v>0</c:v>
                </c:pt>
                <c:pt idx="2868" formatCode="General">
                  <c:v>0</c:v>
                </c:pt>
                <c:pt idx="2869" formatCode="General">
                  <c:v>0</c:v>
                </c:pt>
                <c:pt idx="2870" formatCode="General">
                  <c:v>0</c:v>
                </c:pt>
                <c:pt idx="2871" formatCode="General">
                  <c:v>0</c:v>
                </c:pt>
                <c:pt idx="2872" formatCode="General">
                  <c:v>0</c:v>
                </c:pt>
                <c:pt idx="2873" formatCode="General">
                  <c:v>0</c:v>
                </c:pt>
                <c:pt idx="2874" formatCode="General">
                  <c:v>0</c:v>
                </c:pt>
                <c:pt idx="2875" formatCode="General">
                  <c:v>0</c:v>
                </c:pt>
                <c:pt idx="2876" formatCode="General">
                  <c:v>0</c:v>
                </c:pt>
                <c:pt idx="2877" formatCode="General">
                  <c:v>0</c:v>
                </c:pt>
                <c:pt idx="2878" formatCode="General">
                  <c:v>0</c:v>
                </c:pt>
                <c:pt idx="2879" formatCode="General">
                  <c:v>0</c:v>
                </c:pt>
                <c:pt idx="2880" formatCode="General">
                  <c:v>0</c:v>
                </c:pt>
                <c:pt idx="2881" formatCode="General">
                  <c:v>0</c:v>
                </c:pt>
                <c:pt idx="2882" formatCode="General">
                  <c:v>0</c:v>
                </c:pt>
                <c:pt idx="2883" formatCode="General">
                  <c:v>0</c:v>
                </c:pt>
                <c:pt idx="2884" formatCode="General">
                  <c:v>0</c:v>
                </c:pt>
                <c:pt idx="2885" formatCode="General">
                  <c:v>0</c:v>
                </c:pt>
                <c:pt idx="2886" formatCode="General">
                  <c:v>0</c:v>
                </c:pt>
                <c:pt idx="2887" formatCode="General">
                  <c:v>0</c:v>
                </c:pt>
                <c:pt idx="2888" formatCode="General">
                  <c:v>0</c:v>
                </c:pt>
                <c:pt idx="2889" formatCode="General">
                  <c:v>0</c:v>
                </c:pt>
                <c:pt idx="2890" formatCode="General">
                  <c:v>0</c:v>
                </c:pt>
                <c:pt idx="2891" formatCode="General">
                  <c:v>0</c:v>
                </c:pt>
                <c:pt idx="2892" formatCode="General">
                  <c:v>0</c:v>
                </c:pt>
                <c:pt idx="2893" formatCode="General">
                  <c:v>0</c:v>
                </c:pt>
                <c:pt idx="2894" formatCode="General">
                  <c:v>0</c:v>
                </c:pt>
                <c:pt idx="2895" formatCode="General">
                  <c:v>0</c:v>
                </c:pt>
                <c:pt idx="2896" formatCode="General">
                  <c:v>0</c:v>
                </c:pt>
                <c:pt idx="2897" formatCode="General">
                  <c:v>0</c:v>
                </c:pt>
                <c:pt idx="2898" formatCode="General">
                  <c:v>0</c:v>
                </c:pt>
                <c:pt idx="2899" formatCode="General">
                  <c:v>0</c:v>
                </c:pt>
                <c:pt idx="2900" formatCode="General">
                  <c:v>0</c:v>
                </c:pt>
                <c:pt idx="2901" formatCode="General">
                  <c:v>0</c:v>
                </c:pt>
                <c:pt idx="2902" formatCode="General">
                  <c:v>0</c:v>
                </c:pt>
                <c:pt idx="2903" formatCode="General">
                  <c:v>0</c:v>
                </c:pt>
                <c:pt idx="2904" formatCode="General">
                  <c:v>0</c:v>
                </c:pt>
                <c:pt idx="2905" formatCode="General">
                  <c:v>0</c:v>
                </c:pt>
                <c:pt idx="2906" formatCode="General">
                  <c:v>0</c:v>
                </c:pt>
                <c:pt idx="2907" formatCode="General">
                  <c:v>0</c:v>
                </c:pt>
                <c:pt idx="2908" formatCode="General">
                  <c:v>0</c:v>
                </c:pt>
                <c:pt idx="2909" formatCode="General">
                  <c:v>0</c:v>
                </c:pt>
                <c:pt idx="2910" formatCode="General">
                  <c:v>0</c:v>
                </c:pt>
                <c:pt idx="2911" formatCode="General">
                  <c:v>0</c:v>
                </c:pt>
                <c:pt idx="2912" formatCode="General">
                  <c:v>0</c:v>
                </c:pt>
                <c:pt idx="2913" formatCode="General">
                  <c:v>0</c:v>
                </c:pt>
                <c:pt idx="2914" formatCode="General">
                  <c:v>0</c:v>
                </c:pt>
                <c:pt idx="2915" formatCode="General">
                  <c:v>0</c:v>
                </c:pt>
                <c:pt idx="2916" formatCode="General">
                  <c:v>0</c:v>
                </c:pt>
                <c:pt idx="2917" formatCode="General">
                  <c:v>0</c:v>
                </c:pt>
                <c:pt idx="2918" formatCode="General">
                  <c:v>0</c:v>
                </c:pt>
                <c:pt idx="2919" formatCode="General">
                  <c:v>0</c:v>
                </c:pt>
                <c:pt idx="2920" formatCode="General">
                  <c:v>0</c:v>
                </c:pt>
                <c:pt idx="2921" formatCode="General">
                  <c:v>0</c:v>
                </c:pt>
                <c:pt idx="2922" formatCode="General">
                  <c:v>0</c:v>
                </c:pt>
                <c:pt idx="2923" formatCode="General">
                  <c:v>0</c:v>
                </c:pt>
                <c:pt idx="2924" formatCode="General">
                  <c:v>0</c:v>
                </c:pt>
                <c:pt idx="2925" formatCode="General">
                  <c:v>0</c:v>
                </c:pt>
                <c:pt idx="2926" formatCode="General">
                  <c:v>0</c:v>
                </c:pt>
                <c:pt idx="2927" formatCode="General">
                  <c:v>0</c:v>
                </c:pt>
              </c:numCache>
            </c:numRef>
          </c:xVal>
          <c:yVal>
            <c:numRef>
              <c:f>Univariate!UV_QQ_Sample</c:f>
              <c:numCache>
                <c:formatCode>0.0</c:formatCode>
                <c:ptCount val="2928"/>
                <c:pt idx="0">
                  <c:v>36.299999999999997</c:v>
                </c:pt>
                <c:pt idx="1">
                  <c:v>39</c:v>
                </c:pt>
                <c:pt idx="2">
                  <c:v>41</c:v>
                </c:pt>
                <c:pt idx="3">
                  <c:v>41.5</c:v>
                </c:pt>
                <c:pt idx="4">
                  <c:v>42.3</c:v>
                </c:pt>
                <c:pt idx="5">
                  <c:v>43.1</c:v>
                </c:pt>
                <c:pt idx="6">
                  <c:v>43.3</c:v>
                </c:pt>
                <c:pt idx="7">
                  <c:v>43.5</c:v>
                </c:pt>
                <c:pt idx="8">
                  <c:v>43.8</c:v>
                </c:pt>
                <c:pt idx="9">
                  <c:v>44</c:v>
                </c:pt>
                <c:pt idx="10">
                  <c:v>44.3</c:v>
                </c:pt>
                <c:pt idx="11">
                  <c:v>44.3</c:v>
                </c:pt>
                <c:pt idx="12">
                  <c:v>44.5</c:v>
                </c:pt>
                <c:pt idx="13">
                  <c:v>44.5</c:v>
                </c:pt>
                <c:pt idx="14">
                  <c:v>44.6</c:v>
                </c:pt>
                <c:pt idx="15">
                  <c:v>44.6</c:v>
                </c:pt>
                <c:pt idx="16">
                  <c:v>44.6</c:v>
                </c:pt>
                <c:pt idx="17">
                  <c:v>44.8</c:v>
                </c:pt>
                <c:pt idx="18">
                  <c:v>44.8</c:v>
                </c:pt>
                <c:pt idx="19">
                  <c:v>45.1</c:v>
                </c:pt>
                <c:pt idx="20">
                  <c:v>45.3</c:v>
                </c:pt>
                <c:pt idx="21">
                  <c:v>45.3</c:v>
                </c:pt>
                <c:pt idx="22">
                  <c:v>45.3</c:v>
                </c:pt>
                <c:pt idx="23">
                  <c:v>45.3</c:v>
                </c:pt>
                <c:pt idx="24">
                  <c:v>45.3</c:v>
                </c:pt>
                <c:pt idx="25">
                  <c:v>45.4</c:v>
                </c:pt>
                <c:pt idx="26">
                  <c:v>45.5</c:v>
                </c:pt>
                <c:pt idx="27">
                  <c:v>45.5</c:v>
                </c:pt>
                <c:pt idx="28">
                  <c:v>45.6</c:v>
                </c:pt>
                <c:pt idx="29">
                  <c:v>45.6</c:v>
                </c:pt>
                <c:pt idx="30">
                  <c:v>45.6</c:v>
                </c:pt>
                <c:pt idx="31">
                  <c:v>45.7</c:v>
                </c:pt>
                <c:pt idx="32">
                  <c:v>45.7</c:v>
                </c:pt>
                <c:pt idx="33">
                  <c:v>45.7</c:v>
                </c:pt>
                <c:pt idx="34">
                  <c:v>45.9</c:v>
                </c:pt>
                <c:pt idx="35">
                  <c:v>45.9</c:v>
                </c:pt>
                <c:pt idx="36">
                  <c:v>46</c:v>
                </c:pt>
                <c:pt idx="37">
                  <c:v>46</c:v>
                </c:pt>
                <c:pt idx="38">
                  <c:v>46</c:v>
                </c:pt>
                <c:pt idx="39">
                  <c:v>46</c:v>
                </c:pt>
                <c:pt idx="40">
                  <c:v>46</c:v>
                </c:pt>
                <c:pt idx="41">
                  <c:v>46.2</c:v>
                </c:pt>
                <c:pt idx="42">
                  <c:v>46.2</c:v>
                </c:pt>
                <c:pt idx="43">
                  <c:v>46.3</c:v>
                </c:pt>
                <c:pt idx="44">
                  <c:v>46.4</c:v>
                </c:pt>
                <c:pt idx="45">
                  <c:v>46.4</c:v>
                </c:pt>
                <c:pt idx="46">
                  <c:v>46.4</c:v>
                </c:pt>
                <c:pt idx="47">
                  <c:v>46.4</c:v>
                </c:pt>
                <c:pt idx="48">
                  <c:v>46.5</c:v>
                </c:pt>
                <c:pt idx="49">
                  <c:v>46.6</c:v>
                </c:pt>
                <c:pt idx="50">
                  <c:v>46.6</c:v>
                </c:pt>
                <c:pt idx="51">
                  <c:v>46.7</c:v>
                </c:pt>
                <c:pt idx="52">
                  <c:v>46.8</c:v>
                </c:pt>
                <c:pt idx="53">
                  <c:v>46.8</c:v>
                </c:pt>
                <c:pt idx="54">
                  <c:v>47.1</c:v>
                </c:pt>
                <c:pt idx="55">
                  <c:v>47.1</c:v>
                </c:pt>
                <c:pt idx="56">
                  <c:v>47.1</c:v>
                </c:pt>
                <c:pt idx="57">
                  <c:v>47.1</c:v>
                </c:pt>
                <c:pt idx="58">
                  <c:v>47.1</c:v>
                </c:pt>
                <c:pt idx="59">
                  <c:v>47.4</c:v>
                </c:pt>
                <c:pt idx="60">
                  <c:v>47.4</c:v>
                </c:pt>
                <c:pt idx="61">
                  <c:v>47.6</c:v>
                </c:pt>
                <c:pt idx="62">
                  <c:v>47.6</c:v>
                </c:pt>
                <c:pt idx="63">
                  <c:v>47.7</c:v>
                </c:pt>
                <c:pt idx="64">
                  <c:v>47.7</c:v>
                </c:pt>
                <c:pt idx="65">
                  <c:v>47.7</c:v>
                </c:pt>
                <c:pt idx="66">
                  <c:v>47.7</c:v>
                </c:pt>
                <c:pt idx="67">
                  <c:v>47.8</c:v>
                </c:pt>
                <c:pt idx="68">
                  <c:v>47.8</c:v>
                </c:pt>
                <c:pt idx="69">
                  <c:v>47.8</c:v>
                </c:pt>
                <c:pt idx="70">
                  <c:v>47.8</c:v>
                </c:pt>
                <c:pt idx="71">
                  <c:v>47.8</c:v>
                </c:pt>
                <c:pt idx="72">
                  <c:v>47.9</c:v>
                </c:pt>
                <c:pt idx="73">
                  <c:v>47.9</c:v>
                </c:pt>
                <c:pt idx="74">
                  <c:v>48</c:v>
                </c:pt>
                <c:pt idx="75">
                  <c:v>48</c:v>
                </c:pt>
                <c:pt idx="76">
                  <c:v>48</c:v>
                </c:pt>
                <c:pt idx="77">
                  <c:v>48.1</c:v>
                </c:pt>
                <c:pt idx="78">
                  <c:v>48.1</c:v>
                </c:pt>
                <c:pt idx="79">
                  <c:v>48.1</c:v>
                </c:pt>
                <c:pt idx="80">
                  <c:v>48.1</c:v>
                </c:pt>
                <c:pt idx="81">
                  <c:v>48.1</c:v>
                </c:pt>
                <c:pt idx="82">
                  <c:v>48.2</c:v>
                </c:pt>
                <c:pt idx="83">
                  <c:v>48.2</c:v>
                </c:pt>
                <c:pt idx="84">
                  <c:v>48.2</c:v>
                </c:pt>
                <c:pt idx="85">
                  <c:v>48.3</c:v>
                </c:pt>
                <c:pt idx="86">
                  <c:v>48.4</c:v>
                </c:pt>
                <c:pt idx="87">
                  <c:v>48.4</c:v>
                </c:pt>
                <c:pt idx="88">
                  <c:v>48.5</c:v>
                </c:pt>
                <c:pt idx="89">
                  <c:v>48.5</c:v>
                </c:pt>
                <c:pt idx="90">
                  <c:v>48.5</c:v>
                </c:pt>
                <c:pt idx="91">
                  <c:v>48.5</c:v>
                </c:pt>
                <c:pt idx="92">
                  <c:v>48.6</c:v>
                </c:pt>
                <c:pt idx="93">
                  <c:v>48.6</c:v>
                </c:pt>
                <c:pt idx="94">
                  <c:v>48.6</c:v>
                </c:pt>
                <c:pt idx="95">
                  <c:v>48.7</c:v>
                </c:pt>
                <c:pt idx="96">
                  <c:v>48.7</c:v>
                </c:pt>
                <c:pt idx="97">
                  <c:v>48.8</c:v>
                </c:pt>
                <c:pt idx="98">
                  <c:v>48.9</c:v>
                </c:pt>
                <c:pt idx="99">
                  <c:v>48.9</c:v>
                </c:pt>
                <c:pt idx="100">
                  <c:v>49</c:v>
                </c:pt>
                <c:pt idx="101">
                  <c:v>49.1</c:v>
                </c:pt>
                <c:pt idx="102">
                  <c:v>49.2</c:v>
                </c:pt>
                <c:pt idx="103">
                  <c:v>49.2</c:v>
                </c:pt>
                <c:pt idx="104">
                  <c:v>49.2</c:v>
                </c:pt>
                <c:pt idx="105">
                  <c:v>49.3</c:v>
                </c:pt>
                <c:pt idx="106">
                  <c:v>49.3</c:v>
                </c:pt>
                <c:pt idx="107">
                  <c:v>49.4</c:v>
                </c:pt>
                <c:pt idx="108">
                  <c:v>49.4</c:v>
                </c:pt>
                <c:pt idx="109">
                  <c:v>49.4</c:v>
                </c:pt>
                <c:pt idx="110">
                  <c:v>49.5</c:v>
                </c:pt>
                <c:pt idx="111">
                  <c:v>49.6</c:v>
                </c:pt>
                <c:pt idx="112">
                  <c:v>49.6</c:v>
                </c:pt>
                <c:pt idx="113">
                  <c:v>49.6</c:v>
                </c:pt>
                <c:pt idx="114">
                  <c:v>49.6</c:v>
                </c:pt>
                <c:pt idx="115">
                  <c:v>49.7</c:v>
                </c:pt>
                <c:pt idx="116">
                  <c:v>49.8</c:v>
                </c:pt>
                <c:pt idx="117">
                  <c:v>49.8</c:v>
                </c:pt>
                <c:pt idx="118">
                  <c:v>49.8</c:v>
                </c:pt>
                <c:pt idx="119">
                  <c:v>49.8</c:v>
                </c:pt>
                <c:pt idx="120">
                  <c:v>49.9</c:v>
                </c:pt>
                <c:pt idx="121">
                  <c:v>49.9</c:v>
                </c:pt>
                <c:pt idx="122">
                  <c:v>50</c:v>
                </c:pt>
                <c:pt idx="123">
                  <c:v>50</c:v>
                </c:pt>
                <c:pt idx="124">
                  <c:v>50</c:v>
                </c:pt>
                <c:pt idx="125">
                  <c:v>50</c:v>
                </c:pt>
                <c:pt idx="126">
                  <c:v>50</c:v>
                </c:pt>
                <c:pt idx="127">
                  <c:v>51</c:v>
                </c:pt>
                <c:pt idx="128">
                  <c:v>51</c:v>
                </c:pt>
                <c:pt idx="129">
                  <c:v>51</c:v>
                </c:pt>
                <c:pt idx="130">
                  <c:v>51</c:v>
                </c:pt>
                <c:pt idx="131">
                  <c:v>51</c:v>
                </c:pt>
                <c:pt idx="132">
                  <c:v>51</c:v>
                </c:pt>
                <c:pt idx="133">
                  <c:v>51</c:v>
                </c:pt>
                <c:pt idx="134">
                  <c:v>51.1</c:v>
                </c:pt>
                <c:pt idx="135">
                  <c:v>51.1</c:v>
                </c:pt>
                <c:pt idx="136">
                  <c:v>51.1</c:v>
                </c:pt>
                <c:pt idx="137">
                  <c:v>51.2</c:v>
                </c:pt>
                <c:pt idx="138">
                  <c:v>51.2</c:v>
                </c:pt>
                <c:pt idx="139">
                  <c:v>51.2</c:v>
                </c:pt>
                <c:pt idx="140">
                  <c:v>51.2</c:v>
                </c:pt>
                <c:pt idx="141">
                  <c:v>51.2</c:v>
                </c:pt>
                <c:pt idx="142">
                  <c:v>51.3</c:v>
                </c:pt>
                <c:pt idx="143">
                  <c:v>51.3</c:v>
                </c:pt>
                <c:pt idx="144">
                  <c:v>51.3</c:v>
                </c:pt>
                <c:pt idx="145">
                  <c:v>51.4</c:v>
                </c:pt>
                <c:pt idx="146">
                  <c:v>51.4</c:v>
                </c:pt>
                <c:pt idx="147">
                  <c:v>51.4</c:v>
                </c:pt>
                <c:pt idx="148">
                  <c:v>51.4</c:v>
                </c:pt>
                <c:pt idx="149">
                  <c:v>51.5</c:v>
                </c:pt>
                <c:pt idx="150">
                  <c:v>51.5</c:v>
                </c:pt>
                <c:pt idx="151">
                  <c:v>51.5</c:v>
                </c:pt>
                <c:pt idx="152">
                  <c:v>51.5</c:v>
                </c:pt>
                <c:pt idx="153">
                  <c:v>51.5</c:v>
                </c:pt>
                <c:pt idx="154">
                  <c:v>51.5</c:v>
                </c:pt>
                <c:pt idx="155">
                  <c:v>51.5</c:v>
                </c:pt>
                <c:pt idx="156">
                  <c:v>51.5</c:v>
                </c:pt>
                <c:pt idx="157">
                  <c:v>51.6</c:v>
                </c:pt>
                <c:pt idx="158">
                  <c:v>51.6</c:v>
                </c:pt>
                <c:pt idx="159">
                  <c:v>51.6</c:v>
                </c:pt>
                <c:pt idx="160">
                  <c:v>51.6</c:v>
                </c:pt>
                <c:pt idx="161">
                  <c:v>51.6</c:v>
                </c:pt>
                <c:pt idx="162">
                  <c:v>51.7</c:v>
                </c:pt>
                <c:pt idx="163">
                  <c:v>51.7</c:v>
                </c:pt>
                <c:pt idx="164">
                  <c:v>51.7</c:v>
                </c:pt>
                <c:pt idx="165">
                  <c:v>51.8</c:v>
                </c:pt>
                <c:pt idx="166">
                  <c:v>51.8</c:v>
                </c:pt>
                <c:pt idx="167">
                  <c:v>51.8</c:v>
                </c:pt>
                <c:pt idx="168">
                  <c:v>51.9</c:v>
                </c:pt>
                <c:pt idx="169">
                  <c:v>51.9</c:v>
                </c:pt>
                <c:pt idx="170">
                  <c:v>51.9</c:v>
                </c:pt>
                <c:pt idx="171">
                  <c:v>51.9</c:v>
                </c:pt>
                <c:pt idx="172">
                  <c:v>51.9</c:v>
                </c:pt>
                <c:pt idx="173">
                  <c:v>51.9</c:v>
                </c:pt>
                <c:pt idx="174">
                  <c:v>52</c:v>
                </c:pt>
                <c:pt idx="175">
                  <c:v>52</c:v>
                </c:pt>
                <c:pt idx="176">
                  <c:v>52</c:v>
                </c:pt>
                <c:pt idx="177">
                  <c:v>52</c:v>
                </c:pt>
                <c:pt idx="178">
                  <c:v>52</c:v>
                </c:pt>
                <c:pt idx="179">
                  <c:v>52</c:v>
                </c:pt>
                <c:pt idx="180">
                  <c:v>52.1</c:v>
                </c:pt>
                <c:pt idx="181">
                  <c:v>52.1</c:v>
                </c:pt>
                <c:pt idx="182">
                  <c:v>52.1</c:v>
                </c:pt>
                <c:pt idx="183">
                  <c:v>52.1</c:v>
                </c:pt>
                <c:pt idx="184">
                  <c:v>52.1</c:v>
                </c:pt>
                <c:pt idx="185">
                  <c:v>52.1</c:v>
                </c:pt>
                <c:pt idx="186">
                  <c:v>52.1</c:v>
                </c:pt>
                <c:pt idx="187">
                  <c:v>52.1</c:v>
                </c:pt>
                <c:pt idx="188">
                  <c:v>52.2</c:v>
                </c:pt>
                <c:pt idx="189">
                  <c:v>52.2</c:v>
                </c:pt>
                <c:pt idx="190">
                  <c:v>52.2</c:v>
                </c:pt>
                <c:pt idx="191">
                  <c:v>52.2</c:v>
                </c:pt>
                <c:pt idx="192">
                  <c:v>52.3</c:v>
                </c:pt>
                <c:pt idx="193">
                  <c:v>52.3</c:v>
                </c:pt>
                <c:pt idx="194">
                  <c:v>52.3</c:v>
                </c:pt>
                <c:pt idx="195">
                  <c:v>52.4</c:v>
                </c:pt>
                <c:pt idx="196">
                  <c:v>52.4</c:v>
                </c:pt>
                <c:pt idx="197">
                  <c:v>52.4</c:v>
                </c:pt>
                <c:pt idx="198">
                  <c:v>52.4</c:v>
                </c:pt>
                <c:pt idx="199">
                  <c:v>52.4</c:v>
                </c:pt>
                <c:pt idx="200">
                  <c:v>52.5</c:v>
                </c:pt>
                <c:pt idx="201">
                  <c:v>52.5</c:v>
                </c:pt>
                <c:pt idx="202">
                  <c:v>52.5</c:v>
                </c:pt>
                <c:pt idx="203">
                  <c:v>52.5</c:v>
                </c:pt>
                <c:pt idx="204">
                  <c:v>52.5</c:v>
                </c:pt>
                <c:pt idx="205">
                  <c:v>52.5</c:v>
                </c:pt>
                <c:pt idx="206">
                  <c:v>52.6</c:v>
                </c:pt>
                <c:pt idx="207">
                  <c:v>52.6</c:v>
                </c:pt>
                <c:pt idx="208">
                  <c:v>52.6</c:v>
                </c:pt>
                <c:pt idx="209">
                  <c:v>52.6</c:v>
                </c:pt>
                <c:pt idx="210">
                  <c:v>52.6</c:v>
                </c:pt>
                <c:pt idx="211">
                  <c:v>52.7</c:v>
                </c:pt>
                <c:pt idx="212">
                  <c:v>52.7</c:v>
                </c:pt>
                <c:pt idx="213">
                  <c:v>52.7</c:v>
                </c:pt>
                <c:pt idx="214">
                  <c:v>52.8</c:v>
                </c:pt>
                <c:pt idx="215">
                  <c:v>52.8</c:v>
                </c:pt>
                <c:pt idx="216">
                  <c:v>52.8</c:v>
                </c:pt>
                <c:pt idx="217">
                  <c:v>52.8</c:v>
                </c:pt>
                <c:pt idx="218">
                  <c:v>52.8</c:v>
                </c:pt>
                <c:pt idx="219">
                  <c:v>52.9</c:v>
                </c:pt>
                <c:pt idx="220">
                  <c:v>52.9</c:v>
                </c:pt>
                <c:pt idx="221">
                  <c:v>52.9</c:v>
                </c:pt>
                <c:pt idx="222">
                  <c:v>52.9</c:v>
                </c:pt>
                <c:pt idx="223">
                  <c:v>53</c:v>
                </c:pt>
                <c:pt idx="224">
                  <c:v>53</c:v>
                </c:pt>
                <c:pt idx="225">
                  <c:v>53</c:v>
                </c:pt>
                <c:pt idx="226">
                  <c:v>53.1</c:v>
                </c:pt>
                <c:pt idx="227">
                  <c:v>53.1</c:v>
                </c:pt>
                <c:pt idx="228">
                  <c:v>53.1</c:v>
                </c:pt>
                <c:pt idx="229">
                  <c:v>53.1</c:v>
                </c:pt>
                <c:pt idx="230">
                  <c:v>53.1</c:v>
                </c:pt>
                <c:pt idx="231">
                  <c:v>53.1</c:v>
                </c:pt>
                <c:pt idx="232">
                  <c:v>53.2</c:v>
                </c:pt>
                <c:pt idx="233">
                  <c:v>53.2</c:v>
                </c:pt>
                <c:pt idx="234">
                  <c:v>53.2</c:v>
                </c:pt>
                <c:pt idx="235">
                  <c:v>53.2</c:v>
                </c:pt>
                <c:pt idx="236">
                  <c:v>53.2</c:v>
                </c:pt>
                <c:pt idx="237">
                  <c:v>53.3</c:v>
                </c:pt>
                <c:pt idx="238">
                  <c:v>53.3</c:v>
                </c:pt>
                <c:pt idx="239">
                  <c:v>53.3</c:v>
                </c:pt>
                <c:pt idx="240">
                  <c:v>53.3</c:v>
                </c:pt>
                <c:pt idx="241">
                  <c:v>53.4</c:v>
                </c:pt>
                <c:pt idx="242">
                  <c:v>53.4</c:v>
                </c:pt>
                <c:pt idx="243">
                  <c:v>53.5</c:v>
                </c:pt>
                <c:pt idx="244">
                  <c:v>53.5</c:v>
                </c:pt>
                <c:pt idx="245">
                  <c:v>53.5</c:v>
                </c:pt>
                <c:pt idx="246">
                  <c:v>53.6</c:v>
                </c:pt>
                <c:pt idx="247">
                  <c:v>53.6</c:v>
                </c:pt>
                <c:pt idx="248">
                  <c:v>53.6</c:v>
                </c:pt>
                <c:pt idx="249">
                  <c:v>53.6</c:v>
                </c:pt>
                <c:pt idx="250">
                  <c:v>53.6</c:v>
                </c:pt>
                <c:pt idx="251">
                  <c:v>53.7</c:v>
                </c:pt>
                <c:pt idx="252">
                  <c:v>53.7</c:v>
                </c:pt>
                <c:pt idx="253">
                  <c:v>53.7</c:v>
                </c:pt>
                <c:pt idx="254">
                  <c:v>53.8</c:v>
                </c:pt>
                <c:pt idx="255">
                  <c:v>53.8</c:v>
                </c:pt>
                <c:pt idx="256">
                  <c:v>53.8</c:v>
                </c:pt>
                <c:pt idx="257">
                  <c:v>53.9</c:v>
                </c:pt>
                <c:pt idx="258">
                  <c:v>54</c:v>
                </c:pt>
                <c:pt idx="259">
                  <c:v>54</c:v>
                </c:pt>
                <c:pt idx="260">
                  <c:v>54</c:v>
                </c:pt>
                <c:pt idx="261">
                  <c:v>54</c:v>
                </c:pt>
                <c:pt idx="262">
                  <c:v>54</c:v>
                </c:pt>
                <c:pt idx="263">
                  <c:v>54</c:v>
                </c:pt>
                <c:pt idx="264">
                  <c:v>54</c:v>
                </c:pt>
                <c:pt idx="265">
                  <c:v>54</c:v>
                </c:pt>
                <c:pt idx="266">
                  <c:v>54</c:v>
                </c:pt>
                <c:pt idx="267">
                  <c:v>54.1</c:v>
                </c:pt>
                <c:pt idx="268">
                  <c:v>54.1</c:v>
                </c:pt>
                <c:pt idx="269">
                  <c:v>54.1</c:v>
                </c:pt>
                <c:pt idx="270">
                  <c:v>54.1</c:v>
                </c:pt>
                <c:pt idx="271">
                  <c:v>54.1</c:v>
                </c:pt>
                <c:pt idx="272">
                  <c:v>54.2</c:v>
                </c:pt>
                <c:pt idx="273">
                  <c:v>54.2</c:v>
                </c:pt>
                <c:pt idx="274">
                  <c:v>54.3</c:v>
                </c:pt>
                <c:pt idx="275">
                  <c:v>54.3</c:v>
                </c:pt>
                <c:pt idx="276">
                  <c:v>54.3</c:v>
                </c:pt>
                <c:pt idx="277">
                  <c:v>54.3</c:v>
                </c:pt>
                <c:pt idx="278">
                  <c:v>54.3</c:v>
                </c:pt>
                <c:pt idx="279">
                  <c:v>54.3</c:v>
                </c:pt>
                <c:pt idx="280">
                  <c:v>54.4</c:v>
                </c:pt>
                <c:pt idx="281">
                  <c:v>54.4</c:v>
                </c:pt>
                <c:pt idx="282">
                  <c:v>54.5</c:v>
                </c:pt>
                <c:pt idx="283">
                  <c:v>54.5</c:v>
                </c:pt>
                <c:pt idx="284">
                  <c:v>54.5</c:v>
                </c:pt>
                <c:pt idx="285">
                  <c:v>54.5</c:v>
                </c:pt>
                <c:pt idx="286">
                  <c:v>54.6</c:v>
                </c:pt>
                <c:pt idx="287">
                  <c:v>54.6</c:v>
                </c:pt>
                <c:pt idx="288">
                  <c:v>54.7</c:v>
                </c:pt>
                <c:pt idx="289">
                  <c:v>54.7</c:v>
                </c:pt>
                <c:pt idx="290">
                  <c:v>54.7</c:v>
                </c:pt>
                <c:pt idx="291">
                  <c:v>54.7</c:v>
                </c:pt>
                <c:pt idx="292">
                  <c:v>54.8</c:v>
                </c:pt>
                <c:pt idx="293">
                  <c:v>54.8</c:v>
                </c:pt>
                <c:pt idx="294">
                  <c:v>54.8</c:v>
                </c:pt>
                <c:pt idx="295">
                  <c:v>54.8</c:v>
                </c:pt>
                <c:pt idx="296">
                  <c:v>54.8</c:v>
                </c:pt>
                <c:pt idx="297">
                  <c:v>54.8</c:v>
                </c:pt>
                <c:pt idx="298">
                  <c:v>54.9</c:v>
                </c:pt>
                <c:pt idx="299">
                  <c:v>54.9</c:v>
                </c:pt>
                <c:pt idx="300">
                  <c:v>54.9</c:v>
                </c:pt>
                <c:pt idx="301">
                  <c:v>54.9</c:v>
                </c:pt>
                <c:pt idx="302">
                  <c:v>55</c:v>
                </c:pt>
                <c:pt idx="303">
                  <c:v>55</c:v>
                </c:pt>
                <c:pt idx="304">
                  <c:v>55</c:v>
                </c:pt>
                <c:pt idx="305">
                  <c:v>55</c:v>
                </c:pt>
                <c:pt idx="306">
                  <c:v>55</c:v>
                </c:pt>
                <c:pt idx="307">
                  <c:v>55</c:v>
                </c:pt>
                <c:pt idx="308">
                  <c:v>55</c:v>
                </c:pt>
                <c:pt idx="309">
                  <c:v>55</c:v>
                </c:pt>
                <c:pt idx="310">
                  <c:v>55</c:v>
                </c:pt>
                <c:pt idx="311">
                  <c:v>55</c:v>
                </c:pt>
                <c:pt idx="312">
                  <c:v>55</c:v>
                </c:pt>
                <c:pt idx="313">
                  <c:v>55</c:v>
                </c:pt>
                <c:pt idx="314">
                  <c:v>55</c:v>
                </c:pt>
                <c:pt idx="315">
                  <c:v>55.1</c:v>
                </c:pt>
                <c:pt idx="316">
                  <c:v>55.2</c:v>
                </c:pt>
                <c:pt idx="317">
                  <c:v>55.3</c:v>
                </c:pt>
                <c:pt idx="318">
                  <c:v>55.3</c:v>
                </c:pt>
                <c:pt idx="319">
                  <c:v>55.3</c:v>
                </c:pt>
                <c:pt idx="320">
                  <c:v>55.3</c:v>
                </c:pt>
                <c:pt idx="321">
                  <c:v>55.3</c:v>
                </c:pt>
                <c:pt idx="322">
                  <c:v>55.3</c:v>
                </c:pt>
                <c:pt idx="323">
                  <c:v>55.3</c:v>
                </c:pt>
                <c:pt idx="324">
                  <c:v>55.3</c:v>
                </c:pt>
                <c:pt idx="325">
                  <c:v>55.3</c:v>
                </c:pt>
                <c:pt idx="326">
                  <c:v>55.3</c:v>
                </c:pt>
                <c:pt idx="327">
                  <c:v>55.3</c:v>
                </c:pt>
                <c:pt idx="328">
                  <c:v>55.4</c:v>
                </c:pt>
                <c:pt idx="329">
                  <c:v>55.4</c:v>
                </c:pt>
                <c:pt idx="330">
                  <c:v>55.4</c:v>
                </c:pt>
                <c:pt idx="331">
                  <c:v>55.5</c:v>
                </c:pt>
                <c:pt idx="332">
                  <c:v>55.5</c:v>
                </c:pt>
                <c:pt idx="333">
                  <c:v>55.5</c:v>
                </c:pt>
                <c:pt idx="334">
                  <c:v>55.6</c:v>
                </c:pt>
                <c:pt idx="335">
                  <c:v>55.6</c:v>
                </c:pt>
                <c:pt idx="336">
                  <c:v>55.6</c:v>
                </c:pt>
                <c:pt idx="337">
                  <c:v>55.6</c:v>
                </c:pt>
                <c:pt idx="338">
                  <c:v>55.7</c:v>
                </c:pt>
                <c:pt idx="339">
                  <c:v>55.7</c:v>
                </c:pt>
                <c:pt idx="340">
                  <c:v>55.7</c:v>
                </c:pt>
                <c:pt idx="341">
                  <c:v>55.7</c:v>
                </c:pt>
                <c:pt idx="342">
                  <c:v>55.7</c:v>
                </c:pt>
                <c:pt idx="343">
                  <c:v>55.8</c:v>
                </c:pt>
                <c:pt idx="344">
                  <c:v>55.9</c:v>
                </c:pt>
                <c:pt idx="345">
                  <c:v>55.9</c:v>
                </c:pt>
                <c:pt idx="346">
                  <c:v>55.9</c:v>
                </c:pt>
                <c:pt idx="347">
                  <c:v>56</c:v>
                </c:pt>
                <c:pt idx="348">
                  <c:v>56</c:v>
                </c:pt>
                <c:pt idx="349">
                  <c:v>56</c:v>
                </c:pt>
                <c:pt idx="350">
                  <c:v>56</c:v>
                </c:pt>
                <c:pt idx="351">
                  <c:v>56</c:v>
                </c:pt>
                <c:pt idx="352">
                  <c:v>56</c:v>
                </c:pt>
                <c:pt idx="353">
                  <c:v>56</c:v>
                </c:pt>
                <c:pt idx="354">
                  <c:v>56</c:v>
                </c:pt>
                <c:pt idx="355">
                  <c:v>56</c:v>
                </c:pt>
                <c:pt idx="356">
                  <c:v>56.1</c:v>
                </c:pt>
                <c:pt idx="357">
                  <c:v>56.1</c:v>
                </c:pt>
                <c:pt idx="358">
                  <c:v>56.1</c:v>
                </c:pt>
                <c:pt idx="359">
                  <c:v>56.2</c:v>
                </c:pt>
                <c:pt idx="360">
                  <c:v>56.2</c:v>
                </c:pt>
                <c:pt idx="361">
                  <c:v>56.2</c:v>
                </c:pt>
                <c:pt idx="362">
                  <c:v>56.2</c:v>
                </c:pt>
                <c:pt idx="363">
                  <c:v>56.2</c:v>
                </c:pt>
                <c:pt idx="364">
                  <c:v>56.3</c:v>
                </c:pt>
                <c:pt idx="365">
                  <c:v>56.3</c:v>
                </c:pt>
                <c:pt idx="366">
                  <c:v>56.3</c:v>
                </c:pt>
                <c:pt idx="367">
                  <c:v>56.3</c:v>
                </c:pt>
                <c:pt idx="368">
                  <c:v>56.4</c:v>
                </c:pt>
                <c:pt idx="369">
                  <c:v>56.4</c:v>
                </c:pt>
                <c:pt idx="370">
                  <c:v>56.4</c:v>
                </c:pt>
                <c:pt idx="371">
                  <c:v>56.5</c:v>
                </c:pt>
                <c:pt idx="372">
                  <c:v>56.5</c:v>
                </c:pt>
                <c:pt idx="373">
                  <c:v>56.5</c:v>
                </c:pt>
                <c:pt idx="374">
                  <c:v>56.5</c:v>
                </c:pt>
                <c:pt idx="375">
                  <c:v>56.5</c:v>
                </c:pt>
                <c:pt idx="376">
                  <c:v>56.6</c:v>
                </c:pt>
                <c:pt idx="377">
                  <c:v>56.6</c:v>
                </c:pt>
                <c:pt idx="378">
                  <c:v>56.6</c:v>
                </c:pt>
                <c:pt idx="379">
                  <c:v>56.7</c:v>
                </c:pt>
                <c:pt idx="380">
                  <c:v>56.7</c:v>
                </c:pt>
                <c:pt idx="381">
                  <c:v>56.7</c:v>
                </c:pt>
                <c:pt idx="382">
                  <c:v>56.7</c:v>
                </c:pt>
                <c:pt idx="383">
                  <c:v>56.7</c:v>
                </c:pt>
                <c:pt idx="384">
                  <c:v>56.7</c:v>
                </c:pt>
                <c:pt idx="385">
                  <c:v>56.7</c:v>
                </c:pt>
                <c:pt idx="386">
                  <c:v>56.7</c:v>
                </c:pt>
                <c:pt idx="387">
                  <c:v>56.7</c:v>
                </c:pt>
                <c:pt idx="388">
                  <c:v>56.8</c:v>
                </c:pt>
                <c:pt idx="389">
                  <c:v>56.8</c:v>
                </c:pt>
                <c:pt idx="390">
                  <c:v>56.8</c:v>
                </c:pt>
                <c:pt idx="391">
                  <c:v>56.8</c:v>
                </c:pt>
                <c:pt idx="392">
                  <c:v>56.8</c:v>
                </c:pt>
                <c:pt idx="393">
                  <c:v>56.9</c:v>
                </c:pt>
                <c:pt idx="394">
                  <c:v>56.9</c:v>
                </c:pt>
                <c:pt idx="395">
                  <c:v>56.9</c:v>
                </c:pt>
                <c:pt idx="396">
                  <c:v>56.9</c:v>
                </c:pt>
                <c:pt idx="397">
                  <c:v>57</c:v>
                </c:pt>
                <c:pt idx="398">
                  <c:v>57</c:v>
                </c:pt>
                <c:pt idx="399">
                  <c:v>57</c:v>
                </c:pt>
                <c:pt idx="400">
                  <c:v>57</c:v>
                </c:pt>
                <c:pt idx="401">
                  <c:v>57</c:v>
                </c:pt>
                <c:pt idx="402">
                  <c:v>57</c:v>
                </c:pt>
                <c:pt idx="403">
                  <c:v>57.1</c:v>
                </c:pt>
                <c:pt idx="404">
                  <c:v>57.1</c:v>
                </c:pt>
                <c:pt idx="405">
                  <c:v>57.1</c:v>
                </c:pt>
                <c:pt idx="406">
                  <c:v>57.2</c:v>
                </c:pt>
                <c:pt idx="407">
                  <c:v>57.2</c:v>
                </c:pt>
                <c:pt idx="408">
                  <c:v>57.2</c:v>
                </c:pt>
                <c:pt idx="409">
                  <c:v>57.3</c:v>
                </c:pt>
                <c:pt idx="410">
                  <c:v>57.3</c:v>
                </c:pt>
                <c:pt idx="411">
                  <c:v>57.3</c:v>
                </c:pt>
                <c:pt idx="412">
                  <c:v>57.3</c:v>
                </c:pt>
                <c:pt idx="413">
                  <c:v>57.3</c:v>
                </c:pt>
                <c:pt idx="414">
                  <c:v>57.3</c:v>
                </c:pt>
                <c:pt idx="415">
                  <c:v>57.3</c:v>
                </c:pt>
                <c:pt idx="416">
                  <c:v>57.3</c:v>
                </c:pt>
                <c:pt idx="417">
                  <c:v>57.4</c:v>
                </c:pt>
                <c:pt idx="418">
                  <c:v>57.4</c:v>
                </c:pt>
                <c:pt idx="419">
                  <c:v>57.4</c:v>
                </c:pt>
                <c:pt idx="420">
                  <c:v>57.4</c:v>
                </c:pt>
                <c:pt idx="421">
                  <c:v>57.4</c:v>
                </c:pt>
                <c:pt idx="422">
                  <c:v>57.4</c:v>
                </c:pt>
                <c:pt idx="423">
                  <c:v>57.4</c:v>
                </c:pt>
                <c:pt idx="424">
                  <c:v>57.4</c:v>
                </c:pt>
                <c:pt idx="425">
                  <c:v>57.5</c:v>
                </c:pt>
                <c:pt idx="426">
                  <c:v>57.5</c:v>
                </c:pt>
                <c:pt idx="427">
                  <c:v>57.5</c:v>
                </c:pt>
                <c:pt idx="428">
                  <c:v>57.5</c:v>
                </c:pt>
                <c:pt idx="429">
                  <c:v>57.5</c:v>
                </c:pt>
                <c:pt idx="430">
                  <c:v>57.5</c:v>
                </c:pt>
                <c:pt idx="431">
                  <c:v>57.6</c:v>
                </c:pt>
                <c:pt idx="432">
                  <c:v>57.6</c:v>
                </c:pt>
                <c:pt idx="433">
                  <c:v>57.6</c:v>
                </c:pt>
                <c:pt idx="434">
                  <c:v>57.6</c:v>
                </c:pt>
                <c:pt idx="435">
                  <c:v>57.6</c:v>
                </c:pt>
                <c:pt idx="436">
                  <c:v>57.6</c:v>
                </c:pt>
                <c:pt idx="437">
                  <c:v>57.6</c:v>
                </c:pt>
                <c:pt idx="438">
                  <c:v>57.7</c:v>
                </c:pt>
                <c:pt idx="439">
                  <c:v>57.7</c:v>
                </c:pt>
                <c:pt idx="440">
                  <c:v>57.7</c:v>
                </c:pt>
                <c:pt idx="441">
                  <c:v>57.8</c:v>
                </c:pt>
                <c:pt idx="442">
                  <c:v>57.8</c:v>
                </c:pt>
                <c:pt idx="443">
                  <c:v>57.9</c:v>
                </c:pt>
                <c:pt idx="444">
                  <c:v>57.9</c:v>
                </c:pt>
                <c:pt idx="445">
                  <c:v>57.9</c:v>
                </c:pt>
                <c:pt idx="446">
                  <c:v>57.9</c:v>
                </c:pt>
                <c:pt idx="447">
                  <c:v>57.9</c:v>
                </c:pt>
                <c:pt idx="448">
                  <c:v>57.9</c:v>
                </c:pt>
                <c:pt idx="449">
                  <c:v>57.9</c:v>
                </c:pt>
                <c:pt idx="450">
                  <c:v>57.9</c:v>
                </c:pt>
                <c:pt idx="451">
                  <c:v>58</c:v>
                </c:pt>
                <c:pt idx="452">
                  <c:v>58</c:v>
                </c:pt>
                <c:pt idx="453">
                  <c:v>58</c:v>
                </c:pt>
                <c:pt idx="454">
                  <c:v>58</c:v>
                </c:pt>
                <c:pt idx="455">
                  <c:v>58</c:v>
                </c:pt>
                <c:pt idx="456">
                  <c:v>58</c:v>
                </c:pt>
                <c:pt idx="457">
                  <c:v>58</c:v>
                </c:pt>
                <c:pt idx="458">
                  <c:v>58</c:v>
                </c:pt>
                <c:pt idx="459">
                  <c:v>58</c:v>
                </c:pt>
                <c:pt idx="460">
                  <c:v>58</c:v>
                </c:pt>
                <c:pt idx="461">
                  <c:v>58</c:v>
                </c:pt>
                <c:pt idx="462">
                  <c:v>58</c:v>
                </c:pt>
                <c:pt idx="463">
                  <c:v>58.1</c:v>
                </c:pt>
                <c:pt idx="464">
                  <c:v>58.1</c:v>
                </c:pt>
                <c:pt idx="465">
                  <c:v>58.1</c:v>
                </c:pt>
                <c:pt idx="466">
                  <c:v>58.1</c:v>
                </c:pt>
                <c:pt idx="467">
                  <c:v>58.1</c:v>
                </c:pt>
                <c:pt idx="468">
                  <c:v>58.1</c:v>
                </c:pt>
                <c:pt idx="469">
                  <c:v>58.1</c:v>
                </c:pt>
                <c:pt idx="470">
                  <c:v>58.1</c:v>
                </c:pt>
                <c:pt idx="471">
                  <c:v>58.1</c:v>
                </c:pt>
                <c:pt idx="472">
                  <c:v>58.2</c:v>
                </c:pt>
                <c:pt idx="473">
                  <c:v>58.2</c:v>
                </c:pt>
                <c:pt idx="474">
                  <c:v>58.2</c:v>
                </c:pt>
                <c:pt idx="475">
                  <c:v>58.2</c:v>
                </c:pt>
                <c:pt idx="476">
                  <c:v>58.2</c:v>
                </c:pt>
                <c:pt idx="477">
                  <c:v>58.2</c:v>
                </c:pt>
                <c:pt idx="478">
                  <c:v>58.3</c:v>
                </c:pt>
                <c:pt idx="479">
                  <c:v>58.3</c:v>
                </c:pt>
                <c:pt idx="480">
                  <c:v>58.3</c:v>
                </c:pt>
                <c:pt idx="481">
                  <c:v>58.3</c:v>
                </c:pt>
                <c:pt idx="482">
                  <c:v>58.3</c:v>
                </c:pt>
                <c:pt idx="483">
                  <c:v>58.4</c:v>
                </c:pt>
                <c:pt idx="484">
                  <c:v>58.4</c:v>
                </c:pt>
                <c:pt idx="485">
                  <c:v>58.4</c:v>
                </c:pt>
                <c:pt idx="486">
                  <c:v>58.4</c:v>
                </c:pt>
                <c:pt idx="487">
                  <c:v>58.4</c:v>
                </c:pt>
                <c:pt idx="488">
                  <c:v>58.4</c:v>
                </c:pt>
                <c:pt idx="489">
                  <c:v>58.5</c:v>
                </c:pt>
                <c:pt idx="490">
                  <c:v>58.5</c:v>
                </c:pt>
                <c:pt idx="491">
                  <c:v>58.5</c:v>
                </c:pt>
                <c:pt idx="492">
                  <c:v>58.5</c:v>
                </c:pt>
                <c:pt idx="493">
                  <c:v>58.6</c:v>
                </c:pt>
                <c:pt idx="494">
                  <c:v>58.6</c:v>
                </c:pt>
                <c:pt idx="495">
                  <c:v>58.6</c:v>
                </c:pt>
                <c:pt idx="496">
                  <c:v>58.6</c:v>
                </c:pt>
                <c:pt idx="497">
                  <c:v>58.6</c:v>
                </c:pt>
                <c:pt idx="498">
                  <c:v>58.6</c:v>
                </c:pt>
                <c:pt idx="499">
                  <c:v>58.6</c:v>
                </c:pt>
                <c:pt idx="500">
                  <c:v>58.6</c:v>
                </c:pt>
                <c:pt idx="501">
                  <c:v>58.7</c:v>
                </c:pt>
                <c:pt idx="502">
                  <c:v>58.7</c:v>
                </c:pt>
                <c:pt idx="503">
                  <c:v>58.7</c:v>
                </c:pt>
                <c:pt idx="504">
                  <c:v>58.7</c:v>
                </c:pt>
                <c:pt idx="505">
                  <c:v>58.7</c:v>
                </c:pt>
                <c:pt idx="506">
                  <c:v>58.7</c:v>
                </c:pt>
                <c:pt idx="507">
                  <c:v>58.8</c:v>
                </c:pt>
                <c:pt idx="508">
                  <c:v>58.8</c:v>
                </c:pt>
                <c:pt idx="509">
                  <c:v>58.8</c:v>
                </c:pt>
                <c:pt idx="510">
                  <c:v>58.8</c:v>
                </c:pt>
                <c:pt idx="511">
                  <c:v>58.9</c:v>
                </c:pt>
                <c:pt idx="512">
                  <c:v>58.9</c:v>
                </c:pt>
                <c:pt idx="513">
                  <c:v>58.9</c:v>
                </c:pt>
                <c:pt idx="514">
                  <c:v>58.9</c:v>
                </c:pt>
                <c:pt idx="515">
                  <c:v>58.9</c:v>
                </c:pt>
                <c:pt idx="516">
                  <c:v>58.9</c:v>
                </c:pt>
                <c:pt idx="517">
                  <c:v>58.9</c:v>
                </c:pt>
                <c:pt idx="518">
                  <c:v>58.9</c:v>
                </c:pt>
                <c:pt idx="519">
                  <c:v>59</c:v>
                </c:pt>
                <c:pt idx="520">
                  <c:v>59</c:v>
                </c:pt>
                <c:pt idx="521">
                  <c:v>59</c:v>
                </c:pt>
                <c:pt idx="522">
                  <c:v>59</c:v>
                </c:pt>
                <c:pt idx="523">
                  <c:v>59</c:v>
                </c:pt>
                <c:pt idx="524">
                  <c:v>59.1</c:v>
                </c:pt>
                <c:pt idx="525">
                  <c:v>59.1</c:v>
                </c:pt>
                <c:pt idx="526">
                  <c:v>59.1</c:v>
                </c:pt>
                <c:pt idx="527">
                  <c:v>59.1</c:v>
                </c:pt>
                <c:pt idx="528">
                  <c:v>59.1</c:v>
                </c:pt>
                <c:pt idx="529">
                  <c:v>59.1</c:v>
                </c:pt>
                <c:pt idx="530">
                  <c:v>59.2</c:v>
                </c:pt>
                <c:pt idx="531">
                  <c:v>59.2</c:v>
                </c:pt>
                <c:pt idx="532">
                  <c:v>59.2</c:v>
                </c:pt>
                <c:pt idx="533">
                  <c:v>59.2</c:v>
                </c:pt>
                <c:pt idx="534">
                  <c:v>59.2</c:v>
                </c:pt>
                <c:pt idx="535">
                  <c:v>59.2</c:v>
                </c:pt>
                <c:pt idx="536">
                  <c:v>59.2</c:v>
                </c:pt>
                <c:pt idx="537">
                  <c:v>59.3</c:v>
                </c:pt>
                <c:pt idx="538">
                  <c:v>59.3</c:v>
                </c:pt>
                <c:pt idx="539">
                  <c:v>59.3</c:v>
                </c:pt>
                <c:pt idx="540">
                  <c:v>59.3</c:v>
                </c:pt>
                <c:pt idx="541">
                  <c:v>59.3</c:v>
                </c:pt>
                <c:pt idx="542">
                  <c:v>59.3</c:v>
                </c:pt>
                <c:pt idx="543">
                  <c:v>59.3</c:v>
                </c:pt>
                <c:pt idx="544">
                  <c:v>59.3</c:v>
                </c:pt>
                <c:pt idx="545">
                  <c:v>59.3</c:v>
                </c:pt>
                <c:pt idx="546">
                  <c:v>59.3</c:v>
                </c:pt>
                <c:pt idx="547">
                  <c:v>59.4</c:v>
                </c:pt>
                <c:pt idx="548">
                  <c:v>59.4</c:v>
                </c:pt>
                <c:pt idx="549">
                  <c:v>59.4</c:v>
                </c:pt>
                <c:pt idx="550">
                  <c:v>59.4</c:v>
                </c:pt>
                <c:pt idx="551">
                  <c:v>59.4</c:v>
                </c:pt>
                <c:pt idx="552">
                  <c:v>59.4</c:v>
                </c:pt>
                <c:pt idx="553">
                  <c:v>59.4</c:v>
                </c:pt>
                <c:pt idx="554">
                  <c:v>59.5</c:v>
                </c:pt>
                <c:pt idx="555">
                  <c:v>59.5</c:v>
                </c:pt>
                <c:pt idx="556">
                  <c:v>59.5</c:v>
                </c:pt>
                <c:pt idx="557">
                  <c:v>59.5</c:v>
                </c:pt>
                <c:pt idx="558">
                  <c:v>59.5</c:v>
                </c:pt>
                <c:pt idx="559">
                  <c:v>59.6</c:v>
                </c:pt>
                <c:pt idx="560">
                  <c:v>59.6</c:v>
                </c:pt>
                <c:pt idx="561">
                  <c:v>59.6</c:v>
                </c:pt>
                <c:pt idx="562">
                  <c:v>59.6</c:v>
                </c:pt>
                <c:pt idx="563">
                  <c:v>59.6</c:v>
                </c:pt>
                <c:pt idx="564">
                  <c:v>59.7</c:v>
                </c:pt>
                <c:pt idx="565">
                  <c:v>59.7</c:v>
                </c:pt>
                <c:pt idx="566">
                  <c:v>59.7</c:v>
                </c:pt>
                <c:pt idx="567">
                  <c:v>59.7</c:v>
                </c:pt>
                <c:pt idx="568">
                  <c:v>59.7</c:v>
                </c:pt>
                <c:pt idx="569">
                  <c:v>59.7</c:v>
                </c:pt>
                <c:pt idx="570">
                  <c:v>59.7</c:v>
                </c:pt>
                <c:pt idx="571">
                  <c:v>59.7</c:v>
                </c:pt>
                <c:pt idx="572">
                  <c:v>59.7</c:v>
                </c:pt>
                <c:pt idx="573">
                  <c:v>59.7</c:v>
                </c:pt>
                <c:pt idx="574">
                  <c:v>59.7</c:v>
                </c:pt>
                <c:pt idx="575">
                  <c:v>59.8</c:v>
                </c:pt>
                <c:pt idx="576">
                  <c:v>59.8</c:v>
                </c:pt>
                <c:pt idx="577">
                  <c:v>59.8</c:v>
                </c:pt>
                <c:pt idx="578">
                  <c:v>59.8</c:v>
                </c:pt>
                <c:pt idx="579">
                  <c:v>59.8</c:v>
                </c:pt>
                <c:pt idx="580">
                  <c:v>59.8</c:v>
                </c:pt>
                <c:pt idx="581">
                  <c:v>59.8</c:v>
                </c:pt>
                <c:pt idx="582">
                  <c:v>59.9</c:v>
                </c:pt>
                <c:pt idx="583">
                  <c:v>59.9</c:v>
                </c:pt>
                <c:pt idx="584">
                  <c:v>59.9</c:v>
                </c:pt>
                <c:pt idx="585">
                  <c:v>59.9</c:v>
                </c:pt>
                <c:pt idx="586">
                  <c:v>59.9</c:v>
                </c:pt>
                <c:pt idx="587">
                  <c:v>59.9</c:v>
                </c:pt>
                <c:pt idx="588">
                  <c:v>59.9</c:v>
                </c:pt>
                <c:pt idx="589">
                  <c:v>60</c:v>
                </c:pt>
                <c:pt idx="590">
                  <c:v>60</c:v>
                </c:pt>
                <c:pt idx="591">
                  <c:v>60</c:v>
                </c:pt>
                <c:pt idx="592">
                  <c:v>60</c:v>
                </c:pt>
                <c:pt idx="593">
                  <c:v>60</c:v>
                </c:pt>
                <c:pt idx="594">
                  <c:v>61</c:v>
                </c:pt>
                <c:pt idx="595">
                  <c:v>61</c:v>
                </c:pt>
                <c:pt idx="596">
                  <c:v>61</c:v>
                </c:pt>
                <c:pt idx="597">
                  <c:v>61</c:v>
                </c:pt>
                <c:pt idx="598">
                  <c:v>61</c:v>
                </c:pt>
                <c:pt idx="599">
                  <c:v>61</c:v>
                </c:pt>
                <c:pt idx="600">
                  <c:v>61</c:v>
                </c:pt>
                <c:pt idx="601">
                  <c:v>61.1</c:v>
                </c:pt>
                <c:pt idx="602">
                  <c:v>61.1</c:v>
                </c:pt>
                <c:pt idx="603">
                  <c:v>61.1</c:v>
                </c:pt>
                <c:pt idx="604">
                  <c:v>61.1</c:v>
                </c:pt>
                <c:pt idx="605">
                  <c:v>61.1</c:v>
                </c:pt>
                <c:pt idx="606">
                  <c:v>61.1</c:v>
                </c:pt>
                <c:pt idx="607">
                  <c:v>61.1</c:v>
                </c:pt>
                <c:pt idx="608">
                  <c:v>61.2</c:v>
                </c:pt>
                <c:pt idx="609">
                  <c:v>61.2</c:v>
                </c:pt>
                <c:pt idx="610">
                  <c:v>61.2</c:v>
                </c:pt>
                <c:pt idx="611">
                  <c:v>61.3</c:v>
                </c:pt>
                <c:pt idx="612">
                  <c:v>61.3</c:v>
                </c:pt>
                <c:pt idx="613">
                  <c:v>61.3</c:v>
                </c:pt>
                <c:pt idx="614">
                  <c:v>61.4</c:v>
                </c:pt>
                <c:pt idx="615">
                  <c:v>61.4</c:v>
                </c:pt>
                <c:pt idx="616">
                  <c:v>61.4</c:v>
                </c:pt>
                <c:pt idx="617">
                  <c:v>61.4</c:v>
                </c:pt>
                <c:pt idx="618">
                  <c:v>61.4</c:v>
                </c:pt>
                <c:pt idx="619">
                  <c:v>61.4</c:v>
                </c:pt>
                <c:pt idx="620">
                  <c:v>61.4</c:v>
                </c:pt>
                <c:pt idx="621">
                  <c:v>61.4</c:v>
                </c:pt>
                <c:pt idx="622">
                  <c:v>61.5</c:v>
                </c:pt>
                <c:pt idx="623">
                  <c:v>61.5</c:v>
                </c:pt>
                <c:pt idx="624">
                  <c:v>61.5</c:v>
                </c:pt>
                <c:pt idx="625">
                  <c:v>61.5</c:v>
                </c:pt>
                <c:pt idx="626">
                  <c:v>61.6</c:v>
                </c:pt>
                <c:pt idx="627">
                  <c:v>61.6</c:v>
                </c:pt>
                <c:pt idx="628">
                  <c:v>61.6</c:v>
                </c:pt>
                <c:pt idx="629">
                  <c:v>61.6</c:v>
                </c:pt>
                <c:pt idx="630">
                  <c:v>61.7</c:v>
                </c:pt>
                <c:pt idx="631">
                  <c:v>61.7</c:v>
                </c:pt>
                <c:pt idx="632">
                  <c:v>61.7</c:v>
                </c:pt>
                <c:pt idx="633">
                  <c:v>61.7</c:v>
                </c:pt>
                <c:pt idx="634">
                  <c:v>61.8</c:v>
                </c:pt>
                <c:pt idx="635">
                  <c:v>61.8</c:v>
                </c:pt>
                <c:pt idx="636">
                  <c:v>61.8</c:v>
                </c:pt>
                <c:pt idx="637">
                  <c:v>61.8</c:v>
                </c:pt>
                <c:pt idx="638">
                  <c:v>61.8</c:v>
                </c:pt>
                <c:pt idx="639">
                  <c:v>61.8</c:v>
                </c:pt>
                <c:pt idx="640">
                  <c:v>61.8</c:v>
                </c:pt>
                <c:pt idx="641">
                  <c:v>61.8</c:v>
                </c:pt>
                <c:pt idx="642">
                  <c:v>61.8</c:v>
                </c:pt>
                <c:pt idx="643">
                  <c:v>61.9</c:v>
                </c:pt>
                <c:pt idx="644">
                  <c:v>61.9</c:v>
                </c:pt>
                <c:pt idx="645">
                  <c:v>61.9</c:v>
                </c:pt>
                <c:pt idx="646">
                  <c:v>62</c:v>
                </c:pt>
                <c:pt idx="647">
                  <c:v>62</c:v>
                </c:pt>
                <c:pt idx="648">
                  <c:v>62</c:v>
                </c:pt>
                <c:pt idx="649">
                  <c:v>62</c:v>
                </c:pt>
                <c:pt idx="650">
                  <c:v>62</c:v>
                </c:pt>
                <c:pt idx="651">
                  <c:v>62</c:v>
                </c:pt>
                <c:pt idx="652">
                  <c:v>62</c:v>
                </c:pt>
                <c:pt idx="653">
                  <c:v>62</c:v>
                </c:pt>
                <c:pt idx="654">
                  <c:v>62</c:v>
                </c:pt>
                <c:pt idx="655">
                  <c:v>62</c:v>
                </c:pt>
                <c:pt idx="656">
                  <c:v>62</c:v>
                </c:pt>
                <c:pt idx="657">
                  <c:v>62</c:v>
                </c:pt>
                <c:pt idx="658">
                  <c:v>62.1</c:v>
                </c:pt>
                <c:pt idx="659">
                  <c:v>62.1</c:v>
                </c:pt>
                <c:pt idx="660">
                  <c:v>62.1</c:v>
                </c:pt>
                <c:pt idx="661">
                  <c:v>62.1</c:v>
                </c:pt>
                <c:pt idx="662">
                  <c:v>62.1</c:v>
                </c:pt>
                <c:pt idx="663">
                  <c:v>62.1</c:v>
                </c:pt>
                <c:pt idx="664">
                  <c:v>62.1</c:v>
                </c:pt>
                <c:pt idx="665">
                  <c:v>62.2</c:v>
                </c:pt>
                <c:pt idx="666">
                  <c:v>62.2</c:v>
                </c:pt>
                <c:pt idx="667">
                  <c:v>62.2</c:v>
                </c:pt>
                <c:pt idx="668">
                  <c:v>62.2</c:v>
                </c:pt>
                <c:pt idx="669">
                  <c:v>62.2</c:v>
                </c:pt>
                <c:pt idx="670">
                  <c:v>62.2</c:v>
                </c:pt>
                <c:pt idx="671">
                  <c:v>62.3</c:v>
                </c:pt>
                <c:pt idx="672">
                  <c:v>62.3</c:v>
                </c:pt>
                <c:pt idx="673">
                  <c:v>62.3</c:v>
                </c:pt>
                <c:pt idx="674">
                  <c:v>62.3</c:v>
                </c:pt>
                <c:pt idx="675">
                  <c:v>62.3</c:v>
                </c:pt>
                <c:pt idx="676">
                  <c:v>62.3</c:v>
                </c:pt>
                <c:pt idx="677">
                  <c:v>62.4</c:v>
                </c:pt>
                <c:pt idx="678">
                  <c:v>62.4</c:v>
                </c:pt>
                <c:pt idx="679">
                  <c:v>62.4</c:v>
                </c:pt>
                <c:pt idx="680">
                  <c:v>62.5</c:v>
                </c:pt>
                <c:pt idx="681">
                  <c:v>62.5</c:v>
                </c:pt>
                <c:pt idx="682">
                  <c:v>62.5</c:v>
                </c:pt>
                <c:pt idx="683">
                  <c:v>62.5</c:v>
                </c:pt>
                <c:pt idx="684">
                  <c:v>62.5</c:v>
                </c:pt>
                <c:pt idx="685">
                  <c:v>62.5</c:v>
                </c:pt>
                <c:pt idx="686">
                  <c:v>62.5</c:v>
                </c:pt>
                <c:pt idx="687">
                  <c:v>62.5</c:v>
                </c:pt>
                <c:pt idx="688">
                  <c:v>62.6</c:v>
                </c:pt>
                <c:pt idx="689">
                  <c:v>62.6</c:v>
                </c:pt>
                <c:pt idx="690">
                  <c:v>62.6</c:v>
                </c:pt>
                <c:pt idx="691">
                  <c:v>62.6</c:v>
                </c:pt>
                <c:pt idx="692">
                  <c:v>62.6</c:v>
                </c:pt>
                <c:pt idx="693">
                  <c:v>62.6</c:v>
                </c:pt>
                <c:pt idx="694">
                  <c:v>62.7</c:v>
                </c:pt>
                <c:pt idx="695">
                  <c:v>62.7</c:v>
                </c:pt>
                <c:pt idx="696">
                  <c:v>62.7</c:v>
                </c:pt>
                <c:pt idx="697">
                  <c:v>62.7</c:v>
                </c:pt>
                <c:pt idx="698">
                  <c:v>62.7</c:v>
                </c:pt>
                <c:pt idx="699">
                  <c:v>62.8</c:v>
                </c:pt>
                <c:pt idx="700">
                  <c:v>62.8</c:v>
                </c:pt>
                <c:pt idx="701">
                  <c:v>62.8</c:v>
                </c:pt>
                <c:pt idx="702">
                  <c:v>62.8</c:v>
                </c:pt>
                <c:pt idx="703">
                  <c:v>62.8</c:v>
                </c:pt>
                <c:pt idx="704">
                  <c:v>62.8</c:v>
                </c:pt>
                <c:pt idx="705">
                  <c:v>62.8</c:v>
                </c:pt>
                <c:pt idx="706">
                  <c:v>62.8</c:v>
                </c:pt>
                <c:pt idx="707">
                  <c:v>62.8</c:v>
                </c:pt>
                <c:pt idx="708">
                  <c:v>62.9</c:v>
                </c:pt>
                <c:pt idx="709">
                  <c:v>62.9</c:v>
                </c:pt>
                <c:pt idx="710">
                  <c:v>62.9</c:v>
                </c:pt>
                <c:pt idx="711">
                  <c:v>62.9</c:v>
                </c:pt>
                <c:pt idx="712">
                  <c:v>62.9</c:v>
                </c:pt>
                <c:pt idx="713">
                  <c:v>62.9</c:v>
                </c:pt>
                <c:pt idx="714">
                  <c:v>62.9</c:v>
                </c:pt>
                <c:pt idx="715">
                  <c:v>62.9</c:v>
                </c:pt>
                <c:pt idx="716">
                  <c:v>62.9</c:v>
                </c:pt>
                <c:pt idx="717">
                  <c:v>63</c:v>
                </c:pt>
                <c:pt idx="718">
                  <c:v>63</c:v>
                </c:pt>
                <c:pt idx="719">
                  <c:v>63</c:v>
                </c:pt>
                <c:pt idx="720">
                  <c:v>63</c:v>
                </c:pt>
                <c:pt idx="721">
                  <c:v>63</c:v>
                </c:pt>
                <c:pt idx="722">
                  <c:v>63</c:v>
                </c:pt>
                <c:pt idx="723">
                  <c:v>63</c:v>
                </c:pt>
                <c:pt idx="724">
                  <c:v>63</c:v>
                </c:pt>
                <c:pt idx="725">
                  <c:v>63</c:v>
                </c:pt>
                <c:pt idx="726">
                  <c:v>63</c:v>
                </c:pt>
                <c:pt idx="727">
                  <c:v>63</c:v>
                </c:pt>
                <c:pt idx="728">
                  <c:v>63</c:v>
                </c:pt>
                <c:pt idx="729">
                  <c:v>63.1</c:v>
                </c:pt>
                <c:pt idx="730">
                  <c:v>63.1</c:v>
                </c:pt>
                <c:pt idx="731">
                  <c:v>63.1</c:v>
                </c:pt>
                <c:pt idx="732">
                  <c:v>63.1</c:v>
                </c:pt>
                <c:pt idx="733">
                  <c:v>63.1</c:v>
                </c:pt>
                <c:pt idx="734">
                  <c:v>63.2</c:v>
                </c:pt>
                <c:pt idx="735">
                  <c:v>63.2</c:v>
                </c:pt>
                <c:pt idx="736">
                  <c:v>63.2</c:v>
                </c:pt>
                <c:pt idx="737">
                  <c:v>63.2</c:v>
                </c:pt>
                <c:pt idx="738">
                  <c:v>63.2</c:v>
                </c:pt>
                <c:pt idx="739">
                  <c:v>63.2</c:v>
                </c:pt>
                <c:pt idx="740">
                  <c:v>63.3</c:v>
                </c:pt>
                <c:pt idx="741">
                  <c:v>63.3</c:v>
                </c:pt>
                <c:pt idx="742">
                  <c:v>63.3</c:v>
                </c:pt>
                <c:pt idx="743">
                  <c:v>63.3</c:v>
                </c:pt>
                <c:pt idx="744">
                  <c:v>63.3</c:v>
                </c:pt>
                <c:pt idx="745">
                  <c:v>63.3</c:v>
                </c:pt>
                <c:pt idx="746">
                  <c:v>63.3</c:v>
                </c:pt>
                <c:pt idx="747">
                  <c:v>63.4</c:v>
                </c:pt>
                <c:pt idx="748">
                  <c:v>63.4</c:v>
                </c:pt>
                <c:pt idx="749">
                  <c:v>63.4</c:v>
                </c:pt>
                <c:pt idx="750">
                  <c:v>63.4</c:v>
                </c:pt>
                <c:pt idx="751">
                  <c:v>63.4</c:v>
                </c:pt>
                <c:pt idx="752">
                  <c:v>63.5</c:v>
                </c:pt>
                <c:pt idx="753">
                  <c:v>63.5</c:v>
                </c:pt>
                <c:pt idx="754">
                  <c:v>63.5</c:v>
                </c:pt>
                <c:pt idx="755">
                  <c:v>63.5</c:v>
                </c:pt>
                <c:pt idx="756">
                  <c:v>63.5</c:v>
                </c:pt>
                <c:pt idx="757">
                  <c:v>63.5</c:v>
                </c:pt>
                <c:pt idx="758">
                  <c:v>63.5</c:v>
                </c:pt>
                <c:pt idx="759">
                  <c:v>63.5</c:v>
                </c:pt>
                <c:pt idx="760">
                  <c:v>63.5</c:v>
                </c:pt>
                <c:pt idx="761">
                  <c:v>63.6</c:v>
                </c:pt>
                <c:pt idx="762">
                  <c:v>63.6</c:v>
                </c:pt>
                <c:pt idx="763">
                  <c:v>63.6</c:v>
                </c:pt>
                <c:pt idx="764">
                  <c:v>63.7</c:v>
                </c:pt>
                <c:pt idx="765">
                  <c:v>63.7</c:v>
                </c:pt>
                <c:pt idx="766">
                  <c:v>63.7</c:v>
                </c:pt>
                <c:pt idx="767">
                  <c:v>63.7</c:v>
                </c:pt>
                <c:pt idx="768">
                  <c:v>63.7</c:v>
                </c:pt>
                <c:pt idx="769">
                  <c:v>63.7</c:v>
                </c:pt>
                <c:pt idx="770">
                  <c:v>63.7</c:v>
                </c:pt>
                <c:pt idx="771">
                  <c:v>63.8</c:v>
                </c:pt>
                <c:pt idx="772">
                  <c:v>63.8</c:v>
                </c:pt>
                <c:pt idx="773">
                  <c:v>63.8</c:v>
                </c:pt>
                <c:pt idx="774">
                  <c:v>63.8</c:v>
                </c:pt>
                <c:pt idx="775">
                  <c:v>63.8</c:v>
                </c:pt>
                <c:pt idx="776">
                  <c:v>63.8</c:v>
                </c:pt>
                <c:pt idx="777">
                  <c:v>63.8</c:v>
                </c:pt>
                <c:pt idx="778">
                  <c:v>63.9</c:v>
                </c:pt>
                <c:pt idx="779">
                  <c:v>63.9</c:v>
                </c:pt>
                <c:pt idx="780">
                  <c:v>63.9</c:v>
                </c:pt>
                <c:pt idx="781">
                  <c:v>63.9</c:v>
                </c:pt>
                <c:pt idx="782">
                  <c:v>64</c:v>
                </c:pt>
                <c:pt idx="783">
                  <c:v>64</c:v>
                </c:pt>
                <c:pt idx="784">
                  <c:v>64</c:v>
                </c:pt>
                <c:pt idx="785">
                  <c:v>64</c:v>
                </c:pt>
                <c:pt idx="786">
                  <c:v>64</c:v>
                </c:pt>
                <c:pt idx="787">
                  <c:v>64</c:v>
                </c:pt>
                <c:pt idx="788">
                  <c:v>64</c:v>
                </c:pt>
                <c:pt idx="789">
                  <c:v>64</c:v>
                </c:pt>
                <c:pt idx="790">
                  <c:v>64</c:v>
                </c:pt>
                <c:pt idx="791">
                  <c:v>64</c:v>
                </c:pt>
                <c:pt idx="792">
                  <c:v>64</c:v>
                </c:pt>
                <c:pt idx="793">
                  <c:v>64.099999999999994</c:v>
                </c:pt>
                <c:pt idx="794">
                  <c:v>64.099999999999994</c:v>
                </c:pt>
                <c:pt idx="795">
                  <c:v>64.099999999999994</c:v>
                </c:pt>
                <c:pt idx="796">
                  <c:v>64.099999999999994</c:v>
                </c:pt>
                <c:pt idx="797">
                  <c:v>64.099999999999994</c:v>
                </c:pt>
                <c:pt idx="798">
                  <c:v>64.2</c:v>
                </c:pt>
                <c:pt idx="799">
                  <c:v>64.2</c:v>
                </c:pt>
                <c:pt idx="800">
                  <c:v>64.2</c:v>
                </c:pt>
                <c:pt idx="801">
                  <c:v>64.2</c:v>
                </c:pt>
                <c:pt idx="802">
                  <c:v>64.2</c:v>
                </c:pt>
                <c:pt idx="803">
                  <c:v>64.2</c:v>
                </c:pt>
                <c:pt idx="804">
                  <c:v>64.3</c:v>
                </c:pt>
                <c:pt idx="805">
                  <c:v>64.3</c:v>
                </c:pt>
                <c:pt idx="806">
                  <c:v>64.3</c:v>
                </c:pt>
                <c:pt idx="807">
                  <c:v>64.3</c:v>
                </c:pt>
                <c:pt idx="808">
                  <c:v>64.3</c:v>
                </c:pt>
                <c:pt idx="809">
                  <c:v>64.3</c:v>
                </c:pt>
                <c:pt idx="810">
                  <c:v>64.3</c:v>
                </c:pt>
                <c:pt idx="811">
                  <c:v>64.400000000000006</c:v>
                </c:pt>
                <c:pt idx="812">
                  <c:v>64.400000000000006</c:v>
                </c:pt>
                <c:pt idx="813">
                  <c:v>64.400000000000006</c:v>
                </c:pt>
                <c:pt idx="814">
                  <c:v>64.400000000000006</c:v>
                </c:pt>
                <c:pt idx="815">
                  <c:v>64.400000000000006</c:v>
                </c:pt>
                <c:pt idx="816">
                  <c:v>64.400000000000006</c:v>
                </c:pt>
                <c:pt idx="817">
                  <c:v>64.400000000000006</c:v>
                </c:pt>
                <c:pt idx="818">
                  <c:v>64.400000000000006</c:v>
                </c:pt>
                <c:pt idx="819">
                  <c:v>64.5</c:v>
                </c:pt>
                <c:pt idx="820">
                  <c:v>64.5</c:v>
                </c:pt>
                <c:pt idx="821">
                  <c:v>64.5</c:v>
                </c:pt>
                <c:pt idx="822">
                  <c:v>64.5</c:v>
                </c:pt>
                <c:pt idx="823">
                  <c:v>64.5</c:v>
                </c:pt>
                <c:pt idx="824">
                  <c:v>64.599999999999994</c:v>
                </c:pt>
                <c:pt idx="825">
                  <c:v>64.599999999999994</c:v>
                </c:pt>
                <c:pt idx="826">
                  <c:v>64.599999999999994</c:v>
                </c:pt>
                <c:pt idx="827">
                  <c:v>64.599999999999994</c:v>
                </c:pt>
                <c:pt idx="828">
                  <c:v>64.599999999999994</c:v>
                </c:pt>
                <c:pt idx="829">
                  <c:v>64.599999999999994</c:v>
                </c:pt>
                <c:pt idx="830">
                  <c:v>64.599999999999994</c:v>
                </c:pt>
                <c:pt idx="831">
                  <c:v>64.7</c:v>
                </c:pt>
                <c:pt idx="832">
                  <c:v>64.7</c:v>
                </c:pt>
                <c:pt idx="833">
                  <c:v>64.7</c:v>
                </c:pt>
                <c:pt idx="834">
                  <c:v>64.7</c:v>
                </c:pt>
                <c:pt idx="835">
                  <c:v>64.7</c:v>
                </c:pt>
                <c:pt idx="836">
                  <c:v>64.7</c:v>
                </c:pt>
                <c:pt idx="837">
                  <c:v>64.7</c:v>
                </c:pt>
                <c:pt idx="838">
                  <c:v>64.7</c:v>
                </c:pt>
                <c:pt idx="839">
                  <c:v>64.7</c:v>
                </c:pt>
                <c:pt idx="840">
                  <c:v>64.7</c:v>
                </c:pt>
                <c:pt idx="841">
                  <c:v>64.8</c:v>
                </c:pt>
                <c:pt idx="842">
                  <c:v>64.8</c:v>
                </c:pt>
                <c:pt idx="843">
                  <c:v>64.8</c:v>
                </c:pt>
                <c:pt idx="844">
                  <c:v>64.8</c:v>
                </c:pt>
                <c:pt idx="845">
                  <c:v>64.8</c:v>
                </c:pt>
                <c:pt idx="846">
                  <c:v>64.900000000000006</c:v>
                </c:pt>
                <c:pt idx="847">
                  <c:v>64.900000000000006</c:v>
                </c:pt>
                <c:pt idx="848">
                  <c:v>64.900000000000006</c:v>
                </c:pt>
                <c:pt idx="849">
                  <c:v>64.900000000000006</c:v>
                </c:pt>
                <c:pt idx="850">
                  <c:v>64.900000000000006</c:v>
                </c:pt>
                <c:pt idx="851">
                  <c:v>65</c:v>
                </c:pt>
                <c:pt idx="852">
                  <c:v>65</c:v>
                </c:pt>
                <c:pt idx="853">
                  <c:v>65</c:v>
                </c:pt>
                <c:pt idx="854">
                  <c:v>65</c:v>
                </c:pt>
                <c:pt idx="855">
                  <c:v>65</c:v>
                </c:pt>
                <c:pt idx="856">
                  <c:v>65</c:v>
                </c:pt>
                <c:pt idx="857">
                  <c:v>65</c:v>
                </c:pt>
                <c:pt idx="858">
                  <c:v>65</c:v>
                </c:pt>
                <c:pt idx="859">
                  <c:v>65</c:v>
                </c:pt>
                <c:pt idx="860">
                  <c:v>65</c:v>
                </c:pt>
                <c:pt idx="861">
                  <c:v>65</c:v>
                </c:pt>
                <c:pt idx="862">
                  <c:v>65</c:v>
                </c:pt>
                <c:pt idx="863">
                  <c:v>65</c:v>
                </c:pt>
                <c:pt idx="864">
                  <c:v>65.099999999999994</c:v>
                </c:pt>
                <c:pt idx="865">
                  <c:v>65.099999999999994</c:v>
                </c:pt>
                <c:pt idx="866">
                  <c:v>65.099999999999994</c:v>
                </c:pt>
                <c:pt idx="867">
                  <c:v>65.099999999999994</c:v>
                </c:pt>
                <c:pt idx="868">
                  <c:v>65.099999999999994</c:v>
                </c:pt>
                <c:pt idx="869">
                  <c:v>65.099999999999994</c:v>
                </c:pt>
                <c:pt idx="870">
                  <c:v>65.099999999999994</c:v>
                </c:pt>
                <c:pt idx="871">
                  <c:v>65.099999999999994</c:v>
                </c:pt>
                <c:pt idx="872">
                  <c:v>65.2</c:v>
                </c:pt>
                <c:pt idx="873">
                  <c:v>65.2</c:v>
                </c:pt>
                <c:pt idx="874">
                  <c:v>65.2</c:v>
                </c:pt>
                <c:pt idx="875">
                  <c:v>65.2</c:v>
                </c:pt>
                <c:pt idx="876">
                  <c:v>65.2</c:v>
                </c:pt>
                <c:pt idx="877">
                  <c:v>65.2</c:v>
                </c:pt>
                <c:pt idx="878">
                  <c:v>65.3</c:v>
                </c:pt>
                <c:pt idx="879">
                  <c:v>65.3</c:v>
                </c:pt>
                <c:pt idx="880">
                  <c:v>65.3</c:v>
                </c:pt>
                <c:pt idx="881">
                  <c:v>65.3</c:v>
                </c:pt>
                <c:pt idx="882">
                  <c:v>65.3</c:v>
                </c:pt>
                <c:pt idx="883">
                  <c:v>65.3</c:v>
                </c:pt>
                <c:pt idx="884">
                  <c:v>65.3</c:v>
                </c:pt>
                <c:pt idx="885">
                  <c:v>65.400000000000006</c:v>
                </c:pt>
                <c:pt idx="886">
                  <c:v>65.400000000000006</c:v>
                </c:pt>
                <c:pt idx="887">
                  <c:v>65.400000000000006</c:v>
                </c:pt>
                <c:pt idx="888">
                  <c:v>65.400000000000006</c:v>
                </c:pt>
                <c:pt idx="889">
                  <c:v>65.400000000000006</c:v>
                </c:pt>
                <c:pt idx="890">
                  <c:v>65.400000000000006</c:v>
                </c:pt>
                <c:pt idx="891">
                  <c:v>65.400000000000006</c:v>
                </c:pt>
                <c:pt idx="892">
                  <c:v>65.400000000000006</c:v>
                </c:pt>
                <c:pt idx="893">
                  <c:v>65.400000000000006</c:v>
                </c:pt>
                <c:pt idx="894">
                  <c:v>65.5</c:v>
                </c:pt>
                <c:pt idx="895">
                  <c:v>65.5</c:v>
                </c:pt>
                <c:pt idx="896">
                  <c:v>65.5</c:v>
                </c:pt>
                <c:pt idx="897">
                  <c:v>65.5</c:v>
                </c:pt>
                <c:pt idx="898">
                  <c:v>65.5</c:v>
                </c:pt>
                <c:pt idx="899">
                  <c:v>65.5</c:v>
                </c:pt>
                <c:pt idx="900">
                  <c:v>65.599999999999994</c:v>
                </c:pt>
                <c:pt idx="901">
                  <c:v>65.599999999999994</c:v>
                </c:pt>
                <c:pt idx="902">
                  <c:v>65.599999999999994</c:v>
                </c:pt>
                <c:pt idx="903">
                  <c:v>65.599999999999994</c:v>
                </c:pt>
                <c:pt idx="904">
                  <c:v>65.599999999999994</c:v>
                </c:pt>
                <c:pt idx="905">
                  <c:v>65.599999999999994</c:v>
                </c:pt>
                <c:pt idx="906">
                  <c:v>65.599999999999994</c:v>
                </c:pt>
                <c:pt idx="907">
                  <c:v>65.7</c:v>
                </c:pt>
                <c:pt idx="908">
                  <c:v>65.7</c:v>
                </c:pt>
                <c:pt idx="909">
                  <c:v>65.7</c:v>
                </c:pt>
                <c:pt idx="910">
                  <c:v>65.7</c:v>
                </c:pt>
                <c:pt idx="911">
                  <c:v>65.7</c:v>
                </c:pt>
                <c:pt idx="912">
                  <c:v>65.7</c:v>
                </c:pt>
                <c:pt idx="913">
                  <c:v>65.7</c:v>
                </c:pt>
                <c:pt idx="914">
                  <c:v>65.7</c:v>
                </c:pt>
                <c:pt idx="915">
                  <c:v>65.8</c:v>
                </c:pt>
                <c:pt idx="916">
                  <c:v>65.8</c:v>
                </c:pt>
                <c:pt idx="917">
                  <c:v>65.8</c:v>
                </c:pt>
                <c:pt idx="918">
                  <c:v>65.8</c:v>
                </c:pt>
                <c:pt idx="919">
                  <c:v>65.8</c:v>
                </c:pt>
                <c:pt idx="920">
                  <c:v>65.8</c:v>
                </c:pt>
                <c:pt idx="921">
                  <c:v>65.8</c:v>
                </c:pt>
                <c:pt idx="922">
                  <c:v>65.8</c:v>
                </c:pt>
                <c:pt idx="923">
                  <c:v>65.8</c:v>
                </c:pt>
                <c:pt idx="924">
                  <c:v>65.8</c:v>
                </c:pt>
                <c:pt idx="925">
                  <c:v>65.900000000000006</c:v>
                </c:pt>
                <c:pt idx="926">
                  <c:v>65.900000000000006</c:v>
                </c:pt>
                <c:pt idx="927">
                  <c:v>65.900000000000006</c:v>
                </c:pt>
                <c:pt idx="928">
                  <c:v>65.900000000000006</c:v>
                </c:pt>
                <c:pt idx="929">
                  <c:v>65.900000000000006</c:v>
                </c:pt>
                <c:pt idx="930">
                  <c:v>65.900000000000006</c:v>
                </c:pt>
                <c:pt idx="931">
                  <c:v>65.900000000000006</c:v>
                </c:pt>
                <c:pt idx="932">
                  <c:v>65.900000000000006</c:v>
                </c:pt>
                <c:pt idx="933">
                  <c:v>66</c:v>
                </c:pt>
                <c:pt idx="934">
                  <c:v>66</c:v>
                </c:pt>
                <c:pt idx="935">
                  <c:v>66</c:v>
                </c:pt>
                <c:pt idx="936">
                  <c:v>66</c:v>
                </c:pt>
                <c:pt idx="937">
                  <c:v>66</c:v>
                </c:pt>
                <c:pt idx="938">
                  <c:v>66</c:v>
                </c:pt>
                <c:pt idx="939">
                  <c:v>66</c:v>
                </c:pt>
                <c:pt idx="940">
                  <c:v>66</c:v>
                </c:pt>
                <c:pt idx="941">
                  <c:v>66</c:v>
                </c:pt>
                <c:pt idx="942">
                  <c:v>66</c:v>
                </c:pt>
                <c:pt idx="943">
                  <c:v>66</c:v>
                </c:pt>
                <c:pt idx="944">
                  <c:v>66.099999999999994</c:v>
                </c:pt>
                <c:pt idx="945">
                  <c:v>66.099999999999994</c:v>
                </c:pt>
                <c:pt idx="946">
                  <c:v>66.099999999999994</c:v>
                </c:pt>
                <c:pt idx="947">
                  <c:v>66.099999999999994</c:v>
                </c:pt>
                <c:pt idx="948">
                  <c:v>66.099999999999994</c:v>
                </c:pt>
                <c:pt idx="949">
                  <c:v>66.099999999999994</c:v>
                </c:pt>
                <c:pt idx="950">
                  <c:v>66.2</c:v>
                </c:pt>
                <c:pt idx="951">
                  <c:v>66.2</c:v>
                </c:pt>
                <c:pt idx="952">
                  <c:v>66.2</c:v>
                </c:pt>
                <c:pt idx="953">
                  <c:v>66.2</c:v>
                </c:pt>
                <c:pt idx="954">
                  <c:v>66.2</c:v>
                </c:pt>
                <c:pt idx="955">
                  <c:v>66.2</c:v>
                </c:pt>
                <c:pt idx="956">
                  <c:v>66.2</c:v>
                </c:pt>
                <c:pt idx="957">
                  <c:v>66.2</c:v>
                </c:pt>
                <c:pt idx="958">
                  <c:v>66.3</c:v>
                </c:pt>
                <c:pt idx="959">
                  <c:v>66.3</c:v>
                </c:pt>
                <c:pt idx="960">
                  <c:v>66.3</c:v>
                </c:pt>
                <c:pt idx="961">
                  <c:v>66.3</c:v>
                </c:pt>
                <c:pt idx="962">
                  <c:v>66.3</c:v>
                </c:pt>
                <c:pt idx="963">
                  <c:v>66.3</c:v>
                </c:pt>
                <c:pt idx="964">
                  <c:v>66.400000000000006</c:v>
                </c:pt>
                <c:pt idx="965">
                  <c:v>66.400000000000006</c:v>
                </c:pt>
                <c:pt idx="966">
                  <c:v>66.400000000000006</c:v>
                </c:pt>
                <c:pt idx="967">
                  <c:v>66.400000000000006</c:v>
                </c:pt>
                <c:pt idx="968">
                  <c:v>66.400000000000006</c:v>
                </c:pt>
                <c:pt idx="969">
                  <c:v>66.400000000000006</c:v>
                </c:pt>
                <c:pt idx="970">
                  <c:v>66.5</c:v>
                </c:pt>
                <c:pt idx="971">
                  <c:v>66.5</c:v>
                </c:pt>
                <c:pt idx="972">
                  <c:v>66.5</c:v>
                </c:pt>
                <c:pt idx="973">
                  <c:v>66.5</c:v>
                </c:pt>
                <c:pt idx="974">
                  <c:v>66.599999999999994</c:v>
                </c:pt>
                <c:pt idx="975">
                  <c:v>66.599999999999994</c:v>
                </c:pt>
                <c:pt idx="976">
                  <c:v>66.599999999999994</c:v>
                </c:pt>
                <c:pt idx="977">
                  <c:v>66.599999999999994</c:v>
                </c:pt>
                <c:pt idx="978">
                  <c:v>66.599999999999994</c:v>
                </c:pt>
                <c:pt idx="979">
                  <c:v>66.599999999999994</c:v>
                </c:pt>
                <c:pt idx="980">
                  <c:v>66.599999999999994</c:v>
                </c:pt>
                <c:pt idx="981">
                  <c:v>66.599999999999994</c:v>
                </c:pt>
                <c:pt idx="982">
                  <c:v>66.599999999999994</c:v>
                </c:pt>
                <c:pt idx="983">
                  <c:v>66.599999999999994</c:v>
                </c:pt>
                <c:pt idx="984">
                  <c:v>66.7</c:v>
                </c:pt>
                <c:pt idx="985">
                  <c:v>66.7</c:v>
                </c:pt>
                <c:pt idx="986">
                  <c:v>66.7</c:v>
                </c:pt>
                <c:pt idx="987">
                  <c:v>66.7</c:v>
                </c:pt>
                <c:pt idx="988">
                  <c:v>66.7</c:v>
                </c:pt>
                <c:pt idx="989">
                  <c:v>66.8</c:v>
                </c:pt>
                <c:pt idx="990">
                  <c:v>66.8</c:v>
                </c:pt>
                <c:pt idx="991">
                  <c:v>66.8</c:v>
                </c:pt>
                <c:pt idx="992">
                  <c:v>66.8</c:v>
                </c:pt>
                <c:pt idx="993">
                  <c:v>66.8</c:v>
                </c:pt>
                <c:pt idx="994">
                  <c:v>66.8</c:v>
                </c:pt>
                <c:pt idx="995">
                  <c:v>66.8</c:v>
                </c:pt>
                <c:pt idx="996">
                  <c:v>66.8</c:v>
                </c:pt>
                <c:pt idx="997">
                  <c:v>66.900000000000006</c:v>
                </c:pt>
                <c:pt idx="998">
                  <c:v>66.900000000000006</c:v>
                </c:pt>
                <c:pt idx="999">
                  <c:v>66.900000000000006</c:v>
                </c:pt>
                <c:pt idx="1000">
                  <c:v>66.900000000000006</c:v>
                </c:pt>
                <c:pt idx="1001">
                  <c:v>66.900000000000006</c:v>
                </c:pt>
                <c:pt idx="1002">
                  <c:v>67</c:v>
                </c:pt>
                <c:pt idx="1003">
                  <c:v>67</c:v>
                </c:pt>
                <c:pt idx="1004">
                  <c:v>67</c:v>
                </c:pt>
                <c:pt idx="1005">
                  <c:v>67</c:v>
                </c:pt>
                <c:pt idx="1006">
                  <c:v>67</c:v>
                </c:pt>
                <c:pt idx="1007">
                  <c:v>67</c:v>
                </c:pt>
                <c:pt idx="1008">
                  <c:v>67</c:v>
                </c:pt>
                <c:pt idx="1009">
                  <c:v>67</c:v>
                </c:pt>
                <c:pt idx="1010">
                  <c:v>67</c:v>
                </c:pt>
                <c:pt idx="1011">
                  <c:v>67</c:v>
                </c:pt>
                <c:pt idx="1012">
                  <c:v>67</c:v>
                </c:pt>
                <c:pt idx="1013">
                  <c:v>67</c:v>
                </c:pt>
                <c:pt idx="1014">
                  <c:v>67.099999999999994</c:v>
                </c:pt>
                <c:pt idx="1015">
                  <c:v>67.099999999999994</c:v>
                </c:pt>
                <c:pt idx="1016">
                  <c:v>67.099999999999994</c:v>
                </c:pt>
                <c:pt idx="1017">
                  <c:v>67.099999999999994</c:v>
                </c:pt>
                <c:pt idx="1018">
                  <c:v>67.099999999999994</c:v>
                </c:pt>
                <c:pt idx="1019">
                  <c:v>67.099999999999994</c:v>
                </c:pt>
                <c:pt idx="1020">
                  <c:v>67.2</c:v>
                </c:pt>
                <c:pt idx="1021">
                  <c:v>67.2</c:v>
                </c:pt>
                <c:pt idx="1022">
                  <c:v>67.2</c:v>
                </c:pt>
                <c:pt idx="1023">
                  <c:v>67.2</c:v>
                </c:pt>
                <c:pt idx="1024">
                  <c:v>67.2</c:v>
                </c:pt>
                <c:pt idx="1025">
                  <c:v>67.2</c:v>
                </c:pt>
                <c:pt idx="1026">
                  <c:v>67.2</c:v>
                </c:pt>
                <c:pt idx="1027">
                  <c:v>67.2</c:v>
                </c:pt>
                <c:pt idx="1028">
                  <c:v>67.2</c:v>
                </c:pt>
                <c:pt idx="1029">
                  <c:v>67.3</c:v>
                </c:pt>
                <c:pt idx="1030">
                  <c:v>67.3</c:v>
                </c:pt>
                <c:pt idx="1031">
                  <c:v>67.3</c:v>
                </c:pt>
                <c:pt idx="1032">
                  <c:v>67.3</c:v>
                </c:pt>
                <c:pt idx="1033">
                  <c:v>67.3</c:v>
                </c:pt>
                <c:pt idx="1034">
                  <c:v>67.3</c:v>
                </c:pt>
                <c:pt idx="1035">
                  <c:v>67.3</c:v>
                </c:pt>
                <c:pt idx="1036">
                  <c:v>67.3</c:v>
                </c:pt>
                <c:pt idx="1037">
                  <c:v>67.3</c:v>
                </c:pt>
                <c:pt idx="1038">
                  <c:v>67.3</c:v>
                </c:pt>
                <c:pt idx="1039">
                  <c:v>67.3</c:v>
                </c:pt>
                <c:pt idx="1040">
                  <c:v>67.400000000000006</c:v>
                </c:pt>
                <c:pt idx="1041">
                  <c:v>67.400000000000006</c:v>
                </c:pt>
                <c:pt idx="1042">
                  <c:v>67.400000000000006</c:v>
                </c:pt>
                <c:pt idx="1043">
                  <c:v>67.400000000000006</c:v>
                </c:pt>
                <c:pt idx="1044">
                  <c:v>67.400000000000006</c:v>
                </c:pt>
                <c:pt idx="1045">
                  <c:v>67.400000000000006</c:v>
                </c:pt>
                <c:pt idx="1046">
                  <c:v>67.400000000000006</c:v>
                </c:pt>
                <c:pt idx="1047">
                  <c:v>67.400000000000006</c:v>
                </c:pt>
                <c:pt idx="1048">
                  <c:v>67.400000000000006</c:v>
                </c:pt>
                <c:pt idx="1049">
                  <c:v>67.5</c:v>
                </c:pt>
                <c:pt idx="1050">
                  <c:v>67.5</c:v>
                </c:pt>
                <c:pt idx="1051">
                  <c:v>67.5</c:v>
                </c:pt>
                <c:pt idx="1052">
                  <c:v>67.5</c:v>
                </c:pt>
                <c:pt idx="1053">
                  <c:v>67.5</c:v>
                </c:pt>
                <c:pt idx="1054">
                  <c:v>67.5</c:v>
                </c:pt>
                <c:pt idx="1055">
                  <c:v>67.5</c:v>
                </c:pt>
                <c:pt idx="1056">
                  <c:v>67.5</c:v>
                </c:pt>
                <c:pt idx="1057">
                  <c:v>67.5</c:v>
                </c:pt>
                <c:pt idx="1058">
                  <c:v>67.5</c:v>
                </c:pt>
                <c:pt idx="1059">
                  <c:v>67.5</c:v>
                </c:pt>
                <c:pt idx="1060">
                  <c:v>67.599999999999994</c:v>
                </c:pt>
                <c:pt idx="1061">
                  <c:v>67.599999999999994</c:v>
                </c:pt>
                <c:pt idx="1062">
                  <c:v>67.599999999999994</c:v>
                </c:pt>
                <c:pt idx="1063">
                  <c:v>67.599999999999994</c:v>
                </c:pt>
                <c:pt idx="1064">
                  <c:v>67.599999999999994</c:v>
                </c:pt>
                <c:pt idx="1065">
                  <c:v>67.599999999999994</c:v>
                </c:pt>
                <c:pt idx="1066">
                  <c:v>67.599999999999994</c:v>
                </c:pt>
                <c:pt idx="1067">
                  <c:v>67.599999999999994</c:v>
                </c:pt>
                <c:pt idx="1068">
                  <c:v>67.599999999999994</c:v>
                </c:pt>
                <c:pt idx="1069">
                  <c:v>67.599999999999994</c:v>
                </c:pt>
                <c:pt idx="1070">
                  <c:v>67.7</c:v>
                </c:pt>
                <c:pt idx="1071">
                  <c:v>67.7</c:v>
                </c:pt>
                <c:pt idx="1072">
                  <c:v>67.7</c:v>
                </c:pt>
                <c:pt idx="1073">
                  <c:v>67.7</c:v>
                </c:pt>
                <c:pt idx="1074">
                  <c:v>67.7</c:v>
                </c:pt>
                <c:pt idx="1075">
                  <c:v>67.7</c:v>
                </c:pt>
                <c:pt idx="1076">
                  <c:v>67.7</c:v>
                </c:pt>
                <c:pt idx="1077">
                  <c:v>67.7</c:v>
                </c:pt>
                <c:pt idx="1078">
                  <c:v>67.7</c:v>
                </c:pt>
                <c:pt idx="1079">
                  <c:v>67.7</c:v>
                </c:pt>
                <c:pt idx="1080">
                  <c:v>67.7</c:v>
                </c:pt>
                <c:pt idx="1081">
                  <c:v>67.8</c:v>
                </c:pt>
                <c:pt idx="1082">
                  <c:v>67.8</c:v>
                </c:pt>
                <c:pt idx="1083">
                  <c:v>67.8</c:v>
                </c:pt>
                <c:pt idx="1084">
                  <c:v>67.8</c:v>
                </c:pt>
                <c:pt idx="1085">
                  <c:v>67.8</c:v>
                </c:pt>
                <c:pt idx="1086">
                  <c:v>67.8</c:v>
                </c:pt>
                <c:pt idx="1087">
                  <c:v>67.8</c:v>
                </c:pt>
                <c:pt idx="1088">
                  <c:v>67.8</c:v>
                </c:pt>
                <c:pt idx="1089">
                  <c:v>67.8</c:v>
                </c:pt>
                <c:pt idx="1090">
                  <c:v>67.8</c:v>
                </c:pt>
                <c:pt idx="1091">
                  <c:v>67.900000000000006</c:v>
                </c:pt>
                <c:pt idx="1092">
                  <c:v>67.900000000000006</c:v>
                </c:pt>
                <c:pt idx="1093">
                  <c:v>67.900000000000006</c:v>
                </c:pt>
                <c:pt idx="1094">
                  <c:v>67.900000000000006</c:v>
                </c:pt>
                <c:pt idx="1095">
                  <c:v>67.900000000000006</c:v>
                </c:pt>
                <c:pt idx="1096">
                  <c:v>67.900000000000006</c:v>
                </c:pt>
                <c:pt idx="1097">
                  <c:v>67.900000000000006</c:v>
                </c:pt>
                <c:pt idx="1098">
                  <c:v>67.900000000000006</c:v>
                </c:pt>
                <c:pt idx="1099">
                  <c:v>68</c:v>
                </c:pt>
                <c:pt idx="1100">
                  <c:v>68</c:v>
                </c:pt>
                <c:pt idx="1101">
                  <c:v>68</c:v>
                </c:pt>
                <c:pt idx="1102">
                  <c:v>68</c:v>
                </c:pt>
                <c:pt idx="1103">
                  <c:v>68</c:v>
                </c:pt>
                <c:pt idx="1104">
                  <c:v>68</c:v>
                </c:pt>
                <c:pt idx="1105">
                  <c:v>68</c:v>
                </c:pt>
                <c:pt idx="1106">
                  <c:v>68</c:v>
                </c:pt>
                <c:pt idx="1107">
                  <c:v>68</c:v>
                </c:pt>
                <c:pt idx="1108">
                  <c:v>68</c:v>
                </c:pt>
                <c:pt idx="1109">
                  <c:v>68</c:v>
                </c:pt>
                <c:pt idx="1110">
                  <c:v>68</c:v>
                </c:pt>
                <c:pt idx="1111">
                  <c:v>68</c:v>
                </c:pt>
                <c:pt idx="1112">
                  <c:v>68</c:v>
                </c:pt>
                <c:pt idx="1113">
                  <c:v>68</c:v>
                </c:pt>
                <c:pt idx="1114">
                  <c:v>68</c:v>
                </c:pt>
                <c:pt idx="1115">
                  <c:v>68</c:v>
                </c:pt>
                <c:pt idx="1116">
                  <c:v>68</c:v>
                </c:pt>
                <c:pt idx="1117">
                  <c:v>68</c:v>
                </c:pt>
                <c:pt idx="1118">
                  <c:v>68</c:v>
                </c:pt>
                <c:pt idx="1119">
                  <c:v>68.099999999999994</c:v>
                </c:pt>
                <c:pt idx="1120">
                  <c:v>68.099999999999994</c:v>
                </c:pt>
                <c:pt idx="1121">
                  <c:v>68.099999999999994</c:v>
                </c:pt>
                <c:pt idx="1122">
                  <c:v>68.099999999999994</c:v>
                </c:pt>
                <c:pt idx="1123">
                  <c:v>68.099999999999994</c:v>
                </c:pt>
                <c:pt idx="1124">
                  <c:v>68.099999999999994</c:v>
                </c:pt>
                <c:pt idx="1125">
                  <c:v>68.099999999999994</c:v>
                </c:pt>
                <c:pt idx="1126">
                  <c:v>68.099999999999994</c:v>
                </c:pt>
                <c:pt idx="1127">
                  <c:v>68.099999999999994</c:v>
                </c:pt>
                <c:pt idx="1128">
                  <c:v>68.2</c:v>
                </c:pt>
                <c:pt idx="1129">
                  <c:v>68.2</c:v>
                </c:pt>
                <c:pt idx="1130">
                  <c:v>68.2</c:v>
                </c:pt>
                <c:pt idx="1131">
                  <c:v>68.2</c:v>
                </c:pt>
                <c:pt idx="1132">
                  <c:v>68.2</c:v>
                </c:pt>
                <c:pt idx="1133">
                  <c:v>68.3</c:v>
                </c:pt>
                <c:pt idx="1134">
                  <c:v>68.3</c:v>
                </c:pt>
                <c:pt idx="1135">
                  <c:v>68.3</c:v>
                </c:pt>
                <c:pt idx="1136">
                  <c:v>68.3</c:v>
                </c:pt>
                <c:pt idx="1137">
                  <c:v>68.3</c:v>
                </c:pt>
                <c:pt idx="1138">
                  <c:v>68.3</c:v>
                </c:pt>
                <c:pt idx="1139">
                  <c:v>68.3</c:v>
                </c:pt>
                <c:pt idx="1140">
                  <c:v>68.3</c:v>
                </c:pt>
                <c:pt idx="1141">
                  <c:v>68.3</c:v>
                </c:pt>
                <c:pt idx="1142">
                  <c:v>68.3</c:v>
                </c:pt>
                <c:pt idx="1143">
                  <c:v>68.3</c:v>
                </c:pt>
                <c:pt idx="1144">
                  <c:v>68.400000000000006</c:v>
                </c:pt>
                <c:pt idx="1145">
                  <c:v>68.400000000000006</c:v>
                </c:pt>
                <c:pt idx="1146">
                  <c:v>68.400000000000006</c:v>
                </c:pt>
                <c:pt idx="1147">
                  <c:v>68.400000000000006</c:v>
                </c:pt>
                <c:pt idx="1148">
                  <c:v>68.400000000000006</c:v>
                </c:pt>
                <c:pt idx="1149">
                  <c:v>68.400000000000006</c:v>
                </c:pt>
                <c:pt idx="1150">
                  <c:v>68.400000000000006</c:v>
                </c:pt>
                <c:pt idx="1151">
                  <c:v>68.400000000000006</c:v>
                </c:pt>
                <c:pt idx="1152">
                  <c:v>68.400000000000006</c:v>
                </c:pt>
                <c:pt idx="1153">
                  <c:v>68.400000000000006</c:v>
                </c:pt>
                <c:pt idx="1154">
                  <c:v>68.5</c:v>
                </c:pt>
                <c:pt idx="1155">
                  <c:v>68.5</c:v>
                </c:pt>
                <c:pt idx="1156">
                  <c:v>68.5</c:v>
                </c:pt>
                <c:pt idx="1157">
                  <c:v>68.5</c:v>
                </c:pt>
                <c:pt idx="1158">
                  <c:v>68.5</c:v>
                </c:pt>
                <c:pt idx="1159">
                  <c:v>68.5</c:v>
                </c:pt>
                <c:pt idx="1160">
                  <c:v>68.5</c:v>
                </c:pt>
                <c:pt idx="1161">
                  <c:v>68.5</c:v>
                </c:pt>
                <c:pt idx="1162">
                  <c:v>68.5</c:v>
                </c:pt>
                <c:pt idx="1163">
                  <c:v>68.5</c:v>
                </c:pt>
                <c:pt idx="1164">
                  <c:v>68.5</c:v>
                </c:pt>
                <c:pt idx="1165">
                  <c:v>68.5</c:v>
                </c:pt>
                <c:pt idx="1166">
                  <c:v>68.599999999999994</c:v>
                </c:pt>
                <c:pt idx="1167">
                  <c:v>68.599999999999994</c:v>
                </c:pt>
                <c:pt idx="1168">
                  <c:v>68.599999999999994</c:v>
                </c:pt>
                <c:pt idx="1169">
                  <c:v>68.599999999999994</c:v>
                </c:pt>
                <c:pt idx="1170">
                  <c:v>68.599999999999994</c:v>
                </c:pt>
                <c:pt idx="1171">
                  <c:v>68.599999999999994</c:v>
                </c:pt>
                <c:pt idx="1172">
                  <c:v>68.7</c:v>
                </c:pt>
                <c:pt idx="1173">
                  <c:v>68.7</c:v>
                </c:pt>
                <c:pt idx="1174">
                  <c:v>68.7</c:v>
                </c:pt>
                <c:pt idx="1175">
                  <c:v>68.7</c:v>
                </c:pt>
                <c:pt idx="1176">
                  <c:v>68.7</c:v>
                </c:pt>
                <c:pt idx="1177">
                  <c:v>68.7</c:v>
                </c:pt>
                <c:pt idx="1178">
                  <c:v>68.7</c:v>
                </c:pt>
                <c:pt idx="1179">
                  <c:v>68.7</c:v>
                </c:pt>
                <c:pt idx="1180">
                  <c:v>68.7</c:v>
                </c:pt>
                <c:pt idx="1181">
                  <c:v>68.7</c:v>
                </c:pt>
                <c:pt idx="1182">
                  <c:v>68.8</c:v>
                </c:pt>
                <c:pt idx="1183">
                  <c:v>68.8</c:v>
                </c:pt>
                <c:pt idx="1184">
                  <c:v>68.8</c:v>
                </c:pt>
                <c:pt idx="1185">
                  <c:v>68.8</c:v>
                </c:pt>
                <c:pt idx="1186">
                  <c:v>68.8</c:v>
                </c:pt>
                <c:pt idx="1187">
                  <c:v>68.8</c:v>
                </c:pt>
                <c:pt idx="1188">
                  <c:v>68.8</c:v>
                </c:pt>
                <c:pt idx="1189">
                  <c:v>68.8</c:v>
                </c:pt>
                <c:pt idx="1190">
                  <c:v>68.900000000000006</c:v>
                </c:pt>
                <c:pt idx="1191">
                  <c:v>68.900000000000006</c:v>
                </c:pt>
                <c:pt idx="1192">
                  <c:v>68.900000000000006</c:v>
                </c:pt>
                <c:pt idx="1193">
                  <c:v>68.900000000000006</c:v>
                </c:pt>
                <c:pt idx="1194">
                  <c:v>68.900000000000006</c:v>
                </c:pt>
                <c:pt idx="1195">
                  <c:v>68.900000000000006</c:v>
                </c:pt>
                <c:pt idx="1196">
                  <c:v>68.900000000000006</c:v>
                </c:pt>
                <c:pt idx="1197">
                  <c:v>68.900000000000006</c:v>
                </c:pt>
                <c:pt idx="1198">
                  <c:v>68.900000000000006</c:v>
                </c:pt>
                <c:pt idx="1199">
                  <c:v>69</c:v>
                </c:pt>
                <c:pt idx="1200">
                  <c:v>69</c:v>
                </c:pt>
                <c:pt idx="1201">
                  <c:v>69</c:v>
                </c:pt>
                <c:pt idx="1202">
                  <c:v>69</c:v>
                </c:pt>
                <c:pt idx="1203">
                  <c:v>69</c:v>
                </c:pt>
                <c:pt idx="1204">
                  <c:v>69</c:v>
                </c:pt>
                <c:pt idx="1205">
                  <c:v>69</c:v>
                </c:pt>
                <c:pt idx="1206">
                  <c:v>69</c:v>
                </c:pt>
                <c:pt idx="1207">
                  <c:v>69</c:v>
                </c:pt>
                <c:pt idx="1208">
                  <c:v>69</c:v>
                </c:pt>
                <c:pt idx="1209">
                  <c:v>69</c:v>
                </c:pt>
                <c:pt idx="1210">
                  <c:v>69</c:v>
                </c:pt>
                <c:pt idx="1211">
                  <c:v>69</c:v>
                </c:pt>
                <c:pt idx="1212">
                  <c:v>69</c:v>
                </c:pt>
                <c:pt idx="1213">
                  <c:v>69.099999999999994</c:v>
                </c:pt>
                <c:pt idx="1214">
                  <c:v>69.099999999999994</c:v>
                </c:pt>
                <c:pt idx="1215">
                  <c:v>69.099999999999994</c:v>
                </c:pt>
                <c:pt idx="1216">
                  <c:v>69.099999999999994</c:v>
                </c:pt>
                <c:pt idx="1217">
                  <c:v>69.099999999999994</c:v>
                </c:pt>
                <c:pt idx="1218">
                  <c:v>69.099999999999994</c:v>
                </c:pt>
                <c:pt idx="1219">
                  <c:v>69.099999999999994</c:v>
                </c:pt>
                <c:pt idx="1220">
                  <c:v>69.099999999999994</c:v>
                </c:pt>
                <c:pt idx="1221">
                  <c:v>69.099999999999994</c:v>
                </c:pt>
                <c:pt idx="1222">
                  <c:v>69.099999999999994</c:v>
                </c:pt>
                <c:pt idx="1223">
                  <c:v>69.2</c:v>
                </c:pt>
                <c:pt idx="1224">
                  <c:v>69.2</c:v>
                </c:pt>
                <c:pt idx="1225">
                  <c:v>69.2</c:v>
                </c:pt>
                <c:pt idx="1226">
                  <c:v>69.2</c:v>
                </c:pt>
                <c:pt idx="1227">
                  <c:v>69.2</c:v>
                </c:pt>
                <c:pt idx="1228">
                  <c:v>69.2</c:v>
                </c:pt>
                <c:pt idx="1229">
                  <c:v>69.2</c:v>
                </c:pt>
                <c:pt idx="1230">
                  <c:v>69.2</c:v>
                </c:pt>
                <c:pt idx="1231">
                  <c:v>69.2</c:v>
                </c:pt>
                <c:pt idx="1232">
                  <c:v>69.3</c:v>
                </c:pt>
                <c:pt idx="1233">
                  <c:v>69.3</c:v>
                </c:pt>
                <c:pt idx="1234">
                  <c:v>69.3</c:v>
                </c:pt>
                <c:pt idx="1235">
                  <c:v>69.3</c:v>
                </c:pt>
                <c:pt idx="1236">
                  <c:v>69.3</c:v>
                </c:pt>
                <c:pt idx="1237">
                  <c:v>69.3</c:v>
                </c:pt>
                <c:pt idx="1238">
                  <c:v>69.3</c:v>
                </c:pt>
                <c:pt idx="1239">
                  <c:v>69.3</c:v>
                </c:pt>
                <c:pt idx="1240">
                  <c:v>69.3</c:v>
                </c:pt>
                <c:pt idx="1241">
                  <c:v>69.400000000000006</c:v>
                </c:pt>
                <c:pt idx="1242">
                  <c:v>69.400000000000006</c:v>
                </c:pt>
                <c:pt idx="1243">
                  <c:v>69.400000000000006</c:v>
                </c:pt>
                <c:pt idx="1244">
                  <c:v>69.400000000000006</c:v>
                </c:pt>
                <c:pt idx="1245">
                  <c:v>69.400000000000006</c:v>
                </c:pt>
                <c:pt idx="1246">
                  <c:v>69.400000000000006</c:v>
                </c:pt>
                <c:pt idx="1247">
                  <c:v>69.400000000000006</c:v>
                </c:pt>
                <c:pt idx="1248">
                  <c:v>69.400000000000006</c:v>
                </c:pt>
                <c:pt idx="1249">
                  <c:v>69.400000000000006</c:v>
                </c:pt>
                <c:pt idx="1250">
                  <c:v>69.400000000000006</c:v>
                </c:pt>
                <c:pt idx="1251">
                  <c:v>69.400000000000006</c:v>
                </c:pt>
                <c:pt idx="1252">
                  <c:v>69.400000000000006</c:v>
                </c:pt>
                <c:pt idx="1253">
                  <c:v>69.400000000000006</c:v>
                </c:pt>
                <c:pt idx="1254">
                  <c:v>69.400000000000006</c:v>
                </c:pt>
                <c:pt idx="1255">
                  <c:v>69.400000000000006</c:v>
                </c:pt>
                <c:pt idx="1256">
                  <c:v>69.5</c:v>
                </c:pt>
                <c:pt idx="1257">
                  <c:v>69.5</c:v>
                </c:pt>
                <c:pt idx="1258">
                  <c:v>69.5</c:v>
                </c:pt>
                <c:pt idx="1259">
                  <c:v>69.5</c:v>
                </c:pt>
                <c:pt idx="1260">
                  <c:v>69.5</c:v>
                </c:pt>
                <c:pt idx="1261">
                  <c:v>69.5</c:v>
                </c:pt>
                <c:pt idx="1262">
                  <c:v>69.5</c:v>
                </c:pt>
                <c:pt idx="1263">
                  <c:v>69.5</c:v>
                </c:pt>
                <c:pt idx="1264">
                  <c:v>69.5</c:v>
                </c:pt>
                <c:pt idx="1265">
                  <c:v>69.599999999999994</c:v>
                </c:pt>
                <c:pt idx="1266">
                  <c:v>69.599999999999994</c:v>
                </c:pt>
                <c:pt idx="1267">
                  <c:v>69.599999999999994</c:v>
                </c:pt>
                <c:pt idx="1268">
                  <c:v>69.599999999999994</c:v>
                </c:pt>
                <c:pt idx="1269">
                  <c:v>69.599999999999994</c:v>
                </c:pt>
                <c:pt idx="1270">
                  <c:v>69.599999999999994</c:v>
                </c:pt>
                <c:pt idx="1271">
                  <c:v>69.599999999999994</c:v>
                </c:pt>
                <c:pt idx="1272">
                  <c:v>69.599999999999994</c:v>
                </c:pt>
                <c:pt idx="1273">
                  <c:v>69.599999999999994</c:v>
                </c:pt>
                <c:pt idx="1274">
                  <c:v>69.599999999999994</c:v>
                </c:pt>
                <c:pt idx="1275">
                  <c:v>69.7</c:v>
                </c:pt>
                <c:pt idx="1276">
                  <c:v>69.7</c:v>
                </c:pt>
                <c:pt idx="1277">
                  <c:v>69.7</c:v>
                </c:pt>
                <c:pt idx="1278">
                  <c:v>69.7</c:v>
                </c:pt>
                <c:pt idx="1279">
                  <c:v>69.7</c:v>
                </c:pt>
                <c:pt idx="1280">
                  <c:v>69.7</c:v>
                </c:pt>
                <c:pt idx="1281">
                  <c:v>69.8</c:v>
                </c:pt>
                <c:pt idx="1282">
                  <c:v>69.8</c:v>
                </c:pt>
                <c:pt idx="1283">
                  <c:v>69.8</c:v>
                </c:pt>
                <c:pt idx="1284">
                  <c:v>69.8</c:v>
                </c:pt>
                <c:pt idx="1285">
                  <c:v>69.8</c:v>
                </c:pt>
                <c:pt idx="1286">
                  <c:v>69.8</c:v>
                </c:pt>
                <c:pt idx="1287">
                  <c:v>69.8</c:v>
                </c:pt>
                <c:pt idx="1288">
                  <c:v>69.8</c:v>
                </c:pt>
                <c:pt idx="1289">
                  <c:v>69.900000000000006</c:v>
                </c:pt>
                <c:pt idx="1290">
                  <c:v>69.900000000000006</c:v>
                </c:pt>
                <c:pt idx="1291">
                  <c:v>69.900000000000006</c:v>
                </c:pt>
                <c:pt idx="1292">
                  <c:v>69.900000000000006</c:v>
                </c:pt>
                <c:pt idx="1293">
                  <c:v>69.900000000000006</c:v>
                </c:pt>
                <c:pt idx="1294">
                  <c:v>69.900000000000006</c:v>
                </c:pt>
                <c:pt idx="1295">
                  <c:v>69.900000000000006</c:v>
                </c:pt>
                <c:pt idx="1296">
                  <c:v>69.900000000000006</c:v>
                </c:pt>
                <c:pt idx="1297">
                  <c:v>69.900000000000006</c:v>
                </c:pt>
                <c:pt idx="1298">
                  <c:v>69.900000000000006</c:v>
                </c:pt>
                <c:pt idx="1299">
                  <c:v>69.900000000000006</c:v>
                </c:pt>
                <c:pt idx="1300">
                  <c:v>70</c:v>
                </c:pt>
                <c:pt idx="1301">
                  <c:v>70</c:v>
                </c:pt>
                <c:pt idx="1302">
                  <c:v>70</c:v>
                </c:pt>
                <c:pt idx="1303">
                  <c:v>70</c:v>
                </c:pt>
                <c:pt idx="1304">
                  <c:v>70</c:v>
                </c:pt>
                <c:pt idx="1305">
                  <c:v>70</c:v>
                </c:pt>
                <c:pt idx="1306">
                  <c:v>70</c:v>
                </c:pt>
                <c:pt idx="1307">
                  <c:v>70</c:v>
                </c:pt>
                <c:pt idx="1308">
                  <c:v>71</c:v>
                </c:pt>
                <c:pt idx="1309">
                  <c:v>71</c:v>
                </c:pt>
                <c:pt idx="1310">
                  <c:v>71</c:v>
                </c:pt>
                <c:pt idx="1311">
                  <c:v>71</c:v>
                </c:pt>
                <c:pt idx="1312">
                  <c:v>71</c:v>
                </c:pt>
                <c:pt idx="1313">
                  <c:v>71</c:v>
                </c:pt>
                <c:pt idx="1314">
                  <c:v>71</c:v>
                </c:pt>
                <c:pt idx="1315">
                  <c:v>71</c:v>
                </c:pt>
                <c:pt idx="1316">
                  <c:v>71</c:v>
                </c:pt>
                <c:pt idx="1317">
                  <c:v>71</c:v>
                </c:pt>
                <c:pt idx="1318">
                  <c:v>71</c:v>
                </c:pt>
                <c:pt idx="1319">
                  <c:v>71</c:v>
                </c:pt>
                <c:pt idx="1320">
                  <c:v>71</c:v>
                </c:pt>
                <c:pt idx="1321">
                  <c:v>71</c:v>
                </c:pt>
                <c:pt idx="1322">
                  <c:v>71</c:v>
                </c:pt>
                <c:pt idx="1323">
                  <c:v>71</c:v>
                </c:pt>
                <c:pt idx="1324">
                  <c:v>71</c:v>
                </c:pt>
                <c:pt idx="1325">
                  <c:v>71</c:v>
                </c:pt>
                <c:pt idx="1326">
                  <c:v>71</c:v>
                </c:pt>
                <c:pt idx="1327">
                  <c:v>71.099999999999994</c:v>
                </c:pt>
                <c:pt idx="1328">
                  <c:v>71.099999999999994</c:v>
                </c:pt>
                <c:pt idx="1329">
                  <c:v>71.099999999999994</c:v>
                </c:pt>
                <c:pt idx="1330">
                  <c:v>71.099999999999994</c:v>
                </c:pt>
                <c:pt idx="1331">
                  <c:v>71.099999999999994</c:v>
                </c:pt>
                <c:pt idx="1332">
                  <c:v>71.099999999999994</c:v>
                </c:pt>
                <c:pt idx="1333">
                  <c:v>71.099999999999994</c:v>
                </c:pt>
                <c:pt idx="1334">
                  <c:v>71.099999999999994</c:v>
                </c:pt>
                <c:pt idx="1335">
                  <c:v>71.099999999999994</c:v>
                </c:pt>
                <c:pt idx="1336">
                  <c:v>71.099999999999994</c:v>
                </c:pt>
                <c:pt idx="1337">
                  <c:v>71.099999999999994</c:v>
                </c:pt>
                <c:pt idx="1338">
                  <c:v>71.2</c:v>
                </c:pt>
                <c:pt idx="1339">
                  <c:v>71.2</c:v>
                </c:pt>
                <c:pt idx="1340">
                  <c:v>71.2</c:v>
                </c:pt>
                <c:pt idx="1341">
                  <c:v>71.2</c:v>
                </c:pt>
                <c:pt idx="1342">
                  <c:v>71.2</c:v>
                </c:pt>
                <c:pt idx="1343">
                  <c:v>71.2</c:v>
                </c:pt>
                <c:pt idx="1344">
                  <c:v>71.2</c:v>
                </c:pt>
                <c:pt idx="1345">
                  <c:v>71.2</c:v>
                </c:pt>
                <c:pt idx="1346">
                  <c:v>71.2</c:v>
                </c:pt>
                <c:pt idx="1347">
                  <c:v>71.2</c:v>
                </c:pt>
                <c:pt idx="1348">
                  <c:v>71.2</c:v>
                </c:pt>
                <c:pt idx="1349">
                  <c:v>71.2</c:v>
                </c:pt>
                <c:pt idx="1350">
                  <c:v>71.2</c:v>
                </c:pt>
                <c:pt idx="1351">
                  <c:v>71.3</c:v>
                </c:pt>
                <c:pt idx="1352">
                  <c:v>71.3</c:v>
                </c:pt>
                <c:pt idx="1353">
                  <c:v>71.3</c:v>
                </c:pt>
                <c:pt idx="1354">
                  <c:v>71.3</c:v>
                </c:pt>
                <c:pt idx="1355">
                  <c:v>71.3</c:v>
                </c:pt>
                <c:pt idx="1356">
                  <c:v>71.3</c:v>
                </c:pt>
                <c:pt idx="1357">
                  <c:v>71.3</c:v>
                </c:pt>
                <c:pt idx="1358">
                  <c:v>71.400000000000006</c:v>
                </c:pt>
                <c:pt idx="1359">
                  <c:v>71.400000000000006</c:v>
                </c:pt>
                <c:pt idx="1360">
                  <c:v>71.400000000000006</c:v>
                </c:pt>
                <c:pt idx="1361">
                  <c:v>71.400000000000006</c:v>
                </c:pt>
                <c:pt idx="1362">
                  <c:v>71.400000000000006</c:v>
                </c:pt>
                <c:pt idx="1363">
                  <c:v>71.400000000000006</c:v>
                </c:pt>
                <c:pt idx="1364">
                  <c:v>71.400000000000006</c:v>
                </c:pt>
                <c:pt idx="1365">
                  <c:v>71.400000000000006</c:v>
                </c:pt>
                <c:pt idx="1366">
                  <c:v>71.400000000000006</c:v>
                </c:pt>
                <c:pt idx="1367">
                  <c:v>71.400000000000006</c:v>
                </c:pt>
                <c:pt idx="1368">
                  <c:v>71.400000000000006</c:v>
                </c:pt>
                <c:pt idx="1369">
                  <c:v>71.400000000000006</c:v>
                </c:pt>
                <c:pt idx="1370">
                  <c:v>71.400000000000006</c:v>
                </c:pt>
                <c:pt idx="1371">
                  <c:v>71.400000000000006</c:v>
                </c:pt>
                <c:pt idx="1372">
                  <c:v>71.400000000000006</c:v>
                </c:pt>
                <c:pt idx="1373">
                  <c:v>71.400000000000006</c:v>
                </c:pt>
                <c:pt idx="1374">
                  <c:v>71.5</c:v>
                </c:pt>
                <c:pt idx="1375">
                  <c:v>71.5</c:v>
                </c:pt>
                <c:pt idx="1376">
                  <c:v>71.5</c:v>
                </c:pt>
                <c:pt idx="1377">
                  <c:v>71.5</c:v>
                </c:pt>
                <c:pt idx="1378">
                  <c:v>71.5</c:v>
                </c:pt>
                <c:pt idx="1379">
                  <c:v>71.5</c:v>
                </c:pt>
                <c:pt idx="1380">
                  <c:v>71.5</c:v>
                </c:pt>
                <c:pt idx="1381">
                  <c:v>71.5</c:v>
                </c:pt>
                <c:pt idx="1382">
                  <c:v>71.599999999999994</c:v>
                </c:pt>
                <c:pt idx="1383">
                  <c:v>71.599999999999994</c:v>
                </c:pt>
                <c:pt idx="1384">
                  <c:v>71.599999999999994</c:v>
                </c:pt>
                <c:pt idx="1385">
                  <c:v>71.599999999999994</c:v>
                </c:pt>
                <c:pt idx="1386">
                  <c:v>71.599999999999994</c:v>
                </c:pt>
                <c:pt idx="1387">
                  <c:v>71.599999999999994</c:v>
                </c:pt>
                <c:pt idx="1388">
                  <c:v>71.599999999999994</c:v>
                </c:pt>
                <c:pt idx="1389">
                  <c:v>71.599999999999994</c:v>
                </c:pt>
                <c:pt idx="1390">
                  <c:v>71.599999999999994</c:v>
                </c:pt>
                <c:pt idx="1391">
                  <c:v>71.599999999999994</c:v>
                </c:pt>
                <c:pt idx="1392">
                  <c:v>71.599999999999994</c:v>
                </c:pt>
                <c:pt idx="1393">
                  <c:v>71.599999999999994</c:v>
                </c:pt>
                <c:pt idx="1394">
                  <c:v>71.599999999999994</c:v>
                </c:pt>
                <c:pt idx="1395">
                  <c:v>71.599999999999994</c:v>
                </c:pt>
                <c:pt idx="1396">
                  <c:v>71.7</c:v>
                </c:pt>
                <c:pt idx="1397">
                  <c:v>71.7</c:v>
                </c:pt>
                <c:pt idx="1398">
                  <c:v>71.7</c:v>
                </c:pt>
                <c:pt idx="1399">
                  <c:v>71.7</c:v>
                </c:pt>
                <c:pt idx="1400">
                  <c:v>71.7</c:v>
                </c:pt>
                <c:pt idx="1401">
                  <c:v>71.7</c:v>
                </c:pt>
                <c:pt idx="1402">
                  <c:v>71.7</c:v>
                </c:pt>
                <c:pt idx="1403">
                  <c:v>71.7</c:v>
                </c:pt>
                <c:pt idx="1404">
                  <c:v>71.7</c:v>
                </c:pt>
                <c:pt idx="1405">
                  <c:v>71.7</c:v>
                </c:pt>
                <c:pt idx="1406">
                  <c:v>71.7</c:v>
                </c:pt>
                <c:pt idx="1407">
                  <c:v>71.7</c:v>
                </c:pt>
                <c:pt idx="1408">
                  <c:v>71.7</c:v>
                </c:pt>
                <c:pt idx="1409">
                  <c:v>71.7</c:v>
                </c:pt>
                <c:pt idx="1410">
                  <c:v>71.7</c:v>
                </c:pt>
                <c:pt idx="1411">
                  <c:v>71.7</c:v>
                </c:pt>
                <c:pt idx="1412">
                  <c:v>71.8</c:v>
                </c:pt>
                <c:pt idx="1413">
                  <c:v>71.8</c:v>
                </c:pt>
                <c:pt idx="1414">
                  <c:v>71.8</c:v>
                </c:pt>
                <c:pt idx="1415">
                  <c:v>71.8</c:v>
                </c:pt>
                <c:pt idx="1416">
                  <c:v>71.8</c:v>
                </c:pt>
                <c:pt idx="1417">
                  <c:v>71.8</c:v>
                </c:pt>
                <c:pt idx="1418">
                  <c:v>71.8</c:v>
                </c:pt>
                <c:pt idx="1419">
                  <c:v>71.8</c:v>
                </c:pt>
                <c:pt idx="1420">
                  <c:v>71.8</c:v>
                </c:pt>
                <c:pt idx="1421">
                  <c:v>71.8</c:v>
                </c:pt>
                <c:pt idx="1422">
                  <c:v>71.8</c:v>
                </c:pt>
                <c:pt idx="1423">
                  <c:v>71.8</c:v>
                </c:pt>
                <c:pt idx="1424">
                  <c:v>71.8</c:v>
                </c:pt>
                <c:pt idx="1425">
                  <c:v>71.8</c:v>
                </c:pt>
                <c:pt idx="1426">
                  <c:v>71.8</c:v>
                </c:pt>
                <c:pt idx="1427">
                  <c:v>71.900000000000006</c:v>
                </c:pt>
                <c:pt idx="1428">
                  <c:v>71.900000000000006</c:v>
                </c:pt>
                <c:pt idx="1429">
                  <c:v>71.900000000000006</c:v>
                </c:pt>
                <c:pt idx="1430">
                  <c:v>71.900000000000006</c:v>
                </c:pt>
                <c:pt idx="1431">
                  <c:v>71.900000000000006</c:v>
                </c:pt>
                <c:pt idx="1432">
                  <c:v>71.900000000000006</c:v>
                </c:pt>
                <c:pt idx="1433">
                  <c:v>71.900000000000006</c:v>
                </c:pt>
                <c:pt idx="1434">
                  <c:v>71.900000000000006</c:v>
                </c:pt>
                <c:pt idx="1435">
                  <c:v>71.900000000000006</c:v>
                </c:pt>
                <c:pt idx="1436">
                  <c:v>71.900000000000006</c:v>
                </c:pt>
                <c:pt idx="1437">
                  <c:v>71.900000000000006</c:v>
                </c:pt>
                <c:pt idx="1438">
                  <c:v>71.900000000000006</c:v>
                </c:pt>
                <c:pt idx="1439">
                  <c:v>71.900000000000006</c:v>
                </c:pt>
                <c:pt idx="1440">
                  <c:v>71.900000000000006</c:v>
                </c:pt>
                <c:pt idx="1441">
                  <c:v>72</c:v>
                </c:pt>
                <c:pt idx="1442">
                  <c:v>72</c:v>
                </c:pt>
                <c:pt idx="1443">
                  <c:v>72</c:v>
                </c:pt>
                <c:pt idx="1444">
                  <c:v>72</c:v>
                </c:pt>
                <c:pt idx="1445">
                  <c:v>72</c:v>
                </c:pt>
                <c:pt idx="1446">
                  <c:v>72</c:v>
                </c:pt>
                <c:pt idx="1447">
                  <c:v>72</c:v>
                </c:pt>
                <c:pt idx="1448">
                  <c:v>72</c:v>
                </c:pt>
                <c:pt idx="1449">
                  <c:v>72</c:v>
                </c:pt>
                <c:pt idx="1450">
                  <c:v>72</c:v>
                </c:pt>
                <c:pt idx="1451">
                  <c:v>72</c:v>
                </c:pt>
                <c:pt idx="1452">
                  <c:v>72</c:v>
                </c:pt>
                <c:pt idx="1453">
                  <c:v>72</c:v>
                </c:pt>
                <c:pt idx="1454">
                  <c:v>72</c:v>
                </c:pt>
                <c:pt idx="1455">
                  <c:v>72</c:v>
                </c:pt>
                <c:pt idx="1456">
                  <c:v>72</c:v>
                </c:pt>
                <c:pt idx="1457">
                  <c:v>72</c:v>
                </c:pt>
                <c:pt idx="1458">
                  <c:v>72</c:v>
                </c:pt>
                <c:pt idx="1459">
                  <c:v>72</c:v>
                </c:pt>
                <c:pt idx="1460">
                  <c:v>72</c:v>
                </c:pt>
                <c:pt idx="1461">
                  <c:v>72</c:v>
                </c:pt>
                <c:pt idx="1462">
                  <c:v>72.099999999999994</c:v>
                </c:pt>
                <c:pt idx="1463">
                  <c:v>72.099999999999994</c:v>
                </c:pt>
                <c:pt idx="1464">
                  <c:v>72.099999999999994</c:v>
                </c:pt>
                <c:pt idx="1465">
                  <c:v>72.099999999999994</c:v>
                </c:pt>
                <c:pt idx="1466">
                  <c:v>72.099999999999994</c:v>
                </c:pt>
                <c:pt idx="1467">
                  <c:v>72.099999999999994</c:v>
                </c:pt>
                <c:pt idx="1468">
                  <c:v>72.099999999999994</c:v>
                </c:pt>
                <c:pt idx="1469">
                  <c:v>72.099999999999994</c:v>
                </c:pt>
                <c:pt idx="1470">
                  <c:v>72.099999999999994</c:v>
                </c:pt>
                <c:pt idx="1471">
                  <c:v>72.099999999999994</c:v>
                </c:pt>
                <c:pt idx="1472">
                  <c:v>72.099999999999994</c:v>
                </c:pt>
                <c:pt idx="1473">
                  <c:v>72.099999999999994</c:v>
                </c:pt>
                <c:pt idx="1474">
                  <c:v>72.099999999999994</c:v>
                </c:pt>
                <c:pt idx="1475">
                  <c:v>72.2</c:v>
                </c:pt>
                <c:pt idx="1476">
                  <c:v>72.2</c:v>
                </c:pt>
                <c:pt idx="1477">
                  <c:v>72.2</c:v>
                </c:pt>
                <c:pt idx="1478">
                  <c:v>72.2</c:v>
                </c:pt>
                <c:pt idx="1479">
                  <c:v>72.2</c:v>
                </c:pt>
                <c:pt idx="1480">
                  <c:v>72.2</c:v>
                </c:pt>
                <c:pt idx="1481">
                  <c:v>72.2</c:v>
                </c:pt>
                <c:pt idx="1482">
                  <c:v>72.2</c:v>
                </c:pt>
                <c:pt idx="1483">
                  <c:v>72.2</c:v>
                </c:pt>
                <c:pt idx="1484">
                  <c:v>72.2</c:v>
                </c:pt>
                <c:pt idx="1485">
                  <c:v>72.2</c:v>
                </c:pt>
                <c:pt idx="1486">
                  <c:v>72.2</c:v>
                </c:pt>
                <c:pt idx="1487">
                  <c:v>72.2</c:v>
                </c:pt>
                <c:pt idx="1488">
                  <c:v>72.2</c:v>
                </c:pt>
                <c:pt idx="1489">
                  <c:v>72.2</c:v>
                </c:pt>
                <c:pt idx="1490">
                  <c:v>72.2</c:v>
                </c:pt>
                <c:pt idx="1491">
                  <c:v>72.3</c:v>
                </c:pt>
                <c:pt idx="1492">
                  <c:v>72.3</c:v>
                </c:pt>
                <c:pt idx="1493">
                  <c:v>72.3</c:v>
                </c:pt>
                <c:pt idx="1494">
                  <c:v>72.3</c:v>
                </c:pt>
                <c:pt idx="1495">
                  <c:v>72.3</c:v>
                </c:pt>
                <c:pt idx="1496">
                  <c:v>72.3</c:v>
                </c:pt>
                <c:pt idx="1497">
                  <c:v>72.3</c:v>
                </c:pt>
                <c:pt idx="1498">
                  <c:v>72.3</c:v>
                </c:pt>
                <c:pt idx="1499">
                  <c:v>72.3</c:v>
                </c:pt>
                <c:pt idx="1500">
                  <c:v>72.3</c:v>
                </c:pt>
                <c:pt idx="1501">
                  <c:v>72.3</c:v>
                </c:pt>
                <c:pt idx="1502">
                  <c:v>72.3</c:v>
                </c:pt>
                <c:pt idx="1503">
                  <c:v>72.3</c:v>
                </c:pt>
                <c:pt idx="1504">
                  <c:v>72.3</c:v>
                </c:pt>
                <c:pt idx="1505">
                  <c:v>72.400000000000006</c:v>
                </c:pt>
                <c:pt idx="1506">
                  <c:v>72.400000000000006</c:v>
                </c:pt>
                <c:pt idx="1507">
                  <c:v>72.400000000000006</c:v>
                </c:pt>
                <c:pt idx="1508">
                  <c:v>72.400000000000006</c:v>
                </c:pt>
                <c:pt idx="1509">
                  <c:v>72.400000000000006</c:v>
                </c:pt>
                <c:pt idx="1510">
                  <c:v>72.400000000000006</c:v>
                </c:pt>
                <c:pt idx="1511">
                  <c:v>72.400000000000006</c:v>
                </c:pt>
                <c:pt idx="1512">
                  <c:v>72.400000000000006</c:v>
                </c:pt>
                <c:pt idx="1513">
                  <c:v>72.400000000000006</c:v>
                </c:pt>
                <c:pt idx="1514">
                  <c:v>72.400000000000006</c:v>
                </c:pt>
                <c:pt idx="1515">
                  <c:v>72.400000000000006</c:v>
                </c:pt>
                <c:pt idx="1516">
                  <c:v>72.400000000000006</c:v>
                </c:pt>
                <c:pt idx="1517">
                  <c:v>72.400000000000006</c:v>
                </c:pt>
                <c:pt idx="1518">
                  <c:v>72.400000000000006</c:v>
                </c:pt>
                <c:pt idx="1519">
                  <c:v>72.5</c:v>
                </c:pt>
                <c:pt idx="1520">
                  <c:v>72.5</c:v>
                </c:pt>
                <c:pt idx="1521">
                  <c:v>72.5</c:v>
                </c:pt>
                <c:pt idx="1522">
                  <c:v>72.5</c:v>
                </c:pt>
                <c:pt idx="1523">
                  <c:v>72.5</c:v>
                </c:pt>
                <c:pt idx="1524">
                  <c:v>72.5</c:v>
                </c:pt>
                <c:pt idx="1525">
                  <c:v>72.5</c:v>
                </c:pt>
                <c:pt idx="1526">
                  <c:v>72.5</c:v>
                </c:pt>
                <c:pt idx="1527">
                  <c:v>72.5</c:v>
                </c:pt>
                <c:pt idx="1528">
                  <c:v>72.5</c:v>
                </c:pt>
                <c:pt idx="1529">
                  <c:v>72.5</c:v>
                </c:pt>
                <c:pt idx="1530">
                  <c:v>72.5</c:v>
                </c:pt>
                <c:pt idx="1531">
                  <c:v>72.5</c:v>
                </c:pt>
                <c:pt idx="1532">
                  <c:v>72.5</c:v>
                </c:pt>
                <c:pt idx="1533">
                  <c:v>72.5</c:v>
                </c:pt>
                <c:pt idx="1534">
                  <c:v>72.5</c:v>
                </c:pt>
                <c:pt idx="1535">
                  <c:v>72.5</c:v>
                </c:pt>
                <c:pt idx="1536">
                  <c:v>72.5</c:v>
                </c:pt>
                <c:pt idx="1537">
                  <c:v>72.599999999999994</c:v>
                </c:pt>
                <c:pt idx="1538">
                  <c:v>72.599999999999994</c:v>
                </c:pt>
                <c:pt idx="1539">
                  <c:v>72.599999999999994</c:v>
                </c:pt>
                <c:pt idx="1540">
                  <c:v>72.599999999999994</c:v>
                </c:pt>
                <c:pt idx="1541">
                  <c:v>72.599999999999994</c:v>
                </c:pt>
                <c:pt idx="1542">
                  <c:v>72.599999999999994</c:v>
                </c:pt>
                <c:pt idx="1543">
                  <c:v>72.599999999999994</c:v>
                </c:pt>
                <c:pt idx="1544">
                  <c:v>72.599999999999994</c:v>
                </c:pt>
                <c:pt idx="1545">
                  <c:v>72.599999999999994</c:v>
                </c:pt>
                <c:pt idx="1546">
                  <c:v>72.599999999999994</c:v>
                </c:pt>
                <c:pt idx="1547">
                  <c:v>72.599999999999994</c:v>
                </c:pt>
                <c:pt idx="1548">
                  <c:v>72.599999999999994</c:v>
                </c:pt>
                <c:pt idx="1549">
                  <c:v>72.599999999999994</c:v>
                </c:pt>
                <c:pt idx="1550">
                  <c:v>72.599999999999994</c:v>
                </c:pt>
                <c:pt idx="1551">
                  <c:v>72.599999999999994</c:v>
                </c:pt>
                <c:pt idx="1552">
                  <c:v>72.599999999999994</c:v>
                </c:pt>
                <c:pt idx="1553">
                  <c:v>72.599999999999994</c:v>
                </c:pt>
                <c:pt idx="1554">
                  <c:v>72.599999999999994</c:v>
                </c:pt>
                <c:pt idx="1555">
                  <c:v>72.599999999999994</c:v>
                </c:pt>
                <c:pt idx="1556">
                  <c:v>72.599999999999994</c:v>
                </c:pt>
                <c:pt idx="1557">
                  <c:v>72.7</c:v>
                </c:pt>
                <c:pt idx="1558">
                  <c:v>72.7</c:v>
                </c:pt>
                <c:pt idx="1559">
                  <c:v>72.7</c:v>
                </c:pt>
                <c:pt idx="1560">
                  <c:v>72.7</c:v>
                </c:pt>
                <c:pt idx="1561">
                  <c:v>72.7</c:v>
                </c:pt>
                <c:pt idx="1562">
                  <c:v>72.7</c:v>
                </c:pt>
                <c:pt idx="1563">
                  <c:v>72.7</c:v>
                </c:pt>
                <c:pt idx="1564">
                  <c:v>72.7</c:v>
                </c:pt>
                <c:pt idx="1565">
                  <c:v>72.7</c:v>
                </c:pt>
                <c:pt idx="1566">
                  <c:v>72.7</c:v>
                </c:pt>
                <c:pt idx="1567">
                  <c:v>72.7</c:v>
                </c:pt>
                <c:pt idx="1568">
                  <c:v>72.7</c:v>
                </c:pt>
                <c:pt idx="1569">
                  <c:v>72.7</c:v>
                </c:pt>
                <c:pt idx="1570">
                  <c:v>72.7</c:v>
                </c:pt>
                <c:pt idx="1571">
                  <c:v>72.7</c:v>
                </c:pt>
                <c:pt idx="1572">
                  <c:v>72.7</c:v>
                </c:pt>
                <c:pt idx="1573">
                  <c:v>72.7</c:v>
                </c:pt>
                <c:pt idx="1574">
                  <c:v>72.7</c:v>
                </c:pt>
                <c:pt idx="1575">
                  <c:v>72.7</c:v>
                </c:pt>
                <c:pt idx="1576">
                  <c:v>72.7</c:v>
                </c:pt>
                <c:pt idx="1577">
                  <c:v>72.7</c:v>
                </c:pt>
                <c:pt idx="1578">
                  <c:v>72.8</c:v>
                </c:pt>
                <c:pt idx="1579">
                  <c:v>72.8</c:v>
                </c:pt>
                <c:pt idx="1580">
                  <c:v>72.8</c:v>
                </c:pt>
                <c:pt idx="1581">
                  <c:v>72.8</c:v>
                </c:pt>
                <c:pt idx="1582">
                  <c:v>72.8</c:v>
                </c:pt>
                <c:pt idx="1583">
                  <c:v>72.8</c:v>
                </c:pt>
                <c:pt idx="1584">
                  <c:v>72.8</c:v>
                </c:pt>
                <c:pt idx="1585">
                  <c:v>72.8</c:v>
                </c:pt>
                <c:pt idx="1586">
                  <c:v>72.8</c:v>
                </c:pt>
                <c:pt idx="1587">
                  <c:v>72.8</c:v>
                </c:pt>
                <c:pt idx="1588">
                  <c:v>72.8</c:v>
                </c:pt>
                <c:pt idx="1589">
                  <c:v>72.8</c:v>
                </c:pt>
                <c:pt idx="1590">
                  <c:v>72.8</c:v>
                </c:pt>
                <c:pt idx="1591">
                  <c:v>72.8</c:v>
                </c:pt>
                <c:pt idx="1592">
                  <c:v>72.8</c:v>
                </c:pt>
                <c:pt idx="1593">
                  <c:v>72.8</c:v>
                </c:pt>
                <c:pt idx="1594">
                  <c:v>72.8</c:v>
                </c:pt>
                <c:pt idx="1595">
                  <c:v>72.8</c:v>
                </c:pt>
                <c:pt idx="1596">
                  <c:v>72.8</c:v>
                </c:pt>
                <c:pt idx="1597">
                  <c:v>72.900000000000006</c:v>
                </c:pt>
                <c:pt idx="1598">
                  <c:v>72.900000000000006</c:v>
                </c:pt>
                <c:pt idx="1599">
                  <c:v>72.900000000000006</c:v>
                </c:pt>
                <c:pt idx="1600">
                  <c:v>72.900000000000006</c:v>
                </c:pt>
                <c:pt idx="1601">
                  <c:v>72.900000000000006</c:v>
                </c:pt>
                <c:pt idx="1602">
                  <c:v>72.900000000000006</c:v>
                </c:pt>
                <c:pt idx="1603">
                  <c:v>72.900000000000006</c:v>
                </c:pt>
                <c:pt idx="1604">
                  <c:v>72.900000000000006</c:v>
                </c:pt>
                <c:pt idx="1605">
                  <c:v>72.900000000000006</c:v>
                </c:pt>
                <c:pt idx="1606">
                  <c:v>72.900000000000006</c:v>
                </c:pt>
                <c:pt idx="1607">
                  <c:v>72.900000000000006</c:v>
                </c:pt>
                <c:pt idx="1608">
                  <c:v>72.900000000000006</c:v>
                </c:pt>
                <c:pt idx="1609">
                  <c:v>72.900000000000006</c:v>
                </c:pt>
                <c:pt idx="1610">
                  <c:v>72.900000000000006</c:v>
                </c:pt>
                <c:pt idx="1611">
                  <c:v>72.900000000000006</c:v>
                </c:pt>
                <c:pt idx="1612">
                  <c:v>72.900000000000006</c:v>
                </c:pt>
                <c:pt idx="1613">
                  <c:v>72.900000000000006</c:v>
                </c:pt>
                <c:pt idx="1614">
                  <c:v>72.900000000000006</c:v>
                </c:pt>
                <c:pt idx="1615">
                  <c:v>72.900000000000006</c:v>
                </c:pt>
                <c:pt idx="1616">
                  <c:v>73</c:v>
                </c:pt>
                <c:pt idx="1617">
                  <c:v>73</c:v>
                </c:pt>
                <c:pt idx="1618">
                  <c:v>73</c:v>
                </c:pt>
                <c:pt idx="1619">
                  <c:v>73</c:v>
                </c:pt>
                <c:pt idx="1620">
                  <c:v>73</c:v>
                </c:pt>
                <c:pt idx="1621">
                  <c:v>73</c:v>
                </c:pt>
                <c:pt idx="1622">
                  <c:v>73</c:v>
                </c:pt>
                <c:pt idx="1623">
                  <c:v>73</c:v>
                </c:pt>
                <c:pt idx="1624">
                  <c:v>73</c:v>
                </c:pt>
                <c:pt idx="1625">
                  <c:v>73</c:v>
                </c:pt>
                <c:pt idx="1626">
                  <c:v>73</c:v>
                </c:pt>
                <c:pt idx="1627">
                  <c:v>73</c:v>
                </c:pt>
                <c:pt idx="1628">
                  <c:v>73</c:v>
                </c:pt>
                <c:pt idx="1629">
                  <c:v>73</c:v>
                </c:pt>
                <c:pt idx="1630">
                  <c:v>73</c:v>
                </c:pt>
                <c:pt idx="1631">
                  <c:v>73</c:v>
                </c:pt>
                <c:pt idx="1632">
                  <c:v>73</c:v>
                </c:pt>
                <c:pt idx="1633">
                  <c:v>73</c:v>
                </c:pt>
                <c:pt idx="1634">
                  <c:v>73</c:v>
                </c:pt>
                <c:pt idx="1635">
                  <c:v>73</c:v>
                </c:pt>
                <c:pt idx="1636">
                  <c:v>73</c:v>
                </c:pt>
                <c:pt idx="1637">
                  <c:v>73</c:v>
                </c:pt>
                <c:pt idx="1638">
                  <c:v>73</c:v>
                </c:pt>
                <c:pt idx="1639">
                  <c:v>73</c:v>
                </c:pt>
                <c:pt idx="1640">
                  <c:v>73</c:v>
                </c:pt>
                <c:pt idx="1641">
                  <c:v>73</c:v>
                </c:pt>
                <c:pt idx="1642">
                  <c:v>73</c:v>
                </c:pt>
                <c:pt idx="1643">
                  <c:v>73</c:v>
                </c:pt>
                <c:pt idx="1644">
                  <c:v>73</c:v>
                </c:pt>
                <c:pt idx="1645">
                  <c:v>73</c:v>
                </c:pt>
                <c:pt idx="1646">
                  <c:v>73</c:v>
                </c:pt>
                <c:pt idx="1647">
                  <c:v>73</c:v>
                </c:pt>
                <c:pt idx="1648">
                  <c:v>73</c:v>
                </c:pt>
                <c:pt idx="1649">
                  <c:v>73</c:v>
                </c:pt>
                <c:pt idx="1650">
                  <c:v>73</c:v>
                </c:pt>
                <c:pt idx="1651">
                  <c:v>73</c:v>
                </c:pt>
                <c:pt idx="1652">
                  <c:v>73</c:v>
                </c:pt>
                <c:pt idx="1653">
                  <c:v>73</c:v>
                </c:pt>
                <c:pt idx="1654">
                  <c:v>73</c:v>
                </c:pt>
                <c:pt idx="1655">
                  <c:v>73</c:v>
                </c:pt>
                <c:pt idx="1656">
                  <c:v>73</c:v>
                </c:pt>
                <c:pt idx="1657">
                  <c:v>73</c:v>
                </c:pt>
                <c:pt idx="1658">
                  <c:v>73</c:v>
                </c:pt>
                <c:pt idx="1659">
                  <c:v>73</c:v>
                </c:pt>
                <c:pt idx="1660">
                  <c:v>73</c:v>
                </c:pt>
                <c:pt idx="1661">
                  <c:v>73.099999999999994</c:v>
                </c:pt>
                <c:pt idx="1662">
                  <c:v>73.099999999999994</c:v>
                </c:pt>
                <c:pt idx="1663">
                  <c:v>73.099999999999994</c:v>
                </c:pt>
                <c:pt idx="1664">
                  <c:v>73.099999999999994</c:v>
                </c:pt>
                <c:pt idx="1665">
                  <c:v>73.099999999999994</c:v>
                </c:pt>
                <c:pt idx="1666">
                  <c:v>73.099999999999994</c:v>
                </c:pt>
                <c:pt idx="1667">
                  <c:v>73.099999999999994</c:v>
                </c:pt>
                <c:pt idx="1668">
                  <c:v>73.099999999999994</c:v>
                </c:pt>
                <c:pt idx="1669">
                  <c:v>73.099999999999994</c:v>
                </c:pt>
                <c:pt idx="1670">
                  <c:v>73.099999999999994</c:v>
                </c:pt>
                <c:pt idx="1671">
                  <c:v>73.099999999999994</c:v>
                </c:pt>
                <c:pt idx="1672">
                  <c:v>73.099999999999994</c:v>
                </c:pt>
                <c:pt idx="1673">
                  <c:v>73.099999999999994</c:v>
                </c:pt>
                <c:pt idx="1674">
                  <c:v>73.099999999999994</c:v>
                </c:pt>
                <c:pt idx="1675">
                  <c:v>73.099999999999994</c:v>
                </c:pt>
                <c:pt idx="1676">
                  <c:v>73.099999999999994</c:v>
                </c:pt>
                <c:pt idx="1677">
                  <c:v>73.099999999999994</c:v>
                </c:pt>
                <c:pt idx="1678">
                  <c:v>73.099999999999994</c:v>
                </c:pt>
                <c:pt idx="1679">
                  <c:v>73.2</c:v>
                </c:pt>
                <c:pt idx="1680">
                  <c:v>73.2</c:v>
                </c:pt>
                <c:pt idx="1681">
                  <c:v>73.2</c:v>
                </c:pt>
                <c:pt idx="1682">
                  <c:v>73.2</c:v>
                </c:pt>
                <c:pt idx="1683">
                  <c:v>73.2</c:v>
                </c:pt>
                <c:pt idx="1684">
                  <c:v>73.2</c:v>
                </c:pt>
                <c:pt idx="1685">
                  <c:v>73.2</c:v>
                </c:pt>
                <c:pt idx="1686">
                  <c:v>73.2</c:v>
                </c:pt>
                <c:pt idx="1687">
                  <c:v>73.2</c:v>
                </c:pt>
                <c:pt idx="1688">
                  <c:v>73.2</c:v>
                </c:pt>
                <c:pt idx="1689">
                  <c:v>73.2</c:v>
                </c:pt>
                <c:pt idx="1690">
                  <c:v>73.2</c:v>
                </c:pt>
                <c:pt idx="1691">
                  <c:v>73.2</c:v>
                </c:pt>
                <c:pt idx="1692">
                  <c:v>73.2</c:v>
                </c:pt>
                <c:pt idx="1693">
                  <c:v>73.2</c:v>
                </c:pt>
                <c:pt idx="1694">
                  <c:v>73.2</c:v>
                </c:pt>
                <c:pt idx="1695">
                  <c:v>73.2</c:v>
                </c:pt>
                <c:pt idx="1696">
                  <c:v>73.2</c:v>
                </c:pt>
                <c:pt idx="1697">
                  <c:v>73.2</c:v>
                </c:pt>
                <c:pt idx="1698">
                  <c:v>73.2</c:v>
                </c:pt>
                <c:pt idx="1699">
                  <c:v>73.2</c:v>
                </c:pt>
                <c:pt idx="1700">
                  <c:v>73.2</c:v>
                </c:pt>
                <c:pt idx="1701">
                  <c:v>73.2</c:v>
                </c:pt>
                <c:pt idx="1702">
                  <c:v>73.3</c:v>
                </c:pt>
                <c:pt idx="1703">
                  <c:v>73.3</c:v>
                </c:pt>
                <c:pt idx="1704">
                  <c:v>73.3</c:v>
                </c:pt>
                <c:pt idx="1705">
                  <c:v>73.3</c:v>
                </c:pt>
                <c:pt idx="1706">
                  <c:v>73.3</c:v>
                </c:pt>
                <c:pt idx="1707">
                  <c:v>73.3</c:v>
                </c:pt>
                <c:pt idx="1708">
                  <c:v>73.3</c:v>
                </c:pt>
                <c:pt idx="1709">
                  <c:v>73.3</c:v>
                </c:pt>
                <c:pt idx="1710">
                  <c:v>73.3</c:v>
                </c:pt>
                <c:pt idx="1711">
                  <c:v>73.3</c:v>
                </c:pt>
                <c:pt idx="1712">
                  <c:v>73.3</c:v>
                </c:pt>
                <c:pt idx="1713">
                  <c:v>73.3</c:v>
                </c:pt>
                <c:pt idx="1714">
                  <c:v>73.3</c:v>
                </c:pt>
                <c:pt idx="1715">
                  <c:v>73.3</c:v>
                </c:pt>
                <c:pt idx="1716">
                  <c:v>73.3</c:v>
                </c:pt>
                <c:pt idx="1717">
                  <c:v>73.3</c:v>
                </c:pt>
                <c:pt idx="1718">
                  <c:v>73.3</c:v>
                </c:pt>
                <c:pt idx="1719">
                  <c:v>73.3</c:v>
                </c:pt>
                <c:pt idx="1720">
                  <c:v>73.3</c:v>
                </c:pt>
                <c:pt idx="1721">
                  <c:v>73.3</c:v>
                </c:pt>
                <c:pt idx="1722">
                  <c:v>73.3</c:v>
                </c:pt>
                <c:pt idx="1723">
                  <c:v>73.400000000000006</c:v>
                </c:pt>
                <c:pt idx="1724">
                  <c:v>73.400000000000006</c:v>
                </c:pt>
                <c:pt idx="1725">
                  <c:v>73.400000000000006</c:v>
                </c:pt>
                <c:pt idx="1726">
                  <c:v>73.400000000000006</c:v>
                </c:pt>
                <c:pt idx="1727">
                  <c:v>73.400000000000006</c:v>
                </c:pt>
                <c:pt idx="1728">
                  <c:v>73.400000000000006</c:v>
                </c:pt>
                <c:pt idx="1729">
                  <c:v>73.400000000000006</c:v>
                </c:pt>
                <c:pt idx="1730">
                  <c:v>73.400000000000006</c:v>
                </c:pt>
                <c:pt idx="1731">
                  <c:v>73.400000000000006</c:v>
                </c:pt>
                <c:pt idx="1732">
                  <c:v>73.400000000000006</c:v>
                </c:pt>
                <c:pt idx="1733">
                  <c:v>73.400000000000006</c:v>
                </c:pt>
                <c:pt idx="1734">
                  <c:v>73.400000000000006</c:v>
                </c:pt>
                <c:pt idx="1735">
                  <c:v>73.400000000000006</c:v>
                </c:pt>
                <c:pt idx="1736">
                  <c:v>73.400000000000006</c:v>
                </c:pt>
                <c:pt idx="1737">
                  <c:v>73.400000000000006</c:v>
                </c:pt>
                <c:pt idx="1738">
                  <c:v>73.400000000000006</c:v>
                </c:pt>
                <c:pt idx="1739">
                  <c:v>73.400000000000006</c:v>
                </c:pt>
                <c:pt idx="1740">
                  <c:v>73.400000000000006</c:v>
                </c:pt>
                <c:pt idx="1741">
                  <c:v>73.400000000000006</c:v>
                </c:pt>
                <c:pt idx="1742">
                  <c:v>73.5</c:v>
                </c:pt>
                <c:pt idx="1743">
                  <c:v>73.5</c:v>
                </c:pt>
                <c:pt idx="1744">
                  <c:v>73.5</c:v>
                </c:pt>
                <c:pt idx="1745">
                  <c:v>73.5</c:v>
                </c:pt>
                <c:pt idx="1746">
                  <c:v>73.5</c:v>
                </c:pt>
                <c:pt idx="1747">
                  <c:v>73.5</c:v>
                </c:pt>
                <c:pt idx="1748">
                  <c:v>73.5</c:v>
                </c:pt>
                <c:pt idx="1749">
                  <c:v>73.5</c:v>
                </c:pt>
                <c:pt idx="1750">
                  <c:v>73.5</c:v>
                </c:pt>
                <c:pt idx="1751">
                  <c:v>73.5</c:v>
                </c:pt>
                <c:pt idx="1752">
                  <c:v>73.5</c:v>
                </c:pt>
                <c:pt idx="1753">
                  <c:v>73.5</c:v>
                </c:pt>
                <c:pt idx="1754">
                  <c:v>73.5</c:v>
                </c:pt>
                <c:pt idx="1755">
                  <c:v>73.5</c:v>
                </c:pt>
                <c:pt idx="1756">
                  <c:v>73.5</c:v>
                </c:pt>
                <c:pt idx="1757">
                  <c:v>73.5</c:v>
                </c:pt>
                <c:pt idx="1758">
                  <c:v>73.5</c:v>
                </c:pt>
                <c:pt idx="1759">
                  <c:v>73.5</c:v>
                </c:pt>
                <c:pt idx="1760">
                  <c:v>73.5</c:v>
                </c:pt>
                <c:pt idx="1761">
                  <c:v>73.5</c:v>
                </c:pt>
                <c:pt idx="1762">
                  <c:v>73.5</c:v>
                </c:pt>
                <c:pt idx="1763">
                  <c:v>73.5</c:v>
                </c:pt>
                <c:pt idx="1764">
                  <c:v>73.5</c:v>
                </c:pt>
                <c:pt idx="1765">
                  <c:v>73.599999999999994</c:v>
                </c:pt>
                <c:pt idx="1766">
                  <c:v>73.599999999999994</c:v>
                </c:pt>
                <c:pt idx="1767">
                  <c:v>73.599999999999994</c:v>
                </c:pt>
                <c:pt idx="1768">
                  <c:v>73.599999999999994</c:v>
                </c:pt>
                <c:pt idx="1769">
                  <c:v>73.599999999999994</c:v>
                </c:pt>
                <c:pt idx="1770">
                  <c:v>73.599999999999994</c:v>
                </c:pt>
                <c:pt idx="1771">
                  <c:v>73.599999999999994</c:v>
                </c:pt>
                <c:pt idx="1772">
                  <c:v>73.599999999999994</c:v>
                </c:pt>
                <c:pt idx="1773">
                  <c:v>73.599999999999994</c:v>
                </c:pt>
                <c:pt idx="1774">
                  <c:v>73.599999999999994</c:v>
                </c:pt>
                <c:pt idx="1775">
                  <c:v>73.599999999999994</c:v>
                </c:pt>
                <c:pt idx="1776">
                  <c:v>73.599999999999994</c:v>
                </c:pt>
                <c:pt idx="1777">
                  <c:v>73.599999999999994</c:v>
                </c:pt>
                <c:pt idx="1778">
                  <c:v>73.599999999999994</c:v>
                </c:pt>
                <c:pt idx="1779">
                  <c:v>73.599999999999994</c:v>
                </c:pt>
                <c:pt idx="1780">
                  <c:v>73.599999999999994</c:v>
                </c:pt>
                <c:pt idx="1781">
                  <c:v>73.599999999999994</c:v>
                </c:pt>
                <c:pt idx="1782">
                  <c:v>73.599999999999994</c:v>
                </c:pt>
                <c:pt idx="1783">
                  <c:v>73.599999999999994</c:v>
                </c:pt>
                <c:pt idx="1784">
                  <c:v>73.599999999999994</c:v>
                </c:pt>
                <c:pt idx="1785">
                  <c:v>73.599999999999994</c:v>
                </c:pt>
                <c:pt idx="1786">
                  <c:v>73.599999999999994</c:v>
                </c:pt>
                <c:pt idx="1787">
                  <c:v>73.599999999999994</c:v>
                </c:pt>
                <c:pt idx="1788">
                  <c:v>73.599999999999994</c:v>
                </c:pt>
                <c:pt idx="1789">
                  <c:v>73.599999999999994</c:v>
                </c:pt>
                <c:pt idx="1790">
                  <c:v>73.599999999999994</c:v>
                </c:pt>
                <c:pt idx="1791">
                  <c:v>73.599999999999994</c:v>
                </c:pt>
                <c:pt idx="1792">
                  <c:v>73.599999999999994</c:v>
                </c:pt>
                <c:pt idx="1793">
                  <c:v>73.7</c:v>
                </c:pt>
                <c:pt idx="1794">
                  <c:v>73.7</c:v>
                </c:pt>
                <c:pt idx="1795">
                  <c:v>73.7</c:v>
                </c:pt>
                <c:pt idx="1796">
                  <c:v>73.7</c:v>
                </c:pt>
                <c:pt idx="1797">
                  <c:v>73.7</c:v>
                </c:pt>
                <c:pt idx="1798">
                  <c:v>73.7</c:v>
                </c:pt>
                <c:pt idx="1799">
                  <c:v>73.7</c:v>
                </c:pt>
                <c:pt idx="1800">
                  <c:v>73.7</c:v>
                </c:pt>
                <c:pt idx="1801">
                  <c:v>73.7</c:v>
                </c:pt>
                <c:pt idx="1802">
                  <c:v>73.7</c:v>
                </c:pt>
                <c:pt idx="1803">
                  <c:v>73.7</c:v>
                </c:pt>
                <c:pt idx="1804">
                  <c:v>73.7</c:v>
                </c:pt>
                <c:pt idx="1805">
                  <c:v>73.7</c:v>
                </c:pt>
                <c:pt idx="1806">
                  <c:v>73.7</c:v>
                </c:pt>
                <c:pt idx="1807">
                  <c:v>73.7</c:v>
                </c:pt>
                <c:pt idx="1808">
                  <c:v>73.7</c:v>
                </c:pt>
                <c:pt idx="1809">
                  <c:v>73.7</c:v>
                </c:pt>
                <c:pt idx="1810">
                  <c:v>73.7</c:v>
                </c:pt>
                <c:pt idx="1811">
                  <c:v>73.7</c:v>
                </c:pt>
                <c:pt idx="1812">
                  <c:v>73.8</c:v>
                </c:pt>
                <c:pt idx="1813">
                  <c:v>73.8</c:v>
                </c:pt>
                <c:pt idx="1814">
                  <c:v>73.8</c:v>
                </c:pt>
                <c:pt idx="1815">
                  <c:v>73.8</c:v>
                </c:pt>
                <c:pt idx="1816">
                  <c:v>73.8</c:v>
                </c:pt>
                <c:pt idx="1817">
                  <c:v>73.8</c:v>
                </c:pt>
                <c:pt idx="1818">
                  <c:v>73.8</c:v>
                </c:pt>
                <c:pt idx="1819">
                  <c:v>73.8</c:v>
                </c:pt>
                <c:pt idx="1820">
                  <c:v>73.8</c:v>
                </c:pt>
                <c:pt idx="1821">
                  <c:v>73.8</c:v>
                </c:pt>
                <c:pt idx="1822">
                  <c:v>73.8</c:v>
                </c:pt>
                <c:pt idx="1823">
                  <c:v>73.8</c:v>
                </c:pt>
                <c:pt idx="1824">
                  <c:v>73.8</c:v>
                </c:pt>
                <c:pt idx="1825">
                  <c:v>73.8</c:v>
                </c:pt>
                <c:pt idx="1826">
                  <c:v>73.8</c:v>
                </c:pt>
                <c:pt idx="1827">
                  <c:v>73.8</c:v>
                </c:pt>
                <c:pt idx="1828">
                  <c:v>73.8</c:v>
                </c:pt>
                <c:pt idx="1829">
                  <c:v>73.8</c:v>
                </c:pt>
                <c:pt idx="1830">
                  <c:v>73.8</c:v>
                </c:pt>
                <c:pt idx="1831">
                  <c:v>73.8</c:v>
                </c:pt>
                <c:pt idx="1832">
                  <c:v>73.8</c:v>
                </c:pt>
                <c:pt idx="1833">
                  <c:v>73.8</c:v>
                </c:pt>
                <c:pt idx="1834">
                  <c:v>73.900000000000006</c:v>
                </c:pt>
                <c:pt idx="1835">
                  <c:v>73.900000000000006</c:v>
                </c:pt>
                <c:pt idx="1836">
                  <c:v>73.900000000000006</c:v>
                </c:pt>
                <c:pt idx="1837">
                  <c:v>73.900000000000006</c:v>
                </c:pt>
                <c:pt idx="1838">
                  <c:v>73.900000000000006</c:v>
                </c:pt>
                <c:pt idx="1839">
                  <c:v>73.900000000000006</c:v>
                </c:pt>
                <c:pt idx="1840">
                  <c:v>73.900000000000006</c:v>
                </c:pt>
                <c:pt idx="1841">
                  <c:v>73.900000000000006</c:v>
                </c:pt>
                <c:pt idx="1842">
                  <c:v>73.900000000000006</c:v>
                </c:pt>
                <c:pt idx="1843">
                  <c:v>73.900000000000006</c:v>
                </c:pt>
                <c:pt idx="1844">
                  <c:v>73.900000000000006</c:v>
                </c:pt>
                <c:pt idx="1845">
                  <c:v>73.900000000000006</c:v>
                </c:pt>
                <c:pt idx="1846">
                  <c:v>73.900000000000006</c:v>
                </c:pt>
                <c:pt idx="1847">
                  <c:v>73.900000000000006</c:v>
                </c:pt>
                <c:pt idx="1848">
                  <c:v>73.900000000000006</c:v>
                </c:pt>
                <c:pt idx="1849">
                  <c:v>73.900000000000006</c:v>
                </c:pt>
                <c:pt idx="1850">
                  <c:v>73.900000000000006</c:v>
                </c:pt>
                <c:pt idx="1851">
                  <c:v>73.900000000000006</c:v>
                </c:pt>
                <c:pt idx="1852">
                  <c:v>73.900000000000006</c:v>
                </c:pt>
                <c:pt idx="1853">
                  <c:v>73.900000000000006</c:v>
                </c:pt>
                <c:pt idx="1854">
                  <c:v>73.900000000000006</c:v>
                </c:pt>
                <c:pt idx="1855">
                  <c:v>73.900000000000006</c:v>
                </c:pt>
                <c:pt idx="1856">
                  <c:v>73.900000000000006</c:v>
                </c:pt>
                <c:pt idx="1857">
                  <c:v>73.900000000000006</c:v>
                </c:pt>
                <c:pt idx="1858">
                  <c:v>73.900000000000006</c:v>
                </c:pt>
                <c:pt idx="1859">
                  <c:v>74</c:v>
                </c:pt>
                <c:pt idx="1860">
                  <c:v>74</c:v>
                </c:pt>
                <c:pt idx="1861">
                  <c:v>74</c:v>
                </c:pt>
                <c:pt idx="1862">
                  <c:v>74</c:v>
                </c:pt>
                <c:pt idx="1863">
                  <c:v>74</c:v>
                </c:pt>
                <c:pt idx="1864">
                  <c:v>74</c:v>
                </c:pt>
                <c:pt idx="1865">
                  <c:v>74</c:v>
                </c:pt>
                <c:pt idx="1866">
                  <c:v>74</c:v>
                </c:pt>
                <c:pt idx="1867">
                  <c:v>74</c:v>
                </c:pt>
                <c:pt idx="1868">
                  <c:v>74</c:v>
                </c:pt>
                <c:pt idx="1869">
                  <c:v>74</c:v>
                </c:pt>
                <c:pt idx="1870">
                  <c:v>74</c:v>
                </c:pt>
                <c:pt idx="1871">
                  <c:v>74</c:v>
                </c:pt>
                <c:pt idx="1872">
                  <c:v>74</c:v>
                </c:pt>
                <c:pt idx="1873">
                  <c:v>74</c:v>
                </c:pt>
                <c:pt idx="1874">
                  <c:v>74</c:v>
                </c:pt>
                <c:pt idx="1875">
                  <c:v>74</c:v>
                </c:pt>
                <c:pt idx="1876">
                  <c:v>74</c:v>
                </c:pt>
                <c:pt idx="1877">
                  <c:v>74</c:v>
                </c:pt>
                <c:pt idx="1878">
                  <c:v>74</c:v>
                </c:pt>
                <c:pt idx="1879">
                  <c:v>74</c:v>
                </c:pt>
                <c:pt idx="1880">
                  <c:v>74.099999999999994</c:v>
                </c:pt>
                <c:pt idx="1881">
                  <c:v>74.099999999999994</c:v>
                </c:pt>
                <c:pt idx="1882">
                  <c:v>74.099999999999994</c:v>
                </c:pt>
                <c:pt idx="1883">
                  <c:v>74.099999999999994</c:v>
                </c:pt>
                <c:pt idx="1884">
                  <c:v>74.099999999999994</c:v>
                </c:pt>
                <c:pt idx="1885">
                  <c:v>74.099999999999994</c:v>
                </c:pt>
                <c:pt idx="1886">
                  <c:v>74.099999999999994</c:v>
                </c:pt>
                <c:pt idx="1887">
                  <c:v>74.099999999999994</c:v>
                </c:pt>
                <c:pt idx="1888">
                  <c:v>74.099999999999994</c:v>
                </c:pt>
                <c:pt idx="1889">
                  <c:v>74.099999999999994</c:v>
                </c:pt>
                <c:pt idx="1890">
                  <c:v>74.099999999999994</c:v>
                </c:pt>
                <c:pt idx="1891">
                  <c:v>74.099999999999994</c:v>
                </c:pt>
                <c:pt idx="1892">
                  <c:v>74.099999999999994</c:v>
                </c:pt>
                <c:pt idx="1893">
                  <c:v>74.099999999999994</c:v>
                </c:pt>
                <c:pt idx="1894">
                  <c:v>74.099999999999994</c:v>
                </c:pt>
                <c:pt idx="1895">
                  <c:v>74.099999999999994</c:v>
                </c:pt>
                <c:pt idx="1896">
                  <c:v>74.099999999999994</c:v>
                </c:pt>
                <c:pt idx="1897">
                  <c:v>74.099999999999994</c:v>
                </c:pt>
                <c:pt idx="1898">
                  <c:v>74.099999999999994</c:v>
                </c:pt>
                <c:pt idx="1899">
                  <c:v>74.099999999999994</c:v>
                </c:pt>
                <c:pt idx="1900">
                  <c:v>74.099999999999994</c:v>
                </c:pt>
                <c:pt idx="1901">
                  <c:v>74.099999999999994</c:v>
                </c:pt>
                <c:pt idx="1902">
                  <c:v>74.099999999999994</c:v>
                </c:pt>
                <c:pt idx="1903">
                  <c:v>74.2</c:v>
                </c:pt>
                <c:pt idx="1904">
                  <c:v>74.2</c:v>
                </c:pt>
                <c:pt idx="1905">
                  <c:v>74.2</c:v>
                </c:pt>
                <c:pt idx="1906">
                  <c:v>74.2</c:v>
                </c:pt>
                <c:pt idx="1907">
                  <c:v>74.2</c:v>
                </c:pt>
                <c:pt idx="1908">
                  <c:v>74.2</c:v>
                </c:pt>
                <c:pt idx="1909">
                  <c:v>74.2</c:v>
                </c:pt>
                <c:pt idx="1910">
                  <c:v>74.2</c:v>
                </c:pt>
                <c:pt idx="1911">
                  <c:v>74.2</c:v>
                </c:pt>
                <c:pt idx="1912">
                  <c:v>74.2</c:v>
                </c:pt>
                <c:pt idx="1913">
                  <c:v>74.2</c:v>
                </c:pt>
                <c:pt idx="1914">
                  <c:v>74.2</c:v>
                </c:pt>
                <c:pt idx="1915">
                  <c:v>74.2</c:v>
                </c:pt>
                <c:pt idx="1916">
                  <c:v>74.2</c:v>
                </c:pt>
                <c:pt idx="1917">
                  <c:v>74.2</c:v>
                </c:pt>
                <c:pt idx="1918">
                  <c:v>74.2</c:v>
                </c:pt>
                <c:pt idx="1919">
                  <c:v>74.2</c:v>
                </c:pt>
                <c:pt idx="1920">
                  <c:v>74.2</c:v>
                </c:pt>
                <c:pt idx="1921">
                  <c:v>74.2</c:v>
                </c:pt>
                <c:pt idx="1922">
                  <c:v>74.2</c:v>
                </c:pt>
                <c:pt idx="1923">
                  <c:v>74.2</c:v>
                </c:pt>
                <c:pt idx="1924">
                  <c:v>74.2</c:v>
                </c:pt>
                <c:pt idx="1925">
                  <c:v>74.2</c:v>
                </c:pt>
                <c:pt idx="1926">
                  <c:v>74.3</c:v>
                </c:pt>
                <c:pt idx="1927">
                  <c:v>74.3</c:v>
                </c:pt>
                <c:pt idx="1928">
                  <c:v>74.3</c:v>
                </c:pt>
                <c:pt idx="1929">
                  <c:v>74.3</c:v>
                </c:pt>
                <c:pt idx="1930">
                  <c:v>74.3</c:v>
                </c:pt>
                <c:pt idx="1931">
                  <c:v>74.3</c:v>
                </c:pt>
                <c:pt idx="1932">
                  <c:v>74.3</c:v>
                </c:pt>
                <c:pt idx="1933">
                  <c:v>74.3</c:v>
                </c:pt>
                <c:pt idx="1934">
                  <c:v>74.3</c:v>
                </c:pt>
                <c:pt idx="1935">
                  <c:v>74.3</c:v>
                </c:pt>
                <c:pt idx="1936">
                  <c:v>74.3</c:v>
                </c:pt>
                <c:pt idx="1937">
                  <c:v>74.3</c:v>
                </c:pt>
                <c:pt idx="1938">
                  <c:v>74.3</c:v>
                </c:pt>
                <c:pt idx="1939">
                  <c:v>74.400000000000006</c:v>
                </c:pt>
                <c:pt idx="1940">
                  <c:v>74.400000000000006</c:v>
                </c:pt>
                <c:pt idx="1941">
                  <c:v>74.400000000000006</c:v>
                </c:pt>
                <c:pt idx="1942">
                  <c:v>74.400000000000006</c:v>
                </c:pt>
                <c:pt idx="1943">
                  <c:v>74.400000000000006</c:v>
                </c:pt>
                <c:pt idx="1944">
                  <c:v>74.400000000000006</c:v>
                </c:pt>
                <c:pt idx="1945">
                  <c:v>74.400000000000006</c:v>
                </c:pt>
                <c:pt idx="1946">
                  <c:v>74.400000000000006</c:v>
                </c:pt>
                <c:pt idx="1947">
                  <c:v>74.400000000000006</c:v>
                </c:pt>
                <c:pt idx="1948">
                  <c:v>74.400000000000006</c:v>
                </c:pt>
                <c:pt idx="1949">
                  <c:v>74.400000000000006</c:v>
                </c:pt>
                <c:pt idx="1950">
                  <c:v>74.400000000000006</c:v>
                </c:pt>
                <c:pt idx="1951">
                  <c:v>74.400000000000006</c:v>
                </c:pt>
                <c:pt idx="1952">
                  <c:v>74.400000000000006</c:v>
                </c:pt>
                <c:pt idx="1953">
                  <c:v>74.400000000000006</c:v>
                </c:pt>
                <c:pt idx="1954">
                  <c:v>74.400000000000006</c:v>
                </c:pt>
                <c:pt idx="1955">
                  <c:v>74.400000000000006</c:v>
                </c:pt>
                <c:pt idx="1956">
                  <c:v>74.400000000000006</c:v>
                </c:pt>
                <c:pt idx="1957">
                  <c:v>74.400000000000006</c:v>
                </c:pt>
                <c:pt idx="1958">
                  <c:v>74.400000000000006</c:v>
                </c:pt>
                <c:pt idx="1959">
                  <c:v>74.400000000000006</c:v>
                </c:pt>
                <c:pt idx="1960">
                  <c:v>74.400000000000006</c:v>
                </c:pt>
                <c:pt idx="1961">
                  <c:v>74.400000000000006</c:v>
                </c:pt>
                <c:pt idx="1962">
                  <c:v>74.5</c:v>
                </c:pt>
                <c:pt idx="1963">
                  <c:v>74.5</c:v>
                </c:pt>
                <c:pt idx="1964">
                  <c:v>74.5</c:v>
                </c:pt>
                <c:pt idx="1965">
                  <c:v>74.5</c:v>
                </c:pt>
                <c:pt idx="1966">
                  <c:v>74.5</c:v>
                </c:pt>
                <c:pt idx="1967">
                  <c:v>74.5</c:v>
                </c:pt>
                <c:pt idx="1968">
                  <c:v>74.5</c:v>
                </c:pt>
                <c:pt idx="1969">
                  <c:v>74.5</c:v>
                </c:pt>
                <c:pt idx="1970">
                  <c:v>74.5</c:v>
                </c:pt>
                <c:pt idx="1971">
                  <c:v>74.5</c:v>
                </c:pt>
                <c:pt idx="1972">
                  <c:v>74.5</c:v>
                </c:pt>
                <c:pt idx="1973">
                  <c:v>74.5</c:v>
                </c:pt>
                <c:pt idx="1974">
                  <c:v>74.5</c:v>
                </c:pt>
                <c:pt idx="1975">
                  <c:v>74.5</c:v>
                </c:pt>
                <c:pt idx="1976">
                  <c:v>74.5</c:v>
                </c:pt>
                <c:pt idx="1977">
                  <c:v>74.5</c:v>
                </c:pt>
                <c:pt idx="1978">
                  <c:v>74.5</c:v>
                </c:pt>
                <c:pt idx="1979">
                  <c:v>74.5</c:v>
                </c:pt>
                <c:pt idx="1980">
                  <c:v>74.5</c:v>
                </c:pt>
                <c:pt idx="1981">
                  <c:v>74.5</c:v>
                </c:pt>
                <c:pt idx="1982">
                  <c:v>74.5</c:v>
                </c:pt>
                <c:pt idx="1983">
                  <c:v>74.5</c:v>
                </c:pt>
                <c:pt idx="1984">
                  <c:v>74.5</c:v>
                </c:pt>
                <c:pt idx="1985">
                  <c:v>74.5</c:v>
                </c:pt>
                <c:pt idx="1986">
                  <c:v>74.599999999999994</c:v>
                </c:pt>
                <c:pt idx="1987">
                  <c:v>74.599999999999994</c:v>
                </c:pt>
                <c:pt idx="1988">
                  <c:v>74.599999999999994</c:v>
                </c:pt>
                <c:pt idx="1989">
                  <c:v>74.599999999999994</c:v>
                </c:pt>
                <c:pt idx="1990">
                  <c:v>74.599999999999994</c:v>
                </c:pt>
                <c:pt idx="1991">
                  <c:v>74.599999999999994</c:v>
                </c:pt>
                <c:pt idx="1992">
                  <c:v>74.599999999999994</c:v>
                </c:pt>
                <c:pt idx="1993">
                  <c:v>74.599999999999994</c:v>
                </c:pt>
                <c:pt idx="1994">
                  <c:v>74.599999999999994</c:v>
                </c:pt>
                <c:pt idx="1995">
                  <c:v>74.599999999999994</c:v>
                </c:pt>
                <c:pt idx="1996">
                  <c:v>74.599999999999994</c:v>
                </c:pt>
                <c:pt idx="1997">
                  <c:v>74.599999999999994</c:v>
                </c:pt>
                <c:pt idx="1998">
                  <c:v>74.599999999999994</c:v>
                </c:pt>
                <c:pt idx="1999">
                  <c:v>74.599999999999994</c:v>
                </c:pt>
                <c:pt idx="2000" formatCode="General">
                  <c:v>74.599999999999994</c:v>
                </c:pt>
                <c:pt idx="2001" formatCode="General">
                  <c:v>74.599999999999994</c:v>
                </c:pt>
                <c:pt idx="2002" formatCode="General">
                  <c:v>74.599999999999994</c:v>
                </c:pt>
                <c:pt idx="2003" formatCode="General">
                  <c:v>74.599999999999994</c:v>
                </c:pt>
                <c:pt idx="2004" formatCode="General">
                  <c:v>74.599999999999994</c:v>
                </c:pt>
                <c:pt idx="2005" formatCode="General">
                  <c:v>74.599999999999994</c:v>
                </c:pt>
                <c:pt idx="2006" formatCode="General">
                  <c:v>74.7</c:v>
                </c:pt>
                <c:pt idx="2007" formatCode="General">
                  <c:v>74.7</c:v>
                </c:pt>
                <c:pt idx="2008" formatCode="General">
                  <c:v>74.7</c:v>
                </c:pt>
                <c:pt idx="2009" formatCode="General">
                  <c:v>74.7</c:v>
                </c:pt>
                <c:pt idx="2010" formatCode="General">
                  <c:v>74.7</c:v>
                </c:pt>
                <c:pt idx="2011" formatCode="General">
                  <c:v>74.7</c:v>
                </c:pt>
                <c:pt idx="2012" formatCode="General">
                  <c:v>74.7</c:v>
                </c:pt>
                <c:pt idx="2013" formatCode="General">
                  <c:v>74.7</c:v>
                </c:pt>
                <c:pt idx="2014" formatCode="General">
                  <c:v>74.7</c:v>
                </c:pt>
                <c:pt idx="2015" formatCode="General">
                  <c:v>74.7</c:v>
                </c:pt>
                <c:pt idx="2016" formatCode="General">
                  <c:v>74.7</c:v>
                </c:pt>
                <c:pt idx="2017" formatCode="General">
                  <c:v>74.7</c:v>
                </c:pt>
                <c:pt idx="2018" formatCode="General">
                  <c:v>74.7</c:v>
                </c:pt>
                <c:pt idx="2019" formatCode="General">
                  <c:v>74.7</c:v>
                </c:pt>
                <c:pt idx="2020" formatCode="General">
                  <c:v>74.7</c:v>
                </c:pt>
                <c:pt idx="2021" formatCode="General">
                  <c:v>74.7</c:v>
                </c:pt>
                <c:pt idx="2022" formatCode="General">
                  <c:v>74.7</c:v>
                </c:pt>
                <c:pt idx="2023" formatCode="General">
                  <c:v>74.7</c:v>
                </c:pt>
                <c:pt idx="2024" formatCode="General">
                  <c:v>74.7</c:v>
                </c:pt>
                <c:pt idx="2025" formatCode="General">
                  <c:v>74.7</c:v>
                </c:pt>
                <c:pt idx="2026" formatCode="General">
                  <c:v>74.7</c:v>
                </c:pt>
                <c:pt idx="2027" formatCode="General">
                  <c:v>74.7</c:v>
                </c:pt>
                <c:pt idx="2028" formatCode="General">
                  <c:v>74.7</c:v>
                </c:pt>
                <c:pt idx="2029" formatCode="General">
                  <c:v>74.7</c:v>
                </c:pt>
                <c:pt idx="2030" formatCode="General">
                  <c:v>74.8</c:v>
                </c:pt>
                <c:pt idx="2031" formatCode="General">
                  <c:v>74.8</c:v>
                </c:pt>
                <c:pt idx="2032" formatCode="General">
                  <c:v>74.8</c:v>
                </c:pt>
                <c:pt idx="2033" formatCode="General">
                  <c:v>74.8</c:v>
                </c:pt>
                <c:pt idx="2034" formatCode="General">
                  <c:v>74.8</c:v>
                </c:pt>
                <c:pt idx="2035" formatCode="General">
                  <c:v>74.8</c:v>
                </c:pt>
                <c:pt idx="2036" formatCode="General">
                  <c:v>74.8</c:v>
                </c:pt>
                <c:pt idx="2037" formatCode="General">
                  <c:v>74.8</c:v>
                </c:pt>
                <c:pt idx="2038" formatCode="General">
                  <c:v>74.8</c:v>
                </c:pt>
                <c:pt idx="2039" formatCode="General">
                  <c:v>74.8</c:v>
                </c:pt>
                <c:pt idx="2040" formatCode="General">
                  <c:v>74.8</c:v>
                </c:pt>
                <c:pt idx="2041" formatCode="General">
                  <c:v>74.8</c:v>
                </c:pt>
                <c:pt idx="2042" formatCode="General">
                  <c:v>74.8</c:v>
                </c:pt>
                <c:pt idx="2043" formatCode="General">
                  <c:v>74.8</c:v>
                </c:pt>
                <c:pt idx="2044" formatCode="General">
                  <c:v>74.8</c:v>
                </c:pt>
                <c:pt idx="2045" formatCode="General">
                  <c:v>74.8</c:v>
                </c:pt>
                <c:pt idx="2046" formatCode="General">
                  <c:v>74.8</c:v>
                </c:pt>
                <c:pt idx="2047" formatCode="General">
                  <c:v>74.8</c:v>
                </c:pt>
                <c:pt idx="2048" formatCode="General">
                  <c:v>74.900000000000006</c:v>
                </c:pt>
                <c:pt idx="2049" formatCode="General">
                  <c:v>74.900000000000006</c:v>
                </c:pt>
                <c:pt idx="2050" formatCode="General">
                  <c:v>74.900000000000006</c:v>
                </c:pt>
                <c:pt idx="2051" formatCode="General">
                  <c:v>74.900000000000006</c:v>
                </c:pt>
                <c:pt idx="2052" formatCode="General">
                  <c:v>74.900000000000006</c:v>
                </c:pt>
                <c:pt idx="2053" formatCode="General">
                  <c:v>74.900000000000006</c:v>
                </c:pt>
                <c:pt idx="2054" formatCode="General">
                  <c:v>74.900000000000006</c:v>
                </c:pt>
                <c:pt idx="2055" formatCode="General">
                  <c:v>74.900000000000006</c:v>
                </c:pt>
                <c:pt idx="2056" formatCode="General">
                  <c:v>74.900000000000006</c:v>
                </c:pt>
                <c:pt idx="2057" formatCode="General">
                  <c:v>74.900000000000006</c:v>
                </c:pt>
                <c:pt idx="2058" formatCode="General">
                  <c:v>74.900000000000006</c:v>
                </c:pt>
                <c:pt idx="2059" formatCode="General">
                  <c:v>74.900000000000006</c:v>
                </c:pt>
                <c:pt idx="2060" formatCode="General">
                  <c:v>74.900000000000006</c:v>
                </c:pt>
                <c:pt idx="2061" formatCode="General">
                  <c:v>74.900000000000006</c:v>
                </c:pt>
                <c:pt idx="2062" formatCode="General">
                  <c:v>74.900000000000006</c:v>
                </c:pt>
                <c:pt idx="2063" formatCode="General">
                  <c:v>74.900000000000006</c:v>
                </c:pt>
                <c:pt idx="2064" formatCode="General">
                  <c:v>74.900000000000006</c:v>
                </c:pt>
                <c:pt idx="2065" formatCode="General">
                  <c:v>74.900000000000006</c:v>
                </c:pt>
                <c:pt idx="2066" formatCode="General">
                  <c:v>74.900000000000006</c:v>
                </c:pt>
                <c:pt idx="2067" formatCode="General">
                  <c:v>74.900000000000006</c:v>
                </c:pt>
                <c:pt idx="2068" formatCode="General">
                  <c:v>74.900000000000006</c:v>
                </c:pt>
                <c:pt idx="2069" formatCode="General">
                  <c:v>74.900000000000006</c:v>
                </c:pt>
                <c:pt idx="2070" formatCode="General">
                  <c:v>74.900000000000006</c:v>
                </c:pt>
                <c:pt idx="2071" formatCode="General">
                  <c:v>75</c:v>
                </c:pt>
                <c:pt idx="2072" formatCode="General">
                  <c:v>75</c:v>
                </c:pt>
                <c:pt idx="2073" formatCode="General">
                  <c:v>75</c:v>
                </c:pt>
                <c:pt idx="2074" formatCode="General">
                  <c:v>75</c:v>
                </c:pt>
                <c:pt idx="2075" formatCode="General">
                  <c:v>75</c:v>
                </c:pt>
                <c:pt idx="2076" formatCode="General">
                  <c:v>75</c:v>
                </c:pt>
                <c:pt idx="2077" formatCode="General">
                  <c:v>75</c:v>
                </c:pt>
                <c:pt idx="2078" formatCode="General">
                  <c:v>75</c:v>
                </c:pt>
                <c:pt idx="2079" formatCode="General">
                  <c:v>75</c:v>
                </c:pt>
                <c:pt idx="2080" formatCode="General">
                  <c:v>75</c:v>
                </c:pt>
                <c:pt idx="2081" formatCode="General">
                  <c:v>75</c:v>
                </c:pt>
                <c:pt idx="2082" formatCode="General">
                  <c:v>75</c:v>
                </c:pt>
                <c:pt idx="2083" formatCode="General">
                  <c:v>75</c:v>
                </c:pt>
                <c:pt idx="2084" formatCode="General">
                  <c:v>75</c:v>
                </c:pt>
                <c:pt idx="2085" formatCode="General">
                  <c:v>75</c:v>
                </c:pt>
                <c:pt idx="2086" formatCode="General">
                  <c:v>75</c:v>
                </c:pt>
                <c:pt idx="2087" formatCode="General">
                  <c:v>75</c:v>
                </c:pt>
                <c:pt idx="2088" formatCode="General">
                  <c:v>75</c:v>
                </c:pt>
                <c:pt idx="2089" formatCode="General">
                  <c:v>75</c:v>
                </c:pt>
                <c:pt idx="2090" formatCode="General">
                  <c:v>75</c:v>
                </c:pt>
                <c:pt idx="2091" formatCode="General">
                  <c:v>75</c:v>
                </c:pt>
                <c:pt idx="2092" formatCode="General">
                  <c:v>75</c:v>
                </c:pt>
                <c:pt idx="2093" formatCode="General">
                  <c:v>75</c:v>
                </c:pt>
                <c:pt idx="2094" formatCode="General">
                  <c:v>75</c:v>
                </c:pt>
                <c:pt idx="2095" formatCode="General">
                  <c:v>75</c:v>
                </c:pt>
                <c:pt idx="2096" formatCode="General">
                  <c:v>75</c:v>
                </c:pt>
                <c:pt idx="2097" formatCode="General">
                  <c:v>75</c:v>
                </c:pt>
                <c:pt idx="2098" formatCode="General">
                  <c:v>75</c:v>
                </c:pt>
                <c:pt idx="2099" formatCode="General">
                  <c:v>75</c:v>
                </c:pt>
                <c:pt idx="2100" formatCode="General">
                  <c:v>75</c:v>
                </c:pt>
                <c:pt idx="2101" formatCode="General">
                  <c:v>75</c:v>
                </c:pt>
                <c:pt idx="2102" formatCode="General">
                  <c:v>75</c:v>
                </c:pt>
                <c:pt idx="2103" formatCode="General">
                  <c:v>75</c:v>
                </c:pt>
                <c:pt idx="2104" formatCode="General">
                  <c:v>75.099999999999994</c:v>
                </c:pt>
                <c:pt idx="2105" formatCode="General">
                  <c:v>75.099999999999994</c:v>
                </c:pt>
                <c:pt idx="2106" formatCode="General">
                  <c:v>75.099999999999994</c:v>
                </c:pt>
                <c:pt idx="2107" formatCode="General">
                  <c:v>75.099999999999994</c:v>
                </c:pt>
                <c:pt idx="2108" formatCode="General">
                  <c:v>75.099999999999994</c:v>
                </c:pt>
                <c:pt idx="2109" formatCode="General">
                  <c:v>75.099999999999994</c:v>
                </c:pt>
                <c:pt idx="2110" formatCode="General">
                  <c:v>75.099999999999994</c:v>
                </c:pt>
                <c:pt idx="2111" formatCode="General">
                  <c:v>75.099999999999994</c:v>
                </c:pt>
                <c:pt idx="2112" formatCode="General">
                  <c:v>75.099999999999994</c:v>
                </c:pt>
                <c:pt idx="2113" formatCode="General">
                  <c:v>75.099999999999994</c:v>
                </c:pt>
                <c:pt idx="2114" formatCode="General">
                  <c:v>75.2</c:v>
                </c:pt>
                <c:pt idx="2115" formatCode="General">
                  <c:v>75.2</c:v>
                </c:pt>
                <c:pt idx="2116" formatCode="General">
                  <c:v>75.2</c:v>
                </c:pt>
                <c:pt idx="2117" formatCode="General">
                  <c:v>75.2</c:v>
                </c:pt>
                <c:pt idx="2118" formatCode="General">
                  <c:v>75.2</c:v>
                </c:pt>
                <c:pt idx="2119" formatCode="General">
                  <c:v>75.2</c:v>
                </c:pt>
                <c:pt idx="2120" formatCode="General">
                  <c:v>75.2</c:v>
                </c:pt>
                <c:pt idx="2121" formatCode="General">
                  <c:v>75.2</c:v>
                </c:pt>
                <c:pt idx="2122" formatCode="General">
                  <c:v>75.2</c:v>
                </c:pt>
                <c:pt idx="2123" formatCode="General">
                  <c:v>75.2</c:v>
                </c:pt>
                <c:pt idx="2124" formatCode="General">
                  <c:v>75.2</c:v>
                </c:pt>
                <c:pt idx="2125" formatCode="General">
                  <c:v>75.2</c:v>
                </c:pt>
                <c:pt idx="2126" formatCode="General">
                  <c:v>75.2</c:v>
                </c:pt>
                <c:pt idx="2127" formatCode="General">
                  <c:v>75.2</c:v>
                </c:pt>
                <c:pt idx="2128" formatCode="General">
                  <c:v>75.2</c:v>
                </c:pt>
                <c:pt idx="2129" formatCode="General">
                  <c:v>75.3</c:v>
                </c:pt>
                <c:pt idx="2130" formatCode="General">
                  <c:v>75.3</c:v>
                </c:pt>
                <c:pt idx="2131" formatCode="General">
                  <c:v>75.3</c:v>
                </c:pt>
                <c:pt idx="2132" formatCode="General">
                  <c:v>75.3</c:v>
                </c:pt>
                <c:pt idx="2133" formatCode="General">
                  <c:v>75.3</c:v>
                </c:pt>
                <c:pt idx="2134" formatCode="General">
                  <c:v>75.3</c:v>
                </c:pt>
                <c:pt idx="2135" formatCode="General">
                  <c:v>75.3</c:v>
                </c:pt>
                <c:pt idx="2136" formatCode="General">
                  <c:v>75.3</c:v>
                </c:pt>
                <c:pt idx="2137" formatCode="General">
                  <c:v>75.3</c:v>
                </c:pt>
                <c:pt idx="2138" formatCode="General">
                  <c:v>75.3</c:v>
                </c:pt>
                <c:pt idx="2139" formatCode="General">
                  <c:v>75.3</c:v>
                </c:pt>
                <c:pt idx="2140" formatCode="General">
                  <c:v>75.3</c:v>
                </c:pt>
                <c:pt idx="2141" formatCode="General">
                  <c:v>75.3</c:v>
                </c:pt>
                <c:pt idx="2142" formatCode="General">
                  <c:v>75.3</c:v>
                </c:pt>
                <c:pt idx="2143" formatCode="General">
                  <c:v>75.3</c:v>
                </c:pt>
                <c:pt idx="2144" formatCode="General">
                  <c:v>75.3</c:v>
                </c:pt>
                <c:pt idx="2145" formatCode="General">
                  <c:v>75.400000000000006</c:v>
                </c:pt>
                <c:pt idx="2146" formatCode="General">
                  <c:v>75.400000000000006</c:v>
                </c:pt>
                <c:pt idx="2147" formatCode="General">
                  <c:v>75.400000000000006</c:v>
                </c:pt>
                <c:pt idx="2148" formatCode="General">
                  <c:v>75.400000000000006</c:v>
                </c:pt>
                <c:pt idx="2149" formatCode="General">
                  <c:v>75.400000000000006</c:v>
                </c:pt>
                <c:pt idx="2150" formatCode="General">
                  <c:v>75.400000000000006</c:v>
                </c:pt>
                <c:pt idx="2151" formatCode="General">
                  <c:v>75.400000000000006</c:v>
                </c:pt>
                <c:pt idx="2152" formatCode="General">
                  <c:v>75.400000000000006</c:v>
                </c:pt>
                <c:pt idx="2153" formatCode="General">
                  <c:v>75.400000000000006</c:v>
                </c:pt>
                <c:pt idx="2154" formatCode="General">
                  <c:v>75.400000000000006</c:v>
                </c:pt>
                <c:pt idx="2155" formatCode="General">
                  <c:v>75.400000000000006</c:v>
                </c:pt>
                <c:pt idx="2156" formatCode="General">
                  <c:v>75.400000000000006</c:v>
                </c:pt>
                <c:pt idx="2157" formatCode="General">
                  <c:v>75.400000000000006</c:v>
                </c:pt>
                <c:pt idx="2158" formatCode="General">
                  <c:v>75.400000000000006</c:v>
                </c:pt>
                <c:pt idx="2159" formatCode="General">
                  <c:v>75.400000000000006</c:v>
                </c:pt>
                <c:pt idx="2160" formatCode="General">
                  <c:v>75.400000000000006</c:v>
                </c:pt>
                <c:pt idx="2161" formatCode="General">
                  <c:v>75.400000000000006</c:v>
                </c:pt>
                <c:pt idx="2162" formatCode="General">
                  <c:v>75.400000000000006</c:v>
                </c:pt>
                <c:pt idx="2163" formatCode="General">
                  <c:v>75.400000000000006</c:v>
                </c:pt>
                <c:pt idx="2164" formatCode="General">
                  <c:v>75.400000000000006</c:v>
                </c:pt>
                <c:pt idx="2165" formatCode="General">
                  <c:v>75.400000000000006</c:v>
                </c:pt>
                <c:pt idx="2166" formatCode="General">
                  <c:v>75.5</c:v>
                </c:pt>
                <c:pt idx="2167" formatCode="General">
                  <c:v>75.5</c:v>
                </c:pt>
                <c:pt idx="2168" formatCode="General">
                  <c:v>75.5</c:v>
                </c:pt>
                <c:pt idx="2169" formatCode="General">
                  <c:v>75.5</c:v>
                </c:pt>
                <c:pt idx="2170" formatCode="General">
                  <c:v>75.5</c:v>
                </c:pt>
                <c:pt idx="2171" formatCode="General">
                  <c:v>75.5</c:v>
                </c:pt>
                <c:pt idx="2172" formatCode="General">
                  <c:v>75.5</c:v>
                </c:pt>
                <c:pt idx="2173" formatCode="General">
                  <c:v>75.5</c:v>
                </c:pt>
                <c:pt idx="2174" formatCode="General">
                  <c:v>75.5</c:v>
                </c:pt>
                <c:pt idx="2175" formatCode="General">
                  <c:v>75.5</c:v>
                </c:pt>
                <c:pt idx="2176" formatCode="General">
                  <c:v>75.5</c:v>
                </c:pt>
                <c:pt idx="2177" formatCode="General">
                  <c:v>75.5</c:v>
                </c:pt>
                <c:pt idx="2178" formatCode="General">
                  <c:v>75.5</c:v>
                </c:pt>
                <c:pt idx="2179" formatCode="General">
                  <c:v>75.599999999999994</c:v>
                </c:pt>
                <c:pt idx="2180" formatCode="General">
                  <c:v>75.599999999999994</c:v>
                </c:pt>
                <c:pt idx="2181" formatCode="General">
                  <c:v>75.599999999999994</c:v>
                </c:pt>
                <c:pt idx="2182" formatCode="General">
                  <c:v>75.599999999999994</c:v>
                </c:pt>
                <c:pt idx="2183" formatCode="General">
                  <c:v>75.599999999999994</c:v>
                </c:pt>
                <c:pt idx="2184" formatCode="General">
                  <c:v>75.599999999999994</c:v>
                </c:pt>
                <c:pt idx="2185" formatCode="General">
                  <c:v>75.599999999999994</c:v>
                </c:pt>
                <c:pt idx="2186" formatCode="General">
                  <c:v>75.599999999999994</c:v>
                </c:pt>
                <c:pt idx="2187" formatCode="General">
                  <c:v>75.599999999999994</c:v>
                </c:pt>
                <c:pt idx="2188" formatCode="General">
                  <c:v>75.599999999999994</c:v>
                </c:pt>
                <c:pt idx="2189" formatCode="General">
                  <c:v>75.599999999999994</c:v>
                </c:pt>
                <c:pt idx="2190" formatCode="General">
                  <c:v>75.599999999999994</c:v>
                </c:pt>
                <c:pt idx="2191" formatCode="General">
                  <c:v>75.599999999999994</c:v>
                </c:pt>
                <c:pt idx="2192" formatCode="General">
                  <c:v>75.599999999999994</c:v>
                </c:pt>
                <c:pt idx="2193" formatCode="General">
                  <c:v>75.599999999999994</c:v>
                </c:pt>
                <c:pt idx="2194" formatCode="General">
                  <c:v>75.599999999999994</c:v>
                </c:pt>
                <c:pt idx="2195" formatCode="General">
                  <c:v>75.7</c:v>
                </c:pt>
                <c:pt idx="2196" formatCode="General">
                  <c:v>75.7</c:v>
                </c:pt>
                <c:pt idx="2197" formatCode="General">
                  <c:v>75.7</c:v>
                </c:pt>
                <c:pt idx="2198" formatCode="General">
                  <c:v>75.7</c:v>
                </c:pt>
                <c:pt idx="2199" formatCode="General">
                  <c:v>75.7</c:v>
                </c:pt>
                <c:pt idx="2200" formatCode="General">
                  <c:v>75.7</c:v>
                </c:pt>
                <c:pt idx="2201" formatCode="General">
                  <c:v>75.7</c:v>
                </c:pt>
                <c:pt idx="2202" formatCode="General">
                  <c:v>75.7</c:v>
                </c:pt>
                <c:pt idx="2203" formatCode="General">
                  <c:v>75.7</c:v>
                </c:pt>
                <c:pt idx="2204" formatCode="General">
                  <c:v>75.7</c:v>
                </c:pt>
                <c:pt idx="2205" formatCode="General">
                  <c:v>75.8</c:v>
                </c:pt>
                <c:pt idx="2206" formatCode="General">
                  <c:v>75.8</c:v>
                </c:pt>
                <c:pt idx="2207" formatCode="General">
                  <c:v>75.8</c:v>
                </c:pt>
                <c:pt idx="2208" formatCode="General">
                  <c:v>75.8</c:v>
                </c:pt>
                <c:pt idx="2209" formatCode="General">
                  <c:v>75.8</c:v>
                </c:pt>
                <c:pt idx="2210" formatCode="General">
                  <c:v>75.8</c:v>
                </c:pt>
                <c:pt idx="2211" formatCode="General">
                  <c:v>75.8</c:v>
                </c:pt>
                <c:pt idx="2212" formatCode="General">
                  <c:v>75.8</c:v>
                </c:pt>
                <c:pt idx="2213" formatCode="General">
                  <c:v>75.8</c:v>
                </c:pt>
                <c:pt idx="2214" formatCode="General">
                  <c:v>75.8</c:v>
                </c:pt>
                <c:pt idx="2215" formatCode="General">
                  <c:v>75.8</c:v>
                </c:pt>
                <c:pt idx="2216" formatCode="General">
                  <c:v>75.8</c:v>
                </c:pt>
                <c:pt idx="2217" formatCode="General">
                  <c:v>75.8</c:v>
                </c:pt>
                <c:pt idx="2218" formatCode="General">
                  <c:v>75.8</c:v>
                </c:pt>
                <c:pt idx="2219" formatCode="General">
                  <c:v>75.900000000000006</c:v>
                </c:pt>
                <c:pt idx="2220" formatCode="General">
                  <c:v>75.900000000000006</c:v>
                </c:pt>
                <c:pt idx="2221" formatCode="General">
                  <c:v>75.900000000000006</c:v>
                </c:pt>
                <c:pt idx="2222" formatCode="General">
                  <c:v>75.900000000000006</c:v>
                </c:pt>
                <c:pt idx="2223" formatCode="General">
                  <c:v>75.900000000000006</c:v>
                </c:pt>
                <c:pt idx="2224" formatCode="General">
                  <c:v>75.900000000000006</c:v>
                </c:pt>
                <c:pt idx="2225" formatCode="General">
                  <c:v>75.900000000000006</c:v>
                </c:pt>
                <c:pt idx="2226" formatCode="General">
                  <c:v>75.900000000000006</c:v>
                </c:pt>
                <c:pt idx="2227" formatCode="General">
                  <c:v>76</c:v>
                </c:pt>
                <c:pt idx="2228" formatCode="General">
                  <c:v>76</c:v>
                </c:pt>
                <c:pt idx="2229" formatCode="General">
                  <c:v>76</c:v>
                </c:pt>
                <c:pt idx="2230" formatCode="General">
                  <c:v>76</c:v>
                </c:pt>
                <c:pt idx="2231" formatCode="General">
                  <c:v>76</c:v>
                </c:pt>
                <c:pt idx="2232" formatCode="General">
                  <c:v>76</c:v>
                </c:pt>
                <c:pt idx="2233" formatCode="General">
                  <c:v>76</c:v>
                </c:pt>
                <c:pt idx="2234" formatCode="General">
                  <c:v>76</c:v>
                </c:pt>
                <c:pt idx="2235" formatCode="General">
                  <c:v>76</c:v>
                </c:pt>
                <c:pt idx="2236" formatCode="General">
                  <c:v>76</c:v>
                </c:pt>
                <c:pt idx="2237" formatCode="General">
                  <c:v>76</c:v>
                </c:pt>
                <c:pt idx="2238" formatCode="General">
                  <c:v>76</c:v>
                </c:pt>
                <c:pt idx="2239" formatCode="General">
                  <c:v>76</c:v>
                </c:pt>
                <c:pt idx="2240" formatCode="General">
                  <c:v>76</c:v>
                </c:pt>
                <c:pt idx="2241" formatCode="General">
                  <c:v>76</c:v>
                </c:pt>
                <c:pt idx="2242" formatCode="General">
                  <c:v>76</c:v>
                </c:pt>
                <c:pt idx="2243" formatCode="General">
                  <c:v>76</c:v>
                </c:pt>
                <c:pt idx="2244" formatCode="General">
                  <c:v>76</c:v>
                </c:pt>
                <c:pt idx="2245" formatCode="General">
                  <c:v>76</c:v>
                </c:pt>
                <c:pt idx="2246" formatCode="General">
                  <c:v>76</c:v>
                </c:pt>
                <c:pt idx="2247" formatCode="General">
                  <c:v>76</c:v>
                </c:pt>
                <c:pt idx="2248" formatCode="General">
                  <c:v>76</c:v>
                </c:pt>
                <c:pt idx="2249" formatCode="General">
                  <c:v>76</c:v>
                </c:pt>
                <c:pt idx="2250" formatCode="General">
                  <c:v>76</c:v>
                </c:pt>
                <c:pt idx="2251" formatCode="General">
                  <c:v>76</c:v>
                </c:pt>
                <c:pt idx="2252" formatCode="General">
                  <c:v>76.099999999999994</c:v>
                </c:pt>
                <c:pt idx="2253" formatCode="General">
                  <c:v>76.099999999999994</c:v>
                </c:pt>
                <c:pt idx="2254" formatCode="General">
                  <c:v>76.099999999999994</c:v>
                </c:pt>
                <c:pt idx="2255" formatCode="General">
                  <c:v>76.099999999999994</c:v>
                </c:pt>
                <c:pt idx="2256" formatCode="General">
                  <c:v>76.099999999999994</c:v>
                </c:pt>
                <c:pt idx="2257" formatCode="General">
                  <c:v>76.099999999999994</c:v>
                </c:pt>
                <c:pt idx="2258" formatCode="General">
                  <c:v>76.099999999999994</c:v>
                </c:pt>
                <c:pt idx="2259" formatCode="General">
                  <c:v>76.099999999999994</c:v>
                </c:pt>
                <c:pt idx="2260" formatCode="General">
                  <c:v>76.099999999999994</c:v>
                </c:pt>
                <c:pt idx="2261" formatCode="General">
                  <c:v>76.099999999999994</c:v>
                </c:pt>
                <c:pt idx="2262" formatCode="General">
                  <c:v>76.099999999999994</c:v>
                </c:pt>
                <c:pt idx="2263" formatCode="General">
                  <c:v>76.2</c:v>
                </c:pt>
                <c:pt idx="2264" formatCode="General">
                  <c:v>76.2</c:v>
                </c:pt>
                <c:pt idx="2265" formatCode="General">
                  <c:v>76.2</c:v>
                </c:pt>
                <c:pt idx="2266" formatCode="General">
                  <c:v>76.2</c:v>
                </c:pt>
                <c:pt idx="2267" formatCode="General">
                  <c:v>76.2</c:v>
                </c:pt>
                <c:pt idx="2268" formatCode="General">
                  <c:v>76.2</c:v>
                </c:pt>
                <c:pt idx="2269" formatCode="General">
                  <c:v>76.2</c:v>
                </c:pt>
                <c:pt idx="2270" formatCode="General">
                  <c:v>76.2</c:v>
                </c:pt>
                <c:pt idx="2271" formatCode="General">
                  <c:v>76.2</c:v>
                </c:pt>
                <c:pt idx="2272" formatCode="General">
                  <c:v>76.2</c:v>
                </c:pt>
                <c:pt idx="2273" formatCode="General">
                  <c:v>76.2</c:v>
                </c:pt>
                <c:pt idx="2274" formatCode="General">
                  <c:v>76.2</c:v>
                </c:pt>
                <c:pt idx="2275" formatCode="General">
                  <c:v>76.3</c:v>
                </c:pt>
                <c:pt idx="2276" formatCode="General">
                  <c:v>76.3</c:v>
                </c:pt>
                <c:pt idx="2277" formatCode="General">
                  <c:v>76.3</c:v>
                </c:pt>
                <c:pt idx="2278" formatCode="General">
                  <c:v>76.3</c:v>
                </c:pt>
                <c:pt idx="2279" formatCode="General">
                  <c:v>76.3</c:v>
                </c:pt>
                <c:pt idx="2280" formatCode="General">
                  <c:v>76.3</c:v>
                </c:pt>
                <c:pt idx="2281" formatCode="General">
                  <c:v>76.3</c:v>
                </c:pt>
                <c:pt idx="2282" formatCode="General">
                  <c:v>76.3</c:v>
                </c:pt>
                <c:pt idx="2283" formatCode="General">
                  <c:v>76.3</c:v>
                </c:pt>
                <c:pt idx="2284" formatCode="General">
                  <c:v>76.3</c:v>
                </c:pt>
                <c:pt idx="2285" formatCode="General">
                  <c:v>76.400000000000006</c:v>
                </c:pt>
                <c:pt idx="2286" formatCode="General">
                  <c:v>76.400000000000006</c:v>
                </c:pt>
                <c:pt idx="2287" formatCode="General">
                  <c:v>76.400000000000006</c:v>
                </c:pt>
                <c:pt idx="2288" formatCode="General">
                  <c:v>76.400000000000006</c:v>
                </c:pt>
                <c:pt idx="2289" formatCode="General">
                  <c:v>76.400000000000006</c:v>
                </c:pt>
                <c:pt idx="2290" formatCode="General">
                  <c:v>76.400000000000006</c:v>
                </c:pt>
                <c:pt idx="2291" formatCode="General">
                  <c:v>76.400000000000006</c:v>
                </c:pt>
                <c:pt idx="2292" formatCode="General">
                  <c:v>76.400000000000006</c:v>
                </c:pt>
                <c:pt idx="2293" formatCode="General">
                  <c:v>76.400000000000006</c:v>
                </c:pt>
                <c:pt idx="2294" formatCode="General">
                  <c:v>76.5</c:v>
                </c:pt>
                <c:pt idx="2295" formatCode="General">
                  <c:v>76.5</c:v>
                </c:pt>
                <c:pt idx="2296" formatCode="General">
                  <c:v>76.5</c:v>
                </c:pt>
                <c:pt idx="2297" formatCode="General">
                  <c:v>76.5</c:v>
                </c:pt>
                <c:pt idx="2298" formatCode="General">
                  <c:v>76.5</c:v>
                </c:pt>
                <c:pt idx="2299" formatCode="General">
                  <c:v>76.5</c:v>
                </c:pt>
                <c:pt idx="2300" formatCode="General">
                  <c:v>76.5</c:v>
                </c:pt>
                <c:pt idx="2301" formatCode="General">
                  <c:v>76.5</c:v>
                </c:pt>
                <c:pt idx="2302" formatCode="General">
                  <c:v>76.599999999999994</c:v>
                </c:pt>
                <c:pt idx="2303" formatCode="General">
                  <c:v>76.599999999999994</c:v>
                </c:pt>
                <c:pt idx="2304" formatCode="General">
                  <c:v>76.599999999999994</c:v>
                </c:pt>
                <c:pt idx="2305" formatCode="General">
                  <c:v>76.599999999999994</c:v>
                </c:pt>
                <c:pt idx="2306" formatCode="General">
                  <c:v>76.599999999999994</c:v>
                </c:pt>
                <c:pt idx="2307" formatCode="General">
                  <c:v>76.599999999999994</c:v>
                </c:pt>
                <c:pt idx="2308" formatCode="General">
                  <c:v>76.599999999999994</c:v>
                </c:pt>
                <c:pt idx="2309" formatCode="General">
                  <c:v>76.599999999999994</c:v>
                </c:pt>
                <c:pt idx="2310" formatCode="General">
                  <c:v>76.599999999999994</c:v>
                </c:pt>
                <c:pt idx="2311" formatCode="General">
                  <c:v>76.599999999999994</c:v>
                </c:pt>
                <c:pt idx="2312" formatCode="General">
                  <c:v>76.599999999999994</c:v>
                </c:pt>
                <c:pt idx="2313" formatCode="General">
                  <c:v>76.7</c:v>
                </c:pt>
                <c:pt idx="2314" formatCode="General">
                  <c:v>76.7</c:v>
                </c:pt>
                <c:pt idx="2315" formatCode="General">
                  <c:v>76.7</c:v>
                </c:pt>
                <c:pt idx="2316" formatCode="General">
                  <c:v>76.7</c:v>
                </c:pt>
                <c:pt idx="2317" formatCode="General">
                  <c:v>76.7</c:v>
                </c:pt>
                <c:pt idx="2318" formatCode="General">
                  <c:v>76.7</c:v>
                </c:pt>
                <c:pt idx="2319" formatCode="General">
                  <c:v>76.7</c:v>
                </c:pt>
                <c:pt idx="2320" formatCode="General">
                  <c:v>76.7</c:v>
                </c:pt>
                <c:pt idx="2321" formatCode="General">
                  <c:v>76.7</c:v>
                </c:pt>
                <c:pt idx="2322" formatCode="General">
                  <c:v>76.8</c:v>
                </c:pt>
                <c:pt idx="2323" formatCode="General">
                  <c:v>76.8</c:v>
                </c:pt>
                <c:pt idx="2324" formatCode="General">
                  <c:v>76.8</c:v>
                </c:pt>
                <c:pt idx="2325" formatCode="General">
                  <c:v>76.8</c:v>
                </c:pt>
                <c:pt idx="2326" formatCode="General">
                  <c:v>76.8</c:v>
                </c:pt>
                <c:pt idx="2327" formatCode="General">
                  <c:v>76.8</c:v>
                </c:pt>
                <c:pt idx="2328" formatCode="General">
                  <c:v>76.8</c:v>
                </c:pt>
                <c:pt idx="2329" formatCode="General">
                  <c:v>76.8</c:v>
                </c:pt>
                <c:pt idx="2330" formatCode="General">
                  <c:v>76.8</c:v>
                </c:pt>
                <c:pt idx="2331" formatCode="General">
                  <c:v>76.8</c:v>
                </c:pt>
                <c:pt idx="2332" formatCode="General">
                  <c:v>76.900000000000006</c:v>
                </c:pt>
                <c:pt idx="2333" formatCode="General">
                  <c:v>76.900000000000006</c:v>
                </c:pt>
                <c:pt idx="2334" formatCode="General">
                  <c:v>76.900000000000006</c:v>
                </c:pt>
                <c:pt idx="2335" formatCode="General">
                  <c:v>76.900000000000006</c:v>
                </c:pt>
                <c:pt idx="2336" formatCode="General">
                  <c:v>76.900000000000006</c:v>
                </c:pt>
                <c:pt idx="2337" formatCode="General">
                  <c:v>76.900000000000006</c:v>
                </c:pt>
                <c:pt idx="2338" formatCode="General">
                  <c:v>76.900000000000006</c:v>
                </c:pt>
                <c:pt idx="2339" formatCode="General">
                  <c:v>76.900000000000006</c:v>
                </c:pt>
                <c:pt idx="2340" formatCode="General">
                  <c:v>76.900000000000006</c:v>
                </c:pt>
                <c:pt idx="2341" formatCode="General">
                  <c:v>76.900000000000006</c:v>
                </c:pt>
                <c:pt idx="2342" formatCode="General">
                  <c:v>77</c:v>
                </c:pt>
                <c:pt idx="2343" formatCode="General">
                  <c:v>77</c:v>
                </c:pt>
                <c:pt idx="2344" formatCode="General">
                  <c:v>77</c:v>
                </c:pt>
                <c:pt idx="2345" formatCode="General">
                  <c:v>77</c:v>
                </c:pt>
                <c:pt idx="2346" formatCode="General">
                  <c:v>77</c:v>
                </c:pt>
                <c:pt idx="2347" formatCode="General">
                  <c:v>77</c:v>
                </c:pt>
                <c:pt idx="2348" formatCode="General">
                  <c:v>77</c:v>
                </c:pt>
                <c:pt idx="2349" formatCode="General">
                  <c:v>77</c:v>
                </c:pt>
                <c:pt idx="2350" formatCode="General">
                  <c:v>77</c:v>
                </c:pt>
                <c:pt idx="2351" formatCode="General">
                  <c:v>77</c:v>
                </c:pt>
                <c:pt idx="2352" formatCode="General">
                  <c:v>77</c:v>
                </c:pt>
                <c:pt idx="2353" formatCode="General">
                  <c:v>77</c:v>
                </c:pt>
                <c:pt idx="2354" formatCode="General">
                  <c:v>77</c:v>
                </c:pt>
                <c:pt idx="2355" formatCode="General">
                  <c:v>77</c:v>
                </c:pt>
                <c:pt idx="2356" formatCode="General">
                  <c:v>77</c:v>
                </c:pt>
                <c:pt idx="2357" formatCode="General">
                  <c:v>77</c:v>
                </c:pt>
                <c:pt idx="2358" formatCode="General">
                  <c:v>77</c:v>
                </c:pt>
                <c:pt idx="2359" formatCode="General">
                  <c:v>77</c:v>
                </c:pt>
                <c:pt idx="2360" formatCode="General">
                  <c:v>77</c:v>
                </c:pt>
                <c:pt idx="2361" formatCode="General">
                  <c:v>77</c:v>
                </c:pt>
                <c:pt idx="2362" formatCode="General">
                  <c:v>77</c:v>
                </c:pt>
                <c:pt idx="2363" formatCode="General">
                  <c:v>77</c:v>
                </c:pt>
                <c:pt idx="2364" formatCode="General">
                  <c:v>77.099999999999994</c:v>
                </c:pt>
                <c:pt idx="2365" formatCode="General">
                  <c:v>77.099999999999994</c:v>
                </c:pt>
                <c:pt idx="2366" formatCode="General">
                  <c:v>77.099999999999994</c:v>
                </c:pt>
                <c:pt idx="2367" formatCode="General">
                  <c:v>77.099999999999994</c:v>
                </c:pt>
                <c:pt idx="2368" formatCode="General">
                  <c:v>77.099999999999994</c:v>
                </c:pt>
                <c:pt idx="2369" formatCode="General">
                  <c:v>77.099999999999994</c:v>
                </c:pt>
                <c:pt idx="2370" formatCode="General">
                  <c:v>77.2</c:v>
                </c:pt>
                <c:pt idx="2371" formatCode="General">
                  <c:v>77.2</c:v>
                </c:pt>
                <c:pt idx="2372" formatCode="General">
                  <c:v>77.2</c:v>
                </c:pt>
                <c:pt idx="2373" formatCode="General">
                  <c:v>77.2</c:v>
                </c:pt>
                <c:pt idx="2374" formatCode="General">
                  <c:v>77.2</c:v>
                </c:pt>
                <c:pt idx="2375" formatCode="General">
                  <c:v>77.2</c:v>
                </c:pt>
                <c:pt idx="2376" formatCode="General">
                  <c:v>77.2</c:v>
                </c:pt>
                <c:pt idx="2377" formatCode="General">
                  <c:v>77.2</c:v>
                </c:pt>
                <c:pt idx="2378" formatCode="General">
                  <c:v>77.3</c:v>
                </c:pt>
                <c:pt idx="2379" formatCode="General">
                  <c:v>77.3</c:v>
                </c:pt>
                <c:pt idx="2380" formatCode="General">
                  <c:v>77.3</c:v>
                </c:pt>
                <c:pt idx="2381" formatCode="General">
                  <c:v>77.3</c:v>
                </c:pt>
                <c:pt idx="2382" formatCode="General">
                  <c:v>77.3</c:v>
                </c:pt>
                <c:pt idx="2383" formatCode="General">
                  <c:v>77.3</c:v>
                </c:pt>
                <c:pt idx="2384" formatCode="General">
                  <c:v>77.3</c:v>
                </c:pt>
                <c:pt idx="2385" formatCode="General">
                  <c:v>77.3</c:v>
                </c:pt>
                <c:pt idx="2386" formatCode="General">
                  <c:v>77.3</c:v>
                </c:pt>
                <c:pt idx="2387" formatCode="General">
                  <c:v>77.3</c:v>
                </c:pt>
                <c:pt idx="2388" formatCode="General">
                  <c:v>77.400000000000006</c:v>
                </c:pt>
                <c:pt idx="2389" formatCode="General">
                  <c:v>77.400000000000006</c:v>
                </c:pt>
                <c:pt idx="2390" formatCode="General">
                  <c:v>77.400000000000006</c:v>
                </c:pt>
                <c:pt idx="2391" formatCode="General">
                  <c:v>77.400000000000006</c:v>
                </c:pt>
                <c:pt idx="2392" formatCode="General">
                  <c:v>77.5</c:v>
                </c:pt>
                <c:pt idx="2393" formatCode="General">
                  <c:v>77.5</c:v>
                </c:pt>
                <c:pt idx="2394" formatCode="General">
                  <c:v>77.5</c:v>
                </c:pt>
                <c:pt idx="2395" formatCode="General">
                  <c:v>77.5</c:v>
                </c:pt>
                <c:pt idx="2396" formatCode="General">
                  <c:v>77.5</c:v>
                </c:pt>
                <c:pt idx="2397" formatCode="General">
                  <c:v>77.5</c:v>
                </c:pt>
                <c:pt idx="2398" formatCode="General">
                  <c:v>77.5</c:v>
                </c:pt>
                <c:pt idx="2399" formatCode="General">
                  <c:v>77.5</c:v>
                </c:pt>
                <c:pt idx="2400" formatCode="General">
                  <c:v>77.5</c:v>
                </c:pt>
                <c:pt idx="2401" formatCode="General">
                  <c:v>77.5</c:v>
                </c:pt>
                <c:pt idx="2402" formatCode="General">
                  <c:v>77.5</c:v>
                </c:pt>
                <c:pt idx="2403" formatCode="General">
                  <c:v>77.599999999999994</c:v>
                </c:pt>
                <c:pt idx="2404" formatCode="General">
                  <c:v>77.599999999999994</c:v>
                </c:pt>
                <c:pt idx="2405" formatCode="General">
                  <c:v>77.599999999999994</c:v>
                </c:pt>
                <c:pt idx="2406" formatCode="General">
                  <c:v>77.599999999999994</c:v>
                </c:pt>
                <c:pt idx="2407" formatCode="General">
                  <c:v>77.599999999999994</c:v>
                </c:pt>
                <c:pt idx="2408" formatCode="General">
                  <c:v>77.599999999999994</c:v>
                </c:pt>
                <c:pt idx="2409" formatCode="General">
                  <c:v>77.599999999999994</c:v>
                </c:pt>
                <c:pt idx="2410" formatCode="General">
                  <c:v>77.7</c:v>
                </c:pt>
                <c:pt idx="2411" formatCode="General">
                  <c:v>77.7</c:v>
                </c:pt>
                <c:pt idx="2412" formatCode="General">
                  <c:v>77.7</c:v>
                </c:pt>
                <c:pt idx="2413" formatCode="General">
                  <c:v>77.7</c:v>
                </c:pt>
                <c:pt idx="2414" formatCode="General">
                  <c:v>77.7</c:v>
                </c:pt>
                <c:pt idx="2415" formatCode="General">
                  <c:v>77.7</c:v>
                </c:pt>
                <c:pt idx="2416" formatCode="General">
                  <c:v>77.8</c:v>
                </c:pt>
                <c:pt idx="2417" formatCode="General">
                  <c:v>77.8</c:v>
                </c:pt>
                <c:pt idx="2418" formatCode="General">
                  <c:v>77.8</c:v>
                </c:pt>
                <c:pt idx="2419" formatCode="General">
                  <c:v>77.8</c:v>
                </c:pt>
                <c:pt idx="2420" formatCode="General">
                  <c:v>77.8</c:v>
                </c:pt>
                <c:pt idx="2421" formatCode="General">
                  <c:v>77.8</c:v>
                </c:pt>
                <c:pt idx="2422" formatCode="General">
                  <c:v>77.8</c:v>
                </c:pt>
                <c:pt idx="2423" formatCode="General">
                  <c:v>77.8</c:v>
                </c:pt>
                <c:pt idx="2424" formatCode="General">
                  <c:v>77.8</c:v>
                </c:pt>
                <c:pt idx="2425" formatCode="General">
                  <c:v>77.8</c:v>
                </c:pt>
                <c:pt idx="2426" formatCode="General">
                  <c:v>77.900000000000006</c:v>
                </c:pt>
                <c:pt idx="2427" formatCode="General">
                  <c:v>77.900000000000006</c:v>
                </c:pt>
                <c:pt idx="2428" formatCode="General">
                  <c:v>77.900000000000006</c:v>
                </c:pt>
                <c:pt idx="2429" formatCode="General">
                  <c:v>77.900000000000006</c:v>
                </c:pt>
                <c:pt idx="2430" formatCode="General">
                  <c:v>78</c:v>
                </c:pt>
                <c:pt idx="2431" formatCode="General">
                  <c:v>78</c:v>
                </c:pt>
                <c:pt idx="2432" formatCode="General">
                  <c:v>78</c:v>
                </c:pt>
                <c:pt idx="2433" formatCode="General">
                  <c:v>78</c:v>
                </c:pt>
                <c:pt idx="2434" formatCode="General">
                  <c:v>78</c:v>
                </c:pt>
                <c:pt idx="2435" formatCode="General">
                  <c:v>78</c:v>
                </c:pt>
                <c:pt idx="2436" formatCode="General">
                  <c:v>78</c:v>
                </c:pt>
                <c:pt idx="2437" formatCode="General">
                  <c:v>78</c:v>
                </c:pt>
                <c:pt idx="2438" formatCode="General">
                  <c:v>78</c:v>
                </c:pt>
                <c:pt idx="2439" formatCode="General">
                  <c:v>78</c:v>
                </c:pt>
                <c:pt idx="2440" formatCode="General">
                  <c:v>78</c:v>
                </c:pt>
                <c:pt idx="2441" formatCode="General">
                  <c:v>78</c:v>
                </c:pt>
                <c:pt idx="2442" formatCode="General">
                  <c:v>78</c:v>
                </c:pt>
                <c:pt idx="2443" formatCode="General">
                  <c:v>78</c:v>
                </c:pt>
                <c:pt idx="2444" formatCode="General">
                  <c:v>78</c:v>
                </c:pt>
                <c:pt idx="2445" formatCode="General">
                  <c:v>78</c:v>
                </c:pt>
                <c:pt idx="2446" formatCode="General">
                  <c:v>78</c:v>
                </c:pt>
                <c:pt idx="2447" formatCode="General">
                  <c:v>78</c:v>
                </c:pt>
                <c:pt idx="2448" formatCode="General">
                  <c:v>78</c:v>
                </c:pt>
                <c:pt idx="2449" formatCode="General">
                  <c:v>78</c:v>
                </c:pt>
                <c:pt idx="2450" formatCode="General">
                  <c:v>78</c:v>
                </c:pt>
                <c:pt idx="2451" formatCode="General">
                  <c:v>78</c:v>
                </c:pt>
                <c:pt idx="2452" formatCode="General">
                  <c:v>78</c:v>
                </c:pt>
                <c:pt idx="2453" formatCode="General">
                  <c:v>78</c:v>
                </c:pt>
                <c:pt idx="2454" formatCode="General">
                  <c:v>78</c:v>
                </c:pt>
                <c:pt idx="2455" formatCode="General">
                  <c:v>78</c:v>
                </c:pt>
                <c:pt idx="2456" formatCode="General">
                  <c:v>78</c:v>
                </c:pt>
                <c:pt idx="2457" formatCode="General">
                  <c:v>78</c:v>
                </c:pt>
                <c:pt idx="2458" formatCode="General">
                  <c:v>78</c:v>
                </c:pt>
                <c:pt idx="2459" formatCode="General">
                  <c:v>78</c:v>
                </c:pt>
                <c:pt idx="2460" formatCode="General">
                  <c:v>78</c:v>
                </c:pt>
                <c:pt idx="2461" formatCode="General">
                  <c:v>78.099999999999994</c:v>
                </c:pt>
                <c:pt idx="2462" formatCode="General">
                  <c:v>78.099999999999994</c:v>
                </c:pt>
                <c:pt idx="2463" formatCode="General">
                  <c:v>78.099999999999994</c:v>
                </c:pt>
                <c:pt idx="2464" formatCode="General">
                  <c:v>78.099999999999994</c:v>
                </c:pt>
                <c:pt idx="2465" formatCode="General">
                  <c:v>78.099999999999994</c:v>
                </c:pt>
                <c:pt idx="2466" formatCode="General">
                  <c:v>78.099999999999994</c:v>
                </c:pt>
                <c:pt idx="2467" formatCode="General">
                  <c:v>78.099999999999994</c:v>
                </c:pt>
                <c:pt idx="2468" formatCode="General">
                  <c:v>78.099999999999994</c:v>
                </c:pt>
                <c:pt idx="2469" formatCode="General">
                  <c:v>78.099999999999994</c:v>
                </c:pt>
                <c:pt idx="2470" formatCode="General">
                  <c:v>78.099999999999994</c:v>
                </c:pt>
                <c:pt idx="2471" formatCode="General">
                  <c:v>78.099999999999994</c:v>
                </c:pt>
                <c:pt idx="2472" formatCode="General">
                  <c:v>78.099999999999994</c:v>
                </c:pt>
                <c:pt idx="2473" formatCode="General">
                  <c:v>78.2</c:v>
                </c:pt>
                <c:pt idx="2474" formatCode="General">
                  <c:v>78.2</c:v>
                </c:pt>
                <c:pt idx="2475" formatCode="General">
                  <c:v>78.2</c:v>
                </c:pt>
                <c:pt idx="2476" formatCode="General">
                  <c:v>78.2</c:v>
                </c:pt>
                <c:pt idx="2477" formatCode="General">
                  <c:v>78.2</c:v>
                </c:pt>
                <c:pt idx="2478" formatCode="General">
                  <c:v>78.2</c:v>
                </c:pt>
                <c:pt idx="2479" formatCode="General">
                  <c:v>78.2</c:v>
                </c:pt>
                <c:pt idx="2480" formatCode="General">
                  <c:v>78.2</c:v>
                </c:pt>
                <c:pt idx="2481" formatCode="General">
                  <c:v>78.2</c:v>
                </c:pt>
                <c:pt idx="2482" formatCode="General">
                  <c:v>78.3</c:v>
                </c:pt>
                <c:pt idx="2483" formatCode="General">
                  <c:v>78.3</c:v>
                </c:pt>
                <c:pt idx="2484" formatCode="General">
                  <c:v>78.3</c:v>
                </c:pt>
                <c:pt idx="2485" formatCode="General">
                  <c:v>78.3</c:v>
                </c:pt>
                <c:pt idx="2486" formatCode="General">
                  <c:v>78.3</c:v>
                </c:pt>
                <c:pt idx="2487" formatCode="General">
                  <c:v>78.3</c:v>
                </c:pt>
                <c:pt idx="2488" formatCode="General">
                  <c:v>78.3</c:v>
                </c:pt>
                <c:pt idx="2489" formatCode="General">
                  <c:v>78.3</c:v>
                </c:pt>
                <c:pt idx="2490" formatCode="General">
                  <c:v>78.3</c:v>
                </c:pt>
                <c:pt idx="2491" formatCode="General">
                  <c:v>78.3</c:v>
                </c:pt>
                <c:pt idx="2492" formatCode="General">
                  <c:v>78.400000000000006</c:v>
                </c:pt>
                <c:pt idx="2493" formatCode="General">
                  <c:v>78.400000000000006</c:v>
                </c:pt>
                <c:pt idx="2494" formatCode="General">
                  <c:v>78.400000000000006</c:v>
                </c:pt>
                <c:pt idx="2495" formatCode="General">
                  <c:v>78.400000000000006</c:v>
                </c:pt>
                <c:pt idx="2496" formatCode="General">
                  <c:v>78.400000000000006</c:v>
                </c:pt>
                <c:pt idx="2497" formatCode="General">
                  <c:v>78.400000000000006</c:v>
                </c:pt>
                <c:pt idx="2498" formatCode="General">
                  <c:v>78.5</c:v>
                </c:pt>
                <c:pt idx="2499" formatCode="General">
                  <c:v>78.5</c:v>
                </c:pt>
                <c:pt idx="2500" formatCode="General">
                  <c:v>78.5</c:v>
                </c:pt>
                <c:pt idx="2501" formatCode="General">
                  <c:v>78.5</c:v>
                </c:pt>
                <c:pt idx="2502" formatCode="General">
                  <c:v>78.5</c:v>
                </c:pt>
                <c:pt idx="2503" formatCode="General">
                  <c:v>78.5</c:v>
                </c:pt>
                <c:pt idx="2504" formatCode="General">
                  <c:v>78.5</c:v>
                </c:pt>
                <c:pt idx="2505" formatCode="General">
                  <c:v>78.5</c:v>
                </c:pt>
                <c:pt idx="2506" formatCode="General">
                  <c:v>78.599999999999994</c:v>
                </c:pt>
                <c:pt idx="2507" formatCode="General">
                  <c:v>78.599999999999994</c:v>
                </c:pt>
                <c:pt idx="2508" formatCode="General">
                  <c:v>78.599999999999994</c:v>
                </c:pt>
                <c:pt idx="2509" formatCode="General">
                  <c:v>78.599999999999994</c:v>
                </c:pt>
                <c:pt idx="2510" formatCode="General">
                  <c:v>78.599999999999994</c:v>
                </c:pt>
                <c:pt idx="2511" formatCode="General">
                  <c:v>78.599999999999994</c:v>
                </c:pt>
                <c:pt idx="2512" formatCode="General">
                  <c:v>78.7</c:v>
                </c:pt>
                <c:pt idx="2513" formatCode="General">
                  <c:v>78.7</c:v>
                </c:pt>
                <c:pt idx="2514" formatCode="General">
                  <c:v>78.7</c:v>
                </c:pt>
                <c:pt idx="2515" formatCode="General">
                  <c:v>78.7</c:v>
                </c:pt>
                <c:pt idx="2516" formatCode="General">
                  <c:v>78.7</c:v>
                </c:pt>
                <c:pt idx="2517" formatCode="General">
                  <c:v>78.7</c:v>
                </c:pt>
                <c:pt idx="2518" formatCode="General">
                  <c:v>78.7</c:v>
                </c:pt>
                <c:pt idx="2519" formatCode="General">
                  <c:v>78.7</c:v>
                </c:pt>
                <c:pt idx="2520" formatCode="General">
                  <c:v>78.7</c:v>
                </c:pt>
                <c:pt idx="2521" formatCode="General">
                  <c:v>78.7</c:v>
                </c:pt>
                <c:pt idx="2522" formatCode="General">
                  <c:v>78.7</c:v>
                </c:pt>
                <c:pt idx="2523" formatCode="General">
                  <c:v>78.7</c:v>
                </c:pt>
                <c:pt idx="2524" formatCode="General">
                  <c:v>78.7</c:v>
                </c:pt>
                <c:pt idx="2525" formatCode="General">
                  <c:v>78.7</c:v>
                </c:pt>
                <c:pt idx="2526" formatCode="General">
                  <c:v>78.7</c:v>
                </c:pt>
                <c:pt idx="2527" formatCode="General">
                  <c:v>78.7</c:v>
                </c:pt>
                <c:pt idx="2528" formatCode="General">
                  <c:v>78.8</c:v>
                </c:pt>
                <c:pt idx="2529" formatCode="General">
                  <c:v>78.8</c:v>
                </c:pt>
                <c:pt idx="2530" formatCode="General">
                  <c:v>78.8</c:v>
                </c:pt>
                <c:pt idx="2531" formatCode="General">
                  <c:v>78.8</c:v>
                </c:pt>
                <c:pt idx="2532" formatCode="General">
                  <c:v>78.8</c:v>
                </c:pt>
                <c:pt idx="2533" formatCode="General">
                  <c:v>78.8</c:v>
                </c:pt>
                <c:pt idx="2534" formatCode="General">
                  <c:v>78.8</c:v>
                </c:pt>
                <c:pt idx="2535" formatCode="General">
                  <c:v>78.8</c:v>
                </c:pt>
                <c:pt idx="2536" formatCode="General">
                  <c:v>78.8</c:v>
                </c:pt>
                <c:pt idx="2537" formatCode="General">
                  <c:v>78.8</c:v>
                </c:pt>
                <c:pt idx="2538" formatCode="General">
                  <c:v>78.8</c:v>
                </c:pt>
                <c:pt idx="2539" formatCode="General">
                  <c:v>78.900000000000006</c:v>
                </c:pt>
                <c:pt idx="2540" formatCode="General">
                  <c:v>78.900000000000006</c:v>
                </c:pt>
                <c:pt idx="2541" formatCode="General">
                  <c:v>78.900000000000006</c:v>
                </c:pt>
                <c:pt idx="2542" formatCode="General">
                  <c:v>78.900000000000006</c:v>
                </c:pt>
                <c:pt idx="2543" formatCode="General">
                  <c:v>78.900000000000006</c:v>
                </c:pt>
                <c:pt idx="2544" formatCode="General">
                  <c:v>78.900000000000006</c:v>
                </c:pt>
                <c:pt idx="2545" formatCode="General">
                  <c:v>78.900000000000006</c:v>
                </c:pt>
                <c:pt idx="2546" formatCode="General">
                  <c:v>78.900000000000006</c:v>
                </c:pt>
                <c:pt idx="2547" formatCode="General">
                  <c:v>78.900000000000006</c:v>
                </c:pt>
                <c:pt idx="2548" formatCode="General">
                  <c:v>78.900000000000006</c:v>
                </c:pt>
                <c:pt idx="2549" formatCode="General">
                  <c:v>78.900000000000006</c:v>
                </c:pt>
                <c:pt idx="2550" formatCode="General">
                  <c:v>78.900000000000006</c:v>
                </c:pt>
                <c:pt idx="2551" formatCode="General">
                  <c:v>79</c:v>
                </c:pt>
                <c:pt idx="2552" formatCode="General">
                  <c:v>79</c:v>
                </c:pt>
                <c:pt idx="2553" formatCode="General">
                  <c:v>79</c:v>
                </c:pt>
                <c:pt idx="2554" formatCode="General">
                  <c:v>79</c:v>
                </c:pt>
                <c:pt idx="2555" formatCode="General">
                  <c:v>79</c:v>
                </c:pt>
                <c:pt idx="2556" formatCode="General">
                  <c:v>79</c:v>
                </c:pt>
                <c:pt idx="2557" formatCode="General">
                  <c:v>79</c:v>
                </c:pt>
                <c:pt idx="2558" formatCode="General">
                  <c:v>79</c:v>
                </c:pt>
                <c:pt idx="2559" formatCode="General">
                  <c:v>79</c:v>
                </c:pt>
                <c:pt idx="2560" formatCode="General">
                  <c:v>79</c:v>
                </c:pt>
                <c:pt idx="2561" formatCode="General">
                  <c:v>79</c:v>
                </c:pt>
                <c:pt idx="2562" formatCode="General">
                  <c:v>79</c:v>
                </c:pt>
                <c:pt idx="2563" formatCode="General">
                  <c:v>79</c:v>
                </c:pt>
                <c:pt idx="2564" formatCode="General">
                  <c:v>79</c:v>
                </c:pt>
                <c:pt idx="2565" formatCode="General">
                  <c:v>79</c:v>
                </c:pt>
                <c:pt idx="2566" formatCode="General">
                  <c:v>79</c:v>
                </c:pt>
                <c:pt idx="2567" formatCode="General">
                  <c:v>79</c:v>
                </c:pt>
                <c:pt idx="2568" formatCode="General">
                  <c:v>79</c:v>
                </c:pt>
                <c:pt idx="2569" formatCode="General">
                  <c:v>79</c:v>
                </c:pt>
                <c:pt idx="2570" formatCode="General">
                  <c:v>79.099999999999994</c:v>
                </c:pt>
                <c:pt idx="2571" formatCode="General">
                  <c:v>79.099999999999994</c:v>
                </c:pt>
                <c:pt idx="2572" formatCode="General">
                  <c:v>79.099999999999994</c:v>
                </c:pt>
                <c:pt idx="2573" formatCode="General">
                  <c:v>79.099999999999994</c:v>
                </c:pt>
                <c:pt idx="2574" formatCode="General">
                  <c:v>79.099999999999994</c:v>
                </c:pt>
                <c:pt idx="2575" formatCode="General">
                  <c:v>79.099999999999994</c:v>
                </c:pt>
                <c:pt idx="2576" formatCode="General">
                  <c:v>79.099999999999994</c:v>
                </c:pt>
                <c:pt idx="2577" formatCode="General">
                  <c:v>79.099999999999994</c:v>
                </c:pt>
                <c:pt idx="2578" formatCode="General">
                  <c:v>79.099999999999994</c:v>
                </c:pt>
                <c:pt idx="2579" formatCode="General">
                  <c:v>79.099999999999994</c:v>
                </c:pt>
                <c:pt idx="2580" formatCode="General">
                  <c:v>79.2</c:v>
                </c:pt>
                <c:pt idx="2581" formatCode="General">
                  <c:v>79.2</c:v>
                </c:pt>
                <c:pt idx="2582" formatCode="General">
                  <c:v>79.2</c:v>
                </c:pt>
                <c:pt idx="2583" formatCode="General">
                  <c:v>79.2</c:v>
                </c:pt>
                <c:pt idx="2584" formatCode="General">
                  <c:v>79.2</c:v>
                </c:pt>
                <c:pt idx="2585" formatCode="General">
                  <c:v>79.2</c:v>
                </c:pt>
                <c:pt idx="2586" formatCode="General">
                  <c:v>79.2</c:v>
                </c:pt>
                <c:pt idx="2587" formatCode="General">
                  <c:v>79.2</c:v>
                </c:pt>
                <c:pt idx="2588" formatCode="General">
                  <c:v>79.2</c:v>
                </c:pt>
                <c:pt idx="2589" formatCode="General">
                  <c:v>79.3</c:v>
                </c:pt>
                <c:pt idx="2590" formatCode="General">
                  <c:v>79.3</c:v>
                </c:pt>
                <c:pt idx="2591" formatCode="General">
                  <c:v>79.3</c:v>
                </c:pt>
                <c:pt idx="2592" formatCode="General">
                  <c:v>79.3</c:v>
                </c:pt>
                <c:pt idx="2593" formatCode="General">
                  <c:v>79.3</c:v>
                </c:pt>
                <c:pt idx="2594" formatCode="General">
                  <c:v>79.3</c:v>
                </c:pt>
                <c:pt idx="2595" formatCode="General">
                  <c:v>79.3</c:v>
                </c:pt>
                <c:pt idx="2596" formatCode="General">
                  <c:v>79.3</c:v>
                </c:pt>
                <c:pt idx="2597" formatCode="General">
                  <c:v>79.3</c:v>
                </c:pt>
                <c:pt idx="2598" formatCode="General">
                  <c:v>79.3</c:v>
                </c:pt>
                <c:pt idx="2599" formatCode="General">
                  <c:v>79.3</c:v>
                </c:pt>
                <c:pt idx="2600" formatCode="General">
                  <c:v>79.3</c:v>
                </c:pt>
                <c:pt idx="2601" formatCode="General">
                  <c:v>79.3</c:v>
                </c:pt>
                <c:pt idx="2602" formatCode="General">
                  <c:v>79.400000000000006</c:v>
                </c:pt>
                <c:pt idx="2603" formatCode="General">
                  <c:v>79.400000000000006</c:v>
                </c:pt>
                <c:pt idx="2604" formatCode="General">
                  <c:v>79.400000000000006</c:v>
                </c:pt>
                <c:pt idx="2605" formatCode="General">
                  <c:v>79.400000000000006</c:v>
                </c:pt>
                <c:pt idx="2606" formatCode="General">
                  <c:v>79.400000000000006</c:v>
                </c:pt>
                <c:pt idx="2607" formatCode="General">
                  <c:v>79.400000000000006</c:v>
                </c:pt>
                <c:pt idx="2608" formatCode="General">
                  <c:v>79.400000000000006</c:v>
                </c:pt>
                <c:pt idx="2609" formatCode="General">
                  <c:v>79.400000000000006</c:v>
                </c:pt>
                <c:pt idx="2610" formatCode="General">
                  <c:v>79.400000000000006</c:v>
                </c:pt>
                <c:pt idx="2611" formatCode="General">
                  <c:v>79.400000000000006</c:v>
                </c:pt>
                <c:pt idx="2612" formatCode="General">
                  <c:v>79.400000000000006</c:v>
                </c:pt>
                <c:pt idx="2613" formatCode="General">
                  <c:v>79.400000000000006</c:v>
                </c:pt>
                <c:pt idx="2614" formatCode="General">
                  <c:v>79.5</c:v>
                </c:pt>
                <c:pt idx="2615" formatCode="General">
                  <c:v>79.5</c:v>
                </c:pt>
                <c:pt idx="2616" formatCode="General">
                  <c:v>79.5</c:v>
                </c:pt>
                <c:pt idx="2617" formatCode="General">
                  <c:v>79.5</c:v>
                </c:pt>
                <c:pt idx="2618" formatCode="General">
                  <c:v>79.5</c:v>
                </c:pt>
                <c:pt idx="2619" formatCode="General">
                  <c:v>79.5</c:v>
                </c:pt>
                <c:pt idx="2620" formatCode="General">
                  <c:v>79.5</c:v>
                </c:pt>
                <c:pt idx="2621" formatCode="General">
                  <c:v>79.5</c:v>
                </c:pt>
                <c:pt idx="2622" formatCode="General">
                  <c:v>79.5</c:v>
                </c:pt>
                <c:pt idx="2623" formatCode="General">
                  <c:v>79.5</c:v>
                </c:pt>
                <c:pt idx="2624" formatCode="General">
                  <c:v>79.599999999999994</c:v>
                </c:pt>
                <c:pt idx="2625" formatCode="General">
                  <c:v>79.599999999999994</c:v>
                </c:pt>
                <c:pt idx="2626" formatCode="General">
                  <c:v>79.599999999999994</c:v>
                </c:pt>
                <c:pt idx="2627" formatCode="General">
                  <c:v>79.599999999999994</c:v>
                </c:pt>
                <c:pt idx="2628" formatCode="General">
                  <c:v>79.599999999999994</c:v>
                </c:pt>
                <c:pt idx="2629" formatCode="General">
                  <c:v>79.599999999999994</c:v>
                </c:pt>
                <c:pt idx="2630" formatCode="General">
                  <c:v>79.599999999999994</c:v>
                </c:pt>
                <c:pt idx="2631" formatCode="General">
                  <c:v>79.599999999999994</c:v>
                </c:pt>
                <c:pt idx="2632" formatCode="General">
                  <c:v>79.7</c:v>
                </c:pt>
                <c:pt idx="2633" formatCode="General">
                  <c:v>79.7</c:v>
                </c:pt>
                <c:pt idx="2634" formatCode="General">
                  <c:v>79.7</c:v>
                </c:pt>
                <c:pt idx="2635" formatCode="General">
                  <c:v>79.7</c:v>
                </c:pt>
                <c:pt idx="2636" formatCode="General">
                  <c:v>79.7</c:v>
                </c:pt>
                <c:pt idx="2637" formatCode="General">
                  <c:v>79.7</c:v>
                </c:pt>
                <c:pt idx="2638" formatCode="General">
                  <c:v>79.7</c:v>
                </c:pt>
                <c:pt idx="2639" formatCode="General">
                  <c:v>79.7</c:v>
                </c:pt>
                <c:pt idx="2640" formatCode="General">
                  <c:v>79.7</c:v>
                </c:pt>
                <c:pt idx="2641" formatCode="General">
                  <c:v>79.7</c:v>
                </c:pt>
                <c:pt idx="2642" formatCode="General">
                  <c:v>79.7</c:v>
                </c:pt>
                <c:pt idx="2643" formatCode="General">
                  <c:v>79.8</c:v>
                </c:pt>
                <c:pt idx="2644" formatCode="General">
                  <c:v>79.8</c:v>
                </c:pt>
                <c:pt idx="2645" formatCode="General">
                  <c:v>79.8</c:v>
                </c:pt>
                <c:pt idx="2646" formatCode="General">
                  <c:v>79.8</c:v>
                </c:pt>
                <c:pt idx="2647" formatCode="General">
                  <c:v>79.8</c:v>
                </c:pt>
                <c:pt idx="2648" formatCode="General">
                  <c:v>79.8</c:v>
                </c:pt>
                <c:pt idx="2649" formatCode="General">
                  <c:v>79.8</c:v>
                </c:pt>
                <c:pt idx="2650" formatCode="General">
                  <c:v>79.8</c:v>
                </c:pt>
                <c:pt idx="2651" formatCode="General">
                  <c:v>79.8</c:v>
                </c:pt>
                <c:pt idx="2652" formatCode="General">
                  <c:v>79.8</c:v>
                </c:pt>
                <c:pt idx="2653" formatCode="General">
                  <c:v>79.8</c:v>
                </c:pt>
                <c:pt idx="2654" formatCode="General">
                  <c:v>79.900000000000006</c:v>
                </c:pt>
                <c:pt idx="2655" formatCode="General">
                  <c:v>79.900000000000006</c:v>
                </c:pt>
                <c:pt idx="2656" formatCode="General">
                  <c:v>79.900000000000006</c:v>
                </c:pt>
                <c:pt idx="2657" formatCode="General">
                  <c:v>79.900000000000006</c:v>
                </c:pt>
                <c:pt idx="2658" formatCode="General">
                  <c:v>79.900000000000006</c:v>
                </c:pt>
                <c:pt idx="2659" formatCode="General">
                  <c:v>79.900000000000006</c:v>
                </c:pt>
                <c:pt idx="2660" formatCode="General">
                  <c:v>79.900000000000006</c:v>
                </c:pt>
                <c:pt idx="2661" formatCode="General">
                  <c:v>79.900000000000006</c:v>
                </c:pt>
                <c:pt idx="2662" formatCode="General">
                  <c:v>79.900000000000006</c:v>
                </c:pt>
                <c:pt idx="2663" formatCode="General">
                  <c:v>79.900000000000006</c:v>
                </c:pt>
                <c:pt idx="2664" formatCode="General">
                  <c:v>80</c:v>
                </c:pt>
                <c:pt idx="2665" formatCode="General">
                  <c:v>80</c:v>
                </c:pt>
                <c:pt idx="2666" formatCode="General">
                  <c:v>80</c:v>
                </c:pt>
                <c:pt idx="2667" formatCode="General">
                  <c:v>80</c:v>
                </c:pt>
                <c:pt idx="2668" formatCode="General">
                  <c:v>80</c:v>
                </c:pt>
                <c:pt idx="2669" formatCode="General">
                  <c:v>80</c:v>
                </c:pt>
                <c:pt idx="2670" formatCode="General">
                  <c:v>80</c:v>
                </c:pt>
                <c:pt idx="2671" formatCode="General">
                  <c:v>80</c:v>
                </c:pt>
                <c:pt idx="2672" formatCode="General">
                  <c:v>80</c:v>
                </c:pt>
                <c:pt idx="2673" formatCode="General">
                  <c:v>80</c:v>
                </c:pt>
                <c:pt idx="2674" formatCode="General">
                  <c:v>80</c:v>
                </c:pt>
                <c:pt idx="2675" formatCode="General">
                  <c:v>81</c:v>
                </c:pt>
                <c:pt idx="2676" formatCode="General">
                  <c:v>81</c:v>
                </c:pt>
                <c:pt idx="2677" formatCode="General">
                  <c:v>81</c:v>
                </c:pt>
                <c:pt idx="2678" formatCode="General">
                  <c:v>81</c:v>
                </c:pt>
                <c:pt idx="2679" formatCode="General">
                  <c:v>81</c:v>
                </c:pt>
                <c:pt idx="2680" formatCode="General">
                  <c:v>81</c:v>
                </c:pt>
                <c:pt idx="2681" formatCode="General">
                  <c:v>81</c:v>
                </c:pt>
                <c:pt idx="2682" formatCode="General">
                  <c:v>81</c:v>
                </c:pt>
                <c:pt idx="2683" formatCode="General">
                  <c:v>81</c:v>
                </c:pt>
                <c:pt idx="2684" formatCode="General">
                  <c:v>81</c:v>
                </c:pt>
                <c:pt idx="2685" formatCode="General">
                  <c:v>81</c:v>
                </c:pt>
                <c:pt idx="2686" formatCode="General">
                  <c:v>81</c:v>
                </c:pt>
                <c:pt idx="2687" formatCode="General">
                  <c:v>81</c:v>
                </c:pt>
                <c:pt idx="2688" formatCode="General">
                  <c:v>81</c:v>
                </c:pt>
                <c:pt idx="2689" formatCode="General">
                  <c:v>81</c:v>
                </c:pt>
                <c:pt idx="2690" formatCode="General">
                  <c:v>81</c:v>
                </c:pt>
                <c:pt idx="2691" formatCode="General">
                  <c:v>81</c:v>
                </c:pt>
                <c:pt idx="2692" formatCode="General">
                  <c:v>81</c:v>
                </c:pt>
                <c:pt idx="2693" formatCode="General">
                  <c:v>81</c:v>
                </c:pt>
                <c:pt idx="2694" formatCode="General">
                  <c:v>81</c:v>
                </c:pt>
                <c:pt idx="2695" formatCode="General">
                  <c:v>81</c:v>
                </c:pt>
                <c:pt idx="2696" formatCode="General">
                  <c:v>81</c:v>
                </c:pt>
                <c:pt idx="2697" formatCode="General">
                  <c:v>81</c:v>
                </c:pt>
                <c:pt idx="2698" formatCode="General">
                  <c:v>81</c:v>
                </c:pt>
                <c:pt idx="2699" formatCode="General">
                  <c:v>81</c:v>
                </c:pt>
                <c:pt idx="2700" formatCode="General">
                  <c:v>81.099999999999994</c:v>
                </c:pt>
                <c:pt idx="2701" formatCode="General">
                  <c:v>81.099999999999994</c:v>
                </c:pt>
                <c:pt idx="2702" formatCode="General">
                  <c:v>81.099999999999994</c:v>
                </c:pt>
                <c:pt idx="2703" formatCode="General">
                  <c:v>81.099999999999994</c:v>
                </c:pt>
                <c:pt idx="2704" formatCode="General">
                  <c:v>81.099999999999994</c:v>
                </c:pt>
                <c:pt idx="2705" formatCode="General">
                  <c:v>81.099999999999994</c:v>
                </c:pt>
                <c:pt idx="2706" formatCode="General">
                  <c:v>81.099999999999994</c:v>
                </c:pt>
                <c:pt idx="2707" formatCode="General">
                  <c:v>81.099999999999994</c:v>
                </c:pt>
                <c:pt idx="2708" formatCode="General">
                  <c:v>81.099999999999994</c:v>
                </c:pt>
                <c:pt idx="2709" formatCode="General">
                  <c:v>81.099999999999994</c:v>
                </c:pt>
                <c:pt idx="2710" formatCode="General">
                  <c:v>81.099999999999994</c:v>
                </c:pt>
                <c:pt idx="2711" formatCode="General">
                  <c:v>81.099999999999994</c:v>
                </c:pt>
                <c:pt idx="2712" formatCode="General">
                  <c:v>81.099999999999994</c:v>
                </c:pt>
                <c:pt idx="2713" formatCode="General">
                  <c:v>81.099999999999994</c:v>
                </c:pt>
                <c:pt idx="2714" formatCode="General">
                  <c:v>81.099999999999994</c:v>
                </c:pt>
                <c:pt idx="2715" formatCode="General">
                  <c:v>81.099999999999994</c:v>
                </c:pt>
                <c:pt idx="2716" formatCode="General">
                  <c:v>81.099999999999994</c:v>
                </c:pt>
                <c:pt idx="2717" formatCode="General">
                  <c:v>81.2</c:v>
                </c:pt>
                <c:pt idx="2718" formatCode="General">
                  <c:v>81.2</c:v>
                </c:pt>
                <c:pt idx="2719" formatCode="General">
                  <c:v>81.2</c:v>
                </c:pt>
                <c:pt idx="2720" formatCode="General">
                  <c:v>81.2</c:v>
                </c:pt>
                <c:pt idx="2721" formatCode="General">
                  <c:v>81.2</c:v>
                </c:pt>
                <c:pt idx="2722" formatCode="General">
                  <c:v>81.2</c:v>
                </c:pt>
                <c:pt idx="2723" formatCode="General">
                  <c:v>81.3</c:v>
                </c:pt>
                <c:pt idx="2724" formatCode="General">
                  <c:v>81.3</c:v>
                </c:pt>
                <c:pt idx="2725" formatCode="General">
                  <c:v>81.3</c:v>
                </c:pt>
                <c:pt idx="2726" formatCode="General">
                  <c:v>81.3</c:v>
                </c:pt>
                <c:pt idx="2727" formatCode="General">
                  <c:v>81.3</c:v>
                </c:pt>
                <c:pt idx="2728" formatCode="General">
                  <c:v>81.3</c:v>
                </c:pt>
                <c:pt idx="2729" formatCode="General">
                  <c:v>81.3</c:v>
                </c:pt>
                <c:pt idx="2730" formatCode="General">
                  <c:v>81.3</c:v>
                </c:pt>
                <c:pt idx="2731" formatCode="General">
                  <c:v>81.400000000000006</c:v>
                </c:pt>
                <c:pt idx="2732" formatCode="General">
                  <c:v>81.400000000000006</c:v>
                </c:pt>
                <c:pt idx="2733" formatCode="General">
                  <c:v>81.400000000000006</c:v>
                </c:pt>
                <c:pt idx="2734" formatCode="General">
                  <c:v>81.400000000000006</c:v>
                </c:pt>
                <c:pt idx="2735" formatCode="General">
                  <c:v>81.400000000000006</c:v>
                </c:pt>
                <c:pt idx="2736" formatCode="General">
                  <c:v>81.400000000000006</c:v>
                </c:pt>
                <c:pt idx="2737" formatCode="General">
                  <c:v>81.400000000000006</c:v>
                </c:pt>
                <c:pt idx="2738" formatCode="General">
                  <c:v>81.400000000000006</c:v>
                </c:pt>
                <c:pt idx="2739" formatCode="General">
                  <c:v>81.5</c:v>
                </c:pt>
                <c:pt idx="2740" formatCode="General">
                  <c:v>81.5</c:v>
                </c:pt>
                <c:pt idx="2741" formatCode="General">
                  <c:v>81.5</c:v>
                </c:pt>
                <c:pt idx="2742" formatCode="General">
                  <c:v>81.5</c:v>
                </c:pt>
                <c:pt idx="2743" formatCode="General">
                  <c:v>81.5</c:v>
                </c:pt>
                <c:pt idx="2744" formatCode="General">
                  <c:v>81.5</c:v>
                </c:pt>
                <c:pt idx="2745" formatCode="General">
                  <c:v>81.5</c:v>
                </c:pt>
                <c:pt idx="2746" formatCode="General">
                  <c:v>81.5</c:v>
                </c:pt>
                <c:pt idx="2747" formatCode="General">
                  <c:v>81.5</c:v>
                </c:pt>
                <c:pt idx="2748" formatCode="General">
                  <c:v>81.5</c:v>
                </c:pt>
                <c:pt idx="2749" formatCode="General">
                  <c:v>81.599999999999994</c:v>
                </c:pt>
                <c:pt idx="2750" formatCode="General">
                  <c:v>81.599999999999994</c:v>
                </c:pt>
                <c:pt idx="2751" formatCode="General">
                  <c:v>81.599999999999994</c:v>
                </c:pt>
                <c:pt idx="2752" formatCode="General">
                  <c:v>81.599999999999994</c:v>
                </c:pt>
                <c:pt idx="2753" formatCode="General">
                  <c:v>81.599999999999994</c:v>
                </c:pt>
                <c:pt idx="2754" formatCode="General">
                  <c:v>81.599999999999994</c:v>
                </c:pt>
                <c:pt idx="2755" formatCode="General">
                  <c:v>81.7</c:v>
                </c:pt>
                <c:pt idx="2756" formatCode="General">
                  <c:v>81.7</c:v>
                </c:pt>
                <c:pt idx="2757" formatCode="General">
                  <c:v>81.7</c:v>
                </c:pt>
                <c:pt idx="2758" formatCode="General">
                  <c:v>81.7</c:v>
                </c:pt>
                <c:pt idx="2759" formatCode="General">
                  <c:v>81.7</c:v>
                </c:pt>
                <c:pt idx="2760" formatCode="General">
                  <c:v>81.7</c:v>
                </c:pt>
                <c:pt idx="2761" formatCode="General">
                  <c:v>81.7</c:v>
                </c:pt>
                <c:pt idx="2762" formatCode="General">
                  <c:v>81.7</c:v>
                </c:pt>
                <c:pt idx="2763" formatCode="General">
                  <c:v>81.7</c:v>
                </c:pt>
                <c:pt idx="2764" formatCode="General">
                  <c:v>81.7</c:v>
                </c:pt>
                <c:pt idx="2765" formatCode="General">
                  <c:v>81.7</c:v>
                </c:pt>
                <c:pt idx="2766" formatCode="General">
                  <c:v>81.8</c:v>
                </c:pt>
                <c:pt idx="2767" formatCode="General">
                  <c:v>81.8</c:v>
                </c:pt>
                <c:pt idx="2768" formatCode="General">
                  <c:v>81.8</c:v>
                </c:pt>
                <c:pt idx="2769" formatCode="General">
                  <c:v>81.8</c:v>
                </c:pt>
                <c:pt idx="2770" formatCode="General">
                  <c:v>81.8</c:v>
                </c:pt>
                <c:pt idx="2771" formatCode="General">
                  <c:v>81.8</c:v>
                </c:pt>
                <c:pt idx="2772" formatCode="General">
                  <c:v>81.8</c:v>
                </c:pt>
                <c:pt idx="2773" formatCode="General">
                  <c:v>81.900000000000006</c:v>
                </c:pt>
                <c:pt idx="2774" formatCode="General">
                  <c:v>81.900000000000006</c:v>
                </c:pt>
                <c:pt idx="2775" formatCode="General">
                  <c:v>81.900000000000006</c:v>
                </c:pt>
                <c:pt idx="2776" formatCode="General">
                  <c:v>81.900000000000006</c:v>
                </c:pt>
                <c:pt idx="2777" formatCode="General">
                  <c:v>81.900000000000006</c:v>
                </c:pt>
                <c:pt idx="2778" formatCode="General">
                  <c:v>82</c:v>
                </c:pt>
                <c:pt idx="2779" formatCode="General">
                  <c:v>82</c:v>
                </c:pt>
                <c:pt idx="2780" formatCode="General">
                  <c:v>82</c:v>
                </c:pt>
                <c:pt idx="2781" formatCode="General">
                  <c:v>82</c:v>
                </c:pt>
                <c:pt idx="2782" formatCode="General">
                  <c:v>82</c:v>
                </c:pt>
                <c:pt idx="2783" formatCode="General">
                  <c:v>82</c:v>
                </c:pt>
                <c:pt idx="2784" formatCode="General">
                  <c:v>82</c:v>
                </c:pt>
                <c:pt idx="2785" formatCode="General">
                  <c:v>82</c:v>
                </c:pt>
                <c:pt idx="2786" formatCode="General">
                  <c:v>82</c:v>
                </c:pt>
                <c:pt idx="2787" formatCode="General">
                  <c:v>82</c:v>
                </c:pt>
                <c:pt idx="2788" formatCode="General">
                  <c:v>82</c:v>
                </c:pt>
                <c:pt idx="2789" formatCode="General">
                  <c:v>82</c:v>
                </c:pt>
                <c:pt idx="2790" formatCode="General">
                  <c:v>82</c:v>
                </c:pt>
                <c:pt idx="2791" formatCode="General">
                  <c:v>82</c:v>
                </c:pt>
                <c:pt idx="2792" formatCode="General">
                  <c:v>82</c:v>
                </c:pt>
                <c:pt idx="2793" formatCode="General">
                  <c:v>82</c:v>
                </c:pt>
                <c:pt idx="2794" formatCode="General">
                  <c:v>82</c:v>
                </c:pt>
                <c:pt idx="2795" formatCode="General">
                  <c:v>82</c:v>
                </c:pt>
                <c:pt idx="2796" formatCode="General">
                  <c:v>82</c:v>
                </c:pt>
                <c:pt idx="2797" formatCode="General">
                  <c:v>82</c:v>
                </c:pt>
                <c:pt idx="2798" formatCode="General">
                  <c:v>82</c:v>
                </c:pt>
                <c:pt idx="2799" formatCode="General">
                  <c:v>82.1</c:v>
                </c:pt>
                <c:pt idx="2800" formatCode="General">
                  <c:v>82.1</c:v>
                </c:pt>
                <c:pt idx="2801" formatCode="General">
                  <c:v>82.1</c:v>
                </c:pt>
                <c:pt idx="2802" formatCode="General">
                  <c:v>82.1</c:v>
                </c:pt>
                <c:pt idx="2803" formatCode="General">
                  <c:v>82.1</c:v>
                </c:pt>
                <c:pt idx="2804" formatCode="General">
                  <c:v>82.2</c:v>
                </c:pt>
                <c:pt idx="2805" formatCode="General">
                  <c:v>82.2</c:v>
                </c:pt>
                <c:pt idx="2806" formatCode="General">
                  <c:v>82.2</c:v>
                </c:pt>
                <c:pt idx="2807" formatCode="General">
                  <c:v>82.2</c:v>
                </c:pt>
                <c:pt idx="2808" formatCode="General">
                  <c:v>82.3</c:v>
                </c:pt>
                <c:pt idx="2809" formatCode="General">
                  <c:v>82.3</c:v>
                </c:pt>
                <c:pt idx="2810" formatCode="General">
                  <c:v>82.3</c:v>
                </c:pt>
                <c:pt idx="2811" formatCode="General">
                  <c:v>82.3</c:v>
                </c:pt>
                <c:pt idx="2812" formatCode="General">
                  <c:v>82.3</c:v>
                </c:pt>
                <c:pt idx="2813" formatCode="General">
                  <c:v>82.4</c:v>
                </c:pt>
                <c:pt idx="2814" formatCode="General">
                  <c:v>82.4</c:v>
                </c:pt>
                <c:pt idx="2815" formatCode="General">
                  <c:v>82.4</c:v>
                </c:pt>
                <c:pt idx="2816" formatCode="General">
                  <c:v>82.4</c:v>
                </c:pt>
                <c:pt idx="2817" formatCode="General">
                  <c:v>82.4</c:v>
                </c:pt>
                <c:pt idx="2818" formatCode="General">
                  <c:v>82.5</c:v>
                </c:pt>
                <c:pt idx="2819" formatCode="General">
                  <c:v>82.5</c:v>
                </c:pt>
                <c:pt idx="2820" formatCode="General">
                  <c:v>82.5</c:v>
                </c:pt>
                <c:pt idx="2821" formatCode="General">
                  <c:v>82.5</c:v>
                </c:pt>
                <c:pt idx="2822" formatCode="General">
                  <c:v>82.5</c:v>
                </c:pt>
                <c:pt idx="2823" formatCode="General">
                  <c:v>82.5</c:v>
                </c:pt>
                <c:pt idx="2824" formatCode="General">
                  <c:v>82.5</c:v>
                </c:pt>
                <c:pt idx="2825" formatCode="General">
                  <c:v>82.6</c:v>
                </c:pt>
                <c:pt idx="2826" formatCode="General">
                  <c:v>82.6</c:v>
                </c:pt>
                <c:pt idx="2827" formatCode="General">
                  <c:v>82.6</c:v>
                </c:pt>
                <c:pt idx="2828" formatCode="General">
                  <c:v>82.7</c:v>
                </c:pt>
                <c:pt idx="2829" formatCode="General">
                  <c:v>82.7</c:v>
                </c:pt>
                <c:pt idx="2830" formatCode="General">
                  <c:v>82.7</c:v>
                </c:pt>
                <c:pt idx="2831" formatCode="General">
                  <c:v>82.7</c:v>
                </c:pt>
                <c:pt idx="2832" formatCode="General">
                  <c:v>82.7</c:v>
                </c:pt>
                <c:pt idx="2833" formatCode="General">
                  <c:v>82.7</c:v>
                </c:pt>
                <c:pt idx="2834" formatCode="General">
                  <c:v>82.8</c:v>
                </c:pt>
                <c:pt idx="2835" formatCode="General">
                  <c:v>82.8</c:v>
                </c:pt>
                <c:pt idx="2836" formatCode="General">
                  <c:v>82.9</c:v>
                </c:pt>
                <c:pt idx="2837" formatCode="General">
                  <c:v>83</c:v>
                </c:pt>
                <c:pt idx="2838" formatCode="General">
                  <c:v>83</c:v>
                </c:pt>
                <c:pt idx="2839" formatCode="General">
                  <c:v>83</c:v>
                </c:pt>
                <c:pt idx="2840" formatCode="General">
                  <c:v>83</c:v>
                </c:pt>
                <c:pt idx="2841" formatCode="General">
                  <c:v>83</c:v>
                </c:pt>
                <c:pt idx="2842" formatCode="General">
                  <c:v>83</c:v>
                </c:pt>
                <c:pt idx="2843" formatCode="General">
                  <c:v>83</c:v>
                </c:pt>
                <c:pt idx="2844" formatCode="General">
                  <c:v>83</c:v>
                </c:pt>
                <c:pt idx="2845" formatCode="General">
                  <c:v>83</c:v>
                </c:pt>
                <c:pt idx="2846" formatCode="General">
                  <c:v>83</c:v>
                </c:pt>
                <c:pt idx="2847" formatCode="General">
                  <c:v>83</c:v>
                </c:pt>
                <c:pt idx="2848" formatCode="General">
                  <c:v>83</c:v>
                </c:pt>
                <c:pt idx="2849" formatCode="General">
                  <c:v>83</c:v>
                </c:pt>
                <c:pt idx="2850" formatCode="General">
                  <c:v>83</c:v>
                </c:pt>
                <c:pt idx="2851" formatCode="General">
                  <c:v>83</c:v>
                </c:pt>
                <c:pt idx="2852" formatCode="General">
                  <c:v>83</c:v>
                </c:pt>
                <c:pt idx="2853" formatCode="General">
                  <c:v>83.1</c:v>
                </c:pt>
                <c:pt idx="2854" formatCode="General">
                  <c:v>83.2</c:v>
                </c:pt>
                <c:pt idx="2855" formatCode="General">
                  <c:v>83.3</c:v>
                </c:pt>
                <c:pt idx="2856" formatCode="General">
                  <c:v>83.4</c:v>
                </c:pt>
                <c:pt idx="2857" formatCode="General">
                  <c:v>83.5</c:v>
                </c:pt>
                <c:pt idx="2858" formatCode="General">
                  <c:v>83.5</c:v>
                </c:pt>
                <c:pt idx="2859" formatCode="General">
                  <c:v>83.7</c:v>
                </c:pt>
                <c:pt idx="2860" formatCode="General">
                  <c:v>84</c:v>
                </c:pt>
                <c:pt idx="2861" formatCode="General">
                  <c:v>84</c:v>
                </c:pt>
                <c:pt idx="2862" formatCode="General">
                  <c:v>84</c:v>
                </c:pt>
                <c:pt idx="2863" formatCode="General">
                  <c:v>84</c:v>
                </c:pt>
                <c:pt idx="2864" formatCode="General">
                  <c:v>84</c:v>
                </c:pt>
                <c:pt idx="2865" formatCode="General">
                  <c:v>84</c:v>
                </c:pt>
                <c:pt idx="2866" formatCode="General">
                  <c:v>84</c:v>
                </c:pt>
                <c:pt idx="2867" formatCode="General">
                  <c:v>84</c:v>
                </c:pt>
                <c:pt idx="2868" formatCode="General">
                  <c:v>84</c:v>
                </c:pt>
                <c:pt idx="2869" formatCode="General">
                  <c:v>84</c:v>
                </c:pt>
                <c:pt idx="2870" formatCode="General">
                  <c:v>84</c:v>
                </c:pt>
                <c:pt idx="2871" formatCode="General">
                  <c:v>85</c:v>
                </c:pt>
                <c:pt idx="2872" formatCode="General">
                  <c:v>85</c:v>
                </c:pt>
                <c:pt idx="2873" formatCode="General">
                  <c:v>85</c:v>
                </c:pt>
                <c:pt idx="2874" formatCode="General">
                  <c:v>85</c:v>
                </c:pt>
                <c:pt idx="2875" formatCode="General">
                  <c:v>85</c:v>
                </c:pt>
                <c:pt idx="2876" formatCode="General">
                  <c:v>85</c:v>
                </c:pt>
                <c:pt idx="2877" formatCode="General">
                  <c:v>85</c:v>
                </c:pt>
                <c:pt idx="2878" formatCode="General">
                  <c:v>85</c:v>
                </c:pt>
                <c:pt idx="2879" formatCode="General">
                  <c:v>85</c:v>
                </c:pt>
                <c:pt idx="2880" formatCode="General">
                  <c:v>85</c:v>
                </c:pt>
                <c:pt idx="2881" formatCode="General">
                  <c:v>85</c:v>
                </c:pt>
                <c:pt idx="2882" formatCode="General">
                  <c:v>85</c:v>
                </c:pt>
                <c:pt idx="2883" formatCode="General">
                  <c:v>86</c:v>
                </c:pt>
                <c:pt idx="2884" formatCode="General">
                  <c:v>86</c:v>
                </c:pt>
                <c:pt idx="2885" formatCode="General">
                  <c:v>86</c:v>
                </c:pt>
                <c:pt idx="2886" formatCode="General">
                  <c:v>86</c:v>
                </c:pt>
                <c:pt idx="2887" formatCode="General">
                  <c:v>86</c:v>
                </c:pt>
                <c:pt idx="2888" formatCode="General">
                  <c:v>86</c:v>
                </c:pt>
                <c:pt idx="2889" formatCode="General">
                  <c:v>86</c:v>
                </c:pt>
                <c:pt idx="2890" formatCode="General">
                  <c:v>86</c:v>
                </c:pt>
                <c:pt idx="2891" formatCode="General">
                  <c:v>86</c:v>
                </c:pt>
                <c:pt idx="2892" formatCode="General">
                  <c:v>86</c:v>
                </c:pt>
                <c:pt idx="2893" formatCode="General">
                  <c:v>86</c:v>
                </c:pt>
                <c:pt idx="2894" formatCode="General">
                  <c:v>86</c:v>
                </c:pt>
                <c:pt idx="2895" formatCode="General">
                  <c:v>86</c:v>
                </c:pt>
                <c:pt idx="2896" formatCode="General">
                  <c:v>86</c:v>
                </c:pt>
                <c:pt idx="2897" formatCode="General">
                  <c:v>86</c:v>
                </c:pt>
                <c:pt idx="2898" formatCode="General">
                  <c:v>87</c:v>
                </c:pt>
                <c:pt idx="2899" formatCode="General">
                  <c:v>87</c:v>
                </c:pt>
                <c:pt idx="2900" formatCode="General">
                  <c:v>87</c:v>
                </c:pt>
                <c:pt idx="2901" formatCode="General">
                  <c:v>87</c:v>
                </c:pt>
                <c:pt idx="2902" formatCode="General">
                  <c:v>87</c:v>
                </c:pt>
                <c:pt idx="2903" formatCode="General">
                  <c:v>87</c:v>
                </c:pt>
                <c:pt idx="2904" formatCode="General">
                  <c:v>87</c:v>
                </c:pt>
                <c:pt idx="2905" formatCode="General">
                  <c:v>87</c:v>
                </c:pt>
                <c:pt idx="2906" formatCode="General">
                  <c:v>87</c:v>
                </c:pt>
                <c:pt idx="2907" formatCode="General">
                  <c:v>88</c:v>
                </c:pt>
                <c:pt idx="2908" formatCode="General">
                  <c:v>88</c:v>
                </c:pt>
                <c:pt idx="2909" formatCode="General">
                  <c:v>88</c:v>
                </c:pt>
                <c:pt idx="2910" formatCode="General">
                  <c:v>88</c:v>
                </c:pt>
                <c:pt idx="2911" formatCode="General">
                  <c:v>88</c:v>
                </c:pt>
                <c:pt idx="2912" formatCode="General">
                  <c:v>88</c:v>
                </c:pt>
                <c:pt idx="2913" formatCode="General">
                  <c:v>88</c:v>
                </c:pt>
                <c:pt idx="2914" formatCode="General">
                  <c:v>88</c:v>
                </c:pt>
                <c:pt idx="2915" formatCode="General">
                  <c:v>88</c:v>
                </c:pt>
                <c:pt idx="2916" formatCode="General">
                  <c:v>88</c:v>
                </c:pt>
                <c:pt idx="2917" formatCode="General">
                  <c:v>89</c:v>
                </c:pt>
                <c:pt idx="2918" formatCode="General">
                  <c:v>89</c:v>
                </c:pt>
                <c:pt idx="2919" formatCode="General">
                  <c:v>89</c:v>
                </c:pt>
                <c:pt idx="2920" formatCode="General">
                  <c:v>89</c:v>
                </c:pt>
                <c:pt idx="2921" formatCode="General">
                  <c:v>89</c:v>
                </c:pt>
                <c:pt idx="2922" formatCode="General">
                  <c:v>89</c:v>
                </c:pt>
                <c:pt idx="2923" formatCode="General">
                  <c:v>89</c:v>
                </c:pt>
                <c:pt idx="2924" formatCode="General">
                  <c:v>89</c:v>
                </c:pt>
                <c:pt idx="2925" formatCode="General">
                  <c:v>89</c:v>
                </c:pt>
                <c:pt idx="2926" formatCode="General">
                  <c:v>89</c:v>
                </c:pt>
                <c:pt idx="2927" formatCode="General">
                  <c:v>89</c:v>
                </c:pt>
              </c:numCache>
            </c:numRef>
          </c:yVal>
          <c:smooth val="0"/>
          <c:extLst>
            <c:ext xmlns:c16="http://schemas.microsoft.com/office/drawing/2014/chart" uri="{C3380CC4-5D6E-409C-BE32-E72D297353CC}">
              <c16:uniqueId val="{00000001-E4AE-4BAA-9A9A-9D2E59F3C1B4}"/>
            </c:ext>
          </c:extLst>
        </c:ser>
        <c:ser>
          <c:idx val="1"/>
          <c:order val="1"/>
          <c:tx>
            <c:v>Identity</c:v>
          </c:tx>
          <c:spPr>
            <a:ln w="15875" cap="rnd">
              <a:solidFill>
                <a:srgbClr val="787878"/>
              </a:solidFill>
              <a:prstDash val="dot"/>
            </a:ln>
          </c:spPr>
          <c:marker>
            <c:symbol val="none"/>
          </c:marker>
          <c:xVal>
            <c:numRef>
              <c:f>Univariate!UV_QQ_Weibull</c:f>
              <c:numCache>
                <c:formatCode>0.0</c:formatCode>
                <c:ptCount val="292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formatCode="General">
                  <c:v>0</c:v>
                </c:pt>
                <c:pt idx="2001" formatCode="General">
                  <c:v>0</c:v>
                </c:pt>
                <c:pt idx="2002" formatCode="General">
                  <c:v>0</c:v>
                </c:pt>
                <c:pt idx="2003" formatCode="General">
                  <c:v>0</c:v>
                </c:pt>
                <c:pt idx="2004" formatCode="General">
                  <c:v>0</c:v>
                </c:pt>
                <c:pt idx="2005" formatCode="General">
                  <c:v>0</c:v>
                </c:pt>
                <c:pt idx="2006" formatCode="General">
                  <c:v>0</c:v>
                </c:pt>
                <c:pt idx="2007" formatCode="General">
                  <c:v>0</c:v>
                </c:pt>
                <c:pt idx="2008" formatCode="General">
                  <c:v>0</c:v>
                </c:pt>
                <c:pt idx="2009" formatCode="General">
                  <c:v>0</c:v>
                </c:pt>
                <c:pt idx="2010" formatCode="General">
                  <c:v>0</c:v>
                </c:pt>
                <c:pt idx="2011" formatCode="General">
                  <c:v>0</c:v>
                </c:pt>
                <c:pt idx="2012" formatCode="General">
                  <c:v>0</c:v>
                </c:pt>
                <c:pt idx="2013" formatCode="General">
                  <c:v>0</c:v>
                </c:pt>
                <c:pt idx="2014" formatCode="General">
                  <c:v>0</c:v>
                </c:pt>
                <c:pt idx="2015" formatCode="General">
                  <c:v>0</c:v>
                </c:pt>
                <c:pt idx="2016" formatCode="General">
                  <c:v>0</c:v>
                </c:pt>
                <c:pt idx="2017" formatCode="General">
                  <c:v>0</c:v>
                </c:pt>
                <c:pt idx="2018" formatCode="General">
                  <c:v>0</c:v>
                </c:pt>
                <c:pt idx="2019" formatCode="General">
                  <c:v>0</c:v>
                </c:pt>
                <c:pt idx="2020" formatCode="General">
                  <c:v>0</c:v>
                </c:pt>
                <c:pt idx="2021" formatCode="General">
                  <c:v>0</c:v>
                </c:pt>
                <c:pt idx="2022" formatCode="General">
                  <c:v>0</c:v>
                </c:pt>
                <c:pt idx="2023" formatCode="General">
                  <c:v>0</c:v>
                </c:pt>
                <c:pt idx="2024" formatCode="General">
                  <c:v>0</c:v>
                </c:pt>
                <c:pt idx="2025" formatCode="General">
                  <c:v>0</c:v>
                </c:pt>
                <c:pt idx="2026" formatCode="General">
                  <c:v>0</c:v>
                </c:pt>
                <c:pt idx="2027" formatCode="General">
                  <c:v>0</c:v>
                </c:pt>
                <c:pt idx="2028" formatCode="General">
                  <c:v>0</c:v>
                </c:pt>
                <c:pt idx="2029" formatCode="General">
                  <c:v>0</c:v>
                </c:pt>
                <c:pt idx="2030" formatCode="General">
                  <c:v>0</c:v>
                </c:pt>
                <c:pt idx="2031" formatCode="General">
                  <c:v>0</c:v>
                </c:pt>
                <c:pt idx="2032" formatCode="General">
                  <c:v>0</c:v>
                </c:pt>
                <c:pt idx="2033" formatCode="General">
                  <c:v>0</c:v>
                </c:pt>
                <c:pt idx="2034" formatCode="General">
                  <c:v>0</c:v>
                </c:pt>
                <c:pt idx="2035" formatCode="General">
                  <c:v>0</c:v>
                </c:pt>
                <c:pt idx="2036" formatCode="General">
                  <c:v>0</c:v>
                </c:pt>
                <c:pt idx="2037" formatCode="General">
                  <c:v>0</c:v>
                </c:pt>
                <c:pt idx="2038" formatCode="General">
                  <c:v>0</c:v>
                </c:pt>
                <c:pt idx="2039" formatCode="General">
                  <c:v>0</c:v>
                </c:pt>
                <c:pt idx="2040" formatCode="General">
                  <c:v>0</c:v>
                </c:pt>
                <c:pt idx="2041" formatCode="General">
                  <c:v>0</c:v>
                </c:pt>
                <c:pt idx="2042" formatCode="General">
                  <c:v>0</c:v>
                </c:pt>
                <c:pt idx="2043" formatCode="General">
                  <c:v>0</c:v>
                </c:pt>
                <c:pt idx="2044" formatCode="General">
                  <c:v>0</c:v>
                </c:pt>
                <c:pt idx="2045" formatCode="General">
                  <c:v>0</c:v>
                </c:pt>
                <c:pt idx="2046" formatCode="General">
                  <c:v>0</c:v>
                </c:pt>
                <c:pt idx="2047" formatCode="General">
                  <c:v>0</c:v>
                </c:pt>
                <c:pt idx="2048" formatCode="General">
                  <c:v>0</c:v>
                </c:pt>
                <c:pt idx="2049" formatCode="General">
                  <c:v>0</c:v>
                </c:pt>
                <c:pt idx="2050" formatCode="General">
                  <c:v>0</c:v>
                </c:pt>
                <c:pt idx="2051" formatCode="General">
                  <c:v>0</c:v>
                </c:pt>
                <c:pt idx="2052" formatCode="General">
                  <c:v>0</c:v>
                </c:pt>
                <c:pt idx="2053" formatCode="General">
                  <c:v>0</c:v>
                </c:pt>
                <c:pt idx="2054" formatCode="General">
                  <c:v>0</c:v>
                </c:pt>
                <c:pt idx="2055" formatCode="General">
                  <c:v>0</c:v>
                </c:pt>
                <c:pt idx="2056" formatCode="General">
                  <c:v>0</c:v>
                </c:pt>
                <c:pt idx="2057" formatCode="General">
                  <c:v>0</c:v>
                </c:pt>
                <c:pt idx="2058" formatCode="General">
                  <c:v>0</c:v>
                </c:pt>
                <c:pt idx="2059" formatCode="General">
                  <c:v>0</c:v>
                </c:pt>
                <c:pt idx="2060" formatCode="General">
                  <c:v>0</c:v>
                </c:pt>
                <c:pt idx="2061" formatCode="General">
                  <c:v>0</c:v>
                </c:pt>
                <c:pt idx="2062" formatCode="General">
                  <c:v>0</c:v>
                </c:pt>
                <c:pt idx="2063" formatCode="General">
                  <c:v>0</c:v>
                </c:pt>
                <c:pt idx="2064" formatCode="General">
                  <c:v>0</c:v>
                </c:pt>
                <c:pt idx="2065" formatCode="General">
                  <c:v>0</c:v>
                </c:pt>
                <c:pt idx="2066" formatCode="General">
                  <c:v>0</c:v>
                </c:pt>
                <c:pt idx="2067" formatCode="General">
                  <c:v>0</c:v>
                </c:pt>
                <c:pt idx="2068" formatCode="General">
                  <c:v>0</c:v>
                </c:pt>
                <c:pt idx="2069" formatCode="General">
                  <c:v>0</c:v>
                </c:pt>
                <c:pt idx="2070" formatCode="General">
                  <c:v>0</c:v>
                </c:pt>
                <c:pt idx="2071" formatCode="General">
                  <c:v>0</c:v>
                </c:pt>
                <c:pt idx="2072" formatCode="General">
                  <c:v>0</c:v>
                </c:pt>
                <c:pt idx="2073" formatCode="General">
                  <c:v>0</c:v>
                </c:pt>
                <c:pt idx="2074" formatCode="General">
                  <c:v>0</c:v>
                </c:pt>
                <c:pt idx="2075" formatCode="General">
                  <c:v>0</c:v>
                </c:pt>
                <c:pt idx="2076" formatCode="General">
                  <c:v>0</c:v>
                </c:pt>
                <c:pt idx="2077" formatCode="General">
                  <c:v>0</c:v>
                </c:pt>
                <c:pt idx="2078" formatCode="General">
                  <c:v>0</c:v>
                </c:pt>
                <c:pt idx="2079" formatCode="General">
                  <c:v>0</c:v>
                </c:pt>
                <c:pt idx="2080" formatCode="General">
                  <c:v>0</c:v>
                </c:pt>
                <c:pt idx="2081" formatCode="General">
                  <c:v>0</c:v>
                </c:pt>
                <c:pt idx="2082" formatCode="General">
                  <c:v>0</c:v>
                </c:pt>
                <c:pt idx="2083" formatCode="General">
                  <c:v>0</c:v>
                </c:pt>
                <c:pt idx="2084" formatCode="General">
                  <c:v>0</c:v>
                </c:pt>
                <c:pt idx="2085" formatCode="General">
                  <c:v>0</c:v>
                </c:pt>
                <c:pt idx="2086" formatCode="General">
                  <c:v>0</c:v>
                </c:pt>
                <c:pt idx="2087" formatCode="General">
                  <c:v>0</c:v>
                </c:pt>
                <c:pt idx="2088" formatCode="General">
                  <c:v>0</c:v>
                </c:pt>
                <c:pt idx="2089" formatCode="General">
                  <c:v>0</c:v>
                </c:pt>
                <c:pt idx="2090" formatCode="General">
                  <c:v>0</c:v>
                </c:pt>
                <c:pt idx="2091" formatCode="General">
                  <c:v>0</c:v>
                </c:pt>
                <c:pt idx="2092" formatCode="General">
                  <c:v>0</c:v>
                </c:pt>
                <c:pt idx="2093" formatCode="General">
                  <c:v>0</c:v>
                </c:pt>
                <c:pt idx="2094" formatCode="General">
                  <c:v>0</c:v>
                </c:pt>
                <c:pt idx="2095" formatCode="General">
                  <c:v>0</c:v>
                </c:pt>
                <c:pt idx="2096" formatCode="General">
                  <c:v>0</c:v>
                </c:pt>
                <c:pt idx="2097" formatCode="General">
                  <c:v>0</c:v>
                </c:pt>
                <c:pt idx="2098" formatCode="General">
                  <c:v>0</c:v>
                </c:pt>
                <c:pt idx="2099" formatCode="General">
                  <c:v>0</c:v>
                </c:pt>
                <c:pt idx="2100" formatCode="General">
                  <c:v>0</c:v>
                </c:pt>
                <c:pt idx="2101" formatCode="General">
                  <c:v>0</c:v>
                </c:pt>
                <c:pt idx="2102" formatCode="General">
                  <c:v>0</c:v>
                </c:pt>
                <c:pt idx="2103" formatCode="General">
                  <c:v>0</c:v>
                </c:pt>
                <c:pt idx="2104" formatCode="General">
                  <c:v>0</c:v>
                </c:pt>
                <c:pt idx="2105" formatCode="General">
                  <c:v>0</c:v>
                </c:pt>
                <c:pt idx="2106" formatCode="General">
                  <c:v>0</c:v>
                </c:pt>
                <c:pt idx="2107" formatCode="General">
                  <c:v>0</c:v>
                </c:pt>
                <c:pt idx="2108" formatCode="General">
                  <c:v>0</c:v>
                </c:pt>
                <c:pt idx="2109" formatCode="General">
                  <c:v>0</c:v>
                </c:pt>
                <c:pt idx="2110" formatCode="General">
                  <c:v>0</c:v>
                </c:pt>
                <c:pt idx="2111" formatCode="General">
                  <c:v>0</c:v>
                </c:pt>
                <c:pt idx="2112" formatCode="General">
                  <c:v>0</c:v>
                </c:pt>
                <c:pt idx="2113" formatCode="General">
                  <c:v>0</c:v>
                </c:pt>
                <c:pt idx="2114" formatCode="General">
                  <c:v>0</c:v>
                </c:pt>
                <c:pt idx="2115" formatCode="General">
                  <c:v>0</c:v>
                </c:pt>
                <c:pt idx="2116" formatCode="General">
                  <c:v>0</c:v>
                </c:pt>
                <c:pt idx="2117" formatCode="General">
                  <c:v>0</c:v>
                </c:pt>
                <c:pt idx="2118" formatCode="General">
                  <c:v>0</c:v>
                </c:pt>
                <c:pt idx="2119" formatCode="General">
                  <c:v>0</c:v>
                </c:pt>
                <c:pt idx="2120" formatCode="General">
                  <c:v>0</c:v>
                </c:pt>
                <c:pt idx="2121" formatCode="General">
                  <c:v>0</c:v>
                </c:pt>
                <c:pt idx="2122" formatCode="General">
                  <c:v>0</c:v>
                </c:pt>
                <c:pt idx="2123" formatCode="General">
                  <c:v>0</c:v>
                </c:pt>
                <c:pt idx="2124" formatCode="General">
                  <c:v>0</c:v>
                </c:pt>
                <c:pt idx="2125" formatCode="General">
                  <c:v>0</c:v>
                </c:pt>
                <c:pt idx="2126" formatCode="General">
                  <c:v>0</c:v>
                </c:pt>
                <c:pt idx="2127" formatCode="General">
                  <c:v>0</c:v>
                </c:pt>
                <c:pt idx="2128" formatCode="General">
                  <c:v>0</c:v>
                </c:pt>
                <c:pt idx="2129" formatCode="General">
                  <c:v>0</c:v>
                </c:pt>
                <c:pt idx="2130" formatCode="General">
                  <c:v>0</c:v>
                </c:pt>
                <c:pt idx="2131" formatCode="General">
                  <c:v>0</c:v>
                </c:pt>
                <c:pt idx="2132" formatCode="General">
                  <c:v>0</c:v>
                </c:pt>
                <c:pt idx="2133" formatCode="General">
                  <c:v>0</c:v>
                </c:pt>
                <c:pt idx="2134" formatCode="General">
                  <c:v>0</c:v>
                </c:pt>
                <c:pt idx="2135" formatCode="General">
                  <c:v>0</c:v>
                </c:pt>
                <c:pt idx="2136" formatCode="General">
                  <c:v>0</c:v>
                </c:pt>
                <c:pt idx="2137" formatCode="General">
                  <c:v>0</c:v>
                </c:pt>
                <c:pt idx="2138" formatCode="General">
                  <c:v>0</c:v>
                </c:pt>
                <c:pt idx="2139" formatCode="General">
                  <c:v>0</c:v>
                </c:pt>
                <c:pt idx="2140" formatCode="General">
                  <c:v>0</c:v>
                </c:pt>
                <c:pt idx="2141" formatCode="General">
                  <c:v>0</c:v>
                </c:pt>
                <c:pt idx="2142" formatCode="General">
                  <c:v>0</c:v>
                </c:pt>
                <c:pt idx="2143" formatCode="General">
                  <c:v>0</c:v>
                </c:pt>
                <c:pt idx="2144" formatCode="General">
                  <c:v>0</c:v>
                </c:pt>
                <c:pt idx="2145" formatCode="General">
                  <c:v>0</c:v>
                </c:pt>
                <c:pt idx="2146" formatCode="General">
                  <c:v>0</c:v>
                </c:pt>
                <c:pt idx="2147" formatCode="General">
                  <c:v>0</c:v>
                </c:pt>
                <c:pt idx="2148" formatCode="General">
                  <c:v>0</c:v>
                </c:pt>
                <c:pt idx="2149" formatCode="General">
                  <c:v>0</c:v>
                </c:pt>
                <c:pt idx="2150" formatCode="General">
                  <c:v>0</c:v>
                </c:pt>
                <c:pt idx="2151" formatCode="General">
                  <c:v>0</c:v>
                </c:pt>
                <c:pt idx="2152" formatCode="General">
                  <c:v>0</c:v>
                </c:pt>
                <c:pt idx="2153" formatCode="General">
                  <c:v>0</c:v>
                </c:pt>
                <c:pt idx="2154" formatCode="General">
                  <c:v>0</c:v>
                </c:pt>
                <c:pt idx="2155" formatCode="General">
                  <c:v>0</c:v>
                </c:pt>
                <c:pt idx="2156" formatCode="General">
                  <c:v>0</c:v>
                </c:pt>
                <c:pt idx="2157" formatCode="General">
                  <c:v>0</c:v>
                </c:pt>
                <c:pt idx="2158" formatCode="General">
                  <c:v>0</c:v>
                </c:pt>
                <c:pt idx="2159" formatCode="General">
                  <c:v>0</c:v>
                </c:pt>
                <c:pt idx="2160" formatCode="General">
                  <c:v>0</c:v>
                </c:pt>
                <c:pt idx="2161" formatCode="General">
                  <c:v>0</c:v>
                </c:pt>
                <c:pt idx="2162" formatCode="General">
                  <c:v>0</c:v>
                </c:pt>
                <c:pt idx="2163" formatCode="General">
                  <c:v>0</c:v>
                </c:pt>
                <c:pt idx="2164" formatCode="General">
                  <c:v>0</c:v>
                </c:pt>
                <c:pt idx="2165" formatCode="General">
                  <c:v>0</c:v>
                </c:pt>
                <c:pt idx="2166" formatCode="General">
                  <c:v>0</c:v>
                </c:pt>
                <c:pt idx="2167" formatCode="General">
                  <c:v>0</c:v>
                </c:pt>
                <c:pt idx="2168" formatCode="General">
                  <c:v>0</c:v>
                </c:pt>
                <c:pt idx="2169" formatCode="General">
                  <c:v>0</c:v>
                </c:pt>
                <c:pt idx="2170" formatCode="General">
                  <c:v>0</c:v>
                </c:pt>
                <c:pt idx="2171" formatCode="General">
                  <c:v>0</c:v>
                </c:pt>
                <c:pt idx="2172" formatCode="General">
                  <c:v>0</c:v>
                </c:pt>
                <c:pt idx="2173" formatCode="General">
                  <c:v>0</c:v>
                </c:pt>
                <c:pt idx="2174" formatCode="General">
                  <c:v>0</c:v>
                </c:pt>
                <c:pt idx="2175" formatCode="General">
                  <c:v>0</c:v>
                </c:pt>
                <c:pt idx="2176" formatCode="General">
                  <c:v>0</c:v>
                </c:pt>
                <c:pt idx="2177" formatCode="General">
                  <c:v>0</c:v>
                </c:pt>
                <c:pt idx="2178" formatCode="General">
                  <c:v>0</c:v>
                </c:pt>
                <c:pt idx="2179" formatCode="General">
                  <c:v>0</c:v>
                </c:pt>
                <c:pt idx="2180" formatCode="General">
                  <c:v>0</c:v>
                </c:pt>
                <c:pt idx="2181" formatCode="General">
                  <c:v>0</c:v>
                </c:pt>
                <c:pt idx="2182" formatCode="General">
                  <c:v>0</c:v>
                </c:pt>
                <c:pt idx="2183" formatCode="General">
                  <c:v>0</c:v>
                </c:pt>
                <c:pt idx="2184" formatCode="General">
                  <c:v>0</c:v>
                </c:pt>
                <c:pt idx="2185" formatCode="General">
                  <c:v>0</c:v>
                </c:pt>
                <c:pt idx="2186" formatCode="General">
                  <c:v>0</c:v>
                </c:pt>
                <c:pt idx="2187" formatCode="General">
                  <c:v>0</c:v>
                </c:pt>
                <c:pt idx="2188" formatCode="General">
                  <c:v>0</c:v>
                </c:pt>
                <c:pt idx="2189" formatCode="General">
                  <c:v>0</c:v>
                </c:pt>
                <c:pt idx="2190" formatCode="General">
                  <c:v>0</c:v>
                </c:pt>
                <c:pt idx="2191" formatCode="General">
                  <c:v>0</c:v>
                </c:pt>
                <c:pt idx="2192" formatCode="General">
                  <c:v>0</c:v>
                </c:pt>
                <c:pt idx="2193" formatCode="General">
                  <c:v>0</c:v>
                </c:pt>
                <c:pt idx="2194" formatCode="General">
                  <c:v>0</c:v>
                </c:pt>
                <c:pt idx="2195" formatCode="General">
                  <c:v>0</c:v>
                </c:pt>
                <c:pt idx="2196" formatCode="General">
                  <c:v>0</c:v>
                </c:pt>
                <c:pt idx="2197" formatCode="General">
                  <c:v>0</c:v>
                </c:pt>
                <c:pt idx="2198" formatCode="General">
                  <c:v>0</c:v>
                </c:pt>
                <c:pt idx="2199" formatCode="General">
                  <c:v>0</c:v>
                </c:pt>
                <c:pt idx="2200" formatCode="General">
                  <c:v>0</c:v>
                </c:pt>
                <c:pt idx="2201" formatCode="General">
                  <c:v>0</c:v>
                </c:pt>
                <c:pt idx="2202" formatCode="General">
                  <c:v>0</c:v>
                </c:pt>
                <c:pt idx="2203" formatCode="General">
                  <c:v>0</c:v>
                </c:pt>
                <c:pt idx="2204" formatCode="General">
                  <c:v>0</c:v>
                </c:pt>
                <c:pt idx="2205" formatCode="General">
                  <c:v>0</c:v>
                </c:pt>
                <c:pt idx="2206" formatCode="General">
                  <c:v>0</c:v>
                </c:pt>
                <c:pt idx="2207" formatCode="General">
                  <c:v>0</c:v>
                </c:pt>
                <c:pt idx="2208" formatCode="General">
                  <c:v>0</c:v>
                </c:pt>
                <c:pt idx="2209" formatCode="General">
                  <c:v>0</c:v>
                </c:pt>
                <c:pt idx="2210" formatCode="General">
                  <c:v>0</c:v>
                </c:pt>
                <c:pt idx="2211" formatCode="General">
                  <c:v>0</c:v>
                </c:pt>
                <c:pt idx="2212" formatCode="General">
                  <c:v>0</c:v>
                </c:pt>
                <c:pt idx="2213" formatCode="General">
                  <c:v>0</c:v>
                </c:pt>
                <c:pt idx="2214" formatCode="General">
                  <c:v>0</c:v>
                </c:pt>
                <c:pt idx="2215" formatCode="General">
                  <c:v>0</c:v>
                </c:pt>
                <c:pt idx="2216" formatCode="General">
                  <c:v>0</c:v>
                </c:pt>
                <c:pt idx="2217" formatCode="General">
                  <c:v>0</c:v>
                </c:pt>
                <c:pt idx="2218" formatCode="General">
                  <c:v>0</c:v>
                </c:pt>
                <c:pt idx="2219" formatCode="General">
                  <c:v>0</c:v>
                </c:pt>
                <c:pt idx="2220" formatCode="General">
                  <c:v>0</c:v>
                </c:pt>
                <c:pt idx="2221" formatCode="General">
                  <c:v>0</c:v>
                </c:pt>
                <c:pt idx="2222" formatCode="General">
                  <c:v>0</c:v>
                </c:pt>
                <c:pt idx="2223" formatCode="General">
                  <c:v>0</c:v>
                </c:pt>
                <c:pt idx="2224" formatCode="General">
                  <c:v>0</c:v>
                </c:pt>
                <c:pt idx="2225" formatCode="General">
                  <c:v>0</c:v>
                </c:pt>
                <c:pt idx="2226" formatCode="General">
                  <c:v>0</c:v>
                </c:pt>
                <c:pt idx="2227" formatCode="General">
                  <c:v>0</c:v>
                </c:pt>
                <c:pt idx="2228" formatCode="General">
                  <c:v>0</c:v>
                </c:pt>
                <c:pt idx="2229" formatCode="General">
                  <c:v>0</c:v>
                </c:pt>
                <c:pt idx="2230" formatCode="General">
                  <c:v>0</c:v>
                </c:pt>
                <c:pt idx="2231" formatCode="General">
                  <c:v>0</c:v>
                </c:pt>
                <c:pt idx="2232" formatCode="General">
                  <c:v>0</c:v>
                </c:pt>
                <c:pt idx="2233" formatCode="General">
                  <c:v>0</c:v>
                </c:pt>
                <c:pt idx="2234" formatCode="General">
                  <c:v>0</c:v>
                </c:pt>
                <c:pt idx="2235" formatCode="General">
                  <c:v>0</c:v>
                </c:pt>
                <c:pt idx="2236" formatCode="General">
                  <c:v>0</c:v>
                </c:pt>
                <c:pt idx="2237" formatCode="General">
                  <c:v>0</c:v>
                </c:pt>
                <c:pt idx="2238" formatCode="General">
                  <c:v>0</c:v>
                </c:pt>
                <c:pt idx="2239" formatCode="General">
                  <c:v>0</c:v>
                </c:pt>
                <c:pt idx="2240" formatCode="General">
                  <c:v>0</c:v>
                </c:pt>
                <c:pt idx="2241" formatCode="General">
                  <c:v>0</c:v>
                </c:pt>
                <c:pt idx="2242" formatCode="General">
                  <c:v>0</c:v>
                </c:pt>
                <c:pt idx="2243" formatCode="General">
                  <c:v>0</c:v>
                </c:pt>
                <c:pt idx="2244" formatCode="General">
                  <c:v>0</c:v>
                </c:pt>
                <c:pt idx="2245" formatCode="General">
                  <c:v>0</c:v>
                </c:pt>
                <c:pt idx="2246" formatCode="General">
                  <c:v>0</c:v>
                </c:pt>
                <c:pt idx="2247" formatCode="General">
                  <c:v>0</c:v>
                </c:pt>
                <c:pt idx="2248" formatCode="General">
                  <c:v>0</c:v>
                </c:pt>
                <c:pt idx="2249" formatCode="General">
                  <c:v>0</c:v>
                </c:pt>
                <c:pt idx="2250" formatCode="General">
                  <c:v>0</c:v>
                </c:pt>
                <c:pt idx="2251" formatCode="General">
                  <c:v>0</c:v>
                </c:pt>
                <c:pt idx="2252" formatCode="General">
                  <c:v>0</c:v>
                </c:pt>
                <c:pt idx="2253" formatCode="General">
                  <c:v>0</c:v>
                </c:pt>
                <c:pt idx="2254" formatCode="General">
                  <c:v>0</c:v>
                </c:pt>
                <c:pt idx="2255" formatCode="General">
                  <c:v>0</c:v>
                </c:pt>
                <c:pt idx="2256" formatCode="General">
                  <c:v>0</c:v>
                </c:pt>
                <c:pt idx="2257" formatCode="General">
                  <c:v>0</c:v>
                </c:pt>
                <c:pt idx="2258" formatCode="General">
                  <c:v>0</c:v>
                </c:pt>
                <c:pt idx="2259" formatCode="General">
                  <c:v>0</c:v>
                </c:pt>
                <c:pt idx="2260" formatCode="General">
                  <c:v>0</c:v>
                </c:pt>
                <c:pt idx="2261" formatCode="General">
                  <c:v>0</c:v>
                </c:pt>
                <c:pt idx="2262" formatCode="General">
                  <c:v>0</c:v>
                </c:pt>
                <c:pt idx="2263" formatCode="General">
                  <c:v>0</c:v>
                </c:pt>
                <c:pt idx="2264" formatCode="General">
                  <c:v>0</c:v>
                </c:pt>
                <c:pt idx="2265" formatCode="General">
                  <c:v>0</c:v>
                </c:pt>
                <c:pt idx="2266" formatCode="General">
                  <c:v>0</c:v>
                </c:pt>
                <c:pt idx="2267" formatCode="General">
                  <c:v>0</c:v>
                </c:pt>
                <c:pt idx="2268" formatCode="General">
                  <c:v>0</c:v>
                </c:pt>
                <c:pt idx="2269" formatCode="General">
                  <c:v>0</c:v>
                </c:pt>
                <c:pt idx="2270" formatCode="General">
                  <c:v>0</c:v>
                </c:pt>
                <c:pt idx="2271" formatCode="General">
                  <c:v>0</c:v>
                </c:pt>
                <c:pt idx="2272" formatCode="General">
                  <c:v>0</c:v>
                </c:pt>
                <c:pt idx="2273" formatCode="General">
                  <c:v>0</c:v>
                </c:pt>
                <c:pt idx="2274" formatCode="General">
                  <c:v>0</c:v>
                </c:pt>
                <c:pt idx="2275" formatCode="General">
                  <c:v>0</c:v>
                </c:pt>
                <c:pt idx="2276" formatCode="General">
                  <c:v>0</c:v>
                </c:pt>
                <c:pt idx="2277" formatCode="General">
                  <c:v>0</c:v>
                </c:pt>
                <c:pt idx="2278" formatCode="General">
                  <c:v>0</c:v>
                </c:pt>
                <c:pt idx="2279" formatCode="General">
                  <c:v>0</c:v>
                </c:pt>
                <c:pt idx="2280" formatCode="General">
                  <c:v>0</c:v>
                </c:pt>
                <c:pt idx="2281" formatCode="General">
                  <c:v>0</c:v>
                </c:pt>
                <c:pt idx="2282" formatCode="General">
                  <c:v>0</c:v>
                </c:pt>
                <c:pt idx="2283" formatCode="General">
                  <c:v>0</c:v>
                </c:pt>
                <c:pt idx="2284" formatCode="General">
                  <c:v>0</c:v>
                </c:pt>
                <c:pt idx="2285" formatCode="General">
                  <c:v>0</c:v>
                </c:pt>
                <c:pt idx="2286" formatCode="General">
                  <c:v>0</c:v>
                </c:pt>
                <c:pt idx="2287" formatCode="General">
                  <c:v>0</c:v>
                </c:pt>
                <c:pt idx="2288" formatCode="General">
                  <c:v>0</c:v>
                </c:pt>
                <c:pt idx="2289" formatCode="General">
                  <c:v>0</c:v>
                </c:pt>
                <c:pt idx="2290" formatCode="General">
                  <c:v>0</c:v>
                </c:pt>
                <c:pt idx="2291" formatCode="General">
                  <c:v>0</c:v>
                </c:pt>
                <c:pt idx="2292" formatCode="General">
                  <c:v>0</c:v>
                </c:pt>
                <c:pt idx="2293" formatCode="General">
                  <c:v>0</c:v>
                </c:pt>
                <c:pt idx="2294" formatCode="General">
                  <c:v>0</c:v>
                </c:pt>
                <c:pt idx="2295" formatCode="General">
                  <c:v>0</c:v>
                </c:pt>
                <c:pt idx="2296" formatCode="General">
                  <c:v>0</c:v>
                </c:pt>
                <c:pt idx="2297" formatCode="General">
                  <c:v>0</c:v>
                </c:pt>
                <c:pt idx="2298" formatCode="General">
                  <c:v>0</c:v>
                </c:pt>
                <c:pt idx="2299" formatCode="General">
                  <c:v>0</c:v>
                </c:pt>
                <c:pt idx="2300" formatCode="General">
                  <c:v>0</c:v>
                </c:pt>
                <c:pt idx="2301" formatCode="General">
                  <c:v>0</c:v>
                </c:pt>
                <c:pt idx="2302" formatCode="General">
                  <c:v>0</c:v>
                </c:pt>
                <c:pt idx="2303" formatCode="General">
                  <c:v>0</c:v>
                </c:pt>
                <c:pt idx="2304" formatCode="General">
                  <c:v>0</c:v>
                </c:pt>
                <c:pt idx="2305" formatCode="General">
                  <c:v>0</c:v>
                </c:pt>
                <c:pt idx="2306" formatCode="General">
                  <c:v>0</c:v>
                </c:pt>
                <c:pt idx="2307" formatCode="General">
                  <c:v>0</c:v>
                </c:pt>
                <c:pt idx="2308" formatCode="General">
                  <c:v>0</c:v>
                </c:pt>
                <c:pt idx="2309" formatCode="General">
                  <c:v>0</c:v>
                </c:pt>
                <c:pt idx="2310" formatCode="General">
                  <c:v>0</c:v>
                </c:pt>
                <c:pt idx="2311" formatCode="General">
                  <c:v>0</c:v>
                </c:pt>
                <c:pt idx="2312" formatCode="General">
                  <c:v>0</c:v>
                </c:pt>
                <c:pt idx="2313" formatCode="General">
                  <c:v>0</c:v>
                </c:pt>
                <c:pt idx="2314" formatCode="General">
                  <c:v>0</c:v>
                </c:pt>
                <c:pt idx="2315" formatCode="General">
                  <c:v>0</c:v>
                </c:pt>
                <c:pt idx="2316" formatCode="General">
                  <c:v>0</c:v>
                </c:pt>
                <c:pt idx="2317" formatCode="General">
                  <c:v>0</c:v>
                </c:pt>
                <c:pt idx="2318" formatCode="General">
                  <c:v>0</c:v>
                </c:pt>
                <c:pt idx="2319" formatCode="General">
                  <c:v>0</c:v>
                </c:pt>
                <c:pt idx="2320" formatCode="General">
                  <c:v>0</c:v>
                </c:pt>
                <c:pt idx="2321" formatCode="General">
                  <c:v>0</c:v>
                </c:pt>
                <c:pt idx="2322" formatCode="General">
                  <c:v>0</c:v>
                </c:pt>
                <c:pt idx="2323" formatCode="General">
                  <c:v>0</c:v>
                </c:pt>
                <c:pt idx="2324" formatCode="General">
                  <c:v>0</c:v>
                </c:pt>
                <c:pt idx="2325" formatCode="General">
                  <c:v>0</c:v>
                </c:pt>
                <c:pt idx="2326" formatCode="General">
                  <c:v>0</c:v>
                </c:pt>
                <c:pt idx="2327" formatCode="General">
                  <c:v>0</c:v>
                </c:pt>
                <c:pt idx="2328" formatCode="General">
                  <c:v>0</c:v>
                </c:pt>
                <c:pt idx="2329" formatCode="General">
                  <c:v>0</c:v>
                </c:pt>
                <c:pt idx="2330" formatCode="General">
                  <c:v>0</c:v>
                </c:pt>
                <c:pt idx="2331" formatCode="General">
                  <c:v>0</c:v>
                </c:pt>
                <c:pt idx="2332" formatCode="General">
                  <c:v>0</c:v>
                </c:pt>
                <c:pt idx="2333" formatCode="General">
                  <c:v>0</c:v>
                </c:pt>
                <c:pt idx="2334" formatCode="General">
                  <c:v>0</c:v>
                </c:pt>
                <c:pt idx="2335" formatCode="General">
                  <c:v>0</c:v>
                </c:pt>
                <c:pt idx="2336" formatCode="General">
                  <c:v>0</c:v>
                </c:pt>
                <c:pt idx="2337" formatCode="General">
                  <c:v>0</c:v>
                </c:pt>
                <c:pt idx="2338" formatCode="General">
                  <c:v>0</c:v>
                </c:pt>
                <c:pt idx="2339" formatCode="General">
                  <c:v>0</c:v>
                </c:pt>
                <c:pt idx="2340" formatCode="General">
                  <c:v>0</c:v>
                </c:pt>
                <c:pt idx="2341" formatCode="General">
                  <c:v>0</c:v>
                </c:pt>
                <c:pt idx="2342" formatCode="General">
                  <c:v>0</c:v>
                </c:pt>
                <c:pt idx="2343" formatCode="General">
                  <c:v>0</c:v>
                </c:pt>
                <c:pt idx="2344" formatCode="General">
                  <c:v>0</c:v>
                </c:pt>
                <c:pt idx="2345" formatCode="General">
                  <c:v>0</c:v>
                </c:pt>
                <c:pt idx="2346" formatCode="General">
                  <c:v>0</c:v>
                </c:pt>
                <c:pt idx="2347" formatCode="General">
                  <c:v>0</c:v>
                </c:pt>
                <c:pt idx="2348" formatCode="General">
                  <c:v>0</c:v>
                </c:pt>
                <c:pt idx="2349" formatCode="General">
                  <c:v>0</c:v>
                </c:pt>
                <c:pt idx="2350" formatCode="General">
                  <c:v>0</c:v>
                </c:pt>
                <c:pt idx="2351" formatCode="General">
                  <c:v>0</c:v>
                </c:pt>
                <c:pt idx="2352" formatCode="General">
                  <c:v>0</c:v>
                </c:pt>
                <c:pt idx="2353" formatCode="General">
                  <c:v>0</c:v>
                </c:pt>
                <c:pt idx="2354" formatCode="General">
                  <c:v>0</c:v>
                </c:pt>
                <c:pt idx="2355" formatCode="General">
                  <c:v>0</c:v>
                </c:pt>
                <c:pt idx="2356" formatCode="General">
                  <c:v>0</c:v>
                </c:pt>
                <c:pt idx="2357" formatCode="General">
                  <c:v>0</c:v>
                </c:pt>
                <c:pt idx="2358" formatCode="General">
                  <c:v>0</c:v>
                </c:pt>
                <c:pt idx="2359" formatCode="General">
                  <c:v>0</c:v>
                </c:pt>
                <c:pt idx="2360" formatCode="General">
                  <c:v>0</c:v>
                </c:pt>
                <c:pt idx="2361" formatCode="General">
                  <c:v>0</c:v>
                </c:pt>
                <c:pt idx="2362" formatCode="General">
                  <c:v>0</c:v>
                </c:pt>
                <c:pt idx="2363" formatCode="General">
                  <c:v>0</c:v>
                </c:pt>
                <c:pt idx="2364" formatCode="General">
                  <c:v>0</c:v>
                </c:pt>
                <c:pt idx="2365" formatCode="General">
                  <c:v>0</c:v>
                </c:pt>
                <c:pt idx="2366" formatCode="General">
                  <c:v>0</c:v>
                </c:pt>
                <c:pt idx="2367" formatCode="General">
                  <c:v>0</c:v>
                </c:pt>
                <c:pt idx="2368" formatCode="General">
                  <c:v>0</c:v>
                </c:pt>
                <c:pt idx="2369" formatCode="General">
                  <c:v>0</c:v>
                </c:pt>
                <c:pt idx="2370" formatCode="General">
                  <c:v>0</c:v>
                </c:pt>
                <c:pt idx="2371" formatCode="General">
                  <c:v>0</c:v>
                </c:pt>
                <c:pt idx="2372" formatCode="General">
                  <c:v>0</c:v>
                </c:pt>
                <c:pt idx="2373" formatCode="General">
                  <c:v>0</c:v>
                </c:pt>
                <c:pt idx="2374" formatCode="General">
                  <c:v>0</c:v>
                </c:pt>
                <c:pt idx="2375" formatCode="General">
                  <c:v>0</c:v>
                </c:pt>
                <c:pt idx="2376" formatCode="General">
                  <c:v>0</c:v>
                </c:pt>
                <c:pt idx="2377" formatCode="General">
                  <c:v>0</c:v>
                </c:pt>
                <c:pt idx="2378" formatCode="General">
                  <c:v>0</c:v>
                </c:pt>
                <c:pt idx="2379" formatCode="General">
                  <c:v>0</c:v>
                </c:pt>
                <c:pt idx="2380" formatCode="General">
                  <c:v>0</c:v>
                </c:pt>
                <c:pt idx="2381" formatCode="General">
                  <c:v>0</c:v>
                </c:pt>
                <c:pt idx="2382" formatCode="General">
                  <c:v>0</c:v>
                </c:pt>
                <c:pt idx="2383" formatCode="General">
                  <c:v>0</c:v>
                </c:pt>
                <c:pt idx="2384" formatCode="General">
                  <c:v>0</c:v>
                </c:pt>
                <c:pt idx="2385" formatCode="General">
                  <c:v>0</c:v>
                </c:pt>
                <c:pt idx="2386" formatCode="General">
                  <c:v>0</c:v>
                </c:pt>
                <c:pt idx="2387" formatCode="General">
                  <c:v>0</c:v>
                </c:pt>
                <c:pt idx="2388" formatCode="General">
                  <c:v>0</c:v>
                </c:pt>
                <c:pt idx="2389" formatCode="General">
                  <c:v>0</c:v>
                </c:pt>
                <c:pt idx="2390" formatCode="General">
                  <c:v>0</c:v>
                </c:pt>
                <c:pt idx="2391" formatCode="General">
                  <c:v>0</c:v>
                </c:pt>
                <c:pt idx="2392" formatCode="General">
                  <c:v>0</c:v>
                </c:pt>
                <c:pt idx="2393" formatCode="General">
                  <c:v>0</c:v>
                </c:pt>
                <c:pt idx="2394" formatCode="General">
                  <c:v>0</c:v>
                </c:pt>
                <c:pt idx="2395" formatCode="General">
                  <c:v>0</c:v>
                </c:pt>
                <c:pt idx="2396" formatCode="General">
                  <c:v>0</c:v>
                </c:pt>
                <c:pt idx="2397" formatCode="General">
                  <c:v>0</c:v>
                </c:pt>
                <c:pt idx="2398" formatCode="General">
                  <c:v>0</c:v>
                </c:pt>
                <c:pt idx="2399" formatCode="General">
                  <c:v>0</c:v>
                </c:pt>
                <c:pt idx="2400" formatCode="General">
                  <c:v>0</c:v>
                </c:pt>
                <c:pt idx="2401" formatCode="General">
                  <c:v>0</c:v>
                </c:pt>
                <c:pt idx="2402" formatCode="General">
                  <c:v>0</c:v>
                </c:pt>
                <c:pt idx="2403" formatCode="General">
                  <c:v>0</c:v>
                </c:pt>
                <c:pt idx="2404" formatCode="General">
                  <c:v>0</c:v>
                </c:pt>
                <c:pt idx="2405" formatCode="General">
                  <c:v>0</c:v>
                </c:pt>
                <c:pt idx="2406" formatCode="General">
                  <c:v>0</c:v>
                </c:pt>
                <c:pt idx="2407" formatCode="General">
                  <c:v>0</c:v>
                </c:pt>
                <c:pt idx="2408" formatCode="General">
                  <c:v>0</c:v>
                </c:pt>
                <c:pt idx="2409" formatCode="General">
                  <c:v>0</c:v>
                </c:pt>
                <c:pt idx="2410" formatCode="General">
                  <c:v>0</c:v>
                </c:pt>
                <c:pt idx="2411" formatCode="General">
                  <c:v>0</c:v>
                </c:pt>
                <c:pt idx="2412" formatCode="General">
                  <c:v>0</c:v>
                </c:pt>
                <c:pt idx="2413" formatCode="General">
                  <c:v>0</c:v>
                </c:pt>
                <c:pt idx="2414" formatCode="General">
                  <c:v>0</c:v>
                </c:pt>
                <c:pt idx="2415" formatCode="General">
                  <c:v>0</c:v>
                </c:pt>
                <c:pt idx="2416" formatCode="General">
                  <c:v>0</c:v>
                </c:pt>
                <c:pt idx="2417" formatCode="General">
                  <c:v>0</c:v>
                </c:pt>
                <c:pt idx="2418" formatCode="General">
                  <c:v>0</c:v>
                </c:pt>
                <c:pt idx="2419" formatCode="General">
                  <c:v>0</c:v>
                </c:pt>
                <c:pt idx="2420" formatCode="General">
                  <c:v>0</c:v>
                </c:pt>
                <c:pt idx="2421" formatCode="General">
                  <c:v>0</c:v>
                </c:pt>
                <c:pt idx="2422" formatCode="General">
                  <c:v>0</c:v>
                </c:pt>
                <c:pt idx="2423" formatCode="General">
                  <c:v>0</c:v>
                </c:pt>
                <c:pt idx="2424" formatCode="General">
                  <c:v>0</c:v>
                </c:pt>
                <c:pt idx="2425" formatCode="General">
                  <c:v>0</c:v>
                </c:pt>
                <c:pt idx="2426" formatCode="General">
                  <c:v>0</c:v>
                </c:pt>
                <c:pt idx="2427" formatCode="General">
                  <c:v>0</c:v>
                </c:pt>
                <c:pt idx="2428" formatCode="General">
                  <c:v>0</c:v>
                </c:pt>
                <c:pt idx="2429" formatCode="General">
                  <c:v>0</c:v>
                </c:pt>
                <c:pt idx="2430" formatCode="General">
                  <c:v>0</c:v>
                </c:pt>
                <c:pt idx="2431" formatCode="General">
                  <c:v>0</c:v>
                </c:pt>
                <c:pt idx="2432" formatCode="General">
                  <c:v>0</c:v>
                </c:pt>
                <c:pt idx="2433" formatCode="General">
                  <c:v>0</c:v>
                </c:pt>
                <c:pt idx="2434" formatCode="General">
                  <c:v>0</c:v>
                </c:pt>
                <c:pt idx="2435" formatCode="General">
                  <c:v>0</c:v>
                </c:pt>
                <c:pt idx="2436" formatCode="General">
                  <c:v>0</c:v>
                </c:pt>
                <c:pt idx="2437" formatCode="General">
                  <c:v>0</c:v>
                </c:pt>
                <c:pt idx="2438" formatCode="General">
                  <c:v>0</c:v>
                </c:pt>
                <c:pt idx="2439" formatCode="General">
                  <c:v>0</c:v>
                </c:pt>
                <c:pt idx="2440" formatCode="General">
                  <c:v>0</c:v>
                </c:pt>
                <c:pt idx="2441" formatCode="General">
                  <c:v>0</c:v>
                </c:pt>
                <c:pt idx="2442" formatCode="General">
                  <c:v>0</c:v>
                </c:pt>
                <c:pt idx="2443" formatCode="General">
                  <c:v>0</c:v>
                </c:pt>
                <c:pt idx="2444" formatCode="General">
                  <c:v>0</c:v>
                </c:pt>
                <c:pt idx="2445" formatCode="General">
                  <c:v>0</c:v>
                </c:pt>
                <c:pt idx="2446" formatCode="General">
                  <c:v>0</c:v>
                </c:pt>
                <c:pt idx="2447" formatCode="General">
                  <c:v>0</c:v>
                </c:pt>
                <c:pt idx="2448" formatCode="General">
                  <c:v>0</c:v>
                </c:pt>
                <c:pt idx="2449" formatCode="General">
                  <c:v>0</c:v>
                </c:pt>
                <c:pt idx="2450" formatCode="General">
                  <c:v>0</c:v>
                </c:pt>
                <c:pt idx="2451" formatCode="General">
                  <c:v>0</c:v>
                </c:pt>
                <c:pt idx="2452" formatCode="General">
                  <c:v>0</c:v>
                </c:pt>
                <c:pt idx="2453" formatCode="General">
                  <c:v>0</c:v>
                </c:pt>
                <c:pt idx="2454" formatCode="General">
                  <c:v>0</c:v>
                </c:pt>
                <c:pt idx="2455" formatCode="General">
                  <c:v>0</c:v>
                </c:pt>
                <c:pt idx="2456" formatCode="General">
                  <c:v>0</c:v>
                </c:pt>
                <c:pt idx="2457" formatCode="General">
                  <c:v>0</c:v>
                </c:pt>
                <c:pt idx="2458" formatCode="General">
                  <c:v>0</c:v>
                </c:pt>
                <c:pt idx="2459" formatCode="General">
                  <c:v>0</c:v>
                </c:pt>
                <c:pt idx="2460" formatCode="General">
                  <c:v>0</c:v>
                </c:pt>
                <c:pt idx="2461" formatCode="General">
                  <c:v>0</c:v>
                </c:pt>
                <c:pt idx="2462" formatCode="General">
                  <c:v>0</c:v>
                </c:pt>
                <c:pt idx="2463" formatCode="General">
                  <c:v>0</c:v>
                </c:pt>
                <c:pt idx="2464" formatCode="General">
                  <c:v>0</c:v>
                </c:pt>
                <c:pt idx="2465" formatCode="General">
                  <c:v>0</c:v>
                </c:pt>
                <c:pt idx="2466" formatCode="General">
                  <c:v>0</c:v>
                </c:pt>
                <c:pt idx="2467" formatCode="General">
                  <c:v>0</c:v>
                </c:pt>
                <c:pt idx="2468" formatCode="General">
                  <c:v>0</c:v>
                </c:pt>
                <c:pt idx="2469" formatCode="General">
                  <c:v>0</c:v>
                </c:pt>
                <c:pt idx="2470" formatCode="General">
                  <c:v>0</c:v>
                </c:pt>
                <c:pt idx="2471" formatCode="General">
                  <c:v>0</c:v>
                </c:pt>
                <c:pt idx="2472" formatCode="General">
                  <c:v>0</c:v>
                </c:pt>
                <c:pt idx="2473" formatCode="General">
                  <c:v>0</c:v>
                </c:pt>
                <c:pt idx="2474" formatCode="General">
                  <c:v>0</c:v>
                </c:pt>
                <c:pt idx="2475" formatCode="General">
                  <c:v>0</c:v>
                </c:pt>
                <c:pt idx="2476" formatCode="General">
                  <c:v>0</c:v>
                </c:pt>
                <c:pt idx="2477" formatCode="General">
                  <c:v>0</c:v>
                </c:pt>
                <c:pt idx="2478" formatCode="General">
                  <c:v>0</c:v>
                </c:pt>
                <c:pt idx="2479" formatCode="General">
                  <c:v>0</c:v>
                </c:pt>
                <c:pt idx="2480" formatCode="General">
                  <c:v>0</c:v>
                </c:pt>
                <c:pt idx="2481" formatCode="General">
                  <c:v>0</c:v>
                </c:pt>
                <c:pt idx="2482" formatCode="General">
                  <c:v>0</c:v>
                </c:pt>
                <c:pt idx="2483" formatCode="General">
                  <c:v>0</c:v>
                </c:pt>
                <c:pt idx="2484" formatCode="General">
                  <c:v>0</c:v>
                </c:pt>
                <c:pt idx="2485" formatCode="General">
                  <c:v>0</c:v>
                </c:pt>
                <c:pt idx="2486" formatCode="General">
                  <c:v>0</c:v>
                </c:pt>
                <c:pt idx="2487" formatCode="General">
                  <c:v>0</c:v>
                </c:pt>
                <c:pt idx="2488" formatCode="General">
                  <c:v>0</c:v>
                </c:pt>
                <c:pt idx="2489" formatCode="General">
                  <c:v>0</c:v>
                </c:pt>
                <c:pt idx="2490" formatCode="General">
                  <c:v>0</c:v>
                </c:pt>
                <c:pt idx="2491" formatCode="General">
                  <c:v>0</c:v>
                </c:pt>
                <c:pt idx="2492" formatCode="General">
                  <c:v>0</c:v>
                </c:pt>
                <c:pt idx="2493" formatCode="General">
                  <c:v>0</c:v>
                </c:pt>
                <c:pt idx="2494" formatCode="General">
                  <c:v>0</c:v>
                </c:pt>
                <c:pt idx="2495" formatCode="General">
                  <c:v>0</c:v>
                </c:pt>
                <c:pt idx="2496" formatCode="General">
                  <c:v>0</c:v>
                </c:pt>
                <c:pt idx="2497" formatCode="General">
                  <c:v>0</c:v>
                </c:pt>
                <c:pt idx="2498" formatCode="General">
                  <c:v>0</c:v>
                </c:pt>
                <c:pt idx="2499" formatCode="General">
                  <c:v>0</c:v>
                </c:pt>
                <c:pt idx="2500" formatCode="General">
                  <c:v>0</c:v>
                </c:pt>
                <c:pt idx="2501" formatCode="General">
                  <c:v>0</c:v>
                </c:pt>
                <c:pt idx="2502" formatCode="General">
                  <c:v>0</c:v>
                </c:pt>
                <c:pt idx="2503" formatCode="General">
                  <c:v>0</c:v>
                </c:pt>
                <c:pt idx="2504" formatCode="General">
                  <c:v>0</c:v>
                </c:pt>
                <c:pt idx="2505" formatCode="General">
                  <c:v>0</c:v>
                </c:pt>
                <c:pt idx="2506" formatCode="General">
                  <c:v>0</c:v>
                </c:pt>
                <c:pt idx="2507" formatCode="General">
                  <c:v>0</c:v>
                </c:pt>
                <c:pt idx="2508" formatCode="General">
                  <c:v>0</c:v>
                </c:pt>
                <c:pt idx="2509" formatCode="General">
                  <c:v>0</c:v>
                </c:pt>
                <c:pt idx="2510" formatCode="General">
                  <c:v>0</c:v>
                </c:pt>
                <c:pt idx="2511" formatCode="General">
                  <c:v>0</c:v>
                </c:pt>
                <c:pt idx="2512" formatCode="General">
                  <c:v>0</c:v>
                </c:pt>
                <c:pt idx="2513" formatCode="General">
                  <c:v>0</c:v>
                </c:pt>
                <c:pt idx="2514" formatCode="General">
                  <c:v>0</c:v>
                </c:pt>
                <c:pt idx="2515" formatCode="General">
                  <c:v>0</c:v>
                </c:pt>
                <c:pt idx="2516" formatCode="General">
                  <c:v>0</c:v>
                </c:pt>
                <c:pt idx="2517" formatCode="General">
                  <c:v>0</c:v>
                </c:pt>
                <c:pt idx="2518" formatCode="General">
                  <c:v>0</c:v>
                </c:pt>
                <c:pt idx="2519" formatCode="General">
                  <c:v>0</c:v>
                </c:pt>
                <c:pt idx="2520" formatCode="General">
                  <c:v>0</c:v>
                </c:pt>
                <c:pt idx="2521" formatCode="General">
                  <c:v>0</c:v>
                </c:pt>
                <c:pt idx="2522" formatCode="General">
                  <c:v>0</c:v>
                </c:pt>
                <c:pt idx="2523" formatCode="General">
                  <c:v>0</c:v>
                </c:pt>
                <c:pt idx="2524" formatCode="General">
                  <c:v>0</c:v>
                </c:pt>
                <c:pt idx="2525" formatCode="General">
                  <c:v>0</c:v>
                </c:pt>
                <c:pt idx="2526" formatCode="General">
                  <c:v>0</c:v>
                </c:pt>
                <c:pt idx="2527" formatCode="General">
                  <c:v>0</c:v>
                </c:pt>
                <c:pt idx="2528" formatCode="General">
                  <c:v>0</c:v>
                </c:pt>
                <c:pt idx="2529" formatCode="General">
                  <c:v>0</c:v>
                </c:pt>
                <c:pt idx="2530" formatCode="General">
                  <c:v>0</c:v>
                </c:pt>
                <c:pt idx="2531" formatCode="General">
                  <c:v>0</c:v>
                </c:pt>
                <c:pt idx="2532" formatCode="General">
                  <c:v>0</c:v>
                </c:pt>
                <c:pt idx="2533" formatCode="General">
                  <c:v>0</c:v>
                </c:pt>
                <c:pt idx="2534" formatCode="General">
                  <c:v>0</c:v>
                </c:pt>
                <c:pt idx="2535" formatCode="General">
                  <c:v>0</c:v>
                </c:pt>
                <c:pt idx="2536" formatCode="General">
                  <c:v>0</c:v>
                </c:pt>
                <c:pt idx="2537" formatCode="General">
                  <c:v>0</c:v>
                </c:pt>
                <c:pt idx="2538" formatCode="General">
                  <c:v>0</c:v>
                </c:pt>
                <c:pt idx="2539" formatCode="General">
                  <c:v>0</c:v>
                </c:pt>
                <c:pt idx="2540" formatCode="General">
                  <c:v>0</c:v>
                </c:pt>
                <c:pt idx="2541" formatCode="General">
                  <c:v>0</c:v>
                </c:pt>
                <c:pt idx="2542" formatCode="General">
                  <c:v>0</c:v>
                </c:pt>
                <c:pt idx="2543" formatCode="General">
                  <c:v>0</c:v>
                </c:pt>
                <c:pt idx="2544" formatCode="General">
                  <c:v>0</c:v>
                </c:pt>
                <c:pt idx="2545" formatCode="General">
                  <c:v>0</c:v>
                </c:pt>
                <c:pt idx="2546" formatCode="General">
                  <c:v>0</c:v>
                </c:pt>
                <c:pt idx="2547" formatCode="General">
                  <c:v>0</c:v>
                </c:pt>
                <c:pt idx="2548" formatCode="General">
                  <c:v>0</c:v>
                </c:pt>
                <c:pt idx="2549" formatCode="General">
                  <c:v>0</c:v>
                </c:pt>
                <c:pt idx="2550" formatCode="General">
                  <c:v>0</c:v>
                </c:pt>
                <c:pt idx="2551" formatCode="General">
                  <c:v>0</c:v>
                </c:pt>
                <c:pt idx="2552" formatCode="General">
                  <c:v>0</c:v>
                </c:pt>
                <c:pt idx="2553" formatCode="General">
                  <c:v>0</c:v>
                </c:pt>
                <c:pt idx="2554" formatCode="General">
                  <c:v>0</c:v>
                </c:pt>
                <c:pt idx="2555" formatCode="General">
                  <c:v>0</c:v>
                </c:pt>
                <c:pt idx="2556" formatCode="General">
                  <c:v>0</c:v>
                </c:pt>
                <c:pt idx="2557" formatCode="General">
                  <c:v>0</c:v>
                </c:pt>
                <c:pt idx="2558" formatCode="General">
                  <c:v>0</c:v>
                </c:pt>
                <c:pt idx="2559" formatCode="General">
                  <c:v>0</c:v>
                </c:pt>
                <c:pt idx="2560" formatCode="General">
                  <c:v>0</c:v>
                </c:pt>
                <c:pt idx="2561" formatCode="General">
                  <c:v>0</c:v>
                </c:pt>
                <c:pt idx="2562" formatCode="General">
                  <c:v>0</c:v>
                </c:pt>
                <c:pt idx="2563" formatCode="General">
                  <c:v>0</c:v>
                </c:pt>
                <c:pt idx="2564" formatCode="General">
                  <c:v>0</c:v>
                </c:pt>
                <c:pt idx="2565" formatCode="General">
                  <c:v>0</c:v>
                </c:pt>
                <c:pt idx="2566" formatCode="General">
                  <c:v>0</c:v>
                </c:pt>
                <c:pt idx="2567" formatCode="General">
                  <c:v>0</c:v>
                </c:pt>
                <c:pt idx="2568" formatCode="General">
                  <c:v>0</c:v>
                </c:pt>
                <c:pt idx="2569" formatCode="General">
                  <c:v>0</c:v>
                </c:pt>
                <c:pt idx="2570" formatCode="General">
                  <c:v>0</c:v>
                </c:pt>
                <c:pt idx="2571" formatCode="General">
                  <c:v>0</c:v>
                </c:pt>
                <c:pt idx="2572" formatCode="General">
                  <c:v>0</c:v>
                </c:pt>
                <c:pt idx="2573" formatCode="General">
                  <c:v>0</c:v>
                </c:pt>
                <c:pt idx="2574" formatCode="General">
                  <c:v>0</c:v>
                </c:pt>
                <c:pt idx="2575" formatCode="General">
                  <c:v>0</c:v>
                </c:pt>
                <c:pt idx="2576" formatCode="General">
                  <c:v>0</c:v>
                </c:pt>
                <c:pt idx="2577" formatCode="General">
                  <c:v>0</c:v>
                </c:pt>
                <c:pt idx="2578" formatCode="General">
                  <c:v>0</c:v>
                </c:pt>
                <c:pt idx="2579" formatCode="General">
                  <c:v>0</c:v>
                </c:pt>
                <c:pt idx="2580" formatCode="General">
                  <c:v>0</c:v>
                </c:pt>
                <c:pt idx="2581" formatCode="General">
                  <c:v>0</c:v>
                </c:pt>
                <c:pt idx="2582" formatCode="General">
                  <c:v>0</c:v>
                </c:pt>
                <c:pt idx="2583" formatCode="General">
                  <c:v>0</c:v>
                </c:pt>
                <c:pt idx="2584" formatCode="General">
                  <c:v>0</c:v>
                </c:pt>
                <c:pt idx="2585" formatCode="General">
                  <c:v>0</c:v>
                </c:pt>
                <c:pt idx="2586" formatCode="General">
                  <c:v>0</c:v>
                </c:pt>
                <c:pt idx="2587" formatCode="General">
                  <c:v>0</c:v>
                </c:pt>
                <c:pt idx="2588" formatCode="General">
                  <c:v>0</c:v>
                </c:pt>
                <c:pt idx="2589" formatCode="General">
                  <c:v>0</c:v>
                </c:pt>
                <c:pt idx="2590" formatCode="General">
                  <c:v>0</c:v>
                </c:pt>
                <c:pt idx="2591" formatCode="General">
                  <c:v>0</c:v>
                </c:pt>
                <c:pt idx="2592" formatCode="General">
                  <c:v>0</c:v>
                </c:pt>
                <c:pt idx="2593" formatCode="General">
                  <c:v>0</c:v>
                </c:pt>
                <c:pt idx="2594" formatCode="General">
                  <c:v>0</c:v>
                </c:pt>
                <c:pt idx="2595" formatCode="General">
                  <c:v>0</c:v>
                </c:pt>
                <c:pt idx="2596" formatCode="General">
                  <c:v>0</c:v>
                </c:pt>
                <c:pt idx="2597" formatCode="General">
                  <c:v>0</c:v>
                </c:pt>
                <c:pt idx="2598" formatCode="General">
                  <c:v>0</c:v>
                </c:pt>
                <c:pt idx="2599" formatCode="General">
                  <c:v>0</c:v>
                </c:pt>
                <c:pt idx="2600" formatCode="General">
                  <c:v>0</c:v>
                </c:pt>
                <c:pt idx="2601" formatCode="General">
                  <c:v>0</c:v>
                </c:pt>
                <c:pt idx="2602" formatCode="General">
                  <c:v>0</c:v>
                </c:pt>
                <c:pt idx="2603" formatCode="General">
                  <c:v>0</c:v>
                </c:pt>
                <c:pt idx="2604" formatCode="General">
                  <c:v>0</c:v>
                </c:pt>
                <c:pt idx="2605" formatCode="General">
                  <c:v>0</c:v>
                </c:pt>
                <c:pt idx="2606" formatCode="General">
                  <c:v>0</c:v>
                </c:pt>
                <c:pt idx="2607" formatCode="General">
                  <c:v>0</c:v>
                </c:pt>
                <c:pt idx="2608" formatCode="General">
                  <c:v>0</c:v>
                </c:pt>
                <c:pt idx="2609" formatCode="General">
                  <c:v>0</c:v>
                </c:pt>
                <c:pt idx="2610" formatCode="General">
                  <c:v>0</c:v>
                </c:pt>
                <c:pt idx="2611" formatCode="General">
                  <c:v>0</c:v>
                </c:pt>
                <c:pt idx="2612" formatCode="General">
                  <c:v>0</c:v>
                </c:pt>
                <c:pt idx="2613" formatCode="General">
                  <c:v>0</c:v>
                </c:pt>
                <c:pt idx="2614" formatCode="General">
                  <c:v>0</c:v>
                </c:pt>
                <c:pt idx="2615" formatCode="General">
                  <c:v>0</c:v>
                </c:pt>
                <c:pt idx="2616" formatCode="General">
                  <c:v>0</c:v>
                </c:pt>
                <c:pt idx="2617" formatCode="General">
                  <c:v>0</c:v>
                </c:pt>
                <c:pt idx="2618" formatCode="General">
                  <c:v>0</c:v>
                </c:pt>
                <c:pt idx="2619" formatCode="General">
                  <c:v>0</c:v>
                </c:pt>
                <c:pt idx="2620" formatCode="General">
                  <c:v>0</c:v>
                </c:pt>
                <c:pt idx="2621" formatCode="General">
                  <c:v>0</c:v>
                </c:pt>
                <c:pt idx="2622" formatCode="General">
                  <c:v>0</c:v>
                </c:pt>
                <c:pt idx="2623" formatCode="General">
                  <c:v>0</c:v>
                </c:pt>
                <c:pt idx="2624" formatCode="General">
                  <c:v>0</c:v>
                </c:pt>
                <c:pt idx="2625" formatCode="General">
                  <c:v>0</c:v>
                </c:pt>
                <c:pt idx="2626" formatCode="General">
                  <c:v>0</c:v>
                </c:pt>
                <c:pt idx="2627" formatCode="General">
                  <c:v>0</c:v>
                </c:pt>
                <c:pt idx="2628" formatCode="General">
                  <c:v>0</c:v>
                </c:pt>
                <c:pt idx="2629" formatCode="General">
                  <c:v>0</c:v>
                </c:pt>
                <c:pt idx="2630" formatCode="General">
                  <c:v>0</c:v>
                </c:pt>
                <c:pt idx="2631" formatCode="General">
                  <c:v>0</c:v>
                </c:pt>
                <c:pt idx="2632" formatCode="General">
                  <c:v>0</c:v>
                </c:pt>
                <c:pt idx="2633" formatCode="General">
                  <c:v>0</c:v>
                </c:pt>
                <c:pt idx="2634" formatCode="General">
                  <c:v>0</c:v>
                </c:pt>
                <c:pt idx="2635" formatCode="General">
                  <c:v>0</c:v>
                </c:pt>
                <c:pt idx="2636" formatCode="General">
                  <c:v>0</c:v>
                </c:pt>
                <c:pt idx="2637" formatCode="General">
                  <c:v>0</c:v>
                </c:pt>
                <c:pt idx="2638" formatCode="General">
                  <c:v>0</c:v>
                </c:pt>
                <c:pt idx="2639" formatCode="General">
                  <c:v>0</c:v>
                </c:pt>
                <c:pt idx="2640" formatCode="General">
                  <c:v>0</c:v>
                </c:pt>
                <c:pt idx="2641" formatCode="General">
                  <c:v>0</c:v>
                </c:pt>
                <c:pt idx="2642" formatCode="General">
                  <c:v>0</c:v>
                </c:pt>
                <c:pt idx="2643" formatCode="General">
                  <c:v>0</c:v>
                </c:pt>
                <c:pt idx="2644" formatCode="General">
                  <c:v>0</c:v>
                </c:pt>
                <c:pt idx="2645" formatCode="General">
                  <c:v>0</c:v>
                </c:pt>
                <c:pt idx="2646" formatCode="General">
                  <c:v>0</c:v>
                </c:pt>
                <c:pt idx="2647" formatCode="General">
                  <c:v>0</c:v>
                </c:pt>
                <c:pt idx="2648" formatCode="General">
                  <c:v>0</c:v>
                </c:pt>
                <c:pt idx="2649" formatCode="General">
                  <c:v>0</c:v>
                </c:pt>
                <c:pt idx="2650" formatCode="General">
                  <c:v>0</c:v>
                </c:pt>
                <c:pt idx="2651" formatCode="General">
                  <c:v>0</c:v>
                </c:pt>
                <c:pt idx="2652" formatCode="General">
                  <c:v>0</c:v>
                </c:pt>
                <c:pt idx="2653" formatCode="General">
                  <c:v>0</c:v>
                </c:pt>
                <c:pt idx="2654" formatCode="General">
                  <c:v>0</c:v>
                </c:pt>
                <c:pt idx="2655" formatCode="General">
                  <c:v>0</c:v>
                </c:pt>
                <c:pt idx="2656" formatCode="General">
                  <c:v>0</c:v>
                </c:pt>
                <c:pt idx="2657" formatCode="General">
                  <c:v>0</c:v>
                </c:pt>
                <c:pt idx="2658" formatCode="General">
                  <c:v>0</c:v>
                </c:pt>
                <c:pt idx="2659" formatCode="General">
                  <c:v>0</c:v>
                </c:pt>
                <c:pt idx="2660" formatCode="General">
                  <c:v>0</c:v>
                </c:pt>
                <c:pt idx="2661" formatCode="General">
                  <c:v>0</c:v>
                </c:pt>
                <c:pt idx="2662" formatCode="General">
                  <c:v>0</c:v>
                </c:pt>
                <c:pt idx="2663" formatCode="General">
                  <c:v>0</c:v>
                </c:pt>
                <c:pt idx="2664" formatCode="General">
                  <c:v>0</c:v>
                </c:pt>
                <c:pt idx="2665" formatCode="General">
                  <c:v>0</c:v>
                </c:pt>
                <c:pt idx="2666" formatCode="General">
                  <c:v>0</c:v>
                </c:pt>
                <c:pt idx="2667" formatCode="General">
                  <c:v>0</c:v>
                </c:pt>
                <c:pt idx="2668" formatCode="General">
                  <c:v>0</c:v>
                </c:pt>
                <c:pt idx="2669" formatCode="General">
                  <c:v>0</c:v>
                </c:pt>
                <c:pt idx="2670" formatCode="General">
                  <c:v>0</c:v>
                </c:pt>
                <c:pt idx="2671" formatCode="General">
                  <c:v>0</c:v>
                </c:pt>
                <c:pt idx="2672" formatCode="General">
                  <c:v>0</c:v>
                </c:pt>
                <c:pt idx="2673" formatCode="General">
                  <c:v>0</c:v>
                </c:pt>
                <c:pt idx="2674" formatCode="General">
                  <c:v>0</c:v>
                </c:pt>
                <c:pt idx="2675" formatCode="General">
                  <c:v>0</c:v>
                </c:pt>
                <c:pt idx="2676" formatCode="General">
                  <c:v>0</c:v>
                </c:pt>
                <c:pt idx="2677" formatCode="General">
                  <c:v>0</c:v>
                </c:pt>
                <c:pt idx="2678" formatCode="General">
                  <c:v>0</c:v>
                </c:pt>
                <c:pt idx="2679" formatCode="General">
                  <c:v>0</c:v>
                </c:pt>
                <c:pt idx="2680" formatCode="General">
                  <c:v>0</c:v>
                </c:pt>
                <c:pt idx="2681" formatCode="General">
                  <c:v>0</c:v>
                </c:pt>
                <c:pt idx="2682" formatCode="General">
                  <c:v>0</c:v>
                </c:pt>
                <c:pt idx="2683" formatCode="General">
                  <c:v>0</c:v>
                </c:pt>
                <c:pt idx="2684" formatCode="General">
                  <c:v>0</c:v>
                </c:pt>
                <c:pt idx="2685" formatCode="General">
                  <c:v>0</c:v>
                </c:pt>
                <c:pt idx="2686" formatCode="General">
                  <c:v>0</c:v>
                </c:pt>
                <c:pt idx="2687" formatCode="General">
                  <c:v>0</c:v>
                </c:pt>
                <c:pt idx="2688" formatCode="General">
                  <c:v>0</c:v>
                </c:pt>
                <c:pt idx="2689" formatCode="General">
                  <c:v>0</c:v>
                </c:pt>
                <c:pt idx="2690" formatCode="General">
                  <c:v>0</c:v>
                </c:pt>
                <c:pt idx="2691" formatCode="General">
                  <c:v>0</c:v>
                </c:pt>
                <c:pt idx="2692" formatCode="General">
                  <c:v>0</c:v>
                </c:pt>
                <c:pt idx="2693" formatCode="General">
                  <c:v>0</c:v>
                </c:pt>
                <c:pt idx="2694" formatCode="General">
                  <c:v>0</c:v>
                </c:pt>
                <c:pt idx="2695" formatCode="General">
                  <c:v>0</c:v>
                </c:pt>
                <c:pt idx="2696" formatCode="General">
                  <c:v>0</c:v>
                </c:pt>
                <c:pt idx="2697" formatCode="General">
                  <c:v>0</c:v>
                </c:pt>
                <c:pt idx="2698" formatCode="General">
                  <c:v>0</c:v>
                </c:pt>
                <c:pt idx="2699" formatCode="General">
                  <c:v>0</c:v>
                </c:pt>
                <c:pt idx="2700" formatCode="General">
                  <c:v>0</c:v>
                </c:pt>
                <c:pt idx="2701" formatCode="General">
                  <c:v>0</c:v>
                </c:pt>
                <c:pt idx="2702" formatCode="General">
                  <c:v>0</c:v>
                </c:pt>
                <c:pt idx="2703" formatCode="General">
                  <c:v>0</c:v>
                </c:pt>
                <c:pt idx="2704" formatCode="General">
                  <c:v>0</c:v>
                </c:pt>
                <c:pt idx="2705" formatCode="General">
                  <c:v>0</c:v>
                </c:pt>
                <c:pt idx="2706" formatCode="General">
                  <c:v>0</c:v>
                </c:pt>
                <c:pt idx="2707" formatCode="General">
                  <c:v>0</c:v>
                </c:pt>
                <c:pt idx="2708" formatCode="General">
                  <c:v>0</c:v>
                </c:pt>
                <c:pt idx="2709" formatCode="General">
                  <c:v>0</c:v>
                </c:pt>
                <c:pt idx="2710" formatCode="General">
                  <c:v>0</c:v>
                </c:pt>
                <c:pt idx="2711" formatCode="General">
                  <c:v>0</c:v>
                </c:pt>
                <c:pt idx="2712" formatCode="General">
                  <c:v>0</c:v>
                </c:pt>
                <c:pt idx="2713" formatCode="General">
                  <c:v>0</c:v>
                </c:pt>
                <c:pt idx="2714" formatCode="General">
                  <c:v>0</c:v>
                </c:pt>
                <c:pt idx="2715" formatCode="General">
                  <c:v>0</c:v>
                </c:pt>
                <c:pt idx="2716" formatCode="General">
                  <c:v>0</c:v>
                </c:pt>
                <c:pt idx="2717" formatCode="General">
                  <c:v>0</c:v>
                </c:pt>
                <c:pt idx="2718" formatCode="General">
                  <c:v>0</c:v>
                </c:pt>
                <c:pt idx="2719" formatCode="General">
                  <c:v>0</c:v>
                </c:pt>
                <c:pt idx="2720" formatCode="General">
                  <c:v>0</c:v>
                </c:pt>
                <c:pt idx="2721" formatCode="General">
                  <c:v>0</c:v>
                </c:pt>
                <c:pt idx="2722" formatCode="General">
                  <c:v>0</c:v>
                </c:pt>
                <c:pt idx="2723" formatCode="General">
                  <c:v>0</c:v>
                </c:pt>
                <c:pt idx="2724" formatCode="General">
                  <c:v>0</c:v>
                </c:pt>
                <c:pt idx="2725" formatCode="General">
                  <c:v>0</c:v>
                </c:pt>
                <c:pt idx="2726" formatCode="General">
                  <c:v>0</c:v>
                </c:pt>
                <c:pt idx="2727" formatCode="General">
                  <c:v>0</c:v>
                </c:pt>
                <c:pt idx="2728" formatCode="General">
                  <c:v>0</c:v>
                </c:pt>
                <c:pt idx="2729" formatCode="General">
                  <c:v>0</c:v>
                </c:pt>
                <c:pt idx="2730" formatCode="General">
                  <c:v>0</c:v>
                </c:pt>
                <c:pt idx="2731" formatCode="General">
                  <c:v>0</c:v>
                </c:pt>
                <c:pt idx="2732" formatCode="General">
                  <c:v>0</c:v>
                </c:pt>
                <c:pt idx="2733" formatCode="General">
                  <c:v>0</c:v>
                </c:pt>
                <c:pt idx="2734" formatCode="General">
                  <c:v>0</c:v>
                </c:pt>
                <c:pt idx="2735" formatCode="General">
                  <c:v>0</c:v>
                </c:pt>
                <c:pt idx="2736" formatCode="General">
                  <c:v>0</c:v>
                </c:pt>
                <c:pt idx="2737" formatCode="General">
                  <c:v>0</c:v>
                </c:pt>
                <c:pt idx="2738" formatCode="General">
                  <c:v>0</c:v>
                </c:pt>
                <c:pt idx="2739" formatCode="General">
                  <c:v>0</c:v>
                </c:pt>
                <c:pt idx="2740" formatCode="General">
                  <c:v>0</c:v>
                </c:pt>
                <c:pt idx="2741" formatCode="General">
                  <c:v>0</c:v>
                </c:pt>
                <c:pt idx="2742" formatCode="General">
                  <c:v>0</c:v>
                </c:pt>
                <c:pt idx="2743" formatCode="General">
                  <c:v>0</c:v>
                </c:pt>
                <c:pt idx="2744" formatCode="General">
                  <c:v>0</c:v>
                </c:pt>
                <c:pt idx="2745" formatCode="General">
                  <c:v>0</c:v>
                </c:pt>
                <c:pt idx="2746" formatCode="General">
                  <c:v>0</c:v>
                </c:pt>
                <c:pt idx="2747" formatCode="General">
                  <c:v>0</c:v>
                </c:pt>
                <c:pt idx="2748" formatCode="General">
                  <c:v>0</c:v>
                </c:pt>
                <c:pt idx="2749" formatCode="General">
                  <c:v>0</c:v>
                </c:pt>
                <c:pt idx="2750" formatCode="General">
                  <c:v>0</c:v>
                </c:pt>
                <c:pt idx="2751" formatCode="General">
                  <c:v>0</c:v>
                </c:pt>
                <c:pt idx="2752" formatCode="General">
                  <c:v>0</c:v>
                </c:pt>
                <c:pt idx="2753" formatCode="General">
                  <c:v>0</c:v>
                </c:pt>
                <c:pt idx="2754" formatCode="General">
                  <c:v>0</c:v>
                </c:pt>
                <c:pt idx="2755" formatCode="General">
                  <c:v>0</c:v>
                </c:pt>
                <c:pt idx="2756" formatCode="General">
                  <c:v>0</c:v>
                </c:pt>
                <c:pt idx="2757" formatCode="General">
                  <c:v>0</c:v>
                </c:pt>
                <c:pt idx="2758" formatCode="General">
                  <c:v>0</c:v>
                </c:pt>
                <c:pt idx="2759" formatCode="General">
                  <c:v>0</c:v>
                </c:pt>
                <c:pt idx="2760" formatCode="General">
                  <c:v>0</c:v>
                </c:pt>
                <c:pt idx="2761" formatCode="General">
                  <c:v>0</c:v>
                </c:pt>
                <c:pt idx="2762" formatCode="General">
                  <c:v>0</c:v>
                </c:pt>
                <c:pt idx="2763" formatCode="General">
                  <c:v>0</c:v>
                </c:pt>
                <c:pt idx="2764" formatCode="General">
                  <c:v>0</c:v>
                </c:pt>
                <c:pt idx="2765" formatCode="General">
                  <c:v>0</c:v>
                </c:pt>
                <c:pt idx="2766" formatCode="General">
                  <c:v>0</c:v>
                </c:pt>
                <c:pt idx="2767" formatCode="General">
                  <c:v>0</c:v>
                </c:pt>
                <c:pt idx="2768" formatCode="General">
                  <c:v>0</c:v>
                </c:pt>
                <c:pt idx="2769" formatCode="General">
                  <c:v>0</c:v>
                </c:pt>
                <c:pt idx="2770" formatCode="General">
                  <c:v>0</c:v>
                </c:pt>
                <c:pt idx="2771" formatCode="General">
                  <c:v>0</c:v>
                </c:pt>
                <c:pt idx="2772" formatCode="General">
                  <c:v>0</c:v>
                </c:pt>
                <c:pt idx="2773" formatCode="General">
                  <c:v>0</c:v>
                </c:pt>
                <c:pt idx="2774" formatCode="General">
                  <c:v>0</c:v>
                </c:pt>
                <c:pt idx="2775" formatCode="General">
                  <c:v>0</c:v>
                </c:pt>
                <c:pt idx="2776" formatCode="General">
                  <c:v>0</c:v>
                </c:pt>
                <c:pt idx="2777" formatCode="General">
                  <c:v>0</c:v>
                </c:pt>
                <c:pt idx="2778" formatCode="General">
                  <c:v>0</c:v>
                </c:pt>
                <c:pt idx="2779" formatCode="General">
                  <c:v>0</c:v>
                </c:pt>
                <c:pt idx="2780" formatCode="General">
                  <c:v>0</c:v>
                </c:pt>
                <c:pt idx="2781" formatCode="General">
                  <c:v>0</c:v>
                </c:pt>
                <c:pt idx="2782" formatCode="General">
                  <c:v>0</c:v>
                </c:pt>
                <c:pt idx="2783" formatCode="General">
                  <c:v>0</c:v>
                </c:pt>
                <c:pt idx="2784" formatCode="General">
                  <c:v>0</c:v>
                </c:pt>
                <c:pt idx="2785" formatCode="General">
                  <c:v>0</c:v>
                </c:pt>
                <c:pt idx="2786" formatCode="General">
                  <c:v>0</c:v>
                </c:pt>
                <c:pt idx="2787" formatCode="General">
                  <c:v>0</c:v>
                </c:pt>
                <c:pt idx="2788" formatCode="General">
                  <c:v>0</c:v>
                </c:pt>
                <c:pt idx="2789" formatCode="General">
                  <c:v>0</c:v>
                </c:pt>
                <c:pt idx="2790" formatCode="General">
                  <c:v>0</c:v>
                </c:pt>
                <c:pt idx="2791" formatCode="General">
                  <c:v>0</c:v>
                </c:pt>
                <c:pt idx="2792" formatCode="General">
                  <c:v>0</c:v>
                </c:pt>
                <c:pt idx="2793" formatCode="General">
                  <c:v>0</c:v>
                </c:pt>
                <c:pt idx="2794" formatCode="General">
                  <c:v>0</c:v>
                </c:pt>
                <c:pt idx="2795" formatCode="General">
                  <c:v>0</c:v>
                </c:pt>
                <c:pt idx="2796" formatCode="General">
                  <c:v>0</c:v>
                </c:pt>
                <c:pt idx="2797" formatCode="General">
                  <c:v>0</c:v>
                </c:pt>
                <c:pt idx="2798" formatCode="General">
                  <c:v>0</c:v>
                </c:pt>
                <c:pt idx="2799" formatCode="General">
                  <c:v>0</c:v>
                </c:pt>
                <c:pt idx="2800" formatCode="General">
                  <c:v>0</c:v>
                </c:pt>
                <c:pt idx="2801" formatCode="General">
                  <c:v>0</c:v>
                </c:pt>
                <c:pt idx="2802" formatCode="General">
                  <c:v>0</c:v>
                </c:pt>
                <c:pt idx="2803" formatCode="General">
                  <c:v>0</c:v>
                </c:pt>
                <c:pt idx="2804" formatCode="General">
                  <c:v>0</c:v>
                </c:pt>
                <c:pt idx="2805" formatCode="General">
                  <c:v>0</c:v>
                </c:pt>
                <c:pt idx="2806" formatCode="General">
                  <c:v>0</c:v>
                </c:pt>
                <c:pt idx="2807" formatCode="General">
                  <c:v>0</c:v>
                </c:pt>
                <c:pt idx="2808" formatCode="General">
                  <c:v>0</c:v>
                </c:pt>
                <c:pt idx="2809" formatCode="General">
                  <c:v>0</c:v>
                </c:pt>
                <c:pt idx="2810" formatCode="General">
                  <c:v>0</c:v>
                </c:pt>
                <c:pt idx="2811" formatCode="General">
                  <c:v>0</c:v>
                </c:pt>
                <c:pt idx="2812" formatCode="General">
                  <c:v>0</c:v>
                </c:pt>
                <c:pt idx="2813" formatCode="General">
                  <c:v>0</c:v>
                </c:pt>
                <c:pt idx="2814" formatCode="General">
                  <c:v>0</c:v>
                </c:pt>
                <c:pt idx="2815" formatCode="General">
                  <c:v>0</c:v>
                </c:pt>
                <c:pt idx="2816" formatCode="General">
                  <c:v>0</c:v>
                </c:pt>
                <c:pt idx="2817" formatCode="General">
                  <c:v>0</c:v>
                </c:pt>
                <c:pt idx="2818" formatCode="General">
                  <c:v>0</c:v>
                </c:pt>
                <c:pt idx="2819" formatCode="General">
                  <c:v>0</c:v>
                </c:pt>
                <c:pt idx="2820" formatCode="General">
                  <c:v>0</c:v>
                </c:pt>
                <c:pt idx="2821" formatCode="General">
                  <c:v>0</c:v>
                </c:pt>
                <c:pt idx="2822" formatCode="General">
                  <c:v>0</c:v>
                </c:pt>
                <c:pt idx="2823" formatCode="General">
                  <c:v>0</c:v>
                </c:pt>
                <c:pt idx="2824" formatCode="General">
                  <c:v>0</c:v>
                </c:pt>
                <c:pt idx="2825" formatCode="General">
                  <c:v>0</c:v>
                </c:pt>
                <c:pt idx="2826" formatCode="General">
                  <c:v>0</c:v>
                </c:pt>
                <c:pt idx="2827" formatCode="General">
                  <c:v>0</c:v>
                </c:pt>
                <c:pt idx="2828" formatCode="General">
                  <c:v>0</c:v>
                </c:pt>
                <c:pt idx="2829" formatCode="General">
                  <c:v>0</c:v>
                </c:pt>
                <c:pt idx="2830" formatCode="General">
                  <c:v>0</c:v>
                </c:pt>
                <c:pt idx="2831" formatCode="General">
                  <c:v>0</c:v>
                </c:pt>
                <c:pt idx="2832" formatCode="General">
                  <c:v>0</c:v>
                </c:pt>
                <c:pt idx="2833" formatCode="General">
                  <c:v>0</c:v>
                </c:pt>
                <c:pt idx="2834" formatCode="General">
                  <c:v>0</c:v>
                </c:pt>
                <c:pt idx="2835" formatCode="General">
                  <c:v>0</c:v>
                </c:pt>
                <c:pt idx="2836" formatCode="General">
                  <c:v>0</c:v>
                </c:pt>
                <c:pt idx="2837" formatCode="General">
                  <c:v>0</c:v>
                </c:pt>
                <c:pt idx="2838" formatCode="General">
                  <c:v>0</c:v>
                </c:pt>
                <c:pt idx="2839" formatCode="General">
                  <c:v>0</c:v>
                </c:pt>
                <c:pt idx="2840" formatCode="General">
                  <c:v>0</c:v>
                </c:pt>
                <c:pt idx="2841" formatCode="General">
                  <c:v>0</c:v>
                </c:pt>
                <c:pt idx="2842" formatCode="General">
                  <c:v>0</c:v>
                </c:pt>
                <c:pt idx="2843" formatCode="General">
                  <c:v>0</c:v>
                </c:pt>
                <c:pt idx="2844" formatCode="General">
                  <c:v>0</c:v>
                </c:pt>
                <c:pt idx="2845" formatCode="General">
                  <c:v>0</c:v>
                </c:pt>
                <c:pt idx="2846" formatCode="General">
                  <c:v>0</c:v>
                </c:pt>
                <c:pt idx="2847" formatCode="General">
                  <c:v>0</c:v>
                </c:pt>
                <c:pt idx="2848" formatCode="General">
                  <c:v>0</c:v>
                </c:pt>
                <c:pt idx="2849" formatCode="General">
                  <c:v>0</c:v>
                </c:pt>
                <c:pt idx="2850" formatCode="General">
                  <c:v>0</c:v>
                </c:pt>
                <c:pt idx="2851" formatCode="General">
                  <c:v>0</c:v>
                </c:pt>
                <c:pt idx="2852" formatCode="General">
                  <c:v>0</c:v>
                </c:pt>
                <c:pt idx="2853" formatCode="General">
                  <c:v>0</c:v>
                </c:pt>
                <c:pt idx="2854" formatCode="General">
                  <c:v>0</c:v>
                </c:pt>
                <c:pt idx="2855" formatCode="General">
                  <c:v>0</c:v>
                </c:pt>
                <c:pt idx="2856" formatCode="General">
                  <c:v>0</c:v>
                </c:pt>
                <c:pt idx="2857" formatCode="General">
                  <c:v>0</c:v>
                </c:pt>
                <c:pt idx="2858" formatCode="General">
                  <c:v>0</c:v>
                </c:pt>
                <c:pt idx="2859" formatCode="General">
                  <c:v>0</c:v>
                </c:pt>
                <c:pt idx="2860" formatCode="General">
                  <c:v>0</c:v>
                </c:pt>
                <c:pt idx="2861" formatCode="General">
                  <c:v>0</c:v>
                </c:pt>
                <c:pt idx="2862" formatCode="General">
                  <c:v>0</c:v>
                </c:pt>
                <c:pt idx="2863" formatCode="General">
                  <c:v>0</c:v>
                </c:pt>
                <c:pt idx="2864" formatCode="General">
                  <c:v>0</c:v>
                </c:pt>
                <c:pt idx="2865" formatCode="General">
                  <c:v>0</c:v>
                </c:pt>
                <c:pt idx="2866" formatCode="General">
                  <c:v>0</c:v>
                </c:pt>
                <c:pt idx="2867" formatCode="General">
                  <c:v>0</c:v>
                </c:pt>
                <c:pt idx="2868" formatCode="General">
                  <c:v>0</c:v>
                </c:pt>
                <c:pt idx="2869" formatCode="General">
                  <c:v>0</c:v>
                </c:pt>
                <c:pt idx="2870" formatCode="General">
                  <c:v>0</c:v>
                </c:pt>
                <c:pt idx="2871" formatCode="General">
                  <c:v>0</c:v>
                </c:pt>
                <c:pt idx="2872" formatCode="General">
                  <c:v>0</c:v>
                </c:pt>
                <c:pt idx="2873" formatCode="General">
                  <c:v>0</c:v>
                </c:pt>
                <c:pt idx="2874" formatCode="General">
                  <c:v>0</c:v>
                </c:pt>
                <c:pt idx="2875" formatCode="General">
                  <c:v>0</c:v>
                </c:pt>
                <c:pt idx="2876" formatCode="General">
                  <c:v>0</c:v>
                </c:pt>
                <c:pt idx="2877" formatCode="General">
                  <c:v>0</c:v>
                </c:pt>
                <c:pt idx="2878" formatCode="General">
                  <c:v>0</c:v>
                </c:pt>
                <c:pt idx="2879" formatCode="General">
                  <c:v>0</c:v>
                </c:pt>
                <c:pt idx="2880" formatCode="General">
                  <c:v>0</c:v>
                </c:pt>
                <c:pt idx="2881" formatCode="General">
                  <c:v>0</c:v>
                </c:pt>
                <c:pt idx="2882" formatCode="General">
                  <c:v>0</c:v>
                </c:pt>
                <c:pt idx="2883" formatCode="General">
                  <c:v>0</c:v>
                </c:pt>
                <c:pt idx="2884" formatCode="General">
                  <c:v>0</c:v>
                </c:pt>
                <c:pt idx="2885" formatCode="General">
                  <c:v>0</c:v>
                </c:pt>
                <c:pt idx="2886" formatCode="General">
                  <c:v>0</c:v>
                </c:pt>
                <c:pt idx="2887" formatCode="General">
                  <c:v>0</c:v>
                </c:pt>
                <c:pt idx="2888" formatCode="General">
                  <c:v>0</c:v>
                </c:pt>
                <c:pt idx="2889" formatCode="General">
                  <c:v>0</c:v>
                </c:pt>
                <c:pt idx="2890" formatCode="General">
                  <c:v>0</c:v>
                </c:pt>
                <c:pt idx="2891" formatCode="General">
                  <c:v>0</c:v>
                </c:pt>
                <c:pt idx="2892" formatCode="General">
                  <c:v>0</c:v>
                </c:pt>
                <c:pt idx="2893" formatCode="General">
                  <c:v>0</c:v>
                </c:pt>
                <c:pt idx="2894" formatCode="General">
                  <c:v>0</c:v>
                </c:pt>
                <c:pt idx="2895" formatCode="General">
                  <c:v>0</c:v>
                </c:pt>
                <c:pt idx="2896" formatCode="General">
                  <c:v>0</c:v>
                </c:pt>
                <c:pt idx="2897" formatCode="General">
                  <c:v>0</c:v>
                </c:pt>
                <c:pt idx="2898" formatCode="General">
                  <c:v>0</c:v>
                </c:pt>
                <c:pt idx="2899" formatCode="General">
                  <c:v>0</c:v>
                </c:pt>
                <c:pt idx="2900" formatCode="General">
                  <c:v>0</c:v>
                </c:pt>
                <c:pt idx="2901" formatCode="General">
                  <c:v>0</c:v>
                </c:pt>
                <c:pt idx="2902" formatCode="General">
                  <c:v>0</c:v>
                </c:pt>
                <c:pt idx="2903" formatCode="General">
                  <c:v>0</c:v>
                </c:pt>
                <c:pt idx="2904" formatCode="General">
                  <c:v>0</c:v>
                </c:pt>
                <c:pt idx="2905" formatCode="General">
                  <c:v>0</c:v>
                </c:pt>
                <c:pt idx="2906" formatCode="General">
                  <c:v>0</c:v>
                </c:pt>
                <c:pt idx="2907" formatCode="General">
                  <c:v>0</c:v>
                </c:pt>
                <c:pt idx="2908" formatCode="General">
                  <c:v>0</c:v>
                </c:pt>
                <c:pt idx="2909" formatCode="General">
                  <c:v>0</c:v>
                </c:pt>
                <c:pt idx="2910" formatCode="General">
                  <c:v>0</c:v>
                </c:pt>
                <c:pt idx="2911" formatCode="General">
                  <c:v>0</c:v>
                </c:pt>
                <c:pt idx="2912" formatCode="General">
                  <c:v>0</c:v>
                </c:pt>
                <c:pt idx="2913" formatCode="General">
                  <c:v>0</c:v>
                </c:pt>
                <c:pt idx="2914" formatCode="General">
                  <c:v>0</c:v>
                </c:pt>
                <c:pt idx="2915" formatCode="General">
                  <c:v>0</c:v>
                </c:pt>
                <c:pt idx="2916" formatCode="General">
                  <c:v>0</c:v>
                </c:pt>
                <c:pt idx="2917" formatCode="General">
                  <c:v>0</c:v>
                </c:pt>
                <c:pt idx="2918" formatCode="General">
                  <c:v>0</c:v>
                </c:pt>
                <c:pt idx="2919" formatCode="General">
                  <c:v>0</c:v>
                </c:pt>
                <c:pt idx="2920" formatCode="General">
                  <c:v>0</c:v>
                </c:pt>
                <c:pt idx="2921" formatCode="General">
                  <c:v>0</c:v>
                </c:pt>
                <c:pt idx="2922" formatCode="General">
                  <c:v>0</c:v>
                </c:pt>
                <c:pt idx="2923" formatCode="General">
                  <c:v>0</c:v>
                </c:pt>
                <c:pt idx="2924" formatCode="General">
                  <c:v>0</c:v>
                </c:pt>
                <c:pt idx="2925" formatCode="General">
                  <c:v>0</c:v>
                </c:pt>
                <c:pt idx="2926" formatCode="General">
                  <c:v>0</c:v>
                </c:pt>
                <c:pt idx="2927" formatCode="General">
                  <c:v>0</c:v>
                </c:pt>
              </c:numCache>
            </c:numRef>
          </c:xVal>
          <c:yVal>
            <c:numRef>
              <c:f>Univariate!UV_QQ_Weibull</c:f>
              <c:numCache>
                <c:formatCode>0.0</c:formatCode>
                <c:ptCount val="292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formatCode="General">
                  <c:v>0</c:v>
                </c:pt>
                <c:pt idx="2001" formatCode="General">
                  <c:v>0</c:v>
                </c:pt>
                <c:pt idx="2002" formatCode="General">
                  <c:v>0</c:v>
                </c:pt>
                <c:pt idx="2003" formatCode="General">
                  <c:v>0</c:v>
                </c:pt>
                <c:pt idx="2004" formatCode="General">
                  <c:v>0</c:v>
                </c:pt>
                <c:pt idx="2005" formatCode="General">
                  <c:v>0</c:v>
                </c:pt>
                <c:pt idx="2006" formatCode="General">
                  <c:v>0</c:v>
                </c:pt>
                <c:pt idx="2007" formatCode="General">
                  <c:v>0</c:v>
                </c:pt>
                <c:pt idx="2008" formatCode="General">
                  <c:v>0</c:v>
                </c:pt>
                <c:pt idx="2009" formatCode="General">
                  <c:v>0</c:v>
                </c:pt>
                <c:pt idx="2010" formatCode="General">
                  <c:v>0</c:v>
                </c:pt>
                <c:pt idx="2011" formatCode="General">
                  <c:v>0</c:v>
                </c:pt>
                <c:pt idx="2012" formatCode="General">
                  <c:v>0</c:v>
                </c:pt>
                <c:pt idx="2013" formatCode="General">
                  <c:v>0</c:v>
                </c:pt>
                <c:pt idx="2014" formatCode="General">
                  <c:v>0</c:v>
                </c:pt>
                <c:pt idx="2015" formatCode="General">
                  <c:v>0</c:v>
                </c:pt>
                <c:pt idx="2016" formatCode="General">
                  <c:v>0</c:v>
                </c:pt>
                <c:pt idx="2017" formatCode="General">
                  <c:v>0</c:v>
                </c:pt>
                <c:pt idx="2018" formatCode="General">
                  <c:v>0</c:v>
                </c:pt>
                <c:pt idx="2019" formatCode="General">
                  <c:v>0</c:v>
                </c:pt>
                <c:pt idx="2020" formatCode="General">
                  <c:v>0</c:v>
                </c:pt>
                <c:pt idx="2021" formatCode="General">
                  <c:v>0</c:v>
                </c:pt>
                <c:pt idx="2022" formatCode="General">
                  <c:v>0</c:v>
                </c:pt>
                <c:pt idx="2023" formatCode="General">
                  <c:v>0</c:v>
                </c:pt>
                <c:pt idx="2024" formatCode="General">
                  <c:v>0</c:v>
                </c:pt>
                <c:pt idx="2025" formatCode="General">
                  <c:v>0</c:v>
                </c:pt>
                <c:pt idx="2026" formatCode="General">
                  <c:v>0</c:v>
                </c:pt>
                <c:pt idx="2027" formatCode="General">
                  <c:v>0</c:v>
                </c:pt>
                <c:pt idx="2028" formatCode="General">
                  <c:v>0</c:v>
                </c:pt>
                <c:pt idx="2029" formatCode="General">
                  <c:v>0</c:v>
                </c:pt>
                <c:pt idx="2030" formatCode="General">
                  <c:v>0</c:v>
                </c:pt>
                <c:pt idx="2031" formatCode="General">
                  <c:v>0</c:v>
                </c:pt>
                <c:pt idx="2032" formatCode="General">
                  <c:v>0</c:v>
                </c:pt>
                <c:pt idx="2033" formatCode="General">
                  <c:v>0</c:v>
                </c:pt>
                <c:pt idx="2034" formatCode="General">
                  <c:v>0</c:v>
                </c:pt>
                <c:pt idx="2035" formatCode="General">
                  <c:v>0</c:v>
                </c:pt>
                <c:pt idx="2036" formatCode="General">
                  <c:v>0</c:v>
                </c:pt>
                <c:pt idx="2037" formatCode="General">
                  <c:v>0</c:v>
                </c:pt>
                <c:pt idx="2038" formatCode="General">
                  <c:v>0</c:v>
                </c:pt>
                <c:pt idx="2039" formatCode="General">
                  <c:v>0</c:v>
                </c:pt>
                <c:pt idx="2040" formatCode="General">
                  <c:v>0</c:v>
                </c:pt>
                <c:pt idx="2041" formatCode="General">
                  <c:v>0</c:v>
                </c:pt>
                <c:pt idx="2042" formatCode="General">
                  <c:v>0</c:v>
                </c:pt>
                <c:pt idx="2043" formatCode="General">
                  <c:v>0</c:v>
                </c:pt>
                <c:pt idx="2044" formatCode="General">
                  <c:v>0</c:v>
                </c:pt>
                <c:pt idx="2045" formatCode="General">
                  <c:v>0</c:v>
                </c:pt>
                <c:pt idx="2046" formatCode="General">
                  <c:v>0</c:v>
                </c:pt>
                <c:pt idx="2047" formatCode="General">
                  <c:v>0</c:v>
                </c:pt>
                <c:pt idx="2048" formatCode="General">
                  <c:v>0</c:v>
                </c:pt>
                <c:pt idx="2049" formatCode="General">
                  <c:v>0</c:v>
                </c:pt>
                <c:pt idx="2050" formatCode="General">
                  <c:v>0</c:v>
                </c:pt>
                <c:pt idx="2051" formatCode="General">
                  <c:v>0</c:v>
                </c:pt>
                <c:pt idx="2052" formatCode="General">
                  <c:v>0</c:v>
                </c:pt>
                <c:pt idx="2053" formatCode="General">
                  <c:v>0</c:v>
                </c:pt>
                <c:pt idx="2054" formatCode="General">
                  <c:v>0</c:v>
                </c:pt>
                <c:pt idx="2055" formatCode="General">
                  <c:v>0</c:v>
                </c:pt>
                <c:pt idx="2056" formatCode="General">
                  <c:v>0</c:v>
                </c:pt>
                <c:pt idx="2057" formatCode="General">
                  <c:v>0</c:v>
                </c:pt>
                <c:pt idx="2058" formatCode="General">
                  <c:v>0</c:v>
                </c:pt>
                <c:pt idx="2059" formatCode="General">
                  <c:v>0</c:v>
                </c:pt>
                <c:pt idx="2060" formatCode="General">
                  <c:v>0</c:v>
                </c:pt>
                <c:pt idx="2061" formatCode="General">
                  <c:v>0</c:v>
                </c:pt>
                <c:pt idx="2062" formatCode="General">
                  <c:v>0</c:v>
                </c:pt>
                <c:pt idx="2063" formatCode="General">
                  <c:v>0</c:v>
                </c:pt>
                <c:pt idx="2064" formatCode="General">
                  <c:v>0</c:v>
                </c:pt>
                <c:pt idx="2065" formatCode="General">
                  <c:v>0</c:v>
                </c:pt>
                <c:pt idx="2066" formatCode="General">
                  <c:v>0</c:v>
                </c:pt>
                <c:pt idx="2067" formatCode="General">
                  <c:v>0</c:v>
                </c:pt>
                <c:pt idx="2068" formatCode="General">
                  <c:v>0</c:v>
                </c:pt>
                <c:pt idx="2069" formatCode="General">
                  <c:v>0</c:v>
                </c:pt>
                <c:pt idx="2070" formatCode="General">
                  <c:v>0</c:v>
                </c:pt>
                <c:pt idx="2071" formatCode="General">
                  <c:v>0</c:v>
                </c:pt>
                <c:pt idx="2072" formatCode="General">
                  <c:v>0</c:v>
                </c:pt>
                <c:pt idx="2073" formatCode="General">
                  <c:v>0</c:v>
                </c:pt>
                <c:pt idx="2074" formatCode="General">
                  <c:v>0</c:v>
                </c:pt>
                <c:pt idx="2075" formatCode="General">
                  <c:v>0</c:v>
                </c:pt>
                <c:pt idx="2076" formatCode="General">
                  <c:v>0</c:v>
                </c:pt>
                <c:pt idx="2077" formatCode="General">
                  <c:v>0</c:v>
                </c:pt>
                <c:pt idx="2078" formatCode="General">
                  <c:v>0</c:v>
                </c:pt>
                <c:pt idx="2079" formatCode="General">
                  <c:v>0</c:v>
                </c:pt>
                <c:pt idx="2080" formatCode="General">
                  <c:v>0</c:v>
                </c:pt>
                <c:pt idx="2081" formatCode="General">
                  <c:v>0</c:v>
                </c:pt>
                <c:pt idx="2082" formatCode="General">
                  <c:v>0</c:v>
                </c:pt>
                <c:pt idx="2083" formatCode="General">
                  <c:v>0</c:v>
                </c:pt>
                <c:pt idx="2084" formatCode="General">
                  <c:v>0</c:v>
                </c:pt>
                <c:pt idx="2085" formatCode="General">
                  <c:v>0</c:v>
                </c:pt>
                <c:pt idx="2086" formatCode="General">
                  <c:v>0</c:v>
                </c:pt>
                <c:pt idx="2087" formatCode="General">
                  <c:v>0</c:v>
                </c:pt>
                <c:pt idx="2088" formatCode="General">
                  <c:v>0</c:v>
                </c:pt>
                <c:pt idx="2089" formatCode="General">
                  <c:v>0</c:v>
                </c:pt>
                <c:pt idx="2090" formatCode="General">
                  <c:v>0</c:v>
                </c:pt>
                <c:pt idx="2091" formatCode="General">
                  <c:v>0</c:v>
                </c:pt>
                <c:pt idx="2092" formatCode="General">
                  <c:v>0</c:v>
                </c:pt>
                <c:pt idx="2093" formatCode="General">
                  <c:v>0</c:v>
                </c:pt>
                <c:pt idx="2094" formatCode="General">
                  <c:v>0</c:v>
                </c:pt>
                <c:pt idx="2095" formatCode="General">
                  <c:v>0</c:v>
                </c:pt>
                <c:pt idx="2096" formatCode="General">
                  <c:v>0</c:v>
                </c:pt>
                <c:pt idx="2097" formatCode="General">
                  <c:v>0</c:v>
                </c:pt>
                <c:pt idx="2098" formatCode="General">
                  <c:v>0</c:v>
                </c:pt>
                <c:pt idx="2099" formatCode="General">
                  <c:v>0</c:v>
                </c:pt>
                <c:pt idx="2100" formatCode="General">
                  <c:v>0</c:v>
                </c:pt>
                <c:pt idx="2101" formatCode="General">
                  <c:v>0</c:v>
                </c:pt>
                <c:pt idx="2102" formatCode="General">
                  <c:v>0</c:v>
                </c:pt>
                <c:pt idx="2103" formatCode="General">
                  <c:v>0</c:v>
                </c:pt>
                <c:pt idx="2104" formatCode="General">
                  <c:v>0</c:v>
                </c:pt>
                <c:pt idx="2105" formatCode="General">
                  <c:v>0</c:v>
                </c:pt>
                <c:pt idx="2106" formatCode="General">
                  <c:v>0</c:v>
                </c:pt>
                <c:pt idx="2107" formatCode="General">
                  <c:v>0</c:v>
                </c:pt>
                <c:pt idx="2108" formatCode="General">
                  <c:v>0</c:v>
                </c:pt>
                <c:pt idx="2109" formatCode="General">
                  <c:v>0</c:v>
                </c:pt>
                <c:pt idx="2110" formatCode="General">
                  <c:v>0</c:v>
                </c:pt>
                <c:pt idx="2111" formatCode="General">
                  <c:v>0</c:v>
                </c:pt>
                <c:pt idx="2112" formatCode="General">
                  <c:v>0</c:v>
                </c:pt>
                <c:pt idx="2113" formatCode="General">
                  <c:v>0</c:v>
                </c:pt>
                <c:pt idx="2114" formatCode="General">
                  <c:v>0</c:v>
                </c:pt>
                <c:pt idx="2115" formatCode="General">
                  <c:v>0</c:v>
                </c:pt>
                <c:pt idx="2116" formatCode="General">
                  <c:v>0</c:v>
                </c:pt>
                <c:pt idx="2117" formatCode="General">
                  <c:v>0</c:v>
                </c:pt>
                <c:pt idx="2118" formatCode="General">
                  <c:v>0</c:v>
                </c:pt>
                <c:pt idx="2119" formatCode="General">
                  <c:v>0</c:v>
                </c:pt>
                <c:pt idx="2120" formatCode="General">
                  <c:v>0</c:v>
                </c:pt>
                <c:pt idx="2121" formatCode="General">
                  <c:v>0</c:v>
                </c:pt>
                <c:pt idx="2122" formatCode="General">
                  <c:v>0</c:v>
                </c:pt>
                <c:pt idx="2123" formatCode="General">
                  <c:v>0</c:v>
                </c:pt>
                <c:pt idx="2124" formatCode="General">
                  <c:v>0</c:v>
                </c:pt>
                <c:pt idx="2125" formatCode="General">
                  <c:v>0</c:v>
                </c:pt>
                <c:pt idx="2126" formatCode="General">
                  <c:v>0</c:v>
                </c:pt>
                <c:pt idx="2127" formatCode="General">
                  <c:v>0</c:v>
                </c:pt>
                <c:pt idx="2128" formatCode="General">
                  <c:v>0</c:v>
                </c:pt>
                <c:pt idx="2129" formatCode="General">
                  <c:v>0</c:v>
                </c:pt>
                <c:pt idx="2130" formatCode="General">
                  <c:v>0</c:v>
                </c:pt>
                <c:pt idx="2131" formatCode="General">
                  <c:v>0</c:v>
                </c:pt>
                <c:pt idx="2132" formatCode="General">
                  <c:v>0</c:v>
                </c:pt>
                <c:pt idx="2133" formatCode="General">
                  <c:v>0</c:v>
                </c:pt>
                <c:pt idx="2134" formatCode="General">
                  <c:v>0</c:v>
                </c:pt>
                <c:pt idx="2135" formatCode="General">
                  <c:v>0</c:v>
                </c:pt>
                <c:pt idx="2136" formatCode="General">
                  <c:v>0</c:v>
                </c:pt>
                <c:pt idx="2137" formatCode="General">
                  <c:v>0</c:v>
                </c:pt>
                <c:pt idx="2138" formatCode="General">
                  <c:v>0</c:v>
                </c:pt>
                <c:pt idx="2139" formatCode="General">
                  <c:v>0</c:v>
                </c:pt>
                <c:pt idx="2140" formatCode="General">
                  <c:v>0</c:v>
                </c:pt>
                <c:pt idx="2141" formatCode="General">
                  <c:v>0</c:v>
                </c:pt>
                <c:pt idx="2142" formatCode="General">
                  <c:v>0</c:v>
                </c:pt>
                <c:pt idx="2143" formatCode="General">
                  <c:v>0</c:v>
                </c:pt>
                <c:pt idx="2144" formatCode="General">
                  <c:v>0</c:v>
                </c:pt>
                <c:pt idx="2145" formatCode="General">
                  <c:v>0</c:v>
                </c:pt>
                <c:pt idx="2146" formatCode="General">
                  <c:v>0</c:v>
                </c:pt>
                <c:pt idx="2147" formatCode="General">
                  <c:v>0</c:v>
                </c:pt>
                <c:pt idx="2148" formatCode="General">
                  <c:v>0</c:v>
                </c:pt>
                <c:pt idx="2149" formatCode="General">
                  <c:v>0</c:v>
                </c:pt>
                <c:pt idx="2150" formatCode="General">
                  <c:v>0</c:v>
                </c:pt>
                <c:pt idx="2151" formatCode="General">
                  <c:v>0</c:v>
                </c:pt>
                <c:pt idx="2152" formatCode="General">
                  <c:v>0</c:v>
                </c:pt>
                <c:pt idx="2153" formatCode="General">
                  <c:v>0</c:v>
                </c:pt>
                <c:pt idx="2154" formatCode="General">
                  <c:v>0</c:v>
                </c:pt>
                <c:pt idx="2155" formatCode="General">
                  <c:v>0</c:v>
                </c:pt>
                <c:pt idx="2156" formatCode="General">
                  <c:v>0</c:v>
                </c:pt>
                <c:pt idx="2157" formatCode="General">
                  <c:v>0</c:v>
                </c:pt>
                <c:pt idx="2158" formatCode="General">
                  <c:v>0</c:v>
                </c:pt>
                <c:pt idx="2159" formatCode="General">
                  <c:v>0</c:v>
                </c:pt>
                <c:pt idx="2160" formatCode="General">
                  <c:v>0</c:v>
                </c:pt>
                <c:pt idx="2161" formatCode="General">
                  <c:v>0</c:v>
                </c:pt>
                <c:pt idx="2162" formatCode="General">
                  <c:v>0</c:v>
                </c:pt>
                <c:pt idx="2163" formatCode="General">
                  <c:v>0</c:v>
                </c:pt>
                <c:pt idx="2164" formatCode="General">
                  <c:v>0</c:v>
                </c:pt>
                <c:pt idx="2165" formatCode="General">
                  <c:v>0</c:v>
                </c:pt>
                <c:pt idx="2166" formatCode="General">
                  <c:v>0</c:v>
                </c:pt>
                <c:pt idx="2167" formatCode="General">
                  <c:v>0</c:v>
                </c:pt>
                <c:pt idx="2168" formatCode="General">
                  <c:v>0</c:v>
                </c:pt>
                <c:pt idx="2169" formatCode="General">
                  <c:v>0</c:v>
                </c:pt>
                <c:pt idx="2170" formatCode="General">
                  <c:v>0</c:v>
                </c:pt>
                <c:pt idx="2171" formatCode="General">
                  <c:v>0</c:v>
                </c:pt>
                <c:pt idx="2172" formatCode="General">
                  <c:v>0</c:v>
                </c:pt>
                <c:pt idx="2173" formatCode="General">
                  <c:v>0</c:v>
                </c:pt>
                <c:pt idx="2174" formatCode="General">
                  <c:v>0</c:v>
                </c:pt>
                <c:pt idx="2175" formatCode="General">
                  <c:v>0</c:v>
                </c:pt>
                <c:pt idx="2176" formatCode="General">
                  <c:v>0</c:v>
                </c:pt>
                <c:pt idx="2177" formatCode="General">
                  <c:v>0</c:v>
                </c:pt>
                <c:pt idx="2178" formatCode="General">
                  <c:v>0</c:v>
                </c:pt>
                <c:pt idx="2179" formatCode="General">
                  <c:v>0</c:v>
                </c:pt>
                <c:pt idx="2180" formatCode="General">
                  <c:v>0</c:v>
                </c:pt>
                <c:pt idx="2181" formatCode="General">
                  <c:v>0</c:v>
                </c:pt>
                <c:pt idx="2182" formatCode="General">
                  <c:v>0</c:v>
                </c:pt>
                <c:pt idx="2183" formatCode="General">
                  <c:v>0</c:v>
                </c:pt>
                <c:pt idx="2184" formatCode="General">
                  <c:v>0</c:v>
                </c:pt>
                <c:pt idx="2185" formatCode="General">
                  <c:v>0</c:v>
                </c:pt>
                <c:pt idx="2186" formatCode="General">
                  <c:v>0</c:v>
                </c:pt>
                <c:pt idx="2187" formatCode="General">
                  <c:v>0</c:v>
                </c:pt>
                <c:pt idx="2188" formatCode="General">
                  <c:v>0</c:v>
                </c:pt>
                <c:pt idx="2189" formatCode="General">
                  <c:v>0</c:v>
                </c:pt>
                <c:pt idx="2190" formatCode="General">
                  <c:v>0</c:v>
                </c:pt>
                <c:pt idx="2191" formatCode="General">
                  <c:v>0</c:v>
                </c:pt>
                <c:pt idx="2192" formatCode="General">
                  <c:v>0</c:v>
                </c:pt>
                <c:pt idx="2193" formatCode="General">
                  <c:v>0</c:v>
                </c:pt>
                <c:pt idx="2194" formatCode="General">
                  <c:v>0</c:v>
                </c:pt>
                <c:pt idx="2195" formatCode="General">
                  <c:v>0</c:v>
                </c:pt>
                <c:pt idx="2196" formatCode="General">
                  <c:v>0</c:v>
                </c:pt>
                <c:pt idx="2197" formatCode="General">
                  <c:v>0</c:v>
                </c:pt>
                <c:pt idx="2198" formatCode="General">
                  <c:v>0</c:v>
                </c:pt>
                <c:pt idx="2199" formatCode="General">
                  <c:v>0</c:v>
                </c:pt>
                <c:pt idx="2200" formatCode="General">
                  <c:v>0</c:v>
                </c:pt>
                <c:pt idx="2201" formatCode="General">
                  <c:v>0</c:v>
                </c:pt>
                <c:pt idx="2202" formatCode="General">
                  <c:v>0</c:v>
                </c:pt>
                <c:pt idx="2203" formatCode="General">
                  <c:v>0</c:v>
                </c:pt>
                <c:pt idx="2204" formatCode="General">
                  <c:v>0</c:v>
                </c:pt>
                <c:pt idx="2205" formatCode="General">
                  <c:v>0</c:v>
                </c:pt>
                <c:pt idx="2206" formatCode="General">
                  <c:v>0</c:v>
                </c:pt>
                <c:pt idx="2207" formatCode="General">
                  <c:v>0</c:v>
                </c:pt>
                <c:pt idx="2208" formatCode="General">
                  <c:v>0</c:v>
                </c:pt>
                <c:pt idx="2209" formatCode="General">
                  <c:v>0</c:v>
                </c:pt>
                <c:pt idx="2210" formatCode="General">
                  <c:v>0</c:v>
                </c:pt>
                <c:pt idx="2211" formatCode="General">
                  <c:v>0</c:v>
                </c:pt>
                <c:pt idx="2212" formatCode="General">
                  <c:v>0</c:v>
                </c:pt>
                <c:pt idx="2213" formatCode="General">
                  <c:v>0</c:v>
                </c:pt>
                <c:pt idx="2214" formatCode="General">
                  <c:v>0</c:v>
                </c:pt>
                <c:pt idx="2215" formatCode="General">
                  <c:v>0</c:v>
                </c:pt>
                <c:pt idx="2216" formatCode="General">
                  <c:v>0</c:v>
                </c:pt>
                <c:pt idx="2217" formatCode="General">
                  <c:v>0</c:v>
                </c:pt>
                <c:pt idx="2218" formatCode="General">
                  <c:v>0</c:v>
                </c:pt>
                <c:pt idx="2219" formatCode="General">
                  <c:v>0</c:v>
                </c:pt>
                <c:pt idx="2220" formatCode="General">
                  <c:v>0</c:v>
                </c:pt>
                <c:pt idx="2221" formatCode="General">
                  <c:v>0</c:v>
                </c:pt>
                <c:pt idx="2222" formatCode="General">
                  <c:v>0</c:v>
                </c:pt>
                <c:pt idx="2223" formatCode="General">
                  <c:v>0</c:v>
                </c:pt>
                <c:pt idx="2224" formatCode="General">
                  <c:v>0</c:v>
                </c:pt>
                <c:pt idx="2225" formatCode="General">
                  <c:v>0</c:v>
                </c:pt>
                <c:pt idx="2226" formatCode="General">
                  <c:v>0</c:v>
                </c:pt>
                <c:pt idx="2227" formatCode="General">
                  <c:v>0</c:v>
                </c:pt>
                <c:pt idx="2228" formatCode="General">
                  <c:v>0</c:v>
                </c:pt>
                <c:pt idx="2229" formatCode="General">
                  <c:v>0</c:v>
                </c:pt>
                <c:pt idx="2230" formatCode="General">
                  <c:v>0</c:v>
                </c:pt>
                <c:pt idx="2231" formatCode="General">
                  <c:v>0</c:v>
                </c:pt>
                <c:pt idx="2232" formatCode="General">
                  <c:v>0</c:v>
                </c:pt>
                <c:pt idx="2233" formatCode="General">
                  <c:v>0</c:v>
                </c:pt>
                <c:pt idx="2234" formatCode="General">
                  <c:v>0</c:v>
                </c:pt>
                <c:pt idx="2235" formatCode="General">
                  <c:v>0</c:v>
                </c:pt>
                <c:pt idx="2236" formatCode="General">
                  <c:v>0</c:v>
                </c:pt>
                <c:pt idx="2237" formatCode="General">
                  <c:v>0</c:v>
                </c:pt>
                <c:pt idx="2238" formatCode="General">
                  <c:v>0</c:v>
                </c:pt>
                <c:pt idx="2239" formatCode="General">
                  <c:v>0</c:v>
                </c:pt>
                <c:pt idx="2240" formatCode="General">
                  <c:v>0</c:v>
                </c:pt>
                <c:pt idx="2241" formatCode="General">
                  <c:v>0</c:v>
                </c:pt>
                <c:pt idx="2242" formatCode="General">
                  <c:v>0</c:v>
                </c:pt>
                <c:pt idx="2243" formatCode="General">
                  <c:v>0</c:v>
                </c:pt>
                <c:pt idx="2244" formatCode="General">
                  <c:v>0</c:v>
                </c:pt>
                <c:pt idx="2245" formatCode="General">
                  <c:v>0</c:v>
                </c:pt>
                <c:pt idx="2246" formatCode="General">
                  <c:v>0</c:v>
                </c:pt>
                <c:pt idx="2247" formatCode="General">
                  <c:v>0</c:v>
                </c:pt>
                <c:pt idx="2248" formatCode="General">
                  <c:v>0</c:v>
                </c:pt>
                <c:pt idx="2249" formatCode="General">
                  <c:v>0</c:v>
                </c:pt>
                <c:pt idx="2250" formatCode="General">
                  <c:v>0</c:v>
                </c:pt>
                <c:pt idx="2251" formatCode="General">
                  <c:v>0</c:v>
                </c:pt>
                <c:pt idx="2252" formatCode="General">
                  <c:v>0</c:v>
                </c:pt>
                <c:pt idx="2253" formatCode="General">
                  <c:v>0</c:v>
                </c:pt>
                <c:pt idx="2254" formatCode="General">
                  <c:v>0</c:v>
                </c:pt>
                <c:pt idx="2255" formatCode="General">
                  <c:v>0</c:v>
                </c:pt>
                <c:pt idx="2256" formatCode="General">
                  <c:v>0</c:v>
                </c:pt>
                <c:pt idx="2257" formatCode="General">
                  <c:v>0</c:v>
                </c:pt>
                <c:pt idx="2258" formatCode="General">
                  <c:v>0</c:v>
                </c:pt>
                <c:pt idx="2259" formatCode="General">
                  <c:v>0</c:v>
                </c:pt>
                <c:pt idx="2260" formatCode="General">
                  <c:v>0</c:v>
                </c:pt>
                <c:pt idx="2261" formatCode="General">
                  <c:v>0</c:v>
                </c:pt>
                <c:pt idx="2262" formatCode="General">
                  <c:v>0</c:v>
                </c:pt>
                <c:pt idx="2263" formatCode="General">
                  <c:v>0</c:v>
                </c:pt>
                <c:pt idx="2264" formatCode="General">
                  <c:v>0</c:v>
                </c:pt>
                <c:pt idx="2265" formatCode="General">
                  <c:v>0</c:v>
                </c:pt>
                <c:pt idx="2266" formatCode="General">
                  <c:v>0</c:v>
                </c:pt>
                <c:pt idx="2267" formatCode="General">
                  <c:v>0</c:v>
                </c:pt>
                <c:pt idx="2268" formatCode="General">
                  <c:v>0</c:v>
                </c:pt>
                <c:pt idx="2269" formatCode="General">
                  <c:v>0</c:v>
                </c:pt>
                <c:pt idx="2270" formatCode="General">
                  <c:v>0</c:v>
                </c:pt>
                <c:pt idx="2271" formatCode="General">
                  <c:v>0</c:v>
                </c:pt>
                <c:pt idx="2272" formatCode="General">
                  <c:v>0</c:v>
                </c:pt>
                <c:pt idx="2273" formatCode="General">
                  <c:v>0</c:v>
                </c:pt>
                <c:pt idx="2274" formatCode="General">
                  <c:v>0</c:v>
                </c:pt>
                <c:pt idx="2275" formatCode="General">
                  <c:v>0</c:v>
                </c:pt>
                <c:pt idx="2276" formatCode="General">
                  <c:v>0</c:v>
                </c:pt>
                <c:pt idx="2277" formatCode="General">
                  <c:v>0</c:v>
                </c:pt>
                <c:pt idx="2278" formatCode="General">
                  <c:v>0</c:v>
                </c:pt>
                <c:pt idx="2279" formatCode="General">
                  <c:v>0</c:v>
                </c:pt>
                <c:pt idx="2280" formatCode="General">
                  <c:v>0</c:v>
                </c:pt>
                <c:pt idx="2281" formatCode="General">
                  <c:v>0</c:v>
                </c:pt>
                <c:pt idx="2282" formatCode="General">
                  <c:v>0</c:v>
                </c:pt>
                <c:pt idx="2283" formatCode="General">
                  <c:v>0</c:v>
                </c:pt>
                <c:pt idx="2284" formatCode="General">
                  <c:v>0</c:v>
                </c:pt>
                <c:pt idx="2285" formatCode="General">
                  <c:v>0</c:v>
                </c:pt>
                <c:pt idx="2286" formatCode="General">
                  <c:v>0</c:v>
                </c:pt>
                <c:pt idx="2287" formatCode="General">
                  <c:v>0</c:v>
                </c:pt>
                <c:pt idx="2288" formatCode="General">
                  <c:v>0</c:v>
                </c:pt>
                <c:pt idx="2289" formatCode="General">
                  <c:v>0</c:v>
                </c:pt>
                <c:pt idx="2290" formatCode="General">
                  <c:v>0</c:v>
                </c:pt>
                <c:pt idx="2291" formatCode="General">
                  <c:v>0</c:v>
                </c:pt>
                <c:pt idx="2292" formatCode="General">
                  <c:v>0</c:v>
                </c:pt>
                <c:pt idx="2293" formatCode="General">
                  <c:v>0</c:v>
                </c:pt>
                <c:pt idx="2294" formatCode="General">
                  <c:v>0</c:v>
                </c:pt>
                <c:pt idx="2295" formatCode="General">
                  <c:v>0</c:v>
                </c:pt>
                <c:pt idx="2296" formatCode="General">
                  <c:v>0</c:v>
                </c:pt>
                <c:pt idx="2297" formatCode="General">
                  <c:v>0</c:v>
                </c:pt>
                <c:pt idx="2298" formatCode="General">
                  <c:v>0</c:v>
                </c:pt>
                <c:pt idx="2299" formatCode="General">
                  <c:v>0</c:v>
                </c:pt>
                <c:pt idx="2300" formatCode="General">
                  <c:v>0</c:v>
                </c:pt>
                <c:pt idx="2301" formatCode="General">
                  <c:v>0</c:v>
                </c:pt>
                <c:pt idx="2302" formatCode="General">
                  <c:v>0</c:v>
                </c:pt>
                <c:pt idx="2303" formatCode="General">
                  <c:v>0</c:v>
                </c:pt>
                <c:pt idx="2304" formatCode="General">
                  <c:v>0</c:v>
                </c:pt>
                <c:pt idx="2305" formatCode="General">
                  <c:v>0</c:v>
                </c:pt>
                <c:pt idx="2306" formatCode="General">
                  <c:v>0</c:v>
                </c:pt>
                <c:pt idx="2307" formatCode="General">
                  <c:v>0</c:v>
                </c:pt>
                <c:pt idx="2308" formatCode="General">
                  <c:v>0</c:v>
                </c:pt>
                <c:pt idx="2309" formatCode="General">
                  <c:v>0</c:v>
                </c:pt>
                <c:pt idx="2310" formatCode="General">
                  <c:v>0</c:v>
                </c:pt>
                <c:pt idx="2311" formatCode="General">
                  <c:v>0</c:v>
                </c:pt>
                <c:pt idx="2312" formatCode="General">
                  <c:v>0</c:v>
                </c:pt>
                <c:pt idx="2313" formatCode="General">
                  <c:v>0</c:v>
                </c:pt>
                <c:pt idx="2314" formatCode="General">
                  <c:v>0</c:v>
                </c:pt>
                <c:pt idx="2315" formatCode="General">
                  <c:v>0</c:v>
                </c:pt>
                <c:pt idx="2316" formatCode="General">
                  <c:v>0</c:v>
                </c:pt>
                <c:pt idx="2317" formatCode="General">
                  <c:v>0</c:v>
                </c:pt>
                <c:pt idx="2318" formatCode="General">
                  <c:v>0</c:v>
                </c:pt>
                <c:pt idx="2319" formatCode="General">
                  <c:v>0</c:v>
                </c:pt>
                <c:pt idx="2320" formatCode="General">
                  <c:v>0</c:v>
                </c:pt>
                <c:pt idx="2321" formatCode="General">
                  <c:v>0</c:v>
                </c:pt>
                <c:pt idx="2322" formatCode="General">
                  <c:v>0</c:v>
                </c:pt>
                <c:pt idx="2323" formatCode="General">
                  <c:v>0</c:v>
                </c:pt>
                <c:pt idx="2324" formatCode="General">
                  <c:v>0</c:v>
                </c:pt>
                <c:pt idx="2325" formatCode="General">
                  <c:v>0</c:v>
                </c:pt>
                <c:pt idx="2326" formatCode="General">
                  <c:v>0</c:v>
                </c:pt>
                <c:pt idx="2327" formatCode="General">
                  <c:v>0</c:v>
                </c:pt>
                <c:pt idx="2328" formatCode="General">
                  <c:v>0</c:v>
                </c:pt>
                <c:pt idx="2329" formatCode="General">
                  <c:v>0</c:v>
                </c:pt>
                <c:pt idx="2330" formatCode="General">
                  <c:v>0</c:v>
                </c:pt>
                <c:pt idx="2331" formatCode="General">
                  <c:v>0</c:v>
                </c:pt>
                <c:pt idx="2332" formatCode="General">
                  <c:v>0</c:v>
                </c:pt>
                <c:pt idx="2333" formatCode="General">
                  <c:v>0</c:v>
                </c:pt>
                <c:pt idx="2334" formatCode="General">
                  <c:v>0</c:v>
                </c:pt>
                <c:pt idx="2335" formatCode="General">
                  <c:v>0</c:v>
                </c:pt>
                <c:pt idx="2336" formatCode="General">
                  <c:v>0</c:v>
                </c:pt>
                <c:pt idx="2337" formatCode="General">
                  <c:v>0</c:v>
                </c:pt>
                <c:pt idx="2338" formatCode="General">
                  <c:v>0</c:v>
                </c:pt>
                <c:pt idx="2339" formatCode="General">
                  <c:v>0</c:v>
                </c:pt>
                <c:pt idx="2340" formatCode="General">
                  <c:v>0</c:v>
                </c:pt>
                <c:pt idx="2341" formatCode="General">
                  <c:v>0</c:v>
                </c:pt>
                <c:pt idx="2342" formatCode="General">
                  <c:v>0</c:v>
                </c:pt>
                <c:pt idx="2343" formatCode="General">
                  <c:v>0</c:v>
                </c:pt>
                <c:pt idx="2344" formatCode="General">
                  <c:v>0</c:v>
                </c:pt>
                <c:pt idx="2345" formatCode="General">
                  <c:v>0</c:v>
                </c:pt>
                <c:pt idx="2346" formatCode="General">
                  <c:v>0</c:v>
                </c:pt>
                <c:pt idx="2347" formatCode="General">
                  <c:v>0</c:v>
                </c:pt>
                <c:pt idx="2348" formatCode="General">
                  <c:v>0</c:v>
                </c:pt>
                <c:pt idx="2349" formatCode="General">
                  <c:v>0</c:v>
                </c:pt>
                <c:pt idx="2350" formatCode="General">
                  <c:v>0</c:v>
                </c:pt>
                <c:pt idx="2351" formatCode="General">
                  <c:v>0</c:v>
                </c:pt>
                <c:pt idx="2352" formatCode="General">
                  <c:v>0</c:v>
                </c:pt>
                <c:pt idx="2353" formatCode="General">
                  <c:v>0</c:v>
                </c:pt>
                <c:pt idx="2354" formatCode="General">
                  <c:v>0</c:v>
                </c:pt>
                <c:pt idx="2355" formatCode="General">
                  <c:v>0</c:v>
                </c:pt>
                <c:pt idx="2356" formatCode="General">
                  <c:v>0</c:v>
                </c:pt>
                <c:pt idx="2357" formatCode="General">
                  <c:v>0</c:v>
                </c:pt>
                <c:pt idx="2358" formatCode="General">
                  <c:v>0</c:v>
                </c:pt>
                <c:pt idx="2359" formatCode="General">
                  <c:v>0</c:v>
                </c:pt>
                <c:pt idx="2360" formatCode="General">
                  <c:v>0</c:v>
                </c:pt>
                <c:pt idx="2361" formatCode="General">
                  <c:v>0</c:v>
                </c:pt>
                <c:pt idx="2362" formatCode="General">
                  <c:v>0</c:v>
                </c:pt>
                <c:pt idx="2363" formatCode="General">
                  <c:v>0</c:v>
                </c:pt>
                <c:pt idx="2364" formatCode="General">
                  <c:v>0</c:v>
                </c:pt>
                <c:pt idx="2365" formatCode="General">
                  <c:v>0</c:v>
                </c:pt>
                <c:pt idx="2366" formatCode="General">
                  <c:v>0</c:v>
                </c:pt>
                <c:pt idx="2367" formatCode="General">
                  <c:v>0</c:v>
                </c:pt>
                <c:pt idx="2368" formatCode="General">
                  <c:v>0</c:v>
                </c:pt>
                <c:pt idx="2369" formatCode="General">
                  <c:v>0</c:v>
                </c:pt>
                <c:pt idx="2370" formatCode="General">
                  <c:v>0</c:v>
                </c:pt>
                <c:pt idx="2371" formatCode="General">
                  <c:v>0</c:v>
                </c:pt>
                <c:pt idx="2372" formatCode="General">
                  <c:v>0</c:v>
                </c:pt>
                <c:pt idx="2373" formatCode="General">
                  <c:v>0</c:v>
                </c:pt>
                <c:pt idx="2374" formatCode="General">
                  <c:v>0</c:v>
                </c:pt>
                <c:pt idx="2375" formatCode="General">
                  <c:v>0</c:v>
                </c:pt>
                <c:pt idx="2376" formatCode="General">
                  <c:v>0</c:v>
                </c:pt>
                <c:pt idx="2377" formatCode="General">
                  <c:v>0</c:v>
                </c:pt>
                <c:pt idx="2378" formatCode="General">
                  <c:v>0</c:v>
                </c:pt>
                <c:pt idx="2379" formatCode="General">
                  <c:v>0</c:v>
                </c:pt>
                <c:pt idx="2380" formatCode="General">
                  <c:v>0</c:v>
                </c:pt>
                <c:pt idx="2381" formatCode="General">
                  <c:v>0</c:v>
                </c:pt>
                <c:pt idx="2382" formatCode="General">
                  <c:v>0</c:v>
                </c:pt>
                <c:pt idx="2383" formatCode="General">
                  <c:v>0</c:v>
                </c:pt>
                <c:pt idx="2384" formatCode="General">
                  <c:v>0</c:v>
                </c:pt>
                <c:pt idx="2385" formatCode="General">
                  <c:v>0</c:v>
                </c:pt>
                <c:pt idx="2386" formatCode="General">
                  <c:v>0</c:v>
                </c:pt>
                <c:pt idx="2387" formatCode="General">
                  <c:v>0</c:v>
                </c:pt>
                <c:pt idx="2388" formatCode="General">
                  <c:v>0</c:v>
                </c:pt>
                <c:pt idx="2389" formatCode="General">
                  <c:v>0</c:v>
                </c:pt>
                <c:pt idx="2390" formatCode="General">
                  <c:v>0</c:v>
                </c:pt>
                <c:pt idx="2391" formatCode="General">
                  <c:v>0</c:v>
                </c:pt>
                <c:pt idx="2392" formatCode="General">
                  <c:v>0</c:v>
                </c:pt>
                <c:pt idx="2393" formatCode="General">
                  <c:v>0</c:v>
                </c:pt>
                <c:pt idx="2394" formatCode="General">
                  <c:v>0</c:v>
                </c:pt>
                <c:pt idx="2395" formatCode="General">
                  <c:v>0</c:v>
                </c:pt>
                <c:pt idx="2396" formatCode="General">
                  <c:v>0</c:v>
                </c:pt>
                <c:pt idx="2397" formatCode="General">
                  <c:v>0</c:v>
                </c:pt>
                <c:pt idx="2398" formatCode="General">
                  <c:v>0</c:v>
                </c:pt>
                <c:pt idx="2399" formatCode="General">
                  <c:v>0</c:v>
                </c:pt>
                <c:pt idx="2400" formatCode="General">
                  <c:v>0</c:v>
                </c:pt>
                <c:pt idx="2401" formatCode="General">
                  <c:v>0</c:v>
                </c:pt>
                <c:pt idx="2402" formatCode="General">
                  <c:v>0</c:v>
                </c:pt>
                <c:pt idx="2403" formatCode="General">
                  <c:v>0</c:v>
                </c:pt>
                <c:pt idx="2404" formatCode="General">
                  <c:v>0</c:v>
                </c:pt>
                <c:pt idx="2405" formatCode="General">
                  <c:v>0</c:v>
                </c:pt>
                <c:pt idx="2406" formatCode="General">
                  <c:v>0</c:v>
                </c:pt>
                <c:pt idx="2407" formatCode="General">
                  <c:v>0</c:v>
                </c:pt>
                <c:pt idx="2408" formatCode="General">
                  <c:v>0</c:v>
                </c:pt>
                <c:pt idx="2409" formatCode="General">
                  <c:v>0</c:v>
                </c:pt>
                <c:pt idx="2410" formatCode="General">
                  <c:v>0</c:v>
                </c:pt>
                <c:pt idx="2411" formatCode="General">
                  <c:v>0</c:v>
                </c:pt>
                <c:pt idx="2412" formatCode="General">
                  <c:v>0</c:v>
                </c:pt>
                <c:pt idx="2413" formatCode="General">
                  <c:v>0</c:v>
                </c:pt>
                <c:pt idx="2414" formatCode="General">
                  <c:v>0</c:v>
                </c:pt>
                <c:pt idx="2415" formatCode="General">
                  <c:v>0</c:v>
                </c:pt>
                <c:pt idx="2416" formatCode="General">
                  <c:v>0</c:v>
                </c:pt>
                <c:pt idx="2417" formatCode="General">
                  <c:v>0</c:v>
                </c:pt>
                <c:pt idx="2418" formatCode="General">
                  <c:v>0</c:v>
                </c:pt>
                <c:pt idx="2419" formatCode="General">
                  <c:v>0</c:v>
                </c:pt>
                <c:pt idx="2420" formatCode="General">
                  <c:v>0</c:v>
                </c:pt>
                <c:pt idx="2421" formatCode="General">
                  <c:v>0</c:v>
                </c:pt>
                <c:pt idx="2422" formatCode="General">
                  <c:v>0</c:v>
                </c:pt>
                <c:pt idx="2423" formatCode="General">
                  <c:v>0</c:v>
                </c:pt>
                <c:pt idx="2424" formatCode="General">
                  <c:v>0</c:v>
                </c:pt>
                <c:pt idx="2425" formatCode="General">
                  <c:v>0</c:v>
                </c:pt>
                <c:pt idx="2426" formatCode="General">
                  <c:v>0</c:v>
                </c:pt>
                <c:pt idx="2427" formatCode="General">
                  <c:v>0</c:v>
                </c:pt>
                <c:pt idx="2428" formatCode="General">
                  <c:v>0</c:v>
                </c:pt>
                <c:pt idx="2429" formatCode="General">
                  <c:v>0</c:v>
                </c:pt>
                <c:pt idx="2430" formatCode="General">
                  <c:v>0</c:v>
                </c:pt>
                <c:pt idx="2431" formatCode="General">
                  <c:v>0</c:v>
                </c:pt>
                <c:pt idx="2432" formatCode="General">
                  <c:v>0</c:v>
                </c:pt>
                <c:pt idx="2433" formatCode="General">
                  <c:v>0</c:v>
                </c:pt>
                <c:pt idx="2434" formatCode="General">
                  <c:v>0</c:v>
                </c:pt>
                <c:pt idx="2435" formatCode="General">
                  <c:v>0</c:v>
                </c:pt>
                <c:pt idx="2436" formatCode="General">
                  <c:v>0</c:v>
                </c:pt>
                <c:pt idx="2437" formatCode="General">
                  <c:v>0</c:v>
                </c:pt>
                <c:pt idx="2438" formatCode="General">
                  <c:v>0</c:v>
                </c:pt>
                <c:pt idx="2439" formatCode="General">
                  <c:v>0</c:v>
                </c:pt>
                <c:pt idx="2440" formatCode="General">
                  <c:v>0</c:v>
                </c:pt>
                <c:pt idx="2441" formatCode="General">
                  <c:v>0</c:v>
                </c:pt>
                <c:pt idx="2442" formatCode="General">
                  <c:v>0</c:v>
                </c:pt>
                <c:pt idx="2443" formatCode="General">
                  <c:v>0</c:v>
                </c:pt>
                <c:pt idx="2444" formatCode="General">
                  <c:v>0</c:v>
                </c:pt>
                <c:pt idx="2445" formatCode="General">
                  <c:v>0</c:v>
                </c:pt>
                <c:pt idx="2446" formatCode="General">
                  <c:v>0</c:v>
                </c:pt>
                <c:pt idx="2447" formatCode="General">
                  <c:v>0</c:v>
                </c:pt>
                <c:pt idx="2448" formatCode="General">
                  <c:v>0</c:v>
                </c:pt>
                <c:pt idx="2449" formatCode="General">
                  <c:v>0</c:v>
                </c:pt>
                <c:pt idx="2450" formatCode="General">
                  <c:v>0</c:v>
                </c:pt>
                <c:pt idx="2451" formatCode="General">
                  <c:v>0</c:v>
                </c:pt>
                <c:pt idx="2452" formatCode="General">
                  <c:v>0</c:v>
                </c:pt>
                <c:pt idx="2453" formatCode="General">
                  <c:v>0</c:v>
                </c:pt>
                <c:pt idx="2454" formatCode="General">
                  <c:v>0</c:v>
                </c:pt>
                <c:pt idx="2455" formatCode="General">
                  <c:v>0</c:v>
                </c:pt>
                <c:pt idx="2456" formatCode="General">
                  <c:v>0</c:v>
                </c:pt>
                <c:pt idx="2457" formatCode="General">
                  <c:v>0</c:v>
                </c:pt>
                <c:pt idx="2458" formatCode="General">
                  <c:v>0</c:v>
                </c:pt>
                <c:pt idx="2459" formatCode="General">
                  <c:v>0</c:v>
                </c:pt>
                <c:pt idx="2460" formatCode="General">
                  <c:v>0</c:v>
                </c:pt>
                <c:pt idx="2461" formatCode="General">
                  <c:v>0</c:v>
                </c:pt>
                <c:pt idx="2462" formatCode="General">
                  <c:v>0</c:v>
                </c:pt>
                <c:pt idx="2463" formatCode="General">
                  <c:v>0</c:v>
                </c:pt>
                <c:pt idx="2464" formatCode="General">
                  <c:v>0</c:v>
                </c:pt>
                <c:pt idx="2465" formatCode="General">
                  <c:v>0</c:v>
                </c:pt>
                <c:pt idx="2466" formatCode="General">
                  <c:v>0</c:v>
                </c:pt>
                <c:pt idx="2467" formatCode="General">
                  <c:v>0</c:v>
                </c:pt>
                <c:pt idx="2468" formatCode="General">
                  <c:v>0</c:v>
                </c:pt>
                <c:pt idx="2469" formatCode="General">
                  <c:v>0</c:v>
                </c:pt>
                <c:pt idx="2470" formatCode="General">
                  <c:v>0</c:v>
                </c:pt>
                <c:pt idx="2471" formatCode="General">
                  <c:v>0</c:v>
                </c:pt>
                <c:pt idx="2472" formatCode="General">
                  <c:v>0</c:v>
                </c:pt>
                <c:pt idx="2473" formatCode="General">
                  <c:v>0</c:v>
                </c:pt>
                <c:pt idx="2474" formatCode="General">
                  <c:v>0</c:v>
                </c:pt>
                <c:pt idx="2475" formatCode="General">
                  <c:v>0</c:v>
                </c:pt>
                <c:pt idx="2476" formatCode="General">
                  <c:v>0</c:v>
                </c:pt>
                <c:pt idx="2477" formatCode="General">
                  <c:v>0</c:v>
                </c:pt>
                <c:pt idx="2478" formatCode="General">
                  <c:v>0</c:v>
                </c:pt>
                <c:pt idx="2479" formatCode="General">
                  <c:v>0</c:v>
                </c:pt>
                <c:pt idx="2480" formatCode="General">
                  <c:v>0</c:v>
                </c:pt>
                <c:pt idx="2481" formatCode="General">
                  <c:v>0</c:v>
                </c:pt>
                <c:pt idx="2482" formatCode="General">
                  <c:v>0</c:v>
                </c:pt>
                <c:pt idx="2483" formatCode="General">
                  <c:v>0</c:v>
                </c:pt>
                <c:pt idx="2484" formatCode="General">
                  <c:v>0</c:v>
                </c:pt>
                <c:pt idx="2485" formatCode="General">
                  <c:v>0</c:v>
                </c:pt>
                <c:pt idx="2486" formatCode="General">
                  <c:v>0</c:v>
                </c:pt>
                <c:pt idx="2487" formatCode="General">
                  <c:v>0</c:v>
                </c:pt>
                <c:pt idx="2488" formatCode="General">
                  <c:v>0</c:v>
                </c:pt>
                <c:pt idx="2489" formatCode="General">
                  <c:v>0</c:v>
                </c:pt>
                <c:pt idx="2490" formatCode="General">
                  <c:v>0</c:v>
                </c:pt>
                <c:pt idx="2491" formatCode="General">
                  <c:v>0</c:v>
                </c:pt>
                <c:pt idx="2492" formatCode="General">
                  <c:v>0</c:v>
                </c:pt>
                <c:pt idx="2493" formatCode="General">
                  <c:v>0</c:v>
                </c:pt>
                <c:pt idx="2494" formatCode="General">
                  <c:v>0</c:v>
                </c:pt>
                <c:pt idx="2495" formatCode="General">
                  <c:v>0</c:v>
                </c:pt>
                <c:pt idx="2496" formatCode="General">
                  <c:v>0</c:v>
                </c:pt>
                <c:pt idx="2497" formatCode="General">
                  <c:v>0</c:v>
                </c:pt>
                <c:pt idx="2498" formatCode="General">
                  <c:v>0</c:v>
                </c:pt>
                <c:pt idx="2499" formatCode="General">
                  <c:v>0</c:v>
                </c:pt>
                <c:pt idx="2500" formatCode="General">
                  <c:v>0</c:v>
                </c:pt>
                <c:pt idx="2501" formatCode="General">
                  <c:v>0</c:v>
                </c:pt>
                <c:pt idx="2502" formatCode="General">
                  <c:v>0</c:v>
                </c:pt>
                <c:pt idx="2503" formatCode="General">
                  <c:v>0</c:v>
                </c:pt>
                <c:pt idx="2504" formatCode="General">
                  <c:v>0</c:v>
                </c:pt>
                <c:pt idx="2505" formatCode="General">
                  <c:v>0</c:v>
                </c:pt>
                <c:pt idx="2506" formatCode="General">
                  <c:v>0</c:v>
                </c:pt>
                <c:pt idx="2507" formatCode="General">
                  <c:v>0</c:v>
                </c:pt>
                <c:pt idx="2508" formatCode="General">
                  <c:v>0</c:v>
                </c:pt>
                <c:pt idx="2509" formatCode="General">
                  <c:v>0</c:v>
                </c:pt>
                <c:pt idx="2510" formatCode="General">
                  <c:v>0</c:v>
                </c:pt>
                <c:pt idx="2511" formatCode="General">
                  <c:v>0</c:v>
                </c:pt>
                <c:pt idx="2512" formatCode="General">
                  <c:v>0</c:v>
                </c:pt>
                <c:pt idx="2513" formatCode="General">
                  <c:v>0</c:v>
                </c:pt>
                <c:pt idx="2514" formatCode="General">
                  <c:v>0</c:v>
                </c:pt>
                <c:pt idx="2515" formatCode="General">
                  <c:v>0</c:v>
                </c:pt>
                <c:pt idx="2516" formatCode="General">
                  <c:v>0</c:v>
                </c:pt>
                <c:pt idx="2517" formatCode="General">
                  <c:v>0</c:v>
                </c:pt>
                <c:pt idx="2518" formatCode="General">
                  <c:v>0</c:v>
                </c:pt>
                <c:pt idx="2519" formatCode="General">
                  <c:v>0</c:v>
                </c:pt>
                <c:pt idx="2520" formatCode="General">
                  <c:v>0</c:v>
                </c:pt>
                <c:pt idx="2521" formatCode="General">
                  <c:v>0</c:v>
                </c:pt>
                <c:pt idx="2522" formatCode="General">
                  <c:v>0</c:v>
                </c:pt>
                <c:pt idx="2523" formatCode="General">
                  <c:v>0</c:v>
                </c:pt>
                <c:pt idx="2524" formatCode="General">
                  <c:v>0</c:v>
                </c:pt>
                <c:pt idx="2525" formatCode="General">
                  <c:v>0</c:v>
                </c:pt>
                <c:pt idx="2526" formatCode="General">
                  <c:v>0</c:v>
                </c:pt>
                <c:pt idx="2527" formatCode="General">
                  <c:v>0</c:v>
                </c:pt>
                <c:pt idx="2528" formatCode="General">
                  <c:v>0</c:v>
                </c:pt>
                <c:pt idx="2529" formatCode="General">
                  <c:v>0</c:v>
                </c:pt>
                <c:pt idx="2530" formatCode="General">
                  <c:v>0</c:v>
                </c:pt>
                <c:pt idx="2531" formatCode="General">
                  <c:v>0</c:v>
                </c:pt>
                <c:pt idx="2532" formatCode="General">
                  <c:v>0</c:v>
                </c:pt>
                <c:pt idx="2533" formatCode="General">
                  <c:v>0</c:v>
                </c:pt>
                <c:pt idx="2534" formatCode="General">
                  <c:v>0</c:v>
                </c:pt>
                <c:pt idx="2535" formatCode="General">
                  <c:v>0</c:v>
                </c:pt>
                <c:pt idx="2536" formatCode="General">
                  <c:v>0</c:v>
                </c:pt>
                <c:pt idx="2537" formatCode="General">
                  <c:v>0</c:v>
                </c:pt>
                <c:pt idx="2538" formatCode="General">
                  <c:v>0</c:v>
                </c:pt>
                <c:pt idx="2539" formatCode="General">
                  <c:v>0</c:v>
                </c:pt>
                <c:pt idx="2540" formatCode="General">
                  <c:v>0</c:v>
                </c:pt>
                <c:pt idx="2541" formatCode="General">
                  <c:v>0</c:v>
                </c:pt>
                <c:pt idx="2542" formatCode="General">
                  <c:v>0</c:v>
                </c:pt>
                <c:pt idx="2543" formatCode="General">
                  <c:v>0</c:v>
                </c:pt>
                <c:pt idx="2544" formatCode="General">
                  <c:v>0</c:v>
                </c:pt>
                <c:pt idx="2545" formatCode="General">
                  <c:v>0</c:v>
                </c:pt>
                <c:pt idx="2546" formatCode="General">
                  <c:v>0</c:v>
                </c:pt>
                <c:pt idx="2547" formatCode="General">
                  <c:v>0</c:v>
                </c:pt>
                <c:pt idx="2548" formatCode="General">
                  <c:v>0</c:v>
                </c:pt>
                <c:pt idx="2549" formatCode="General">
                  <c:v>0</c:v>
                </c:pt>
                <c:pt idx="2550" formatCode="General">
                  <c:v>0</c:v>
                </c:pt>
                <c:pt idx="2551" formatCode="General">
                  <c:v>0</c:v>
                </c:pt>
                <c:pt idx="2552" formatCode="General">
                  <c:v>0</c:v>
                </c:pt>
                <c:pt idx="2553" formatCode="General">
                  <c:v>0</c:v>
                </c:pt>
                <c:pt idx="2554" formatCode="General">
                  <c:v>0</c:v>
                </c:pt>
                <c:pt idx="2555" formatCode="General">
                  <c:v>0</c:v>
                </c:pt>
                <c:pt idx="2556" formatCode="General">
                  <c:v>0</c:v>
                </c:pt>
                <c:pt idx="2557" formatCode="General">
                  <c:v>0</c:v>
                </c:pt>
                <c:pt idx="2558" formatCode="General">
                  <c:v>0</c:v>
                </c:pt>
                <c:pt idx="2559" formatCode="General">
                  <c:v>0</c:v>
                </c:pt>
                <c:pt idx="2560" formatCode="General">
                  <c:v>0</c:v>
                </c:pt>
                <c:pt idx="2561" formatCode="General">
                  <c:v>0</c:v>
                </c:pt>
                <c:pt idx="2562" formatCode="General">
                  <c:v>0</c:v>
                </c:pt>
                <c:pt idx="2563" formatCode="General">
                  <c:v>0</c:v>
                </c:pt>
                <c:pt idx="2564" formatCode="General">
                  <c:v>0</c:v>
                </c:pt>
                <c:pt idx="2565" formatCode="General">
                  <c:v>0</c:v>
                </c:pt>
                <c:pt idx="2566" formatCode="General">
                  <c:v>0</c:v>
                </c:pt>
                <c:pt idx="2567" formatCode="General">
                  <c:v>0</c:v>
                </c:pt>
                <c:pt idx="2568" formatCode="General">
                  <c:v>0</c:v>
                </c:pt>
                <c:pt idx="2569" formatCode="General">
                  <c:v>0</c:v>
                </c:pt>
                <c:pt idx="2570" formatCode="General">
                  <c:v>0</c:v>
                </c:pt>
                <c:pt idx="2571" formatCode="General">
                  <c:v>0</c:v>
                </c:pt>
                <c:pt idx="2572" formatCode="General">
                  <c:v>0</c:v>
                </c:pt>
                <c:pt idx="2573" formatCode="General">
                  <c:v>0</c:v>
                </c:pt>
                <c:pt idx="2574" formatCode="General">
                  <c:v>0</c:v>
                </c:pt>
                <c:pt idx="2575" formatCode="General">
                  <c:v>0</c:v>
                </c:pt>
                <c:pt idx="2576" formatCode="General">
                  <c:v>0</c:v>
                </c:pt>
                <c:pt idx="2577" formatCode="General">
                  <c:v>0</c:v>
                </c:pt>
                <c:pt idx="2578" formatCode="General">
                  <c:v>0</c:v>
                </c:pt>
                <c:pt idx="2579" formatCode="General">
                  <c:v>0</c:v>
                </c:pt>
                <c:pt idx="2580" formatCode="General">
                  <c:v>0</c:v>
                </c:pt>
                <c:pt idx="2581" formatCode="General">
                  <c:v>0</c:v>
                </c:pt>
                <c:pt idx="2582" formatCode="General">
                  <c:v>0</c:v>
                </c:pt>
                <c:pt idx="2583" formatCode="General">
                  <c:v>0</c:v>
                </c:pt>
                <c:pt idx="2584" formatCode="General">
                  <c:v>0</c:v>
                </c:pt>
                <c:pt idx="2585" formatCode="General">
                  <c:v>0</c:v>
                </c:pt>
                <c:pt idx="2586" formatCode="General">
                  <c:v>0</c:v>
                </c:pt>
                <c:pt idx="2587" formatCode="General">
                  <c:v>0</c:v>
                </c:pt>
                <c:pt idx="2588" formatCode="General">
                  <c:v>0</c:v>
                </c:pt>
                <c:pt idx="2589" formatCode="General">
                  <c:v>0</c:v>
                </c:pt>
                <c:pt idx="2590" formatCode="General">
                  <c:v>0</c:v>
                </c:pt>
                <c:pt idx="2591" formatCode="General">
                  <c:v>0</c:v>
                </c:pt>
                <c:pt idx="2592" formatCode="General">
                  <c:v>0</c:v>
                </c:pt>
                <c:pt idx="2593" formatCode="General">
                  <c:v>0</c:v>
                </c:pt>
                <c:pt idx="2594" formatCode="General">
                  <c:v>0</c:v>
                </c:pt>
                <c:pt idx="2595" formatCode="General">
                  <c:v>0</c:v>
                </c:pt>
                <c:pt idx="2596" formatCode="General">
                  <c:v>0</c:v>
                </c:pt>
                <c:pt idx="2597" formatCode="General">
                  <c:v>0</c:v>
                </c:pt>
                <c:pt idx="2598" formatCode="General">
                  <c:v>0</c:v>
                </c:pt>
                <c:pt idx="2599" formatCode="General">
                  <c:v>0</c:v>
                </c:pt>
                <c:pt idx="2600" formatCode="General">
                  <c:v>0</c:v>
                </c:pt>
                <c:pt idx="2601" formatCode="General">
                  <c:v>0</c:v>
                </c:pt>
                <c:pt idx="2602" formatCode="General">
                  <c:v>0</c:v>
                </c:pt>
                <c:pt idx="2603" formatCode="General">
                  <c:v>0</c:v>
                </c:pt>
                <c:pt idx="2604" formatCode="General">
                  <c:v>0</c:v>
                </c:pt>
                <c:pt idx="2605" formatCode="General">
                  <c:v>0</c:v>
                </c:pt>
                <c:pt idx="2606" formatCode="General">
                  <c:v>0</c:v>
                </c:pt>
                <c:pt idx="2607" formatCode="General">
                  <c:v>0</c:v>
                </c:pt>
                <c:pt idx="2608" formatCode="General">
                  <c:v>0</c:v>
                </c:pt>
                <c:pt idx="2609" formatCode="General">
                  <c:v>0</c:v>
                </c:pt>
                <c:pt idx="2610" formatCode="General">
                  <c:v>0</c:v>
                </c:pt>
                <c:pt idx="2611" formatCode="General">
                  <c:v>0</c:v>
                </c:pt>
                <c:pt idx="2612" formatCode="General">
                  <c:v>0</c:v>
                </c:pt>
                <c:pt idx="2613" formatCode="General">
                  <c:v>0</c:v>
                </c:pt>
                <c:pt idx="2614" formatCode="General">
                  <c:v>0</c:v>
                </c:pt>
                <c:pt idx="2615" formatCode="General">
                  <c:v>0</c:v>
                </c:pt>
                <c:pt idx="2616" formatCode="General">
                  <c:v>0</c:v>
                </c:pt>
                <c:pt idx="2617" formatCode="General">
                  <c:v>0</c:v>
                </c:pt>
                <c:pt idx="2618" formatCode="General">
                  <c:v>0</c:v>
                </c:pt>
                <c:pt idx="2619" formatCode="General">
                  <c:v>0</c:v>
                </c:pt>
                <c:pt idx="2620" formatCode="General">
                  <c:v>0</c:v>
                </c:pt>
                <c:pt idx="2621" formatCode="General">
                  <c:v>0</c:v>
                </c:pt>
                <c:pt idx="2622" formatCode="General">
                  <c:v>0</c:v>
                </c:pt>
                <c:pt idx="2623" formatCode="General">
                  <c:v>0</c:v>
                </c:pt>
                <c:pt idx="2624" formatCode="General">
                  <c:v>0</c:v>
                </c:pt>
                <c:pt idx="2625" formatCode="General">
                  <c:v>0</c:v>
                </c:pt>
                <c:pt idx="2626" formatCode="General">
                  <c:v>0</c:v>
                </c:pt>
                <c:pt idx="2627" formatCode="General">
                  <c:v>0</c:v>
                </c:pt>
                <c:pt idx="2628" formatCode="General">
                  <c:v>0</c:v>
                </c:pt>
                <c:pt idx="2629" formatCode="General">
                  <c:v>0</c:v>
                </c:pt>
                <c:pt idx="2630" formatCode="General">
                  <c:v>0</c:v>
                </c:pt>
                <c:pt idx="2631" formatCode="General">
                  <c:v>0</c:v>
                </c:pt>
                <c:pt idx="2632" formatCode="General">
                  <c:v>0</c:v>
                </c:pt>
                <c:pt idx="2633" formatCode="General">
                  <c:v>0</c:v>
                </c:pt>
                <c:pt idx="2634" formatCode="General">
                  <c:v>0</c:v>
                </c:pt>
                <c:pt idx="2635" formatCode="General">
                  <c:v>0</c:v>
                </c:pt>
                <c:pt idx="2636" formatCode="General">
                  <c:v>0</c:v>
                </c:pt>
                <c:pt idx="2637" formatCode="General">
                  <c:v>0</c:v>
                </c:pt>
                <c:pt idx="2638" formatCode="General">
                  <c:v>0</c:v>
                </c:pt>
                <c:pt idx="2639" formatCode="General">
                  <c:v>0</c:v>
                </c:pt>
                <c:pt idx="2640" formatCode="General">
                  <c:v>0</c:v>
                </c:pt>
                <c:pt idx="2641" formatCode="General">
                  <c:v>0</c:v>
                </c:pt>
                <c:pt idx="2642" formatCode="General">
                  <c:v>0</c:v>
                </c:pt>
                <c:pt idx="2643" formatCode="General">
                  <c:v>0</c:v>
                </c:pt>
                <c:pt idx="2644" formatCode="General">
                  <c:v>0</c:v>
                </c:pt>
                <c:pt idx="2645" formatCode="General">
                  <c:v>0</c:v>
                </c:pt>
                <c:pt idx="2646" formatCode="General">
                  <c:v>0</c:v>
                </c:pt>
                <c:pt idx="2647" formatCode="General">
                  <c:v>0</c:v>
                </c:pt>
                <c:pt idx="2648" formatCode="General">
                  <c:v>0</c:v>
                </c:pt>
                <c:pt idx="2649" formatCode="General">
                  <c:v>0</c:v>
                </c:pt>
                <c:pt idx="2650" formatCode="General">
                  <c:v>0</c:v>
                </c:pt>
                <c:pt idx="2651" formatCode="General">
                  <c:v>0</c:v>
                </c:pt>
                <c:pt idx="2652" formatCode="General">
                  <c:v>0</c:v>
                </c:pt>
                <c:pt idx="2653" formatCode="General">
                  <c:v>0</c:v>
                </c:pt>
                <c:pt idx="2654" formatCode="General">
                  <c:v>0</c:v>
                </c:pt>
                <c:pt idx="2655" formatCode="General">
                  <c:v>0</c:v>
                </c:pt>
                <c:pt idx="2656" formatCode="General">
                  <c:v>0</c:v>
                </c:pt>
                <c:pt idx="2657" formatCode="General">
                  <c:v>0</c:v>
                </c:pt>
                <c:pt idx="2658" formatCode="General">
                  <c:v>0</c:v>
                </c:pt>
                <c:pt idx="2659" formatCode="General">
                  <c:v>0</c:v>
                </c:pt>
                <c:pt idx="2660" formatCode="General">
                  <c:v>0</c:v>
                </c:pt>
                <c:pt idx="2661" formatCode="General">
                  <c:v>0</c:v>
                </c:pt>
                <c:pt idx="2662" formatCode="General">
                  <c:v>0</c:v>
                </c:pt>
                <c:pt idx="2663" formatCode="General">
                  <c:v>0</c:v>
                </c:pt>
                <c:pt idx="2664" formatCode="General">
                  <c:v>0</c:v>
                </c:pt>
                <c:pt idx="2665" formatCode="General">
                  <c:v>0</c:v>
                </c:pt>
                <c:pt idx="2666" formatCode="General">
                  <c:v>0</c:v>
                </c:pt>
                <c:pt idx="2667" formatCode="General">
                  <c:v>0</c:v>
                </c:pt>
                <c:pt idx="2668" formatCode="General">
                  <c:v>0</c:v>
                </c:pt>
                <c:pt idx="2669" formatCode="General">
                  <c:v>0</c:v>
                </c:pt>
                <c:pt idx="2670" formatCode="General">
                  <c:v>0</c:v>
                </c:pt>
                <c:pt idx="2671" formatCode="General">
                  <c:v>0</c:v>
                </c:pt>
                <c:pt idx="2672" formatCode="General">
                  <c:v>0</c:v>
                </c:pt>
                <c:pt idx="2673" formatCode="General">
                  <c:v>0</c:v>
                </c:pt>
                <c:pt idx="2674" formatCode="General">
                  <c:v>0</c:v>
                </c:pt>
                <c:pt idx="2675" formatCode="General">
                  <c:v>0</c:v>
                </c:pt>
                <c:pt idx="2676" formatCode="General">
                  <c:v>0</c:v>
                </c:pt>
                <c:pt idx="2677" formatCode="General">
                  <c:v>0</c:v>
                </c:pt>
                <c:pt idx="2678" formatCode="General">
                  <c:v>0</c:v>
                </c:pt>
                <c:pt idx="2679" formatCode="General">
                  <c:v>0</c:v>
                </c:pt>
                <c:pt idx="2680" formatCode="General">
                  <c:v>0</c:v>
                </c:pt>
                <c:pt idx="2681" formatCode="General">
                  <c:v>0</c:v>
                </c:pt>
                <c:pt idx="2682" formatCode="General">
                  <c:v>0</c:v>
                </c:pt>
                <c:pt idx="2683" formatCode="General">
                  <c:v>0</c:v>
                </c:pt>
                <c:pt idx="2684" formatCode="General">
                  <c:v>0</c:v>
                </c:pt>
                <c:pt idx="2685" formatCode="General">
                  <c:v>0</c:v>
                </c:pt>
                <c:pt idx="2686" formatCode="General">
                  <c:v>0</c:v>
                </c:pt>
                <c:pt idx="2687" formatCode="General">
                  <c:v>0</c:v>
                </c:pt>
                <c:pt idx="2688" formatCode="General">
                  <c:v>0</c:v>
                </c:pt>
                <c:pt idx="2689" formatCode="General">
                  <c:v>0</c:v>
                </c:pt>
                <c:pt idx="2690" formatCode="General">
                  <c:v>0</c:v>
                </c:pt>
                <c:pt idx="2691" formatCode="General">
                  <c:v>0</c:v>
                </c:pt>
                <c:pt idx="2692" formatCode="General">
                  <c:v>0</c:v>
                </c:pt>
                <c:pt idx="2693" formatCode="General">
                  <c:v>0</c:v>
                </c:pt>
                <c:pt idx="2694" formatCode="General">
                  <c:v>0</c:v>
                </c:pt>
                <c:pt idx="2695" formatCode="General">
                  <c:v>0</c:v>
                </c:pt>
                <c:pt idx="2696" formatCode="General">
                  <c:v>0</c:v>
                </c:pt>
                <c:pt idx="2697" formatCode="General">
                  <c:v>0</c:v>
                </c:pt>
                <c:pt idx="2698" formatCode="General">
                  <c:v>0</c:v>
                </c:pt>
                <c:pt idx="2699" formatCode="General">
                  <c:v>0</c:v>
                </c:pt>
                <c:pt idx="2700" formatCode="General">
                  <c:v>0</c:v>
                </c:pt>
                <c:pt idx="2701" formatCode="General">
                  <c:v>0</c:v>
                </c:pt>
                <c:pt idx="2702" formatCode="General">
                  <c:v>0</c:v>
                </c:pt>
                <c:pt idx="2703" formatCode="General">
                  <c:v>0</c:v>
                </c:pt>
                <c:pt idx="2704" formatCode="General">
                  <c:v>0</c:v>
                </c:pt>
                <c:pt idx="2705" formatCode="General">
                  <c:v>0</c:v>
                </c:pt>
                <c:pt idx="2706" formatCode="General">
                  <c:v>0</c:v>
                </c:pt>
                <c:pt idx="2707" formatCode="General">
                  <c:v>0</c:v>
                </c:pt>
                <c:pt idx="2708" formatCode="General">
                  <c:v>0</c:v>
                </c:pt>
                <c:pt idx="2709" formatCode="General">
                  <c:v>0</c:v>
                </c:pt>
                <c:pt idx="2710" formatCode="General">
                  <c:v>0</c:v>
                </c:pt>
                <c:pt idx="2711" formatCode="General">
                  <c:v>0</c:v>
                </c:pt>
                <c:pt idx="2712" formatCode="General">
                  <c:v>0</c:v>
                </c:pt>
                <c:pt idx="2713" formatCode="General">
                  <c:v>0</c:v>
                </c:pt>
                <c:pt idx="2714" formatCode="General">
                  <c:v>0</c:v>
                </c:pt>
                <c:pt idx="2715" formatCode="General">
                  <c:v>0</c:v>
                </c:pt>
                <c:pt idx="2716" formatCode="General">
                  <c:v>0</c:v>
                </c:pt>
                <c:pt idx="2717" formatCode="General">
                  <c:v>0</c:v>
                </c:pt>
                <c:pt idx="2718" formatCode="General">
                  <c:v>0</c:v>
                </c:pt>
                <c:pt idx="2719" formatCode="General">
                  <c:v>0</c:v>
                </c:pt>
                <c:pt idx="2720" formatCode="General">
                  <c:v>0</c:v>
                </c:pt>
                <c:pt idx="2721" formatCode="General">
                  <c:v>0</c:v>
                </c:pt>
                <c:pt idx="2722" formatCode="General">
                  <c:v>0</c:v>
                </c:pt>
                <c:pt idx="2723" formatCode="General">
                  <c:v>0</c:v>
                </c:pt>
                <c:pt idx="2724" formatCode="General">
                  <c:v>0</c:v>
                </c:pt>
                <c:pt idx="2725" formatCode="General">
                  <c:v>0</c:v>
                </c:pt>
                <c:pt idx="2726" formatCode="General">
                  <c:v>0</c:v>
                </c:pt>
                <c:pt idx="2727" formatCode="General">
                  <c:v>0</c:v>
                </c:pt>
                <c:pt idx="2728" formatCode="General">
                  <c:v>0</c:v>
                </c:pt>
                <c:pt idx="2729" formatCode="General">
                  <c:v>0</c:v>
                </c:pt>
                <c:pt idx="2730" formatCode="General">
                  <c:v>0</c:v>
                </c:pt>
                <c:pt idx="2731" formatCode="General">
                  <c:v>0</c:v>
                </c:pt>
                <c:pt idx="2732" formatCode="General">
                  <c:v>0</c:v>
                </c:pt>
                <c:pt idx="2733" formatCode="General">
                  <c:v>0</c:v>
                </c:pt>
                <c:pt idx="2734" formatCode="General">
                  <c:v>0</c:v>
                </c:pt>
                <c:pt idx="2735" formatCode="General">
                  <c:v>0</c:v>
                </c:pt>
                <c:pt idx="2736" formatCode="General">
                  <c:v>0</c:v>
                </c:pt>
                <c:pt idx="2737" formatCode="General">
                  <c:v>0</c:v>
                </c:pt>
                <c:pt idx="2738" formatCode="General">
                  <c:v>0</c:v>
                </c:pt>
                <c:pt idx="2739" formatCode="General">
                  <c:v>0</c:v>
                </c:pt>
                <c:pt idx="2740" formatCode="General">
                  <c:v>0</c:v>
                </c:pt>
                <c:pt idx="2741" formatCode="General">
                  <c:v>0</c:v>
                </c:pt>
                <c:pt idx="2742" formatCode="General">
                  <c:v>0</c:v>
                </c:pt>
                <c:pt idx="2743" formatCode="General">
                  <c:v>0</c:v>
                </c:pt>
                <c:pt idx="2744" formatCode="General">
                  <c:v>0</c:v>
                </c:pt>
                <c:pt idx="2745" formatCode="General">
                  <c:v>0</c:v>
                </c:pt>
                <c:pt idx="2746" formatCode="General">
                  <c:v>0</c:v>
                </c:pt>
                <c:pt idx="2747" formatCode="General">
                  <c:v>0</c:v>
                </c:pt>
                <c:pt idx="2748" formatCode="General">
                  <c:v>0</c:v>
                </c:pt>
                <c:pt idx="2749" formatCode="General">
                  <c:v>0</c:v>
                </c:pt>
                <c:pt idx="2750" formatCode="General">
                  <c:v>0</c:v>
                </c:pt>
                <c:pt idx="2751" formatCode="General">
                  <c:v>0</c:v>
                </c:pt>
                <c:pt idx="2752" formatCode="General">
                  <c:v>0</c:v>
                </c:pt>
                <c:pt idx="2753" formatCode="General">
                  <c:v>0</c:v>
                </c:pt>
                <c:pt idx="2754" formatCode="General">
                  <c:v>0</c:v>
                </c:pt>
                <c:pt idx="2755" formatCode="General">
                  <c:v>0</c:v>
                </c:pt>
                <c:pt idx="2756" formatCode="General">
                  <c:v>0</c:v>
                </c:pt>
                <c:pt idx="2757" formatCode="General">
                  <c:v>0</c:v>
                </c:pt>
                <c:pt idx="2758" formatCode="General">
                  <c:v>0</c:v>
                </c:pt>
                <c:pt idx="2759" formatCode="General">
                  <c:v>0</c:v>
                </c:pt>
                <c:pt idx="2760" formatCode="General">
                  <c:v>0</c:v>
                </c:pt>
                <c:pt idx="2761" formatCode="General">
                  <c:v>0</c:v>
                </c:pt>
                <c:pt idx="2762" formatCode="General">
                  <c:v>0</c:v>
                </c:pt>
                <c:pt idx="2763" formatCode="General">
                  <c:v>0</c:v>
                </c:pt>
                <c:pt idx="2764" formatCode="General">
                  <c:v>0</c:v>
                </c:pt>
                <c:pt idx="2765" formatCode="General">
                  <c:v>0</c:v>
                </c:pt>
                <c:pt idx="2766" formatCode="General">
                  <c:v>0</c:v>
                </c:pt>
                <c:pt idx="2767" formatCode="General">
                  <c:v>0</c:v>
                </c:pt>
                <c:pt idx="2768" formatCode="General">
                  <c:v>0</c:v>
                </c:pt>
                <c:pt idx="2769" formatCode="General">
                  <c:v>0</c:v>
                </c:pt>
                <c:pt idx="2770" formatCode="General">
                  <c:v>0</c:v>
                </c:pt>
                <c:pt idx="2771" formatCode="General">
                  <c:v>0</c:v>
                </c:pt>
                <c:pt idx="2772" formatCode="General">
                  <c:v>0</c:v>
                </c:pt>
                <c:pt idx="2773" formatCode="General">
                  <c:v>0</c:v>
                </c:pt>
                <c:pt idx="2774" formatCode="General">
                  <c:v>0</c:v>
                </c:pt>
                <c:pt idx="2775" formatCode="General">
                  <c:v>0</c:v>
                </c:pt>
                <c:pt idx="2776" formatCode="General">
                  <c:v>0</c:v>
                </c:pt>
                <c:pt idx="2777" formatCode="General">
                  <c:v>0</c:v>
                </c:pt>
                <c:pt idx="2778" formatCode="General">
                  <c:v>0</c:v>
                </c:pt>
                <c:pt idx="2779" formatCode="General">
                  <c:v>0</c:v>
                </c:pt>
                <c:pt idx="2780" formatCode="General">
                  <c:v>0</c:v>
                </c:pt>
                <c:pt idx="2781" formatCode="General">
                  <c:v>0</c:v>
                </c:pt>
                <c:pt idx="2782" formatCode="General">
                  <c:v>0</c:v>
                </c:pt>
                <c:pt idx="2783" formatCode="General">
                  <c:v>0</c:v>
                </c:pt>
                <c:pt idx="2784" formatCode="General">
                  <c:v>0</c:v>
                </c:pt>
                <c:pt idx="2785" formatCode="General">
                  <c:v>0</c:v>
                </c:pt>
                <c:pt idx="2786" formatCode="General">
                  <c:v>0</c:v>
                </c:pt>
                <c:pt idx="2787" formatCode="General">
                  <c:v>0</c:v>
                </c:pt>
                <c:pt idx="2788" formatCode="General">
                  <c:v>0</c:v>
                </c:pt>
                <c:pt idx="2789" formatCode="General">
                  <c:v>0</c:v>
                </c:pt>
                <c:pt idx="2790" formatCode="General">
                  <c:v>0</c:v>
                </c:pt>
                <c:pt idx="2791" formatCode="General">
                  <c:v>0</c:v>
                </c:pt>
                <c:pt idx="2792" formatCode="General">
                  <c:v>0</c:v>
                </c:pt>
                <c:pt idx="2793" formatCode="General">
                  <c:v>0</c:v>
                </c:pt>
                <c:pt idx="2794" formatCode="General">
                  <c:v>0</c:v>
                </c:pt>
                <c:pt idx="2795" formatCode="General">
                  <c:v>0</c:v>
                </c:pt>
                <c:pt idx="2796" formatCode="General">
                  <c:v>0</c:v>
                </c:pt>
                <c:pt idx="2797" formatCode="General">
                  <c:v>0</c:v>
                </c:pt>
                <c:pt idx="2798" formatCode="General">
                  <c:v>0</c:v>
                </c:pt>
                <c:pt idx="2799" formatCode="General">
                  <c:v>0</c:v>
                </c:pt>
                <c:pt idx="2800" formatCode="General">
                  <c:v>0</c:v>
                </c:pt>
                <c:pt idx="2801" formatCode="General">
                  <c:v>0</c:v>
                </c:pt>
                <c:pt idx="2802" formatCode="General">
                  <c:v>0</c:v>
                </c:pt>
                <c:pt idx="2803" formatCode="General">
                  <c:v>0</c:v>
                </c:pt>
                <c:pt idx="2804" formatCode="General">
                  <c:v>0</c:v>
                </c:pt>
                <c:pt idx="2805" formatCode="General">
                  <c:v>0</c:v>
                </c:pt>
                <c:pt idx="2806" formatCode="General">
                  <c:v>0</c:v>
                </c:pt>
                <c:pt idx="2807" formatCode="General">
                  <c:v>0</c:v>
                </c:pt>
                <c:pt idx="2808" formatCode="General">
                  <c:v>0</c:v>
                </c:pt>
                <c:pt idx="2809" formatCode="General">
                  <c:v>0</c:v>
                </c:pt>
                <c:pt idx="2810" formatCode="General">
                  <c:v>0</c:v>
                </c:pt>
                <c:pt idx="2811" formatCode="General">
                  <c:v>0</c:v>
                </c:pt>
                <c:pt idx="2812" formatCode="General">
                  <c:v>0</c:v>
                </c:pt>
                <c:pt idx="2813" formatCode="General">
                  <c:v>0</c:v>
                </c:pt>
                <c:pt idx="2814" formatCode="General">
                  <c:v>0</c:v>
                </c:pt>
                <c:pt idx="2815" formatCode="General">
                  <c:v>0</c:v>
                </c:pt>
                <c:pt idx="2816" formatCode="General">
                  <c:v>0</c:v>
                </c:pt>
                <c:pt idx="2817" formatCode="General">
                  <c:v>0</c:v>
                </c:pt>
                <c:pt idx="2818" formatCode="General">
                  <c:v>0</c:v>
                </c:pt>
                <c:pt idx="2819" formatCode="General">
                  <c:v>0</c:v>
                </c:pt>
                <c:pt idx="2820" formatCode="General">
                  <c:v>0</c:v>
                </c:pt>
                <c:pt idx="2821" formatCode="General">
                  <c:v>0</c:v>
                </c:pt>
                <c:pt idx="2822" formatCode="General">
                  <c:v>0</c:v>
                </c:pt>
                <c:pt idx="2823" formatCode="General">
                  <c:v>0</c:v>
                </c:pt>
                <c:pt idx="2824" formatCode="General">
                  <c:v>0</c:v>
                </c:pt>
                <c:pt idx="2825" formatCode="General">
                  <c:v>0</c:v>
                </c:pt>
                <c:pt idx="2826" formatCode="General">
                  <c:v>0</c:v>
                </c:pt>
                <c:pt idx="2827" formatCode="General">
                  <c:v>0</c:v>
                </c:pt>
                <c:pt idx="2828" formatCode="General">
                  <c:v>0</c:v>
                </c:pt>
                <c:pt idx="2829" formatCode="General">
                  <c:v>0</c:v>
                </c:pt>
                <c:pt idx="2830" formatCode="General">
                  <c:v>0</c:v>
                </c:pt>
                <c:pt idx="2831" formatCode="General">
                  <c:v>0</c:v>
                </c:pt>
                <c:pt idx="2832" formatCode="General">
                  <c:v>0</c:v>
                </c:pt>
                <c:pt idx="2833" formatCode="General">
                  <c:v>0</c:v>
                </c:pt>
                <c:pt idx="2834" formatCode="General">
                  <c:v>0</c:v>
                </c:pt>
                <c:pt idx="2835" formatCode="General">
                  <c:v>0</c:v>
                </c:pt>
                <c:pt idx="2836" formatCode="General">
                  <c:v>0</c:v>
                </c:pt>
                <c:pt idx="2837" formatCode="General">
                  <c:v>0</c:v>
                </c:pt>
                <c:pt idx="2838" formatCode="General">
                  <c:v>0</c:v>
                </c:pt>
                <c:pt idx="2839" formatCode="General">
                  <c:v>0</c:v>
                </c:pt>
                <c:pt idx="2840" formatCode="General">
                  <c:v>0</c:v>
                </c:pt>
                <c:pt idx="2841" formatCode="General">
                  <c:v>0</c:v>
                </c:pt>
                <c:pt idx="2842" formatCode="General">
                  <c:v>0</c:v>
                </c:pt>
                <c:pt idx="2843" formatCode="General">
                  <c:v>0</c:v>
                </c:pt>
                <c:pt idx="2844" formatCode="General">
                  <c:v>0</c:v>
                </c:pt>
                <c:pt idx="2845" formatCode="General">
                  <c:v>0</c:v>
                </c:pt>
                <c:pt idx="2846" formatCode="General">
                  <c:v>0</c:v>
                </c:pt>
                <c:pt idx="2847" formatCode="General">
                  <c:v>0</c:v>
                </c:pt>
                <c:pt idx="2848" formatCode="General">
                  <c:v>0</c:v>
                </c:pt>
                <c:pt idx="2849" formatCode="General">
                  <c:v>0</c:v>
                </c:pt>
                <c:pt idx="2850" formatCode="General">
                  <c:v>0</c:v>
                </c:pt>
                <c:pt idx="2851" formatCode="General">
                  <c:v>0</c:v>
                </c:pt>
                <c:pt idx="2852" formatCode="General">
                  <c:v>0</c:v>
                </c:pt>
                <c:pt idx="2853" formatCode="General">
                  <c:v>0</c:v>
                </c:pt>
                <c:pt idx="2854" formatCode="General">
                  <c:v>0</c:v>
                </c:pt>
                <c:pt idx="2855" formatCode="General">
                  <c:v>0</c:v>
                </c:pt>
                <c:pt idx="2856" formatCode="General">
                  <c:v>0</c:v>
                </c:pt>
                <c:pt idx="2857" formatCode="General">
                  <c:v>0</c:v>
                </c:pt>
                <c:pt idx="2858" formatCode="General">
                  <c:v>0</c:v>
                </c:pt>
                <c:pt idx="2859" formatCode="General">
                  <c:v>0</c:v>
                </c:pt>
                <c:pt idx="2860" formatCode="General">
                  <c:v>0</c:v>
                </c:pt>
                <c:pt idx="2861" formatCode="General">
                  <c:v>0</c:v>
                </c:pt>
                <c:pt idx="2862" formatCode="General">
                  <c:v>0</c:v>
                </c:pt>
                <c:pt idx="2863" formatCode="General">
                  <c:v>0</c:v>
                </c:pt>
                <c:pt idx="2864" formatCode="General">
                  <c:v>0</c:v>
                </c:pt>
                <c:pt idx="2865" formatCode="General">
                  <c:v>0</c:v>
                </c:pt>
                <c:pt idx="2866" formatCode="General">
                  <c:v>0</c:v>
                </c:pt>
                <c:pt idx="2867" formatCode="General">
                  <c:v>0</c:v>
                </c:pt>
                <c:pt idx="2868" formatCode="General">
                  <c:v>0</c:v>
                </c:pt>
                <c:pt idx="2869" formatCode="General">
                  <c:v>0</c:v>
                </c:pt>
                <c:pt idx="2870" formatCode="General">
                  <c:v>0</c:v>
                </c:pt>
                <c:pt idx="2871" formatCode="General">
                  <c:v>0</c:v>
                </c:pt>
                <c:pt idx="2872" formatCode="General">
                  <c:v>0</c:v>
                </c:pt>
                <c:pt idx="2873" formatCode="General">
                  <c:v>0</c:v>
                </c:pt>
                <c:pt idx="2874" formatCode="General">
                  <c:v>0</c:v>
                </c:pt>
                <c:pt idx="2875" formatCode="General">
                  <c:v>0</c:v>
                </c:pt>
                <c:pt idx="2876" formatCode="General">
                  <c:v>0</c:v>
                </c:pt>
                <c:pt idx="2877" formatCode="General">
                  <c:v>0</c:v>
                </c:pt>
                <c:pt idx="2878" formatCode="General">
                  <c:v>0</c:v>
                </c:pt>
                <c:pt idx="2879" formatCode="General">
                  <c:v>0</c:v>
                </c:pt>
                <c:pt idx="2880" formatCode="General">
                  <c:v>0</c:v>
                </c:pt>
                <c:pt idx="2881" formatCode="General">
                  <c:v>0</c:v>
                </c:pt>
                <c:pt idx="2882" formatCode="General">
                  <c:v>0</c:v>
                </c:pt>
                <c:pt idx="2883" formatCode="General">
                  <c:v>0</c:v>
                </c:pt>
                <c:pt idx="2884" formatCode="General">
                  <c:v>0</c:v>
                </c:pt>
                <c:pt idx="2885" formatCode="General">
                  <c:v>0</c:v>
                </c:pt>
                <c:pt idx="2886" formatCode="General">
                  <c:v>0</c:v>
                </c:pt>
                <c:pt idx="2887" formatCode="General">
                  <c:v>0</c:v>
                </c:pt>
                <c:pt idx="2888" formatCode="General">
                  <c:v>0</c:v>
                </c:pt>
                <c:pt idx="2889" formatCode="General">
                  <c:v>0</c:v>
                </c:pt>
                <c:pt idx="2890" formatCode="General">
                  <c:v>0</c:v>
                </c:pt>
                <c:pt idx="2891" formatCode="General">
                  <c:v>0</c:v>
                </c:pt>
                <c:pt idx="2892" formatCode="General">
                  <c:v>0</c:v>
                </c:pt>
                <c:pt idx="2893" formatCode="General">
                  <c:v>0</c:v>
                </c:pt>
                <c:pt idx="2894" formatCode="General">
                  <c:v>0</c:v>
                </c:pt>
                <c:pt idx="2895" formatCode="General">
                  <c:v>0</c:v>
                </c:pt>
                <c:pt idx="2896" formatCode="General">
                  <c:v>0</c:v>
                </c:pt>
                <c:pt idx="2897" formatCode="General">
                  <c:v>0</c:v>
                </c:pt>
                <c:pt idx="2898" formatCode="General">
                  <c:v>0</c:v>
                </c:pt>
                <c:pt idx="2899" formatCode="General">
                  <c:v>0</c:v>
                </c:pt>
                <c:pt idx="2900" formatCode="General">
                  <c:v>0</c:v>
                </c:pt>
                <c:pt idx="2901" formatCode="General">
                  <c:v>0</c:v>
                </c:pt>
                <c:pt idx="2902" formatCode="General">
                  <c:v>0</c:v>
                </c:pt>
                <c:pt idx="2903" formatCode="General">
                  <c:v>0</c:v>
                </c:pt>
                <c:pt idx="2904" formatCode="General">
                  <c:v>0</c:v>
                </c:pt>
                <c:pt idx="2905" formatCode="General">
                  <c:v>0</c:v>
                </c:pt>
                <c:pt idx="2906" formatCode="General">
                  <c:v>0</c:v>
                </c:pt>
                <c:pt idx="2907" formatCode="General">
                  <c:v>0</c:v>
                </c:pt>
                <c:pt idx="2908" formatCode="General">
                  <c:v>0</c:v>
                </c:pt>
                <c:pt idx="2909" formatCode="General">
                  <c:v>0</c:v>
                </c:pt>
                <c:pt idx="2910" formatCode="General">
                  <c:v>0</c:v>
                </c:pt>
                <c:pt idx="2911" formatCode="General">
                  <c:v>0</c:v>
                </c:pt>
                <c:pt idx="2912" formatCode="General">
                  <c:v>0</c:v>
                </c:pt>
                <c:pt idx="2913" formatCode="General">
                  <c:v>0</c:v>
                </c:pt>
                <c:pt idx="2914" formatCode="General">
                  <c:v>0</c:v>
                </c:pt>
                <c:pt idx="2915" formatCode="General">
                  <c:v>0</c:v>
                </c:pt>
                <c:pt idx="2916" formatCode="General">
                  <c:v>0</c:v>
                </c:pt>
                <c:pt idx="2917" formatCode="General">
                  <c:v>0</c:v>
                </c:pt>
                <c:pt idx="2918" formatCode="General">
                  <c:v>0</c:v>
                </c:pt>
                <c:pt idx="2919" formatCode="General">
                  <c:v>0</c:v>
                </c:pt>
                <c:pt idx="2920" formatCode="General">
                  <c:v>0</c:v>
                </c:pt>
                <c:pt idx="2921" formatCode="General">
                  <c:v>0</c:v>
                </c:pt>
                <c:pt idx="2922" formatCode="General">
                  <c:v>0</c:v>
                </c:pt>
                <c:pt idx="2923" formatCode="General">
                  <c:v>0</c:v>
                </c:pt>
                <c:pt idx="2924" formatCode="General">
                  <c:v>0</c:v>
                </c:pt>
                <c:pt idx="2925" formatCode="General">
                  <c:v>0</c:v>
                </c:pt>
                <c:pt idx="2926" formatCode="General">
                  <c:v>0</c:v>
                </c:pt>
                <c:pt idx="2927" formatCode="General">
                  <c:v>0</c:v>
                </c:pt>
              </c:numCache>
            </c:numRef>
          </c:yVal>
          <c:smooth val="0"/>
          <c:extLst>
            <c:ext xmlns:c16="http://schemas.microsoft.com/office/drawing/2014/chart" uri="{C3380CC4-5D6E-409C-BE32-E72D297353CC}">
              <c16:uniqueId val="{00000002-E4AE-4BAA-9A9A-9D2E59F3C1B4}"/>
            </c:ext>
          </c:extLst>
        </c:ser>
        <c:dLbls>
          <c:showLegendKey val="0"/>
          <c:showVal val="0"/>
          <c:showCatName val="0"/>
          <c:showSerName val="0"/>
          <c:showPercent val="0"/>
          <c:showBubbleSize val="0"/>
        </c:dLbls>
        <c:axId val="2018996400"/>
        <c:axId val="2018477600"/>
      </c:scatterChart>
      <c:valAx>
        <c:axId val="2018996400"/>
        <c:scaling>
          <c:orientation val="minMax"/>
        </c:scaling>
        <c:delete val="0"/>
        <c:axPos val="b"/>
        <c:title>
          <c:tx>
            <c:rich>
              <a:bodyPr/>
              <a:lstStyle/>
              <a:p>
                <a:pPr>
                  <a:defRPr/>
                </a:pPr>
                <a:r>
                  <a:rPr lang="en-US"/>
                  <a:t>Theoretical Quantiles</a:t>
                </a:r>
              </a:p>
            </c:rich>
          </c:tx>
          <c:overlay val="0"/>
        </c:title>
        <c:numFmt formatCode="0.0" sourceLinked="1"/>
        <c:majorTickMark val="out"/>
        <c:minorTickMark val="none"/>
        <c:tickLblPos val="nextTo"/>
        <c:crossAx val="2018477600"/>
        <c:crosses val="autoZero"/>
        <c:crossBetween val="midCat"/>
      </c:valAx>
      <c:valAx>
        <c:axId val="2018477600"/>
        <c:scaling>
          <c:orientation val="minMax"/>
        </c:scaling>
        <c:delete val="0"/>
        <c:axPos val="l"/>
        <c:majorGridlines/>
        <c:title>
          <c:tx>
            <c:rich>
              <a:bodyPr/>
              <a:lstStyle/>
              <a:p>
                <a:pPr>
                  <a:defRPr/>
                </a:pPr>
                <a:r>
                  <a:rPr lang="en-US"/>
                  <a:t>Sample Quantiles</a:t>
                </a:r>
              </a:p>
            </c:rich>
          </c:tx>
          <c:overlay val="0"/>
        </c:title>
        <c:numFmt formatCode="0.0" sourceLinked="1"/>
        <c:majorTickMark val="out"/>
        <c:minorTickMark val="none"/>
        <c:tickLblPos val="nextTo"/>
        <c:crossAx val="2018996400"/>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Gamma Q-Q Plot</a:t>
            </a:r>
          </a:p>
        </c:rich>
      </c:tx>
      <c:overlay val="0"/>
    </c:title>
    <c:autoTitleDeleted val="0"/>
    <c:plotArea>
      <c:layout/>
      <c:scatterChart>
        <c:scatterStyle val="lineMarker"/>
        <c:varyColors val="0"/>
        <c:ser>
          <c:idx val="0"/>
          <c:order val="0"/>
          <c:tx>
            <c:v>Gamma</c:v>
          </c:tx>
          <c:spPr>
            <a:ln w="38100">
              <a:noFill/>
            </a:ln>
          </c:spPr>
          <c:marker>
            <c:symbol val="diamond"/>
            <c:size val="4"/>
          </c:marker>
          <c:xVal>
            <c:numRef>
              <c:f>Univariate!UV_QQ_Gamma</c:f>
              <c:numCache>
                <c:formatCode>0.0</c:formatCode>
                <c:ptCount val="292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formatCode="General">
                  <c:v>0</c:v>
                </c:pt>
                <c:pt idx="2001" formatCode="General">
                  <c:v>0</c:v>
                </c:pt>
                <c:pt idx="2002" formatCode="General">
                  <c:v>0</c:v>
                </c:pt>
                <c:pt idx="2003" formatCode="General">
                  <c:v>0</c:v>
                </c:pt>
                <c:pt idx="2004" formatCode="General">
                  <c:v>0</c:v>
                </c:pt>
                <c:pt idx="2005" formatCode="General">
                  <c:v>0</c:v>
                </c:pt>
                <c:pt idx="2006" formatCode="General">
                  <c:v>0</c:v>
                </c:pt>
                <c:pt idx="2007" formatCode="General">
                  <c:v>0</c:v>
                </c:pt>
                <c:pt idx="2008" formatCode="General">
                  <c:v>0</c:v>
                </c:pt>
                <c:pt idx="2009" formatCode="General">
                  <c:v>0</c:v>
                </c:pt>
                <c:pt idx="2010" formatCode="General">
                  <c:v>0</c:v>
                </c:pt>
                <c:pt idx="2011" formatCode="General">
                  <c:v>0</c:v>
                </c:pt>
                <c:pt idx="2012" formatCode="General">
                  <c:v>0</c:v>
                </c:pt>
                <c:pt idx="2013" formatCode="General">
                  <c:v>0</c:v>
                </c:pt>
                <c:pt idx="2014" formatCode="General">
                  <c:v>0</c:v>
                </c:pt>
                <c:pt idx="2015" formatCode="General">
                  <c:v>0</c:v>
                </c:pt>
                <c:pt idx="2016" formatCode="General">
                  <c:v>0</c:v>
                </c:pt>
                <c:pt idx="2017" formatCode="General">
                  <c:v>0</c:v>
                </c:pt>
                <c:pt idx="2018" formatCode="General">
                  <c:v>0</c:v>
                </c:pt>
                <c:pt idx="2019" formatCode="General">
                  <c:v>0</c:v>
                </c:pt>
                <c:pt idx="2020" formatCode="General">
                  <c:v>0</c:v>
                </c:pt>
                <c:pt idx="2021" formatCode="General">
                  <c:v>0</c:v>
                </c:pt>
                <c:pt idx="2022" formatCode="General">
                  <c:v>0</c:v>
                </c:pt>
                <c:pt idx="2023" formatCode="General">
                  <c:v>0</c:v>
                </c:pt>
                <c:pt idx="2024" formatCode="General">
                  <c:v>0</c:v>
                </c:pt>
                <c:pt idx="2025" formatCode="General">
                  <c:v>0</c:v>
                </c:pt>
                <c:pt idx="2026" formatCode="General">
                  <c:v>0</c:v>
                </c:pt>
                <c:pt idx="2027" formatCode="General">
                  <c:v>0</c:v>
                </c:pt>
                <c:pt idx="2028" formatCode="General">
                  <c:v>0</c:v>
                </c:pt>
                <c:pt idx="2029" formatCode="General">
                  <c:v>0</c:v>
                </c:pt>
                <c:pt idx="2030" formatCode="General">
                  <c:v>0</c:v>
                </c:pt>
                <c:pt idx="2031" formatCode="General">
                  <c:v>0</c:v>
                </c:pt>
                <c:pt idx="2032" formatCode="General">
                  <c:v>0</c:v>
                </c:pt>
                <c:pt idx="2033" formatCode="General">
                  <c:v>0</c:v>
                </c:pt>
                <c:pt idx="2034" formatCode="General">
                  <c:v>0</c:v>
                </c:pt>
                <c:pt idx="2035" formatCode="General">
                  <c:v>0</c:v>
                </c:pt>
                <c:pt idx="2036" formatCode="General">
                  <c:v>0</c:v>
                </c:pt>
                <c:pt idx="2037" formatCode="General">
                  <c:v>0</c:v>
                </c:pt>
                <c:pt idx="2038" formatCode="General">
                  <c:v>0</c:v>
                </c:pt>
                <c:pt idx="2039" formatCode="General">
                  <c:v>0</c:v>
                </c:pt>
                <c:pt idx="2040" formatCode="General">
                  <c:v>0</c:v>
                </c:pt>
                <c:pt idx="2041" formatCode="General">
                  <c:v>0</c:v>
                </c:pt>
                <c:pt idx="2042" formatCode="General">
                  <c:v>0</c:v>
                </c:pt>
                <c:pt idx="2043" formatCode="General">
                  <c:v>0</c:v>
                </c:pt>
                <c:pt idx="2044" formatCode="General">
                  <c:v>0</c:v>
                </c:pt>
                <c:pt idx="2045" formatCode="General">
                  <c:v>0</c:v>
                </c:pt>
                <c:pt idx="2046" formatCode="General">
                  <c:v>0</c:v>
                </c:pt>
                <c:pt idx="2047" formatCode="General">
                  <c:v>0</c:v>
                </c:pt>
                <c:pt idx="2048" formatCode="General">
                  <c:v>0</c:v>
                </c:pt>
                <c:pt idx="2049" formatCode="General">
                  <c:v>0</c:v>
                </c:pt>
                <c:pt idx="2050" formatCode="General">
                  <c:v>0</c:v>
                </c:pt>
                <c:pt idx="2051" formatCode="General">
                  <c:v>0</c:v>
                </c:pt>
                <c:pt idx="2052" formatCode="General">
                  <c:v>0</c:v>
                </c:pt>
                <c:pt idx="2053" formatCode="General">
                  <c:v>0</c:v>
                </c:pt>
                <c:pt idx="2054" formatCode="General">
                  <c:v>0</c:v>
                </c:pt>
                <c:pt idx="2055" formatCode="General">
                  <c:v>0</c:v>
                </c:pt>
                <c:pt idx="2056" formatCode="General">
                  <c:v>0</c:v>
                </c:pt>
                <c:pt idx="2057" formatCode="General">
                  <c:v>0</c:v>
                </c:pt>
                <c:pt idx="2058" formatCode="General">
                  <c:v>0</c:v>
                </c:pt>
                <c:pt idx="2059" formatCode="General">
                  <c:v>0</c:v>
                </c:pt>
                <c:pt idx="2060" formatCode="General">
                  <c:v>0</c:v>
                </c:pt>
                <c:pt idx="2061" formatCode="General">
                  <c:v>0</c:v>
                </c:pt>
                <c:pt idx="2062" formatCode="General">
                  <c:v>0</c:v>
                </c:pt>
                <c:pt idx="2063" formatCode="General">
                  <c:v>0</c:v>
                </c:pt>
                <c:pt idx="2064" formatCode="General">
                  <c:v>0</c:v>
                </c:pt>
                <c:pt idx="2065" formatCode="General">
                  <c:v>0</c:v>
                </c:pt>
                <c:pt idx="2066" formatCode="General">
                  <c:v>0</c:v>
                </c:pt>
                <c:pt idx="2067" formatCode="General">
                  <c:v>0</c:v>
                </c:pt>
                <c:pt idx="2068" formatCode="General">
                  <c:v>0</c:v>
                </c:pt>
                <c:pt idx="2069" formatCode="General">
                  <c:v>0</c:v>
                </c:pt>
                <c:pt idx="2070" formatCode="General">
                  <c:v>0</c:v>
                </c:pt>
                <c:pt idx="2071" formatCode="General">
                  <c:v>0</c:v>
                </c:pt>
                <c:pt idx="2072" formatCode="General">
                  <c:v>0</c:v>
                </c:pt>
                <c:pt idx="2073" formatCode="General">
                  <c:v>0</c:v>
                </c:pt>
                <c:pt idx="2074" formatCode="General">
                  <c:v>0</c:v>
                </c:pt>
                <c:pt idx="2075" formatCode="General">
                  <c:v>0</c:v>
                </c:pt>
                <c:pt idx="2076" formatCode="General">
                  <c:v>0</c:v>
                </c:pt>
                <c:pt idx="2077" formatCode="General">
                  <c:v>0</c:v>
                </c:pt>
                <c:pt idx="2078" formatCode="General">
                  <c:v>0</c:v>
                </c:pt>
                <c:pt idx="2079" formatCode="General">
                  <c:v>0</c:v>
                </c:pt>
                <c:pt idx="2080" formatCode="General">
                  <c:v>0</c:v>
                </c:pt>
                <c:pt idx="2081" formatCode="General">
                  <c:v>0</c:v>
                </c:pt>
                <c:pt idx="2082" formatCode="General">
                  <c:v>0</c:v>
                </c:pt>
                <c:pt idx="2083" formatCode="General">
                  <c:v>0</c:v>
                </c:pt>
                <c:pt idx="2084" formatCode="General">
                  <c:v>0</c:v>
                </c:pt>
                <c:pt idx="2085" formatCode="General">
                  <c:v>0</c:v>
                </c:pt>
                <c:pt idx="2086" formatCode="General">
                  <c:v>0</c:v>
                </c:pt>
                <c:pt idx="2087" formatCode="General">
                  <c:v>0</c:v>
                </c:pt>
                <c:pt idx="2088" formatCode="General">
                  <c:v>0</c:v>
                </c:pt>
                <c:pt idx="2089" formatCode="General">
                  <c:v>0</c:v>
                </c:pt>
                <c:pt idx="2090" formatCode="General">
                  <c:v>0</c:v>
                </c:pt>
                <c:pt idx="2091" formatCode="General">
                  <c:v>0</c:v>
                </c:pt>
                <c:pt idx="2092" formatCode="General">
                  <c:v>0</c:v>
                </c:pt>
                <c:pt idx="2093" formatCode="General">
                  <c:v>0</c:v>
                </c:pt>
                <c:pt idx="2094" formatCode="General">
                  <c:v>0</c:v>
                </c:pt>
                <c:pt idx="2095" formatCode="General">
                  <c:v>0</c:v>
                </c:pt>
                <c:pt idx="2096" formatCode="General">
                  <c:v>0</c:v>
                </c:pt>
                <c:pt idx="2097" formatCode="General">
                  <c:v>0</c:v>
                </c:pt>
                <c:pt idx="2098" formatCode="General">
                  <c:v>0</c:v>
                </c:pt>
                <c:pt idx="2099" formatCode="General">
                  <c:v>0</c:v>
                </c:pt>
                <c:pt idx="2100" formatCode="General">
                  <c:v>0</c:v>
                </c:pt>
                <c:pt idx="2101" formatCode="General">
                  <c:v>0</c:v>
                </c:pt>
                <c:pt idx="2102" formatCode="General">
                  <c:v>0</c:v>
                </c:pt>
                <c:pt idx="2103" formatCode="General">
                  <c:v>0</c:v>
                </c:pt>
                <c:pt idx="2104" formatCode="General">
                  <c:v>0</c:v>
                </c:pt>
                <c:pt idx="2105" formatCode="General">
                  <c:v>0</c:v>
                </c:pt>
                <c:pt idx="2106" formatCode="General">
                  <c:v>0</c:v>
                </c:pt>
                <c:pt idx="2107" formatCode="General">
                  <c:v>0</c:v>
                </c:pt>
                <c:pt idx="2108" formatCode="General">
                  <c:v>0</c:v>
                </c:pt>
                <c:pt idx="2109" formatCode="General">
                  <c:v>0</c:v>
                </c:pt>
                <c:pt idx="2110" formatCode="General">
                  <c:v>0</c:v>
                </c:pt>
                <c:pt idx="2111" formatCode="General">
                  <c:v>0</c:v>
                </c:pt>
                <c:pt idx="2112" formatCode="General">
                  <c:v>0</c:v>
                </c:pt>
                <c:pt idx="2113" formatCode="General">
                  <c:v>0</c:v>
                </c:pt>
                <c:pt idx="2114" formatCode="General">
                  <c:v>0</c:v>
                </c:pt>
                <c:pt idx="2115" formatCode="General">
                  <c:v>0</c:v>
                </c:pt>
                <c:pt idx="2116" formatCode="General">
                  <c:v>0</c:v>
                </c:pt>
                <c:pt idx="2117" formatCode="General">
                  <c:v>0</c:v>
                </c:pt>
                <c:pt idx="2118" formatCode="General">
                  <c:v>0</c:v>
                </c:pt>
                <c:pt idx="2119" formatCode="General">
                  <c:v>0</c:v>
                </c:pt>
                <c:pt idx="2120" formatCode="General">
                  <c:v>0</c:v>
                </c:pt>
                <c:pt idx="2121" formatCode="General">
                  <c:v>0</c:v>
                </c:pt>
                <c:pt idx="2122" formatCode="General">
                  <c:v>0</c:v>
                </c:pt>
                <c:pt idx="2123" formatCode="General">
                  <c:v>0</c:v>
                </c:pt>
                <c:pt idx="2124" formatCode="General">
                  <c:v>0</c:v>
                </c:pt>
                <c:pt idx="2125" formatCode="General">
                  <c:v>0</c:v>
                </c:pt>
                <c:pt idx="2126" formatCode="General">
                  <c:v>0</c:v>
                </c:pt>
                <c:pt idx="2127" formatCode="General">
                  <c:v>0</c:v>
                </c:pt>
                <c:pt idx="2128" formatCode="General">
                  <c:v>0</c:v>
                </c:pt>
                <c:pt idx="2129" formatCode="General">
                  <c:v>0</c:v>
                </c:pt>
                <c:pt idx="2130" formatCode="General">
                  <c:v>0</c:v>
                </c:pt>
                <c:pt idx="2131" formatCode="General">
                  <c:v>0</c:v>
                </c:pt>
                <c:pt idx="2132" formatCode="General">
                  <c:v>0</c:v>
                </c:pt>
                <c:pt idx="2133" formatCode="General">
                  <c:v>0</c:v>
                </c:pt>
                <c:pt idx="2134" formatCode="General">
                  <c:v>0</c:v>
                </c:pt>
                <c:pt idx="2135" formatCode="General">
                  <c:v>0</c:v>
                </c:pt>
                <c:pt idx="2136" formatCode="General">
                  <c:v>0</c:v>
                </c:pt>
                <c:pt idx="2137" formatCode="General">
                  <c:v>0</c:v>
                </c:pt>
                <c:pt idx="2138" formatCode="General">
                  <c:v>0</c:v>
                </c:pt>
                <c:pt idx="2139" formatCode="General">
                  <c:v>0</c:v>
                </c:pt>
                <c:pt idx="2140" formatCode="General">
                  <c:v>0</c:v>
                </c:pt>
                <c:pt idx="2141" formatCode="General">
                  <c:v>0</c:v>
                </c:pt>
                <c:pt idx="2142" formatCode="General">
                  <c:v>0</c:v>
                </c:pt>
                <c:pt idx="2143" formatCode="General">
                  <c:v>0</c:v>
                </c:pt>
                <c:pt idx="2144" formatCode="General">
                  <c:v>0</c:v>
                </c:pt>
                <c:pt idx="2145" formatCode="General">
                  <c:v>0</c:v>
                </c:pt>
                <c:pt idx="2146" formatCode="General">
                  <c:v>0</c:v>
                </c:pt>
                <c:pt idx="2147" formatCode="General">
                  <c:v>0</c:v>
                </c:pt>
                <c:pt idx="2148" formatCode="General">
                  <c:v>0</c:v>
                </c:pt>
                <c:pt idx="2149" formatCode="General">
                  <c:v>0</c:v>
                </c:pt>
                <c:pt idx="2150" formatCode="General">
                  <c:v>0</c:v>
                </c:pt>
                <c:pt idx="2151" formatCode="General">
                  <c:v>0</c:v>
                </c:pt>
                <c:pt idx="2152" formatCode="General">
                  <c:v>0</c:v>
                </c:pt>
                <c:pt idx="2153" formatCode="General">
                  <c:v>0</c:v>
                </c:pt>
                <c:pt idx="2154" formatCode="General">
                  <c:v>0</c:v>
                </c:pt>
                <c:pt idx="2155" formatCode="General">
                  <c:v>0</c:v>
                </c:pt>
                <c:pt idx="2156" formatCode="General">
                  <c:v>0</c:v>
                </c:pt>
                <c:pt idx="2157" formatCode="General">
                  <c:v>0</c:v>
                </c:pt>
                <c:pt idx="2158" formatCode="General">
                  <c:v>0</c:v>
                </c:pt>
                <c:pt idx="2159" formatCode="General">
                  <c:v>0</c:v>
                </c:pt>
                <c:pt idx="2160" formatCode="General">
                  <c:v>0</c:v>
                </c:pt>
                <c:pt idx="2161" formatCode="General">
                  <c:v>0</c:v>
                </c:pt>
                <c:pt idx="2162" formatCode="General">
                  <c:v>0</c:v>
                </c:pt>
                <c:pt idx="2163" formatCode="General">
                  <c:v>0</c:v>
                </c:pt>
                <c:pt idx="2164" formatCode="General">
                  <c:v>0</c:v>
                </c:pt>
                <c:pt idx="2165" formatCode="General">
                  <c:v>0</c:v>
                </c:pt>
                <c:pt idx="2166" formatCode="General">
                  <c:v>0</c:v>
                </c:pt>
                <c:pt idx="2167" formatCode="General">
                  <c:v>0</c:v>
                </c:pt>
                <c:pt idx="2168" formatCode="General">
                  <c:v>0</c:v>
                </c:pt>
                <c:pt idx="2169" formatCode="General">
                  <c:v>0</c:v>
                </c:pt>
                <c:pt idx="2170" formatCode="General">
                  <c:v>0</c:v>
                </c:pt>
                <c:pt idx="2171" formatCode="General">
                  <c:v>0</c:v>
                </c:pt>
                <c:pt idx="2172" formatCode="General">
                  <c:v>0</c:v>
                </c:pt>
                <c:pt idx="2173" formatCode="General">
                  <c:v>0</c:v>
                </c:pt>
                <c:pt idx="2174" formatCode="General">
                  <c:v>0</c:v>
                </c:pt>
                <c:pt idx="2175" formatCode="General">
                  <c:v>0</c:v>
                </c:pt>
                <c:pt idx="2176" formatCode="General">
                  <c:v>0</c:v>
                </c:pt>
                <c:pt idx="2177" formatCode="General">
                  <c:v>0</c:v>
                </c:pt>
                <c:pt idx="2178" formatCode="General">
                  <c:v>0</c:v>
                </c:pt>
                <c:pt idx="2179" formatCode="General">
                  <c:v>0</c:v>
                </c:pt>
                <c:pt idx="2180" formatCode="General">
                  <c:v>0</c:v>
                </c:pt>
                <c:pt idx="2181" formatCode="General">
                  <c:v>0</c:v>
                </c:pt>
                <c:pt idx="2182" formatCode="General">
                  <c:v>0</c:v>
                </c:pt>
                <c:pt idx="2183" formatCode="General">
                  <c:v>0</c:v>
                </c:pt>
                <c:pt idx="2184" formatCode="General">
                  <c:v>0</c:v>
                </c:pt>
                <c:pt idx="2185" formatCode="General">
                  <c:v>0</c:v>
                </c:pt>
                <c:pt idx="2186" formatCode="General">
                  <c:v>0</c:v>
                </c:pt>
                <c:pt idx="2187" formatCode="General">
                  <c:v>0</c:v>
                </c:pt>
                <c:pt idx="2188" formatCode="General">
                  <c:v>0</c:v>
                </c:pt>
                <c:pt idx="2189" formatCode="General">
                  <c:v>0</c:v>
                </c:pt>
                <c:pt idx="2190" formatCode="General">
                  <c:v>0</c:v>
                </c:pt>
                <c:pt idx="2191" formatCode="General">
                  <c:v>0</c:v>
                </c:pt>
                <c:pt idx="2192" formatCode="General">
                  <c:v>0</c:v>
                </c:pt>
                <c:pt idx="2193" formatCode="General">
                  <c:v>0</c:v>
                </c:pt>
                <c:pt idx="2194" formatCode="General">
                  <c:v>0</c:v>
                </c:pt>
                <c:pt idx="2195" formatCode="General">
                  <c:v>0</c:v>
                </c:pt>
                <c:pt idx="2196" formatCode="General">
                  <c:v>0</c:v>
                </c:pt>
                <c:pt idx="2197" formatCode="General">
                  <c:v>0</c:v>
                </c:pt>
                <c:pt idx="2198" formatCode="General">
                  <c:v>0</c:v>
                </c:pt>
                <c:pt idx="2199" formatCode="General">
                  <c:v>0</c:v>
                </c:pt>
                <c:pt idx="2200" formatCode="General">
                  <c:v>0</c:v>
                </c:pt>
                <c:pt idx="2201" formatCode="General">
                  <c:v>0</c:v>
                </c:pt>
                <c:pt idx="2202" formatCode="General">
                  <c:v>0</c:v>
                </c:pt>
                <c:pt idx="2203" formatCode="General">
                  <c:v>0</c:v>
                </c:pt>
                <c:pt idx="2204" formatCode="General">
                  <c:v>0</c:v>
                </c:pt>
                <c:pt idx="2205" formatCode="General">
                  <c:v>0</c:v>
                </c:pt>
                <c:pt idx="2206" formatCode="General">
                  <c:v>0</c:v>
                </c:pt>
                <c:pt idx="2207" formatCode="General">
                  <c:v>0</c:v>
                </c:pt>
                <c:pt idx="2208" formatCode="General">
                  <c:v>0</c:v>
                </c:pt>
                <c:pt idx="2209" formatCode="General">
                  <c:v>0</c:v>
                </c:pt>
                <c:pt idx="2210" formatCode="General">
                  <c:v>0</c:v>
                </c:pt>
                <c:pt idx="2211" formatCode="General">
                  <c:v>0</c:v>
                </c:pt>
                <c:pt idx="2212" formatCode="General">
                  <c:v>0</c:v>
                </c:pt>
                <c:pt idx="2213" formatCode="General">
                  <c:v>0</c:v>
                </c:pt>
                <c:pt idx="2214" formatCode="General">
                  <c:v>0</c:v>
                </c:pt>
                <c:pt idx="2215" formatCode="General">
                  <c:v>0</c:v>
                </c:pt>
                <c:pt idx="2216" formatCode="General">
                  <c:v>0</c:v>
                </c:pt>
                <c:pt idx="2217" formatCode="General">
                  <c:v>0</c:v>
                </c:pt>
                <c:pt idx="2218" formatCode="General">
                  <c:v>0</c:v>
                </c:pt>
                <c:pt idx="2219" formatCode="General">
                  <c:v>0</c:v>
                </c:pt>
                <c:pt idx="2220" formatCode="General">
                  <c:v>0</c:v>
                </c:pt>
                <c:pt idx="2221" formatCode="General">
                  <c:v>0</c:v>
                </c:pt>
                <c:pt idx="2222" formatCode="General">
                  <c:v>0</c:v>
                </c:pt>
                <c:pt idx="2223" formatCode="General">
                  <c:v>0</c:v>
                </c:pt>
                <c:pt idx="2224" formatCode="General">
                  <c:v>0</c:v>
                </c:pt>
                <c:pt idx="2225" formatCode="General">
                  <c:v>0</c:v>
                </c:pt>
                <c:pt idx="2226" formatCode="General">
                  <c:v>0</c:v>
                </c:pt>
                <c:pt idx="2227" formatCode="General">
                  <c:v>0</c:v>
                </c:pt>
                <c:pt idx="2228" formatCode="General">
                  <c:v>0</c:v>
                </c:pt>
                <c:pt idx="2229" formatCode="General">
                  <c:v>0</c:v>
                </c:pt>
                <c:pt idx="2230" formatCode="General">
                  <c:v>0</c:v>
                </c:pt>
                <c:pt idx="2231" formatCode="General">
                  <c:v>0</c:v>
                </c:pt>
                <c:pt idx="2232" formatCode="General">
                  <c:v>0</c:v>
                </c:pt>
                <c:pt idx="2233" formatCode="General">
                  <c:v>0</c:v>
                </c:pt>
                <c:pt idx="2234" formatCode="General">
                  <c:v>0</c:v>
                </c:pt>
                <c:pt idx="2235" formatCode="General">
                  <c:v>0</c:v>
                </c:pt>
                <c:pt idx="2236" formatCode="General">
                  <c:v>0</c:v>
                </c:pt>
                <c:pt idx="2237" formatCode="General">
                  <c:v>0</c:v>
                </c:pt>
                <c:pt idx="2238" formatCode="General">
                  <c:v>0</c:v>
                </c:pt>
                <c:pt idx="2239" formatCode="General">
                  <c:v>0</c:v>
                </c:pt>
                <c:pt idx="2240" formatCode="General">
                  <c:v>0</c:v>
                </c:pt>
                <c:pt idx="2241" formatCode="General">
                  <c:v>0</c:v>
                </c:pt>
                <c:pt idx="2242" formatCode="General">
                  <c:v>0</c:v>
                </c:pt>
                <c:pt idx="2243" formatCode="General">
                  <c:v>0</c:v>
                </c:pt>
                <c:pt idx="2244" formatCode="General">
                  <c:v>0</c:v>
                </c:pt>
                <c:pt idx="2245" formatCode="General">
                  <c:v>0</c:v>
                </c:pt>
                <c:pt idx="2246" formatCode="General">
                  <c:v>0</c:v>
                </c:pt>
                <c:pt idx="2247" formatCode="General">
                  <c:v>0</c:v>
                </c:pt>
                <c:pt idx="2248" formatCode="General">
                  <c:v>0</c:v>
                </c:pt>
                <c:pt idx="2249" formatCode="General">
                  <c:v>0</c:v>
                </c:pt>
                <c:pt idx="2250" formatCode="General">
                  <c:v>0</c:v>
                </c:pt>
                <c:pt idx="2251" formatCode="General">
                  <c:v>0</c:v>
                </c:pt>
                <c:pt idx="2252" formatCode="General">
                  <c:v>0</c:v>
                </c:pt>
                <c:pt idx="2253" formatCode="General">
                  <c:v>0</c:v>
                </c:pt>
                <c:pt idx="2254" formatCode="General">
                  <c:v>0</c:v>
                </c:pt>
                <c:pt idx="2255" formatCode="General">
                  <c:v>0</c:v>
                </c:pt>
                <c:pt idx="2256" formatCode="General">
                  <c:v>0</c:v>
                </c:pt>
                <c:pt idx="2257" formatCode="General">
                  <c:v>0</c:v>
                </c:pt>
                <c:pt idx="2258" formatCode="General">
                  <c:v>0</c:v>
                </c:pt>
                <c:pt idx="2259" formatCode="General">
                  <c:v>0</c:v>
                </c:pt>
                <c:pt idx="2260" formatCode="General">
                  <c:v>0</c:v>
                </c:pt>
                <c:pt idx="2261" formatCode="General">
                  <c:v>0</c:v>
                </c:pt>
                <c:pt idx="2262" formatCode="General">
                  <c:v>0</c:v>
                </c:pt>
                <c:pt idx="2263" formatCode="General">
                  <c:v>0</c:v>
                </c:pt>
                <c:pt idx="2264" formatCode="General">
                  <c:v>0</c:v>
                </c:pt>
                <c:pt idx="2265" formatCode="General">
                  <c:v>0</c:v>
                </c:pt>
                <c:pt idx="2266" formatCode="General">
                  <c:v>0</c:v>
                </c:pt>
                <c:pt idx="2267" formatCode="General">
                  <c:v>0</c:v>
                </c:pt>
                <c:pt idx="2268" formatCode="General">
                  <c:v>0</c:v>
                </c:pt>
                <c:pt idx="2269" formatCode="General">
                  <c:v>0</c:v>
                </c:pt>
                <c:pt idx="2270" formatCode="General">
                  <c:v>0</c:v>
                </c:pt>
                <c:pt idx="2271" formatCode="General">
                  <c:v>0</c:v>
                </c:pt>
                <c:pt idx="2272" formatCode="General">
                  <c:v>0</c:v>
                </c:pt>
                <c:pt idx="2273" formatCode="General">
                  <c:v>0</c:v>
                </c:pt>
                <c:pt idx="2274" formatCode="General">
                  <c:v>0</c:v>
                </c:pt>
                <c:pt idx="2275" formatCode="General">
                  <c:v>0</c:v>
                </c:pt>
                <c:pt idx="2276" formatCode="General">
                  <c:v>0</c:v>
                </c:pt>
                <c:pt idx="2277" formatCode="General">
                  <c:v>0</c:v>
                </c:pt>
                <c:pt idx="2278" formatCode="General">
                  <c:v>0</c:v>
                </c:pt>
                <c:pt idx="2279" formatCode="General">
                  <c:v>0</c:v>
                </c:pt>
                <c:pt idx="2280" formatCode="General">
                  <c:v>0</c:v>
                </c:pt>
                <c:pt idx="2281" formatCode="General">
                  <c:v>0</c:v>
                </c:pt>
                <c:pt idx="2282" formatCode="General">
                  <c:v>0</c:v>
                </c:pt>
                <c:pt idx="2283" formatCode="General">
                  <c:v>0</c:v>
                </c:pt>
                <c:pt idx="2284" formatCode="General">
                  <c:v>0</c:v>
                </c:pt>
                <c:pt idx="2285" formatCode="General">
                  <c:v>0</c:v>
                </c:pt>
                <c:pt idx="2286" formatCode="General">
                  <c:v>0</c:v>
                </c:pt>
                <c:pt idx="2287" formatCode="General">
                  <c:v>0</c:v>
                </c:pt>
                <c:pt idx="2288" formatCode="General">
                  <c:v>0</c:v>
                </c:pt>
                <c:pt idx="2289" formatCode="General">
                  <c:v>0</c:v>
                </c:pt>
                <c:pt idx="2290" formatCode="General">
                  <c:v>0</c:v>
                </c:pt>
                <c:pt idx="2291" formatCode="General">
                  <c:v>0</c:v>
                </c:pt>
                <c:pt idx="2292" formatCode="General">
                  <c:v>0</c:v>
                </c:pt>
                <c:pt idx="2293" formatCode="General">
                  <c:v>0</c:v>
                </c:pt>
                <c:pt idx="2294" formatCode="General">
                  <c:v>0</c:v>
                </c:pt>
                <c:pt idx="2295" formatCode="General">
                  <c:v>0</c:v>
                </c:pt>
                <c:pt idx="2296" formatCode="General">
                  <c:v>0</c:v>
                </c:pt>
                <c:pt idx="2297" formatCode="General">
                  <c:v>0</c:v>
                </c:pt>
                <c:pt idx="2298" formatCode="General">
                  <c:v>0</c:v>
                </c:pt>
                <c:pt idx="2299" formatCode="General">
                  <c:v>0</c:v>
                </c:pt>
                <c:pt idx="2300" formatCode="General">
                  <c:v>0</c:v>
                </c:pt>
                <c:pt idx="2301" formatCode="General">
                  <c:v>0</c:v>
                </c:pt>
                <c:pt idx="2302" formatCode="General">
                  <c:v>0</c:v>
                </c:pt>
                <c:pt idx="2303" formatCode="General">
                  <c:v>0</c:v>
                </c:pt>
                <c:pt idx="2304" formatCode="General">
                  <c:v>0</c:v>
                </c:pt>
                <c:pt idx="2305" formatCode="General">
                  <c:v>0</c:v>
                </c:pt>
                <c:pt idx="2306" formatCode="General">
                  <c:v>0</c:v>
                </c:pt>
                <c:pt idx="2307" formatCode="General">
                  <c:v>0</c:v>
                </c:pt>
                <c:pt idx="2308" formatCode="General">
                  <c:v>0</c:v>
                </c:pt>
                <c:pt idx="2309" formatCode="General">
                  <c:v>0</c:v>
                </c:pt>
                <c:pt idx="2310" formatCode="General">
                  <c:v>0</c:v>
                </c:pt>
                <c:pt idx="2311" formatCode="General">
                  <c:v>0</c:v>
                </c:pt>
                <c:pt idx="2312" formatCode="General">
                  <c:v>0</c:v>
                </c:pt>
                <c:pt idx="2313" formatCode="General">
                  <c:v>0</c:v>
                </c:pt>
                <c:pt idx="2314" formatCode="General">
                  <c:v>0</c:v>
                </c:pt>
                <c:pt idx="2315" formatCode="General">
                  <c:v>0</c:v>
                </c:pt>
                <c:pt idx="2316" formatCode="General">
                  <c:v>0</c:v>
                </c:pt>
                <c:pt idx="2317" formatCode="General">
                  <c:v>0</c:v>
                </c:pt>
                <c:pt idx="2318" formatCode="General">
                  <c:v>0</c:v>
                </c:pt>
                <c:pt idx="2319" formatCode="General">
                  <c:v>0</c:v>
                </c:pt>
                <c:pt idx="2320" formatCode="General">
                  <c:v>0</c:v>
                </c:pt>
                <c:pt idx="2321" formatCode="General">
                  <c:v>0</c:v>
                </c:pt>
                <c:pt idx="2322" formatCode="General">
                  <c:v>0</c:v>
                </c:pt>
                <c:pt idx="2323" formatCode="General">
                  <c:v>0</c:v>
                </c:pt>
                <c:pt idx="2324" formatCode="General">
                  <c:v>0</c:v>
                </c:pt>
                <c:pt idx="2325" formatCode="General">
                  <c:v>0</c:v>
                </c:pt>
                <c:pt idx="2326" formatCode="General">
                  <c:v>0</c:v>
                </c:pt>
                <c:pt idx="2327" formatCode="General">
                  <c:v>0</c:v>
                </c:pt>
                <c:pt idx="2328" formatCode="General">
                  <c:v>0</c:v>
                </c:pt>
                <c:pt idx="2329" formatCode="General">
                  <c:v>0</c:v>
                </c:pt>
                <c:pt idx="2330" formatCode="General">
                  <c:v>0</c:v>
                </c:pt>
                <c:pt idx="2331" formatCode="General">
                  <c:v>0</c:v>
                </c:pt>
                <c:pt idx="2332" formatCode="General">
                  <c:v>0</c:v>
                </c:pt>
                <c:pt idx="2333" formatCode="General">
                  <c:v>0</c:v>
                </c:pt>
                <c:pt idx="2334" formatCode="General">
                  <c:v>0</c:v>
                </c:pt>
                <c:pt idx="2335" formatCode="General">
                  <c:v>0</c:v>
                </c:pt>
                <c:pt idx="2336" formatCode="General">
                  <c:v>0</c:v>
                </c:pt>
                <c:pt idx="2337" formatCode="General">
                  <c:v>0</c:v>
                </c:pt>
                <c:pt idx="2338" formatCode="General">
                  <c:v>0</c:v>
                </c:pt>
                <c:pt idx="2339" formatCode="General">
                  <c:v>0</c:v>
                </c:pt>
                <c:pt idx="2340" formatCode="General">
                  <c:v>0</c:v>
                </c:pt>
                <c:pt idx="2341" formatCode="General">
                  <c:v>0</c:v>
                </c:pt>
                <c:pt idx="2342" formatCode="General">
                  <c:v>0</c:v>
                </c:pt>
                <c:pt idx="2343" formatCode="General">
                  <c:v>0</c:v>
                </c:pt>
                <c:pt idx="2344" formatCode="General">
                  <c:v>0</c:v>
                </c:pt>
                <c:pt idx="2345" formatCode="General">
                  <c:v>0</c:v>
                </c:pt>
                <c:pt idx="2346" formatCode="General">
                  <c:v>0</c:v>
                </c:pt>
                <c:pt idx="2347" formatCode="General">
                  <c:v>0</c:v>
                </c:pt>
                <c:pt idx="2348" formatCode="General">
                  <c:v>0</c:v>
                </c:pt>
                <c:pt idx="2349" formatCode="General">
                  <c:v>0</c:v>
                </c:pt>
                <c:pt idx="2350" formatCode="General">
                  <c:v>0</c:v>
                </c:pt>
                <c:pt idx="2351" formatCode="General">
                  <c:v>0</c:v>
                </c:pt>
                <c:pt idx="2352" formatCode="General">
                  <c:v>0</c:v>
                </c:pt>
                <c:pt idx="2353" formatCode="General">
                  <c:v>0</c:v>
                </c:pt>
                <c:pt idx="2354" formatCode="General">
                  <c:v>0</c:v>
                </c:pt>
                <c:pt idx="2355" formatCode="General">
                  <c:v>0</c:v>
                </c:pt>
                <c:pt idx="2356" formatCode="General">
                  <c:v>0</c:v>
                </c:pt>
                <c:pt idx="2357" formatCode="General">
                  <c:v>0</c:v>
                </c:pt>
                <c:pt idx="2358" formatCode="General">
                  <c:v>0</c:v>
                </c:pt>
                <c:pt idx="2359" formatCode="General">
                  <c:v>0</c:v>
                </c:pt>
                <c:pt idx="2360" formatCode="General">
                  <c:v>0</c:v>
                </c:pt>
                <c:pt idx="2361" formatCode="General">
                  <c:v>0</c:v>
                </c:pt>
                <c:pt idx="2362" formatCode="General">
                  <c:v>0</c:v>
                </c:pt>
                <c:pt idx="2363" formatCode="General">
                  <c:v>0</c:v>
                </c:pt>
                <c:pt idx="2364" formatCode="General">
                  <c:v>0</c:v>
                </c:pt>
                <c:pt idx="2365" formatCode="General">
                  <c:v>0</c:v>
                </c:pt>
                <c:pt idx="2366" formatCode="General">
                  <c:v>0</c:v>
                </c:pt>
                <c:pt idx="2367" formatCode="General">
                  <c:v>0</c:v>
                </c:pt>
                <c:pt idx="2368" formatCode="General">
                  <c:v>0</c:v>
                </c:pt>
                <c:pt idx="2369" formatCode="General">
                  <c:v>0</c:v>
                </c:pt>
                <c:pt idx="2370" formatCode="General">
                  <c:v>0</c:v>
                </c:pt>
                <c:pt idx="2371" formatCode="General">
                  <c:v>0</c:v>
                </c:pt>
                <c:pt idx="2372" formatCode="General">
                  <c:v>0</c:v>
                </c:pt>
                <c:pt idx="2373" formatCode="General">
                  <c:v>0</c:v>
                </c:pt>
                <c:pt idx="2374" formatCode="General">
                  <c:v>0</c:v>
                </c:pt>
                <c:pt idx="2375" formatCode="General">
                  <c:v>0</c:v>
                </c:pt>
                <c:pt idx="2376" formatCode="General">
                  <c:v>0</c:v>
                </c:pt>
                <c:pt idx="2377" formatCode="General">
                  <c:v>0</c:v>
                </c:pt>
                <c:pt idx="2378" formatCode="General">
                  <c:v>0</c:v>
                </c:pt>
                <c:pt idx="2379" formatCode="General">
                  <c:v>0</c:v>
                </c:pt>
                <c:pt idx="2380" formatCode="General">
                  <c:v>0</c:v>
                </c:pt>
                <c:pt idx="2381" formatCode="General">
                  <c:v>0</c:v>
                </c:pt>
                <c:pt idx="2382" formatCode="General">
                  <c:v>0</c:v>
                </c:pt>
                <c:pt idx="2383" formatCode="General">
                  <c:v>0</c:v>
                </c:pt>
                <c:pt idx="2384" formatCode="General">
                  <c:v>0</c:v>
                </c:pt>
                <c:pt idx="2385" formatCode="General">
                  <c:v>0</c:v>
                </c:pt>
                <c:pt idx="2386" formatCode="General">
                  <c:v>0</c:v>
                </c:pt>
                <c:pt idx="2387" formatCode="General">
                  <c:v>0</c:v>
                </c:pt>
                <c:pt idx="2388" formatCode="General">
                  <c:v>0</c:v>
                </c:pt>
                <c:pt idx="2389" formatCode="General">
                  <c:v>0</c:v>
                </c:pt>
                <c:pt idx="2390" formatCode="General">
                  <c:v>0</c:v>
                </c:pt>
                <c:pt idx="2391" formatCode="General">
                  <c:v>0</c:v>
                </c:pt>
                <c:pt idx="2392" formatCode="General">
                  <c:v>0</c:v>
                </c:pt>
                <c:pt idx="2393" formatCode="General">
                  <c:v>0</c:v>
                </c:pt>
                <c:pt idx="2394" formatCode="General">
                  <c:v>0</c:v>
                </c:pt>
                <c:pt idx="2395" formatCode="General">
                  <c:v>0</c:v>
                </c:pt>
                <c:pt idx="2396" formatCode="General">
                  <c:v>0</c:v>
                </c:pt>
                <c:pt idx="2397" formatCode="General">
                  <c:v>0</c:v>
                </c:pt>
                <c:pt idx="2398" formatCode="General">
                  <c:v>0</c:v>
                </c:pt>
                <c:pt idx="2399" formatCode="General">
                  <c:v>0</c:v>
                </c:pt>
                <c:pt idx="2400" formatCode="General">
                  <c:v>0</c:v>
                </c:pt>
                <c:pt idx="2401" formatCode="General">
                  <c:v>0</c:v>
                </c:pt>
                <c:pt idx="2402" formatCode="General">
                  <c:v>0</c:v>
                </c:pt>
                <c:pt idx="2403" formatCode="General">
                  <c:v>0</c:v>
                </c:pt>
                <c:pt idx="2404" formatCode="General">
                  <c:v>0</c:v>
                </c:pt>
                <c:pt idx="2405" formatCode="General">
                  <c:v>0</c:v>
                </c:pt>
                <c:pt idx="2406" formatCode="General">
                  <c:v>0</c:v>
                </c:pt>
                <c:pt idx="2407" formatCode="General">
                  <c:v>0</c:v>
                </c:pt>
                <c:pt idx="2408" formatCode="General">
                  <c:v>0</c:v>
                </c:pt>
                <c:pt idx="2409" formatCode="General">
                  <c:v>0</c:v>
                </c:pt>
                <c:pt idx="2410" formatCode="General">
                  <c:v>0</c:v>
                </c:pt>
                <c:pt idx="2411" formatCode="General">
                  <c:v>0</c:v>
                </c:pt>
                <c:pt idx="2412" formatCode="General">
                  <c:v>0</c:v>
                </c:pt>
                <c:pt idx="2413" formatCode="General">
                  <c:v>0</c:v>
                </c:pt>
                <c:pt idx="2414" formatCode="General">
                  <c:v>0</c:v>
                </c:pt>
                <c:pt idx="2415" formatCode="General">
                  <c:v>0</c:v>
                </c:pt>
                <c:pt idx="2416" formatCode="General">
                  <c:v>0</c:v>
                </c:pt>
                <c:pt idx="2417" formatCode="General">
                  <c:v>0</c:v>
                </c:pt>
                <c:pt idx="2418" formatCode="General">
                  <c:v>0</c:v>
                </c:pt>
                <c:pt idx="2419" formatCode="General">
                  <c:v>0</c:v>
                </c:pt>
                <c:pt idx="2420" formatCode="General">
                  <c:v>0</c:v>
                </c:pt>
                <c:pt idx="2421" formatCode="General">
                  <c:v>0</c:v>
                </c:pt>
                <c:pt idx="2422" formatCode="General">
                  <c:v>0</c:v>
                </c:pt>
                <c:pt idx="2423" formatCode="General">
                  <c:v>0</c:v>
                </c:pt>
                <c:pt idx="2424" formatCode="General">
                  <c:v>0</c:v>
                </c:pt>
                <c:pt idx="2425" formatCode="General">
                  <c:v>0</c:v>
                </c:pt>
                <c:pt idx="2426" formatCode="General">
                  <c:v>0</c:v>
                </c:pt>
                <c:pt idx="2427" formatCode="General">
                  <c:v>0</c:v>
                </c:pt>
                <c:pt idx="2428" formatCode="General">
                  <c:v>0</c:v>
                </c:pt>
                <c:pt idx="2429" formatCode="General">
                  <c:v>0</c:v>
                </c:pt>
                <c:pt idx="2430" formatCode="General">
                  <c:v>0</c:v>
                </c:pt>
                <c:pt idx="2431" formatCode="General">
                  <c:v>0</c:v>
                </c:pt>
                <c:pt idx="2432" formatCode="General">
                  <c:v>0</c:v>
                </c:pt>
                <c:pt idx="2433" formatCode="General">
                  <c:v>0</c:v>
                </c:pt>
                <c:pt idx="2434" formatCode="General">
                  <c:v>0</c:v>
                </c:pt>
                <c:pt idx="2435" formatCode="General">
                  <c:v>0</c:v>
                </c:pt>
                <c:pt idx="2436" formatCode="General">
                  <c:v>0</c:v>
                </c:pt>
                <c:pt idx="2437" formatCode="General">
                  <c:v>0</c:v>
                </c:pt>
                <c:pt idx="2438" formatCode="General">
                  <c:v>0</c:v>
                </c:pt>
                <c:pt idx="2439" formatCode="General">
                  <c:v>0</c:v>
                </c:pt>
                <c:pt idx="2440" formatCode="General">
                  <c:v>0</c:v>
                </c:pt>
                <c:pt idx="2441" formatCode="General">
                  <c:v>0</c:v>
                </c:pt>
                <c:pt idx="2442" formatCode="General">
                  <c:v>0</c:v>
                </c:pt>
                <c:pt idx="2443" formatCode="General">
                  <c:v>0</c:v>
                </c:pt>
                <c:pt idx="2444" formatCode="General">
                  <c:v>0</c:v>
                </c:pt>
                <c:pt idx="2445" formatCode="General">
                  <c:v>0</c:v>
                </c:pt>
                <c:pt idx="2446" formatCode="General">
                  <c:v>0</c:v>
                </c:pt>
                <c:pt idx="2447" formatCode="General">
                  <c:v>0</c:v>
                </c:pt>
                <c:pt idx="2448" formatCode="General">
                  <c:v>0</c:v>
                </c:pt>
                <c:pt idx="2449" formatCode="General">
                  <c:v>0</c:v>
                </c:pt>
                <c:pt idx="2450" formatCode="General">
                  <c:v>0</c:v>
                </c:pt>
                <c:pt idx="2451" formatCode="General">
                  <c:v>0</c:v>
                </c:pt>
                <c:pt idx="2452" formatCode="General">
                  <c:v>0</c:v>
                </c:pt>
                <c:pt idx="2453" formatCode="General">
                  <c:v>0</c:v>
                </c:pt>
                <c:pt idx="2454" formatCode="General">
                  <c:v>0</c:v>
                </c:pt>
                <c:pt idx="2455" formatCode="General">
                  <c:v>0</c:v>
                </c:pt>
                <c:pt idx="2456" formatCode="General">
                  <c:v>0</c:v>
                </c:pt>
                <c:pt idx="2457" formatCode="General">
                  <c:v>0</c:v>
                </c:pt>
                <c:pt idx="2458" formatCode="General">
                  <c:v>0</c:v>
                </c:pt>
                <c:pt idx="2459" formatCode="General">
                  <c:v>0</c:v>
                </c:pt>
                <c:pt idx="2460" formatCode="General">
                  <c:v>0</c:v>
                </c:pt>
                <c:pt idx="2461" formatCode="General">
                  <c:v>0</c:v>
                </c:pt>
                <c:pt idx="2462" formatCode="General">
                  <c:v>0</c:v>
                </c:pt>
                <c:pt idx="2463" formatCode="General">
                  <c:v>0</c:v>
                </c:pt>
                <c:pt idx="2464" formatCode="General">
                  <c:v>0</c:v>
                </c:pt>
                <c:pt idx="2465" formatCode="General">
                  <c:v>0</c:v>
                </c:pt>
                <c:pt idx="2466" formatCode="General">
                  <c:v>0</c:v>
                </c:pt>
                <c:pt idx="2467" formatCode="General">
                  <c:v>0</c:v>
                </c:pt>
                <c:pt idx="2468" formatCode="General">
                  <c:v>0</c:v>
                </c:pt>
                <c:pt idx="2469" formatCode="General">
                  <c:v>0</c:v>
                </c:pt>
                <c:pt idx="2470" formatCode="General">
                  <c:v>0</c:v>
                </c:pt>
                <c:pt idx="2471" formatCode="General">
                  <c:v>0</c:v>
                </c:pt>
                <c:pt idx="2472" formatCode="General">
                  <c:v>0</c:v>
                </c:pt>
                <c:pt idx="2473" formatCode="General">
                  <c:v>0</c:v>
                </c:pt>
                <c:pt idx="2474" formatCode="General">
                  <c:v>0</c:v>
                </c:pt>
                <c:pt idx="2475" formatCode="General">
                  <c:v>0</c:v>
                </c:pt>
                <c:pt idx="2476" formatCode="General">
                  <c:v>0</c:v>
                </c:pt>
                <c:pt idx="2477" formatCode="General">
                  <c:v>0</c:v>
                </c:pt>
                <c:pt idx="2478" formatCode="General">
                  <c:v>0</c:v>
                </c:pt>
                <c:pt idx="2479" formatCode="General">
                  <c:v>0</c:v>
                </c:pt>
                <c:pt idx="2480" formatCode="General">
                  <c:v>0</c:v>
                </c:pt>
                <c:pt idx="2481" formatCode="General">
                  <c:v>0</c:v>
                </c:pt>
                <c:pt idx="2482" formatCode="General">
                  <c:v>0</c:v>
                </c:pt>
                <c:pt idx="2483" formatCode="General">
                  <c:v>0</c:v>
                </c:pt>
                <c:pt idx="2484" formatCode="General">
                  <c:v>0</c:v>
                </c:pt>
                <c:pt idx="2485" formatCode="General">
                  <c:v>0</c:v>
                </c:pt>
                <c:pt idx="2486" formatCode="General">
                  <c:v>0</c:v>
                </c:pt>
                <c:pt idx="2487" formatCode="General">
                  <c:v>0</c:v>
                </c:pt>
                <c:pt idx="2488" formatCode="General">
                  <c:v>0</c:v>
                </c:pt>
                <c:pt idx="2489" formatCode="General">
                  <c:v>0</c:v>
                </c:pt>
                <c:pt idx="2490" formatCode="General">
                  <c:v>0</c:v>
                </c:pt>
                <c:pt idx="2491" formatCode="General">
                  <c:v>0</c:v>
                </c:pt>
                <c:pt idx="2492" formatCode="General">
                  <c:v>0</c:v>
                </c:pt>
                <c:pt idx="2493" formatCode="General">
                  <c:v>0</c:v>
                </c:pt>
                <c:pt idx="2494" formatCode="General">
                  <c:v>0</c:v>
                </c:pt>
                <c:pt idx="2495" formatCode="General">
                  <c:v>0</c:v>
                </c:pt>
                <c:pt idx="2496" formatCode="General">
                  <c:v>0</c:v>
                </c:pt>
                <c:pt idx="2497" formatCode="General">
                  <c:v>0</c:v>
                </c:pt>
                <c:pt idx="2498" formatCode="General">
                  <c:v>0</c:v>
                </c:pt>
                <c:pt idx="2499" formatCode="General">
                  <c:v>0</c:v>
                </c:pt>
                <c:pt idx="2500" formatCode="General">
                  <c:v>0</c:v>
                </c:pt>
                <c:pt idx="2501" formatCode="General">
                  <c:v>0</c:v>
                </c:pt>
                <c:pt idx="2502" formatCode="General">
                  <c:v>0</c:v>
                </c:pt>
                <c:pt idx="2503" formatCode="General">
                  <c:v>0</c:v>
                </c:pt>
                <c:pt idx="2504" formatCode="General">
                  <c:v>0</c:v>
                </c:pt>
                <c:pt idx="2505" formatCode="General">
                  <c:v>0</c:v>
                </c:pt>
                <c:pt idx="2506" formatCode="General">
                  <c:v>0</c:v>
                </c:pt>
                <c:pt idx="2507" formatCode="General">
                  <c:v>0</c:v>
                </c:pt>
                <c:pt idx="2508" formatCode="General">
                  <c:v>0</c:v>
                </c:pt>
                <c:pt idx="2509" formatCode="General">
                  <c:v>0</c:v>
                </c:pt>
                <c:pt idx="2510" formatCode="General">
                  <c:v>0</c:v>
                </c:pt>
                <c:pt idx="2511" formatCode="General">
                  <c:v>0</c:v>
                </c:pt>
                <c:pt idx="2512" formatCode="General">
                  <c:v>0</c:v>
                </c:pt>
                <c:pt idx="2513" formatCode="General">
                  <c:v>0</c:v>
                </c:pt>
                <c:pt idx="2514" formatCode="General">
                  <c:v>0</c:v>
                </c:pt>
                <c:pt idx="2515" formatCode="General">
                  <c:v>0</c:v>
                </c:pt>
                <c:pt idx="2516" formatCode="General">
                  <c:v>0</c:v>
                </c:pt>
                <c:pt idx="2517" formatCode="General">
                  <c:v>0</c:v>
                </c:pt>
                <c:pt idx="2518" formatCode="General">
                  <c:v>0</c:v>
                </c:pt>
                <c:pt idx="2519" formatCode="General">
                  <c:v>0</c:v>
                </c:pt>
                <c:pt idx="2520" formatCode="General">
                  <c:v>0</c:v>
                </c:pt>
                <c:pt idx="2521" formatCode="General">
                  <c:v>0</c:v>
                </c:pt>
                <c:pt idx="2522" formatCode="General">
                  <c:v>0</c:v>
                </c:pt>
                <c:pt idx="2523" formatCode="General">
                  <c:v>0</c:v>
                </c:pt>
                <c:pt idx="2524" formatCode="General">
                  <c:v>0</c:v>
                </c:pt>
                <c:pt idx="2525" formatCode="General">
                  <c:v>0</c:v>
                </c:pt>
                <c:pt idx="2526" formatCode="General">
                  <c:v>0</c:v>
                </c:pt>
                <c:pt idx="2527" formatCode="General">
                  <c:v>0</c:v>
                </c:pt>
                <c:pt idx="2528" formatCode="General">
                  <c:v>0</c:v>
                </c:pt>
                <c:pt idx="2529" formatCode="General">
                  <c:v>0</c:v>
                </c:pt>
                <c:pt idx="2530" formatCode="General">
                  <c:v>0</c:v>
                </c:pt>
                <c:pt idx="2531" formatCode="General">
                  <c:v>0</c:v>
                </c:pt>
                <c:pt idx="2532" formatCode="General">
                  <c:v>0</c:v>
                </c:pt>
                <c:pt idx="2533" formatCode="General">
                  <c:v>0</c:v>
                </c:pt>
                <c:pt idx="2534" formatCode="General">
                  <c:v>0</c:v>
                </c:pt>
                <c:pt idx="2535" formatCode="General">
                  <c:v>0</c:v>
                </c:pt>
                <c:pt idx="2536" formatCode="General">
                  <c:v>0</c:v>
                </c:pt>
                <c:pt idx="2537" formatCode="General">
                  <c:v>0</c:v>
                </c:pt>
                <c:pt idx="2538" formatCode="General">
                  <c:v>0</c:v>
                </c:pt>
                <c:pt idx="2539" formatCode="General">
                  <c:v>0</c:v>
                </c:pt>
                <c:pt idx="2540" formatCode="General">
                  <c:v>0</c:v>
                </c:pt>
                <c:pt idx="2541" formatCode="General">
                  <c:v>0</c:v>
                </c:pt>
                <c:pt idx="2542" formatCode="General">
                  <c:v>0</c:v>
                </c:pt>
                <c:pt idx="2543" formatCode="General">
                  <c:v>0</c:v>
                </c:pt>
                <c:pt idx="2544" formatCode="General">
                  <c:v>0</c:v>
                </c:pt>
                <c:pt idx="2545" formatCode="General">
                  <c:v>0</c:v>
                </c:pt>
                <c:pt idx="2546" formatCode="General">
                  <c:v>0</c:v>
                </c:pt>
                <c:pt idx="2547" formatCode="General">
                  <c:v>0</c:v>
                </c:pt>
                <c:pt idx="2548" formatCode="General">
                  <c:v>0</c:v>
                </c:pt>
                <c:pt idx="2549" formatCode="General">
                  <c:v>0</c:v>
                </c:pt>
                <c:pt idx="2550" formatCode="General">
                  <c:v>0</c:v>
                </c:pt>
                <c:pt idx="2551" formatCode="General">
                  <c:v>0</c:v>
                </c:pt>
                <c:pt idx="2552" formatCode="General">
                  <c:v>0</c:v>
                </c:pt>
                <c:pt idx="2553" formatCode="General">
                  <c:v>0</c:v>
                </c:pt>
                <c:pt idx="2554" formatCode="General">
                  <c:v>0</c:v>
                </c:pt>
                <c:pt idx="2555" formatCode="General">
                  <c:v>0</c:v>
                </c:pt>
                <c:pt idx="2556" formatCode="General">
                  <c:v>0</c:v>
                </c:pt>
                <c:pt idx="2557" formatCode="General">
                  <c:v>0</c:v>
                </c:pt>
                <c:pt idx="2558" formatCode="General">
                  <c:v>0</c:v>
                </c:pt>
                <c:pt idx="2559" formatCode="General">
                  <c:v>0</c:v>
                </c:pt>
                <c:pt idx="2560" formatCode="General">
                  <c:v>0</c:v>
                </c:pt>
                <c:pt idx="2561" formatCode="General">
                  <c:v>0</c:v>
                </c:pt>
                <c:pt idx="2562" formatCode="General">
                  <c:v>0</c:v>
                </c:pt>
                <c:pt idx="2563" formatCode="General">
                  <c:v>0</c:v>
                </c:pt>
                <c:pt idx="2564" formatCode="General">
                  <c:v>0</c:v>
                </c:pt>
                <c:pt idx="2565" formatCode="General">
                  <c:v>0</c:v>
                </c:pt>
                <c:pt idx="2566" formatCode="General">
                  <c:v>0</c:v>
                </c:pt>
                <c:pt idx="2567" formatCode="General">
                  <c:v>0</c:v>
                </c:pt>
                <c:pt idx="2568" formatCode="General">
                  <c:v>0</c:v>
                </c:pt>
                <c:pt idx="2569" formatCode="General">
                  <c:v>0</c:v>
                </c:pt>
                <c:pt idx="2570" formatCode="General">
                  <c:v>0</c:v>
                </c:pt>
                <c:pt idx="2571" formatCode="General">
                  <c:v>0</c:v>
                </c:pt>
                <c:pt idx="2572" formatCode="General">
                  <c:v>0</c:v>
                </c:pt>
                <c:pt idx="2573" formatCode="General">
                  <c:v>0</c:v>
                </c:pt>
                <c:pt idx="2574" formatCode="General">
                  <c:v>0</c:v>
                </c:pt>
                <c:pt idx="2575" formatCode="General">
                  <c:v>0</c:v>
                </c:pt>
                <c:pt idx="2576" formatCode="General">
                  <c:v>0</c:v>
                </c:pt>
                <c:pt idx="2577" formatCode="General">
                  <c:v>0</c:v>
                </c:pt>
                <c:pt idx="2578" formatCode="General">
                  <c:v>0</c:v>
                </c:pt>
                <c:pt idx="2579" formatCode="General">
                  <c:v>0</c:v>
                </c:pt>
                <c:pt idx="2580" formatCode="General">
                  <c:v>0</c:v>
                </c:pt>
                <c:pt idx="2581" formatCode="General">
                  <c:v>0</c:v>
                </c:pt>
                <c:pt idx="2582" formatCode="General">
                  <c:v>0</c:v>
                </c:pt>
                <c:pt idx="2583" formatCode="General">
                  <c:v>0</c:v>
                </c:pt>
                <c:pt idx="2584" formatCode="General">
                  <c:v>0</c:v>
                </c:pt>
                <c:pt idx="2585" formatCode="General">
                  <c:v>0</c:v>
                </c:pt>
                <c:pt idx="2586" formatCode="General">
                  <c:v>0</c:v>
                </c:pt>
                <c:pt idx="2587" formatCode="General">
                  <c:v>0</c:v>
                </c:pt>
                <c:pt idx="2588" formatCode="General">
                  <c:v>0</c:v>
                </c:pt>
                <c:pt idx="2589" formatCode="General">
                  <c:v>0</c:v>
                </c:pt>
                <c:pt idx="2590" formatCode="General">
                  <c:v>0</c:v>
                </c:pt>
                <c:pt idx="2591" formatCode="General">
                  <c:v>0</c:v>
                </c:pt>
                <c:pt idx="2592" formatCode="General">
                  <c:v>0</c:v>
                </c:pt>
                <c:pt idx="2593" formatCode="General">
                  <c:v>0</c:v>
                </c:pt>
                <c:pt idx="2594" formatCode="General">
                  <c:v>0</c:v>
                </c:pt>
                <c:pt idx="2595" formatCode="General">
                  <c:v>0</c:v>
                </c:pt>
                <c:pt idx="2596" formatCode="General">
                  <c:v>0</c:v>
                </c:pt>
                <c:pt idx="2597" formatCode="General">
                  <c:v>0</c:v>
                </c:pt>
                <c:pt idx="2598" formatCode="General">
                  <c:v>0</c:v>
                </c:pt>
                <c:pt idx="2599" formatCode="General">
                  <c:v>0</c:v>
                </c:pt>
                <c:pt idx="2600" formatCode="General">
                  <c:v>0</c:v>
                </c:pt>
                <c:pt idx="2601" formatCode="General">
                  <c:v>0</c:v>
                </c:pt>
                <c:pt idx="2602" formatCode="General">
                  <c:v>0</c:v>
                </c:pt>
                <c:pt idx="2603" formatCode="General">
                  <c:v>0</c:v>
                </c:pt>
                <c:pt idx="2604" formatCode="General">
                  <c:v>0</c:v>
                </c:pt>
                <c:pt idx="2605" formatCode="General">
                  <c:v>0</c:v>
                </c:pt>
                <c:pt idx="2606" formatCode="General">
                  <c:v>0</c:v>
                </c:pt>
                <c:pt idx="2607" formatCode="General">
                  <c:v>0</c:v>
                </c:pt>
                <c:pt idx="2608" formatCode="General">
                  <c:v>0</c:v>
                </c:pt>
                <c:pt idx="2609" formatCode="General">
                  <c:v>0</c:v>
                </c:pt>
                <c:pt idx="2610" formatCode="General">
                  <c:v>0</c:v>
                </c:pt>
                <c:pt idx="2611" formatCode="General">
                  <c:v>0</c:v>
                </c:pt>
                <c:pt idx="2612" formatCode="General">
                  <c:v>0</c:v>
                </c:pt>
                <c:pt idx="2613" formatCode="General">
                  <c:v>0</c:v>
                </c:pt>
                <c:pt idx="2614" formatCode="General">
                  <c:v>0</c:v>
                </c:pt>
                <c:pt idx="2615" formatCode="General">
                  <c:v>0</c:v>
                </c:pt>
                <c:pt idx="2616" formatCode="General">
                  <c:v>0</c:v>
                </c:pt>
                <c:pt idx="2617" formatCode="General">
                  <c:v>0</c:v>
                </c:pt>
                <c:pt idx="2618" formatCode="General">
                  <c:v>0</c:v>
                </c:pt>
                <c:pt idx="2619" formatCode="General">
                  <c:v>0</c:v>
                </c:pt>
                <c:pt idx="2620" formatCode="General">
                  <c:v>0</c:v>
                </c:pt>
                <c:pt idx="2621" formatCode="General">
                  <c:v>0</c:v>
                </c:pt>
                <c:pt idx="2622" formatCode="General">
                  <c:v>0</c:v>
                </c:pt>
                <c:pt idx="2623" formatCode="General">
                  <c:v>0</c:v>
                </c:pt>
                <c:pt idx="2624" formatCode="General">
                  <c:v>0</c:v>
                </c:pt>
                <c:pt idx="2625" formatCode="General">
                  <c:v>0</c:v>
                </c:pt>
                <c:pt idx="2626" formatCode="General">
                  <c:v>0</c:v>
                </c:pt>
                <c:pt idx="2627" formatCode="General">
                  <c:v>0</c:v>
                </c:pt>
                <c:pt idx="2628" formatCode="General">
                  <c:v>0</c:v>
                </c:pt>
                <c:pt idx="2629" formatCode="General">
                  <c:v>0</c:v>
                </c:pt>
                <c:pt idx="2630" formatCode="General">
                  <c:v>0</c:v>
                </c:pt>
                <c:pt idx="2631" formatCode="General">
                  <c:v>0</c:v>
                </c:pt>
                <c:pt idx="2632" formatCode="General">
                  <c:v>0</c:v>
                </c:pt>
                <c:pt idx="2633" formatCode="General">
                  <c:v>0</c:v>
                </c:pt>
                <c:pt idx="2634" formatCode="General">
                  <c:v>0</c:v>
                </c:pt>
                <c:pt idx="2635" formatCode="General">
                  <c:v>0</c:v>
                </c:pt>
                <c:pt idx="2636" formatCode="General">
                  <c:v>0</c:v>
                </c:pt>
                <c:pt idx="2637" formatCode="General">
                  <c:v>0</c:v>
                </c:pt>
                <c:pt idx="2638" formatCode="General">
                  <c:v>0</c:v>
                </c:pt>
                <c:pt idx="2639" formatCode="General">
                  <c:v>0</c:v>
                </c:pt>
                <c:pt idx="2640" formatCode="General">
                  <c:v>0</c:v>
                </c:pt>
                <c:pt idx="2641" formatCode="General">
                  <c:v>0</c:v>
                </c:pt>
                <c:pt idx="2642" formatCode="General">
                  <c:v>0</c:v>
                </c:pt>
                <c:pt idx="2643" formatCode="General">
                  <c:v>0</c:v>
                </c:pt>
                <c:pt idx="2644" formatCode="General">
                  <c:v>0</c:v>
                </c:pt>
                <c:pt idx="2645" formatCode="General">
                  <c:v>0</c:v>
                </c:pt>
                <c:pt idx="2646" formatCode="General">
                  <c:v>0</c:v>
                </c:pt>
                <c:pt idx="2647" formatCode="General">
                  <c:v>0</c:v>
                </c:pt>
                <c:pt idx="2648" formatCode="General">
                  <c:v>0</c:v>
                </c:pt>
                <c:pt idx="2649" formatCode="General">
                  <c:v>0</c:v>
                </c:pt>
                <c:pt idx="2650" formatCode="General">
                  <c:v>0</c:v>
                </c:pt>
                <c:pt idx="2651" formatCode="General">
                  <c:v>0</c:v>
                </c:pt>
                <c:pt idx="2652" formatCode="General">
                  <c:v>0</c:v>
                </c:pt>
                <c:pt idx="2653" formatCode="General">
                  <c:v>0</c:v>
                </c:pt>
                <c:pt idx="2654" formatCode="General">
                  <c:v>0</c:v>
                </c:pt>
                <c:pt idx="2655" formatCode="General">
                  <c:v>0</c:v>
                </c:pt>
                <c:pt idx="2656" formatCode="General">
                  <c:v>0</c:v>
                </c:pt>
                <c:pt idx="2657" formatCode="General">
                  <c:v>0</c:v>
                </c:pt>
                <c:pt idx="2658" formatCode="General">
                  <c:v>0</c:v>
                </c:pt>
                <c:pt idx="2659" formatCode="General">
                  <c:v>0</c:v>
                </c:pt>
                <c:pt idx="2660" formatCode="General">
                  <c:v>0</c:v>
                </c:pt>
                <c:pt idx="2661" formatCode="General">
                  <c:v>0</c:v>
                </c:pt>
                <c:pt idx="2662" formatCode="General">
                  <c:v>0</c:v>
                </c:pt>
                <c:pt idx="2663" formatCode="General">
                  <c:v>0</c:v>
                </c:pt>
                <c:pt idx="2664" formatCode="General">
                  <c:v>0</c:v>
                </c:pt>
                <c:pt idx="2665" formatCode="General">
                  <c:v>0</c:v>
                </c:pt>
                <c:pt idx="2666" formatCode="General">
                  <c:v>0</c:v>
                </c:pt>
                <c:pt idx="2667" formatCode="General">
                  <c:v>0</c:v>
                </c:pt>
                <c:pt idx="2668" formatCode="General">
                  <c:v>0</c:v>
                </c:pt>
                <c:pt idx="2669" formatCode="General">
                  <c:v>0</c:v>
                </c:pt>
                <c:pt idx="2670" formatCode="General">
                  <c:v>0</c:v>
                </c:pt>
                <c:pt idx="2671" formatCode="General">
                  <c:v>0</c:v>
                </c:pt>
                <c:pt idx="2672" formatCode="General">
                  <c:v>0</c:v>
                </c:pt>
                <c:pt idx="2673" formatCode="General">
                  <c:v>0</c:v>
                </c:pt>
                <c:pt idx="2674" formatCode="General">
                  <c:v>0</c:v>
                </c:pt>
                <c:pt idx="2675" formatCode="General">
                  <c:v>0</c:v>
                </c:pt>
                <c:pt idx="2676" formatCode="General">
                  <c:v>0</c:v>
                </c:pt>
                <c:pt idx="2677" formatCode="General">
                  <c:v>0</c:v>
                </c:pt>
                <c:pt idx="2678" formatCode="General">
                  <c:v>0</c:v>
                </c:pt>
                <c:pt idx="2679" formatCode="General">
                  <c:v>0</c:v>
                </c:pt>
                <c:pt idx="2680" formatCode="General">
                  <c:v>0</c:v>
                </c:pt>
                <c:pt idx="2681" formatCode="General">
                  <c:v>0</c:v>
                </c:pt>
                <c:pt idx="2682" formatCode="General">
                  <c:v>0</c:v>
                </c:pt>
                <c:pt idx="2683" formatCode="General">
                  <c:v>0</c:v>
                </c:pt>
                <c:pt idx="2684" formatCode="General">
                  <c:v>0</c:v>
                </c:pt>
                <c:pt idx="2685" formatCode="General">
                  <c:v>0</c:v>
                </c:pt>
                <c:pt idx="2686" formatCode="General">
                  <c:v>0</c:v>
                </c:pt>
                <c:pt idx="2687" formatCode="General">
                  <c:v>0</c:v>
                </c:pt>
                <c:pt idx="2688" formatCode="General">
                  <c:v>0</c:v>
                </c:pt>
                <c:pt idx="2689" formatCode="General">
                  <c:v>0</c:v>
                </c:pt>
                <c:pt idx="2690" formatCode="General">
                  <c:v>0</c:v>
                </c:pt>
                <c:pt idx="2691" formatCode="General">
                  <c:v>0</c:v>
                </c:pt>
                <c:pt idx="2692" formatCode="General">
                  <c:v>0</c:v>
                </c:pt>
                <c:pt idx="2693" formatCode="General">
                  <c:v>0</c:v>
                </c:pt>
                <c:pt idx="2694" formatCode="General">
                  <c:v>0</c:v>
                </c:pt>
                <c:pt idx="2695" formatCode="General">
                  <c:v>0</c:v>
                </c:pt>
                <c:pt idx="2696" formatCode="General">
                  <c:v>0</c:v>
                </c:pt>
                <c:pt idx="2697" formatCode="General">
                  <c:v>0</c:v>
                </c:pt>
                <c:pt idx="2698" formatCode="General">
                  <c:v>0</c:v>
                </c:pt>
                <c:pt idx="2699" formatCode="General">
                  <c:v>0</c:v>
                </c:pt>
                <c:pt idx="2700" formatCode="General">
                  <c:v>0</c:v>
                </c:pt>
                <c:pt idx="2701" formatCode="General">
                  <c:v>0</c:v>
                </c:pt>
                <c:pt idx="2702" formatCode="General">
                  <c:v>0</c:v>
                </c:pt>
                <c:pt idx="2703" formatCode="General">
                  <c:v>0</c:v>
                </c:pt>
                <c:pt idx="2704" formatCode="General">
                  <c:v>0</c:v>
                </c:pt>
                <c:pt idx="2705" formatCode="General">
                  <c:v>0</c:v>
                </c:pt>
                <c:pt idx="2706" formatCode="General">
                  <c:v>0</c:v>
                </c:pt>
                <c:pt idx="2707" formatCode="General">
                  <c:v>0</c:v>
                </c:pt>
                <c:pt idx="2708" formatCode="General">
                  <c:v>0</c:v>
                </c:pt>
                <c:pt idx="2709" formatCode="General">
                  <c:v>0</c:v>
                </c:pt>
                <c:pt idx="2710" formatCode="General">
                  <c:v>0</c:v>
                </c:pt>
                <c:pt idx="2711" formatCode="General">
                  <c:v>0</c:v>
                </c:pt>
                <c:pt idx="2712" formatCode="General">
                  <c:v>0</c:v>
                </c:pt>
                <c:pt idx="2713" formatCode="General">
                  <c:v>0</c:v>
                </c:pt>
                <c:pt idx="2714" formatCode="General">
                  <c:v>0</c:v>
                </c:pt>
                <c:pt idx="2715" formatCode="General">
                  <c:v>0</c:v>
                </c:pt>
                <c:pt idx="2716" formatCode="General">
                  <c:v>0</c:v>
                </c:pt>
                <c:pt idx="2717" formatCode="General">
                  <c:v>0</c:v>
                </c:pt>
                <c:pt idx="2718" formatCode="General">
                  <c:v>0</c:v>
                </c:pt>
                <c:pt idx="2719" formatCode="General">
                  <c:v>0</c:v>
                </c:pt>
                <c:pt idx="2720" formatCode="General">
                  <c:v>0</c:v>
                </c:pt>
                <c:pt idx="2721" formatCode="General">
                  <c:v>0</c:v>
                </c:pt>
                <c:pt idx="2722" formatCode="General">
                  <c:v>0</c:v>
                </c:pt>
                <c:pt idx="2723" formatCode="General">
                  <c:v>0</c:v>
                </c:pt>
                <c:pt idx="2724" formatCode="General">
                  <c:v>0</c:v>
                </c:pt>
                <c:pt idx="2725" formatCode="General">
                  <c:v>0</c:v>
                </c:pt>
                <c:pt idx="2726" formatCode="General">
                  <c:v>0</c:v>
                </c:pt>
                <c:pt idx="2727" formatCode="General">
                  <c:v>0</c:v>
                </c:pt>
                <c:pt idx="2728" formatCode="General">
                  <c:v>0</c:v>
                </c:pt>
                <c:pt idx="2729" formatCode="General">
                  <c:v>0</c:v>
                </c:pt>
                <c:pt idx="2730" formatCode="General">
                  <c:v>0</c:v>
                </c:pt>
                <c:pt idx="2731" formatCode="General">
                  <c:v>0</c:v>
                </c:pt>
                <c:pt idx="2732" formatCode="General">
                  <c:v>0</c:v>
                </c:pt>
                <c:pt idx="2733" formatCode="General">
                  <c:v>0</c:v>
                </c:pt>
                <c:pt idx="2734" formatCode="General">
                  <c:v>0</c:v>
                </c:pt>
                <c:pt idx="2735" formatCode="General">
                  <c:v>0</c:v>
                </c:pt>
                <c:pt idx="2736" formatCode="General">
                  <c:v>0</c:v>
                </c:pt>
                <c:pt idx="2737" formatCode="General">
                  <c:v>0</c:v>
                </c:pt>
                <c:pt idx="2738" formatCode="General">
                  <c:v>0</c:v>
                </c:pt>
                <c:pt idx="2739" formatCode="General">
                  <c:v>0</c:v>
                </c:pt>
                <c:pt idx="2740" formatCode="General">
                  <c:v>0</c:v>
                </c:pt>
                <c:pt idx="2741" formatCode="General">
                  <c:v>0</c:v>
                </c:pt>
                <c:pt idx="2742" formatCode="General">
                  <c:v>0</c:v>
                </c:pt>
                <c:pt idx="2743" formatCode="General">
                  <c:v>0</c:v>
                </c:pt>
                <c:pt idx="2744" formatCode="General">
                  <c:v>0</c:v>
                </c:pt>
                <c:pt idx="2745" formatCode="General">
                  <c:v>0</c:v>
                </c:pt>
                <c:pt idx="2746" formatCode="General">
                  <c:v>0</c:v>
                </c:pt>
                <c:pt idx="2747" formatCode="General">
                  <c:v>0</c:v>
                </c:pt>
                <c:pt idx="2748" formatCode="General">
                  <c:v>0</c:v>
                </c:pt>
                <c:pt idx="2749" formatCode="General">
                  <c:v>0</c:v>
                </c:pt>
                <c:pt idx="2750" formatCode="General">
                  <c:v>0</c:v>
                </c:pt>
                <c:pt idx="2751" formatCode="General">
                  <c:v>0</c:v>
                </c:pt>
                <c:pt idx="2752" formatCode="General">
                  <c:v>0</c:v>
                </c:pt>
                <c:pt idx="2753" formatCode="General">
                  <c:v>0</c:v>
                </c:pt>
                <c:pt idx="2754" formatCode="General">
                  <c:v>0</c:v>
                </c:pt>
                <c:pt idx="2755" formatCode="General">
                  <c:v>0</c:v>
                </c:pt>
                <c:pt idx="2756" formatCode="General">
                  <c:v>0</c:v>
                </c:pt>
                <c:pt idx="2757" formatCode="General">
                  <c:v>0</c:v>
                </c:pt>
                <c:pt idx="2758" formatCode="General">
                  <c:v>0</c:v>
                </c:pt>
                <c:pt idx="2759" formatCode="General">
                  <c:v>0</c:v>
                </c:pt>
                <c:pt idx="2760" formatCode="General">
                  <c:v>0</c:v>
                </c:pt>
                <c:pt idx="2761" formatCode="General">
                  <c:v>0</c:v>
                </c:pt>
                <c:pt idx="2762" formatCode="General">
                  <c:v>0</c:v>
                </c:pt>
                <c:pt idx="2763" formatCode="General">
                  <c:v>0</c:v>
                </c:pt>
                <c:pt idx="2764" formatCode="General">
                  <c:v>0</c:v>
                </c:pt>
                <c:pt idx="2765" formatCode="General">
                  <c:v>0</c:v>
                </c:pt>
                <c:pt idx="2766" formatCode="General">
                  <c:v>0</c:v>
                </c:pt>
                <c:pt idx="2767" formatCode="General">
                  <c:v>0</c:v>
                </c:pt>
                <c:pt idx="2768" formatCode="General">
                  <c:v>0</c:v>
                </c:pt>
                <c:pt idx="2769" formatCode="General">
                  <c:v>0</c:v>
                </c:pt>
                <c:pt idx="2770" formatCode="General">
                  <c:v>0</c:v>
                </c:pt>
                <c:pt idx="2771" formatCode="General">
                  <c:v>0</c:v>
                </c:pt>
                <c:pt idx="2772" formatCode="General">
                  <c:v>0</c:v>
                </c:pt>
                <c:pt idx="2773" formatCode="General">
                  <c:v>0</c:v>
                </c:pt>
                <c:pt idx="2774" formatCode="General">
                  <c:v>0</c:v>
                </c:pt>
                <c:pt idx="2775" formatCode="General">
                  <c:v>0</c:v>
                </c:pt>
                <c:pt idx="2776" formatCode="General">
                  <c:v>0</c:v>
                </c:pt>
                <c:pt idx="2777" formatCode="General">
                  <c:v>0</c:v>
                </c:pt>
                <c:pt idx="2778" formatCode="General">
                  <c:v>0</c:v>
                </c:pt>
                <c:pt idx="2779" formatCode="General">
                  <c:v>0</c:v>
                </c:pt>
                <c:pt idx="2780" formatCode="General">
                  <c:v>0</c:v>
                </c:pt>
                <c:pt idx="2781" formatCode="General">
                  <c:v>0</c:v>
                </c:pt>
                <c:pt idx="2782" formatCode="General">
                  <c:v>0</c:v>
                </c:pt>
                <c:pt idx="2783" formatCode="General">
                  <c:v>0</c:v>
                </c:pt>
                <c:pt idx="2784" formatCode="General">
                  <c:v>0</c:v>
                </c:pt>
                <c:pt idx="2785" formatCode="General">
                  <c:v>0</c:v>
                </c:pt>
                <c:pt idx="2786" formatCode="General">
                  <c:v>0</c:v>
                </c:pt>
                <c:pt idx="2787" formatCode="General">
                  <c:v>0</c:v>
                </c:pt>
                <c:pt idx="2788" formatCode="General">
                  <c:v>0</c:v>
                </c:pt>
                <c:pt idx="2789" formatCode="General">
                  <c:v>0</c:v>
                </c:pt>
                <c:pt idx="2790" formatCode="General">
                  <c:v>0</c:v>
                </c:pt>
                <c:pt idx="2791" formatCode="General">
                  <c:v>0</c:v>
                </c:pt>
                <c:pt idx="2792" formatCode="General">
                  <c:v>0</c:v>
                </c:pt>
                <c:pt idx="2793" formatCode="General">
                  <c:v>0</c:v>
                </c:pt>
                <c:pt idx="2794" formatCode="General">
                  <c:v>0</c:v>
                </c:pt>
                <c:pt idx="2795" formatCode="General">
                  <c:v>0</c:v>
                </c:pt>
                <c:pt idx="2796" formatCode="General">
                  <c:v>0</c:v>
                </c:pt>
                <c:pt idx="2797" formatCode="General">
                  <c:v>0</c:v>
                </c:pt>
                <c:pt idx="2798" formatCode="General">
                  <c:v>0</c:v>
                </c:pt>
                <c:pt idx="2799" formatCode="General">
                  <c:v>0</c:v>
                </c:pt>
                <c:pt idx="2800" formatCode="General">
                  <c:v>0</c:v>
                </c:pt>
                <c:pt idx="2801" formatCode="General">
                  <c:v>0</c:v>
                </c:pt>
                <c:pt idx="2802" formatCode="General">
                  <c:v>0</c:v>
                </c:pt>
                <c:pt idx="2803" formatCode="General">
                  <c:v>0</c:v>
                </c:pt>
                <c:pt idx="2804" formatCode="General">
                  <c:v>0</c:v>
                </c:pt>
                <c:pt idx="2805" formatCode="General">
                  <c:v>0</c:v>
                </c:pt>
                <c:pt idx="2806" formatCode="General">
                  <c:v>0</c:v>
                </c:pt>
                <c:pt idx="2807" formatCode="General">
                  <c:v>0</c:v>
                </c:pt>
                <c:pt idx="2808" formatCode="General">
                  <c:v>0</c:v>
                </c:pt>
                <c:pt idx="2809" formatCode="General">
                  <c:v>0</c:v>
                </c:pt>
                <c:pt idx="2810" formatCode="General">
                  <c:v>0</c:v>
                </c:pt>
                <c:pt idx="2811" formatCode="General">
                  <c:v>0</c:v>
                </c:pt>
                <c:pt idx="2812" formatCode="General">
                  <c:v>0</c:v>
                </c:pt>
                <c:pt idx="2813" formatCode="General">
                  <c:v>0</c:v>
                </c:pt>
                <c:pt idx="2814" formatCode="General">
                  <c:v>0</c:v>
                </c:pt>
                <c:pt idx="2815" formatCode="General">
                  <c:v>0</c:v>
                </c:pt>
                <c:pt idx="2816" formatCode="General">
                  <c:v>0</c:v>
                </c:pt>
                <c:pt idx="2817" formatCode="General">
                  <c:v>0</c:v>
                </c:pt>
                <c:pt idx="2818" formatCode="General">
                  <c:v>0</c:v>
                </c:pt>
                <c:pt idx="2819" formatCode="General">
                  <c:v>0</c:v>
                </c:pt>
                <c:pt idx="2820" formatCode="General">
                  <c:v>0</c:v>
                </c:pt>
                <c:pt idx="2821" formatCode="General">
                  <c:v>0</c:v>
                </c:pt>
                <c:pt idx="2822" formatCode="General">
                  <c:v>0</c:v>
                </c:pt>
                <c:pt idx="2823" formatCode="General">
                  <c:v>0</c:v>
                </c:pt>
                <c:pt idx="2824" formatCode="General">
                  <c:v>0</c:v>
                </c:pt>
                <c:pt idx="2825" formatCode="General">
                  <c:v>0</c:v>
                </c:pt>
                <c:pt idx="2826" formatCode="General">
                  <c:v>0</c:v>
                </c:pt>
                <c:pt idx="2827" formatCode="General">
                  <c:v>0</c:v>
                </c:pt>
                <c:pt idx="2828" formatCode="General">
                  <c:v>0</c:v>
                </c:pt>
                <c:pt idx="2829" formatCode="General">
                  <c:v>0</c:v>
                </c:pt>
                <c:pt idx="2830" formatCode="General">
                  <c:v>0</c:v>
                </c:pt>
                <c:pt idx="2831" formatCode="General">
                  <c:v>0</c:v>
                </c:pt>
                <c:pt idx="2832" formatCode="General">
                  <c:v>0</c:v>
                </c:pt>
                <c:pt idx="2833" formatCode="General">
                  <c:v>0</c:v>
                </c:pt>
                <c:pt idx="2834" formatCode="General">
                  <c:v>0</c:v>
                </c:pt>
                <c:pt idx="2835" formatCode="General">
                  <c:v>0</c:v>
                </c:pt>
                <c:pt idx="2836" formatCode="General">
                  <c:v>0</c:v>
                </c:pt>
                <c:pt idx="2837" formatCode="General">
                  <c:v>0</c:v>
                </c:pt>
                <c:pt idx="2838" formatCode="General">
                  <c:v>0</c:v>
                </c:pt>
                <c:pt idx="2839" formatCode="General">
                  <c:v>0</c:v>
                </c:pt>
                <c:pt idx="2840" formatCode="General">
                  <c:v>0</c:v>
                </c:pt>
                <c:pt idx="2841" formatCode="General">
                  <c:v>0</c:v>
                </c:pt>
                <c:pt idx="2842" formatCode="General">
                  <c:v>0</c:v>
                </c:pt>
                <c:pt idx="2843" formatCode="General">
                  <c:v>0</c:v>
                </c:pt>
                <c:pt idx="2844" formatCode="General">
                  <c:v>0</c:v>
                </c:pt>
                <c:pt idx="2845" formatCode="General">
                  <c:v>0</c:v>
                </c:pt>
                <c:pt idx="2846" formatCode="General">
                  <c:v>0</c:v>
                </c:pt>
                <c:pt idx="2847" formatCode="General">
                  <c:v>0</c:v>
                </c:pt>
                <c:pt idx="2848" formatCode="General">
                  <c:v>0</c:v>
                </c:pt>
                <c:pt idx="2849" formatCode="General">
                  <c:v>0</c:v>
                </c:pt>
                <c:pt idx="2850" formatCode="General">
                  <c:v>0</c:v>
                </c:pt>
                <c:pt idx="2851" formatCode="General">
                  <c:v>0</c:v>
                </c:pt>
                <c:pt idx="2852" formatCode="General">
                  <c:v>0</c:v>
                </c:pt>
                <c:pt idx="2853" formatCode="General">
                  <c:v>0</c:v>
                </c:pt>
                <c:pt idx="2854" formatCode="General">
                  <c:v>0</c:v>
                </c:pt>
                <c:pt idx="2855" formatCode="General">
                  <c:v>0</c:v>
                </c:pt>
                <c:pt idx="2856" formatCode="General">
                  <c:v>0</c:v>
                </c:pt>
                <c:pt idx="2857" formatCode="General">
                  <c:v>0</c:v>
                </c:pt>
                <c:pt idx="2858" formatCode="General">
                  <c:v>0</c:v>
                </c:pt>
                <c:pt idx="2859" formatCode="General">
                  <c:v>0</c:v>
                </c:pt>
                <c:pt idx="2860" formatCode="General">
                  <c:v>0</c:v>
                </c:pt>
                <c:pt idx="2861" formatCode="General">
                  <c:v>0</c:v>
                </c:pt>
                <c:pt idx="2862" formatCode="General">
                  <c:v>0</c:v>
                </c:pt>
                <c:pt idx="2863" formatCode="General">
                  <c:v>0</c:v>
                </c:pt>
                <c:pt idx="2864" formatCode="General">
                  <c:v>0</c:v>
                </c:pt>
                <c:pt idx="2865" formatCode="General">
                  <c:v>0</c:v>
                </c:pt>
                <c:pt idx="2866" formatCode="General">
                  <c:v>0</c:v>
                </c:pt>
                <c:pt idx="2867" formatCode="General">
                  <c:v>0</c:v>
                </c:pt>
                <c:pt idx="2868" formatCode="General">
                  <c:v>0</c:v>
                </c:pt>
                <c:pt idx="2869" formatCode="General">
                  <c:v>0</c:v>
                </c:pt>
                <c:pt idx="2870" formatCode="General">
                  <c:v>0</c:v>
                </c:pt>
                <c:pt idx="2871" formatCode="General">
                  <c:v>0</c:v>
                </c:pt>
                <c:pt idx="2872" formatCode="General">
                  <c:v>0</c:v>
                </c:pt>
                <c:pt idx="2873" formatCode="General">
                  <c:v>0</c:v>
                </c:pt>
                <c:pt idx="2874" formatCode="General">
                  <c:v>0</c:v>
                </c:pt>
                <c:pt idx="2875" formatCode="General">
                  <c:v>0</c:v>
                </c:pt>
                <c:pt idx="2876" formatCode="General">
                  <c:v>0</c:v>
                </c:pt>
                <c:pt idx="2877" formatCode="General">
                  <c:v>0</c:v>
                </c:pt>
                <c:pt idx="2878" formatCode="General">
                  <c:v>0</c:v>
                </c:pt>
                <c:pt idx="2879" formatCode="General">
                  <c:v>0</c:v>
                </c:pt>
                <c:pt idx="2880" formatCode="General">
                  <c:v>0</c:v>
                </c:pt>
                <c:pt idx="2881" formatCode="General">
                  <c:v>0</c:v>
                </c:pt>
                <c:pt idx="2882" formatCode="General">
                  <c:v>0</c:v>
                </c:pt>
                <c:pt idx="2883" formatCode="General">
                  <c:v>0</c:v>
                </c:pt>
                <c:pt idx="2884" formatCode="General">
                  <c:v>0</c:v>
                </c:pt>
                <c:pt idx="2885" formatCode="General">
                  <c:v>0</c:v>
                </c:pt>
                <c:pt idx="2886" formatCode="General">
                  <c:v>0</c:v>
                </c:pt>
                <c:pt idx="2887" formatCode="General">
                  <c:v>0</c:v>
                </c:pt>
                <c:pt idx="2888" formatCode="General">
                  <c:v>0</c:v>
                </c:pt>
                <c:pt idx="2889" formatCode="General">
                  <c:v>0</c:v>
                </c:pt>
                <c:pt idx="2890" formatCode="General">
                  <c:v>0</c:v>
                </c:pt>
                <c:pt idx="2891" formatCode="General">
                  <c:v>0</c:v>
                </c:pt>
                <c:pt idx="2892" formatCode="General">
                  <c:v>0</c:v>
                </c:pt>
                <c:pt idx="2893" formatCode="General">
                  <c:v>0</c:v>
                </c:pt>
                <c:pt idx="2894" formatCode="General">
                  <c:v>0</c:v>
                </c:pt>
                <c:pt idx="2895" formatCode="General">
                  <c:v>0</c:v>
                </c:pt>
                <c:pt idx="2896" formatCode="General">
                  <c:v>0</c:v>
                </c:pt>
                <c:pt idx="2897" formatCode="General">
                  <c:v>0</c:v>
                </c:pt>
                <c:pt idx="2898" formatCode="General">
                  <c:v>0</c:v>
                </c:pt>
                <c:pt idx="2899" formatCode="General">
                  <c:v>0</c:v>
                </c:pt>
                <c:pt idx="2900" formatCode="General">
                  <c:v>0</c:v>
                </c:pt>
                <c:pt idx="2901" formatCode="General">
                  <c:v>0</c:v>
                </c:pt>
                <c:pt idx="2902" formatCode="General">
                  <c:v>0</c:v>
                </c:pt>
                <c:pt idx="2903" formatCode="General">
                  <c:v>0</c:v>
                </c:pt>
                <c:pt idx="2904" formatCode="General">
                  <c:v>0</c:v>
                </c:pt>
                <c:pt idx="2905" formatCode="General">
                  <c:v>0</c:v>
                </c:pt>
                <c:pt idx="2906" formatCode="General">
                  <c:v>0</c:v>
                </c:pt>
                <c:pt idx="2907" formatCode="General">
                  <c:v>0</c:v>
                </c:pt>
                <c:pt idx="2908" formatCode="General">
                  <c:v>0</c:v>
                </c:pt>
                <c:pt idx="2909" formatCode="General">
                  <c:v>0</c:v>
                </c:pt>
                <c:pt idx="2910" formatCode="General">
                  <c:v>0</c:v>
                </c:pt>
                <c:pt idx="2911" formatCode="General">
                  <c:v>0</c:v>
                </c:pt>
                <c:pt idx="2912" formatCode="General">
                  <c:v>0</c:v>
                </c:pt>
                <c:pt idx="2913" formatCode="General">
                  <c:v>0</c:v>
                </c:pt>
                <c:pt idx="2914" formatCode="General">
                  <c:v>0</c:v>
                </c:pt>
                <c:pt idx="2915" formatCode="General">
                  <c:v>0</c:v>
                </c:pt>
                <c:pt idx="2916" formatCode="General">
                  <c:v>0</c:v>
                </c:pt>
                <c:pt idx="2917" formatCode="General">
                  <c:v>0</c:v>
                </c:pt>
                <c:pt idx="2918" formatCode="General">
                  <c:v>0</c:v>
                </c:pt>
                <c:pt idx="2919" formatCode="General">
                  <c:v>0</c:v>
                </c:pt>
                <c:pt idx="2920" formatCode="General">
                  <c:v>0</c:v>
                </c:pt>
                <c:pt idx="2921" formatCode="General">
                  <c:v>0</c:v>
                </c:pt>
                <c:pt idx="2922" formatCode="General">
                  <c:v>0</c:v>
                </c:pt>
                <c:pt idx="2923" formatCode="General">
                  <c:v>0</c:v>
                </c:pt>
                <c:pt idx="2924" formatCode="General">
                  <c:v>0</c:v>
                </c:pt>
                <c:pt idx="2925" formatCode="General">
                  <c:v>0</c:v>
                </c:pt>
                <c:pt idx="2926" formatCode="General">
                  <c:v>0</c:v>
                </c:pt>
                <c:pt idx="2927" formatCode="General">
                  <c:v>0</c:v>
                </c:pt>
              </c:numCache>
            </c:numRef>
          </c:xVal>
          <c:yVal>
            <c:numRef>
              <c:f>Univariate!UV_QQ_Sample</c:f>
              <c:numCache>
                <c:formatCode>0.0</c:formatCode>
                <c:ptCount val="2928"/>
                <c:pt idx="0">
                  <c:v>36.299999999999997</c:v>
                </c:pt>
                <c:pt idx="1">
                  <c:v>39</c:v>
                </c:pt>
                <c:pt idx="2">
                  <c:v>41</c:v>
                </c:pt>
                <c:pt idx="3">
                  <c:v>41.5</c:v>
                </c:pt>
                <c:pt idx="4">
                  <c:v>42.3</c:v>
                </c:pt>
                <c:pt idx="5">
                  <c:v>43.1</c:v>
                </c:pt>
                <c:pt idx="6">
                  <c:v>43.3</c:v>
                </c:pt>
                <c:pt idx="7">
                  <c:v>43.5</c:v>
                </c:pt>
                <c:pt idx="8">
                  <c:v>43.8</c:v>
                </c:pt>
                <c:pt idx="9">
                  <c:v>44</c:v>
                </c:pt>
                <c:pt idx="10">
                  <c:v>44.3</c:v>
                </c:pt>
                <c:pt idx="11">
                  <c:v>44.3</c:v>
                </c:pt>
                <c:pt idx="12">
                  <c:v>44.5</c:v>
                </c:pt>
                <c:pt idx="13">
                  <c:v>44.5</c:v>
                </c:pt>
                <c:pt idx="14">
                  <c:v>44.6</c:v>
                </c:pt>
                <c:pt idx="15">
                  <c:v>44.6</c:v>
                </c:pt>
                <c:pt idx="16">
                  <c:v>44.6</c:v>
                </c:pt>
                <c:pt idx="17">
                  <c:v>44.8</c:v>
                </c:pt>
                <c:pt idx="18">
                  <c:v>44.8</c:v>
                </c:pt>
                <c:pt idx="19">
                  <c:v>45.1</c:v>
                </c:pt>
                <c:pt idx="20">
                  <c:v>45.3</c:v>
                </c:pt>
                <c:pt idx="21">
                  <c:v>45.3</c:v>
                </c:pt>
                <c:pt idx="22">
                  <c:v>45.3</c:v>
                </c:pt>
                <c:pt idx="23">
                  <c:v>45.3</c:v>
                </c:pt>
                <c:pt idx="24">
                  <c:v>45.3</c:v>
                </c:pt>
                <c:pt idx="25">
                  <c:v>45.4</c:v>
                </c:pt>
                <c:pt idx="26">
                  <c:v>45.5</c:v>
                </c:pt>
                <c:pt idx="27">
                  <c:v>45.5</c:v>
                </c:pt>
                <c:pt idx="28">
                  <c:v>45.6</c:v>
                </c:pt>
                <c:pt idx="29">
                  <c:v>45.6</c:v>
                </c:pt>
                <c:pt idx="30">
                  <c:v>45.6</c:v>
                </c:pt>
                <c:pt idx="31">
                  <c:v>45.7</c:v>
                </c:pt>
                <c:pt idx="32">
                  <c:v>45.7</c:v>
                </c:pt>
                <c:pt idx="33">
                  <c:v>45.7</c:v>
                </c:pt>
                <c:pt idx="34">
                  <c:v>45.9</c:v>
                </c:pt>
                <c:pt idx="35">
                  <c:v>45.9</c:v>
                </c:pt>
                <c:pt idx="36">
                  <c:v>46</c:v>
                </c:pt>
                <c:pt idx="37">
                  <c:v>46</c:v>
                </c:pt>
                <c:pt idx="38">
                  <c:v>46</c:v>
                </c:pt>
                <c:pt idx="39">
                  <c:v>46</c:v>
                </c:pt>
                <c:pt idx="40">
                  <c:v>46</c:v>
                </c:pt>
                <c:pt idx="41">
                  <c:v>46.2</c:v>
                </c:pt>
                <c:pt idx="42">
                  <c:v>46.2</c:v>
                </c:pt>
                <c:pt idx="43">
                  <c:v>46.3</c:v>
                </c:pt>
                <c:pt idx="44">
                  <c:v>46.4</c:v>
                </c:pt>
                <c:pt idx="45">
                  <c:v>46.4</c:v>
                </c:pt>
                <c:pt idx="46">
                  <c:v>46.4</c:v>
                </c:pt>
                <c:pt idx="47">
                  <c:v>46.4</c:v>
                </c:pt>
                <c:pt idx="48">
                  <c:v>46.5</c:v>
                </c:pt>
                <c:pt idx="49">
                  <c:v>46.6</c:v>
                </c:pt>
                <c:pt idx="50">
                  <c:v>46.6</c:v>
                </c:pt>
                <c:pt idx="51">
                  <c:v>46.7</c:v>
                </c:pt>
                <c:pt idx="52">
                  <c:v>46.8</c:v>
                </c:pt>
                <c:pt idx="53">
                  <c:v>46.8</c:v>
                </c:pt>
                <c:pt idx="54">
                  <c:v>47.1</c:v>
                </c:pt>
                <c:pt idx="55">
                  <c:v>47.1</c:v>
                </c:pt>
                <c:pt idx="56">
                  <c:v>47.1</c:v>
                </c:pt>
                <c:pt idx="57">
                  <c:v>47.1</c:v>
                </c:pt>
                <c:pt idx="58">
                  <c:v>47.1</c:v>
                </c:pt>
                <c:pt idx="59">
                  <c:v>47.4</c:v>
                </c:pt>
                <c:pt idx="60">
                  <c:v>47.4</c:v>
                </c:pt>
                <c:pt idx="61">
                  <c:v>47.6</c:v>
                </c:pt>
                <c:pt idx="62">
                  <c:v>47.6</c:v>
                </c:pt>
                <c:pt idx="63">
                  <c:v>47.7</c:v>
                </c:pt>
                <c:pt idx="64">
                  <c:v>47.7</c:v>
                </c:pt>
                <c:pt idx="65">
                  <c:v>47.7</c:v>
                </c:pt>
                <c:pt idx="66">
                  <c:v>47.7</c:v>
                </c:pt>
                <c:pt idx="67">
                  <c:v>47.8</c:v>
                </c:pt>
                <c:pt idx="68">
                  <c:v>47.8</c:v>
                </c:pt>
                <c:pt idx="69">
                  <c:v>47.8</c:v>
                </c:pt>
                <c:pt idx="70">
                  <c:v>47.8</c:v>
                </c:pt>
                <c:pt idx="71">
                  <c:v>47.8</c:v>
                </c:pt>
                <c:pt idx="72">
                  <c:v>47.9</c:v>
                </c:pt>
                <c:pt idx="73">
                  <c:v>47.9</c:v>
                </c:pt>
                <c:pt idx="74">
                  <c:v>48</c:v>
                </c:pt>
                <c:pt idx="75">
                  <c:v>48</c:v>
                </c:pt>
                <c:pt idx="76">
                  <c:v>48</c:v>
                </c:pt>
                <c:pt idx="77">
                  <c:v>48.1</c:v>
                </c:pt>
                <c:pt idx="78">
                  <c:v>48.1</c:v>
                </c:pt>
                <c:pt idx="79">
                  <c:v>48.1</c:v>
                </c:pt>
                <c:pt idx="80">
                  <c:v>48.1</c:v>
                </c:pt>
                <c:pt idx="81">
                  <c:v>48.1</c:v>
                </c:pt>
                <c:pt idx="82">
                  <c:v>48.2</c:v>
                </c:pt>
                <c:pt idx="83">
                  <c:v>48.2</c:v>
                </c:pt>
                <c:pt idx="84">
                  <c:v>48.2</c:v>
                </c:pt>
                <c:pt idx="85">
                  <c:v>48.3</c:v>
                </c:pt>
                <c:pt idx="86">
                  <c:v>48.4</c:v>
                </c:pt>
                <c:pt idx="87">
                  <c:v>48.4</c:v>
                </c:pt>
                <c:pt idx="88">
                  <c:v>48.5</c:v>
                </c:pt>
                <c:pt idx="89">
                  <c:v>48.5</c:v>
                </c:pt>
                <c:pt idx="90">
                  <c:v>48.5</c:v>
                </c:pt>
                <c:pt idx="91">
                  <c:v>48.5</c:v>
                </c:pt>
                <c:pt idx="92">
                  <c:v>48.6</c:v>
                </c:pt>
                <c:pt idx="93">
                  <c:v>48.6</c:v>
                </c:pt>
                <c:pt idx="94">
                  <c:v>48.6</c:v>
                </c:pt>
                <c:pt idx="95">
                  <c:v>48.7</c:v>
                </c:pt>
                <c:pt idx="96">
                  <c:v>48.7</c:v>
                </c:pt>
                <c:pt idx="97">
                  <c:v>48.8</c:v>
                </c:pt>
                <c:pt idx="98">
                  <c:v>48.9</c:v>
                </c:pt>
                <c:pt idx="99">
                  <c:v>48.9</c:v>
                </c:pt>
                <c:pt idx="100">
                  <c:v>49</c:v>
                </c:pt>
                <c:pt idx="101">
                  <c:v>49.1</c:v>
                </c:pt>
                <c:pt idx="102">
                  <c:v>49.2</c:v>
                </c:pt>
                <c:pt idx="103">
                  <c:v>49.2</c:v>
                </c:pt>
                <c:pt idx="104">
                  <c:v>49.2</c:v>
                </c:pt>
                <c:pt idx="105">
                  <c:v>49.3</c:v>
                </c:pt>
                <c:pt idx="106">
                  <c:v>49.3</c:v>
                </c:pt>
                <c:pt idx="107">
                  <c:v>49.4</c:v>
                </c:pt>
                <c:pt idx="108">
                  <c:v>49.4</c:v>
                </c:pt>
                <c:pt idx="109">
                  <c:v>49.4</c:v>
                </c:pt>
                <c:pt idx="110">
                  <c:v>49.5</c:v>
                </c:pt>
                <c:pt idx="111">
                  <c:v>49.6</c:v>
                </c:pt>
                <c:pt idx="112">
                  <c:v>49.6</c:v>
                </c:pt>
                <c:pt idx="113">
                  <c:v>49.6</c:v>
                </c:pt>
                <c:pt idx="114">
                  <c:v>49.6</c:v>
                </c:pt>
                <c:pt idx="115">
                  <c:v>49.7</c:v>
                </c:pt>
                <c:pt idx="116">
                  <c:v>49.8</c:v>
                </c:pt>
                <c:pt idx="117">
                  <c:v>49.8</c:v>
                </c:pt>
                <c:pt idx="118">
                  <c:v>49.8</c:v>
                </c:pt>
                <c:pt idx="119">
                  <c:v>49.8</c:v>
                </c:pt>
                <c:pt idx="120">
                  <c:v>49.9</c:v>
                </c:pt>
                <c:pt idx="121">
                  <c:v>49.9</c:v>
                </c:pt>
                <c:pt idx="122">
                  <c:v>50</c:v>
                </c:pt>
                <c:pt idx="123">
                  <c:v>50</c:v>
                </c:pt>
                <c:pt idx="124">
                  <c:v>50</c:v>
                </c:pt>
                <c:pt idx="125">
                  <c:v>50</c:v>
                </c:pt>
                <c:pt idx="126">
                  <c:v>50</c:v>
                </c:pt>
                <c:pt idx="127">
                  <c:v>51</c:v>
                </c:pt>
                <c:pt idx="128">
                  <c:v>51</c:v>
                </c:pt>
                <c:pt idx="129">
                  <c:v>51</c:v>
                </c:pt>
                <c:pt idx="130">
                  <c:v>51</c:v>
                </c:pt>
                <c:pt idx="131">
                  <c:v>51</c:v>
                </c:pt>
                <c:pt idx="132">
                  <c:v>51</c:v>
                </c:pt>
                <c:pt idx="133">
                  <c:v>51</c:v>
                </c:pt>
                <c:pt idx="134">
                  <c:v>51.1</c:v>
                </c:pt>
                <c:pt idx="135">
                  <c:v>51.1</c:v>
                </c:pt>
                <c:pt idx="136">
                  <c:v>51.1</c:v>
                </c:pt>
                <c:pt idx="137">
                  <c:v>51.2</c:v>
                </c:pt>
                <c:pt idx="138">
                  <c:v>51.2</c:v>
                </c:pt>
                <c:pt idx="139">
                  <c:v>51.2</c:v>
                </c:pt>
                <c:pt idx="140">
                  <c:v>51.2</c:v>
                </c:pt>
                <c:pt idx="141">
                  <c:v>51.2</c:v>
                </c:pt>
                <c:pt idx="142">
                  <c:v>51.3</c:v>
                </c:pt>
                <c:pt idx="143">
                  <c:v>51.3</c:v>
                </c:pt>
                <c:pt idx="144">
                  <c:v>51.3</c:v>
                </c:pt>
                <c:pt idx="145">
                  <c:v>51.4</c:v>
                </c:pt>
                <c:pt idx="146">
                  <c:v>51.4</c:v>
                </c:pt>
                <c:pt idx="147">
                  <c:v>51.4</c:v>
                </c:pt>
                <c:pt idx="148">
                  <c:v>51.4</c:v>
                </c:pt>
                <c:pt idx="149">
                  <c:v>51.5</c:v>
                </c:pt>
                <c:pt idx="150">
                  <c:v>51.5</c:v>
                </c:pt>
                <c:pt idx="151">
                  <c:v>51.5</c:v>
                </c:pt>
                <c:pt idx="152">
                  <c:v>51.5</c:v>
                </c:pt>
                <c:pt idx="153">
                  <c:v>51.5</c:v>
                </c:pt>
                <c:pt idx="154">
                  <c:v>51.5</c:v>
                </c:pt>
                <c:pt idx="155">
                  <c:v>51.5</c:v>
                </c:pt>
                <c:pt idx="156">
                  <c:v>51.5</c:v>
                </c:pt>
                <c:pt idx="157">
                  <c:v>51.6</c:v>
                </c:pt>
                <c:pt idx="158">
                  <c:v>51.6</c:v>
                </c:pt>
                <c:pt idx="159">
                  <c:v>51.6</c:v>
                </c:pt>
                <c:pt idx="160">
                  <c:v>51.6</c:v>
                </c:pt>
                <c:pt idx="161">
                  <c:v>51.6</c:v>
                </c:pt>
                <c:pt idx="162">
                  <c:v>51.7</c:v>
                </c:pt>
                <c:pt idx="163">
                  <c:v>51.7</c:v>
                </c:pt>
                <c:pt idx="164">
                  <c:v>51.7</c:v>
                </c:pt>
                <c:pt idx="165">
                  <c:v>51.8</c:v>
                </c:pt>
                <c:pt idx="166">
                  <c:v>51.8</c:v>
                </c:pt>
                <c:pt idx="167">
                  <c:v>51.8</c:v>
                </c:pt>
                <c:pt idx="168">
                  <c:v>51.9</c:v>
                </c:pt>
                <c:pt idx="169">
                  <c:v>51.9</c:v>
                </c:pt>
                <c:pt idx="170">
                  <c:v>51.9</c:v>
                </c:pt>
                <c:pt idx="171">
                  <c:v>51.9</c:v>
                </c:pt>
                <c:pt idx="172">
                  <c:v>51.9</c:v>
                </c:pt>
                <c:pt idx="173">
                  <c:v>51.9</c:v>
                </c:pt>
                <c:pt idx="174">
                  <c:v>52</c:v>
                </c:pt>
                <c:pt idx="175">
                  <c:v>52</c:v>
                </c:pt>
                <c:pt idx="176">
                  <c:v>52</c:v>
                </c:pt>
                <c:pt idx="177">
                  <c:v>52</c:v>
                </c:pt>
                <c:pt idx="178">
                  <c:v>52</c:v>
                </c:pt>
                <c:pt idx="179">
                  <c:v>52</c:v>
                </c:pt>
                <c:pt idx="180">
                  <c:v>52.1</c:v>
                </c:pt>
                <c:pt idx="181">
                  <c:v>52.1</c:v>
                </c:pt>
                <c:pt idx="182">
                  <c:v>52.1</c:v>
                </c:pt>
                <c:pt idx="183">
                  <c:v>52.1</c:v>
                </c:pt>
                <c:pt idx="184">
                  <c:v>52.1</c:v>
                </c:pt>
                <c:pt idx="185">
                  <c:v>52.1</c:v>
                </c:pt>
                <c:pt idx="186">
                  <c:v>52.1</c:v>
                </c:pt>
                <c:pt idx="187">
                  <c:v>52.1</c:v>
                </c:pt>
                <c:pt idx="188">
                  <c:v>52.2</c:v>
                </c:pt>
                <c:pt idx="189">
                  <c:v>52.2</c:v>
                </c:pt>
                <c:pt idx="190">
                  <c:v>52.2</c:v>
                </c:pt>
                <c:pt idx="191">
                  <c:v>52.2</c:v>
                </c:pt>
                <c:pt idx="192">
                  <c:v>52.3</c:v>
                </c:pt>
                <c:pt idx="193">
                  <c:v>52.3</c:v>
                </c:pt>
                <c:pt idx="194">
                  <c:v>52.3</c:v>
                </c:pt>
                <c:pt idx="195">
                  <c:v>52.4</c:v>
                </c:pt>
                <c:pt idx="196">
                  <c:v>52.4</c:v>
                </c:pt>
                <c:pt idx="197">
                  <c:v>52.4</c:v>
                </c:pt>
                <c:pt idx="198">
                  <c:v>52.4</c:v>
                </c:pt>
                <c:pt idx="199">
                  <c:v>52.4</c:v>
                </c:pt>
                <c:pt idx="200">
                  <c:v>52.5</c:v>
                </c:pt>
                <c:pt idx="201">
                  <c:v>52.5</c:v>
                </c:pt>
                <c:pt idx="202">
                  <c:v>52.5</c:v>
                </c:pt>
                <c:pt idx="203">
                  <c:v>52.5</c:v>
                </c:pt>
                <c:pt idx="204">
                  <c:v>52.5</c:v>
                </c:pt>
                <c:pt idx="205">
                  <c:v>52.5</c:v>
                </c:pt>
                <c:pt idx="206">
                  <c:v>52.6</c:v>
                </c:pt>
                <c:pt idx="207">
                  <c:v>52.6</c:v>
                </c:pt>
                <c:pt idx="208">
                  <c:v>52.6</c:v>
                </c:pt>
                <c:pt idx="209">
                  <c:v>52.6</c:v>
                </c:pt>
                <c:pt idx="210">
                  <c:v>52.6</c:v>
                </c:pt>
                <c:pt idx="211">
                  <c:v>52.7</c:v>
                </c:pt>
                <c:pt idx="212">
                  <c:v>52.7</c:v>
                </c:pt>
                <c:pt idx="213">
                  <c:v>52.7</c:v>
                </c:pt>
                <c:pt idx="214">
                  <c:v>52.8</c:v>
                </c:pt>
                <c:pt idx="215">
                  <c:v>52.8</c:v>
                </c:pt>
                <c:pt idx="216">
                  <c:v>52.8</c:v>
                </c:pt>
                <c:pt idx="217">
                  <c:v>52.8</c:v>
                </c:pt>
                <c:pt idx="218">
                  <c:v>52.8</c:v>
                </c:pt>
                <c:pt idx="219">
                  <c:v>52.9</c:v>
                </c:pt>
                <c:pt idx="220">
                  <c:v>52.9</c:v>
                </c:pt>
                <c:pt idx="221">
                  <c:v>52.9</c:v>
                </c:pt>
                <c:pt idx="222">
                  <c:v>52.9</c:v>
                </c:pt>
                <c:pt idx="223">
                  <c:v>53</c:v>
                </c:pt>
                <c:pt idx="224">
                  <c:v>53</c:v>
                </c:pt>
                <c:pt idx="225">
                  <c:v>53</c:v>
                </c:pt>
                <c:pt idx="226">
                  <c:v>53.1</c:v>
                </c:pt>
                <c:pt idx="227">
                  <c:v>53.1</c:v>
                </c:pt>
                <c:pt idx="228">
                  <c:v>53.1</c:v>
                </c:pt>
                <c:pt idx="229">
                  <c:v>53.1</c:v>
                </c:pt>
                <c:pt idx="230">
                  <c:v>53.1</c:v>
                </c:pt>
                <c:pt idx="231">
                  <c:v>53.1</c:v>
                </c:pt>
                <c:pt idx="232">
                  <c:v>53.2</c:v>
                </c:pt>
                <c:pt idx="233">
                  <c:v>53.2</c:v>
                </c:pt>
                <c:pt idx="234">
                  <c:v>53.2</c:v>
                </c:pt>
                <c:pt idx="235">
                  <c:v>53.2</c:v>
                </c:pt>
                <c:pt idx="236">
                  <c:v>53.2</c:v>
                </c:pt>
                <c:pt idx="237">
                  <c:v>53.3</c:v>
                </c:pt>
                <c:pt idx="238">
                  <c:v>53.3</c:v>
                </c:pt>
                <c:pt idx="239">
                  <c:v>53.3</c:v>
                </c:pt>
                <c:pt idx="240">
                  <c:v>53.3</c:v>
                </c:pt>
                <c:pt idx="241">
                  <c:v>53.4</c:v>
                </c:pt>
                <c:pt idx="242">
                  <c:v>53.4</c:v>
                </c:pt>
                <c:pt idx="243">
                  <c:v>53.5</c:v>
                </c:pt>
                <c:pt idx="244">
                  <c:v>53.5</c:v>
                </c:pt>
                <c:pt idx="245">
                  <c:v>53.5</c:v>
                </c:pt>
                <c:pt idx="246">
                  <c:v>53.6</c:v>
                </c:pt>
                <c:pt idx="247">
                  <c:v>53.6</c:v>
                </c:pt>
                <c:pt idx="248">
                  <c:v>53.6</c:v>
                </c:pt>
                <c:pt idx="249">
                  <c:v>53.6</c:v>
                </c:pt>
                <c:pt idx="250">
                  <c:v>53.6</c:v>
                </c:pt>
                <c:pt idx="251">
                  <c:v>53.7</c:v>
                </c:pt>
                <c:pt idx="252">
                  <c:v>53.7</c:v>
                </c:pt>
                <c:pt idx="253">
                  <c:v>53.7</c:v>
                </c:pt>
                <c:pt idx="254">
                  <c:v>53.8</c:v>
                </c:pt>
                <c:pt idx="255">
                  <c:v>53.8</c:v>
                </c:pt>
                <c:pt idx="256">
                  <c:v>53.8</c:v>
                </c:pt>
                <c:pt idx="257">
                  <c:v>53.9</c:v>
                </c:pt>
                <c:pt idx="258">
                  <c:v>54</c:v>
                </c:pt>
                <c:pt idx="259">
                  <c:v>54</c:v>
                </c:pt>
                <c:pt idx="260">
                  <c:v>54</c:v>
                </c:pt>
                <c:pt idx="261">
                  <c:v>54</c:v>
                </c:pt>
                <c:pt idx="262">
                  <c:v>54</c:v>
                </c:pt>
                <c:pt idx="263">
                  <c:v>54</c:v>
                </c:pt>
                <c:pt idx="264">
                  <c:v>54</c:v>
                </c:pt>
                <c:pt idx="265">
                  <c:v>54</c:v>
                </c:pt>
                <c:pt idx="266">
                  <c:v>54</c:v>
                </c:pt>
                <c:pt idx="267">
                  <c:v>54.1</c:v>
                </c:pt>
                <c:pt idx="268">
                  <c:v>54.1</c:v>
                </c:pt>
                <c:pt idx="269">
                  <c:v>54.1</c:v>
                </c:pt>
                <c:pt idx="270">
                  <c:v>54.1</c:v>
                </c:pt>
                <c:pt idx="271">
                  <c:v>54.1</c:v>
                </c:pt>
                <c:pt idx="272">
                  <c:v>54.2</c:v>
                </c:pt>
                <c:pt idx="273">
                  <c:v>54.2</c:v>
                </c:pt>
                <c:pt idx="274">
                  <c:v>54.3</c:v>
                </c:pt>
                <c:pt idx="275">
                  <c:v>54.3</c:v>
                </c:pt>
                <c:pt idx="276">
                  <c:v>54.3</c:v>
                </c:pt>
                <c:pt idx="277">
                  <c:v>54.3</c:v>
                </c:pt>
                <c:pt idx="278">
                  <c:v>54.3</c:v>
                </c:pt>
                <c:pt idx="279">
                  <c:v>54.3</c:v>
                </c:pt>
                <c:pt idx="280">
                  <c:v>54.4</c:v>
                </c:pt>
                <c:pt idx="281">
                  <c:v>54.4</c:v>
                </c:pt>
                <c:pt idx="282">
                  <c:v>54.5</c:v>
                </c:pt>
                <c:pt idx="283">
                  <c:v>54.5</c:v>
                </c:pt>
                <c:pt idx="284">
                  <c:v>54.5</c:v>
                </c:pt>
                <c:pt idx="285">
                  <c:v>54.5</c:v>
                </c:pt>
                <c:pt idx="286">
                  <c:v>54.6</c:v>
                </c:pt>
                <c:pt idx="287">
                  <c:v>54.6</c:v>
                </c:pt>
                <c:pt idx="288">
                  <c:v>54.7</c:v>
                </c:pt>
                <c:pt idx="289">
                  <c:v>54.7</c:v>
                </c:pt>
                <c:pt idx="290">
                  <c:v>54.7</c:v>
                </c:pt>
                <c:pt idx="291">
                  <c:v>54.7</c:v>
                </c:pt>
                <c:pt idx="292">
                  <c:v>54.8</c:v>
                </c:pt>
                <c:pt idx="293">
                  <c:v>54.8</c:v>
                </c:pt>
                <c:pt idx="294">
                  <c:v>54.8</c:v>
                </c:pt>
                <c:pt idx="295">
                  <c:v>54.8</c:v>
                </c:pt>
                <c:pt idx="296">
                  <c:v>54.8</c:v>
                </c:pt>
                <c:pt idx="297">
                  <c:v>54.8</c:v>
                </c:pt>
                <c:pt idx="298">
                  <c:v>54.9</c:v>
                </c:pt>
                <c:pt idx="299">
                  <c:v>54.9</c:v>
                </c:pt>
                <c:pt idx="300">
                  <c:v>54.9</c:v>
                </c:pt>
                <c:pt idx="301">
                  <c:v>54.9</c:v>
                </c:pt>
                <c:pt idx="302">
                  <c:v>55</c:v>
                </c:pt>
                <c:pt idx="303">
                  <c:v>55</c:v>
                </c:pt>
                <c:pt idx="304">
                  <c:v>55</c:v>
                </c:pt>
                <c:pt idx="305">
                  <c:v>55</c:v>
                </c:pt>
                <c:pt idx="306">
                  <c:v>55</c:v>
                </c:pt>
                <c:pt idx="307">
                  <c:v>55</c:v>
                </c:pt>
                <c:pt idx="308">
                  <c:v>55</c:v>
                </c:pt>
                <c:pt idx="309">
                  <c:v>55</c:v>
                </c:pt>
                <c:pt idx="310">
                  <c:v>55</c:v>
                </c:pt>
                <c:pt idx="311">
                  <c:v>55</c:v>
                </c:pt>
                <c:pt idx="312">
                  <c:v>55</c:v>
                </c:pt>
                <c:pt idx="313">
                  <c:v>55</c:v>
                </c:pt>
                <c:pt idx="314">
                  <c:v>55</c:v>
                </c:pt>
                <c:pt idx="315">
                  <c:v>55.1</c:v>
                </c:pt>
                <c:pt idx="316">
                  <c:v>55.2</c:v>
                </c:pt>
                <c:pt idx="317">
                  <c:v>55.3</c:v>
                </c:pt>
                <c:pt idx="318">
                  <c:v>55.3</c:v>
                </c:pt>
                <c:pt idx="319">
                  <c:v>55.3</c:v>
                </c:pt>
                <c:pt idx="320">
                  <c:v>55.3</c:v>
                </c:pt>
                <c:pt idx="321">
                  <c:v>55.3</c:v>
                </c:pt>
                <c:pt idx="322">
                  <c:v>55.3</c:v>
                </c:pt>
                <c:pt idx="323">
                  <c:v>55.3</c:v>
                </c:pt>
                <c:pt idx="324">
                  <c:v>55.3</c:v>
                </c:pt>
                <c:pt idx="325">
                  <c:v>55.3</c:v>
                </c:pt>
                <c:pt idx="326">
                  <c:v>55.3</c:v>
                </c:pt>
                <c:pt idx="327">
                  <c:v>55.3</c:v>
                </c:pt>
                <c:pt idx="328">
                  <c:v>55.4</c:v>
                </c:pt>
                <c:pt idx="329">
                  <c:v>55.4</c:v>
                </c:pt>
                <c:pt idx="330">
                  <c:v>55.4</c:v>
                </c:pt>
                <c:pt idx="331">
                  <c:v>55.5</c:v>
                </c:pt>
                <c:pt idx="332">
                  <c:v>55.5</c:v>
                </c:pt>
                <c:pt idx="333">
                  <c:v>55.5</c:v>
                </c:pt>
                <c:pt idx="334">
                  <c:v>55.6</c:v>
                </c:pt>
                <c:pt idx="335">
                  <c:v>55.6</c:v>
                </c:pt>
                <c:pt idx="336">
                  <c:v>55.6</c:v>
                </c:pt>
                <c:pt idx="337">
                  <c:v>55.6</c:v>
                </c:pt>
                <c:pt idx="338">
                  <c:v>55.7</c:v>
                </c:pt>
                <c:pt idx="339">
                  <c:v>55.7</c:v>
                </c:pt>
                <c:pt idx="340">
                  <c:v>55.7</c:v>
                </c:pt>
                <c:pt idx="341">
                  <c:v>55.7</c:v>
                </c:pt>
                <c:pt idx="342">
                  <c:v>55.7</c:v>
                </c:pt>
                <c:pt idx="343">
                  <c:v>55.8</c:v>
                </c:pt>
                <c:pt idx="344">
                  <c:v>55.9</c:v>
                </c:pt>
                <c:pt idx="345">
                  <c:v>55.9</c:v>
                </c:pt>
                <c:pt idx="346">
                  <c:v>55.9</c:v>
                </c:pt>
                <c:pt idx="347">
                  <c:v>56</c:v>
                </c:pt>
                <c:pt idx="348">
                  <c:v>56</c:v>
                </c:pt>
                <c:pt idx="349">
                  <c:v>56</c:v>
                </c:pt>
                <c:pt idx="350">
                  <c:v>56</c:v>
                </c:pt>
                <c:pt idx="351">
                  <c:v>56</c:v>
                </c:pt>
                <c:pt idx="352">
                  <c:v>56</c:v>
                </c:pt>
                <c:pt idx="353">
                  <c:v>56</c:v>
                </c:pt>
                <c:pt idx="354">
                  <c:v>56</c:v>
                </c:pt>
                <c:pt idx="355">
                  <c:v>56</c:v>
                </c:pt>
                <c:pt idx="356">
                  <c:v>56.1</c:v>
                </c:pt>
                <c:pt idx="357">
                  <c:v>56.1</c:v>
                </c:pt>
                <c:pt idx="358">
                  <c:v>56.1</c:v>
                </c:pt>
                <c:pt idx="359">
                  <c:v>56.2</c:v>
                </c:pt>
                <c:pt idx="360">
                  <c:v>56.2</c:v>
                </c:pt>
                <c:pt idx="361">
                  <c:v>56.2</c:v>
                </c:pt>
                <c:pt idx="362">
                  <c:v>56.2</c:v>
                </c:pt>
                <c:pt idx="363">
                  <c:v>56.2</c:v>
                </c:pt>
                <c:pt idx="364">
                  <c:v>56.3</c:v>
                </c:pt>
                <c:pt idx="365">
                  <c:v>56.3</c:v>
                </c:pt>
                <c:pt idx="366">
                  <c:v>56.3</c:v>
                </c:pt>
                <c:pt idx="367">
                  <c:v>56.3</c:v>
                </c:pt>
                <c:pt idx="368">
                  <c:v>56.4</c:v>
                </c:pt>
                <c:pt idx="369">
                  <c:v>56.4</c:v>
                </c:pt>
                <c:pt idx="370">
                  <c:v>56.4</c:v>
                </c:pt>
                <c:pt idx="371">
                  <c:v>56.5</c:v>
                </c:pt>
                <c:pt idx="372">
                  <c:v>56.5</c:v>
                </c:pt>
                <c:pt idx="373">
                  <c:v>56.5</c:v>
                </c:pt>
                <c:pt idx="374">
                  <c:v>56.5</c:v>
                </c:pt>
                <c:pt idx="375">
                  <c:v>56.5</c:v>
                </c:pt>
                <c:pt idx="376">
                  <c:v>56.6</c:v>
                </c:pt>
                <c:pt idx="377">
                  <c:v>56.6</c:v>
                </c:pt>
                <c:pt idx="378">
                  <c:v>56.6</c:v>
                </c:pt>
                <c:pt idx="379">
                  <c:v>56.7</c:v>
                </c:pt>
                <c:pt idx="380">
                  <c:v>56.7</c:v>
                </c:pt>
                <c:pt idx="381">
                  <c:v>56.7</c:v>
                </c:pt>
                <c:pt idx="382">
                  <c:v>56.7</c:v>
                </c:pt>
                <c:pt idx="383">
                  <c:v>56.7</c:v>
                </c:pt>
                <c:pt idx="384">
                  <c:v>56.7</c:v>
                </c:pt>
                <c:pt idx="385">
                  <c:v>56.7</c:v>
                </c:pt>
                <c:pt idx="386">
                  <c:v>56.7</c:v>
                </c:pt>
                <c:pt idx="387">
                  <c:v>56.7</c:v>
                </c:pt>
                <c:pt idx="388">
                  <c:v>56.8</c:v>
                </c:pt>
                <c:pt idx="389">
                  <c:v>56.8</c:v>
                </c:pt>
                <c:pt idx="390">
                  <c:v>56.8</c:v>
                </c:pt>
                <c:pt idx="391">
                  <c:v>56.8</c:v>
                </c:pt>
                <c:pt idx="392">
                  <c:v>56.8</c:v>
                </c:pt>
                <c:pt idx="393">
                  <c:v>56.9</c:v>
                </c:pt>
                <c:pt idx="394">
                  <c:v>56.9</c:v>
                </c:pt>
                <c:pt idx="395">
                  <c:v>56.9</c:v>
                </c:pt>
                <c:pt idx="396">
                  <c:v>56.9</c:v>
                </c:pt>
                <c:pt idx="397">
                  <c:v>57</c:v>
                </c:pt>
                <c:pt idx="398">
                  <c:v>57</c:v>
                </c:pt>
                <c:pt idx="399">
                  <c:v>57</c:v>
                </c:pt>
                <c:pt idx="400">
                  <c:v>57</c:v>
                </c:pt>
                <c:pt idx="401">
                  <c:v>57</c:v>
                </c:pt>
                <c:pt idx="402">
                  <c:v>57</c:v>
                </c:pt>
                <c:pt idx="403">
                  <c:v>57.1</c:v>
                </c:pt>
                <c:pt idx="404">
                  <c:v>57.1</c:v>
                </c:pt>
                <c:pt idx="405">
                  <c:v>57.1</c:v>
                </c:pt>
                <c:pt idx="406">
                  <c:v>57.2</c:v>
                </c:pt>
                <c:pt idx="407">
                  <c:v>57.2</c:v>
                </c:pt>
                <c:pt idx="408">
                  <c:v>57.2</c:v>
                </c:pt>
                <c:pt idx="409">
                  <c:v>57.3</c:v>
                </c:pt>
                <c:pt idx="410">
                  <c:v>57.3</c:v>
                </c:pt>
                <c:pt idx="411">
                  <c:v>57.3</c:v>
                </c:pt>
                <c:pt idx="412">
                  <c:v>57.3</c:v>
                </c:pt>
                <c:pt idx="413">
                  <c:v>57.3</c:v>
                </c:pt>
                <c:pt idx="414">
                  <c:v>57.3</c:v>
                </c:pt>
                <c:pt idx="415">
                  <c:v>57.3</c:v>
                </c:pt>
                <c:pt idx="416">
                  <c:v>57.3</c:v>
                </c:pt>
                <c:pt idx="417">
                  <c:v>57.4</c:v>
                </c:pt>
                <c:pt idx="418">
                  <c:v>57.4</c:v>
                </c:pt>
                <c:pt idx="419">
                  <c:v>57.4</c:v>
                </c:pt>
                <c:pt idx="420">
                  <c:v>57.4</c:v>
                </c:pt>
                <c:pt idx="421">
                  <c:v>57.4</c:v>
                </c:pt>
                <c:pt idx="422">
                  <c:v>57.4</c:v>
                </c:pt>
                <c:pt idx="423">
                  <c:v>57.4</c:v>
                </c:pt>
                <c:pt idx="424">
                  <c:v>57.4</c:v>
                </c:pt>
                <c:pt idx="425">
                  <c:v>57.5</c:v>
                </c:pt>
                <c:pt idx="426">
                  <c:v>57.5</c:v>
                </c:pt>
                <c:pt idx="427">
                  <c:v>57.5</c:v>
                </c:pt>
                <c:pt idx="428">
                  <c:v>57.5</c:v>
                </c:pt>
                <c:pt idx="429">
                  <c:v>57.5</c:v>
                </c:pt>
                <c:pt idx="430">
                  <c:v>57.5</c:v>
                </c:pt>
                <c:pt idx="431">
                  <c:v>57.6</c:v>
                </c:pt>
                <c:pt idx="432">
                  <c:v>57.6</c:v>
                </c:pt>
                <c:pt idx="433">
                  <c:v>57.6</c:v>
                </c:pt>
                <c:pt idx="434">
                  <c:v>57.6</c:v>
                </c:pt>
                <c:pt idx="435">
                  <c:v>57.6</c:v>
                </c:pt>
                <c:pt idx="436">
                  <c:v>57.6</c:v>
                </c:pt>
                <c:pt idx="437">
                  <c:v>57.6</c:v>
                </c:pt>
                <c:pt idx="438">
                  <c:v>57.7</c:v>
                </c:pt>
                <c:pt idx="439">
                  <c:v>57.7</c:v>
                </c:pt>
                <c:pt idx="440">
                  <c:v>57.7</c:v>
                </c:pt>
                <c:pt idx="441">
                  <c:v>57.8</c:v>
                </c:pt>
                <c:pt idx="442">
                  <c:v>57.8</c:v>
                </c:pt>
                <c:pt idx="443">
                  <c:v>57.9</c:v>
                </c:pt>
                <c:pt idx="444">
                  <c:v>57.9</c:v>
                </c:pt>
                <c:pt idx="445">
                  <c:v>57.9</c:v>
                </c:pt>
                <c:pt idx="446">
                  <c:v>57.9</c:v>
                </c:pt>
                <c:pt idx="447">
                  <c:v>57.9</c:v>
                </c:pt>
                <c:pt idx="448">
                  <c:v>57.9</c:v>
                </c:pt>
                <c:pt idx="449">
                  <c:v>57.9</c:v>
                </c:pt>
                <c:pt idx="450">
                  <c:v>57.9</c:v>
                </c:pt>
                <c:pt idx="451">
                  <c:v>58</c:v>
                </c:pt>
                <c:pt idx="452">
                  <c:v>58</c:v>
                </c:pt>
                <c:pt idx="453">
                  <c:v>58</c:v>
                </c:pt>
                <c:pt idx="454">
                  <c:v>58</c:v>
                </c:pt>
                <c:pt idx="455">
                  <c:v>58</c:v>
                </c:pt>
                <c:pt idx="456">
                  <c:v>58</c:v>
                </c:pt>
                <c:pt idx="457">
                  <c:v>58</c:v>
                </c:pt>
                <c:pt idx="458">
                  <c:v>58</c:v>
                </c:pt>
                <c:pt idx="459">
                  <c:v>58</c:v>
                </c:pt>
                <c:pt idx="460">
                  <c:v>58</c:v>
                </c:pt>
                <c:pt idx="461">
                  <c:v>58</c:v>
                </c:pt>
                <c:pt idx="462">
                  <c:v>58</c:v>
                </c:pt>
                <c:pt idx="463">
                  <c:v>58.1</c:v>
                </c:pt>
                <c:pt idx="464">
                  <c:v>58.1</c:v>
                </c:pt>
                <c:pt idx="465">
                  <c:v>58.1</c:v>
                </c:pt>
                <c:pt idx="466">
                  <c:v>58.1</c:v>
                </c:pt>
                <c:pt idx="467">
                  <c:v>58.1</c:v>
                </c:pt>
                <c:pt idx="468">
                  <c:v>58.1</c:v>
                </c:pt>
                <c:pt idx="469">
                  <c:v>58.1</c:v>
                </c:pt>
                <c:pt idx="470">
                  <c:v>58.1</c:v>
                </c:pt>
                <c:pt idx="471">
                  <c:v>58.1</c:v>
                </c:pt>
                <c:pt idx="472">
                  <c:v>58.2</c:v>
                </c:pt>
                <c:pt idx="473">
                  <c:v>58.2</c:v>
                </c:pt>
                <c:pt idx="474">
                  <c:v>58.2</c:v>
                </c:pt>
                <c:pt idx="475">
                  <c:v>58.2</c:v>
                </c:pt>
                <c:pt idx="476">
                  <c:v>58.2</c:v>
                </c:pt>
                <c:pt idx="477">
                  <c:v>58.2</c:v>
                </c:pt>
                <c:pt idx="478">
                  <c:v>58.3</c:v>
                </c:pt>
                <c:pt idx="479">
                  <c:v>58.3</c:v>
                </c:pt>
                <c:pt idx="480">
                  <c:v>58.3</c:v>
                </c:pt>
                <c:pt idx="481">
                  <c:v>58.3</c:v>
                </c:pt>
                <c:pt idx="482">
                  <c:v>58.3</c:v>
                </c:pt>
                <c:pt idx="483">
                  <c:v>58.4</c:v>
                </c:pt>
                <c:pt idx="484">
                  <c:v>58.4</c:v>
                </c:pt>
                <c:pt idx="485">
                  <c:v>58.4</c:v>
                </c:pt>
                <c:pt idx="486">
                  <c:v>58.4</c:v>
                </c:pt>
                <c:pt idx="487">
                  <c:v>58.4</c:v>
                </c:pt>
                <c:pt idx="488">
                  <c:v>58.4</c:v>
                </c:pt>
                <c:pt idx="489">
                  <c:v>58.5</c:v>
                </c:pt>
                <c:pt idx="490">
                  <c:v>58.5</c:v>
                </c:pt>
                <c:pt idx="491">
                  <c:v>58.5</c:v>
                </c:pt>
                <c:pt idx="492">
                  <c:v>58.5</c:v>
                </c:pt>
                <c:pt idx="493">
                  <c:v>58.6</c:v>
                </c:pt>
                <c:pt idx="494">
                  <c:v>58.6</c:v>
                </c:pt>
                <c:pt idx="495">
                  <c:v>58.6</c:v>
                </c:pt>
                <c:pt idx="496">
                  <c:v>58.6</c:v>
                </c:pt>
                <c:pt idx="497">
                  <c:v>58.6</c:v>
                </c:pt>
                <c:pt idx="498">
                  <c:v>58.6</c:v>
                </c:pt>
                <c:pt idx="499">
                  <c:v>58.6</c:v>
                </c:pt>
                <c:pt idx="500">
                  <c:v>58.6</c:v>
                </c:pt>
                <c:pt idx="501">
                  <c:v>58.7</c:v>
                </c:pt>
                <c:pt idx="502">
                  <c:v>58.7</c:v>
                </c:pt>
                <c:pt idx="503">
                  <c:v>58.7</c:v>
                </c:pt>
                <c:pt idx="504">
                  <c:v>58.7</c:v>
                </c:pt>
                <c:pt idx="505">
                  <c:v>58.7</c:v>
                </c:pt>
                <c:pt idx="506">
                  <c:v>58.7</c:v>
                </c:pt>
                <c:pt idx="507">
                  <c:v>58.8</c:v>
                </c:pt>
                <c:pt idx="508">
                  <c:v>58.8</c:v>
                </c:pt>
                <c:pt idx="509">
                  <c:v>58.8</c:v>
                </c:pt>
                <c:pt idx="510">
                  <c:v>58.8</c:v>
                </c:pt>
                <c:pt idx="511">
                  <c:v>58.9</c:v>
                </c:pt>
                <c:pt idx="512">
                  <c:v>58.9</c:v>
                </c:pt>
                <c:pt idx="513">
                  <c:v>58.9</c:v>
                </c:pt>
                <c:pt idx="514">
                  <c:v>58.9</c:v>
                </c:pt>
                <c:pt idx="515">
                  <c:v>58.9</c:v>
                </c:pt>
                <c:pt idx="516">
                  <c:v>58.9</c:v>
                </c:pt>
                <c:pt idx="517">
                  <c:v>58.9</c:v>
                </c:pt>
                <c:pt idx="518">
                  <c:v>58.9</c:v>
                </c:pt>
                <c:pt idx="519">
                  <c:v>59</c:v>
                </c:pt>
                <c:pt idx="520">
                  <c:v>59</c:v>
                </c:pt>
                <c:pt idx="521">
                  <c:v>59</c:v>
                </c:pt>
                <c:pt idx="522">
                  <c:v>59</c:v>
                </c:pt>
                <c:pt idx="523">
                  <c:v>59</c:v>
                </c:pt>
                <c:pt idx="524">
                  <c:v>59.1</c:v>
                </c:pt>
                <c:pt idx="525">
                  <c:v>59.1</c:v>
                </c:pt>
                <c:pt idx="526">
                  <c:v>59.1</c:v>
                </c:pt>
                <c:pt idx="527">
                  <c:v>59.1</c:v>
                </c:pt>
                <c:pt idx="528">
                  <c:v>59.1</c:v>
                </c:pt>
                <c:pt idx="529">
                  <c:v>59.1</c:v>
                </c:pt>
                <c:pt idx="530">
                  <c:v>59.2</c:v>
                </c:pt>
                <c:pt idx="531">
                  <c:v>59.2</c:v>
                </c:pt>
                <c:pt idx="532">
                  <c:v>59.2</c:v>
                </c:pt>
                <c:pt idx="533">
                  <c:v>59.2</c:v>
                </c:pt>
                <c:pt idx="534">
                  <c:v>59.2</c:v>
                </c:pt>
                <c:pt idx="535">
                  <c:v>59.2</c:v>
                </c:pt>
                <c:pt idx="536">
                  <c:v>59.2</c:v>
                </c:pt>
                <c:pt idx="537">
                  <c:v>59.3</c:v>
                </c:pt>
                <c:pt idx="538">
                  <c:v>59.3</c:v>
                </c:pt>
                <c:pt idx="539">
                  <c:v>59.3</c:v>
                </c:pt>
                <c:pt idx="540">
                  <c:v>59.3</c:v>
                </c:pt>
                <c:pt idx="541">
                  <c:v>59.3</c:v>
                </c:pt>
                <c:pt idx="542">
                  <c:v>59.3</c:v>
                </c:pt>
                <c:pt idx="543">
                  <c:v>59.3</c:v>
                </c:pt>
                <c:pt idx="544">
                  <c:v>59.3</c:v>
                </c:pt>
                <c:pt idx="545">
                  <c:v>59.3</c:v>
                </c:pt>
                <c:pt idx="546">
                  <c:v>59.3</c:v>
                </c:pt>
                <c:pt idx="547">
                  <c:v>59.4</c:v>
                </c:pt>
                <c:pt idx="548">
                  <c:v>59.4</c:v>
                </c:pt>
                <c:pt idx="549">
                  <c:v>59.4</c:v>
                </c:pt>
                <c:pt idx="550">
                  <c:v>59.4</c:v>
                </c:pt>
                <c:pt idx="551">
                  <c:v>59.4</c:v>
                </c:pt>
                <c:pt idx="552">
                  <c:v>59.4</c:v>
                </c:pt>
                <c:pt idx="553">
                  <c:v>59.4</c:v>
                </c:pt>
                <c:pt idx="554">
                  <c:v>59.5</c:v>
                </c:pt>
                <c:pt idx="555">
                  <c:v>59.5</c:v>
                </c:pt>
                <c:pt idx="556">
                  <c:v>59.5</c:v>
                </c:pt>
                <c:pt idx="557">
                  <c:v>59.5</c:v>
                </c:pt>
                <c:pt idx="558">
                  <c:v>59.5</c:v>
                </c:pt>
                <c:pt idx="559">
                  <c:v>59.6</c:v>
                </c:pt>
                <c:pt idx="560">
                  <c:v>59.6</c:v>
                </c:pt>
                <c:pt idx="561">
                  <c:v>59.6</c:v>
                </c:pt>
                <c:pt idx="562">
                  <c:v>59.6</c:v>
                </c:pt>
                <c:pt idx="563">
                  <c:v>59.6</c:v>
                </c:pt>
                <c:pt idx="564">
                  <c:v>59.7</c:v>
                </c:pt>
                <c:pt idx="565">
                  <c:v>59.7</c:v>
                </c:pt>
                <c:pt idx="566">
                  <c:v>59.7</c:v>
                </c:pt>
                <c:pt idx="567">
                  <c:v>59.7</c:v>
                </c:pt>
                <c:pt idx="568">
                  <c:v>59.7</c:v>
                </c:pt>
                <c:pt idx="569">
                  <c:v>59.7</c:v>
                </c:pt>
                <c:pt idx="570">
                  <c:v>59.7</c:v>
                </c:pt>
                <c:pt idx="571">
                  <c:v>59.7</c:v>
                </c:pt>
                <c:pt idx="572">
                  <c:v>59.7</c:v>
                </c:pt>
                <c:pt idx="573">
                  <c:v>59.7</c:v>
                </c:pt>
                <c:pt idx="574">
                  <c:v>59.7</c:v>
                </c:pt>
                <c:pt idx="575">
                  <c:v>59.8</c:v>
                </c:pt>
                <c:pt idx="576">
                  <c:v>59.8</c:v>
                </c:pt>
                <c:pt idx="577">
                  <c:v>59.8</c:v>
                </c:pt>
                <c:pt idx="578">
                  <c:v>59.8</c:v>
                </c:pt>
                <c:pt idx="579">
                  <c:v>59.8</c:v>
                </c:pt>
                <c:pt idx="580">
                  <c:v>59.8</c:v>
                </c:pt>
                <c:pt idx="581">
                  <c:v>59.8</c:v>
                </c:pt>
                <c:pt idx="582">
                  <c:v>59.9</c:v>
                </c:pt>
                <c:pt idx="583">
                  <c:v>59.9</c:v>
                </c:pt>
                <c:pt idx="584">
                  <c:v>59.9</c:v>
                </c:pt>
                <c:pt idx="585">
                  <c:v>59.9</c:v>
                </c:pt>
                <c:pt idx="586">
                  <c:v>59.9</c:v>
                </c:pt>
                <c:pt idx="587">
                  <c:v>59.9</c:v>
                </c:pt>
                <c:pt idx="588">
                  <c:v>59.9</c:v>
                </c:pt>
                <c:pt idx="589">
                  <c:v>60</c:v>
                </c:pt>
                <c:pt idx="590">
                  <c:v>60</c:v>
                </c:pt>
                <c:pt idx="591">
                  <c:v>60</c:v>
                </c:pt>
                <c:pt idx="592">
                  <c:v>60</c:v>
                </c:pt>
                <c:pt idx="593">
                  <c:v>60</c:v>
                </c:pt>
                <c:pt idx="594">
                  <c:v>61</c:v>
                </c:pt>
                <c:pt idx="595">
                  <c:v>61</c:v>
                </c:pt>
                <c:pt idx="596">
                  <c:v>61</c:v>
                </c:pt>
                <c:pt idx="597">
                  <c:v>61</c:v>
                </c:pt>
                <c:pt idx="598">
                  <c:v>61</c:v>
                </c:pt>
                <c:pt idx="599">
                  <c:v>61</c:v>
                </c:pt>
                <c:pt idx="600">
                  <c:v>61</c:v>
                </c:pt>
                <c:pt idx="601">
                  <c:v>61.1</c:v>
                </c:pt>
                <c:pt idx="602">
                  <c:v>61.1</c:v>
                </c:pt>
                <c:pt idx="603">
                  <c:v>61.1</c:v>
                </c:pt>
                <c:pt idx="604">
                  <c:v>61.1</c:v>
                </c:pt>
                <c:pt idx="605">
                  <c:v>61.1</c:v>
                </c:pt>
                <c:pt idx="606">
                  <c:v>61.1</c:v>
                </c:pt>
                <c:pt idx="607">
                  <c:v>61.1</c:v>
                </c:pt>
                <c:pt idx="608">
                  <c:v>61.2</c:v>
                </c:pt>
                <c:pt idx="609">
                  <c:v>61.2</c:v>
                </c:pt>
                <c:pt idx="610">
                  <c:v>61.2</c:v>
                </c:pt>
                <c:pt idx="611">
                  <c:v>61.3</c:v>
                </c:pt>
                <c:pt idx="612">
                  <c:v>61.3</c:v>
                </c:pt>
                <c:pt idx="613">
                  <c:v>61.3</c:v>
                </c:pt>
                <c:pt idx="614">
                  <c:v>61.4</c:v>
                </c:pt>
                <c:pt idx="615">
                  <c:v>61.4</c:v>
                </c:pt>
                <c:pt idx="616">
                  <c:v>61.4</c:v>
                </c:pt>
                <c:pt idx="617">
                  <c:v>61.4</c:v>
                </c:pt>
                <c:pt idx="618">
                  <c:v>61.4</c:v>
                </c:pt>
                <c:pt idx="619">
                  <c:v>61.4</c:v>
                </c:pt>
                <c:pt idx="620">
                  <c:v>61.4</c:v>
                </c:pt>
                <c:pt idx="621">
                  <c:v>61.4</c:v>
                </c:pt>
                <c:pt idx="622">
                  <c:v>61.5</c:v>
                </c:pt>
                <c:pt idx="623">
                  <c:v>61.5</c:v>
                </c:pt>
                <c:pt idx="624">
                  <c:v>61.5</c:v>
                </c:pt>
                <c:pt idx="625">
                  <c:v>61.5</c:v>
                </c:pt>
                <c:pt idx="626">
                  <c:v>61.6</c:v>
                </c:pt>
                <c:pt idx="627">
                  <c:v>61.6</c:v>
                </c:pt>
                <c:pt idx="628">
                  <c:v>61.6</c:v>
                </c:pt>
                <c:pt idx="629">
                  <c:v>61.6</c:v>
                </c:pt>
                <c:pt idx="630">
                  <c:v>61.7</c:v>
                </c:pt>
                <c:pt idx="631">
                  <c:v>61.7</c:v>
                </c:pt>
                <c:pt idx="632">
                  <c:v>61.7</c:v>
                </c:pt>
                <c:pt idx="633">
                  <c:v>61.7</c:v>
                </c:pt>
                <c:pt idx="634">
                  <c:v>61.8</c:v>
                </c:pt>
                <c:pt idx="635">
                  <c:v>61.8</c:v>
                </c:pt>
                <c:pt idx="636">
                  <c:v>61.8</c:v>
                </c:pt>
                <c:pt idx="637">
                  <c:v>61.8</c:v>
                </c:pt>
                <c:pt idx="638">
                  <c:v>61.8</c:v>
                </c:pt>
                <c:pt idx="639">
                  <c:v>61.8</c:v>
                </c:pt>
                <c:pt idx="640">
                  <c:v>61.8</c:v>
                </c:pt>
                <c:pt idx="641">
                  <c:v>61.8</c:v>
                </c:pt>
                <c:pt idx="642">
                  <c:v>61.8</c:v>
                </c:pt>
                <c:pt idx="643">
                  <c:v>61.9</c:v>
                </c:pt>
                <c:pt idx="644">
                  <c:v>61.9</c:v>
                </c:pt>
                <c:pt idx="645">
                  <c:v>61.9</c:v>
                </c:pt>
                <c:pt idx="646">
                  <c:v>62</c:v>
                </c:pt>
                <c:pt idx="647">
                  <c:v>62</c:v>
                </c:pt>
                <c:pt idx="648">
                  <c:v>62</c:v>
                </c:pt>
                <c:pt idx="649">
                  <c:v>62</c:v>
                </c:pt>
                <c:pt idx="650">
                  <c:v>62</c:v>
                </c:pt>
                <c:pt idx="651">
                  <c:v>62</c:v>
                </c:pt>
                <c:pt idx="652">
                  <c:v>62</c:v>
                </c:pt>
                <c:pt idx="653">
                  <c:v>62</c:v>
                </c:pt>
                <c:pt idx="654">
                  <c:v>62</c:v>
                </c:pt>
                <c:pt idx="655">
                  <c:v>62</c:v>
                </c:pt>
                <c:pt idx="656">
                  <c:v>62</c:v>
                </c:pt>
                <c:pt idx="657">
                  <c:v>62</c:v>
                </c:pt>
                <c:pt idx="658">
                  <c:v>62.1</c:v>
                </c:pt>
                <c:pt idx="659">
                  <c:v>62.1</c:v>
                </c:pt>
                <c:pt idx="660">
                  <c:v>62.1</c:v>
                </c:pt>
                <c:pt idx="661">
                  <c:v>62.1</c:v>
                </c:pt>
                <c:pt idx="662">
                  <c:v>62.1</c:v>
                </c:pt>
                <c:pt idx="663">
                  <c:v>62.1</c:v>
                </c:pt>
                <c:pt idx="664">
                  <c:v>62.1</c:v>
                </c:pt>
                <c:pt idx="665">
                  <c:v>62.2</c:v>
                </c:pt>
                <c:pt idx="666">
                  <c:v>62.2</c:v>
                </c:pt>
                <c:pt idx="667">
                  <c:v>62.2</c:v>
                </c:pt>
                <c:pt idx="668">
                  <c:v>62.2</c:v>
                </c:pt>
                <c:pt idx="669">
                  <c:v>62.2</c:v>
                </c:pt>
                <c:pt idx="670">
                  <c:v>62.2</c:v>
                </c:pt>
                <c:pt idx="671">
                  <c:v>62.3</c:v>
                </c:pt>
                <c:pt idx="672">
                  <c:v>62.3</c:v>
                </c:pt>
                <c:pt idx="673">
                  <c:v>62.3</c:v>
                </c:pt>
                <c:pt idx="674">
                  <c:v>62.3</c:v>
                </c:pt>
                <c:pt idx="675">
                  <c:v>62.3</c:v>
                </c:pt>
                <c:pt idx="676">
                  <c:v>62.3</c:v>
                </c:pt>
                <c:pt idx="677">
                  <c:v>62.4</c:v>
                </c:pt>
                <c:pt idx="678">
                  <c:v>62.4</c:v>
                </c:pt>
                <c:pt idx="679">
                  <c:v>62.4</c:v>
                </c:pt>
                <c:pt idx="680">
                  <c:v>62.5</c:v>
                </c:pt>
                <c:pt idx="681">
                  <c:v>62.5</c:v>
                </c:pt>
                <c:pt idx="682">
                  <c:v>62.5</c:v>
                </c:pt>
                <c:pt idx="683">
                  <c:v>62.5</c:v>
                </c:pt>
                <c:pt idx="684">
                  <c:v>62.5</c:v>
                </c:pt>
                <c:pt idx="685">
                  <c:v>62.5</c:v>
                </c:pt>
                <c:pt idx="686">
                  <c:v>62.5</c:v>
                </c:pt>
                <c:pt idx="687">
                  <c:v>62.5</c:v>
                </c:pt>
                <c:pt idx="688">
                  <c:v>62.6</c:v>
                </c:pt>
                <c:pt idx="689">
                  <c:v>62.6</c:v>
                </c:pt>
                <c:pt idx="690">
                  <c:v>62.6</c:v>
                </c:pt>
                <c:pt idx="691">
                  <c:v>62.6</c:v>
                </c:pt>
                <c:pt idx="692">
                  <c:v>62.6</c:v>
                </c:pt>
                <c:pt idx="693">
                  <c:v>62.6</c:v>
                </c:pt>
                <c:pt idx="694">
                  <c:v>62.7</c:v>
                </c:pt>
                <c:pt idx="695">
                  <c:v>62.7</c:v>
                </c:pt>
                <c:pt idx="696">
                  <c:v>62.7</c:v>
                </c:pt>
                <c:pt idx="697">
                  <c:v>62.7</c:v>
                </c:pt>
                <c:pt idx="698">
                  <c:v>62.7</c:v>
                </c:pt>
                <c:pt idx="699">
                  <c:v>62.8</c:v>
                </c:pt>
                <c:pt idx="700">
                  <c:v>62.8</c:v>
                </c:pt>
                <c:pt idx="701">
                  <c:v>62.8</c:v>
                </c:pt>
                <c:pt idx="702">
                  <c:v>62.8</c:v>
                </c:pt>
                <c:pt idx="703">
                  <c:v>62.8</c:v>
                </c:pt>
                <c:pt idx="704">
                  <c:v>62.8</c:v>
                </c:pt>
                <c:pt idx="705">
                  <c:v>62.8</c:v>
                </c:pt>
                <c:pt idx="706">
                  <c:v>62.8</c:v>
                </c:pt>
                <c:pt idx="707">
                  <c:v>62.8</c:v>
                </c:pt>
                <c:pt idx="708">
                  <c:v>62.9</c:v>
                </c:pt>
                <c:pt idx="709">
                  <c:v>62.9</c:v>
                </c:pt>
                <c:pt idx="710">
                  <c:v>62.9</c:v>
                </c:pt>
                <c:pt idx="711">
                  <c:v>62.9</c:v>
                </c:pt>
                <c:pt idx="712">
                  <c:v>62.9</c:v>
                </c:pt>
                <c:pt idx="713">
                  <c:v>62.9</c:v>
                </c:pt>
                <c:pt idx="714">
                  <c:v>62.9</c:v>
                </c:pt>
                <c:pt idx="715">
                  <c:v>62.9</c:v>
                </c:pt>
                <c:pt idx="716">
                  <c:v>62.9</c:v>
                </c:pt>
                <c:pt idx="717">
                  <c:v>63</c:v>
                </c:pt>
                <c:pt idx="718">
                  <c:v>63</c:v>
                </c:pt>
                <c:pt idx="719">
                  <c:v>63</c:v>
                </c:pt>
                <c:pt idx="720">
                  <c:v>63</c:v>
                </c:pt>
                <c:pt idx="721">
                  <c:v>63</c:v>
                </c:pt>
                <c:pt idx="722">
                  <c:v>63</c:v>
                </c:pt>
                <c:pt idx="723">
                  <c:v>63</c:v>
                </c:pt>
                <c:pt idx="724">
                  <c:v>63</c:v>
                </c:pt>
                <c:pt idx="725">
                  <c:v>63</c:v>
                </c:pt>
                <c:pt idx="726">
                  <c:v>63</c:v>
                </c:pt>
                <c:pt idx="727">
                  <c:v>63</c:v>
                </c:pt>
                <c:pt idx="728">
                  <c:v>63</c:v>
                </c:pt>
                <c:pt idx="729">
                  <c:v>63.1</c:v>
                </c:pt>
                <c:pt idx="730">
                  <c:v>63.1</c:v>
                </c:pt>
                <c:pt idx="731">
                  <c:v>63.1</c:v>
                </c:pt>
                <c:pt idx="732">
                  <c:v>63.1</c:v>
                </c:pt>
                <c:pt idx="733">
                  <c:v>63.1</c:v>
                </c:pt>
                <c:pt idx="734">
                  <c:v>63.2</c:v>
                </c:pt>
                <c:pt idx="735">
                  <c:v>63.2</c:v>
                </c:pt>
                <c:pt idx="736">
                  <c:v>63.2</c:v>
                </c:pt>
                <c:pt idx="737">
                  <c:v>63.2</c:v>
                </c:pt>
                <c:pt idx="738">
                  <c:v>63.2</c:v>
                </c:pt>
                <c:pt idx="739">
                  <c:v>63.2</c:v>
                </c:pt>
                <c:pt idx="740">
                  <c:v>63.3</c:v>
                </c:pt>
                <c:pt idx="741">
                  <c:v>63.3</c:v>
                </c:pt>
                <c:pt idx="742">
                  <c:v>63.3</c:v>
                </c:pt>
                <c:pt idx="743">
                  <c:v>63.3</c:v>
                </c:pt>
                <c:pt idx="744">
                  <c:v>63.3</c:v>
                </c:pt>
                <c:pt idx="745">
                  <c:v>63.3</c:v>
                </c:pt>
                <c:pt idx="746">
                  <c:v>63.3</c:v>
                </c:pt>
                <c:pt idx="747">
                  <c:v>63.4</c:v>
                </c:pt>
                <c:pt idx="748">
                  <c:v>63.4</c:v>
                </c:pt>
                <c:pt idx="749">
                  <c:v>63.4</c:v>
                </c:pt>
                <c:pt idx="750">
                  <c:v>63.4</c:v>
                </c:pt>
                <c:pt idx="751">
                  <c:v>63.4</c:v>
                </c:pt>
                <c:pt idx="752">
                  <c:v>63.5</c:v>
                </c:pt>
                <c:pt idx="753">
                  <c:v>63.5</c:v>
                </c:pt>
                <c:pt idx="754">
                  <c:v>63.5</c:v>
                </c:pt>
                <c:pt idx="755">
                  <c:v>63.5</c:v>
                </c:pt>
                <c:pt idx="756">
                  <c:v>63.5</c:v>
                </c:pt>
                <c:pt idx="757">
                  <c:v>63.5</c:v>
                </c:pt>
                <c:pt idx="758">
                  <c:v>63.5</c:v>
                </c:pt>
                <c:pt idx="759">
                  <c:v>63.5</c:v>
                </c:pt>
                <c:pt idx="760">
                  <c:v>63.5</c:v>
                </c:pt>
                <c:pt idx="761">
                  <c:v>63.6</c:v>
                </c:pt>
                <c:pt idx="762">
                  <c:v>63.6</c:v>
                </c:pt>
                <c:pt idx="763">
                  <c:v>63.6</c:v>
                </c:pt>
                <c:pt idx="764">
                  <c:v>63.7</c:v>
                </c:pt>
                <c:pt idx="765">
                  <c:v>63.7</c:v>
                </c:pt>
                <c:pt idx="766">
                  <c:v>63.7</c:v>
                </c:pt>
                <c:pt idx="767">
                  <c:v>63.7</c:v>
                </c:pt>
                <c:pt idx="768">
                  <c:v>63.7</c:v>
                </c:pt>
                <c:pt idx="769">
                  <c:v>63.7</c:v>
                </c:pt>
                <c:pt idx="770">
                  <c:v>63.7</c:v>
                </c:pt>
                <c:pt idx="771">
                  <c:v>63.8</c:v>
                </c:pt>
                <c:pt idx="772">
                  <c:v>63.8</c:v>
                </c:pt>
                <c:pt idx="773">
                  <c:v>63.8</c:v>
                </c:pt>
                <c:pt idx="774">
                  <c:v>63.8</c:v>
                </c:pt>
                <c:pt idx="775">
                  <c:v>63.8</c:v>
                </c:pt>
                <c:pt idx="776">
                  <c:v>63.8</c:v>
                </c:pt>
                <c:pt idx="777">
                  <c:v>63.8</c:v>
                </c:pt>
                <c:pt idx="778">
                  <c:v>63.9</c:v>
                </c:pt>
                <c:pt idx="779">
                  <c:v>63.9</c:v>
                </c:pt>
                <c:pt idx="780">
                  <c:v>63.9</c:v>
                </c:pt>
                <c:pt idx="781">
                  <c:v>63.9</c:v>
                </c:pt>
                <c:pt idx="782">
                  <c:v>64</c:v>
                </c:pt>
                <c:pt idx="783">
                  <c:v>64</c:v>
                </c:pt>
                <c:pt idx="784">
                  <c:v>64</c:v>
                </c:pt>
                <c:pt idx="785">
                  <c:v>64</c:v>
                </c:pt>
                <c:pt idx="786">
                  <c:v>64</c:v>
                </c:pt>
                <c:pt idx="787">
                  <c:v>64</c:v>
                </c:pt>
                <c:pt idx="788">
                  <c:v>64</c:v>
                </c:pt>
                <c:pt idx="789">
                  <c:v>64</c:v>
                </c:pt>
                <c:pt idx="790">
                  <c:v>64</c:v>
                </c:pt>
                <c:pt idx="791">
                  <c:v>64</c:v>
                </c:pt>
                <c:pt idx="792">
                  <c:v>64</c:v>
                </c:pt>
                <c:pt idx="793">
                  <c:v>64.099999999999994</c:v>
                </c:pt>
                <c:pt idx="794">
                  <c:v>64.099999999999994</c:v>
                </c:pt>
                <c:pt idx="795">
                  <c:v>64.099999999999994</c:v>
                </c:pt>
                <c:pt idx="796">
                  <c:v>64.099999999999994</c:v>
                </c:pt>
                <c:pt idx="797">
                  <c:v>64.099999999999994</c:v>
                </c:pt>
                <c:pt idx="798">
                  <c:v>64.2</c:v>
                </c:pt>
                <c:pt idx="799">
                  <c:v>64.2</c:v>
                </c:pt>
                <c:pt idx="800">
                  <c:v>64.2</c:v>
                </c:pt>
                <c:pt idx="801">
                  <c:v>64.2</c:v>
                </c:pt>
                <c:pt idx="802">
                  <c:v>64.2</c:v>
                </c:pt>
                <c:pt idx="803">
                  <c:v>64.2</c:v>
                </c:pt>
                <c:pt idx="804">
                  <c:v>64.3</c:v>
                </c:pt>
                <c:pt idx="805">
                  <c:v>64.3</c:v>
                </c:pt>
                <c:pt idx="806">
                  <c:v>64.3</c:v>
                </c:pt>
                <c:pt idx="807">
                  <c:v>64.3</c:v>
                </c:pt>
                <c:pt idx="808">
                  <c:v>64.3</c:v>
                </c:pt>
                <c:pt idx="809">
                  <c:v>64.3</c:v>
                </c:pt>
                <c:pt idx="810">
                  <c:v>64.3</c:v>
                </c:pt>
                <c:pt idx="811">
                  <c:v>64.400000000000006</c:v>
                </c:pt>
                <c:pt idx="812">
                  <c:v>64.400000000000006</c:v>
                </c:pt>
                <c:pt idx="813">
                  <c:v>64.400000000000006</c:v>
                </c:pt>
                <c:pt idx="814">
                  <c:v>64.400000000000006</c:v>
                </c:pt>
                <c:pt idx="815">
                  <c:v>64.400000000000006</c:v>
                </c:pt>
                <c:pt idx="816">
                  <c:v>64.400000000000006</c:v>
                </c:pt>
                <c:pt idx="817">
                  <c:v>64.400000000000006</c:v>
                </c:pt>
                <c:pt idx="818">
                  <c:v>64.400000000000006</c:v>
                </c:pt>
                <c:pt idx="819">
                  <c:v>64.5</c:v>
                </c:pt>
                <c:pt idx="820">
                  <c:v>64.5</c:v>
                </c:pt>
                <c:pt idx="821">
                  <c:v>64.5</c:v>
                </c:pt>
                <c:pt idx="822">
                  <c:v>64.5</c:v>
                </c:pt>
                <c:pt idx="823">
                  <c:v>64.5</c:v>
                </c:pt>
                <c:pt idx="824">
                  <c:v>64.599999999999994</c:v>
                </c:pt>
                <c:pt idx="825">
                  <c:v>64.599999999999994</c:v>
                </c:pt>
                <c:pt idx="826">
                  <c:v>64.599999999999994</c:v>
                </c:pt>
                <c:pt idx="827">
                  <c:v>64.599999999999994</c:v>
                </c:pt>
                <c:pt idx="828">
                  <c:v>64.599999999999994</c:v>
                </c:pt>
                <c:pt idx="829">
                  <c:v>64.599999999999994</c:v>
                </c:pt>
                <c:pt idx="830">
                  <c:v>64.599999999999994</c:v>
                </c:pt>
                <c:pt idx="831">
                  <c:v>64.7</c:v>
                </c:pt>
                <c:pt idx="832">
                  <c:v>64.7</c:v>
                </c:pt>
                <c:pt idx="833">
                  <c:v>64.7</c:v>
                </c:pt>
                <c:pt idx="834">
                  <c:v>64.7</c:v>
                </c:pt>
                <c:pt idx="835">
                  <c:v>64.7</c:v>
                </c:pt>
                <c:pt idx="836">
                  <c:v>64.7</c:v>
                </c:pt>
                <c:pt idx="837">
                  <c:v>64.7</c:v>
                </c:pt>
                <c:pt idx="838">
                  <c:v>64.7</c:v>
                </c:pt>
                <c:pt idx="839">
                  <c:v>64.7</c:v>
                </c:pt>
                <c:pt idx="840">
                  <c:v>64.7</c:v>
                </c:pt>
                <c:pt idx="841">
                  <c:v>64.8</c:v>
                </c:pt>
                <c:pt idx="842">
                  <c:v>64.8</c:v>
                </c:pt>
                <c:pt idx="843">
                  <c:v>64.8</c:v>
                </c:pt>
                <c:pt idx="844">
                  <c:v>64.8</c:v>
                </c:pt>
                <c:pt idx="845">
                  <c:v>64.8</c:v>
                </c:pt>
                <c:pt idx="846">
                  <c:v>64.900000000000006</c:v>
                </c:pt>
                <c:pt idx="847">
                  <c:v>64.900000000000006</c:v>
                </c:pt>
                <c:pt idx="848">
                  <c:v>64.900000000000006</c:v>
                </c:pt>
                <c:pt idx="849">
                  <c:v>64.900000000000006</c:v>
                </c:pt>
                <c:pt idx="850">
                  <c:v>64.900000000000006</c:v>
                </c:pt>
                <c:pt idx="851">
                  <c:v>65</c:v>
                </c:pt>
                <c:pt idx="852">
                  <c:v>65</c:v>
                </c:pt>
                <c:pt idx="853">
                  <c:v>65</c:v>
                </c:pt>
                <c:pt idx="854">
                  <c:v>65</c:v>
                </c:pt>
                <c:pt idx="855">
                  <c:v>65</c:v>
                </c:pt>
                <c:pt idx="856">
                  <c:v>65</c:v>
                </c:pt>
                <c:pt idx="857">
                  <c:v>65</c:v>
                </c:pt>
                <c:pt idx="858">
                  <c:v>65</c:v>
                </c:pt>
                <c:pt idx="859">
                  <c:v>65</c:v>
                </c:pt>
                <c:pt idx="860">
                  <c:v>65</c:v>
                </c:pt>
                <c:pt idx="861">
                  <c:v>65</c:v>
                </c:pt>
                <c:pt idx="862">
                  <c:v>65</c:v>
                </c:pt>
                <c:pt idx="863">
                  <c:v>65</c:v>
                </c:pt>
                <c:pt idx="864">
                  <c:v>65.099999999999994</c:v>
                </c:pt>
                <c:pt idx="865">
                  <c:v>65.099999999999994</c:v>
                </c:pt>
                <c:pt idx="866">
                  <c:v>65.099999999999994</c:v>
                </c:pt>
                <c:pt idx="867">
                  <c:v>65.099999999999994</c:v>
                </c:pt>
                <c:pt idx="868">
                  <c:v>65.099999999999994</c:v>
                </c:pt>
                <c:pt idx="869">
                  <c:v>65.099999999999994</c:v>
                </c:pt>
                <c:pt idx="870">
                  <c:v>65.099999999999994</c:v>
                </c:pt>
                <c:pt idx="871">
                  <c:v>65.099999999999994</c:v>
                </c:pt>
                <c:pt idx="872">
                  <c:v>65.2</c:v>
                </c:pt>
                <c:pt idx="873">
                  <c:v>65.2</c:v>
                </c:pt>
                <c:pt idx="874">
                  <c:v>65.2</c:v>
                </c:pt>
                <c:pt idx="875">
                  <c:v>65.2</c:v>
                </c:pt>
                <c:pt idx="876">
                  <c:v>65.2</c:v>
                </c:pt>
                <c:pt idx="877">
                  <c:v>65.2</c:v>
                </c:pt>
                <c:pt idx="878">
                  <c:v>65.3</c:v>
                </c:pt>
                <c:pt idx="879">
                  <c:v>65.3</c:v>
                </c:pt>
                <c:pt idx="880">
                  <c:v>65.3</c:v>
                </c:pt>
                <c:pt idx="881">
                  <c:v>65.3</c:v>
                </c:pt>
                <c:pt idx="882">
                  <c:v>65.3</c:v>
                </c:pt>
                <c:pt idx="883">
                  <c:v>65.3</c:v>
                </c:pt>
                <c:pt idx="884">
                  <c:v>65.3</c:v>
                </c:pt>
                <c:pt idx="885">
                  <c:v>65.400000000000006</c:v>
                </c:pt>
                <c:pt idx="886">
                  <c:v>65.400000000000006</c:v>
                </c:pt>
                <c:pt idx="887">
                  <c:v>65.400000000000006</c:v>
                </c:pt>
                <c:pt idx="888">
                  <c:v>65.400000000000006</c:v>
                </c:pt>
                <c:pt idx="889">
                  <c:v>65.400000000000006</c:v>
                </c:pt>
                <c:pt idx="890">
                  <c:v>65.400000000000006</c:v>
                </c:pt>
                <c:pt idx="891">
                  <c:v>65.400000000000006</c:v>
                </c:pt>
                <c:pt idx="892">
                  <c:v>65.400000000000006</c:v>
                </c:pt>
                <c:pt idx="893">
                  <c:v>65.400000000000006</c:v>
                </c:pt>
                <c:pt idx="894">
                  <c:v>65.5</c:v>
                </c:pt>
                <c:pt idx="895">
                  <c:v>65.5</c:v>
                </c:pt>
                <c:pt idx="896">
                  <c:v>65.5</c:v>
                </c:pt>
                <c:pt idx="897">
                  <c:v>65.5</c:v>
                </c:pt>
                <c:pt idx="898">
                  <c:v>65.5</c:v>
                </c:pt>
                <c:pt idx="899">
                  <c:v>65.5</c:v>
                </c:pt>
                <c:pt idx="900">
                  <c:v>65.599999999999994</c:v>
                </c:pt>
                <c:pt idx="901">
                  <c:v>65.599999999999994</c:v>
                </c:pt>
                <c:pt idx="902">
                  <c:v>65.599999999999994</c:v>
                </c:pt>
                <c:pt idx="903">
                  <c:v>65.599999999999994</c:v>
                </c:pt>
                <c:pt idx="904">
                  <c:v>65.599999999999994</c:v>
                </c:pt>
                <c:pt idx="905">
                  <c:v>65.599999999999994</c:v>
                </c:pt>
                <c:pt idx="906">
                  <c:v>65.599999999999994</c:v>
                </c:pt>
                <c:pt idx="907">
                  <c:v>65.7</c:v>
                </c:pt>
                <c:pt idx="908">
                  <c:v>65.7</c:v>
                </c:pt>
                <c:pt idx="909">
                  <c:v>65.7</c:v>
                </c:pt>
                <c:pt idx="910">
                  <c:v>65.7</c:v>
                </c:pt>
                <c:pt idx="911">
                  <c:v>65.7</c:v>
                </c:pt>
                <c:pt idx="912">
                  <c:v>65.7</c:v>
                </c:pt>
                <c:pt idx="913">
                  <c:v>65.7</c:v>
                </c:pt>
                <c:pt idx="914">
                  <c:v>65.7</c:v>
                </c:pt>
                <c:pt idx="915">
                  <c:v>65.8</c:v>
                </c:pt>
                <c:pt idx="916">
                  <c:v>65.8</c:v>
                </c:pt>
                <c:pt idx="917">
                  <c:v>65.8</c:v>
                </c:pt>
                <c:pt idx="918">
                  <c:v>65.8</c:v>
                </c:pt>
                <c:pt idx="919">
                  <c:v>65.8</c:v>
                </c:pt>
                <c:pt idx="920">
                  <c:v>65.8</c:v>
                </c:pt>
                <c:pt idx="921">
                  <c:v>65.8</c:v>
                </c:pt>
                <c:pt idx="922">
                  <c:v>65.8</c:v>
                </c:pt>
                <c:pt idx="923">
                  <c:v>65.8</c:v>
                </c:pt>
                <c:pt idx="924">
                  <c:v>65.8</c:v>
                </c:pt>
                <c:pt idx="925">
                  <c:v>65.900000000000006</c:v>
                </c:pt>
                <c:pt idx="926">
                  <c:v>65.900000000000006</c:v>
                </c:pt>
                <c:pt idx="927">
                  <c:v>65.900000000000006</c:v>
                </c:pt>
                <c:pt idx="928">
                  <c:v>65.900000000000006</c:v>
                </c:pt>
                <c:pt idx="929">
                  <c:v>65.900000000000006</c:v>
                </c:pt>
                <c:pt idx="930">
                  <c:v>65.900000000000006</c:v>
                </c:pt>
                <c:pt idx="931">
                  <c:v>65.900000000000006</c:v>
                </c:pt>
                <c:pt idx="932">
                  <c:v>65.900000000000006</c:v>
                </c:pt>
                <c:pt idx="933">
                  <c:v>66</c:v>
                </c:pt>
                <c:pt idx="934">
                  <c:v>66</c:v>
                </c:pt>
                <c:pt idx="935">
                  <c:v>66</c:v>
                </c:pt>
                <c:pt idx="936">
                  <c:v>66</c:v>
                </c:pt>
                <c:pt idx="937">
                  <c:v>66</c:v>
                </c:pt>
                <c:pt idx="938">
                  <c:v>66</c:v>
                </c:pt>
                <c:pt idx="939">
                  <c:v>66</c:v>
                </c:pt>
                <c:pt idx="940">
                  <c:v>66</c:v>
                </c:pt>
                <c:pt idx="941">
                  <c:v>66</c:v>
                </c:pt>
                <c:pt idx="942">
                  <c:v>66</c:v>
                </c:pt>
                <c:pt idx="943">
                  <c:v>66</c:v>
                </c:pt>
                <c:pt idx="944">
                  <c:v>66.099999999999994</c:v>
                </c:pt>
                <c:pt idx="945">
                  <c:v>66.099999999999994</c:v>
                </c:pt>
                <c:pt idx="946">
                  <c:v>66.099999999999994</c:v>
                </c:pt>
                <c:pt idx="947">
                  <c:v>66.099999999999994</c:v>
                </c:pt>
                <c:pt idx="948">
                  <c:v>66.099999999999994</c:v>
                </c:pt>
                <c:pt idx="949">
                  <c:v>66.099999999999994</c:v>
                </c:pt>
                <c:pt idx="950">
                  <c:v>66.2</c:v>
                </c:pt>
                <c:pt idx="951">
                  <c:v>66.2</c:v>
                </c:pt>
                <c:pt idx="952">
                  <c:v>66.2</c:v>
                </c:pt>
                <c:pt idx="953">
                  <c:v>66.2</c:v>
                </c:pt>
                <c:pt idx="954">
                  <c:v>66.2</c:v>
                </c:pt>
                <c:pt idx="955">
                  <c:v>66.2</c:v>
                </c:pt>
                <c:pt idx="956">
                  <c:v>66.2</c:v>
                </c:pt>
                <c:pt idx="957">
                  <c:v>66.2</c:v>
                </c:pt>
                <c:pt idx="958">
                  <c:v>66.3</c:v>
                </c:pt>
                <c:pt idx="959">
                  <c:v>66.3</c:v>
                </c:pt>
                <c:pt idx="960">
                  <c:v>66.3</c:v>
                </c:pt>
                <c:pt idx="961">
                  <c:v>66.3</c:v>
                </c:pt>
                <c:pt idx="962">
                  <c:v>66.3</c:v>
                </c:pt>
                <c:pt idx="963">
                  <c:v>66.3</c:v>
                </c:pt>
                <c:pt idx="964">
                  <c:v>66.400000000000006</c:v>
                </c:pt>
                <c:pt idx="965">
                  <c:v>66.400000000000006</c:v>
                </c:pt>
                <c:pt idx="966">
                  <c:v>66.400000000000006</c:v>
                </c:pt>
                <c:pt idx="967">
                  <c:v>66.400000000000006</c:v>
                </c:pt>
                <c:pt idx="968">
                  <c:v>66.400000000000006</c:v>
                </c:pt>
                <c:pt idx="969">
                  <c:v>66.400000000000006</c:v>
                </c:pt>
                <c:pt idx="970">
                  <c:v>66.5</c:v>
                </c:pt>
                <c:pt idx="971">
                  <c:v>66.5</c:v>
                </c:pt>
                <c:pt idx="972">
                  <c:v>66.5</c:v>
                </c:pt>
                <c:pt idx="973">
                  <c:v>66.5</c:v>
                </c:pt>
                <c:pt idx="974">
                  <c:v>66.599999999999994</c:v>
                </c:pt>
                <c:pt idx="975">
                  <c:v>66.599999999999994</c:v>
                </c:pt>
                <c:pt idx="976">
                  <c:v>66.599999999999994</c:v>
                </c:pt>
                <c:pt idx="977">
                  <c:v>66.599999999999994</c:v>
                </c:pt>
                <c:pt idx="978">
                  <c:v>66.599999999999994</c:v>
                </c:pt>
                <c:pt idx="979">
                  <c:v>66.599999999999994</c:v>
                </c:pt>
                <c:pt idx="980">
                  <c:v>66.599999999999994</c:v>
                </c:pt>
                <c:pt idx="981">
                  <c:v>66.599999999999994</c:v>
                </c:pt>
                <c:pt idx="982">
                  <c:v>66.599999999999994</c:v>
                </c:pt>
                <c:pt idx="983">
                  <c:v>66.599999999999994</c:v>
                </c:pt>
                <c:pt idx="984">
                  <c:v>66.7</c:v>
                </c:pt>
                <c:pt idx="985">
                  <c:v>66.7</c:v>
                </c:pt>
                <c:pt idx="986">
                  <c:v>66.7</c:v>
                </c:pt>
                <c:pt idx="987">
                  <c:v>66.7</c:v>
                </c:pt>
                <c:pt idx="988">
                  <c:v>66.7</c:v>
                </c:pt>
                <c:pt idx="989">
                  <c:v>66.8</c:v>
                </c:pt>
                <c:pt idx="990">
                  <c:v>66.8</c:v>
                </c:pt>
                <c:pt idx="991">
                  <c:v>66.8</c:v>
                </c:pt>
                <c:pt idx="992">
                  <c:v>66.8</c:v>
                </c:pt>
                <c:pt idx="993">
                  <c:v>66.8</c:v>
                </c:pt>
                <c:pt idx="994">
                  <c:v>66.8</c:v>
                </c:pt>
                <c:pt idx="995">
                  <c:v>66.8</c:v>
                </c:pt>
                <c:pt idx="996">
                  <c:v>66.8</c:v>
                </c:pt>
                <c:pt idx="997">
                  <c:v>66.900000000000006</c:v>
                </c:pt>
                <c:pt idx="998">
                  <c:v>66.900000000000006</c:v>
                </c:pt>
                <c:pt idx="999">
                  <c:v>66.900000000000006</c:v>
                </c:pt>
                <c:pt idx="1000">
                  <c:v>66.900000000000006</c:v>
                </c:pt>
                <c:pt idx="1001">
                  <c:v>66.900000000000006</c:v>
                </c:pt>
                <c:pt idx="1002">
                  <c:v>67</c:v>
                </c:pt>
                <c:pt idx="1003">
                  <c:v>67</c:v>
                </c:pt>
                <c:pt idx="1004">
                  <c:v>67</c:v>
                </c:pt>
                <c:pt idx="1005">
                  <c:v>67</c:v>
                </c:pt>
                <c:pt idx="1006">
                  <c:v>67</c:v>
                </c:pt>
                <c:pt idx="1007">
                  <c:v>67</c:v>
                </c:pt>
                <c:pt idx="1008">
                  <c:v>67</c:v>
                </c:pt>
                <c:pt idx="1009">
                  <c:v>67</c:v>
                </c:pt>
                <c:pt idx="1010">
                  <c:v>67</c:v>
                </c:pt>
                <c:pt idx="1011">
                  <c:v>67</c:v>
                </c:pt>
                <c:pt idx="1012">
                  <c:v>67</c:v>
                </c:pt>
                <c:pt idx="1013">
                  <c:v>67</c:v>
                </c:pt>
                <c:pt idx="1014">
                  <c:v>67.099999999999994</c:v>
                </c:pt>
                <c:pt idx="1015">
                  <c:v>67.099999999999994</c:v>
                </c:pt>
                <c:pt idx="1016">
                  <c:v>67.099999999999994</c:v>
                </c:pt>
                <c:pt idx="1017">
                  <c:v>67.099999999999994</c:v>
                </c:pt>
                <c:pt idx="1018">
                  <c:v>67.099999999999994</c:v>
                </c:pt>
                <c:pt idx="1019">
                  <c:v>67.099999999999994</c:v>
                </c:pt>
                <c:pt idx="1020">
                  <c:v>67.2</c:v>
                </c:pt>
                <c:pt idx="1021">
                  <c:v>67.2</c:v>
                </c:pt>
                <c:pt idx="1022">
                  <c:v>67.2</c:v>
                </c:pt>
                <c:pt idx="1023">
                  <c:v>67.2</c:v>
                </c:pt>
                <c:pt idx="1024">
                  <c:v>67.2</c:v>
                </c:pt>
                <c:pt idx="1025">
                  <c:v>67.2</c:v>
                </c:pt>
                <c:pt idx="1026">
                  <c:v>67.2</c:v>
                </c:pt>
                <c:pt idx="1027">
                  <c:v>67.2</c:v>
                </c:pt>
                <c:pt idx="1028">
                  <c:v>67.2</c:v>
                </c:pt>
                <c:pt idx="1029">
                  <c:v>67.3</c:v>
                </c:pt>
                <c:pt idx="1030">
                  <c:v>67.3</c:v>
                </c:pt>
                <c:pt idx="1031">
                  <c:v>67.3</c:v>
                </c:pt>
                <c:pt idx="1032">
                  <c:v>67.3</c:v>
                </c:pt>
                <c:pt idx="1033">
                  <c:v>67.3</c:v>
                </c:pt>
                <c:pt idx="1034">
                  <c:v>67.3</c:v>
                </c:pt>
                <c:pt idx="1035">
                  <c:v>67.3</c:v>
                </c:pt>
                <c:pt idx="1036">
                  <c:v>67.3</c:v>
                </c:pt>
                <c:pt idx="1037">
                  <c:v>67.3</c:v>
                </c:pt>
                <c:pt idx="1038">
                  <c:v>67.3</c:v>
                </c:pt>
                <c:pt idx="1039">
                  <c:v>67.3</c:v>
                </c:pt>
                <c:pt idx="1040">
                  <c:v>67.400000000000006</c:v>
                </c:pt>
                <c:pt idx="1041">
                  <c:v>67.400000000000006</c:v>
                </c:pt>
                <c:pt idx="1042">
                  <c:v>67.400000000000006</c:v>
                </c:pt>
                <c:pt idx="1043">
                  <c:v>67.400000000000006</c:v>
                </c:pt>
                <c:pt idx="1044">
                  <c:v>67.400000000000006</c:v>
                </c:pt>
                <c:pt idx="1045">
                  <c:v>67.400000000000006</c:v>
                </c:pt>
                <c:pt idx="1046">
                  <c:v>67.400000000000006</c:v>
                </c:pt>
                <c:pt idx="1047">
                  <c:v>67.400000000000006</c:v>
                </c:pt>
                <c:pt idx="1048">
                  <c:v>67.400000000000006</c:v>
                </c:pt>
                <c:pt idx="1049">
                  <c:v>67.5</c:v>
                </c:pt>
                <c:pt idx="1050">
                  <c:v>67.5</c:v>
                </c:pt>
                <c:pt idx="1051">
                  <c:v>67.5</c:v>
                </c:pt>
                <c:pt idx="1052">
                  <c:v>67.5</c:v>
                </c:pt>
                <c:pt idx="1053">
                  <c:v>67.5</c:v>
                </c:pt>
                <c:pt idx="1054">
                  <c:v>67.5</c:v>
                </c:pt>
                <c:pt idx="1055">
                  <c:v>67.5</c:v>
                </c:pt>
                <c:pt idx="1056">
                  <c:v>67.5</c:v>
                </c:pt>
                <c:pt idx="1057">
                  <c:v>67.5</c:v>
                </c:pt>
                <c:pt idx="1058">
                  <c:v>67.5</c:v>
                </c:pt>
                <c:pt idx="1059">
                  <c:v>67.5</c:v>
                </c:pt>
                <c:pt idx="1060">
                  <c:v>67.599999999999994</c:v>
                </c:pt>
                <c:pt idx="1061">
                  <c:v>67.599999999999994</c:v>
                </c:pt>
                <c:pt idx="1062">
                  <c:v>67.599999999999994</c:v>
                </c:pt>
                <c:pt idx="1063">
                  <c:v>67.599999999999994</c:v>
                </c:pt>
                <c:pt idx="1064">
                  <c:v>67.599999999999994</c:v>
                </c:pt>
                <c:pt idx="1065">
                  <c:v>67.599999999999994</c:v>
                </c:pt>
                <c:pt idx="1066">
                  <c:v>67.599999999999994</c:v>
                </c:pt>
                <c:pt idx="1067">
                  <c:v>67.599999999999994</c:v>
                </c:pt>
                <c:pt idx="1068">
                  <c:v>67.599999999999994</c:v>
                </c:pt>
                <c:pt idx="1069">
                  <c:v>67.599999999999994</c:v>
                </c:pt>
                <c:pt idx="1070">
                  <c:v>67.7</c:v>
                </c:pt>
                <c:pt idx="1071">
                  <c:v>67.7</c:v>
                </c:pt>
                <c:pt idx="1072">
                  <c:v>67.7</c:v>
                </c:pt>
                <c:pt idx="1073">
                  <c:v>67.7</c:v>
                </c:pt>
                <c:pt idx="1074">
                  <c:v>67.7</c:v>
                </c:pt>
                <c:pt idx="1075">
                  <c:v>67.7</c:v>
                </c:pt>
                <c:pt idx="1076">
                  <c:v>67.7</c:v>
                </c:pt>
                <c:pt idx="1077">
                  <c:v>67.7</c:v>
                </c:pt>
                <c:pt idx="1078">
                  <c:v>67.7</c:v>
                </c:pt>
                <c:pt idx="1079">
                  <c:v>67.7</c:v>
                </c:pt>
                <c:pt idx="1080">
                  <c:v>67.7</c:v>
                </c:pt>
                <c:pt idx="1081">
                  <c:v>67.8</c:v>
                </c:pt>
                <c:pt idx="1082">
                  <c:v>67.8</c:v>
                </c:pt>
                <c:pt idx="1083">
                  <c:v>67.8</c:v>
                </c:pt>
                <c:pt idx="1084">
                  <c:v>67.8</c:v>
                </c:pt>
                <c:pt idx="1085">
                  <c:v>67.8</c:v>
                </c:pt>
                <c:pt idx="1086">
                  <c:v>67.8</c:v>
                </c:pt>
                <c:pt idx="1087">
                  <c:v>67.8</c:v>
                </c:pt>
                <c:pt idx="1088">
                  <c:v>67.8</c:v>
                </c:pt>
                <c:pt idx="1089">
                  <c:v>67.8</c:v>
                </c:pt>
                <c:pt idx="1090">
                  <c:v>67.8</c:v>
                </c:pt>
                <c:pt idx="1091">
                  <c:v>67.900000000000006</c:v>
                </c:pt>
                <c:pt idx="1092">
                  <c:v>67.900000000000006</c:v>
                </c:pt>
                <c:pt idx="1093">
                  <c:v>67.900000000000006</c:v>
                </c:pt>
                <c:pt idx="1094">
                  <c:v>67.900000000000006</c:v>
                </c:pt>
                <c:pt idx="1095">
                  <c:v>67.900000000000006</c:v>
                </c:pt>
                <c:pt idx="1096">
                  <c:v>67.900000000000006</c:v>
                </c:pt>
                <c:pt idx="1097">
                  <c:v>67.900000000000006</c:v>
                </c:pt>
                <c:pt idx="1098">
                  <c:v>67.900000000000006</c:v>
                </c:pt>
                <c:pt idx="1099">
                  <c:v>68</c:v>
                </c:pt>
                <c:pt idx="1100">
                  <c:v>68</c:v>
                </c:pt>
                <c:pt idx="1101">
                  <c:v>68</c:v>
                </c:pt>
                <c:pt idx="1102">
                  <c:v>68</c:v>
                </c:pt>
                <c:pt idx="1103">
                  <c:v>68</c:v>
                </c:pt>
                <c:pt idx="1104">
                  <c:v>68</c:v>
                </c:pt>
                <c:pt idx="1105">
                  <c:v>68</c:v>
                </c:pt>
                <c:pt idx="1106">
                  <c:v>68</c:v>
                </c:pt>
                <c:pt idx="1107">
                  <c:v>68</c:v>
                </c:pt>
                <c:pt idx="1108">
                  <c:v>68</c:v>
                </c:pt>
                <c:pt idx="1109">
                  <c:v>68</c:v>
                </c:pt>
                <c:pt idx="1110">
                  <c:v>68</c:v>
                </c:pt>
                <c:pt idx="1111">
                  <c:v>68</c:v>
                </c:pt>
                <c:pt idx="1112">
                  <c:v>68</c:v>
                </c:pt>
                <c:pt idx="1113">
                  <c:v>68</c:v>
                </c:pt>
                <c:pt idx="1114">
                  <c:v>68</c:v>
                </c:pt>
                <c:pt idx="1115">
                  <c:v>68</c:v>
                </c:pt>
                <c:pt idx="1116">
                  <c:v>68</c:v>
                </c:pt>
                <c:pt idx="1117">
                  <c:v>68</c:v>
                </c:pt>
                <c:pt idx="1118">
                  <c:v>68</c:v>
                </c:pt>
                <c:pt idx="1119">
                  <c:v>68.099999999999994</c:v>
                </c:pt>
                <c:pt idx="1120">
                  <c:v>68.099999999999994</c:v>
                </c:pt>
                <c:pt idx="1121">
                  <c:v>68.099999999999994</c:v>
                </c:pt>
                <c:pt idx="1122">
                  <c:v>68.099999999999994</c:v>
                </c:pt>
                <c:pt idx="1123">
                  <c:v>68.099999999999994</c:v>
                </c:pt>
                <c:pt idx="1124">
                  <c:v>68.099999999999994</c:v>
                </c:pt>
                <c:pt idx="1125">
                  <c:v>68.099999999999994</c:v>
                </c:pt>
                <c:pt idx="1126">
                  <c:v>68.099999999999994</c:v>
                </c:pt>
                <c:pt idx="1127">
                  <c:v>68.099999999999994</c:v>
                </c:pt>
                <c:pt idx="1128">
                  <c:v>68.2</c:v>
                </c:pt>
                <c:pt idx="1129">
                  <c:v>68.2</c:v>
                </c:pt>
                <c:pt idx="1130">
                  <c:v>68.2</c:v>
                </c:pt>
                <c:pt idx="1131">
                  <c:v>68.2</c:v>
                </c:pt>
                <c:pt idx="1132">
                  <c:v>68.2</c:v>
                </c:pt>
                <c:pt idx="1133">
                  <c:v>68.3</c:v>
                </c:pt>
                <c:pt idx="1134">
                  <c:v>68.3</c:v>
                </c:pt>
                <c:pt idx="1135">
                  <c:v>68.3</c:v>
                </c:pt>
                <c:pt idx="1136">
                  <c:v>68.3</c:v>
                </c:pt>
                <c:pt idx="1137">
                  <c:v>68.3</c:v>
                </c:pt>
                <c:pt idx="1138">
                  <c:v>68.3</c:v>
                </c:pt>
                <c:pt idx="1139">
                  <c:v>68.3</c:v>
                </c:pt>
                <c:pt idx="1140">
                  <c:v>68.3</c:v>
                </c:pt>
                <c:pt idx="1141">
                  <c:v>68.3</c:v>
                </c:pt>
                <c:pt idx="1142">
                  <c:v>68.3</c:v>
                </c:pt>
                <c:pt idx="1143">
                  <c:v>68.3</c:v>
                </c:pt>
                <c:pt idx="1144">
                  <c:v>68.400000000000006</c:v>
                </c:pt>
                <c:pt idx="1145">
                  <c:v>68.400000000000006</c:v>
                </c:pt>
                <c:pt idx="1146">
                  <c:v>68.400000000000006</c:v>
                </c:pt>
                <c:pt idx="1147">
                  <c:v>68.400000000000006</c:v>
                </c:pt>
                <c:pt idx="1148">
                  <c:v>68.400000000000006</c:v>
                </c:pt>
                <c:pt idx="1149">
                  <c:v>68.400000000000006</c:v>
                </c:pt>
                <c:pt idx="1150">
                  <c:v>68.400000000000006</c:v>
                </c:pt>
                <c:pt idx="1151">
                  <c:v>68.400000000000006</c:v>
                </c:pt>
                <c:pt idx="1152">
                  <c:v>68.400000000000006</c:v>
                </c:pt>
                <c:pt idx="1153">
                  <c:v>68.400000000000006</c:v>
                </c:pt>
                <c:pt idx="1154">
                  <c:v>68.5</c:v>
                </c:pt>
                <c:pt idx="1155">
                  <c:v>68.5</c:v>
                </c:pt>
                <c:pt idx="1156">
                  <c:v>68.5</c:v>
                </c:pt>
                <c:pt idx="1157">
                  <c:v>68.5</c:v>
                </c:pt>
                <c:pt idx="1158">
                  <c:v>68.5</c:v>
                </c:pt>
                <c:pt idx="1159">
                  <c:v>68.5</c:v>
                </c:pt>
                <c:pt idx="1160">
                  <c:v>68.5</c:v>
                </c:pt>
                <c:pt idx="1161">
                  <c:v>68.5</c:v>
                </c:pt>
                <c:pt idx="1162">
                  <c:v>68.5</c:v>
                </c:pt>
                <c:pt idx="1163">
                  <c:v>68.5</c:v>
                </c:pt>
                <c:pt idx="1164">
                  <c:v>68.5</c:v>
                </c:pt>
                <c:pt idx="1165">
                  <c:v>68.5</c:v>
                </c:pt>
                <c:pt idx="1166">
                  <c:v>68.599999999999994</c:v>
                </c:pt>
                <c:pt idx="1167">
                  <c:v>68.599999999999994</c:v>
                </c:pt>
                <c:pt idx="1168">
                  <c:v>68.599999999999994</c:v>
                </c:pt>
                <c:pt idx="1169">
                  <c:v>68.599999999999994</c:v>
                </c:pt>
                <c:pt idx="1170">
                  <c:v>68.599999999999994</c:v>
                </c:pt>
                <c:pt idx="1171">
                  <c:v>68.599999999999994</c:v>
                </c:pt>
                <c:pt idx="1172">
                  <c:v>68.7</c:v>
                </c:pt>
                <c:pt idx="1173">
                  <c:v>68.7</c:v>
                </c:pt>
                <c:pt idx="1174">
                  <c:v>68.7</c:v>
                </c:pt>
                <c:pt idx="1175">
                  <c:v>68.7</c:v>
                </c:pt>
                <c:pt idx="1176">
                  <c:v>68.7</c:v>
                </c:pt>
                <c:pt idx="1177">
                  <c:v>68.7</c:v>
                </c:pt>
                <c:pt idx="1178">
                  <c:v>68.7</c:v>
                </c:pt>
                <c:pt idx="1179">
                  <c:v>68.7</c:v>
                </c:pt>
                <c:pt idx="1180">
                  <c:v>68.7</c:v>
                </c:pt>
                <c:pt idx="1181">
                  <c:v>68.7</c:v>
                </c:pt>
                <c:pt idx="1182">
                  <c:v>68.8</c:v>
                </c:pt>
                <c:pt idx="1183">
                  <c:v>68.8</c:v>
                </c:pt>
                <c:pt idx="1184">
                  <c:v>68.8</c:v>
                </c:pt>
                <c:pt idx="1185">
                  <c:v>68.8</c:v>
                </c:pt>
                <c:pt idx="1186">
                  <c:v>68.8</c:v>
                </c:pt>
                <c:pt idx="1187">
                  <c:v>68.8</c:v>
                </c:pt>
                <c:pt idx="1188">
                  <c:v>68.8</c:v>
                </c:pt>
                <c:pt idx="1189">
                  <c:v>68.8</c:v>
                </c:pt>
                <c:pt idx="1190">
                  <c:v>68.900000000000006</c:v>
                </c:pt>
                <c:pt idx="1191">
                  <c:v>68.900000000000006</c:v>
                </c:pt>
                <c:pt idx="1192">
                  <c:v>68.900000000000006</c:v>
                </c:pt>
                <c:pt idx="1193">
                  <c:v>68.900000000000006</c:v>
                </c:pt>
                <c:pt idx="1194">
                  <c:v>68.900000000000006</c:v>
                </c:pt>
                <c:pt idx="1195">
                  <c:v>68.900000000000006</c:v>
                </c:pt>
                <c:pt idx="1196">
                  <c:v>68.900000000000006</c:v>
                </c:pt>
                <c:pt idx="1197">
                  <c:v>68.900000000000006</c:v>
                </c:pt>
                <c:pt idx="1198">
                  <c:v>68.900000000000006</c:v>
                </c:pt>
                <c:pt idx="1199">
                  <c:v>69</c:v>
                </c:pt>
                <c:pt idx="1200">
                  <c:v>69</c:v>
                </c:pt>
                <c:pt idx="1201">
                  <c:v>69</c:v>
                </c:pt>
                <c:pt idx="1202">
                  <c:v>69</c:v>
                </c:pt>
                <c:pt idx="1203">
                  <c:v>69</c:v>
                </c:pt>
                <c:pt idx="1204">
                  <c:v>69</c:v>
                </c:pt>
                <c:pt idx="1205">
                  <c:v>69</c:v>
                </c:pt>
                <c:pt idx="1206">
                  <c:v>69</c:v>
                </c:pt>
                <c:pt idx="1207">
                  <c:v>69</c:v>
                </c:pt>
                <c:pt idx="1208">
                  <c:v>69</c:v>
                </c:pt>
                <c:pt idx="1209">
                  <c:v>69</c:v>
                </c:pt>
                <c:pt idx="1210">
                  <c:v>69</c:v>
                </c:pt>
                <c:pt idx="1211">
                  <c:v>69</c:v>
                </c:pt>
                <c:pt idx="1212">
                  <c:v>69</c:v>
                </c:pt>
                <c:pt idx="1213">
                  <c:v>69.099999999999994</c:v>
                </c:pt>
                <c:pt idx="1214">
                  <c:v>69.099999999999994</c:v>
                </c:pt>
                <c:pt idx="1215">
                  <c:v>69.099999999999994</c:v>
                </c:pt>
                <c:pt idx="1216">
                  <c:v>69.099999999999994</c:v>
                </c:pt>
                <c:pt idx="1217">
                  <c:v>69.099999999999994</c:v>
                </c:pt>
                <c:pt idx="1218">
                  <c:v>69.099999999999994</c:v>
                </c:pt>
                <c:pt idx="1219">
                  <c:v>69.099999999999994</c:v>
                </c:pt>
                <c:pt idx="1220">
                  <c:v>69.099999999999994</c:v>
                </c:pt>
                <c:pt idx="1221">
                  <c:v>69.099999999999994</c:v>
                </c:pt>
                <c:pt idx="1222">
                  <c:v>69.099999999999994</c:v>
                </c:pt>
                <c:pt idx="1223">
                  <c:v>69.2</c:v>
                </c:pt>
                <c:pt idx="1224">
                  <c:v>69.2</c:v>
                </c:pt>
                <c:pt idx="1225">
                  <c:v>69.2</c:v>
                </c:pt>
                <c:pt idx="1226">
                  <c:v>69.2</c:v>
                </c:pt>
                <c:pt idx="1227">
                  <c:v>69.2</c:v>
                </c:pt>
                <c:pt idx="1228">
                  <c:v>69.2</c:v>
                </c:pt>
                <c:pt idx="1229">
                  <c:v>69.2</c:v>
                </c:pt>
                <c:pt idx="1230">
                  <c:v>69.2</c:v>
                </c:pt>
                <c:pt idx="1231">
                  <c:v>69.2</c:v>
                </c:pt>
                <c:pt idx="1232">
                  <c:v>69.3</c:v>
                </c:pt>
                <c:pt idx="1233">
                  <c:v>69.3</c:v>
                </c:pt>
                <c:pt idx="1234">
                  <c:v>69.3</c:v>
                </c:pt>
                <c:pt idx="1235">
                  <c:v>69.3</c:v>
                </c:pt>
                <c:pt idx="1236">
                  <c:v>69.3</c:v>
                </c:pt>
                <c:pt idx="1237">
                  <c:v>69.3</c:v>
                </c:pt>
                <c:pt idx="1238">
                  <c:v>69.3</c:v>
                </c:pt>
                <c:pt idx="1239">
                  <c:v>69.3</c:v>
                </c:pt>
                <c:pt idx="1240">
                  <c:v>69.3</c:v>
                </c:pt>
                <c:pt idx="1241">
                  <c:v>69.400000000000006</c:v>
                </c:pt>
                <c:pt idx="1242">
                  <c:v>69.400000000000006</c:v>
                </c:pt>
                <c:pt idx="1243">
                  <c:v>69.400000000000006</c:v>
                </c:pt>
                <c:pt idx="1244">
                  <c:v>69.400000000000006</c:v>
                </c:pt>
                <c:pt idx="1245">
                  <c:v>69.400000000000006</c:v>
                </c:pt>
                <c:pt idx="1246">
                  <c:v>69.400000000000006</c:v>
                </c:pt>
                <c:pt idx="1247">
                  <c:v>69.400000000000006</c:v>
                </c:pt>
                <c:pt idx="1248">
                  <c:v>69.400000000000006</c:v>
                </c:pt>
                <c:pt idx="1249">
                  <c:v>69.400000000000006</c:v>
                </c:pt>
                <c:pt idx="1250">
                  <c:v>69.400000000000006</c:v>
                </c:pt>
                <c:pt idx="1251">
                  <c:v>69.400000000000006</c:v>
                </c:pt>
                <c:pt idx="1252">
                  <c:v>69.400000000000006</c:v>
                </c:pt>
                <c:pt idx="1253">
                  <c:v>69.400000000000006</c:v>
                </c:pt>
                <c:pt idx="1254">
                  <c:v>69.400000000000006</c:v>
                </c:pt>
                <c:pt idx="1255">
                  <c:v>69.400000000000006</c:v>
                </c:pt>
                <c:pt idx="1256">
                  <c:v>69.5</c:v>
                </c:pt>
                <c:pt idx="1257">
                  <c:v>69.5</c:v>
                </c:pt>
                <c:pt idx="1258">
                  <c:v>69.5</c:v>
                </c:pt>
                <c:pt idx="1259">
                  <c:v>69.5</c:v>
                </c:pt>
                <c:pt idx="1260">
                  <c:v>69.5</c:v>
                </c:pt>
                <c:pt idx="1261">
                  <c:v>69.5</c:v>
                </c:pt>
                <c:pt idx="1262">
                  <c:v>69.5</c:v>
                </c:pt>
                <c:pt idx="1263">
                  <c:v>69.5</c:v>
                </c:pt>
                <c:pt idx="1264">
                  <c:v>69.5</c:v>
                </c:pt>
                <c:pt idx="1265">
                  <c:v>69.599999999999994</c:v>
                </c:pt>
                <c:pt idx="1266">
                  <c:v>69.599999999999994</c:v>
                </c:pt>
                <c:pt idx="1267">
                  <c:v>69.599999999999994</c:v>
                </c:pt>
                <c:pt idx="1268">
                  <c:v>69.599999999999994</c:v>
                </c:pt>
                <c:pt idx="1269">
                  <c:v>69.599999999999994</c:v>
                </c:pt>
                <c:pt idx="1270">
                  <c:v>69.599999999999994</c:v>
                </c:pt>
                <c:pt idx="1271">
                  <c:v>69.599999999999994</c:v>
                </c:pt>
                <c:pt idx="1272">
                  <c:v>69.599999999999994</c:v>
                </c:pt>
                <c:pt idx="1273">
                  <c:v>69.599999999999994</c:v>
                </c:pt>
                <c:pt idx="1274">
                  <c:v>69.599999999999994</c:v>
                </c:pt>
                <c:pt idx="1275">
                  <c:v>69.7</c:v>
                </c:pt>
                <c:pt idx="1276">
                  <c:v>69.7</c:v>
                </c:pt>
                <c:pt idx="1277">
                  <c:v>69.7</c:v>
                </c:pt>
                <c:pt idx="1278">
                  <c:v>69.7</c:v>
                </c:pt>
                <c:pt idx="1279">
                  <c:v>69.7</c:v>
                </c:pt>
                <c:pt idx="1280">
                  <c:v>69.7</c:v>
                </c:pt>
                <c:pt idx="1281">
                  <c:v>69.8</c:v>
                </c:pt>
                <c:pt idx="1282">
                  <c:v>69.8</c:v>
                </c:pt>
                <c:pt idx="1283">
                  <c:v>69.8</c:v>
                </c:pt>
                <c:pt idx="1284">
                  <c:v>69.8</c:v>
                </c:pt>
                <c:pt idx="1285">
                  <c:v>69.8</c:v>
                </c:pt>
                <c:pt idx="1286">
                  <c:v>69.8</c:v>
                </c:pt>
                <c:pt idx="1287">
                  <c:v>69.8</c:v>
                </c:pt>
                <c:pt idx="1288">
                  <c:v>69.8</c:v>
                </c:pt>
                <c:pt idx="1289">
                  <c:v>69.900000000000006</c:v>
                </c:pt>
                <c:pt idx="1290">
                  <c:v>69.900000000000006</c:v>
                </c:pt>
                <c:pt idx="1291">
                  <c:v>69.900000000000006</c:v>
                </c:pt>
                <c:pt idx="1292">
                  <c:v>69.900000000000006</c:v>
                </c:pt>
                <c:pt idx="1293">
                  <c:v>69.900000000000006</c:v>
                </c:pt>
                <c:pt idx="1294">
                  <c:v>69.900000000000006</c:v>
                </c:pt>
                <c:pt idx="1295">
                  <c:v>69.900000000000006</c:v>
                </c:pt>
                <c:pt idx="1296">
                  <c:v>69.900000000000006</c:v>
                </c:pt>
                <c:pt idx="1297">
                  <c:v>69.900000000000006</c:v>
                </c:pt>
                <c:pt idx="1298">
                  <c:v>69.900000000000006</c:v>
                </c:pt>
                <c:pt idx="1299">
                  <c:v>69.900000000000006</c:v>
                </c:pt>
                <c:pt idx="1300">
                  <c:v>70</c:v>
                </c:pt>
                <c:pt idx="1301">
                  <c:v>70</c:v>
                </c:pt>
                <c:pt idx="1302">
                  <c:v>70</c:v>
                </c:pt>
                <c:pt idx="1303">
                  <c:v>70</c:v>
                </c:pt>
                <c:pt idx="1304">
                  <c:v>70</c:v>
                </c:pt>
                <c:pt idx="1305">
                  <c:v>70</c:v>
                </c:pt>
                <c:pt idx="1306">
                  <c:v>70</c:v>
                </c:pt>
                <c:pt idx="1307">
                  <c:v>70</c:v>
                </c:pt>
                <c:pt idx="1308">
                  <c:v>71</c:v>
                </c:pt>
                <c:pt idx="1309">
                  <c:v>71</c:v>
                </c:pt>
                <c:pt idx="1310">
                  <c:v>71</c:v>
                </c:pt>
                <c:pt idx="1311">
                  <c:v>71</c:v>
                </c:pt>
                <c:pt idx="1312">
                  <c:v>71</c:v>
                </c:pt>
                <c:pt idx="1313">
                  <c:v>71</c:v>
                </c:pt>
                <c:pt idx="1314">
                  <c:v>71</c:v>
                </c:pt>
                <c:pt idx="1315">
                  <c:v>71</c:v>
                </c:pt>
                <c:pt idx="1316">
                  <c:v>71</c:v>
                </c:pt>
                <c:pt idx="1317">
                  <c:v>71</c:v>
                </c:pt>
                <c:pt idx="1318">
                  <c:v>71</c:v>
                </c:pt>
                <c:pt idx="1319">
                  <c:v>71</c:v>
                </c:pt>
                <c:pt idx="1320">
                  <c:v>71</c:v>
                </c:pt>
                <c:pt idx="1321">
                  <c:v>71</c:v>
                </c:pt>
                <c:pt idx="1322">
                  <c:v>71</c:v>
                </c:pt>
                <c:pt idx="1323">
                  <c:v>71</c:v>
                </c:pt>
                <c:pt idx="1324">
                  <c:v>71</c:v>
                </c:pt>
                <c:pt idx="1325">
                  <c:v>71</c:v>
                </c:pt>
                <c:pt idx="1326">
                  <c:v>71</c:v>
                </c:pt>
                <c:pt idx="1327">
                  <c:v>71.099999999999994</c:v>
                </c:pt>
                <c:pt idx="1328">
                  <c:v>71.099999999999994</c:v>
                </c:pt>
                <c:pt idx="1329">
                  <c:v>71.099999999999994</c:v>
                </c:pt>
                <c:pt idx="1330">
                  <c:v>71.099999999999994</c:v>
                </c:pt>
                <c:pt idx="1331">
                  <c:v>71.099999999999994</c:v>
                </c:pt>
                <c:pt idx="1332">
                  <c:v>71.099999999999994</c:v>
                </c:pt>
                <c:pt idx="1333">
                  <c:v>71.099999999999994</c:v>
                </c:pt>
                <c:pt idx="1334">
                  <c:v>71.099999999999994</c:v>
                </c:pt>
                <c:pt idx="1335">
                  <c:v>71.099999999999994</c:v>
                </c:pt>
                <c:pt idx="1336">
                  <c:v>71.099999999999994</c:v>
                </c:pt>
                <c:pt idx="1337">
                  <c:v>71.099999999999994</c:v>
                </c:pt>
                <c:pt idx="1338">
                  <c:v>71.2</c:v>
                </c:pt>
                <c:pt idx="1339">
                  <c:v>71.2</c:v>
                </c:pt>
                <c:pt idx="1340">
                  <c:v>71.2</c:v>
                </c:pt>
                <c:pt idx="1341">
                  <c:v>71.2</c:v>
                </c:pt>
                <c:pt idx="1342">
                  <c:v>71.2</c:v>
                </c:pt>
                <c:pt idx="1343">
                  <c:v>71.2</c:v>
                </c:pt>
                <c:pt idx="1344">
                  <c:v>71.2</c:v>
                </c:pt>
                <c:pt idx="1345">
                  <c:v>71.2</c:v>
                </c:pt>
                <c:pt idx="1346">
                  <c:v>71.2</c:v>
                </c:pt>
                <c:pt idx="1347">
                  <c:v>71.2</c:v>
                </c:pt>
                <c:pt idx="1348">
                  <c:v>71.2</c:v>
                </c:pt>
                <c:pt idx="1349">
                  <c:v>71.2</c:v>
                </c:pt>
                <c:pt idx="1350">
                  <c:v>71.2</c:v>
                </c:pt>
                <c:pt idx="1351">
                  <c:v>71.3</c:v>
                </c:pt>
                <c:pt idx="1352">
                  <c:v>71.3</c:v>
                </c:pt>
                <c:pt idx="1353">
                  <c:v>71.3</c:v>
                </c:pt>
                <c:pt idx="1354">
                  <c:v>71.3</c:v>
                </c:pt>
                <c:pt idx="1355">
                  <c:v>71.3</c:v>
                </c:pt>
                <c:pt idx="1356">
                  <c:v>71.3</c:v>
                </c:pt>
                <c:pt idx="1357">
                  <c:v>71.3</c:v>
                </c:pt>
                <c:pt idx="1358">
                  <c:v>71.400000000000006</c:v>
                </c:pt>
                <c:pt idx="1359">
                  <c:v>71.400000000000006</c:v>
                </c:pt>
                <c:pt idx="1360">
                  <c:v>71.400000000000006</c:v>
                </c:pt>
                <c:pt idx="1361">
                  <c:v>71.400000000000006</c:v>
                </c:pt>
                <c:pt idx="1362">
                  <c:v>71.400000000000006</c:v>
                </c:pt>
                <c:pt idx="1363">
                  <c:v>71.400000000000006</c:v>
                </c:pt>
                <c:pt idx="1364">
                  <c:v>71.400000000000006</c:v>
                </c:pt>
                <c:pt idx="1365">
                  <c:v>71.400000000000006</c:v>
                </c:pt>
                <c:pt idx="1366">
                  <c:v>71.400000000000006</c:v>
                </c:pt>
                <c:pt idx="1367">
                  <c:v>71.400000000000006</c:v>
                </c:pt>
                <c:pt idx="1368">
                  <c:v>71.400000000000006</c:v>
                </c:pt>
                <c:pt idx="1369">
                  <c:v>71.400000000000006</c:v>
                </c:pt>
                <c:pt idx="1370">
                  <c:v>71.400000000000006</c:v>
                </c:pt>
                <c:pt idx="1371">
                  <c:v>71.400000000000006</c:v>
                </c:pt>
                <c:pt idx="1372">
                  <c:v>71.400000000000006</c:v>
                </c:pt>
                <c:pt idx="1373">
                  <c:v>71.400000000000006</c:v>
                </c:pt>
                <c:pt idx="1374">
                  <c:v>71.5</c:v>
                </c:pt>
                <c:pt idx="1375">
                  <c:v>71.5</c:v>
                </c:pt>
                <c:pt idx="1376">
                  <c:v>71.5</c:v>
                </c:pt>
                <c:pt idx="1377">
                  <c:v>71.5</c:v>
                </c:pt>
                <c:pt idx="1378">
                  <c:v>71.5</c:v>
                </c:pt>
                <c:pt idx="1379">
                  <c:v>71.5</c:v>
                </c:pt>
                <c:pt idx="1380">
                  <c:v>71.5</c:v>
                </c:pt>
                <c:pt idx="1381">
                  <c:v>71.5</c:v>
                </c:pt>
                <c:pt idx="1382">
                  <c:v>71.599999999999994</c:v>
                </c:pt>
                <c:pt idx="1383">
                  <c:v>71.599999999999994</c:v>
                </c:pt>
                <c:pt idx="1384">
                  <c:v>71.599999999999994</c:v>
                </c:pt>
                <c:pt idx="1385">
                  <c:v>71.599999999999994</c:v>
                </c:pt>
                <c:pt idx="1386">
                  <c:v>71.599999999999994</c:v>
                </c:pt>
                <c:pt idx="1387">
                  <c:v>71.599999999999994</c:v>
                </c:pt>
                <c:pt idx="1388">
                  <c:v>71.599999999999994</c:v>
                </c:pt>
                <c:pt idx="1389">
                  <c:v>71.599999999999994</c:v>
                </c:pt>
                <c:pt idx="1390">
                  <c:v>71.599999999999994</c:v>
                </c:pt>
                <c:pt idx="1391">
                  <c:v>71.599999999999994</c:v>
                </c:pt>
                <c:pt idx="1392">
                  <c:v>71.599999999999994</c:v>
                </c:pt>
                <c:pt idx="1393">
                  <c:v>71.599999999999994</c:v>
                </c:pt>
                <c:pt idx="1394">
                  <c:v>71.599999999999994</c:v>
                </c:pt>
                <c:pt idx="1395">
                  <c:v>71.599999999999994</c:v>
                </c:pt>
                <c:pt idx="1396">
                  <c:v>71.7</c:v>
                </c:pt>
                <c:pt idx="1397">
                  <c:v>71.7</c:v>
                </c:pt>
                <c:pt idx="1398">
                  <c:v>71.7</c:v>
                </c:pt>
                <c:pt idx="1399">
                  <c:v>71.7</c:v>
                </c:pt>
                <c:pt idx="1400">
                  <c:v>71.7</c:v>
                </c:pt>
                <c:pt idx="1401">
                  <c:v>71.7</c:v>
                </c:pt>
                <c:pt idx="1402">
                  <c:v>71.7</c:v>
                </c:pt>
                <c:pt idx="1403">
                  <c:v>71.7</c:v>
                </c:pt>
                <c:pt idx="1404">
                  <c:v>71.7</c:v>
                </c:pt>
                <c:pt idx="1405">
                  <c:v>71.7</c:v>
                </c:pt>
                <c:pt idx="1406">
                  <c:v>71.7</c:v>
                </c:pt>
                <c:pt idx="1407">
                  <c:v>71.7</c:v>
                </c:pt>
                <c:pt idx="1408">
                  <c:v>71.7</c:v>
                </c:pt>
                <c:pt idx="1409">
                  <c:v>71.7</c:v>
                </c:pt>
                <c:pt idx="1410">
                  <c:v>71.7</c:v>
                </c:pt>
                <c:pt idx="1411">
                  <c:v>71.7</c:v>
                </c:pt>
                <c:pt idx="1412">
                  <c:v>71.8</c:v>
                </c:pt>
                <c:pt idx="1413">
                  <c:v>71.8</c:v>
                </c:pt>
                <c:pt idx="1414">
                  <c:v>71.8</c:v>
                </c:pt>
                <c:pt idx="1415">
                  <c:v>71.8</c:v>
                </c:pt>
                <c:pt idx="1416">
                  <c:v>71.8</c:v>
                </c:pt>
                <c:pt idx="1417">
                  <c:v>71.8</c:v>
                </c:pt>
                <c:pt idx="1418">
                  <c:v>71.8</c:v>
                </c:pt>
                <c:pt idx="1419">
                  <c:v>71.8</c:v>
                </c:pt>
                <c:pt idx="1420">
                  <c:v>71.8</c:v>
                </c:pt>
                <c:pt idx="1421">
                  <c:v>71.8</c:v>
                </c:pt>
                <c:pt idx="1422">
                  <c:v>71.8</c:v>
                </c:pt>
                <c:pt idx="1423">
                  <c:v>71.8</c:v>
                </c:pt>
                <c:pt idx="1424">
                  <c:v>71.8</c:v>
                </c:pt>
                <c:pt idx="1425">
                  <c:v>71.8</c:v>
                </c:pt>
                <c:pt idx="1426">
                  <c:v>71.8</c:v>
                </c:pt>
                <c:pt idx="1427">
                  <c:v>71.900000000000006</c:v>
                </c:pt>
                <c:pt idx="1428">
                  <c:v>71.900000000000006</c:v>
                </c:pt>
                <c:pt idx="1429">
                  <c:v>71.900000000000006</c:v>
                </c:pt>
                <c:pt idx="1430">
                  <c:v>71.900000000000006</c:v>
                </c:pt>
                <c:pt idx="1431">
                  <c:v>71.900000000000006</c:v>
                </c:pt>
                <c:pt idx="1432">
                  <c:v>71.900000000000006</c:v>
                </c:pt>
                <c:pt idx="1433">
                  <c:v>71.900000000000006</c:v>
                </c:pt>
                <c:pt idx="1434">
                  <c:v>71.900000000000006</c:v>
                </c:pt>
                <c:pt idx="1435">
                  <c:v>71.900000000000006</c:v>
                </c:pt>
                <c:pt idx="1436">
                  <c:v>71.900000000000006</c:v>
                </c:pt>
                <c:pt idx="1437">
                  <c:v>71.900000000000006</c:v>
                </c:pt>
                <c:pt idx="1438">
                  <c:v>71.900000000000006</c:v>
                </c:pt>
                <c:pt idx="1439">
                  <c:v>71.900000000000006</c:v>
                </c:pt>
                <c:pt idx="1440">
                  <c:v>71.900000000000006</c:v>
                </c:pt>
                <c:pt idx="1441">
                  <c:v>72</c:v>
                </c:pt>
                <c:pt idx="1442">
                  <c:v>72</c:v>
                </c:pt>
                <c:pt idx="1443">
                  <c:v>72</c:v>
                </c:pt>
                <c:pt idx="1444">
                  <c:v>72</c:v>
                </c:pt>
                <c:pt idx="1445">
                  <c:v>72</c:v>
                </c:pt>
                <c:pt idx="1446">
                  <c:v>72</c:v>
                </c:pt>
                <c:pt idx="1447">
                  <c:v>72</c:v>
                </c:pt>
                <c:pt idx="1448">
                  <c:v>72</c:v>
                </c:pt>
                <c:pt idx="1449">
                  <c:v>72</c:v>
                </c:pt>
                <c:pt idx="1450">
                  <c:v>72</c:v>
                </c:pt>
                <c:pt idx="1451">
                  <c:v>72</c:v>
                </c:pt>
                <c:pt idx="1452">
                  <c:v>72</c:v>
                </c:pt>
                <c:pt idx="1453">
                  <c:v>72</c:v>
                </c:pt>
                <c:pt idx="1454">
                  <c:v>72</c:v>
                </c:pt>
                <c:pt idx="1455">
                  <c:v>72</c:v>
                </c:pt>
                <c:pt idx="1456">
                  <c:v>72</c:v>
                </c:pt>
                <c:pt idx="1457">
                  <c:v>72</c:v>
                </c:pt>
                <c:pt idx="1458">
                  <c:v>72</c:v>
                </c:pt>
                <c:pt idx="1459">
                  <c:v>72</c:v>
                </c:pt>
                <c:pt idx="1460">
                  <c:v>72</c:v>
                </c:pt>
                <c:pt idx="1461">
                  <c:v>72</c:v>
                </c:pt>
                <c:pt idx="1462">
                  <c:v>72.099999999999994</c:v>
                </c:pt>
                <c:pt idx="1463">
                  <c:v>72.099999999999994</c:v>
                </c:pt>
                <c:pt idx="1464">
                  <c:v>72.099999999999994</c:v>
                </c:pt>
                <c:pt idx="1465">
                  <c:v>72.099999999999994</c:v>
                </c:pt>
                <c:pt idx="1466">
                  <c:v>72.099999999999994</c:v>
                </c:pt>
                <c:pt idx="1467">
                  <c:v>72.099999999999994</c:v>
                </c:pt>
                <c:pt idx="1468">
                  <c:v>72.099999999999994</c:v>
                </c:pt>
                <c:pt idx="1469">
                  <c:v>72.099999999999994</c:v>
                </c:pt>
                <c:pt idx="1470">
                  <c:v>72.099999999999994</c:v>
                </c:pt>
                <c:pt idx="1471">
                  <c:v>72.099999999999994</c:v>
                </c:pt>
                <c:pt idx="1472">
                  <c:v>72.099999999999994</c:v>
                </c:pt>
                <c:pt idx="1473">
                  <c:v>72.099999999999994</c:v>
                </c:pt>
                <c:pt idx="1474">
                  <c:v>72.099999999999994</c:v>
                </c:pt>
                <c:pt idx="1475">
                  <c:v>72.2</c:v>
                </c:pt>
                <c:pt idx="1476">
                  <c:v>72.2</c:v>
                </c:pt>
                <c:pt idx="1477">
                  <c:v>72.2</c:v>
                </c:pt>
                <c:pt idx="1478">
                  <c:v>72.2</c:v>
                </c:pt>
                <c:pt idx="1479">
                  <c:v>72.2</c:v>
                </c:pt>
                <c:pt idx="1480">
                  <c:v>72.2</c:v>
                </c:pt>
                <c:pt idx="1481">
                  <c:v>72.2</c:v>
                </c:pt>
                <c:pt idx="1482">
                  <c:v>72.2</c:v>
                </c:pt>
                <c:pt idx="1483">
                  <c:v>72.2</c:v>
                </c:pt>
                <c:pt idx="1484">
                  <c:v>72.2</c:v>
                </c:pt>
                <c:pt idx="1485">
                  <c:v>72.2</c:v>
                </c:pt>
                <c:pt idx="1486">
                  <c:v>72.2</c:v>
                </c:pt>
                <c:pt idx="1487">
                  <c:v>72.2</c:v>
                </c:pt>
                <c:pt idx="1488">
                  <c:v>72.2</c:v>
                </c:pt>
                <c:pt idx="1489">
                  <c:v>72.2</c:v>
                </c:pt>
                <c:pt idx="1490">
                  <c:v>72.2</c:v>
                </c:pt>
                <c:pt idx="1491">
                  <c:v>72.3</c:v>
                </c:pt>
                <c:pt idx="1492">
                  <c:v>72.3</c:v>
                </c:pt>
                <c:pt idx="1493">
                  <c:v>72.3</c:v>
                </c:pt>
                <c:pt idx="1494">
                  <c:v>72.3</c:v>
                </c:pt>
                <c:pt idx="1495">
                  <c:v>72.3</c:v>
                </c:pt>
                <c:pt idx="1496">
                  <c:v>72.3</c:v>
                </c:pt>
                <c:pt idx="1497">
                  <c:v>72.3</c:v>
                </c:pt>
                <c:pt idx="1498">
                  <c:v>72.3</c:v>
                </c:pt>
                <c:pt idx="1499">
                  <c:v>72.3</c:v>
                </c:pt>
                <c:pt idx="1500">
                  <c:v>72.3</c:v>
                </c:pt>
                <c:pt idx="1501">
                  <c:v>72.3</c:v>
                </c:pt>
                <c:pt idx="1502">
                  <c:v>72.3</c:v>
                </c:pt>
                <c:pt idx="1503">
                  <c:v>72.3</c:v>
                </c:pt>
                <c:pt idx="1504">
                  <c:v>72.3</c:v>
                </c:pt>
                <c:pt idx="1505">
                  <c:v>72.400000000000006</c:v>
                </c:pt>
                <c:pt idx="1506">
                  <c:v>72.400000000000006</c:v>
                </c:pt>
                <c:pt idx="1507">
                  <c:v>72.400000000000006</c:v>
                </c:pt>
                <c:pt idx="1508">
                  <c:v>72.400000000000006</c:v>
                </c:pt>
                <c:pt idx="1509">
                  <c:v>72.400000000000006</c:v>
                </c:pt>
                <c:pt idx="1510">
                  <c:v>72.400000000000006</c:v>
                </c:pt>
                <c:pt idx="1511">
                  <c:v>72.400000000000006</c:v>
                </c:pt>
                <c:pt idx="1512">
                  <c:v>72.400000000000006</c:v>
                </c:pt>
                <c:pt idx="1513">
                  <c:v>72.400000000000006</c:v>
                </c:pt>
                <c:pt idx="1514">
                  <c:v>72.400000000000006</c:v>
                </c:pt>
                <c:pt idx="1515">
                  <c:v>72.400000000000006</c:v>
                </c:pt>
                <c:pt idx="1516">
                  <c:v>72.400000000000006</c:v>
                </c:pt>
                <c:pt idx="1517">
                  <c:v>72.400000000000006</c:v>
                </c:pt>
                <c:pt idx="1518">
                  <c:v>72.400000000000006</c:v>
                </c:pt>
                <c:pt idx="1519">
                  <c:v>72.5</c:v>
                </c:pt>
                <c:pt idx="1520">
                  <c:v>72.5</c:v>
                </c:pt>
                <c:pt idx="1521">
                  <c:v>72.5</c:v>
                </c:pt>
                <c:pt idx="1522">
                  <c:v>72.5</c:v>
                </c:pt>
                <c:pt idx="1523">
                  <c:v>72.5</c:v>
                </c:pt>
                <c:pt idx="1524">
                  <c:v>72.5</c:v>
                </c:pt>
                <c:pt idx="1525">
                  <c:v>72.5</c:v>
                </c:pt>
                <c:pt idx="1526">
                  <c:v>72.5</c:v>
                </c:pt>
                <c:pt idx="1527">
                  <c:v>72.5</c:v>
                </c:pt>
                <c:pt idx="1528">
                  <c:v>72.5</c:v>
                </c:pt>
                <c:pt idx="1529">
                  <c:v>72.5</c:v>
                </c:pt>
                <c:pt idx="1530">
                  <c:v>72.5</c:v>
                </c:pt>
                <c:pt idx="1531">
                  <c:v>72.5</c:v>
                </c:pt>
                <c:pt idx="1532">
                  <c:v>72.5</c:v>
                </c:pt>
                <c:pt idx="1533">
                  <c:v>72.5</c:v>
                </c:pt>
                <c:pt idx="1534">
                  <c:v>72.5</c:v>
                </c:pt>
                <c:pt idx="1535">
                  <c:v>72.5</c:v>
                </c:pt>
                <c:pt idx="1536">
                  <c:v>72.5</c:v>
                </c:pt>
                <c:pt idx="1537">
                  <c:v>72.599999999999994</c:v>
                </c:pt>
                <c:pt idx="1538">
                  <c:v>72.599999999999994</c:v>
                </c:pt>
                <c:pt idx="1539">
                  <c:v>72.599999999999994</c:v>
                </c:pt>
                <c:pt idx="1540">
                  <c:v>72.599999999999994</c:v>
                </c:pt>
                <c:pt idx="1541">
                  <c:v>72.599999999999994</c:v>
                </c:pt>
                <c:pt idx="1542">
                  <c:v>72.599999999999994</c:v>
                </c:pt>
                <c:pt idx="1543">
                  <c:v>72.599999999999994</c:v>
                </c:pt>
                <c:pt idx="1544">
                  <c:v>72.599999999999994</c:v>
                </c:pt>
                <c:pt idx="1545">
                  <c:v>72.599999999999994</c:v>
                </c:pt>
                <c:pt idx="1546">
                  <c:v>72.599999999999994</c:v>
                </c:pt>
                <c:pt idx="1547">
                  <c:v>72.599999999999994</c:v>
                </c:pt>
                <c:pt idx="1548">
                  <c:v>72.599999999999994</c:v>
                </c:pt>
                <c:pt idx="1549">
                  <c:v>72.599999999999994</c:v>
                </c:pt>
                <c:pt idx="1550">
                  <c:v>72.599999999999994</c:v>
                </c:pt>
                <c:pt idx="1551">
                  <c:v>72.599999999999994</c:v>
                </c:pt>
                <c:pt idx="1552">
                  <c:v>72.599999999999994</c:v>
                </c:pt>
                <c:pt idx="1553">
                  <c:v>72.599999999999994</c:v>
                </c:pt>
                <c:pt idx="1554">
                  <c:v>72.599999999999994</c:v>
                </c:pt>
                <c:pt idx="1555">
                  <c:v>72.599999999999994</c:v>
                </c:pt>
                <c:pt idx="1556">
                  <c:v>72.599999999999994</c:v>
                </c:pt>
                <c:pt idx="1557">
                  <c:v>72.7</c:v>
                </c:pt>
                <c:pt idx="1558">
                  <c:v>72.7</c:v>
                </c:pt>
                <c:pt idx="1559">
                  <c:v>72.7</c:v>
                </c:pt>
                <c:pt idx="1560">
                  <c:v>72.7</c:v>
                </c:pt>
                <c:pt idx="1561">
                  <c:v>72.7</c:v>
                </c:pt>
                <c:pt idx="1562">
                  <c:v>72.7</c:v>
                </c:pt>
                <c:pt idx="1563">
                  <c:v>72.7</c:v>
                </c:pt>
                <c:pt idx="1564">
                  <c:v>72.7</c:v>
                </c:pt>
                <c:pt idx="1565">
                  <c:v>72.7</c:v>
                </c:pt>
                <c:pt idx="1566">
                  <c:v>72.7</c:v>
                </c:pt>
                <c:pt idx="1567">
                  <c:v>72.7</c:v>
                </c:pt>
                <c:pt idx="1568">
                  <c:v>72.7</c:v>
                </c:pt>
                <c:pt idx="1569">
                  <c:v>72.7</c:v>
                </c:pt>
                <c:pt idx="1570">
                  <c:v>72.7</c:v>
                </c:pt>
                <c:pt idx="1571">
                  <c:v>72.7</c:v>
                </c:pt>
                <c:pt idx="1572">
                  <c:v>72.7</c:v>
                </c:pt>
                <c:pt idx="1573">
                  <c:v>72.7</c:v>
                </c:pt>
                <c:pt idx="1574">
                  <c:v>72.7</c:v>
                </c:pt>
                <c:pt idx="1575">
                  <c:v>72.7</c:v>
                </c:pt>
                <c:pt idx="1576">
                  <c:v>72.7</c:v>
                </c:pt>
                <c:pt idx="1577">
                  <c:v>72.7</c:v>
                </c:pt>
                <c:pt idx="1578">
                  <c:v>72.8</c:v>
                </c:pt>
                <c:pt idx="1579">
                  <c:v>72.8</c:v>
                </c:pt>
                <c:pt idx="1580">
                  <c:v>72.8</c:v>
                </c:pt>
                <c:pt idx="1581">
                  <c:v>72.8</c:v>
                </c:pt>
                <c:pt idx="1582">
                  <c:v>72.8</c:v>
                </c:pt>
                <c:pt idx="1583">
                  <c:v>72.8</c:v>
                </c:pt>
                <c:pt idx="1584">
                  <c:v>72.8</c:v>
                </c:pt>
                <c:pt idx="1585">
                  <c:v>72.8</c:v>
                </c:pt>
                <c:pt idx="1586">
                  <c:v>72.8</c:v>
                </c:pt>
                <c:pt idx="1587">
                  <c:v>72.8</c:v>
                </c:pt>
                <c:pt idx="1588">
                  <c:v>72.8</c:v>
                </c:pt>
                <c:pt idx="1589">
                  <c:v>72.8</c:v>
                </c:pt>
                <c:pt idx="1590">
                  <c:v>72.8</c:v>
                </c:pt>
                <c:pt idx="1591">
                  <c:v>72.8</c:v>
                </c:pt>
                <c:pt idx="1592">
                  <c:v>72.8</c:v>
                </c:pt>
                <c:pt idx="1593">
                  <c:v>72.8</c:v>
                </c:pt>
                <c:pt idx="1594">
                  <c:v>72.8</c:v>
                </c:pt>
                <c:pt idx="1595">
                  <c:v>72.8</c:v>
                </c:pt>
                <c:pt idx="1596">
                  <c:v>72.8</c:v>
                </c:pt>
                <c:pt idx="1597">
                  <c:v>72.900000000000006</c:v>
                </c:pt>
                <c:pt idx="1598">
                  <c:v>72.900000000000006</c:v>
                </c:pt>
                <c:pt idx="1599">
                  <c:v>72.900000000000006</c:v>
                </c:pt>
                <c:pt idx="1600">
                  <c:v>72.900000000000006</c:v>
                </c:pt>
                <c:pt idx="1601">
                  <c:v>72.900000000000006</c:v>
                </c:pt>
                <c:pt idx="1602">
                  <c:v>72.900000000000006</c:v>
                </c:pt>
                <c:pt idx="1603">
                  <c:v>72.900000000000006</c:v>
                </c:pt>
                <c:pt idx="1604">
                  <c:v>72.900000000000006</c:v>
                </c:pt>
                <c:pt idx="1605">
                  <c:v>72.900000000000006</c:v>
                </c:pt>
                <c:pt idx="1606">
                  <c:v>72.900000000000006</c:v>
                </c:pt>
                <c:pt idx="1607">
                  <c:v>72.900000000000006</c:v>
                </c:pt>
                <c:pt idx="1608">
                  <c:v>72.900000000000006</c:v>
                </c:pt>
                <c:pt idx="1609">
                  <c:v>72.900000000000006</c:v>
                </c:pt>
                <c:pt idx="1610">
                  <c:v>72.900000000000006</c:v>
                </c:pt>
                <c:pt idx="1611">
                  <c:v>72.900000000000006</c:v>
                </c:pt>
                <c:pt idx="1612">
                  <c:v>72.900000000000006</c:v>
                </c:pt>
                <c:pt idx="1613">
                  <c:v>72.900000000000006</c:v>
                </c:pt>
                <c:pt idx="1614">
                  <c:v>72.900000000000006</c:v>
                </c:pt>
                <c:pt idx="1615">
                  <c:v>72.900000000000006</c:v>
                </c:pt>
                <c:pt idx="1616">
                  <c:v>73</c:v>
                </c:pt>
                <c:pt idx="1617">
                  <c:v>73</c:v>
                </c:pt>
                <c:pt idx="1618">
                  <c:v>73</c:v>
                </c:pt>
                <c:pt idx="1619">
                  <c:v>73</c:v>
                </c:pt>
                <c:pt idx="1620">
                  <c:v>73</c:v>
                </c:pt>
                <c:pt idx="1621">
                  <c:v>73</c:v>
                </c:pt>
                <c:pt idx="1622">
                  <c:v>73</c:v>
                </c:pt>
                <c:pt idx="1623">
                  <c:v>73</c:v>
                </c:pt>
                <c:pt idx="1624">
                  <c:v>73</c:v>
                </c:pt>
                <c:pt idx="1625">
                  <c:v>73</c:v>
                </c:pt>
                <c:pt idx="1626">
                  <c:v>73</c:v>
                </c:pt>
                <c:pt idx="1627">
                  <c:v>73</c:v>
                </c:pt>
                <c:pt idx="1628">
                  <c:v>73</c:v>
                </c:pt>
                <c:pt idx="1629">
                  <c:v>73</c:v>
                </c:pt>
                <c:pt idx="1630">
                  <c:v>73</c:v>
                </c:pt>
                <c:pt idx="1631">
                  <c:v>73</c:v>
                </c:pt>
                <c:pt idx="1632">
                  <c:v>73</c:v>
                </c:pt>
                <c:pt idx="1633">
                  <c:v>73</c:v>
                </c:pt>
                <c:pt idx="1634">
                  <c:v>73</c:v>
                </c:pt>
                <c:pt idx="1635">
                  <c:v>73</c:v>
                </c:pt>
                <c:pt idx="1636">
                  <c:v>73</c:v>
                </c:pt>
                <c:pt idx="1637">
                  <c:v>73</c:v>
                </c:pt>
                <c:pt idx="1638">
                  <c:v>73</c:v>
                </c:pt>
                <c:pt idx="1639">
                  <c:v>73</c:v>
                </c:pt>
                <c:pt idx="1640">
                  <c:v>73</c:v>
                </c:pt>
                <c:pt idx="1641">
                  <c:v>73</c:v>
                </c:pt>
                <c:pt idx="1642">
                  <c:v>73</c:v>
                </c:pt>
                <c:pt idx="1643">
                  <c:v>73</c:v>
                </c:pt>
                <c:pt idx="1644">
                  <c:v>73</c:v>
                </c:pt>
                <c:pt idx="1645">
                  <c:v>73</c:v>
                </c:pt>
                <c:pt idx="1646">
                  <c:v>73</c:v>
                </c:pt>
                <c:pt idx="1647">
                  <c:v>73</c:v>
                </c:pt>
                <c:pt idx="1648">
                  <c:v>73</c:v>
                </c:pt>
                <c:pt idx="1649">
                  <c:v>73</c:v>
                </c:pt>
                <c:pt idx="1650">
                  <c:v>73</c:v>
                </c:pt>
                <c:pt idx="1651">
                  <c:v>73</c:v>
                </c:pt>
                <c:pt idx="1652">
                  <c:v>73</c:v>
                </c:pt>
                <c:pt idx="1653">
                  <c:v>73</c:v>
                </c:pt>
                <c:pt idx="1654">
                  <c:v>73</c:v>
                </c:pt>
                <c:pt idx="1655">
                  <c:v>73</c:v>
                </c:pt>
                <c:pt idx="1656">
                  <c:v>73</c:v>
                </c:pt>
                <c:pt idx="1657">
                  <c:v>73</c:v>
                </c:pt>
                <c:pt idx="1658">
                  <c:v>73</c:v>
                </c:pt>
                <c:pt idx="1659">
                  <c:v>73</c:v>
                </c:pt>
                <c:pt idx="1660">
                  <c:v>73</c:v>
                </c:pt>
                <c:pt idx="1661">
                  <c:v>73.099999999999994</c:v>
                </c:pt>
                <c:pt idx="1662">
                  <c:v>73.099999999999994</c:v>
                </c:pt>
                <c:pt idx="1663">
                  <c:v>73.099999999999994</c:v>
                </c:pt>
                <c:pt idx="1664">
                  <c:v>73.099999999999994</c:v>
                </c:pt>
                <c:pt idx="1665">
                  <c:v>73.099999999999994</c:v>
                </c:pt>
                <c:pt idx="1666">
                  <c:v>73.099999999999994</c:v>
                </c:pt>
                <c:pt idx="1667">
                  <c:v>73.099999999999994</c:v>
                </c:pt>
                <c:pt idx="1668">
                  <c:v>73.099999999999994</c:v>
                </c:pt>
                <c:pt idx="1669">
                  <c:v>73.099999999999994</c:v>
                </c:pt>
                <c:pt idx="1670">
                  <c:v>73.099999999999994</c:v>
                </c:pt>
                <c:pt idx="1671">
                  <c:v>73.099999999999994</c:v>
                </c:pt>
                <c:pt idx="1672">
                  <c:v>73.099999999999994</c:v>
                </c:pt>
                <c:pt idx="1673">
                  <c:v>73.099999999999994</c:v>
                </c:pt>
                <c:pt idx="1674">
                  <c:v>73.099999999999994</c:v>
                </c:pt>
                <c:pt idx="1675">
                  <c:v>73.099999999999994</c:v>
                </c:pt>
                <c:pt idx="1676">
                  <c:v>73.099999999999994</c:v>
                </c:pt>
                <c:pt idx="1677">
                  <c:v>73.099999999999994</c:v>
                </c:pt>
                <c:pt idx="1678">
                  <c:v>73.099999999999994</c:v>
                </c:pt>
                <c:pt idx="1679">
                  <c:v>73.2</c:v>
                </c:pt>
                <c:pt idx="1680">
                  <c:v>73.2</c:v>
                </c:pt>
                <c:pt idx="1681">
                  <c:v>73.2</c:v>
                </c:pt>
                <c:pt idx="1682">
                  <c:v>73.2</c:v>
                </c:pt>
                <c:pt idx="1683">
                  <c:v>73.2</c:v>
                </c:pt>
                <c:pt idx="1684">
                  <c:v>73.2</c:v>
                </c:pt>
                <c:pt idx="1685">
                  <c:v>73.2</c:v>
                </c:pt>
                <c:pt idx="1686">
                  <c:v>73.2</c:v>
                </c:pt>
                <c:pt idx="1687">
                  <c:v>73.2</c:v>
                </c:pt>
                <c:pt idx="1688">
                  <c:v>73.2</c:v>
                </c:pt>
                <c:pt idx="1689">
                  <c:v>73.2</c:v>
                </c:pt>
                <c:pt idx="1690">
                  <c:v>73.2</c:v>
                </c:pt>
                <c:pt idx="1691">
                  <c:v>73.2</c:v>
                </c:pt>
                <c:pt idx="1692">
                  <c:v>73.2</c:v>
                </c:pt>
                <c:pt idx="1693">
                  <c:v>73.2</c:v>
                </c:pt>
                <c:pt idx="1694">
                  <c:v>73.2</c:v>
                </c:pt>
                <c:pt idx="1695">
                  <c:v>73.2</c:v>
                </c:pt>
                <c:pt idx="1696">
                  <c:v>73.2</c:v>
                </c:pt>
                <c:pt idx="1697">
                  <c:v>73.2</c:v>
                </c:pt>
                <c:pt idx="1698">
                  <c:v>73.2</c:v>
                </c:pt>
                <c:pt idx="1699">
                  <c:v>73.2</c:v>
                </c:pt>
                <c:pt idx="1700">
                  <c:v>73.2</c:v>
                </c:pt>
                <c:pt idx="1701">
                  <c:v>73.2</c:v>
                </c:pt>
                <c:pt idx="1702">
                  <c:v>73.3</c:v>
                </c:pt>
                <c:pt idx="1703">
                  <c:v>73.3</c:v>
                </c:pt>
                <c:pt idx="1704">
                  <c:v>73.3</c:v>
                </c:pt>
                <c:pt idx="1705">
                  <c:v>73.3</c:v>
                </c:pt>
                <c:pt idx="1706">
                  <c:v>73.3</c:v>
                </c:pt>
                <c:pt idx="1707">
                  <c:v>73.3</c:v>
                </c:pt>
                <c:pt idx="1708">
                  <c:v>73.3</c:v>
                </c:pt>
                <c:pt idx="1709">
                  <c:v>73.3</c:v>
                </c:pt>
                <c:pt idx="1710">
                  <c:v>73.3</c:v>
                </c:pt>
                <c:pt idx="1711">
                  <c:v>73.3</c:v>
                </c:pt>
                <c:pt idx="1712">
                  <c:v>73.3</c:v>
                </c:pt>
                <c:pt idx="1713">
                  <c:v>73.3</c:v>
                </c:pt>
                <c:pt idx="1714">
                  <c:v>73.3</c:v>
                </c:pt>
                <c:pt idx="1715">
                  <c:v>73.3</c:v>
                </c:pt>
                <c:pt idx="1716">
                  <c:v>73.3</c:v>
                </c:pt>
                <c:pt idx="1717">
                  <c:v>73.3</c:v>
                </c:pt>
                <c:pt idx="1718">
                  <c:v>73.3</c:v>
                </c:pt>
                <c:pt idx="1719">
                  <c:v>73.3</c:v>
                </c:pt>
                <c:pt idx="1720">
                  <c:v>73.3</c:v>
                </c:pt>
                <c:pt idx="1721">
                  <c:v>73.3</c:v>
                </c:pt>
                <c:pt idx="1722">
                  <c:v>73.3</c:v>
                </c:pt>
                <c:pt idx="1723">
                  <c:v>73.400000000000006</c:v>
                </c:pt>
                <c:pt idx="1724">
                  <c:v>73.400000000000006</c:v>
                </c:pt>
                <c:pt idx="1725">
                  <c:v>73.400000000000006</c:v>
                </c:pt>
                <c:pt idx="1726">
                  <c:v>73.400000000000006</c:v>
                </c:pt>
                <c:pt idx="1727">
                  <c:v>73.400000000000006</c:v>
                </c:pt>
                <c:pt idx="1728">
                  <c:v>73.400000000000006</c:v>
                </c:pt>
                <c:pt idx="1729">
                  <c:v>73.400000000000006</c:v>
                </c:pt>
                <c:pt idx="1730">
                  <c:v>73.400000000000006</c:v>
                </c:pt>
                <c:pt idx="1731">
                  <c:v>73.400000000000006</c:v>
                </c:pt>
                <c:pt idx="1732">
                  <c:v>73.400000000000006</c:v>
                </c:pt>
                <c:pt idx="1733">
                  <c:v>73.400000000000006</c:v>
                </c:pt>
                <c:pt idx="1734">
                  <c:v>73.400000000000006</c:v>
                </c:pt>
                <c:pt idx="1735">
                  <c:v>73.400000000000006</c:v>
                </c:pt>
                <c:pt idx="1736">
                  <c:v>73.400000000000006</c:v>
                </c:pt>
                <c:pt idx="1737">
                  <c:v>73.400000000000006</c:v>
                </c:pt>
                <c:pt idx="1738">
                  <c:v>73.400000000000006</c:v>
                </c:pt>
                <c:pt idx="1739">
                  <c:v>73.400000000000006</c:v>
                </c:pt>
                <c:pt idx="1740">
                  <c:v>73.400000000000006</c:v>
                </c:pt>
                <c:pt idx="1741">
                  <c:v>73.400000000000006</c:v>
                </c:pt>
                <c:pt idx="1742">
                  <c:v>73.5</c:v>
                </c:pt>
                <c:pt idx="1743">
                  <c:v>73.5</c:v>
                </c:pt>
                <c:pt idx="1744">
                  <c:v>73.5</c:v>
                </c:pt>
                <c:pt idx="1745">
                  <c:v>73.5</c:v>
                </c:pt>
                <c:pt idx="1746">
                  <c:v>73.5</c:v>
                </c:pt>
                <c:pt idx="1747">
                  <c:v>73.5</c:v>
                </c:pt>
                <c:pt idx="1748">
                  <c:v>73.5</c:v>
                </c:pt>
                <c:pt idx="1749">
                  <c:v>73.5</c:v>
                </c:pt>
                <c:pt idx="1750">
                  <c:v>73.5</c:v>
                </c:pt>
                <c:pt idx="1751">
                  <c:v>73.5</c:v>
                </c:pt>
                <c:pt idx="1752">
                  <c:v>73.5</c:v>
                </c:pt>
                <c:pt idx="1753">
                  <c:v>73.5</c:v>
                </c:pt>
                <c:pt idx="1754">
                  <c:v>73.5</c:v>
                </c:pt>
                <c:pt idx="1755">
                  <c:v>73.5</c:v>
                </c:pt>
                <c:pt idx="1756">
                  <c:v>73.5</c:v>
                </c:pt>
                <c:pt idx="1757">
                  <c:v>73.5</c:v>
                </c:pt>
                <c:pt idx="1758">
                  <c:v>73.5</c:v>
                </c:pt>
                <c:pt idx="1759">
                  <c:v>73.5</c:v>
                </c:pt>
                <c:pt idx="1760">
                  <c:v>73.5</c:v>
                </c:pt>
                <c:pt idx="1761">
                  <c:v>73.5</c:v>
                </c:pt>
                <c:pt idx="1762">
                  <c:v>73.5</c:v>
                </c:pt>
                <c:pt idx="1763">
                  <c:v>73.5</c:v>
                </c:pt>
                <c:pt idx="1764">
                  <c:v>73.5</c:v>
                </c:pt>
                <c:pt idx="1765">
                  <c:v>73.599999999999994</c:v>
                </c:pt>
                <c:pt idx="1766">
                  <c:v>73.599999999999994</c:v>
                </c:pt>
                <c:pt idx="1767">
                  <c:v>73.599999999999994</c:v>
                </c:pt>
                <c:pt idx="1768">
                  <c:v>73.599999999999994</c:v>
                </c:pt>
                <c:pt idx="1769">
                  <c:v>73.599999999999994</c:v>
                </c:pt>
                <c:pt idx="1770">
                  <c:v>73.599999999999994</c:v>
                </c:pt>
                <c:pt idx="1771">
                  <c:v>73.599999999999994</c:v>
                </c:pt>
                <c:pt idx="1772">
                  <c:v>73.599999999999994</c:v>
                </c:pt>
                <c:pt idx="1773">
                  <c:v>73.599999999999994</c:v>
                </c:pt>
                <c:pt idx="1774">
                  <c:v>73.599999999999994</c:v>
                </c:pt>
                <c:pt idx="1775">
                  <c:v>73.599999999999994</c:v>
                </c:pt>
                <c:pt idx="1776">
                  <c:v>73.599999999999994</c:v>
                </c:pt>
                <c:pt idx="1777">
                  <c:v>73.599999999999994</c:v>
                </c:pt>
                <c:pt idx="1778">
                  <c:v>73.599999999999994</c:v>
                </c:pt>
                <c:pt idx="1779">
                  <c:v>73.599999999999994</c:v>
                </c:pt>
                <c:pt idx="1780">
                  <c:v>73.599999999999994</c:v>
                </c:pt>
                <c:pt idx="1781">
                  <c:v>73.599999999999994</c:v>
                </c:pt>
                <c:pt idx="1782">
                  <c:v>73.599999999999994</c:v>
                </c:pt>
                <c:pt idx="1783">
                  <c:v>73.599999999999994</c:v>
                </c:pt>
                <c:pt idx="1784">
                  <c:v>73.599999999999994</c:v>
                </c:pt>
                <c:pt idx="1785">
                  <c:v>73.599999999999994</c:v>
                </c:pt>
                <c:pt idx="1786">
                  <c:v>73.599999999999994</c:v>
                </c:pt>
                <c:pt idx="1787">
                  <c:v>73.599999999999994</c:v>
                </c:pt>
                <c:pt idx="1788">
                  <c:v>73.599999999999994</c:v>
                </c:pt>
                <c:pt idx="1789">
                  <c:v>73.599999999999994</c:v>
                </c:pt>
                <c:pt idx="1790">
                  <c:v>73.599999999999994</c:v>
                </c:pt>
                <c:pt idx="1791">
                  <c:v>73.599999999999994</c:v>
                </c:pt>
                <c:pt idx="1792">
                  <c:v>73.599999999999994</c:v>
                </c:pt>
                <c:pt idx="1793">
                  <c:v>73.7</c:v>
                </c:pt>
                <c:pt idx="1794">
                  <c:v>73.7</c:v>
                </c:pt>
                <c:pt idx="1795">
                  <c:v>73.7</c:v>
                </c:pt>
                <c:pt idx="1796">
                  <c:v>73.7</c:v>
                </c:pt>
                <c:pt idx="1797">
                  <c:v>73.7</c:v>
                </c:pt>
                <c:pt idx="1798">
                  <c:v>73.7</c:v>
                </c:pt>
                <c:pt idx="1799">
                  <c:v>73.7</c:v>
                </c:pt>
                <c:pt idx="1800">
                  <c:v>73.7</c:v>
                </c:pt>
                <c:pt idx="1801">
                  <c:v>73.7</c:v>
                </c:pt>
                <c:pt idx="1802">
                  <c:v>73.7</c:v>
                </c:pt>
                <c:pt idx="1803">
                  <c:v>73.7</c:v>
                </c:pt>
                <c:pt idx="1804">
                  <c:v>73.7</c:v>
                </c:pt>
                <c:pt idx="1805">
                  <c:v>73.7</c:v>
                </c:pt>
                <c:pt idx="1806">
                  <c:v>73.7</c:v>
                </c:pt>
                <c:pt idx="1807">
                  <c:v>73.7</c:v>
                </c:pt>
                <c:pt idx="1808">
                  <c:v>73.7</c:v>
                </c:pt>
                <c:pt idx="1809">
                  <c:v>73.7</c:v>
                </c:pt>
                <c:pt idx="1810">
                  <c:v>73.7</c:v>
                </c:pt>
                <c:pt idx="1811">
                  <c:v>73.7</c:v>
                </c:pt>
                <c:pt idx="1812">
                  <c:v>73.8</c:v>
                </c:pt>
                <c:pt idx="1813">
                  <c:v>73.8</c:v>
                </c:pt>
                <c:pt idx="1814">
                  <c:v>73.8</c:v>
                </c:pt>
                <c:pt idx="1815">
                  <c:v>73.8</c:v>
                </c:pt>
                <c:pt idx="1816">
                  <c:v>73.8</c:v>
                </c:pt>
                <c:pt idx="1817">
                  <c:v>73.8</c:v>
                </c:pt>
                <c:pt idx="1818">
                  <c:v>73.8</c:v>
                </c:pt>
                <c:pt idx="1819">
                  <c:v>73.8</c:v>
                </c:pt>
                <c:pt idx="1820">
                  <c:v>73.8</c:v>
                </c:pt>
                <c:pt idx="1821">
                  <c:v>73.8</c:v>
                </c:pt>
                <c:pt idx="1822">
                  <c:v>73.8</c:v>
                </c:pt>
                <c:pt idx="1823">
                  <c:v>73.8</c:v>
                </c:pt>
                <c:pt idx="1824">
                  <c:v>73.8</c:v>
                </c:pt>
                <c:pt idx="1825">
                  <c:v>73.8</c:v>
                </c:pt>
                <c:pt idx="1826">
                  <c:v>73.8</c:v>
                </c:pt>
                <c:pt idx="1827">
                  <c:v>73.8</c:v>
                </c:pt>
                <c:pt idx="1828">
                  <c:v>73.8</c:v>
                </c:pt>
                <c:pt idx="1829">
                  <c:v>73.8</c:v>
                </c:pt>
                <c:pt idx="1830">
                  <c:v>73.8</c:v>
                </c:pt>
                <c:pt idx="1831">
                  <c:v>73.8</c:v>
                </c:pt>
                <c:pt idx="1832">
                  <c:v>73.8</c:v>
                </c:pt>
                <c:pt idx="1833">
                  <c:v>73.8</c:v>
                </c:pt>
                <c:pt idx="1834">
                  <c:v>73.900000000000006</c:v>
                </c:pt>
                <c:pt idx="1835">
                  <c:v>73.900000000000006</c:v>
                </c:pt>
                <c:pt idx="1836">
                  <c:v>73.900000000000006</c:v>
                </c:pt>
                <c:pt idx="1837">
                  <c:v>73.900000000000006</c:v>
                </c:pt>
                <c:pt idx="1838">
                  <c:v>73.900000000000006</c:v>
                </c:pt>
                <c:pt idx="1839">
                  <c:v>73.900000000000006</c:v>
                </c:pt>
                <c:pt idx="1840">
                  <c:v>73.900000000000006</c:v>
                </c:pt>
                <c:pt idx="1841">
                  <c:v>73.900000000000006</c:v>
                </c:pt>
                <c:pt idx="1842">
                  <c:v>73.900000000000006</c:v>
                </c:pt>
                <c:pt idx="1843">
                  <c:v>73.900000000000006</c:v>
                </c:pt>
                <c:pt idx="1844">
                  <c:v>73.900000000000006</c:v>
                </c:pt>
                <c:pt idx="1845">
                  <c:v>73.900000000000006</c:v>
                </c:pt>
                <c:pt idx="1846">
                  <c:v>73.900000000000006</c:v>
                </c:pt>
                <c:pt idx="1847">
                  <c:v>73.900000000000006</c:v>
                </c:pt>
                <c:pt idx="1848">
                  <c:v>73.900000000000006</c:v>
                </c:pt>
                <c:pt idx="1849">
                  <c:v>73.900000000000006</c:v>
                </c:pt>
                <c:pt idx="1850">
                  <c:v>73.900000000000006</c:v>
                </c:pt>
                <c:pt idx="1851">
                  <c:v>73.900000000000006</c:v>
                </c:pt>
                <c:pt idx="1852">
                  <c:v>73.900000000000006</c:v>
                </c:pt>
                <c:pt idx="1853">
                  <c:v>73.900000000000006</c:v>
                </c:pt>
                <c:pt idx="1854">
                  <c:v>73.900000000000006</c:v>
                </c:pt>
                <c:pt idx="1855">
                  <c:v>73.900000000000006</c:v>
                </c:pt>
                <c:pt idx="1856">
                  <c:v>73.900000000000006</c:v>
                </c:pt>
                <c:pt idx="1857">
                  <c:v>73.900000000000006</c:v>
                </c:pt>
                <c:pt idx="1858">
                  <c:v>73.900000000000006</c:v>
                </c:pt>
                <c:pt idx="1859">
                  <c:v>74</c:v>
                </c:pt>
                <c:pt idx="1860">
                  <c:v>74</c:v>
                </c:pt>
                <c:pt idx="1861">
                  <c:v>74</c:v>
                </c:pt>
                <c:pt idx="1862">
                  <c:v>74</c:v>
                </c:pt>
                <c:pt idx="1863">
                  <c:v>74</c:v>
                </c:pt>
                <c:pt idx="1864">
                  <c:v>74</c:v>
                </c:pt>
                <c:pt idx="1865">
                  <c:v>74</c:v>
                </c:pt>
                <c:pt idx="1866">
                  <c:v>74</c:v>
                </c:pt>
                <c:pt idx="1867">
                  <c:v>74</c:v>
                </c:pt>
                <c:pt idx="1868">
                  <c:v>74</c:v>
                </c:pt>
                <c:pt idx="1869">
                  <c:v>74</c:v>
                </c:pt>
                <c:pt idx="1870">
                  <c:v>74</c:v>
                </c:pt>
                <c:pt idx="1871">
                  <c:v>74</c:v>
                </c:pt>
                <c:pt idx="1872">
                  <c:v>74</c:v>
                </c:pt>
                <c:pt idx="1873">
                  <c:v>74</c:v>
                </c:pt>
                <c:pt idx="1874">
                  <c:v>74</c:v>
                </c:pt>
                <c:pt idx="1875">
                  <c:v>74</c:v>
                </c:pt>
                <c:pt idx="1876">
                  <c:v>74</c:v>
                </c:pt>
                <c:pt idx="1877">
                  <c:v>74</c:v>
                </c:pt>
                <c:pt idx="1878">
                  <c:v>74</c:v>
                </c:pt>
                <c:pt idx="1879">
                  <c:v>74</c:v>
                </c:pt>
                <c:pt idx="1880">
                  <c:v>74.099999999999994</c:v>
                </c:pt>
                <c:pt idx="1881">
                  <c:v>74.099999999999994</c:v>
                </c:pt>
                <c:pt idx="1882">
                  <c:v>74.099999999999994</c:v>
                </c:pt>
                <c:pt idx="1883">
                  <c:v>74.099999999999994</c:v>
                </c:pt>
                <c:pt idx="1884">
                  <c:v>74.099999999999994</c:v>
                </c:pt>
                <c:pt idx="1885">
                  <c:v>74.099999999999994</c:v>
                </c:pt>
                <c:pt idx="1886">
                  <c:v>74.099999999999994</c:v>
                </c:pt>
                <c:pt idx="1887">
                  <c:v>74.099999999999994</c:v>
                </c:pt>
                <c:pt idx="1888">
                  <c:v>74.099999999999994</c:v>
                </c:pt>
                <c:pt idx="1889">
                  <c:v>74.099999999999994</c:v>
                </c:pt>
                <c:pt idx="1890">
                  <c:v>74.099999999999994</c:v>
                </c:pt>
                <c:pt idx="1891">
                  <c:v>74.099999999999994</c:v>
                </c:pt>
                <c:pt idx="1892">
                  <c:v>74.099999999999994</c:v>
                </c:pt>
                <c:pt idx="1893">
                  <c:v>74.099999999999994</c:v>
                </c:pt>
                <c:pt idx="1894">
                  <c:v>74.099999999999994</c:v>
                </c:pt>
                <c:pt idx="1895">
                  <c:v>74.099999999999994</c:v>
                </c:pt>
                <c:pt idx="1896">
                  <c:v>74.099999999999994</c:v>
                </c:pt>
                <c:pt idx="1897">
                  <c:v>74.099999999999994</c:v>
                </c:pt>
                <c:pt idx="1898">
                  <c:v>74.099999999999994</c:v>
                </c:pt>
                <c:pt idx="1899">
                  <c:v>74.099999999999994</c:v>
                </c:pt>
                <c:pt idx="1900">
                  <c:v>74.099999999999994</c:v>
                </c:pt>
                <c:pt idx="1901">
                  <c:v>74.099999999999994</c:v>
                </c:pt>
                <c:pt idx="1902">
                  <c:v>74.099999999999994</c:v>
                </c:pt>
                <c:pt idx="1903">
                  <c:v>74.2</c:v>
                </c:pt>
                <c:pt idx="1904">
                  <c:v>74.2</c:v>
                </c:pt>
                <c:pt idx="1905">
                  <c:v>74.2</c:v>
                </c:pt>
                <c:pt idx="1906">
                  <c:v>74.2</c:v>
                </c:pt>
                <c:pt idx="1907">
                  <c:v>74.2</c:v>
                </c:pt>
                <c:pt idx="1908">
                  <c:v>74.2</c:v>
                </c:pt>
                <c:pt idx="1909">
                  <c:v>74.2</c:v>
                </c:pt>
                <c:pt idx="1910">
                  <c:v>74.2</c:v>
                </c:pt>
                <c:pt idx="1911">
                  <c:v>74.2</c:v>
                </c:pt>
                <c:pt idx="1912">
                  <c:v>74.2</c:v>
                </c:pt>
                <c:pt idx="1913">
                  <c:v>74.2</c:v>
                </c:pt>
                <c:pt idx="1914">
                  <c:v>74.2</c:v>
                </c:pt>
                <c:pt idx="1915">
                  <c:v>74.2</c:v>
                </c:pt>
                <c:pt idx="1916">
                  <c:v>74.2</c:v>
                </c:pt>
                <c:pt idx="1917">
                  <c:v>74.2</c:v>
                </c:pt>
                <c:pt idx="1918">
                  <c:v>74.2</c:v>
                </c:pt>
                <c:pt idx="1919">
                  <c:v>74.2</c:v>
                </c:pt>
                <c:pt idx="1920">
                  <c:v>74.2</c:v>
                </c:pt>
                <c:pt idx="1921">
                  <c:v>74.2</c:v>
                </c:pt>
                <c:pt idx="1922">
                  <c:v>74.2</c:v>
                </c:pt>
                <c:pt idx="1923">
                  <c:v>74.2</c:v>
                </c:pt>
                <c:pt idx="1924">
                  <c:v>74.2</c:v>
                </c:pt>
                <c:pt idx="1925">
                  <c:v>74.2</c:v>
                </c:pt>
                <c:pt idx="1926">
                  <c:v>74.3</c:v>
                </c:pt>
                <c:pt idx="1927">
                  <c:v>74.3</c:v>
                </c:pt>
                <c:pt idx="1928">
                  <c:v>74.3</c:v>
                </c:pt>
                <c:pt idx="1929">
                  <c:v>74.3</c:v>
                </c:pt>
                <c:pt idx="1930">
                  <c:v>74.3</c:v>
                </c:pt>
                <c:pt idx="1931">
                  <c:v>74.3</c:v>
                </c:pt>
                <c:pt idx="1932">
                  <c:v>74.3</c:v>
                </c:pt>
                <c:pt idx="1933">
                  <c:v>74.3</c:v>
                </c:pt>
                <c:pt idx="1934">
                  <c:v>74.3</c:v>
                </c:pt>
                <c:pt idx="1935">
                  <c:v>74.3</c:v>
                </c:pt>
                <c:pt idx="1936">
                  <c:v>74.3</c:v>
                </c:pt>
                <c:pt idx="1937">
                  <c:v>74.3</c:v>
                </c:pt>
                <c:pt idx="1938">
                  <c:v>74.3</c:v>
                </c:pt>
                <c:pt idx="1939">
                  <c:v>74.400000000000006</c:v>
                </c:pt>
                <c:pt idx="1940">
                  <c:v>74.400000000000006</c:v>
                </c:pt>
                <c:pt idx="1941">
                  <c:v>74.400000000000006</c:v>
                </c:pt>
                <c:pt idx="1942">
                  <c:v>74.400000000000006</c:v>
                </c:pt>
                <c:pt idx="1943">
                  <c:v>74.400000000000006</c:v>
                </c:pt>
                <c:pt idx="1944">
                  <c:v>74.400000000000006</c:v>
                </c:pt>
                <c:pt idx="1945">
                  <c:v>74.400000000000006</c:v>
                </c:pt>
                <c:pt idx="1946">
                  <c:v>74.400000000000006</c:v>
                </c:pt>
                <c:pt idx="1947">
                  <c:v>74.400000000000006</c:v>
                </c:pt>
                <c:pt idx="1948">
                  <c:v>74.400000000000006</c:v>
                </c:pt>
                <c:pt idx="1949">
                  <c:v>74.400000000000006</c:v>
                </c:pt>
                <c:pt idx="1950">
                  <c:v>74.400000000000006</c:v>
                </c:pt>
                <c:pt idx="1951">
                  <c:v>74.400000000000006</c:v>
                </c:pt>
                <c:pt idx="1952">
                  <c:v>74.400000000000006</c:v>
                </c:pt>
                <c:pt idx="1953">
                  <c:v>74.400000000000006</c:v>
                </c:pt>
                <c:pt idx="1954">
                  <c:v>74.400000000000006</c:v>
                </c:pt>
                <c:pt idx="1955">
                  <c:v>74.400000000000006</c:v>
                </c:pt>
                <c:pt idx="1956">
                  <c:v>74.400000000000006</c:v>
                </c:pt>
                <c:pt idx="1957">
                  <c:v>74.400000000000006</c:v>
                </c:pt>
                <c:pt idx="1958">
                  <c:v>74.400000000000006</c:v>
                </c:pt>
                <c:pt idx="1959">
                  <c:v>74.400000000000006</c:v>
                </c:pt>
                <c:pt idx="1960">
                  <c:v>74.400000000000006</c:v>
                </c:pt>
                <c:pt idx="1961">
                  <c:v>74.400000000000006</c:v>
                </c:pt>
                <c:pt idx="1962">
                  <c:v>74.5</c:v>
                </c:pt>
                <c:pt idx="1963">
                  <c:v>74.5</c:v>
                </c:pt>
                <c:pt idx="1964">
                  <c:v>74.5</c:v>
                </c:pt>
                <c:pt idx="1965">
                  <c:v>74.5</c:v>
                </c:pt>
                <c:pt idx="1966">
                  <c:v>74.5</c:v>
                </c:pt>
                <c:pt idx="1967">
                  <c:v>74.5</c:v>
                </c:pt>
                <c:pt idx="1968">
                  <c:v>74.5</c:v>
                </c:pt>
                <c:pt idx="1969">
                  <c:v>74.5</c:v>
                </c:pt>
                <c:pt idx="1970">
                  <c:v>74.5</c:v>
                </c:pt>
                <c:pt idx="1971">
                  <c:v>74.5</c:v>
                </c:pt>
                <c:pt idx="1972">
                  <c:v>74.5</c:v>
                </c:pt>
                <c:pt idx="1973">
                  <c:v>74.5</c:v>
                </c:pt>
                <c:pt idx="1974">
                  <c:v>74.5</c:v>
                </c:pt>
                <c:pt idx="1975">
                  <c:v>74.5</c:v>
                </c:pt>
                <c:pt idx="1976">
                  <c:v>74.5</c:v>
                </c:pt>
                <c:pt idx="1977">
                  <c:v>74.5</c:v>
                </c:pt>
                <c:pt idx="1978">
                  <c:v>74.5</c:v>
                </c:pt>
                <c:pt idx="1979">
                  <c:v>74.5</c:v>
                </c:pt>
                <c:pt idx="1980">
                  <c:v>74.5</c:v>
                </c:pt>
                <c:pt idx="1981">
                  <c:v>74.5</c:v>
                </c:pt>
                <c:pt idx="1982">
                  <c:v>74.5</c:v>
                </c:pt>
                <c:pt idx="1983">
                  <c:v>74.5</c:v>
                </c:pt>
                <c:pt idx="1984">
                  <c:v>74.5</c:v>
                </c:pt>
                <c:pt idx="1985">
                  <c:v>74.5</c:v>
                </c:pt>
                <c:pt idx="1986">
                  <c:v>74.599999999999994</c:v>
                </c:pt>
                <c:pt idx="1987">
                  <c:v>74.599999999999994</c:v>
                </c:pt>
                <c:pt idx="1988">
                  <c:v>74.599999999999994</c:v>
                </c:pt>
                <c:pt idx="1989">
                  <c:v>74.599999999999994</c:v>
                </c:pt>
                <c:pt idx="1990">
                  <c:v>74.599999999999994</c:v>
                </c:pt>
                <c:pt idx="1991">
                  <c:v>74.599999999999994</c:v>
                </c:pt>
                <c:pt idx="1992">
                  <c:v>74.599999999999994</c:v>
                </c:pt>
                <c:pt idx="1993">
                  <c:v>74.599999999999994</c:v>
                </c:pt>
                <c:pt idx="1994">
                  <c:v>74.599999999999994</c:v>
                </c:pt>
                <c:pt idx="1995">
                  <c:v>74.599999999999994</c:v>
                </c:pt>
                <c:pt idx="1996">
                  <c:v>74.599999999999994</c:v>
                </c:pt>
                <c:pt idx="1997">
                  <c:v>74.599999999999994</c:v>
                </c:pt>
                <c:pt idx="1998">
                  <c:v>74.599999999999994</c:v>
                </c:pt>
                <c:pt idx="1999">
                  <c:v>74.599999999999994</c:v>
                </c:pt>
                <c:pt idx="2000" formatCode="General">
                  <c:v>74.599999999999994</c:v>
                </c:pt>
                <c:pt idx="2001" formatCode="General">
                  <c:v>74.599999999999994</c:v>
                </c:pt>
                <c:pt idx="2002" formatCode="General">
                  <c:v>74.599999999999994</c:v>
                </c:pt>
                <c:pt idx="2003" formatCode="General">
                  <c:v>74.599999999999994</c:v>
                </c:pt>
                <c:pt idx="2004" formatCode="General">
                  <c:v>74.599999999999994</c:v>
                </c:pt>
                <c:pt idx="2005" formatCode="General">
                  <c:v>74.599999999999994</c:v>
                </c:pt>
                <c:pt idx="2006" formatCode="General">
                  <c:v>74.7</c:v>
                </c:pt>
                <c:pt idx="2007" formatCode="General">
                  <c:v>74.7</c:v>
                </c:pt>
                <c:pt idx="2008" formatCode="General">
                  <c:v>74.7</c:v>
                </c:pt>
                <c:pt idx="2009" formatCode="General">
                  <c:v>74.7</c:v>
                </c:pt>
                <c:pt idx="2010" formatCode="General">
                  <c:v>74.7</c:v>
                </c:pt>
                <c:pt idx="2011" formatCode="General">
                  <c:v>74.7</c:v>
                </c:pt>
                <c:pt idx="2012" formatCode="General">
                  <c:v>74.7</c:v>
                </c:pt>
                <c:pt idx="2013" formatCode="General">
                  <c:v>74.7</c:v>
                </c:pt>
                <c:pt idx="2014" formatCode="General">
                  <c:v>74.7</c:v>
                </c:pt>
                <c:pt idx="2015" formatCode="General">
                  <c:v>74.7</c:v>
                </c:pt>
                <c:pt idx="2016" formatCode="General">
                  <c:v>74.7</c:v>
                </c:pt>
                <c:pt idx="2017" formatCode="General">
                  <c:v>74.7</c:v>
                </c:pt>
                <c:pt idx="2018" formatCode="General">
                  <c:v>74.7</c:v>
                </c:pt>
                <c:pt idx="2019" formatCode="General">
                  <c:v>74.7</c:v>
                </c:pt>
                <c:pt idx="2020" formatCode="General">
                  <c:v>74.7</c:v>
                </c:pt>
                <c:pt idx="2021" formatCode="General">
                  <c:v>74.7</c:v>
                </c:pt>
                <c:pt idx="2022" formatCode="General">
                  <c:v>74.7</c:v>
                </c:pt>
                <c:pt idx="2023" formatCode="General">
                  <c:v>74.7</c:v>
                </c:pt>
                <c:pt idx="2024" formatCode="General">
                  <c:v>74.7</c:v>
                </c:pt>
                <c:pt idx="2025" formatCode="General">
                  <c:v>74.7</c:v>
                </c:pt>
                <c:pt idx="2026" formatCode="General">
                  <c:v>74.7</c:v>
                </c:pt>
                <c:pt idx="2027" formatCode="General">
                  <c:v>74.7</c:v>
                </c:pt>
                <c:pt idx="2028" formatCode="General">
                  <c:v>74.7</c:v>
                </c:pt>
                <c:pt idx="2029" formatCode="General">
                  <c:v>74.7</c:v>
                </c:pt>
                <c:pt idx="2030" formatCode="General">
                  <c:v>74.8</c:v>
                </c:pt>
                <c:pt idx="2031" formatCode="General">
                  <c:v>74.8</c:v>
                </c:pt>
                <c:pt idx="2032" formatCode="General">
                  <c:v>74.8</c:v>
                </c:pt>
                <c:pt idx="2033" formatCode="General">
                  <c:v>74.8</c:v>
                </c:pt>
                <c:pt idx="2034" formatCode="General">
                  <c:v>74.8</c:v>
                </c:pt>
                <c:pt idx="2035" formatCode="General">
                  <c:v>74.8</c:v>
                </c:pt>
                <c:pt idx="2036" formatCode="General">
                  <c:v>74.8</c:v>
                </c:pt>
                <c:pt idx="2037" formatCode="General">
                  <c:v>74.8</c:v>
                </c:pt>
                <c:pt idx="2038" formatCode="General">
                  <c:v>74.8</c:v>
                </c:pt>
                <c:pt idx="2039" formatCode="General">
                  <c:v>74.8</c:v>
                </c:pt>
                <c:pt idx="2040" formatCode="General">
                  <c:v>74.8</c:v>
                </c:pt>
                <c:pt idx="2041" formatCode="General">
                  <c:v>74.8</c:v>
                </c:pt>
                <c:pt idx="2042" formatCode="General">
                  <c:v>74.8</c:v>
                </c:pt>
                <c:pt idx="2043" formatCode="General">
                  <c:v>74.8</c:v>
                </c:pt>
                <c:pt idx="2044" formatCode="General">
                  <c:v>74.8</c:v>
                </c:pt>
                <c:pt idx="2045" formatCode="General">
                  <c:v>74.8</c:v>
                </c:pt>
                <c:pt idx="2046" formatCode="General">
                  <c:v>74.8</c:v>
                </c:pt>
                <c:pt idx="2047" formatCode="General">
                  <c:v>74.8</c:v>
                </c:pt>
                <c:pt idx="2048" formatCode="General">
                  <c:v>74.900000000000006</c:v>
                </c:pt>
                <c:pt idx="2049" formatCode="General">
                  <c:v>74.900000000000006</c:v>
                </c:pt>
                <c:pt idx="2050" formatCode="General">
                  <c:v>74.900000000000006</c:v>
                </c:pt>
                <c:pt idx="2051" formatCode="General">
                  <c:v>74.900000000000006</c:v>
                </c:pt>
                <c:pt idx="2052" formatCode="General">
                  <c:v>74.900000000000006</c:v>
                </c:pt>
                <c:pt idx="2053" formatCode="General">
                  <c:v>74.900000000000006</c:v>
                </c:pt>
                <c:pt idx="2054" formatCode="General">
                  <c:v>74.900000000000006</c:v>
                </c:pt>
                <c:pt idx="2055" formatCode="General">
                  <c:v>74.900000000000006</c:v>
                </c:pt>
                <c:pt idx="2056" formatCode="General">
                  <c:v>74.900000000000006</c:v>
                </c:pt>
                <c:pt idx="2057" formatCode="General">
                  <c:v>74.900000000000006</c:v>
                </c:pt>
                <c:pt idx="2058" formatCode="General">
                  <c:v>74.900000000000006</c:v>
                </c:pt>
                <c:pt idx="2059" formatCode="General">
                  <c:v>74.900000000000006</c:v>
                </c:pt>
                <c:pt idx="2060" formatCode="General">
                  <c:v>74.900000000000006</c:v>
                </c:pt>
                <c:pt idx="2061" formatCode="General">
                  <c:v>74.900000000000006</c:v>
                </c:pt>
                <c:pt idx="2062" formatCode="General">
                  <c:v>74.900000000000006</c:v>
                </c:pt>
                <c:pt idx="2063" formatCode="General">
                  <c:v>74.900000000000006</c:v>
                </c:pt>
                <c:pt idx="2064" formatCode="General">
                  <c:v>74.900000000000006</c:v>
                </c:pt>
                <c:pt idx="2065" formatCode="General">
                  <c:v>74.900000000000006</c:v>
                </c:pt>
                <c:pt idx="2066" formatCode="General">
                  <c:v>74.900000000000006</c:v>
                </c:pt>
                <c:pt idx="2067" formatCode="General">
                  <c:v>74.900000000000006</c:v>
                </c:pt>
                <c:pt idx="2068" formatCode="General">
                  <c:v>74.900000000000006</c:v>
                </c:pt>
                <c:pt idx="2069" formatCode="General">
                  <c:v>74.900000000000006</c:v>
                </c:pt>
                <c:pt idx="2070" formatCode="General">
                  <c:v>74.900000000000006</c:v>
                </c:pt>
                <c:pt idx="2071" formatCode="General">
                  <c:v>75</c:v>
                </c:pt>
                <c:pt idx="2072" formatCode="General">
                  <c:v>75</c:v>
                </c:pt>
                <c:pt idx="2073" formatCode="General">
                  <c:v>75</c:v>
                </c:pt>
                <c:pt idx="2074" formatCode="General">
                  <c:v>75</c:v>
                </c:pt>
                <c:pt idx="2075" formatCode="General">
                  <c:v>75</c:v>
                </c:pt>
                <c:pt idx="2076" formatCode="General">
                  <c:v>75</c:v>
                </c:pt>
                <c:pt idx="2077" formatCode="General">
                  <c:v>75</c:v>
                </c:pt>
                <c:pt idx="2078" formatCode="General">
                  <c:v>75</c:v>
                </c:pt>
                <c:pt idx="2079" formatCode="General">
                  <c:v>75</c:v>
                </c:pt>
                <c:pt idx="2080" formatCode="General">
                  <c:v>75</c:v>
                </c:pt>
                <c:pt idx="2081" formatCode="General">
                  <c:v>75</c:v>
                </c:pt>
                <c:pt idx="2082" formatCode="General">
                  <c:v>75</c:v>
                </c:pt>
                <c:pt idx="2083" formatCode="General">
                  <c:v>75</c:v>
                </c:pt>
                <c:pt idx="2084" formatCode="General">
                  <c:v>75</c:v>
                </c:pt>
                <c:pt idx="2085" formatCode="General">
                  <c:v>75</c:v>
                </c:pt>
                <c:pt idx="2086" formatCode="General">
                  <c:v>75</c:v>
                </c:pt>
                <c:pt idx="2087" formatCode="General">
                  <c:v>75</c:v>
                </c:pt>
                <c:pt idx="2088" formatCode="General">
                  <c:v>75</c:v>
                </c:pt>
                <c:pt idx="2089" formatCode="General">
                  <c:v>75</c:v>
                </c:pt>
                <c:pt idx="2090" formatCode="General">
                  <c:v>75</c:v>
                </c:pt>
                <c:pt idx="2091" formatCode="General">
                  <c:v>75</c:v>
                </c:pt>
                <c:pt idx="2092" formatCode="General">
                  <c:v>75</c:v>
                </c:pt>
                <c:pt idx="2093" formatCode="General">
                  <c:v>75</c:v>
                </c:pt>
                <c:pt idx="2094" formatCode="General">
                  <c:v>75</c:v>
                </c:pt>
                <c:pt idx="2095" formatCode="General">
                  <c:v>75</c:v>
                </c:pt>
                <c:pt idx="2096" formatCode="General">
                  <c:v>75</c:v>
                </c:pt>
                <c:pt idx="2097" formatCode="General">
                  <c:v>75</c:v>
                </c:pt>
                <c:pt idx="2098" formatCode="General">
                  <c:v>75</c:v>
                </c:pt>
                <c:pt idx="2099" formatCode="General">
                  <c:v>75</c:v>
                </c:pt>
                <c:pt idx="2100" formatCode="General">
                  <c:v>75</c:v>
                </c:pt>
                <c:pt idx="2101" formatCode="General">
                  <c:v>75</c:v>
                </c:pt>
                <c:pt idx="2102" formatCode="General">
                  <c:v>75</c:v>
                </c:pt>
                <c:pt idx="2103" formatCode="General">
                  <c:v>75</c:v>
                </c:pt>
                <c:pt idx="2104" formatCode="General">
                  <c:v>75.099999999999994</c:v>
                </c:pt>
                <c:pt idx="2105" formatCode="General">
                  <c:v>75.099999999999994</c:v>
                </c:pt>
                <c:pt idx="2106" formatCode="General">
                  <c:v>75.099999999999994</c:v>
                </c:pt>
                <c:pt idx="2107" formatCode="General">
                  <c:v>75.099999999999994</c:v>
                </c:pt>
                <c:pt idx="2108" formatCode="General">
                  <c:v>75.099999999999994</c:v>
                </c:pt>
                <c:pt idx="2109" formatCode="General">
                  <c:v>75.099999999999994</c:v>
                </c:pt>
                <c:pt idx="2110" formatCode="General">
                  <c:v>75.099999999999994</c:v>
                </c:pt>
                <c:pt idx="2111" formatCode="General">
                  <c:v>75.099999999999994</c:v>
                </c:pt>
                <c:pt idx="2112" formatCode="General">
                  <c:v>75.099999999999994</c:v>
                </c:pt>
                <c:pt idx="2113" formatCode="General">
                  <c:v>75.099999999999994</c:v>
                </c:pt>
                <c:pt idx="2114" formatCode="General">
                  <c:v>75.2</c:v>
                </c:pt>
                <c:pt idx="2115" formatCode="General">
                  <c:v>75.2</c:v>
                </c:pt>
                <c:pt idx="2116" formatCode="General">
                  <c:v>75.2</c:v>
                </c:pt>
                <c:pt idx="2117" formatCode="General">
                  <c:v>75.2</c:v>
                </c:pt>
                <c:pt idx="2118" formatCode="General">
                  <c:v>75.2</c:v>
                </c:pt>
                <c:pt idx="2119" formatCode="General">
                  <c:v>75.2</c:v>
                </c:pt>
                <c:pt idx="2120" formatCode="General">
                  <c:v>75.2</c:v>
                </c:pt>
                <c:pt idx="2121" formatCode="General">
                  <c:v>75.2</c:v>
                </c:pt>
                <c:pt idx="2122" formatCode="General">
                  <c:v>75.2</c:v>
                </c:pt>
                <c:pt idx="2123" formatCode="General">
                  <c:v>75.2</c:v>
                </c:pt>
                <c:pt idx="2124" formatCode="General">
                  <c:v>75.2</c:v>
                </c:pt>
                <c:pt idx="2125" formatCode="General">
                  <c:v>75.2</c:v>
                </c:pt>
                <c:pt idx="2126" formatCode="General">
                  <c:v>75.2</c:v>
                </c:pt>
                <c:pt idx="2127" formatCode="General">
                  <c:v>75.2</c:v>
                </c:pt>
                <c:pt idx="2128" formatCode="General">
                  <c:v>75.2</c:v>
                </c:pt>
                <c:pt idx="2129" formatCode="General">
                  <c:v>75.3</c:v>
                </c:pt>
                <c:pt idx="2130" formatCode="General">
                  <c:v>75.3</c:v>
                </c:pt>
                <c:pt idx="2131" formatCode="General">
                  <c:v>75.3</c:v>
                </c:pt>
                <c:pt idx="2132" formatCode="General">
                  <c:v>75.3</c:v>
                </c:pt>
                <c:pt idx="2133" formatCode="General">
                  <c:v>75.3</c:v>
                </c:pt>
                <c:pt idx="2134" formatCode="General">
                  <c:v>75.3</c:v>
                </c:pt>
                <c:pt idx="2135" formatCode="General">
                  <c:v>75.3</c:v>
                </c:pt>
                <c:pt idx="2136" formatCode="General">
                  <c:v>75.3</c:v>
                </c:pt>
                <c:pt idx="2137" formatCode="General">
                  <c:v>75.3</c:v>
                </c:pt>
                <c:pt idx="2138" formatCode="General">
                  <c:v>75.3</c:v>
                </c:pt>
                <c:pt idx="2139" formatCode="General">
                  <c:v>75.3</c:v>
                </c:pt>
                <c:pt idx="2140" formatCode="General">
                  <c:v>75.3</c:v>
                </c:pt>
                <c:pt idx="2141" formatCode="General">
                  <c:v>75.3</c:v>
                </c:pt>
                <c:pt idx="2142" formatCode="General">
                  <c:v>75.3</c:v>
                </c:pt>
                <c:pt idx="2143" formatCode="General">
                  <c:v>75.3</c:v>
                </c:pt>
                <c:pt idx="2144" formatCode="General">
                  <c:v>75.3</c:v>
                </c:pt>
                <c:pt idx="2145" formatCode="General">
                  <c:v>75.400000000000006</c:v>
                </c:pt>
                <c:pt idx="2146" formatCode="General">
                  <c:v>75.400000000000006</c:v>
                </c:pt>
                <c:pt idx="2147" formatCode="General">
                  <c:v>75.400000000000006</c:v>
                </c:pt>
                <c:pt idx="2148" formatCode="General">
                  <c:v>75.400000000000006</c:v>
                </c:pt>
                <c:pt idx="2149" formatCode="General">
                  <c:v>75.400000000000006</c:v>
                </c:pt>
                <c:pt idx="2150" formatCode="General">
                  <c:v>75.400000000000006</c:v>
                </c:pt>
                <c:pt idx="2151" formatCode="General">
                  <c:v>75.400000000000006</c:v>
                </c:pt>
                <c:pt idx="2152" formatCode="General">
                  <c:v>75.400000000000006</c:v>
                </c:pt>
                <c:pt idx="2153" formatCode="General">
                  <c:v>75.400000000000006</c:v>
                </c:pt>
                <c:pt idx="2154" formatCode="General">
                  <c:v>75.400000000000006</c:v>
                </c:pt>
                <c:pt idx="2155" formatCode="General">
                  <c:v>75.400000000000006</c:v>
                </c:pt>
                <c:pt idx="2156" formatCode="General">
                  <c:v>75.400000000000006</c:v>
                </c:pt>
                <c:pt idx="2157" formatCode="General">
                  <c:v>75.400000000000006</c:v>
                </c:pt>
                <c:pt idx="2158" formatCode="General">
                  <c:v>75.400000000000006</c:v>
                </c:pt>
                <c:pt idx="2159" formatCode="General">
                  <c:v>75.400000000000006</c:v>
                </c:pt>
                <c:pt idx="2160" formatCode="General">
                  <c:v>75.400000000000006</c:v>
                </c:pt>
                <c:pt idx="2161" formatCode="General">
                  <c:v>75.400000000000006</c:v>
                </c:pt>
                <c:pt idx="2162" formatCode="General">
                  <c:v>75.400000000000006</c:v>
                </c:pt>
                <c:pt idx="2163" formatCode="General">
                  <c:v>75.400000000000006</c:v>
                </c:pt>
                <c:pt idx="2164" formatCode="General">
                  <c:v>75.400000000000006</c:v>
                </c:pt>
                <c:pt idx="2165" formatCode="General">
                  <c:v>75.400000000000006</c:v>
                </c:pt>
                <c:pt idx="2166" formatCode="General">
                  <c:v>75.5</c:v>
                </c:pt>
                <c:pt idx="2167" formatCode="General">
                  <c:v>75.5</c:v>
                </c:pt>
                <c:pt idx="2168" formatCode="General">
                  <c:v>75.5</c:v>
                </c:pt>
                <c:pt idx="2169" formatCode="General">
                  <c:v>75.5</c:v>
                </c:pt>
                <c:pt idx="2170" formatCode="General">
                  <c:v>75.5</c:v>
                </c:pt>
                <c:pt idx="2171" formatCode="General">
                  <c:v>75.5</c:v>
                </c:pt>
                <c:pt idx="2172" formatCode="General">
                  <c:v>75.5</c:v>
                </c:pt>
                <c:pt idx="2173" formatCode="General">
                  <c:v>75.5</c:v>
                </c:pt>
                <c:pt idx="2174" formatCode="General">
                  <c:v>75.5</c:v>
                </c:pt>
                <c:pt idx="2175" formatCode="General">
                  <c:v>75.5</c:v>
                </c:pt>
                <c:pt idx="2176" formatCode="General">
                  <c:v>75.5</c:v>
                </c:pt>
                <c:pt idx="2177" formatCode="General">
                  <c:v>75.5</c:v>
                </c:pt>
                <c:pt idx="2178" formatCode="General">
                  <c:v>75.5</c:v>
                </c:pt>
                <c:pt idx="2179" formatCode="General">
                  <c:v>75.599999999999994</c:v>
                </c:pt>
                <c:pt idx="2180" formatCode="General">
                  <c:v>75.599999999999994</c:v>
                </c:pt>
                <c:pt idx="2181" formatCode="General">
                  <c:v>75.599999999999994</c:v>
                </c:pt>
                <c:pt idx="2182" formatCode="General">
                  <c:v>75.599999999999994</c:v>
                </c:pt>
                <c:pt idx="2183" formatCode="General">
                  <c:v>75.599999999999994</c:v>
                </c:pt>
                <c:pt idx="2184" formatCode="General">
                  <c:v>75.599999999999994</c:v>
                </c:pt>
                <c:pt idx="2185" formatCode="General">
                  <c:v>75.599999999999994</c:v>
                </c:pt>
                <c:pt idx="2186" formatCode="General">
                  <c:v>75.599999999999994</c:v>
                </c:pt>
                <c:pt idx="2187" formatCode="General">
                  <c:v>75.599999999999994</c:v>
                </c:pt>
                <c:pt idx="2188" formatCode="General">
                  <c:v>75.599999999999994</c:v>
                </c:pt>
                <c:pt idx="2189" formatCode="General">
                  <c:v>75.599999999999994</c:v>
                </c:pt>
                <c:pt idx="2190" formatCode="General">
                  <c:v>75.599999999999994</c:v>
                </c:pt>
                <c:pt idx="2191" formatCode="General">
                  <c:v>75.599999999999994</c:v>
                </c:pt>
                <c:pt idx="2192" formatCode="General">
                  <c:v>75.599999999999994</c:v>
                </c:pt>
                <c:pt idx="2193" formatCode="General">
                  <c:v>75.599999999999994</c:v>
                </c:pt>
                <c:pt idx="2194" formatCode="General">
                  <c:v>75.599999999999994</c:v>
                </c:pt>
                <c:pt idx="2195" formatCode="General">
                  <c:v>75.7</c:v>
                </c:pt>
                <c:pt idx="2196" formatCode="General">
                  <c:v>75.7</c:v>
                </c:pt>
                <c:pt idx="2197" formatCode="General">
                  <c:v>75.7</c:v>
                </c:pt>
                <c:pt idx="2198" formatCode="General">
                  <c:v>75.7</c:v>
                </c:pt>
                <c:pt idx="2199" formatCode="General">
                  <c:v>75.7</c:v>
                </c:pt>
                <c:pt idx="2200" formatCode="General">
                  <c:v>75.7</c:v>
                </c:pt>
                <c:pt idx="2201" formatCode="General">
                  <c:v>75.7</c:v>
                </c:pt>
                <c:pt idx="2202" formatCode="General">
                  <c:v>75.7</c:v>
                </c:pt>
                <c:pt idx="2203" formatCode="General">
                  <c:v>75.7</c:v>
                </c:pt>
                <c:pt idx="2204" formatCode="General">
                  <c:v>75.7</c:v>
                </c:pt>
                <c:pt idx="2205" formatCode="General">
                  <c:v>75.8</c:v>
                </c:pt>
                <c:pt idx="2206" formatCode="General">
                  <c:v>75.8</c:v>
                </c:pt>
                <c:pt idx="2207" formatCode="General">
                  <c:v>75.8</c:v>
                </c:pt>
                <c:pt idx="2208" formatCode="General">
                  <c:v>75.8</c:v>
                </c:pt>
                <c:pt idx="2209" formatCode="General">
                  <c:v>75.8</c:v>
                </c:pt>
                <c:pt idx="2210" formatCode="General">
                  <c:v>75.8</c:v>
                </c:pt>
                <c:pt idx="2211" formatCode="General">
                  <c:v>75.8</c:v>
                </c:pt>
                <c:pt idx="2212" formatCode="General">
                  <c:v>75.8</c:v>
                </c:pt>
                <c:pt idx="2213" formatCode="General">
                  <c:v>75.8</c:v>
                </c:pt>
                <c:pt idx="2214" formatCode="General">
                  <c:v>75.8</c:v>
                </c:pt>
                <c:pt idx="2215" formatCode="General">
                  <c:v>75.8</c:v>
                </c:pt>
                <c:pt idx="2216" formatCode="General">
                  <c:v>75.8</c:v>
                </c:pt>
                <c:pt idx="2217" formatCode="General">
                  <c:v>75.8</c:v>
                </c:pt>
                <c:pt idx="2218" formatCode="General">
                  <c:v>75.8</c:v>
                </c:pt>
                <c:pt idx="2219" formatCode="General">
                  <c:v>75.900000000000006</c:v>
                </c:pt>
                <c:pt idx="2220" formatCode="General">
                  <c:v>75.900000000000006</c:v>
                </c:pt>
                <c:pt idx="2221" formatCode="General">
                  <c:v>75.900000000000006</c:v>
                </c:pt>
                <c:pt idx="2222" formatCode="General">
                  <c:v>75.900000000000006</c:v>
                </c:pt>
                <c:pt idx="2223" formatCode="General">
                  <c:v>75.900000000000006</c:v>
                </c:pt>
                <c:pt idx="2224" formatCode="General">
                  <c:v>75.900000000000006</c:v>
                </c:pt>
                <c:pt idx="2225" formatCode="General">
                  <c:v>75.900000000000006</c:v>
                </c:pt>
                <c:pt idx="2226" formatCode="General">
                  <c:v>75.900000000000006</c:v>
                </c:pt>
                <c:pt idx="2227" formatCode="General">
                  <c:v>76</c:v>
                </c:pt>
                <c:pt idx="2228" formatCode="General">
                  <c:v>76</c:v>
                </c:pt>
                <c:pt idx="2229" formatCode="General">
                  <c:v>76</c:v>
                </c:pt>
                <c:pt idx="2230" formatCode="General">
                  <c:v>76</c:v>
                </c:pt>
                <c:pt idx="2231" formatCode="General">
                  <c:v>76</c:v>
                </c:pt>
                <c:pt idx="2232" formatCode="General">
                  <c:v>76</c:v>
                </c:pt>
                <c:pt idx="2233" formatCode="General">
                  <c:v>76</c:v>
                </c:pt>
                <c:pt idx="2234" formatCode="General">
                  <c:v>76</c:v>
                </c:pt>
                <c:pt idx="2235" formatCode="General">
                  <c:v>76</c:v>
                </c:pt>
                <c:pt idx="2236" formatCode="General">
                  <c:v>76</c:v>
                </c:pt>
                <c:pt idx="2237" formatCode="General">
                  <c:v>76</c:v>
                </c:pt>
                <c:pt idx="2238" formatCode="General">
                  <c:v>76</c:v>
                </c:pt>
                <c:pt idx="2239" formatCode="General">
                  <c:v>76</c:v>
                </c:pt>
                <c:pt idx="2240" formatCode="General">
                  <c:v>76</c:v>
                </c:pt>
                <c:pt idx="2241" formatCode="General">
                  <c:v>76</c:v>
                </c:pt>
                <c:pt idx="2242" formatCode="General">
                  <c:v>76</c:v>
                </c:pt>
                <c:pt idx="2243" formatCode="General">
                  <c:v>76</c:v>
                </c:pt>
                <c:pt idx="2244" formatCode="General">
                  <c:v>76</c:v>
                </c:pt>
                <c:pt idx="2245" formatCode="General">
                  <c:v>76</c:v>
                </c:pt>
                <c:pt idx="2246" formatCode="General">
                  <c:v>76</c:v>
                </c:pt>
                <c:pt idx="2247" formatCode="General">
                  <c:v>76</c:v>
                </c:pt>
                <c:pt idx="2248" formatCode="General">
                  <c:v>76</c:v>
                </c:pt>
                <c:pt idx="2249" formatCode="General">
                  <c:v>76</c:v>
                </c:pt>
                <c:pt idx="2250" formatCode="General">
                  <c:v>76</c:v>
                </c:pt>
                <c:pt idx="2251" formatCode="General">
                  <c:v>76</c:v>
                </c:pt>
                <c:pt idx="2252" formatCode="General">
                  <c:v>76.099999999999994</c:v>
                </c:pt>
                <c:pt idx="2253" formatCode="General">
                  <c:v>76.099999999999994</c:v>
                </c:pt>
                <c:pt idx="2254" formatCode="General">
                  <c:v>76.099999999999994</c:v>
                </c:pt>
                <c:pt idx="2255" formatCode="General">
                  <c:v>76.099999999999994</c:v>
                </c:pt>
                <c:pt idx="2256" formatCode="General">
                  <c:v>76.099999999999994</c:v>
                </c:pt>
                <c:pt idx="2257" formatCode="General">
                  <c:v>76.099999999999994</c:v>
                </c:pt>
                <c:pt idx="2258" formatCode="General">
                  <c:v>76.099999999999994</c:v>
                </c:pt>
                <c:pt idx="2259" formatCode="General">
                  <c:v>76.099999999999994</c:v>
                </c:pt>
                <c:pt idx="2260" formatCode="General">
                  <c:v>76.099999999999994</c:v>
                </c:pt>
                <c:pt idx="2261" formatCode="General">
                  <c:v>76.099999999999994</c:v>
                </c:pt>
                <c:pt idx="2262" formatCode="General">
                  <c:v>76.099999999999994</c:v>
                </c:pt>
                <c:pt idx="2263" formatCode="General">
                  <c:v>76.2</c:v>
                </c:pt>
                <c:pt idx="2264" formatCode="General">
                  <c:v>76.2</c:v>
                </c:pt>
                <c:pt idx="2265" formatCode="General">
                  <c:v>76.2</c:v>
                </c:pt>
                <c:pt idx="2266" formatCode="General">
                  <c:v>76.2</c:v>
                </c:pt>
                <c:pt idx="2267" formatCode="General">
                  <c:v>76.2</c:v>
                </c:pt>
                <c:pt idx="2268" formatCode="General">
                  <c:v>76.2</c:v>
                </c:pt>
                <c:pt idx="2269" formatCode="General">
                  <c:v>76.2</c:v>
                </c:pt>
                <c:pt idx="2270" formatCode="General">
                  <c:v>76.2</c:v>
                </c:pt>
                <c:pt idx="2271" formatCode="General">
                  <c:v>76.2</c:v>
                </c:pt>
                <c:pt idx="2272" formatCode="General">
                  <c:v>76.2</c:v>
                </c:pt>
                <c:pt idx="2273" formatCode="General">
                  <c:v>76.2</c:v>
                </c:pt>
                <c:pt idx="2274" formatCode="General">
                  <c:v>76.2</c:v>
                </c:pt>
                <c:pt idx="2275" formatCode="General">
                  <c:v>76.3</c:v>
                </c:pt>
                <c:pt idx="2276" formatCode="General">
                  <c:v>76.3</c:v>
                </c:pt>
                <c:pt idx="2277" formatCode="General">
                  <c:v>76.3</c:v>
                </c:pt>
                <c:pt idx="2278" formatCode="General">
                  <c:v>76.3</c:v>
                </c:pt>
                <c:pt idx="2279" formatCode="General">
                  <c:v>76.3</c:v>
                </c:pt>
                <c:pt idx="2280" formatCode="General">
                  <c:v>76.3</c:v>
                </c:pt>
                <c:pt idx="2281" formatCode="General">
                  <c:v>76.3</c:v>
                </c:pt>
                <c:pt idx="2282" formatCode="General">
                  <c:v>76.3</c:v>
                </c:pt>
                <c:pt idx="2283" formatCode="General">
                  <c:v>76.3</c:v>
                </c:pt>
                <c:pt idx="2284" formatCode="General">
                  <c:v>76.3</c:v>
                </c:pt>
                <c:pt idx="2285" formatCode="General">
                  <c:v>76.400000000000006</c:v>
                </c:pt>
                <c:pt idx="2286" formatCode="General">
                  <c:v>76.400000000000006</c:v>
                </c:pt>
                <c:pt idx="2287" formatCode="General">
                  <c:v>76.400000000000006</c:v>
                </c:pt>
                <c:pt idx="2288" formatCode="General">
                  <c:v>76.400000000000006</c:v>
                </c:pt>
                <c:pt idx="2289" formatCode="General">
                  <c:v>76.400000000000006</c:v>
                </c:pt>
                <c:pt idx="2290" formatCode="General">
                  <c:v>76.400000000000006</c:v>
                </c:pt>
                <c:pt idx="2291" formatCode="General">
                  <c:v>76.400000000000006</c:v>
                </c:pt>
                <c:pt idx="2292" formatCode="General">
                  <c:v>76.400000000000006</c:v>
                </c:pt>
                <c:pt idx="2293" formatCode="General">
                  <c:v>76.400000000000006</c:v>
                </c:pt>
                <c:pt idx="2294" formatCode="General">
                  <c:v>76.5</c:v>
                </c:pt>
                <c:pt idx="2295" formatCode="General">
                  <c:v>76.5</c:v>
                </c:pt>
                <c:pt idx="2296" formatCode="General">
                  <c:v>76.5</c:v>
                </c:pt>
                <c:pt idx="2297" formatCode="General">
                  <c:v>76.5</c:v>
                </c:pt>
                <c:pt idx="2298" formatCode="General">
                  <c:v>76.5</c:v>
                </c:pt>
                <c:pt idx="2299" formatCode="General">
                  <c:v>76.5</c:v>
                </c:pt>
                <c:pt idx="2300" formatCode="General">
                  <c:v>76.5</c:v>
                </c:pt>
                <c:pt idx="2301" formatCode="General">
                  <c:v>76.5</c:v>
                </c:pt>
                <c:pt idx="2302" formatCode="General">
                  <c:v>76.599999999999994</c:v>
                </c:pt>
                <c:pt idx="2303" formatCode="General">
                  <c:v>76.599999999999994</c:v>
                </c:pt>
                <c:pt idx="2304" formatCode="General">
                  <c:v>76.599999999999994</c:v>
                </c:pt>
                <c:pt idx="2305" formatCode="General">
                  <c:v>76.599999999999994</c:v>
                </c:pt>
                <c:pt idx="2306" formatCode="General">
                  <c:v>76.599999999999994</c:v>
                </c:pt>
                <c:pt idx="2307" formatCode="General">
                  <c:v>76.599999999999994</c:v>
                </c:pt>
                <c:pt idx="2308" formatCode="General">
                  <c:v>76.599999999999994</c:v>
                </c:pt>
                <c:pt idx="2309" formatCode="General">
                  <c:v>76.599999999999994</c:v>
                </c:pt>
                <c:pt idx="2310" formatCode="General">
                  <c:v>76.599999999999994</c:v>
                </c:pt>
                <c:pt idx="2311" formatCode="General">
                  <c:v>76.599999999999994</c:v>
                </c:pt>
                <c:pt idx="2312" formatCode="General">
                  <c:v>76.599999999999994</c:v>
                </c:pt>
                <c:pt idx="2313" formatCode="General">
                  <c:v>76.7</c:v>
                </c:pt>
                <c:pt idx="2314" formatCode="General">
                  <c:v>76.7</c:v>
                </c:pt>
                <c:pt idx="2315" formatCode="General">
                  <c:v>76.7</c:v>
                </c:pt>
                <c:pt idx="2316" formatCode="General">
                  <c:v>76.7</c:v>
                </c:pt>
                <c:pt idx="2317" formatCode="General">
                  <c:v>76.7</c:v>
                </c:pt>
                <c:pt idx="2318" formatCode="General">
                  <c:v>76.7</c:v>
                </c:pt>
                <c:pt idx="2319" formatCode="General">
                  <c:v>76.7</c:v>
                </c:pt>
                <c:pt idx="2320" formatCode="General">
                  <c:v>76.7</c:v>
                </c:pt>
                <c:pt idx="2321" formatCode="General">
                  <c:v>76.7</c:v>
                </c:pt>
                <c:pt idx="2322" formatCode="General">
                  <c:v>76.8</c:v>
                </c:pt>
                <c:pt idx="2323" formatCode="General">
                  <c:v>76.8</c:v>
                </c:pt>
                <c:pt idx="2324" formatCode="General">
                  <c:v>76.8</c:v>
                </c:pt>
                <c:pt idx="2325" formatCode="General">
                  <c:v>76.8</c:v>
                </c:pt>
                <c:pt idx="2326" formatCode="General">
                  <c:v>76.8</c:v>
                </c:pt>
                <c:pt idx="2327" formatCode="General">
                  <c:v>76.8</c:v>
                </c:pt>
                <c:pt idx="2328" formatCode="General">
                  <c:v>76.8</c:v>
                </c:pt>
                <c:pt idx="2329" formatCode="General">
                  <c:v>76.8</c:v>
                </c:pt>
                <c:pt idx="2330" formatCode="General">
                  <c:v>76.8</c:v>
                </c:pt>
                <c:pt idx="2331" formatCode="General">
                  <c:v>76.8</c:v>
                </c:pt>
                <c:pt idx="2332" formatCode="General">
                  <c:v>76.900000000000006</c:v>
                </c:pt>
                <c:pt idx="2333" formatCode="General">
                  <c:v>76.900000000000006</c:v>
                </c:pt>
                <c:pt idx="2334" formatCode="General">
                  <c:v>76.900000000000006</c:v>
                </c:pt>
                <c:pt idx="2335" formatCode="General">
                  <c:v>76.900000000000006</c:v>
                </c:pt>
                <c:pt idx="2336" formatCode="General">
                  <c:v>76.900000000000006</c:v>
                </c:pt>
                <c:pt idx="2337" formatCode="General">
                  <c:v>76.900000000000006</c:v>
                </c:pt>
                <c:pt idx="2338" formatCode="General">
                  <c:v>76.900000000000006</c:v>
                </c:pt>
                <c:pt idx="2339" formatCode="General">
                  <c:v>76.900000000000006</c:v>
                </c:pt>
                <c:pt idx="2340" formatCode="General">
                  <c:v>76.900000000000006</c:v>
                </c:pt>
                <c:pt idx="2341" formatCode="General">
                  <c:v>76.900000000000006</c:v>
                </c:pt>
                <c:pt idx="2342" formatCode="General">
                  <c:v>77</c:v>
                </c:pt>
                <c:pt idx="2343" formatCode="General">
                  <c:v>77</c:v>
                </c:pt>
                <c:pt idx="2344" formatCode="General">
                  <c:v>77</c:v>
                </c:pt>
                <c:pt idx="2345" formatCode="General">
                  <c:v>77</c:v>
                </c:pt>
                <c:pt idx="2346" formatCode="General">
                  <c:v>77</c:v>
                </c:pt>
                <c:pt idx="2347" formatCode="General">
                  <c:v>77</c:v>
                </c:pt>
                <c:pt idx="2348" formatCode="General">
                  <c:v>77</c:v>
                </c:pt>
                <c:pt idx="2349" formatCode="General">
                  <c:v>77</c:v>
                </c:pt>
                <c:pt idx="2350" formatCode="General">
                  <c:v>77</c:v>
                </c:pt>
                <c:pt idx="2351" formatCode="General">
                  <c:v>77</c:v>
                </c:pt>
                <c:pt idx="2352" formatCode="General">
                  <c:v>77</c:v>
                </c:pt>
                <c:pt idx="2353" formatCode="General">
                  <c:v>77</c:v>
                </c:pt>
                <c:pt idx="2354" formatCode="General">
                  <c:v>77</c:v>
                </c:pt>
                <c:pt idx="2355" formatCode="General">
                  <c:v>77</c:v>
                </c:pt>
                <c:pt idx="2356" formatCode="General">
                  <c:v>77</c:v>
                </c:pt>
                <c:pt idx="2357" formatCode="General">
                  <c:v>77</c:v>
                </c:pt>
                <c:pt idx="2358" formatCode="General">
                  <c:v>77</c:v>
                </c:pt>
                <c:pt idx="2359" formatCode="General">
                  <c:v>77</c:v>
                </c:pt>
                <c:pt idx="2360" formatCode="General">
                  <c:v>77</c:v>
                </c:pt>
                <c:pt idx="2361" formatCode="General">
                  <c:v>77</c:v>
                </c:pt>
                <c:pt idx="2362" formatCode="General">
                  <c:v>77</c:v>
                </c:pt>
                <c:pt idx="2363" formatCode="General">
                  <c:v>77</c:v>
                </c:pt>
                <c:pt idx="2364" formatCode="General">
                  <c:v>77.099999999999994</c:v>
                </c:pt>
                <c:pt idx="2365" formatCode="General">
                  <c:v>77.099999999999994</c:v>
                </c:pt>
                <c:pt idx="2366" formatCode="General">
                  <c:v>77.099999999999994</c:v>
                </c:pt>
                <c:pt idx="2367" formatCode="General">
                  <c:v>77.099999999999994</c:v>
                </c:pt>
                <c:pt idx="2368" formatCode="General">
                  <c:v>77.099999999999994</c:v>
                </c:pt>
                <c:pt idx="2369" formatCode="General">
                  <c:v>77.099999999999994</c:v>
                </c:pt>
                <c:pt idx="2370" formatCode="General">
                  <c:v>77.2</c:v>
                </c:pt>
                <c:pt idx="2371" formatCode="General">
                  <c:v>77.2</c:v>
                </c:pt>
                <c:pt idx="2372" formatCode="General">
                  <c:v>77.2</c:v>
                </c:pt>
                <c:pt idx="2373" formatCode="General">
                  <c:v>77.2</c:v>
                </c:pt>
                <c:pt idx="2374" formatCode="General">
                  <c:v>77.2</c:v>
                </c:pt>
                <c:pt idx="2375" formatCode="General">
                  <c:v>77.2</c:v>
                </c:pt>
                <c:pt idx="2376" formatCode="General">
                  <c:v>77.2</c:v>
                </c:pt>
                <c:pt idx="2377" formatCode="General">
                  <c:v>77.2</c:v>
                </c:pt>
                <c:pt idx="2378" formatCode="General">
                  <c:v>77.3</c:v>
                </c:pt>
                <c:pt idx="2379" formatCode="General">
                  <c:v>77.3</c:v>
                </c:pt>
                <c:pt idx="2380" formatCode="General">
                  <c:v>77.3</c:v>
                </c:pt>
                <c:pt idx="2381" formatCode="General">
                  <c:v>77.3</c:v>
                </c:pt>
                <c:pt idx="2382" formatCode="General">
                  <c:v>77.3</c:v>
                </c:pt>
                <c:pt idx="2383" formatCode="General">
                  <c:v>77.3</c:v>
                </c:pt>
                <c:pt idx="2384" formatCode="General">
                  <c:v>77.3</c:v>
                </c:pt>
                <c:pt idx="2385" formatCode="General">
                  <c:v>77.3</c:v>
                </c:pt>
                <c:pt idx="2386" formatCode="General">
                  <c:v>77.3</c:v>
                </c:pt>
                <c:pt idx="2387" formatCode="General">
                  <c:v>77.3</c:v>
                </c:pt>
                <c:pt idx="2388" formatCode="General">
                  <c:v>77.400000000000006</c:v>
                </c:pt>
                <c:pt idx="2389" formatCode="General">
                  <c:v>77.400000000000006</c:v>
                </c:pt>
                <c:pt idx="2390" formatCode="General">
                  <c:v>77.400000000000006</c:v>
                </c:pt>
                <c:pt idx="2391" formatCode="General">
                  <c:v>77.400000000000006</c:v>
                </c:pt>
                <c:pt idx="2392" formatCode="General">
                  <c:v>77.5</c:v>
                </c:pt>
                <c:pt idx="2393" formatCode="General">
                  <c:v>77.5</c:v>
                </c:pt>
                <c:pt idx="2394" formatCode="General">
                  <c:v>77.5</c:v>
                </c:pt>
                <c:pt idx="2395" formatCode="General">
                  <c:v>77.5</c:v>
                </c:pt>
                <c:pt idx="2396" formatCode="General">
                  <c:v>77.5</c:v>
                </c:pt>
                <c:pt idx="2397" formatCode="General">
                  <c:v>77.5</c:v>
                </c:pt>
                <c:pt idx="2398" formatCode="General">
                  <c:v>77.5</c:v>
                </c:pt>
                <c:pt idx="2399" formatCode="General">
                  <c:v>77.5</c:v>
                </c:pt>
                <c:pt idx="2400" formatCode="General">
                  <c:v>77.5</c:v>
                </c:pt>
                <c:pt idx="2401" formatCode="General">
                  <c:v>77.5</c:v>
                </c:pt>
                <c:pt idx="2402" formatCode="General">
                  <c:v>77.5</c:v>
                </c:pt>
                <c:pt idx="2403" formatCode="General">
                  <c:v>77.599999999999994</c:v>
                </c:pt>
                <c:pt idx="2404" formatCode="General">
                  <c:v>77.599999999999994</c:v>
                </c:pt>
                <c:pt idx="2405" formatCode="General">
                  <c:v>77.599999999999994</c:v>
                </c:pt>
                <c:pt idx="2406" formatCode="General">
                  <c:v>77.599999999999994</c:v>
                </c:pt>
                <c:pt idx="2407" formatCode="General">
                  <c:v>77.599999999999994</c:v>
                </c:pt>
                <c:pt idx="2408" formatCode="General">
                  <c:v>77.599999999999994</c:v>
                </c:pt>
                <c:pt idx="2409" formatCode="General">
                  <c:v>77.599999999999994</c:v>
                </c:pt>
                <c:pt idx="2410" formatCode="General">
                  <c:v>77.7</c:v>
                </c:pt>
                <c:pt idx="2411" formatCode="General">
                  <c:v>77.7</c:v>
                </c:pt>
                <c:pt idx="2412" formatCode="General">
                  <c:v>77.7</c:v>
                </c:pt>
                <c:pt idx="2413" formatCode="General">
                  <c:v>77.7</c:v>
                </c:pt>
                <c:pt idx="2414" formatCode="General">
                  <c:v>77.7</c:v>
                </c:pt>
                <c:pt idx="2415" formatCode="General">
                  <c:v>77.7</c:v>
                </c:pt>
                <c:pt idx="2416" formatCode="General">
                  <c:v>77.8</c:v>
                </c:pt>
                <c:pt idx="2417" formatCode="General">
                  <c:v>77.8</c:v>
                </c:pt>
                <c:pt idx="2418" formatCode="General">
                  <c:v>77.8</c:v>
                </c:pt>
                <c:pt idx="2419" formatCode="General">
                  <c:v>77.8</c:v>
                </c:pt>
                <c:pt idx="2420" formatCode="General">
                  <c:v>77.8</c:v>
                </c:pt>
                <c:pt idx="2421" formatCode="General">
                  <c:v>77.8</c:v>
                </c:pt>
                <c:pt idx="2422" formatCode="General">
                  <c:v>77.8</c:v>
                </c:pt>
                <c:pt idx="2423" formatCode="General">
                  <c:v>77.8</c:v>
                </c:pt>
                <c:pt idx="2424" formatCode="General">
                  <c:v>77.8</c:v>
                </c:pt>
                <c:pt idx="2425" formatCode="General">
                  <c:v>77.8</c:v>
                </c:pt>
                <c:pt idx="2426" formatCode="General">
                  <c:v>77.900000000000006</c:v>
                </c:pt>
                <c:pt idx="2427" formatCode="General">
                  <c:v>77.900000000000006</c:v>
                </c:pt>
                <c:pt idx="2428" formatCode="General">
                  <c:v>77.900000000000006</c:v>
                </c:pt>
                <c:pt idx="2429" formatCode="General">
                  <c:v>77.900000000000006</c:v>
                </c:pt>
                <c:pt idx="2430" formatCode="General">
                  <c:v>78</c:v>
                </c:pt>
                <c:pt idx="2431" formatCode="General">
                  <c:v>78</c:v>
                </c:pt>
                <c:pt idx="2432" formatCode="General">
                  <c:v>78</c:v>
                </c:pt>
                <c:pt idx="2433" formatCode="General">
                  <c:v>78</c:v>
                </c:pt>
                <c:pt idx="2434" formatCode="General">
                  <c:v>78</c:v>
                </c:pt>
                <c:pt idx="2435" formatCode="General">
                  <c:v>78</c:v>
                </c:pt>
                <c:pt idx="2436" formatCode="General">
                  <c:v>78</c:v>
                </c:pt>
                <c:pt idx="2437" formatCode="General">
                  <c:v>78</c:v>
                </c:pt>
                <c:pt idx="2438" formatCode="General">
                  <c:v>78</c:v>
                </c:pt>
                <c:pt idx="2439" formatCode="General">
                  <c:v>78</c:v>
                </c:pt>
                <c:pt idx="2440" formatCode="General">
                  <c:v>78</c:v>
                </c:pt>
                <c:pt idx="2441" formatCode="General">
                  <c:v>78</c:v>
                </c:pt>
                <c:pt idx="2442" formatCode="General">
                  <c:v>78</c:v>
                </c:pt>
                <c:pt idx="2443" formatCode="General">
                  <c:v>78</c:v>
                </c:pt>
                <c:pt idx="2444" formatCode="General">
                  <c:v>78</c:v>
                </c:pt>
                <c:pt idx="2445" formatCode="General">
                  <c:v>78</c:v>
                </c:pt>
                <c:pt idx="2446" formatCode="General">
                  <c:v>78</c:v>
                </c:pt>
                <c:pt idx="2447" formatCode="General">
                  <c:v>78</c:v>
                </c:pt>
                <c:pt idx="2448" formatCode="General">
                  <c:v>78</c:v>
                </c:pt>
                <c:pt idx="2449" formatCode="General">
                  <c:v>78</c:v>
                </c:pt>
                <c:pt idx="2450" formatCode="General">
                  <c:v>78</c:v>
                </c:pt>
                <c:pt idx="2451" formatCode="General">
                  <c:v>78</c:v>
                </c:pt>
                <c:pt idx="2452" formatCode="General">
                  <c:v>78</c:v>
                </c:pt>
                <c:pt idx="2453" formatCode="General">
                  <c:v>78</c:v>
                </c:pt>
                <c:pt idx="2454" formatCode="General">
                  <c:v>78</c:v>
                </c:pt>
                <c:pt idx="2455" formatCode="General">
                  <c:v>78</c:v>
                </c:pt>
                <c:pt idx="2456" formatCode="General">
                  <c:v>78</c:v>
                </c:pt>
                <c:pt idx="2457" formatCode="General">
                  <c:v>78</c:v>
                </c:pt>
                <c:pt idx="2458" formatCode="General">
                  <c:v>78</c:v>
                </c:pt>
                <c:pt idx="2459" formatCode="General">
                  <c:v>78</c:v>
                </c:pt>
                <c:pt idx="2460" formatCode="General">
                  <c:v>78</c:v>
                </c:pt>
                <c:pt idx="2461" formatCode="General">
                  <c:v>78.099999999999994</c:v>
                </c:pt>
                <c:pt idx="2462" formatCode="General">
                  <c:v>78.099999999999994</c:v>
                </c:pt>
                <c:pt idx="2463" formatCode="General">
                  <c:v>78.099999999999994</c:v>
                </c:pt>
                <c:pt idx="2464" formatCode="General">
                  <c:v>78.099999999999994</c:v>
                </c:pt>
                <c:pt idx="2465" formatCode="General">
                  <c:v>78.099999999999994</c:v>
                </c:pt>
                <c:pt idx="2466" formatCode="General">
                  <c:v>78.099999999999994</c:v>
                </c:pt>
                <c:pt idx="2467" formatCode="General">
                  <c:v>78.099999999999994</c:v>
                </c:pt>
                <c:pt idx="2468" formatCode="General">
                  <c:v>78.099999999999994</c:v>
                </c:pt>
                <c:pt idx="2469" formatCode="General">
                  <c:v>78.099999999999994</c:v>
                </c:pt>
                <c:pt idx="2470" formatCode="General">
                  <c:v>78.099999999999994</c:v>
                </c:pt>
                <c:pt idx="2471" formatCode="General">
                  <c:v>78.099999999999994</c:v>
                </c:pt>
                <c:pt idx="2472" formatCode="General">
                  <c:v>78.099999999999994</c:v>
                </c:pt>
                <c:pt idx="2473" formatCode="General">
                  <c:v>78.2</c:v>
                </c:pt>
                <c:pt idx="2474" formatCode="General">
                  <c:v>78.2</c:v>
                </c:pt>
                <c:pt idx="2475" formatCode="General">
                  <c:v>78.2</c:v>
                </c:pt>
                <c:pt idx="2476" formatCode="General">
                  <c:v>78.2</c:v>
                </c:pt>
                <c:pt idx="2477" formatCode="General">
                  <c:v>78.2</c:v>
                </c:pt>
                <c:pt idx="2478" formatCode="General">
                  <c:v>78.2</c:v>
                </c:pt>
                <c:pt idx="2479" formatCode="General">
                  <c:v>78.2</c:v>
                </c:pt>
                <c:pt idx="2480" formatCode="General">
                  <c:v>78.2</c:v>
                </c:pt>
                <c:pt idx="2481" formatCode="General">
                  <c:v>78.2</c:v>
                </c:pt>
                <c:pt idx="2482" formatCode="General">
                  <c:v>78.3</c:v>
                </c:pt>
                <c:pt idx="2483" formatCode="General">
                  <c:v>78.3</c:v>
                </c:pt>
                <c:pt idx="2484" formatCode="General">
                  <c:v>78.3</c:v>
                </c:pt>
                <c:pt idx="2485" formatCode="General">
                  <c:v>78.3</c:v>
                </c:pt>
                <c:pt idx="2486" formatCode="General">
                  <c:v>78.3</c:v>
                </c:pt>
                <c:pt idx="2487" formatCode="General">
                  <c:v>78.3</c:v>
                </c:pt>
                <c:pt idx="2488" formatCode="General">
                  <c:v>78.3</c:v>
                </c:pt>
                <c:pt idx="2489" formatCode="General">
                  <c:v>78.3</c:v>
                </c:pt>
                <c:pt idx="2490" formatCode="General">
                  <c:v>78.3</c:v>
                </c:pt>
                <c:pt idx="2491" formatCode="General">
                  <c:v>78.3</c:v>
                </c:pt>
                <c:pt idx="2492" formatCode="General">
                  <c:v>78.400000000000006</c:v>
                </c:pt>
                <c:pt idx="2493" formatCode="General">
                  <c:v>78.400000000000006</c:v>
                </c:pt>
                <c:pt idx="2494" formatCode="General">
                  <c:v>78.400000000000006</c:v>
                </c:pt>
                <c:pt idx="2495" formatCode="General">
                  <c:v>78.400000000000006</c:v>
                </c:pt>
                <c:pt idx="2496" formatCode="General">
                  <c:v>78.400000000000006</c:v>
                </c:pt>
                <c:pt idx="2497" formatCode="General">
                  <c:v>78.400000000000006</c:v>
                </c:pt>
                <c:pt idx="2498" formatCode="General">
                  <c:v>78.5</c:v>
                </c:pt>
                <c:pt idx="2499" formatCode="General">
                  <c:v>78.5</c:v>
                </c:pt>
                <c:pt idx="2500" formatCode="General">
                  <c:v>78.5</c:v>
                </c:pt>
                <c:pt idx="2501" formatCode="General">
                  <c:v>78.5</c:v>
                </c:pt>
                <c:pt idx="2502" formatCode="General">
                  <c:v>78.5</c:v>
                </c:pt>
                <c:pt idx="2503" formatCode="General">
                  <c:v>78.5</c:v>
                </c:pt>
                <c:pt idx="2504" formatCode="General">
                  <c:v>78.5</c:v>
                </c:pt>
                <c:pt idx="2505" formatCode="General">
                  <c:v>78.5</c:v>
                </c:pt>
                <c:pt idx="2506" formatCode="General">
                  <c:v>78.599999999999994</c:v>
                </c:pt>
                <c:pt idx="2507" formatCode="General">
                  <c:v>78.599999999999994</c:v>
                </c:pt>
                <c:pt idx="2508" formatCode="General">
                  <c:v>78.599999999999994</c:v>
                </c:pt>
                <c:pt idx="2509" formatCode="General">
                  <c:v>78.599999999999994</c:v>
                </c:pt>
                <c:pt idx="2510" formatCode="General">
                  <c:v>78.599999999999994</c:v>
                </c:pt>
                <c:pt idx="2511" formatCode="General">
                  <c:v>78.599999999999994</c:v>
                </c:pt>
                <c:pt idx="2512" formatCode="General">
                  <c:v>78.7</c:v>
                </c:pt>
                <c:pt idx="2513" formatCode="General">
                  <c:v>78.7</c:v>
                </c:pt>
                <c:pt idx="2514" formatCode="General">
                  <c:v>78.7</c:v>
                </c:pt>
                <c:pt idx="2515" formatCode="General">
                  <c:v>78.7</c:v>
                </c:pt>
                <c:pt idx="2516" formatCode="General">
                  <c:v>78.7</c:v>
                </c:pt>
                <c:pt idx="2517" formatCode="General">
                  <c:v>78.7</c:v>
                </c:pt>
                <c:pt idx="2518" formatCode="General">
                  <c:v>78.7</c:v>
                </c:pt>
                <c:pt idx="2519" formatCode="General">
                  <c:v>78.7</c:v>
                </c:pt>
                <c:pt idx="2520" formatCode="General">
                  <c:v>78.7</c:v>
                </c:pt>
                <c:pt idx="2521" formatCode="General">
                  <c:v>78.7</c:v>
                </c:pt>
                <c:pt idx="2522" formatCode="General">
                  <c:v>78.7</c:v>
                </c:pt>
                <c:pt idx="2523" formatCode="General">
                  <c:v>78.7</c:v>
                </c:pt>
                <c:pt idx="2524" formatCode="General">
                  <c:v>78.7</c:v>
                </c:pt>
                <c:pt idx="2525" formatCode="General">
                  <c:v>78.7</c:v>
                </c:pt>
                <c:pt idx="2526" formatCode="General">
                  <c:v>78.7</c:v>
                </c:pt>
                <c:pt idx="2527" formatCode="General">
                  <c:v>78.7</c:v>
                </c:pt>
                <c:pt idx="2528" formatCode="General">
                  <c:v>78.8</c:v>
                </c:pt>
                <c:pt idx="2529" formatCode="General">
                  <c:v>78.8</c:v>
                </c:pt>
                <c:pt idx="2530" formatCode="General">
                  <c:v>78.8</c:v>
                </c:pt>
                <c:pt idx="2531" formatCode="General">
                  <c:v>78.8</c:v>
                </c:pt>
                <c:pt idx="2532" formatCode="General">
                  <c:v>78.8</c:v>
                </c:pt>
                <c:pt idx="2533" formatCode="General">
                  <c:v>78.8</c:v>
                </c:pt>
                <c:pt idx="2534" formatCode="General">
                  <c:v>78.8</c:v>
                </c:pt>
                <c:pt idx="2535" formatCode="General">
                  <c:v>78.8</c:v>
                </c:pt>
                <c:pt idx="2536" formatCode="General">
                  <c:v>78.8</c:v>
                </c:pt>
                <c:pt idx="2537" formatCode="General">
                  <c:v>78.8</c:v>
                </c:pt>
                <c:pt idx="2538" formatCode="General">
                  <c:v>78.8</c:v>
                </c:pt>
                <c:pt idx="2539" formatCode="General">
                  <c:v>78.900000000000006</c:v>
                </c:pt>
                <c:pt idx="2540" formatCode="General">
                  <c:v>78.900000000000006</c:v>
                </c:pt>
                <c:pt idx="2541" formatCode="General">
                  <c:v>78.900000000000006</c:v>
                </c:pt>
                <c:pt idx="2542" formatCode="General">
                  <c:v>78.900000000000006</c:v>
                </c:pt>
                <c:pt idx="2543" formatCode="General">
                  <c:v>78.900000000000006</c:v>
                </c:pt>
                <c:pt idx="2544" formatCode="General">
                  <c:v>78.900000000000006</c:v>
                </c:pt>
                <c:pt idx="2545" formatCode="General">
                  <c:v>78.900000000000006</c:v>
                </c:pt>
                <c:pt idx="2546" formatCode="General">
                  <c:v>78.900000000000006</c:v>
                </c:pt>
                <c:pt idx="2547" formatCode="General">
                  <c:v>78.900000000000006</c:v>
                </c:pt>
                <c:pt idx="2548" formatCode="General">
                  <c:v>78.900000000000006</c:v>
                </c:pt>
                <c:pt idx="2549" formatCode="General">
                  <c:v>78.900000000000006</c:v>
                </c:pt>
                <c:pt idx="2550" formatCode="General">
                  <c:v>78.900000000000006</c:v>
                </c:pt>
                <c:pt idx="2551" formatCode="General">
                  <c:v>79</c:v>
                </c:pt>
                <c:pt idx="2552" formatCode="General">
                  <c:v>79</c:v>
                </c:pt>
                <c:pt idx="2553" formatCode="General">
                  <c:v>79</c:v>
                </c:pt>
                <c:pt idx="2554" formatCode="General">
                  <c:v>79</c:v>
                </c:pt>
                <c:pt idx="2555" formatCode="General">
                  <c:v>79</c:v>
                </c:pt>
                <c:pt idx="2556" formatCode="General">
                  <c:v>79</c:v>
                </c:pt>
                <c:pt idx="2557" formatCode="General">
                  <c:v>79</c:v>
                </c:pt>
                <c:pt idx="2558" formatCode="General">
                  <c:v>79</c:v>
                </c:pt>
                <c:pt idx="2559" formatCode="General">
                  <c:v>79</c:v>
                </c:pt>
                <c:pt idx="2560" formatCode="General">
                  <c:v>79</c:v>
                </c:pt>
                <c:pt idx="2561" formatCode="General">
                  <c:v>79</c:v>
                </c:pt>
                <c:pt idx="2562" formatCode="General">
                  <c:v>79</c:v>
                </c:pt>
                <c:pt idx="2563" formatCode="General">
                  <c:v>79</c:v>
                </c:pt>
                <c:pt idx="2564" formatCode="General">
                  <c:v>79</c:v>
                </c:pt>
                <c:pt idx="2565" formatCode="General">
                  <c:v>79</c:v>
                </c:pt>
                <c:pt idx="2566" formatCode="General">
                  <c:v>79</c:v>
                </c:pt>
                <c:pt idx="2567" formatCode="General">
                  <c:v>79</c:v>
                </c:pt>
                <c:pt idx="2568" formatCode="General">
                  <c:v>79</c:v>
                </c:pt>
                <c:pt idx="2569" formatCode="General">
                  <c:v>79</c:v>
                </c:pt>
                <c:pt idx="2570" formatCode="General">
                  <c:v>79.099999999999994</c:v>
                </c:pt>
                <c:pt idx="2571" formatCode="General">
                  <c:v>79.099999999999994</c:v>
                </c:pt>
                <c:pt idx="2572" formatCode="General">
                  <c:v>79.099999999999994</c:v>
                </c:pt>
                <c:pt idx="2573" formatCode="General">
                  <c:v>79.099999999999994</c:v>
                </c:pt>
                <c:pt idx="2574" formatCode="General">
                  <c:v>79.099999999999994</c:v>
                </c:pt>
                <c:pt idx="2575" formatCode="General">
                  <c:v>79.099999999999994</c:v>
                </c:pt>
                <c:pt idx="2576" formatCode="General">
                  <c:v>79.099999999999994</c:v>
                </c:pt>
                <c:pt idx="2577" formatCode="General">
                  <c:v>79.099999999999994</c:v>
                </c:pt>
                <c:pt idx="2578" formatCode="General">
                  <c:v>79.099999999999994</c:v>
                </c:pt>
                <c:pt idx="2579" formatCode="General">
                  <c:v>79.099999999999994</c:v>
                </c:pt>
                <c:pt idx="2580" formatCode="General">
                  <c:v>79.2</c:v>
                </c:pt>
                <c:pt idx="2581" formatCode="General">
                  <c:v>79.2</c:v>
                </c:pt>
                <c:pt idx="2582" formatCode="General">
                  <c:v>79.2</c:v>
                </c:pt>
                <c:pt idx="2583" formatCode="General">
                  <c:v>79.2</c:v>
                </c:pt>
                <c:pt idx="2584" formatCode="General">
                  <c:v>79.2</c:v>
                </c:pt>
                <c:pt idx="2585" formatCode="General">
                  <c:v>79.2</c:v>
                </c:pt>
                <c:pt idx="2586" formatCode="General">
                  <c:v>79.2</c:v>
                </c:pt>
                <c:pt idx="2587" formatCode="General">
                  <c:v>79.2</c:v>
                </c:pt>
                <c:pt idx="2588" formatCode="General">
                  <c:v>79.2</c:v>
                </c:pt>
                <c:pt idx="2589" formatCode="General">
                  <c:v>79.3</c:v>
                </c:pt>
                <c:pt idx="2590" formatCode="General">
                  <c:v>79.3</c:v>
                </c:pt>
                <c:pt idx="2591" formatCode="General">
                  <c:v>79.3</c:v>
                </c:pt>
                <c:pt idx="2592" formatCode="General">
                  <c:v>79.3</c:v>
                </c:pt>
                <c:pt idx="2593" formatCode="General">
                  <c:v>79.3</c:v>
                </c:pt>
                <c:pt idx="2594" formatCode="General">
                  <c:v>79.3</c:v>
                </c:pt>
                <c:pt idx="2595" formatCode="General">
                  <c:v>79.3</c:v>
                </c:pt>
                <c:pt idx="2596" formatCode="General">
                  <c:v>79.3</c:v>
                </c:pt>
                <c:pt idx="2597" formatCode="General">
                  <c:v>79.3</c:v>
                </c:pt>
                <c:pt idx="2598" formatCode="General">
                  <c:v>79.3</c:v>
                </c:pt>
                <c:pt idx="2599" formatCode="General">
                  <c:v>79.3</c:v>
                </c:pt>
                <c:pt idx="2600" formatCode="General">
                  <c:v>79.3</c:v>
                </c:pt>
                <c:pt idx="2601" formatCode="General">
                  <c:v>79.3</c:v>
                </c:pt>
                <c:pt idx="2602" formatCode="General">
                  <c:v>79.400000000000006</c:v>
                </c:pt>
                <c:pt idx="2603" formatCode="General">
                  <c:v>79.400000000000006</c:v>
                </c:pt>
                <c:pt idx="2604" formatCode="General">
                  <c:v>79.400000000000006</c:v>
                </c:pt>
                <c:pt idx="2605" formatCode="General">
                  <c:v>79.400000000000006</c:v>
                </c:pt>
                <c:pt idx="2606" formatCode="General">
                  <c:v>79.400000000000006</c:v>
                </c:pt>
                <c:pt idx="2607" formatCode="General">
                  <c:v>79.400000000000006</c:v>
                </c:pt>
                <c:pt idx="2608" formatCode="General">
                  <c:v>79.400000000000006</c:v>
                </c:pt>
                <c:pt idx="2609" formatCode="General">
                  <c:v>79.400000000000006</c:v>
                </c:pt>
                <c:pt idx="2610" formatCode="General">
                  <c:v>79.400000000000006</c:v>
                </c:pt>
                <c:pt idx="2611" formatCode="General">
                  <c:v>79.400000000000006</c:v>
                </c:pt>
                <c:pt idx="2612" formatCode="General">
                  <c:v>79.400000000000006</c:v>
                </c:pt>
                <c:pt idx="2613" formatCode="General">
                  <c:v>79.400000000000006</c:v>
                </c:pt>
                <c:pt idx="2614" formatCode="General">
                  <c:v>79.5</c:v>
                </c:pt>
                <c:pt idx="2615" formatCode="General">
                  <c:v>79.5</c:v>
                </c:pt>
                <c:pt idx="2616" formatCode="General">
                  <c:v>79.5</c:v>
                </c:pt>
                <c:pt idx="2617" formatCode="General">
                  <c:v>79.5</c:v>
                </c:pt>
                <c:pt idx="2618" formatCode="General">
                  <c:v>79.5</c:v>
                </c:pt>
                <c:pt idx="2619" formatCode="General">
                  <c:v>79.5</c:v>
                </c:pt>
                <c:pt idx="2620" formatCode="General">
                  <c:v>79.5</c:v>
                </c:pt>
                <c:pt idx="2621" formatCode="General">
                  <c:v>79.5</c:v>
                </c:pt>
                <c:pt idx="2622" formatCode="General">
                  <c:v>79.5</c:v>
                </c:pt>
                <c:pt idx="2623" formatCode="General">
                  <c:v>79.5</c:v>
                </c:pt>
                <c:pt idx="2624" formatCode="General">
                  <c:v>79.599999999999994</c:v>
                </c:pt>
                <c:pt idx="2625" formatCode="General">
                  <c:v>79.599999999999994</c:v>
                </c:pt>
                <c:pt idx="2626" formatCode="General">
                  <c:v>79.599999999999994</c:v>
                </c:pt>
                <c:pt idx="2627" formatCode="General">
                  <c:v>79.599999999999994</c:v>
                </c:pt>
                <c:pt idx="2628" formatCode="General">
                  <c:v>79.599999999999994</c:v>
                </c:pt>
                <c:pt idx="2629" formatCode="General">
                  <c:v>79.599999999999994</c:v>
                </c:pt>
                <c:pt idx="2630" formatCode="General">
                  <c:v>79.599999999999994</c:v>
                </c:pt>
                <c:pt idx="2631" formatCode="General">
                  <c:v>79.599999999999994</c:v>
                </c:pt>
                <c:pt idx="2632" formatCode="General">
                  <c:v>79.7</c:v>
                </c:pt>
                <c:pt idx="2633" formatCode="General">
                  <c:v>79.7</c:v>
                </c:pt>
                <c:pt idx="2634" formatCode="General">
                  <c:v>79.7</c:v>
                </c:pt>
                <c:pt idx="2635" formatCode="General">
                  <c:v>79.7</c:v>
                </c:pt>
                <c:pt idx="2636" formatCode="General">
                  <c:v>79.7</c:v>
                </c:pt>
                <c:pt idx="2637" formatCode="General">
                  <c:v>79.7</c:v>
                </c:pt>
                <c:pt idx="2638" formatCode="General">
                  <c:v>79.7</c:v>
                </c:pt>
                <c:pt idx="2639" formatCode="General">
                  <c:v>79.7</c:v>
                </c:pt>
                <c:pt idx="2640" formatCode="General">
                  <c:v>79.7</c:v>
                </c:pt>
                <c:pt idx="2641" formatCode="General">
                  <c:v>79.7</c:v>
                </c:pt>
                <c:pt idx="2642" formatCode="General">
                  <c:v>79.7</c:v>
                </c:pt>
                <c:pt idx="2643" formatCode="General">
                  <c:v>79.8</c:v>
                </c:pt>
                <c:pt idx="2644" formatCode="General">
                  <c:v>79.8</c:v>
                </c:pt>
                <c:pt idx="2645" formatCode="General">
                  <c:v>79.8</c:v>
                </c:pt>
                <c:pt idx="2646" formatCode="General">
                  <c:v>79.8</c:v>
                </c:pt>
                <c:pt idx="2647" formatCode="General">
                  <c:v>79.8</c:v>
                </c:pt>
                <c:pt idx="2648" formatCode="General">
                  <c:v>79.8</c:v>
                </c:pt>
                <c:pt idx="2649" formatCode="General">
                  <c:v>79.8</c:v>
                </c:pt>
                <c:pt idx="2650" formatCode="General">
                  <c:v>79.8</c:v>
                </c:pt>
                <c:pt idx="2651" formatCode="General">
                  <c:v>79.8</c:v>
                </c:pt>
                <c:pt idx="2652" formatCode="General">
                  <c:v>79.8</c:v>
                </c:pt>
                <c:pt idx="2653" formatCode="General">
                  <c:v>79.8</c:v>
                </c:pt>
                <c:pt idx="2654" formatCode="General">
                  <c:v>79.900000000000006</c:v>
                </c:pt>
                <c:pt idx="2655" formatCode="General">
                  <c:v>79.900000000000006</c:v>
                </c:pt>
                <c:pt idx="2656" formatCode="General">
                  <c:v>79.900000000000006</c:v>
                </c:pt>
                <c:pt idx="2657" formatCode="General">
                  <c:v>79.900000000000006</c:v>
                </c:pt>
                <c:pt idx="2658" formatCode="General">
                  <c:v>79.900000000000006</c:v>
                </c:pt>
                <c:pt idx="2659" formatCode="General">
                  <c:v>79.900000000000006</c:v>
                </c:pt>
                <c:pt idx="2660" formatCode="General">
                  <c:v>79.900000000000006</c:v>
                </c:pt>
                <c:pt idx="2661" formatCode="General">
                  <c:v>79.900000000000006</c:v>
                </c:pt>
                <c:pt idx="2662" formatCode="General">
                  <c:v>79.900000000000006</c:v>
                </c:pt>
                <c:pt idx="2663" formatCode="General">
                  <c:v>79.900000000000006</c:v>
                </c:pt>
                <c:pt idx="2664" formatCode="General">
                  <c:v>80</c:v>
                </c:pt>
                <c:pt idx="2665" formatCode="General">
                  <c:v>80</c:v>
                </c:pt>
                <c:pt idx="2666" formatCode="General">
                  <c:v>80</c:v>
                </c:pt>
                <c:pt idx="2667" formatCode="General">
                  <c:v>80</c:v>
                </c:pt>
                <c:pt idx="2668" formatCode="General">
                  <c:v>80</c:v>
                </c:pt>
                <c:pt idx="2669" formatCode="General">
                  <c:v>80</c:v>
                </c:pt>
                <c:pt idx="2670" formatCode="General">
                  <c:v>80</c:v>
                </c:pt>
                <c:pt idx="2671" formatCode="General">
                  <c:v>80</c:v>
                </c:pt>
                <c:pt idx="2672" formatCode="General">
                  <c:v>80</c:v>
                </c:pt>
                <c:pt idx="2673" formatCode="General">
                  <c:v>80</c:v>
                </c:pt>
                <c:pt idx="2674" formatCode="General">
                  <c:v>80</c:v>
                </c:pt>
                <c:pt idx="2675" formatCode="General">
                  <c:v>81</c:v>
                </c:pt>
                <c:pt idx="2676" formatCode="General">
                  <c:v>81</c:v>
                </c:pt>
                <c:pt idx="2677" formatCode="General">
                  <c:v>81</c:v>
                </c:pt>
                <c:pt idx="2678" formatCode="General">
                  <c:v>81</c:v>
                </c:pt>
                <c:pt idx="2679" formatCode="General">
                  <c:v>81</c:v>
                </c:pt>
                <c:pt idx="2680" formatCode="General">
                  <c:v>81</c:v>
                </c:pt>
                <c:pt idx="2681" formatCode="General">
                  <c:v>81</c:v>
                </c:pt>
                <c:pt idx="2682" formatCode="General">
                  <c:v>81</c:v>
                </c:pt>
                <c:pt idx="2683" formatCode="General">
                  <c:v>81</c:v>
                </c:pt>
                <c:pt idx="2684" formatCode="General">
                  <c:v>81</c:v>
                </c:pt>
                <c:pt idx="2685" formatCode="General">
                  <c:v>81</c:v>
                </c:pt>
                <c:pt idx="2686" formatCode="General">
                  <c:v>81</c:v>
                </c:pt>
                <c:pt idx="2687" formatCode="General">
                  <c:v>81</c:v>
                </c:pt>
                <c:pt idx="2688" formatCode="General">
                  <c:v>81</c:v>
                </c:pt>
                <c:pt idx="2689" formatCode="General">
                  <c:v>81</c:v>
                </c:pt>
                <c:pt idx="2690" formatCode="General">
                  <c:v>81</c:v>
                </c:pt>
                <c:pt idx="2691" formatCode="General">
                  <c:v>81</c:v>
                </c:pt>
                <c:pt idx="2692" formatCode="General">
                  <c:v>81</c:v>
                </c:pt>
                <c:pt idx="2693" formatCode="General">
                  <c:v>81</c:v>
                </c:pt>
                <c:pt idx="2694" formatCode="General">
                  <c:v>81</c:v>
                </c:pt>
                <c:pt idx="2695" formatCode="General">
                  <c:v>81</c:v>
                </c:pt>
                <c:pt idx="2696" formatCode="General">
                  <c:v>81</c:v>
                </c:pt>
                <c:pt idx="2697" formatCode="General">
                  <c:v>81</c:v>
                </c:pt>
                <c:pt idx="2698" formatCode="General">
                  <c:v>81</c:v>
                </c:pt>
                <c:pt idx="2699" formatCode="General">
                  <c:v>81</c:v>
                </c:pt>
                <c:pt idx="2700" formatCode="General">
                  <c:v>81.099999999999994</c:v>
                </c:pt>
                <c:pt idx="2701" formatCode="General">
                  <c:v>81.099999999999994</c:v>
                </c:pt>
                <c:pt idx="2702" formatCode="General">
                  <c:v>81.099999999999994</c:v>
                </c:pt>
                <c:pt idx="2703" formatCode="General">
                  <c:v>81.099999999999994</c:v>
                </c:pt>
                <c:pt idx="2704" formatCode="General">
                  <c:v>81.099999999999994</c:v>
                </c:pt>
                <c:pt idx="2705" formatCode="General">
                  <c:v>81.099999999999994</c:v>
                </c:pt>
                <c:pt idx="2706" formatCode="General">
                  <c:v>81.099999999999994</c:v>
                </c:pt>
                <c:pt idx="2707" formatCode="General">
                  <c:v>81.099999999999994</c:v>
                </c:pt>
                <c:pt idx="2708" formatCode="General">
                  <c:v>81.099999999999994</c:v>
                </c:pt>
                <c:pt idx="2709" formatCode="General">
                  <c:v>81.099999999999994</c:v>
                </c:pt>
                <c:pt idx="2710" formatCode="General">
                  <c:v>81.099999999999994</c:v>
                </c:pt>
                <c:pt idx="2711" formatCode="General">
                  <c:v>81.099999999999994</c:v>
                </c:pt>
                <c:pt idx="2712" formatCode="General">
                  <c:v>81.099999999999994</c:v>
                </c:pt>
                <c:pt idx="2713" formatCode="General">
                  <c:v>81.099999999999994</c:v>
                </c:pt>
                <c:pt idx="2714" formatCode="General">
                  <c:v>81.099999999999994</c:v>
                </c:pt>
                <c:pt idx="2715" formatCode="General">
                  <c:v>81.099999999999994</c:v>
                </c:pt>
                <c:pt idx="2716" formatCode="General">
                  <c:v>81.099999999999994</c:v>
                </c:pt>
                <c:pt idx="2717" formatCode="General">
                  <c:v>81.2</c:v>
                </c:pt>
                <c:pt idx="2718" formatCode="General">
                  <c:v>81.2</c:v>
                </c:pt>
                <c:pt idx="2719" formatCode="General">
                  <c:v>81.2</c:v>
                </c:pt>
                <c:pt idx="2720" formatCode="General">
                  <c:v>81.2</c:v>
                </c:pt>
                <c:pt idx="2721" formatCode="General">
                  <c:v>81.2</c:v>
                </c:pt>
                <c:pt idx="2722" formatCode="General">
                  <c:v>81.2</c:v>
                </c:pt>
                <c:pt idx="2723" formatCode="General">
                  <c:v>81.3</c:v>
                </c:pt>
                <c:pt idx="2724" formatCode="General">
                  <c:v>81.3</c:v>
                </c:pt>
                <c:pt idx="2725" formatCode="General">
                  <c:v>81.3</c:v>
                </c:pt>
                <c:pt idx="2726" formatCode="General">
                  <c:v>81.3</c:v>
                </c:pt>
                <c:pt idx="2727" formatCode="General">
                  <c:v>81.3</c:v>
                </c:pt>
                <c:pt idx="2728" formatCode="General">
                  <c:v>81.3</c:v>
                </c:pt>
                <c:pt idx="2729" formatCode="General">
                  <c:v>81.3</c:v>
                </c:pt>
                <c:pt idx="2730" formatCode="General">
                  <c:v>81.3</c:v>
                </c:pt>
                <c:pt idx="2731" formatCode="General">
                  <c:v>81.400000000000006</c:v>
                </c:pt>
                <c:pt idx="2732" formatCode="General">
                  <c:v>81.400000000000006</c:v>
                </c:pt>
                <c:pt idx="2733" formatCode="General">
                  <c:v>81.400000000000006</c:v>
                </c:pt>
                <c:pt idx="2734" formatCode="General">
                  <c:v>81.400000000000006</c:v>
                </c:pt>
                <c:pt idx="2735" formatCode="General">
                  <c:v>81.400000000000006</c:v>
                </c:pt>
                <c:pt idx="2736" formatCode="General">
                  <c:v>81.400000000000006</c:v>
                </c:pt>
                <c:pt idx="2737" formatCode="General">
                  <c:v>81.400000000000006</c:v>
                </c:pt>
                <c:pt idx="2738" formatCode="General">
                  <c:v>81.400000000000006</c:v>
                </c:pt>
                <c:pt idx="2739" formatCode="General">
                  <c:v>81.5</c:v>
                </c:pt>
                <c:pt idx="2740" formatCode="General">
                  <c:v>81.5</c:v>
                </c:pt>
                <c:pt idx="2741" formatCode="General">
                  <c:v>81.5</c:v>
                </c:pt>
                <c:pt idx="2742" formatCode="General">
                  <c:v>81.5</c:v>
                </c:pt>
                <c:pt idx="2743" formatCode="General">
                  <c:v>81.5</c:v>
                </c:pt>
                <c:pt idx="2744" formatCode="General">
                  <c:v>81.5</c:v>
                </c:pt>
                <c:pt idx="2745" formatCode="General">
                  <c:v>81.5</c:v>
                </c:pt>
                <c:pt idx="2746" formatCode="General">
                  <c:v>81.5</c:v>
                </c:pt>
                <c:pt idx="2747" formatCode="General">
                  <c:v>81.5</c:v>
                </c:pt>
                <c:pt idx="2748" formatCode="General">
                  <c:v>81.5</c:v>
                </c:pt>
                <c:pt idx="2749" formatCode="General">
                  <c:v>81.599999999999994</c:v>
                </c:pt>
                <c:pt idx="2750" formatCode="General">
                  <c:v>81.599999999999994</c:v>
                </c:pt>
                <c:pt idx="2751" formatCode="General">
                  <c:v>81.599999999999994</c:v>
                </c:pt>
                <c:pt idx="2752" formatCode="General">
                  <c:v>81.599999999999994</c:v>
                </c:pt>
                <c:pt idx="2753" formatCode="General">
                  <c:v>81.599999999999994</c:v>
                </c:pt>
                <c:pt idx="2754" formatCode="General">
                  <c:v>81.599999999999994</c:v>
                </c:pt>
                <c:pt idx="2755" formatCode="General">
                  <c:v>81.7</c:v>
                </c:pt>
                <c:pt idx="2756" formatCode="General">
                  <c:v>81.7</c:v>
                </c:pt>
                <c:pt idx="2757" formatCode="General">
                  <c:v>81.7</c:v>
                </c:pt>
                <c:pt idx="2758" formatCode="General">
                  <c:v>81.7</c:v>
                </c:pt>
                <c:pt idx="2759" formatCode="General">
                  <c:v>81.7</c:v>
                </c:pt>
                <c:pt idx="2760" formatCode="General">
                  <c:v>81.7</c:v>
                </c:pt>
                <c:pt idx="2761" formatCode="General">
                  <c:v>81.7</c:v>
                </c:pt>
                <c:pt idx="2762" formatCode="General">
                  <c:v>81.7</c:v>
                </c:pt>
                <c:pt idx="2763" formatCode="General">
                  <c:v>81.7</c:v>
                </c:pt>
                <c:pt idx="2764" formatCode="General">
                  <c:v>81.7</c:v>
                </c:pt>
                <c:pt idx="2765" formatCode="General">
                  <c:v>81.7</c:v>
                </c:pt>
                <c:pt idx="2766" formatCode="General">
                  <c:v>81.8</c:v>
                </c:pt>
                <c:pt idx="2767" formatCode="General">
                  <c:v>81.8</c:v>
                </c:pt>
                <c:pt idx="2768" formatCode="General">
                  <c:v>81.8</c:v>
                </c:pt>
                <c:pt idx="2769" formatCode="General">
                  <c:v>81.8</c:v>
                </c:pt>
                <c:pt idx="2770" formatCode="General">
                  <c:v>81.8</c:v>
                </c:pt>
                <c:pt idx="2771" formatCode="General">
                  <c:v>81.8</c:v>
                </c:pt>
                <c:pt idx="2772" formatCode="General">
                  <c:v>81.8</c:v>
                </c:pt>
                <c:pt idx="2773" formatCode="General">
                  <c:v>81.900000000000006</c:v>
                </c:pt>
                <c:pt idx="2774" formatCode="General">
                  <c:v>81.900000000000006</c:v>
                </c:pt>
                <c:pt idx="2775" formatCode="General">
                  <c:v>81.900000000000006</c:v>
                </c:pt>
                <c:pt idx="2776" formatCode="General">
                  <c:v>81.900000000000006</c:v>
                </c:pt>
                <c:pt idx="2777" formatCode="General">
                  <c:v>81.900000000000006</c:v>
                </c:pt>
                <c:pt idx="2778" formatCode="General">
                  <c:v>82</c:v>
                </c:pt>
                <c:pt idx="2779" formatCode="General">
                  <c:v>82</c:v>
                </c:pt>
                <c:pt idx="2780" formatCode="General">
                  <c:v>82</c:v>
                </c:pt>
                <c:pt idx="2781" formatCode="General">
                  <c:v>82</c:v>
                </c:pt>
                <c:pt idx="2782" formatCode="General">
                  <c:v>82</c:v>
                </c:pt>
                <c:pt idx="2783" formatCode="General">
                  <c:v>82</c:v>
                </c:pt>
                <c:pt idx="2784" formatCode="General">
                  <c:v>82</c:v>
                </c:pt>
                <c:pt idx="2785" formatCode="General">
                  <c:v>82</c:v>
                </c:pt>
                <c:pt idx="2786" formatCode="General">
                  <c:v>82</c:v>
                </c:pt>
                <c:pt idx="2787" formatCode="General">
                  <c:v>82</c:v>
                </c:pt>
                <c:pt idx="2788" formatCode="General">
                  <c:v>82</c:v>
                </c:pt>
                <c:pt idx="2789" formatCode="General">
                  <c:v>82</c:v>
                </c:pt>
                <c:pt idx="2790" formatCode="General">
                  <c:v>82</c:v>
                </c:pt>
                <c:pt idx="2791" formatCode="General">
                  <c:v>82</c:v>
                </c:pt>
                <c:pt idx="2792" formatCode="General">
                  <c:v>82</c:v>
                </c:pt>
                <c:pt idx="2793" formatCode="General">
                  <c:v>82</c:v>
                </c:pt>
                <c:pt idx="2794" formatCode="General">
                  <c:v>82</c:v>
                </c:pt>
                <c:pt idx="2795" formatCode="General">
                  <c:v>82</c:v>
                </c:pt>
                <c:pt idx="2796" formatCode="General">
                  <c:v>82</c:v>
                </c:pt>
                <c:pt idx="2797" formatCode="General">
                  <c:v>82</c:v>
                </c:pt>
                <c:pt idx="2798" formatCode="General">
                  <c:v>82</c:v>
                </c:pt>
                <c:pt idx="2799" formatCode="General">
                  <c:v>82.1</c:v>
                </c:pt>
                <c:pt idx="2800" formatCode="General">
                  <c:v>82.1</c:v>
                </c:pt>
                <c:pt idx="2801" formatCode="General">
                  <c:v>82.1</c:v>
                </c:pt>
                <c:pt idx="2802" formatCode="General">
                  <c:v>82.1</c:v>
                </c:pt>
                <c:pt idx="2803" formatCode="General">
                  <c:v>82.1</c:v>
                </c:pt>
                <c:pt idx="2804" formatCode="General">
                  <c:v>82.2</c:v>
                </c:pt>
                <c:pt idx="2805" formatCode="General">
                  <c:v>82.2</c:v>
                </c:pt>
                <c:pt idx="2806" formatCode="General">
                  <c:v>82.2</c:v>
                </c:pt>
                <c:pt idx="2807" formatCode="General">
                  <c:v>82.2</c:v>
                </c:pt>
                <c:pt idx="2808" formatCode="General">
                  <c:v>82.3</c:v>
                </c:pt>
                <c:pt idx="2809" formatCode="General">
                  <c:v>82.3</c:v>
                </c:pt>
                <c:pt idx="2810" formatCode="General">
                  <c:v>82.3</c:v>
                </c:pt>
                <c:pt idx="2811" formatCode="General">
                  <c:v>82.3</c:v>
                </c:pt>
                <c:pt idx="2812" formatCode="General">
                  <c:v>82.3</c:v>
                </c:pt>
                <c:pt idx="2813" formatCode="General">
                  <c:v>82.4</c:v>
                </c:pt>
                <c:pt idx="2814" formatCode="General">
                  <c:v>82.4</c:v>
                </c:pt>
                <c:pt idx="2815" formatCode="General">
                  <c:v>82.4</c:v>
                </c:pt>
                <c:pt idx="2816" formatCode="General">
                  <c:v>82.4</c:v>
                </c:pt>
                <c:pt idx="2817" formatCode="General">
                  <c:v>82.4</c:v>
                </c:pt>
                <c:pt idx="2818" formatCode="General">
                  <c:v>82.5</c:v>
                </c:pt>
                <c:pt idx="2819" formatCode="General">
                  <c:v>82.5</c:v>
                </c:pt>
                <c:pt idx="2820" formatCode="General">
                  <c:v>82.5</c:v>
                </c:pt>
                <c:pt idx="2821" formatCode="General">
                  <c:v>82.5</c:v>
                </c:pt>
                <c:pt idx="2822" formatCode="General">
                  <c:v>82.5</c:v>
                </c:pt>
                <c:pt idx="2823" formatCode="General">
                  <c:v>82.5</c:v>
                </c:pt>
                <c:pt idx="2824" formatCode="General">
                  <c:v>82.5</c:v>
                </c:pt>
                <c:pt idx="2825" formatCode="General">
                  <c:v>82.6</c:v>
                </c:pt>
                <c:pt idx="2826" formatCode="General">
                  <c:v>82.6</c:v>
                </c:pt>
                <c:pt idx="2827" formatCode="General">
                  <c:v>82.6</c:v>
                </c:pt>
                <c:pt idx="2828" formatCode="General">
                  <c:v>82.7</c:v>
                </c:pt>
                <c:pt idx="2829" formatCode="General">
                  <c:v>82.7</c:v>
                </c:pt>
                <c:pt idx="2830" formatCode="General">
                  <c:v>82.7</c:v>
                </c:pt>
                <c:pt idx="2831" formatCode="General">
                  <c:v>82.7</c:v>
                </c:pt>
                <c:pt idx="2832" formatCode="General">
                  <c:v>82.7</c:v>
                </c:pt>
                <c:pt idx="2833" formatCode="General">
                  <c:v>82.7</c:v>
                </c:pt>
                <c:pt idx="2834" formatCode="General">
                  <c:v>82.8</c:v>
                </c:pt>
                <c:pt idx="2835" formatCode="General">
                  <c:v>82.8</c:v>
                </c:pt>
                <c:pt idx="2836" formatCode="General">
                  <c:v>82.9</c:v>
                </c:pt>
                <c:pt idx="2837" formatCode="General">
                  <c:v>83</c:v>
                </c:pt>
                <c:pt idx="2838" formatCode="General">
                  <c:v>83</c:v>
                </c:pt>
                <c:pt idx="2839" formatCode="General">
                  <c:v>83</c:v>
                </c:pt>
                <c:pt idx="2840" formatCode="General">
                  <c:v>83</c:v>
                </c:pt>
                <c:pt idx="2841" formatCode="General">
                  <c:v>83</c:v>
                </c:pt>
                <c:pt idx="2842" formatCode="General">
                  <c:v>83</c:v>
                </c:pt>
                <c:pt idx="2843" formatCode="General">
                  <c:v>83</c:v>
                </c:pt>
                <c:pt idx="2844" formatCode="General">
                  <c:v>83</c:v>
                </c:pt>
                <c:pt idx="2845" formatCode="General">
                  <c:v>83</c:v>
                </c:pt>
                <c:pt idx="2846" formatCode="General">
                  <c:v>83</c:v>
                </c:pt>
                <c:pt idx="2847" formatCode="General">
                  <c:v>83</c:v>
                </c:pt>
                <c:pt idx="2848" formatCode="General">
                  <c:v>83</c:v>
                </c:pt>
                <c:pt idx="2849" formatCode="General">
                  <c:v>83</c:v>
                </c:pt>
                <c:pt idx="2850" formatCode="General">
                  <c:v>83</c:v>
                </c:pt>
                <c:pt idx="2851" formatCode="General">
                  <c:v>83</c:v>
                </c:pt>
                <c:pt idx="2852" formatCode="General">
                  <c:v>83</c:v>
                </c:pt>
                <c:pt idx="2853" formatCode="General">
                  <c:v>83.1</c:v>
                </c:pt>
                <c:pt idx="2854" formatCode="General">
                  <c:v>83.2</c:v>
                </c:pt>
                <c:pt idx="2855" formatCode="General">
                  <c:v>83.3</c:v>
                </c:pt>
                <c:pt idx="2856" formatCode="General">
                  <c:v>83.4</c:v>
                </c:pt>
                <c:pt idx="2857" formatCode="General">
                  <c:v>83.5</c:v>
                </c:pt>
                <c:pt idx="2858" formatCode="General">
                  <c:v>83.5</c:v>
                </c:pt>
                <c:pt idx="2859" formatCode="General">
                  <c:v>83.7</c:v>
                </c:pt>
                <c:pt idx="2860" formatCode="General">
                  <c:v>84</c:v>
                </c:pt>
                <c:pt idx="2861" formatCode="General">
                  <c:v>84</c:v>
                </c:pt>
                <c:pt idx="2862" formatCode="General">
                  <c:v>84</c:v>
                </c:pt>
                <c:pt idx="2863" formatCode="General">
                  <c:v>84</c:v>
                </c:pt>
                <c:pt idx="2864" formatCode="General">
                  <c:v>84</c:v>
                </c:pt>
                <c:pt idx="2865" formatCode="General">
                  <c:v>84</c:v>
                </c:pt>
                <c:pt idx="2866" formatCode="General">
                  <c:v>84</c:v>
                </c:pt>
                <c:pt idx="2867" formatCode="General">
                  <c:v>84</c:v>
                </c:pt>
                <c:pt idx="2868" formatCode="General">
                  <c:v>84</c:v>
                </c:pt>
                <c:pt idx="2869" formatCode="General">
                  <c:v>84</c:v>
                </c:pt>
                <c:pt idx="2870" formatCode="General">
                  <c:v>84</c:v>
                </c:pt>
                <c:pt idx="2871" formatCode="General">
                  <c:v>85</c:v>
                </c:pt>
                <c:pt idx="2872" formatCode="General">
                  <c:v>85</c:v>
                </c:pt>
                <c:pt idx="2873" formatCode="General">
                  <c:v>85</c:v>
                </c:pt>
                <c:pt idx="2874" formatCode="General">
                  <c:v>85</c:v>
                </c:pt>
                <c:pt idx="2875" formatCode="General">
                  <c:v>85</c:v>
                </c:pt>
                <c:pt idx="2876" formatCode="General">
                  <c:v>85</c:v>
                </c:pt>
                <c:pt idx="2877" formatCode="General">
                  <c:v>85</c:v>
                </c:pt>
                <c:pt idx="2878" formatCode="General">
                  <c:v>85</c:v>
                </c:pt>
                <c:pt idx="2879" formatCode="General">
                  <c:v>85</c:v>
                </c:pt>
                <c:pt idx="2880" formatCode="General">
                  <c:v>85</c:v>
                </c:pt>
                <c:pt idx="2881" formatCode="General">
                  <c:v>85</c:v>
                </c:pt>
                <c:pt idx="2882" formatCode="General">
                  <c:v>85</c:v>
                </c:pt>
                <c:pt idx="2883" formatCode="General">
                  <c:v>86</c:v>
                </c:pt>
                <c:pt idx="2884" formatCode="General">
                  <c:v>86</c:v>
                </c:pt>
                <c:pt idx="2885" formatCode="General">
                  <c:v>86</c:v>
                </c:pt>
                <c:pt idx="2886" formatCode="General">
                  <c:v>86</c:v>
                </c:pt>
                <c:pt idx="2887" formatCode="General">
                  <c:v>86</c:v>
                </c:pt>
                <c:pt idx="2888" formatCode="General">
                  <c:v>86</c:v>
                </c:pt>
                <c:pt idx="2889" formatCode="General">
                  <c:v>86</c:v>
                </c:pt>
                <c:pt idx="2890" formatCode="General">
                  <c:v>86</c:v>
                </c:pt>
                <c:pt idx="2891" formatCode="General">
                  <c:v>86</c:v>
                </c:pt>
                <c:pt idx="2892" formatCode="General">
                  <c:v>86</c:v>
                </c:pt>
                <c:pt idx="2893" formatCode="General">
                  <c:v>86</c:v>
                </c:pt>
                <c:pt idx="2894" formatCode="General">
                  <c:v>86</c:v>
                </c:pt>
                <c:pt idx="2895" formatCode="General">
                  <c:v>86</c:v>
                </c:pt>
                <c:pt idx="2896" formatCode="General">
                  <c:v>86</c:v>
                </c:pt>
                <c:pt idx="2897" formatCode="General">
                  <c:v>86</c:v>
                </c:pt>
                <c:pt idx="2898" formatCode="General">
                  <c:v>87</c:v>
                </c:pt>
                <c:pt idx="2899" formatCode="General">
                  <c:v>87</c:v>
                </c:pt>
                <c:pt idx="2900" formatCode="General">
                  <c:v>87</c:v>
                </c:pt>
                <c:pt idx="2901" formatCode="General">
                  <c:v>87</c:v>
                </c:pt>
                <c:pt idx="2902" formatCode="General">
                  <c:v>87</c:v>
                </c:pt>
                <c:pt idx="2903" formatCode="General">
                  <c:v>87</c:v>
                </c:pt>
                <c:pt idx="2904" formatCode="General">
                  <c:v>87</c:v>
                </c:pt>
                <c:pt idx="2905" formatCode="General">
                  <c:v>87</c:v>
                </c:pt>
                <c:pt idx="2906" formatCode="General">
                  <c:v>87</c:v>
                </c:pt>
                <c:pt idx="2907" formatCode="General">
                  <c:v>88</c:v>
                </c:pt>
                <c:pt idx="2908" formatCode="General">
                  <c:v>88</c:v>
                </c:pt>
                <c:pt idx="2909" formatCode="General">
                  <c:v>88</c:v>
                </c:pt>
                <c:pt idx="2910" formatCode="General">
                  <c:v>88</c:v>
                </c:pt>
                <c:pt idx="2911" formatCode="General">
                  <c:v>88</c:v>
                </c:pt>
                <c:pt idx="2912" formatCode="General">
                  <c:v>88</c:v>
                </c:pt>
                <c:pt idx="2913" formatCode="General">
                  <c:v>88</c:v>
                </c:pt>
                <c:pt idx="2914" formatCode="General">
                  <c:v>88</c:v>
                </c:pt>
                <c:pt idx="2915" formatCode="General">
                  <c:v>88</c:v>
                </c:pt>
                <c:pt idx="2916" formatCode="General">
                  <c:v>88</c:v>
                </c:pt>
                <c:pt idx="2917" formatCode="General">
                  <c:v>89</c:v>
                </c:pt>
                <c:pt idx="2918" formatCode="General">
                  <c:v>89</c:v>
                </c:pt>
                <c:pt idx="2919" formatCode="General">
                  <c:v>89</c:v>
                </c:pt>
                <c:pt idx="2920" formatCode="General">
                  <c:v>89</c:v>
                </c:pt>
                <c:pt idx="2921" formatCode="General">
                  <c:v>89</c:v>
                </c:pt>
                <c:pt idx="2922" formatCode="General">
                  <c:v>89</c:v>
                </c:pt>
                <c:pt idx="2923" formatCode="General">
                  <c:v>89</c:v>
                </c:pt>
                <c:pt idx="2924" formatCode="General">
                  <c:v>89</c:v>
                </c:pt>
                <c:pt idx="2925" formatCode="General">
                  <c:v>89</c:v>
                </c:pt>
                <c:pt idx="2926" formatCode="General">
                  <c:v>89</c:v>
                </c:pt>
                <c:pt idx="2927" formatCode="General">
                  <c:v>89</c:v>
                </c:pt>
              </c:numCache>
            </c:numRef>
          </c:yVal>
          <c:smooth val="0"/>
          <c:extLst>
            <c:ext xmlns:c16="http://schemas.microsoft.com/office/drawing/2014/chart" uri="{C3380CC4-5D6E-409C-BE32-E72D297353CC}">
              <c16:uniqueId val="{00000001-8875-456E-B13F-C4F958B3CA4B}"/>
            </c:ext>
          </c:extLst>
        </c:ser>
        <c:ser>
          <c:idx val="1"/>
          <c:order val="1"/>
          <c:tx>
            <c:v>Identity</c:v>
          </c:tx>
          <c:spPr>
            <a:ln w="15875" cap="rnd">
              <a:solidFill>
                <a:srgbClr val="787878"/>
              </a:solidFill>
              <a:prstDash val="dot"/>
            </a:ln>
          </c:spPr>
          <c:marker>
            <c:symbol val="none"/>
          </c:marker>
          <c:xVal>
            <c:numRef>
              <c:f>Univariate!UV_QQ_Gamma</c:f>
              <c:numCache>
                <c:formatCode>0.0</c:formatCode>
                <c:ptCount val="292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formatCode="General">
                  <c:v>0</c:v>
                </c:pt>
                <c:pt idx="2001" formatCode="General">
                  <c:v>0</c:v>
                </c:pt>
                <c:pt idx="2002" formatCode="General">
                  <c:v>0</c:v>
                </c:pt>
                <c:pt idx="2003" formatCode="General">
                  <c:v>0</c:v>
                </c:pt>
                <c:pt idx="2004" formatCode="General">
                  <c:v>0</c:v>
                </c:pt>
                <c:pt idx="2005" formatCode="General">
                  <c:v>0</c:v>
                </c:pt>
                <c:pt idx="2006" formatCode="General">
                  <c:v>0</c:v>
                </c:pt>
                <c:pt idx="2007" formatCode="General">
                  <c:v>0</c:v>
                </c:pt>
                <c:pt idx="2008" formatCode="General">
                  <c:v>0</c:v>
                </c:pt>
                <c:pt idx="2009" formatCode="General">
                  <c:v>0</c:v>
                </c:pt>
                <c:pt idx="2010" formatCode="General">
                  <c:v>0</c:v>
                </c:pt>
                <c:pt idx="2011" formatCode="General">
                  <c:v>0</c:v>
                </c:pt>
                <c:pt idx="2012" formatCode="General">
                  <c:v>0</c:v>
                </c:pt>
                <c:pt idx="2013" formatCode="General">
                  <c:v>0</c:v>
                </c:pt>
                <c:pt idx="2014" formatCode="General">
                  <c:v>0</c:v>
                </c:pt>
                <c:pt idx="2015" formatCode="General">
                  <c:v>0</c:v>
                </c:pt>
                <c:pt idx="2016" formatCode="General">
                  <c:v>0</c:v>
                </c:pt>
                <c:pt idx="2017" formatCode="General">
                  <c:v>0</c:v>
                </c:pt>
                <c:pt idx="2018" formatCode="General">
                  <c:v>0</c:v>
                </c:pt>
                <c:pt idx="2019" formatCode="General">
                  <c:v>0</c:v>
                </c:pt>
                <c:pt idx="2020" formatCode="General">
                  <c:v>0</c:v>
                </c:pt>
                <c:pt idx="2021" formatCode="General">
                  <c:v>0</c:v>
                </c:pt>
                <c:pt idx="2022" formatCode="General">
                  <c:v>0</c:v>
                </c:pt>
                <c:pt idx="2023" formatCode="General">
                  <c:v>0</c:v>
                </c:pt>
                <c:pt idx="2024" formatCode="General">
                  <c:v>0</c:v>
                </c:pt>
                <c:pt idx="2025" formatCode="General">
                  <c:v>0</c:v>
                </c:pt>
                <c:pt idx="2026" formatCode="General">
                  <c:v>0</c:v>
                </c:pt>
                <c:pt idx="2027" formatCode="General">
                  <c:v>0</c:v>
                </c:pt>
                <c:pt idx="2028" formatCode="General">
                  <c:v>0</c:v>
                </c:pt>
                <c:pt idx="2029" formatCode="General">
                  <c:v>0</c:v>
                </c:pt>
                <c:pt idx="2030" formatCode="General">
                  <c:v>0</c:v>
                </c:pt>
                <c:pt idx="2031" formatCode="General">
                  <c:v>0</c:v>
                </c:pt>
                <c:pt idx="2032" formatCode="General">
                  <c:v>0</c:v>
                </c:pt>
                <c:pt idx="2033" formatCode="General">
                  <c:v>0</c:v>
                </c:pt>
                <c:pt idx="2034" formatCode="General">
                  <c:v>0</c:v>
                </c:pt>
                <c:pt idx="2035" formatCode="General">
                  <c:v>0</c:v>
                </c:pt>
                <c:pt idx="2036" formatCode="General">
                  <c:v>0</c:v>
                </c:pt>
                <c:pt idx="2037" formatCode="General">
                  <c:v>0</c:v>
                </c:pt>
                <c:pt idx="2038" formatCode="General">
                  <c:v>0</c:v>
                </c:pt>
                <c:pt idx="2039" formatCode="General">
                  <c:v>0</c:v>
                </c:pt>
                <c:pt idx="2040" formatCode="General">
                  <c:v>0</c:v>
                </c:pt>
                <c:pt idx="2041" formatCode="General">
                  <c:v>0</c:v>
                </c:pt>
                <c:pt idx="2042" formatCode="General">
                  <c:v>0</c:v>
                </c:pt>
                <c:pt idx="2043" formatCode="General">
                  <c:v>0</c:v>
                </c:pt>
                <c:pt idx="2044" formatCode="General">
                  <c:v>0</c:v>
                </c:pt>
                <c:pt idx="2045" formatCode="General">
                  <c:v>0</c:v>
                </c:pt>
                <c:pt idx="2046" formatCode="General">
                  <c:v>0</c:v>
                </c:pt>
                <c:pt idx="2047" formatCode="General">
                  <c:v>0</c:v>
                </c:pt>
                <c:pt idx="2048" formatCode="General">
                  <c:v>0</c:v>
                </c:pt>
                <c:pt idx="2049" formatCode="General">
                  <c:v>0</c:v>
                </c:pt>
                <c:pt idx="2050" formatCode="General">
                  <c:v>0</c:v>
                </c:pt>
                <c:pt idx="2051" formatCode="General">
                  <c:v>0</c:v>
                </c:pt>
                <c:pt idx="2052" formatCode="General">
                  <c:v>0</c:v>
                </c:pt>
                <c:pt idx="2053" formatCode="General">
                  <c:v>0</c:v>
                </c:pt>
                <c:pt idx="2054" formatCode="General">
                  <c:v>0</c:v>
                </c:pt>
                <c:pt idx="2055" formatCode="General">
                  <c:v>0</c:v>
                </c:pt>
                <c:pt idx="2056" formatCode="General">
                  <c:v>0</c:v>
                </c:pt>
                <c:pt idx="2057" formatCode="General">
                  <c:v>0</c:v>
                </c:pt>
                <c:pt idx="2058" formatCode="General">
                  <c:v>0</c:v>
                </c:pt>
                <c:pt idx="2059" formatCode="General">
                  <c:v>0</c:v>
                </c:pt>
                <c:pt idx="2060" formatCode="General">
                  <c:v>0</c:v>
                </c:pt>
                <c:pt idx="2061" formatCode="General">
                  <c:v>0</c:v>
                </c:pt>
                <c:pt idx="2062" formatCode="General">
                  <c:v>0</c:v>
                </c:pt>
                <c:pt idx="2063" formatCode="General">
                  <c:v>0</c:v>
                </c:pt>
                <c:pt idx="2064" formatCode="General">
                  <c:v>0</c:v>
                </c:pt>
                <c:pt idx="2065" formatCode="General">
                  <c:v>0</c:v>
                </c:pt>
                <c:pt idx="2066" formatCode="General">
                  <c:v>0</c:v>
                </c:pt>
                <c:pt idx="2067" formatCode="General">
                  <c:v>0</c:v>
                </c:pt>
                <c:pt idx="2068" formatCode="General">
                  <c:v>0</c:v>
                </c:pt>
                <c:pt idx="2069" formatCode="General">
                  <c:v>0</c:v>
                </c:pt>
                <c:pt idx="2070" formatCode="General">
                  <c:v>0</c:v>
                </c:pt>
                <c:pt idx="2071" formatCode="General">
                  <c:v>0</c:v>
                </c:pt>
                <c:pt idx="2072" formatCode="General">
                  <c:v>0</c:v>
                </c:pt>
                <c:pt idx="2073" formatCode="General">
                  <c:v>0</c:v>
                </c:pt>
                <c:pt idx="2074" formatCode="General">
                  <c:v>0</c:v>
                </c:pt>
                <c:pt idx="2075" formatCode="General">
                  <c:v>0</c:v>
                </c:pt>
                <c:pt idx="2076" formatCode="General">
                  <c:v>0</c:v>
                </c:pt>
                <c:pt idx="2077" formatCode="General">
                  <c:v>0</c:v>
                </c:pt>
                <c:pt idx="2078" formatCode="General">
                  <c:v>0</c:v>
                </c:pt>
                <c:pt idx="2079" formatCode="General">
                  <c:v>0</c:v>
                </c:pt>
                <c:pt idx="2080" formatCode="General">
                  <c:v>0</c:v>
                </c:pt>
                <c:pt idx="2081" formatCode="General">
                  <c:v>0</c:v>
                </c:pt>
                <c:pt idx="2082" formatCode="General">
                  <c:v>0</c:v>
                </c:pt>
                <c:pt idx="2083" formatCode="General">
                  <c:v>0</c:v>
                </c:pt>
                <c:pt idx="2084" formatCode="General">
                  <c:v>0</c:v>
                </c:pt>
                <c:pt idx="2085" formatCode="General">
                  <c:v>0</c:v>
                </c:pt>
                <c:pt idx="2086" formatCode="General">
                  <c:v>0</c:v>
                </c:pt>
                <c:pt idx="2087" formatCode="General">
                  <c:v>0</c:v>
                </c:pt>
                <c:pt idx="2088" formatCode="General">
                  <c:v>0</c:v>
                </c:pt>
                <c:pt idx="2089" formatCode="General">
                  <c:v>0</c:v>
                </c:pt>
                <c:pt idx="2090" formatCode="General">
                  <c:v>0</c:v>
                </c:pt>
                <c:pt idx="2091" formatCode="General">
                  <c:v>0</c:v>
                </c:pt>
                <c:pt idx="2092" formatCode="General">
                  <c:v>0</c:v>
                </c:pt>
                <c:pt idx="2093" formatCode="General">
                  <c:v>0</c:v>
                </c:pt>
                <c:pt idx="2094" formatCode="General">
                  <c:v>0</c:v>
                </c:pt>
                <c:pt idx="2095" formatCode="General">
                  <c:v>0</c:v>
                </c:pt>
                <c:pt idx="2096" formatCode="General">
                  <c:v>0</c:v>
                </c:pt>
                <c:pt idx="2097" formatCode="General">
                  <c:v>0</c:v>
                </c:pt>
                <c:pt idx="2098" formatCode="General">
                  <c:v>0</c:v>
                </c:pt>
                <c:pt idx="2099" formatCode="General">
                  <c:v>0</c:v>
                </c:pt>
                <c:pt idx="2100" formatCode="General">
                  <c:v>0</c:v>
                </c:pt>
                <c:pt idx="2101" formatCode="General">
                  <c:v>0</c:v>
                </c:pt>
                <c:pt idx="2102" formatCode="General">
                  <c:v>0</c:v>
                </c:pt>
                <c:pt idx="2103" formatCode="General">
                  <c:v>0</c:v>
                </c:pt>
                <c:pt idx="2104" formatCode="General">
                  <c:v>0</c:v>
                </c:pt>
                <c:pt idx="2105" formatCode="General">
                  <c:v>0</c:v>
                </c:pt>
                <c:pt idx="2106" formatCode="General">
                  <c:v>0</c:v>
                </c:pt>
                <c:pt idx="2107" formatCode="General">
                  <c:v>0</c:v>
                </c:pt>
                <c:pt idx="2108" formatCode="General">
                  <c:v>0</c:v>
                </c:pt>
                <c:pt idx="2109" formatCode="General">
                  <c:v>0</c:v>
                </c:pt>
                <c:pt idx="2110" formatCode="General">
                  <c:v>0</c:v>
                </c:pt>
                <c:pt idx="2111" formatCode="General">
                  <c:v>0</c:v>
                </c:pt>
                <c:pt idx="2112" formatCode="General">
                  <c:v>0</c:v>
                </c:pt>
                <c:pt idx="2113" formatCode="General">
                  <c:v>0</c:v>
                </c:pt>
                <c:pt idx="2114" formatCode="General">
                  <c:v>0</c:v>
                </c:pt>
                <c:pt idx="2115" formatCode="General">
                  <c:v>0</c:v>
                </c:pt>
                <c:pt idx="2116" formatCode="General">
                  <c:v>0</c:v>
                </c:pt>
                <c:pt idx="2117" formatCode="General">
                  <c:v>0</c:v>
                </c:pt>
                <c:pt idx="2118" formatCode="General">
                  <c:v>0</c:v>
                </c:pt>
                <c:pt idx="2119" formatCode="General">
                  <c:v>0</c:v>
                </c:pt>
                <c:pt idx="2120" formatCode="General">
                  <c:v>0</c:v>
                </c:pt>
                <c:pt idx="2121" formatCode="General">
                  <c:v>0</c:v>
                </c:pt>
                <c:pt idx="2122" formatCode="General">
                  <c:v>0</c:v>
                </c:pt>
                <c:pt idx="2123" formatCode="General">
                  <c:v>0</c:v>
                </c:pt>
                <c:pt idx="2124" formatCode="General">
                  <c:v>0</c:v>
                </c:pt>
                <c:pt idx="2125" formatCode="General">
                  <c:v>0</c:v>
                </c:pt>
                <c:pt idx="2126" formatCode="General">
                  <c:v>0</c:v>
                </c:pt>
                <c:pt idx="2127" formatCode="General">
                  <c:v>0</c:v>
                </c:pt>
                <c:pt idx="2128" formatCode="General">
                  <c:v>0</c:v>
                </c:pt>
                <c:pt idx="2129" formatCode="General">
                  <c:v>0</c:v>
                </c:pt>
                <c:pt idx="2130" formatCode="General">
                  <c:v>0</c:v>
                </c:pt>
                <c:pt idx="2131" formatCode="General">
                  <c:v>0</c:v>
                </c:pt>
                <c:pt idx="2132" formatCode="General">
                  <c:v>0</c:v>
                </c:pt>
                <c:pt idx="2133" formatCode="General">
                  <c:v>0</c:v>
                </c:pt>
                <c:pt idx="2134" formatCode="General">
                  <c:v>0</c:v>
                </c:pt>
                <c:pt idx="2135" formatCode="General">
                  <c:v>0</c:v>
                </c:pt>
                <c:pt idx="2136" formatCode="General">
                  <c:v>0</c:v>
                </c:pt>
                <c:pt idx="2137" formatCode="General">
                  <c:v>0</c:v>
                </c:pt>
                <c:pt idx="2138" formatCode="General">
                  <c:v>0</c:v>
                </c:pt>
                <c:pt idx="2139" formatCode="General">
                  <c:v>0</c:v>
                </c:pt>
                <c:pt idx="2140" formatCode="General">
                  <c:v>0</c:v>
                </c:pt>
                <c:pt idx="2141" formatCode="General">
                  <c:v>0</c:v>
                </c:pt>
                <c:pt idx="2142" formatCode="General">
                  <c:v>0</c:v>
                </c:pt>
                <c:pt idx="2143" formatCode="General">
                  <c:v>0</c:v>
                </c:pt>
                <c:pt idx="2144" formatCode="General">
                  <c:v>0</c:v>
                </c:pt>
                <c:pt idx="2145" formatCode="General">
                  <c:v>0</c:v>
                </c:pt>
                <c:pt idx="2146" formatCode="General">
                  <c:v>0</c:v>
                </c:pt>
                <c:pt idx="2147" formatCode="General">
                  <c:v>0</c:v>
                </c:pt>
                <c:pt idx="2148" formatCode="General">
                  <c:v>0</c:v>
                </c:pt>
                <c:pt idx="2149" formatCode="General">
                  <c:v>0</c:v>
                </c:pt>
                <c:pt idx="2150" formatCode="General">
                  <c:v>0</c:v>
                </c:pt>
                <c:pt idx="2151" formatCode="General">
                  <c:v>0</c:v>
                </c:pt>
                <c:pt idx="2152" formatCode="General">
                  <c:v>0</c:v>
                </c:pt>
                <c:pt idx="2153" formatCode="General">
                  <c:v>0</c:v>
                </c:pt>
                <c:pt idx="2154" formatCode="General">
                  <c:v>0</c:v>
                </c:pt>
                <c:pt idx="2155" formatCode="General">
                  <c:v>0</c:v>
                </c:pt>
                <c:pt idx="2156" formatCode="General">
                  <c:v>0</c:v>
                </c:pt>
                <c:pt idx="2157" formatCode="General">
                  <c:v>0</c:v>
                </c:pt>
                <c:pt idx="2158" formatCode="General">
                  <c:v>0</c:v>
                </c:pt>
                <c:pt idx="2159" formatCode="General">
                  <c:v>0</c:v>
                </c:pt>
                <c:pt idx="2160" formatCode="General">
                  <c:v>0</c:v>
                </c:pt>
                <c:pt idx="2161" formatCode="General">
                  <c:v>0</c:v>
                </c:pt>
                <c:pt idx="2162" formatCode="General">
                  <c:v>0</c:v>
                </c:pt>
                <c:pt idx="2163" formatCode="General">
                  <c:v>0</c:v>
                </c:pt>
                <c:pt idx="2164" formatCode="General">
                  <c:v>0</c:v>
                </c:pt>
                <c:pt idx="2165" formatCode="General">
                  <c:v>0</c:v>
                </c:pt>
                <c:pt idx="2166" formatCode="General">
                  <c:v>0</c:v>
                </c:pt>
                <c:pt idx="2167" formatCode="General">
                  <c:v>0</c:v>
                </c:pt>
                <c:pt idx="2168" formatCode="General">
                  <c:v>0</c:v>
                </c:pt>
                <c:pt idx="2169" formatCode="General">
                  <c:v>0</c:v>
                </c:pt>
                <c:pt idx="2170" formatCode="General">
                  <c:v>0</c:v>
                </c:pt>
                <c:pt idx="2171" formatCode="General">
                  <c:v>0</c:v>
                </c:pt>
                <c:pt idx="2172" formatCode="General">
                  <c:v>0</c:v>
                </c:pt>
                <c:pt idx="2173" formatCode="General">
                  <c:v>0</c:v>
                </c:pt>
                <c:pt idx="2174" formatCode="General">
                  <c:v>0</c:v>
                </c:pt>
                <c:pt idx="2175" formatCode="General">
                  <c:v>0</c:v>
                </c:pt>
                <c:pt idx="2176" formatCode="General">
                  <c:v>0</c:v>
                </c:pt>
                <c:pt idx="2177" formatCode="General">
                  <c:v>0</c:v>
                </c:pt>
                <c:pt idx="2178" formatCode="General">
                  <c:v>0</c:v>
                </c:pt>
                <c:pt idx="2179" formatCode="General">
                  <c:v>0</c:v>
                </c:pt>
                <c:pt idx="2180" formatCode="General">
                  <c:v>0</c:v>
                </c:pt>
                <c:pt idx="2181" formatCode="General">
                  <c:v>0</c:v>
                </c:pt>
                <c:pt idx="2182" formatCode="General">
                  <c:v>0</c:v>
                </c:pt>
                <c:pt idx="2183" formatCode="General">
                  <c:v>0</c:v>
                </c:pt>
                <c:pt idx="2184" formatCode="General">
                  <c:v>0</c:v>
                </c:pt>
                <c:pt idx="2185" formatCode="General">
                  <c:v>0</c:v>
                </c:pt>
                <c:pt idx="2186" formatCode="General">
                  <c:v>0</c:v>
                </c:pt>
                <c:pt idx="2187" formatCode="General">
                  <c:v>0</c:v>
                </c:pt>
                <c:pt idx="2188" formatCode="General">
                  <c:v>0</c:v>
                </c:pt>
                <c:pt idx="2189" formatCode="General">
                  <c:v>0</c:v>
                </c:pt>
                <c:pt idx="2190" formatCode="General">
                  <c:v>0</c:v>
                </c:pt>
                <c:pt idx="2191" formatCode="General">
                  <c:v>0</c:v>
                </c:pt>
                <c:pt idx="2192" formatCode="General">
                  <c:v>0</c:v>
                </c:pt>
                <c:pt idx="2193" formatCode="General">
                  <c:v>0</c:v>
                </c:pt>
                <c:pt idx="2194" formatCode="General">
                  <c:v>0</c:v>
                </c:pt>
                <c:pt idx="2195" formatCode="General">
                  <c:v>0</c:v>
                </c:pt>
                <c:pt idx="2196" formatCode="General">
                  <c:v>0</c:v>
                </c:pt>
                <c:pt idx="2197" formatCode="General">
                  <c:v>0</c:v>
                </c:pt>
                <c:pt idx="2198" formatCode="General">
                  <c:v>0</c:v>
                </c:pt>
                <c:pt idx="2199" formatCode="General">
                  <c:v>0</c:v>
                </c:pt>
                <c:pt idx="2200" formatCode="General">
                  <c:v>0</c:v>
                </c:pt>
                <c:pt idx="2201" formatCode="General">
                  <c:v>0</c:v>
                </c:pt>
                <c:pt idx="2202" formatCode="General">
                  <c:v>0</c:v>
                </c:pt>
                <c:pt idx="2203" formatCode="General">
                  <c:v>0</c:v>
                </c:pt>
                <c:pt idx="2204" formatCode="General">
                  <c:v>0</c:v>
                </c:pt>
                <c:pt idx="2205" formatCode="General">
                  <c:v>0</c:v>
                </c:pt>
                <c:pt idx="2206" formatCode="General">
                  <c:v>0</c:v>
                </c:pt>
                <c:pt idx="2207" formatCode="General">
                  <c:v>0</c:v>
                </c:pt>
                <c:pt idx="2208" formatCode="General">
                  <c:v>0</c:v>
                </c:pt>
                <c:pt idx="2209" formatCode="General">
                  <c:v>0</c:v>
                </c:pt>
                <c:pt idx="2210" formatCode="General">
                  <c:v>0</c:v>
                </c:pt>
                <c:pt idx="2211" formatCode="General">
                  <c:v>0</c:v>
                </c:pt>
                <c:pt idx="2212" formatCode="General">
                  <c:v>0</c:v>
                </c:pt>
                <c:pt idx="2213" formatCode="General">
                  <c:v>0</c:v>
                </c:pt>
                <c:pt idx="2214" formatCode="General">
                  <c:v>0</c:v>
                </c:pt>
                <c:pt idx="2215" formatCode="General">
                  <c:v>0</c:v>
                </c:pt>
                <c:pt idx="2216" formatCode="General">
                  <c:v>0</c:v>
                </c:pt>
                <c:pt idx="2217" formatCode="General">
                  <c:v>0</c:v>
                </c:pt>
                <c:pt idx="2218" formatCode="General">
                  <c:v>0</c:v>
                </c:pt>
                <c:pt idx="2219" formatCode="General">
                  <c:v>0</c:v>
                </c:pt>
                <c:pt idx="2220" formatCode="General">
                  <c:v>0</c:v>
                </c:pt>
                <c:pt idx="2221" formatCode="General">
                  <c:v>0</c:v>
                </c:pt>
                <c:pt idx="2222" formatCode="General">
                  <c:v>0</c:v>
                </c:pt>
                <c:pt idx="2223" formatCode="General">
                  <c:v>0</c:v>
                </c:pt>
                <c:pt idx="2224" formatCode="General">
                  <c:v>0</c:v>
                </c:pt>
                <c:pt idx="2225" formatCode="General">
                  <c:v>0</c:v>
                </c:pt>
                <c:pt idx="2226" formatCode="General">
                  <c:v>0</c:v>
                </c:pt>
                <c:pt idx="2227" formatCode="General">
                  <c:v>0</c:v>
                </c:pt>
                <c:pt idx="2228" formatCode="General">
                  <c:v>0</c:v>
                </c:pt>
                <c:pt idx="2229" formatCode="General">
                  <c:v>0</c:v>
                </c:pt>
                <c:pt idx="2230" formatCode="General">
                  <c:v>0</c:v>
                </c:pt>
                <c:pt idx="2231" formatCode="General">
                  <c:v>0</c:v>
                </c:pt>
                <c:pt idx="2232" formatCode="General">
                  <c:v>0</c:v>
                </c:pt>
                <c:pt idx="2233" formatCode="General">
                  <c:v>0</c:v>
                </c:pt>
                <c:pt idx="2234" formatCode="General">
                  <c:v>0</c:v>
                </c:pt>
                <c:pt idx="2235" formatCode="General">
                  <c:v>0</c:v>
                </c:pt>
                <c:pt idx="2236" formatCode="General">
                  <c:v>0</c:v>
                </c:pt>
                <c:pt idx="2237" formatCode="General">
                  <c:v>0</c:v>
                </c:pt>
                <c:pt idx="2238" formatCode="General">
                  <c:v>0</c:v>
                </c:pt>
                <c:pt idx="2239" formatCode="General">
                  <c:v>0</c:v>
                </c:pt>
                <c:pt idx="2240" formatCode="General">
                  <c:v>0</c:v>
                </c:pt>
                <c:pt idx="2241" formatCode="General">
                  <c:v>0</c:v>
                </c:pt>
                <c:pt idx="2242" formatCode="General">
                  <c:v>0</c:v>
                </c:pt>
                <c:pt idx="2243" formatCode="General">
                  <c:v>0</c:v>
                </c:pt>
                <c:pt idx="2244" formatCode="General">
                  <c:v>0</c:v>
                </c:pt>
                <c:pt idx="2245" formatCode="General">
                  <c:v>0</c:v>
                </c:pt>
                <c:pt idx="2246" formatCode="General">
                  <c:v>0</c:v>
                </c:pt>
                <c:pt idx="2247" formatCode="General">
                  <c:v>0</c:v>
                </c:pt>
                <c:pt idx="2248" formatCode="General">
                  <c:v>0</c:v>
                </c:pt>
                <c:pt idx="2249" formatCode="General">
                  <c:v>0</c:v>
                </c:pt>
                <c:pt idx="2250" formatCode="General">
                  <c:v>0</c:v>
                </c:pt>
                <c:pt idx="2251" formatCode="General">
                  <c:v>0</c:v>
                </c:pt>
                <c:pt idx="2252" formatCode="General">
                  <c:v>0</c:v>
                </c:pt>
                <c:pt idx="2253" formatCode="General">
                  <c:v>0</c:v>
                </c:pt>
                <c:pt idx="2254" formatCode="General">
                  <c:v>0</c:v>
                </c:pt>
                <c:pt idx="2255" formatCode="General">
                  <c:v>0</c:v>
                </c:pt>
                <c:pt idx="2256" formatCode="General">
                  <c:v>0</c:v>
                </c:pt>
                <c:pt idx="2257" formatCode="General">
                  <c:v>0</c:v>
                </c:pt>
                <c:pt idx="2258" formatCode="General">
                  <c:v>0</c:v>
                </c:pt>
                <c:pt idx="2259" formatCode="General">
                  <c:v>0</c:v>
                </c:pt>
                <c:pt idx="2260" formatCode="General">
                  <c:v>0</c:v>
                </c:pt>
                <c:pt idx="2261" formatCode="General">
                  <c:v>0</c:v>
                </c:pt>
                <c:pt idx="2262" formatCode="General">
                  <c:v>0</c:v>
                </c:pt>
                <c:pt idx="2263" formatCode="General">
                  <c:v>0</c:v>
                </c:pt>
                <c:pt idx="2264" formatCode="General">
                  <c:v>0</c:v>
                </c:pt>
                <c:pt idx="2265" formatCode="General">
                  <c:v>0</c:v>
                </c:pt>
                <c:pt idx="2266" formatCode="General">
                  <c:v>0</c:v>
                </c:pt>
                <c:pt idx="2267" formatCode="General">
                  <c:v>0</c:v>
                </c:pt>
                <c:pt idx="2268" formatCode="General">
                  <c:v>0</c:v>
                </c:pt>
                <c:pt idx="2269" formatCode="General">
                  <c:v>0</c:v>
                </c:pt>
                <c:pt idx="2270" formatCode="General">
                  <c:v>0</c:v>
                </c:pt>
                <c:pt idx="2271" formatCode="General">
                  <c:v>0</c:v>
                </c:pt>
                <c:pt idx="2272" formatCode="General">
                  <c:v>0</c:v>
                </c:pt>
                <c:pt idx="2273" formatCode="General">
                  <c:v>0</c:v>
                </c:pt>
                <c:pt idx="2274" formatCode="General">
                  <c:v>0</c:v>
                </c:pt>
                <c:pt idx="2275" formatCode="General">
                  <c:v>0</c:v>
                </c:pt>
                <c:pt idx="2276" formatCode="General">
                  <c:v>0</c:v>
                </c:pt>
                <c:pt idx="2277" formatCode="General">
                  <c:v>0</c:v>
                </c:pt>
                <c:pt idx="2278" formatCode="General">
                  <c:v>0</c:v>
                </c:pt>
                <c:pt idx="2279" formatCode="General">
                  <c:v>0</c:v>
                </c:pt>
                <c:pt idx="2280" formatCode="General">
                  <c:v>0</c:v>
                </c:pt>
                <c:pt idx="2281" formatCode="General">
                  <c:v>0</c:v>
                </c:pt>
                <c:pt idx="2282" formatCode="General">
                  <c:v>0</c:v>
                </c:pt>
                <c:pt idx="2283" formatCode="General">
                  <c:v>0</c:v>
                </c:pt>
                <c:pt idx="2284" formatCode="General">
                  <c:v>0</c:v>
                </c:pt>
                <c:pt idx="2285" formatCode="General">
                  <c:v>0</c:v>
                </c:pt>
                <c:pt idx="2286" formatCode="General">
                  <c:v>0</c:v>
                </c:pt>
                <c:pt idx="2287" formatCode="General">
                  <c:v>0</c:v>
                </c:pt>
                <c:pt idx="2288" formatCode="General">
                  <c:v>0</c:v>
                </c:pt>
                <c:pt idx="2289" formatCode="General">
                  <c:v>0</c:v>
                </c:pt>
                <c:pt idx="2290" formatCode="General">
                  <c:v>0</c:v>
                </c:pt>
                <c:pt idx="2291" formatCode="General">
                  <c:v>0</c:v>
                </c:pt>
                <c:pt idx="2292" formatCode="General">
                  <c:v>0</c:v>
                </c:pt>
                <c:pt idx="2293" formatCode="General">
                  <c:v>0</c:v>
                </c:pt>
                <c:pt idx="2294" formatCode="General">
                  <c:v>0</c:v>
                </c:pt>
                <c:pt idx="2295" formatCode="General">
                  <c:v>0</c:v>
                </c:pt>
                <c:pt idx="2296" formatCode="General">
                  <c:v>0</c:v>
                </c:pt>
                <c:pt idx="2297" formatCode="General">
                  <c:v>0</c:v>
                </c:pt>
                <c:pt idx="2298" formatCode="General">
                  <c:v>0</c:v>
                </c:pt>
                <c:pt idx="2299" formatCode="General">
                  <c:v>0</c:v>
                </c:pt>
                <c:pt idx="2300" formatCode="General">
                  <c:v>0</c:v>
                </c:pt>
                <c:pt idx="2301" formatCode="General">
                  <c:v>0</c:v>
                </c:pt>
                <c:pt idx="2302" formatCode="General">
                  <c:v>0</c:v>
                </c:pt>
                <c:pt idx="2303" formatCode="General">
                  <c:v>0</c:v>
                </c:pt>
                <c:pt idx="2304" formatCode="General">
                  <c:v>0</c:v>
                </c:pt>
                <c:pt idx="2305" formatCode="General">
                  <c:v>0</c:v>
                </c:pt>
                <c:pt idx="2306" formatCode="General">
                  <c:v>0</c:v>
                </c:pt>
                <c:pt idx="2307" formatCode="General">
                  <c:v>0</c:v>
                </c:pt>
                <c:pt idx="2308" formatCode="General">
                  <c:v>0</c:v>
                </c:pt>
                <c:pt idx="2309" formatCode="General">
                  <c:v>0</c:v>
                </c:pt>
                <c:pt idx="2310" formatCode="General">
                  <c:v>0</c:v>
                </c:pt>
                <c:pt idx="2311" formatCode="General">
                  <c:v>0</c:v>
                </c:pt>
                <c:pt idx="2312" formatCode="General">
                  <c:v>0</c:v>
                </c:pt>
                <c:pt idx="2313" formatCode="General">
                  <c:v>0</c:v>
                </c:pt>
                <c:pt idx="2314" formatCode="General">
                  <c:v>0</c:v>
                </c:pt>
                <c:pt idx="2315" formatCode="General">
                  <c:v>0</c:v>
                </c:pt>
                <c:pt idx="2316" formatCode="General">
                  <c:v>0</c:v>
                </c:pt>
                <c:pt idx="2317" formatCode="General">
                  <c:v>0</c:v>
                </c:pt>
                <c:pt idx="2318" formatCode="General">
                  <c:v>0</c:v>
                </c:pt>
                <c:pt idx="2319" formatCode="General">
                  <c:v>0</c:v>
                </c:pt>
                <c:pt idx="2320" formatCode="General">
                  <c:v>0</c:v>
                </c:pt>
                <c:pt idx="2321" formatCode="General">
                  <c:v>0</c:v>
                </c:pt>
                <c:pt idx="2322" formatCode="General">
                  <c:v>0</c:v>
                </c:pt>
                <c:pt idx="2323" formatCode="General">
                  <c:v>0</c:v>
                </c:pt>
                <c:pt idx="2324" formatCode="General">
                  <c:v>0</c:v>
                </c:pt>
                <c:pt idx="2325" formatCode="General">
                  <c:v>0</c:v>
                </c:pt>
                <c:pt idx="2326" formatCode="General">
                  <c:v>0</c:v>
                </c:pt>
                <c:pt idx="2327" formatCode="General">
                  <c:v>0</c:v>
                </c:pt>
                <c:pt idx="2328" formatCode="General">
                  <c:v>0</c:v>
                </c:pt>
                <c:pt idx="2329" formatCode="General">
                  <c:v>0</c:v>
                </c:pt>
                <c:pt idx="2330" formatCode="General">
                  <c:v>0</c:v>
                </c:pt>
                <c:pt idx="2331" formatCode="General">
                  <c:v>0</c:v>
                </c:pt>
                <c:pt idx="2332" formatCode="General">
                  <c:v>0</c:v>
                </c:pt>
                <c:pt idx="2333" formatCode="General">
                  <c:v>0</c:v>
                </c:pt>
                <c:pt idx="2334" formatCode="General">
                  <c:v>0</c:v>
                </c:pt>
                <c:pt idx="2335" formatCode="General">
                  <c:v>0</c:v>
                </c:pt>
                <c:pt idx="2336" formatCode="General">
                  <c:v>0</c:v>
                </c:pt>
                <c:pt idx="2337" formatCode="General">
                  <c:v>0</c:v>
                </c:pt>
                <c:pt idx="2338" formatCode="General">
                  <c:v>0</c:v>
                </c:pt>
                <c:pt idx="2339" formatCode="General">
                  <c:v>0</c:v>
                </c:pt>
                <c:pt idx="2340" formatCode="General">
                  <c:v>0</c:v>
                </c:pt>
                <c:pt idx="2341" formatCode="General">
                  <c:v>0</c:v>
                </c:pt>
                <c:pt idx="2342" formatCode="General">
                  <c:v>0</c:v>
                </c:pt>
                <c:pt idx="2343" formatCode="General">
                  <c:v>0</c:v>
                </c:pt>
                <c:pt idx="2344" formatCode="General">
                  <c:v>0</c:v>
                </c:pt>
                <c:pt idx="2345" formatCode="General">
                  <c:v>0</c:v>
                </c:pt>
                <c:pt idx="2346" formatCode="General">
                  <c:v>0</c:v>
                </c:pt>
                <c:pt idx="2347" formatCode="General">
                  <c:v>0</c:v>
                </c:pt>
                <c:pt idx="2348" formatCode="General">
                  <c:v>0</c:v>
                </c:pt>
                <c:pt idx="2349" formatCode="General">
                  <c:v>0</c:v>
                </c:pt>
                <c:pt idx="2350" formatCode="General">
                  <c:v>0</c:v>
                </c:pt>
                <c:pt idx="2351" formatCode="General">
                  <c:v>0</c:v>
                </c:pt>
                <c:pt idx="2352" formatCode="General">
                  <c:v>0</c:v>
                </c:pt>
                <c:pt idx="2353" formatCode="General">
                  <c:v>0</c:v>
                </c:pt>
                <c:pt idx="2354" formatCode="General">
                  <c:v>0</c:v>
                </c:pt>
                <c:pt idx="2355" formatCode="General">
                  <c:v>0</c:v>
                </c:pt>
                <c:pt idx="2356" formatCode="General">
                  <c:v>0</c:v>
                </c:pt>
                <c:pt idx="2357" formatCode="General">
                  <c:v>0</c:v>
                </c:pt>
                <c:pt idx="2358" formatCode="General">
                  <c:v>0</c:v>
                </c:pt>
                <c:pt idx="2359" formatCode="General">
                  <c:v>0</c:v>
                </c:pt>
                <c:pt idx="2360" formatCode="General">
                  <c:v>0</c:v>
                </c:pt>
                <c:pt idx="2361" formatCode="General">
                  <c:v>0</c:v>
                </c:pt>
                <c:pt idx="2362" formatCode="General">
                  <c:v>0</c:v>
                </c:pt>
                <c:pt idx="2363" formatCode="General">
                  <c:v>0</c:v>
                </c:pt>
                <c:pt idx="2364" formatCode="General">
                  <c:v>0</c:v>
                </c:pt>
                <c:pt idx="2365" formatCode="General">
                  <c:v>0</c:v>
                </c:pt>
                <c:pt idx="2366" formatCode="General">
                  <c:v>0</c:v>
                </c:pt>
                <c:pt idx="2367" formatCode="General">
                  <c:v>0</c:v>
                </c:pt>
                <c:pt idx="2368" formatCode="General">
                  <c:v>0</c:v>
                </c:pt>
                <c:pt idx="2369" formatCode="General">
                  <c:v>0</c:v>
                </c:pt>
                <c:pt idx="2370" formatCode="General">
                  <c:v>0</c:v>
                </c:pt>
                <c:pt idx="2371" formatCode="General">
                  <c:v>0</c:v>
                </c:pt>
                <c:pt idx="2372" formatCode="General">
                  <c:v>0</c:v>
                </c:pt>
                <c:pt idx="2373" formatCode="General">
                  <c:v>0</c:v>
                </c:pt>
                <c:pt idx="2374" formatCode="General">
                  <c:v>0</c:v>
                </c:pt>
                <c:pt idx="2375" formatCode="General">
                  <c:v>0</c:v>
                </c:pt>
                <c:pt idx="2376" formatCode="General">
                  <c:v>0</c:v>
                </c:pt>
                <c:pt idx="2377" formatCode="General">
                  <c:v>0</c:v>
                </c:pt>
                <c:pt idx="2378" formatCode="General">
                  <c:v>0</c:v>
                </c:pt>
                <c:pt idx="2379" formatCode="General">
                  <c:v>0</c:v>
                </c:pt>
                <c:pt idx="2380" formatCode="General">
                  <c:v>0</c:v>
                </c:pt>
                <c:pt idx="2381" formatCode="General">
                  <c:v>0</c:v>
                </c:pt>
                <c:pt idx="2382" formatCode="General">
                  <c:v>0</c:v>
                </c:pt>
                <c:pt idx="2383" formatCode="General">
                  <c:v>0</c:v>
                </c:pt>
                <c:pt idx="2384" formatCode="General">
                  <c:v>0</c:v>
                </c:pt>
                <c:pt idx="2385" formatCode="General">
                  <c:v>0</c:v>
                </c:pt>
                <c:pt idx="2386" formatCode="General">
                  <c:v>0</c:v>
                </c:pt>
                <c:pt idx="2387" formatCode="General">
                  <c:v>0</c:v>
                </c:pt>
                <c:pt idx="2388" formatCode="General">
                  <c:v>0</c:v>
                </c:pt>
                <c:pt idx="2389" formatCode="General">
                  <c:v>0</c:v>
                </c:pt>
                <c:pt idx="2390" formatCode="General">
                  <c:v>0</c:v>
                </c:pt>
                <c:pt idx="2391" formatCode="General">
                  <c:v>0</c:v>
                </c:pt>
                <c:pt idx="2392" formatCode="General">
                  <c:v>0</c:v>
                </c:pt>
                <c:pt idx="2393" formatCode="General">
                  <c:v>0</c:v>
                </c:pt>
                <c:pt idx="2394" formatCode="General">
                  <c:v>0</c:v>
                </c:pt>
                <c:pt idx="2395" formatCode="General">
                  <c:v>0</c:v>
                </c:pt>
                <c:pt idx="2396" formatCode="General">
                  <c:v>0</c:v>
                </c:pt>
                <c:pt idx="2397" formatCode="General">
                  <c:v>0</c:v>
                </c:pt>
                <c:pt idx="2398" formatCode="General">
                  <c:v>0</c:v>
                </c:pt>
                <c:pt idx="2399" formatCode="General">
                  <c:v>0</c:v>
                </c:pt>
                <c:pt idx="2400" formatCode="General">
                  <c:v>0</c:v>
                </c:pt>
                <c:pt idx="2401" formatCode="General">
                  <c:v>0</c:v>
                </c:pt>
                <c:pt idx="2402" formatCode="General">
                  <c:v>0</c:v>
                </c:pt>
                <c:pt idx="2403" formatCode="General">
                  <c:v>0</c:v>
                </c:pt>
                <c:pt idx="2404" formatCode="General">
                  <c:v>0</c:v>
                </c:pt>
                <c:pt idx="2405" formatCode="General">
                  <c:v>0</c:v>
                </c:pt>
                <c:pt idx="2406" formatCode="General">
                  <c:v>0</c:v>
                </c:pt>
                <c:pt idx="2407" formatCode="General">
                  <c:v>0</c:v>
                </c:pt>
                <c:pt idx="2408" formatCode="General">
                  <c:v>0</c:v>
                </c:pt>
                <c:pt idx="2409" formatCode="General">
                  <c:v>0</c:v>
                </c:pt>
                <c:pt idx="2410" formatCode="General">
                  <c:v>0</c:v>
                </c:pt>
                <c:pt idx="2411" formatCode="General">
                  <c:v>0</c:v>
                </c:pt>
                <c:pt idx="2412" formatCode="General">
                  <c:v>0</c:v>
                </c:pt>
                <c:pt idx="2413" formatCode="General">
                  <c:v>0</c:v>
                </c:pt>
                <c:pt idx="2414" formatCode="General">
                  <c:v>0</c:v>
                </c:pt>
                <c:pt idx="2415" formatCode="General">
                  <c:v>0</c:v>
                </c:pt>
                <c:pt idx="2416" formatCode="General">
                  <c:v>0</c:v>
                </c:pt>
                <c:pt idx="2417" formatCode="General">
                  <c:v>0</c:v>
                </c:pt>
                <c:pt idx="2418" formatCode="General">
                  <c:v>0</c:v>
                </c:pt>
                <c:pt idx="2419" formatCode="General">
                  <c:v>0</c:v>
                </c:pt>
                <c:pt idx="2420" formatCode="General">
                  <c:v>0</c:v>
                </c:pt>
                <c:pt idx="2421" formatCode="General">
                  <c:v>0</c:v>
                </c:pt>
                <c:pt idx="2422" formatCode="General">
                  <c:v>0</c:v>
                </c:pt>
                <c:pt idx="2423" formatCode="General">
                  <c:v>0</c:v>
                </c:pt>
                <c:pt idx="2424" formatCode="General">
                  <c:v>0</c:v>
                </c:pt>
                <c:pt idx="2425" formatCode="General">
                  <c:v>0</c:v>
                </c:pt>
                <c:pt idx="2426" formatCode="General">
                  <c:v>0</c:v>
                </c:pt>
                <c:pt idx="2427" formatCode="General">
                  <c:v>0</c:v>
                </c:pt>
                <c:pt idx="2428" formatCode="General">
                  <c:v>0</c:v>
                </c:pt>
                <c:pt idx="2429" formatCode="General">
                  <c:v>0</c:v>
                </c:pt>
                <c:pt idx="2430" formatCode="General">
                  <c:v>0</c:v>
                </c:pt>
                <c:pt idx="2431" formatCode="General">
                  <c:v>0</c:v>
                </c:pt>
                <c:pt idx="2432" formatCode="General">
                  <c:v>0</c:v>
                </c:pt>
                <c:pt idx="2433" formatCode="General">
                  <c:v>0</c:v>
                </c:pt>
                <c:pt idx="2434" formatCode="General">
                  <c:v>0</c:v>
                </c:pt>
                <c:pt idx="2435" formatCode="General">
                  <c:v>0</c:v>
                </c:pt>
                <c:pt idx="2436" formatCode="General">
                  <c:v>0</c:v>
                </c:pt>
                <c:pt idx="2437" formatCode="General">
                  <c:v>0</c:v>
                </c:pt>
                <c:pt idx="2438" formatCode="General">
                  <c:v>0</c:v>
                </c:pt>
                <c:pt idx="2439" formatCode="General">
                  <c:v>0</c:v>
                </c:pt>
                <c:pt idx="2440" formatCode="General">
                  <c:v>0</c:v>
                </c:pt>
                <c:pt idx="2441" formatCode="General">
                  <c:v>0</c:v>
                </c:pt>
                <c:pt idx="2442" formatCode="General">
                  <c:v>0</c:v>
                </c:pt>
                <c:pt idx="2443" formatCode="General">
                  <c:v>0</c:v>
                </c:pt>
                <c:pt idx="2444" formatCode="General">
                  <c:v>0</c:v>
                </c:pt>
                <c:pt idx="2445" formatCode="General">
                  <c:v>0</c:v>
                </c:pt>
                <c:pt idx="2446" formatCode="General">
                  <c:v>0</c:v>
                </c:pt>
                <c:pt idx="2447" formatCode="General">
                  <c:v>0</c:v>
                </c:pt>
                <c:pt idx="2448" formatCode="General">
                  <c:v>0</c:v>
                </c:pt>
                <c:pt idx="2449" formatCode="General">
                  <c:v>0</c:v>
                </c:pt>
                <c:pt idx="2450" formatCode="General">
                  <c:v>0</c:v>
                </c:pt>
                <c:pt idx="2451" formatCode="General">
                  <c:v>0</c:v>
                </c:pt>
                <c:pt idx="2452" formatCode="General">
                  <c:v>0</c:v>
                </c:pt>
                <c:pt idx="2453" formatCode="General">
                  <c:v>0</c:v>
                </c:pt>
                <c:pt idx="2454" formatCode="General">
                  <c:v>0</c:v>
                </c:pt>
                <c:pt idx="2455" formatCode="General">
                  <c:v>0</c:v>
                </c:pt>
                <c:pt idx="2456" formatCode="General">
                  <c:v>0</c:v>
                </c:pt>
                <c:pt idx="2457" formatCode="General">
                  <c:v>0</c:v>
                </c:pt>
                <c:pt idx="2458" formatCode="General">
                  <c:v>0</c:v>
                </c:pt>
                <c:pt idx="2459" formatCode="General">
                  <c:v>0</c:v>
                </c:pt>
                <c:pt idx="2460" formatCode="General">
                  <c:v>0</c:v>
                </c:pt>
                <c:pt idx="2461" formatCode="General">
                  <c:v>0</c:v>
                </c:pt>
                <c:pt idx="2462" formatCode="General">
                  <c:v>0</c:v>
                </c:pt>
                <c:pt idx="2463" formatCode="General">
                  <c:v>0</c:v>
                </c:pt>
                <c:pt idx="2464" formatCode="General">
                  <c:v>0</c:v>
                </c:pt>
                <c:pt idx="2465" formatCode="General">
                  <c:v>0</c:v>
                </c:pt>
                <c:pt idx="2466" formatCode="General">
                  <c:v>0</c:v>
                </c:pt>
                <c:pt idx="2467" formatCode="General">
                  <c:v>0</c:v>
                </c:pt>
                <c:pt idx="2468" formatCode="General">
                  <c:v>0</c:v>
                </c:pt>
                <c:pt idx="2469" formatCode="General">
                  <c:v>0</c:v>
                </c:pt>
                <c:pt idx="2470" formatCode="General">
                  <c:v>0</c:v>
                </c:pt>
                <c:pt idx="2471" formatCode="General">
                  <c:v>0</c:v>
                </c:pt>
                <c:pt idx="2472" formatCode="General">
                  <c:v>0</c:v>
                </c:pt>
                <c:pt idx="2473" formatCode="General">
                  <c:v>0</c:v>
                </c:pt>
                <c:pt idx="2474" formatCode="General">
                  <c:v>0</c:v>
                </c:pt>
                <c:pt idx="2475" formatCode="General">
                  <c:v>0</c:v>
                </c:pt>
                <c:pt idx="2476" formatCode="General">
                  <c:v>0</c:v>
                </c:pt>
                <c:pt idx="2477" formatCode="General">
                  <c:v>0</c:v>
                </c:pt>
                <c:pt idx="2478" formatCode="General">
                  <c:v>0</c:v>
                </c:pt>
                <c:pt idx="2479" formatCode="General">
                  <c:v>0</c:v>
                </c:pt>
                <c:pt idx="2480" formatCode="General">
                  <c:v>0</c:v>
                </c:pt>
                <c:pt idx="2481" formatCode="General">
                  <c:v>0</c:v>
                </c:pt>
                <c:pt idx="2482" formatCode="General">
                  <c:v>0</c:v>
                </c:pt>
                <c:pt idx="2483" formatCode="General">
                  <c:v>0</c:v>
                </c:pt>
                <c:pt idx="2484" formatCode="General">
                  <c:v>0</c:v>
                </c:pt>
                <c:pt idx="2485" formatCode="General">
                  <c:v>0</c:v>
                </c:pt>
                <c:pt idx="2486" formatCode="General">
                  <c:v>0</c:v>
                </c:pt>
                <c:pt idx="2487" formatCode="General">
                  <c:v>0</c:v>
                </c:pt>
                <c:pt idx="2488" formatCode="General">
                  <c:v>0</c:v>
                </c:pt>
                <c:pt idx="2489" formatCode="General">
                  <c:v>0</c:v>
                </c:pt>
                <c:pt idx="2490" formatCode="General">
                  <c:v>0</c:v>
                </c:pt>
                <c:pt idx="2491" formatCode="General">
                  <c:v>0</c:v>
                </c:pt>
                <c:pt idx="2492" formatCode="General">
                  <c:v>0</c:v>
                </c:pt>
                <c:pt idx="2493" formatCode="General">
                  <c:v>0</c:v>
                </c:pt>
                <c:pt idx="2494" formatCode="General">
                  <c:v>0</c:v>
                </c:pt>
                <c:pt idx="2495" formatCode="General">
                  <c:v>0</c:v>
                </c:pt>
                <c:pt idx="2496" formatCode="General">
                  <c:v>0</c:v>
                </c:pt>
                <c:pt idx="2497" formatCode="General">
                  <c:v>0</c:v>
                </c:pt>
                <c:pt idx="2498" formatCode="General">
                  <c:v>0</c:v>
                </c:pt>
                <c:pt idx="2499" formatCode="General">
                  <c:v>0</c:v>
                </c:pt>
                <c:pt idx="2500" formatCode="General">
                  <c:v>0</c:v>
                </c:pt>
                <c:pt idx="2501" formatCode="General">
                  <c:v>0</c:v>
                </c:pt>
                <c:pt idx="2502" formatCode="General">
                  <c:v>0</c:v>
                </c:pt>
                <c:pt idx="2503" formatCode="General">
                  <c:v>0</c:v>
                </c:pt>
                <c:pt idx="2504" formatCode="General">
                  <c:v>0</c:v>
                </c:pt>
                <c:pt idx="2505" formatCode="General">
                  <c:v>0</c:v>
                </c:pt>
                <c:pt idx="2506" formatCode="General">
                  <c:v>0</c:v>
                </c:pt>
                <c:pt idx="2507" formatCode="General">
                  <c:v>0</c:v>
                </c:pt>
                <c:pt idx="2508" formatCode="General">
                  <c:v>0</c:v>
                </c:pt>
                <c:pt idx="2509" formatCode="General">
                  <c:v>0</c:v>
                </c:pt>
                <c:pt idx="2510" formatCode="General">
                  <c:v>0</c:v>
                </c:pt>
                <c:pt idx="2511" formatCode="General">
                  <c:v>0</c:v>
                </c:pt>
                <c:pt idx="2512" formatCode="General">
                  <c:v>0</c:v>
                </c:pt>
                <c:pt idx="2513" formatCode="General">
                  <c:v>0</c:v>
                </c:pt>
                <c:pt idx="2514" formatCode="General">
                  <c:v>0</c:v>
                </c:pt>
                <c:pt idx="2515" formatCode="General">
                  <c:v>0</c:v>
                </c:pt>
                <c:pt idx="2516" formatCode="General">
                  <c:v>0</c:v>
                </c:pt>
                <c:pt idx="2517" formatCode="General">
                  <c:v>0</c:v>
                </c:pt>
                <c:pt idx="2518" formatCode="General">
                  <c:v>0</c:v>
                </c:pt>
                <c:pt idx="2519" formatCode="General">
                  <c:v>0</c:v>
                </c:pt>
                <c:pt idx="2520" formatCode="General">
                  <c:v>0</c:v>
                </c:pt>
                <c:pt idx="2521" formatCode="General">
                  <c:v>0</c:v>
                </c:pt>
                <c:pt idx="2522" formatCode="General">
                  <c:v>0</c:v>
                </c:pt>
                <c:pt idx="2523" formatCode="General">
                  <c:v>0</c:v>
                </c:pt>
                <c:pt idx="2524" formatCode="General">
                  <c:v>0</c:v>
                </c:pt>
                <c:pt idx="2525" formatCode="General">
                  <c:v>0</c:v>
                </c:pt>
                <c:pt idx="2526" formatCode="General">
                  <c:v>0</c:v>
                </c:pt>
                <c:pt idx="2527" formatCode="General">
                  <c:v>0</c:v>
                </c:pt>
                <c:pt idx="2528" formatCode="General">
                  <c:v>0</c:v>
                </c:pt>
                <c:pt idx="2529" formatCode="General">
                  <c:v>0</c:v>
                </c:pt>
                <c:pt idx="2530" formatCode="General">
                  <c:v>0</c:v>
                </c:pt>
                <c:pt idx="2531" formatCode="General">
                  <c:v>0</c:v>
                </c:pt>
                <c:pt idx="2532" formatCode="General">
                  <c:v>0</c:v>
                </c:pt>
                <c:pt idx="2533" formatCode="General">
                  <c:v>0</c:v>
                </c:pt>
                <c:pt idx="2534" formatCode="General">
                  <c:v>0</c:v>
                </c:pt>
                <c:pt idx="2535" formatCode="General">
                  <c:v>0</c:v>
                </c:pt>
                <c:pt idx="2536" formatCode="General">
                  <c:v>0</c:v>
                </c:pt>
                <c:pt idx="2537" formatCode="General">
                  <c:v>0</c:v>
                </c:pt>
                <c:pt idx="2538" formatCode="General">
                  <c:v>0</c:v>
                </c:pt>
                <c:pt idx="2539" formatCode="General">
                  <c:v>0</c:v>
                </c:pt>
                <c:pt idx="2540" formatCode="General">
                  <c:v>0</c:v>
                </c:pt>
                <c:pt idx="2541" formatCode="General">
                  <c:v>0</c:v>
                </c:pt>
                <c:pt idx="2542" formatCode="General">
                  <c:v>0</c:v>
                </c:pt>
                <c:pt idx="2543" formatCode="General">
                  <c:v>0</c:v>
                </c:pt>
                <c:pt idx="2544" formatCode="General">
                  <c:v>0</c:v>
                </c:pt>
                <c:pt idx="2545" formatCode="General">
                  <c:v>0</c:v>
                </c:pt>
                <c:pt idx="2546" formatCode="General">
                  <c:v>0</c:v>
                </c:pt>
                <c:pt idx="2547" formatCode="General">
                  <c:v>0</c:v>
                </c:pt>
                <c:pt idx="2548" formatCode="General">
                  <c:v>0</c:v>
                </c:pt>
                <c:pt idx="2549" formatCode="General">
                  <c:v>0</c:v>
                </c:pt>
                <c:pt idx="2550" formatCode="General">
                  <c:v>0</c:v>
                </c:pt>
                <c:pt idx="2551" formatCode="General">
                  <c:v>0</c:v>
                </c:pt>
                <c:pt idx="2552" formatCode="General">
                  <c:v>0</c:v>
                </c:pt>
                <c:pt idx="2553" formatCode="General">
                  <c:v>0</c:v>
                </c:pt>
                <c:pt idx="2554" formatCode="General">
                  <c:v>0</c:v>
                </c:pt>
                <c:pt idx="2555" formatCode="General">
                  <c:v>0</c:v>
                </c:pt>
                <c:pt idx="2556" formatCode="General">
                  <c:v>0</c:v>
                </c:pt>
                <c:pt idx="2557" formatCode="General">
                  <c:v>0</c:v>
                </c:pt>
                <c:pt idx="2558" formatCode="General">
                  <c:v>0</c:v>
                </c:pt>
                <c:pt idx="2559" formatCode="General">
                  <c:v>0</c:v>
                </c:pt>
                <c:pt idx="2560" formatCode="General">
                  <c:v>0</c:v>
                </c:pt>
                <c:pt idx="2561" formatCode="General">
                  <c:v>0</c:v>
                </c:pt>
                <c:pt idx="2562" formatCode="General">
                  <c:v>0</c:v>
                </c:pt>
                <c:pt idx="2563" formatCode="General">
                  <c:v>0</c:v>
                </c:pt>
                <c:pt idx="2564" formatCode="General">
                  <c:v>0</c:v>
                </c:pt>
                <c:pt idx="2565" formatCode="General">
                  <c:v>0</c:v>
                </c:pt>
                <c:pt idx="2566" formatCode="General">
                  <c:v>0</c:v>
                </c:pt>
                <c:pt idx="2567" formatCode="General">
                  <c:v>0</c:v>
                </c:pt>
                <c:pt idx="2568" formatCode="General">
                  <c:v>0</c:v>
                </c:pt>
                <c:pt idx="2569" formatCode="General">
                  <c:v>0</c:v>
                </c:pt>
                <c:pt idx="2570" formatCode="General">
                  <c:v>0</c:v>
                </c:pt>
                <c:pt idx="2571" formatCode="General">
                  <c:v>0</c:v>
                </c:pt>
                <c:pt idx="2572" formatCode="General">
                  <c:v>0</c:v>
                </c:pt>
                <c:pt idx="2573" formatCode="General">
                  <c:v>0</c:v>
                </c:pt>
                <c:pt idx="2574" formatCode="General">
                  <c:v>0</c:v>
                </c:pt>
                <c:pt idx="2575" formatCode="General">
                  <c:v>0</c:v>
                </c:pt>
                <c:pt idx="2576" formatCode="General">
                  <c:v>0</c:v>
                </c:pt>
                <c:pt idx="2577" formatCode="General">
                  <c:v>0</c:v>
                </c:pt>
                <c:pt idx="2578" formatCode="General">
                  <c:v>0</c:v>
                </c:pt>
                <c:pt idx="2579" formatCode="General">
                  <c:v>0</c:v>
                </c:pt>
                <c:pt idx="2580" formatCode="General">
                  <c:v>0</c:v>
                </c:pt>
                <c:pt idx="2581" formatCode="General">
                  <c:v>0</c:v>
                </c:pt>
                <c:pt idx="2582" formatCode="General">
                  <c:v>0</c:v>
                </c:pt>
                <c:pt idx="2583" formatCode="General">
                  <c:v>0</c:v>
                </c:pt>
                <c:pt idx="2584" formatCode="General">
                  <c:v>0</c:v>
                </c:pt>
                <c:pt idx="2585" formatCode="General">
                  <c:v>0</c:v>
                </c:pt>
                <c:pt idx="2586" formatCode="General">
                  <c:v>0</c:v>
                </c:pt>
                <c:pt idx="2587" formatCode="General">
                  <c:v>0</c:v>
                </c:pt>
                <c:pt idx="2588" formatCode="General">
                  <c:v>0</c:v>
                </c:pt>
                <c:pt idx="2589" formatCode="General">
                  <c:v>0</c:v>
                </c:pt>
                <c:pt idx="2590" formatCode="General">
                  <c:v>0</c:v>
                </c:pt>
                <c:pt idx="2591" formatCode="General">
                  <c:v>0</c:v>
                </c:pt>
                <c:pt idx="2592" formatCode="General">
                  <c:v>0</c:v>
                </c:pt>
                <c:pt idx="2593" formatCode="General">
                  <c:v>0</c:v>
                </c:pt>
                <c:pt idx="2594" formatCode="General">
                  <c:v>0</c:v>
                </c:pt>
                <c:pt idx="2595" formatCode="General">
                  <c:v>0</c:v>
                </c:pt>
                <c:pt idx="2596" formatCode="General">
                  <c:v>0</c:v>
                </c:pt>
                <c:pt idx="2597" formatCode="General">
                  <c:v>0</c:v>
                </c:pt>
                <c:pt idx="2598" formatCode="General">
                  <c:v>0</c:v>
                </c:pt>
                <c:pt idx="2599" formatCode="General">
                  <c:v>0</c:v>
                </c:pt>
                <c:pt idx="2600" formatCode="General">
                  <c:v>0</c:v>
                </c:pt>
                <c:pt idx="2601" formatCode="General">
                  <c:v>0</c:v>
                </c:pt>
                <c:pt idx="2602" formatCode="General">
                  <c:v>0</c:v>
                </c:pt>
                <c:pt idx="2603" formatCode="General">
                  <c:v>0</c:v>
                </c:pt>
                <c:pt idx="2604" formatCode="General">
                  <c:v>0</c:v>
                </c:pt>
                <c:pt idx="2605" formatCode="General">
                  <c:v>0</c:v>
                </c:pt>
                <c:pt idx="2606" formatCode="General">
                  <c:v>0</c:v>
                </c:pt>
                <c:pt idx="2607" formatCode="General">
                  <c:v>0</c:v>
                </c:pt>
                <c:pt idx="2608" formatCode="General">
                  <c:v>0</c:v>
                </c:pt>
                <c:pt idx="2609" formatCode="General">
                  <c:v>0</c:v>
                </c:pt>
                <c:pt idx="2610" formatCode="General">
                  <c:v>0</c:v>
                </c:pt>
                <c:pt idx="2611" formatCode="General">
                  <c:v>0</c:v>
                </c:pt>
                <c:pt idx="2612" formatCode="General">
                  <c:v>0</c:v>
                </c:pt>
                <c:pt idx="2613" formatCode="General">
                  <c:v>0</c:v>
                </c:pt>
                <c:pt idx="2614" formatCode="General">
                  <c:v>0</c:v>
                </c:pt>
                <c:pt idx="2615" formatCode="General">
                  <c:v>0</c:v>
                </c:pt>
                <c:pt idx="2616" formatCode="General">
                  <c:v>0</c:v>
                </c:pt>
                <c:pt idx="2617" formatCode="General">
                  <c:v>0</c:v>
                </c:pt>
                <c:pt idx="2618" formatCode="General">
                  <c:v>0</c:v>
                </c:pt>
                <c:pt idx="2619" formatCode="General">
                  <c:v>0</c:v>
                </c:pt>
                <c:pt idx="2620" formatCode="General">
                  <c:v>0</c:v>
                </c:pt>
                <c:pt idx="2621" formatCode="General">
                  <c:v>0</c:v>
                </c:pt>
                <c:pt idx="2622" formatCode="General">
                  <c:v>0</c:v>
                </c:pt>
                <c:pt idx="2623" formatCode="General">
                  <c:v>0</c:v>
                </c:pt>
                <c:pt idx="2624" formatCode="General">
                  <c:v>0</c:v>
                </c:pt>
                <c:pt idx="2625" formatCode="General">
                  <c:v>0</c:v>
                </c:pt>
                <c:pt idx="2626" formatCode="General">
                  <c:v>0</c:v>
                </c:pt>
                <c:pt idx="2627" formatCode="General">
                  <c:v>0</c:v>
                </c:pt>
                <c:pt idx="2628" formatCode="General">
                  <c:v>0</c:v>
                </c:pt>
                <c:pt idx="2629" formatCode="General">
                  <c:v>0</c:v>
                </c:pt>
                <c:pt idx="2630" formatCode="General">
                  <c:v>0</c:v>
                </c:pt>
                <c:pt idx="2631" formatCode="General">
                  <c:v>0</c:v>
                </c:pt>
                <c:pt idx="2632" formatCode="General">
                  <c:v>0</c:v>
                </c:pt>
                <c:pt idx="2633" formatCode="General">
                  <c:v>0</c:v>
                </c:pt>
                <c:pt idx="2634" formatCode="General">
                  <c:v>0</c:v>
                </c:pt>
                <c:pt idx="2635" formatCode="General">
                  <c:v>0</c:v>
                </c:pt>
                <c:pt idx="2636" formatCode="General">
                  <c:v>0</c:v>
                </c:pt>
                <c:pt idx="2637" formatCode="General">
                  <c:v>0</c:v>
                </c:pt>
                <c:pt idx="2638" formatCode="General">
                  <c:v>0</c:v>
                </c:pt>
                <c:pt idx="2639" formatCode="General">
                  <c:v>0</c:v>
                </c:pt>
                <c:pt idx="2640" formatCode="General">
                  <c:v>0</c:v>
                </c:pt>
                <c:pt idx="2641" formatCode="General">
                  <c:v>0</c:v>
                </c:pt>
                <c:pt idx="2642" formatCode="General">
                  <c:v>0</c:v>
                </c:pt>
                <c:pt idx="2643" formatCode="General">
                  <c:v>0</c:v>
                </c:pt>
                <c:pt idx="2644" formatCode="General">
                  <c:v>0</c:v>
                </c:pt>
                <c:pt idx="2645" formatCode="General">
                  <c:v>0</c:v>
                </c:pt>
                <c:pt idx="2646" formatCode="General">
                  <c:v>0</c:v>
                </c:pt>
                <c:pt idx="2647" formatCode="General">
                  <c:v>0</c:v>
                </c:pt>
                <c:pt idx="2648" formatCode="General">
                  <c:v>0</c:v>
                </c:pt>
                <c:pt idx="2649" formatCode="General">
                  <c:v>0</c:v>
                </c:pt>
                <c:pt idx="2650" formatCode="General">
                  <c:v>0</c:v>
                </c:pt>
                <c:pt idx="2651" formatCode="General">
                  <c:v>0</c:v>
                </c:pt>
                <c:pt idx="2652" formatCode="General">
                  <c:v>0</c:v>
                </c:pt>
                <c:pt idx="2653" formatCode="General">
                  <c:v>0</c:v>
                </c:pt>
                <c:pt idx="2654" formatCode="General">
                  <c:v>0</c:v>
                </c:pt>
                <c:pt idx="2655" formatCode="General">
                  <c:v>0</c:v>
                </c:pt>
                <c:pt idx="2656" formatCode="General">
                  <c:v>0</c:v>
                </c:pt>
                <c:pt idx="2657" formatCode="General">
                  <c:v>0</c:v>
                </c:pt>
                <c:pt idx="2658" formatCode="General">
                  <c:v>0</c:v>
                </c:pt>
                <c:pt idx="2659" formatCode="General">
                  <c:v>0</c:v>
                </c:pt>
                <c:pt idx="2660" formatCode="General">
                  <c:v>0</c:v>
                </c:pt>
                <c:pt idx="2661" formatCode="General">
                  <c:v>0</c:v>
                </c:pt>
                <c:pt idx="2662" formatCode="General">
                  <c:v>0</c:v>
                </c:pt>
                <c:pt idx="2663" formatCode="General">
                  <c:v>0</c:v>
                </c:pt>
                <c:pt idx="2664" formatCode="General">
                  <c:v>0</c:v>
                </c:pt>
                <c:pt idx="2665" formatCode="General">
                  <c:v>0</c:v>
                </c:pt>
                <c:pt idx="2666" formatCode="General">
                  <c:v>0</c:v>
                </c:pt>
                <c:pt idx="2667" formatCode="General">
                  <c:v>0</c:v>
                </c:pt>
                <c:pt idx="2668" formatCode="General">
                  <c:v>0</c:v>
                </c:pt>
                <c:pt idx="2669" formatCode="General">
                  <c:v>0</c:v>
                </c:pt>
                <c:pt idx="2670" formatCode="General">
                  <c:v>0</c:v>
                </c:pt>
                <c:pt idx="2671" formatCode="General">
                  <c:v>0</c:v>
                </c:pt>
                <c:pt idx="2672" formatCode="General">
                  <c:v>0</c:v>
                </c:pt>
                <c:pt idx="2673" formatCode="General">
                  <c:v>0</c:v>
                </c:pt>
                <c:pt idx="2674" formatCode="General">
                  <c:v>0</c:v>
                </c:pt>
                <c:pt idx="2675" formatCode="General">
                  <c:v>0</c:v>
                </c:pt>
                <c:pt idx="2676" formatCode="General">
                  <c:v>0</c:v>
                </c:pt>
                <c:pt idx="2677" formatCode="General">
                  <c:v>0</c:v>
                </c:pt>
                <c:pt idx="2678" formatCode="General">
                  <c:v>0</c:v>
                </c:pt>
                <c:pt idx="2679" formatCode="General">
                  <c:v>0</c:v>
                </c:pt>
                <c:pt idx="2680" formatCode="General">
                  <c:v>0</c:v>
                </c:pt>
                <c:pt idx="2681" formatCode="General">
                  <c:v>0</c:v>
                </c:pt>
                <c:pt idx="2682" formatCode="General">
                  <c:v>0</c:v>
                </c:pt>
                <c:pt idx="2683" formatCode="General">
                  <c:v>0</c:v>
                </c:pt>
                <c:pt idx="2684" formatCode="General">
                  <c:v>0</c:v>
                </c:pt>
                <c:pt idx="2685" formatCode="General">
                  <c:v>0</c:v>
                </c:pt>
                <c:pt idx="2686" formatCode="General">
                  <c:v>0</c:v>
                </c:pt>
                <c:pt idx="2687" formatCode="General">
                  <c:v>0</c:v>
                </c:pt>
                <c:pt idx="2688" formatCode="General">
                  <c:v>0</c:v>
                </c:pt>
                <c:pt idx="2689" formatCode="General">
                  <c:v>0</c:v>
                </c:pt>
                <c:pt idx="2690" formatCode="General">
                  <c:v>0</c:v>
                </c:pt>
                <c:pt idx="2691" formatCode="General">
                  <c:v>0</c:v>
                </c:pt>
                <c:pt idx="2692" formatCode="General">
                  <c:v>0</c:v>
                </c:pt>
                <c:pt idx="2693" formatCode="General">
                  <c:v>0</c:v>
                </c:pt>
                <c:pt idx="2694" formatCode="General">
                  <c:v>0</c:v>
                </c:pt>
                <c:pt idx="2695" formatCode="General">
                  <c:v>0</c:v>
                </c:pt>
                <c:pt idx="2696" formatCode="General">
                  <c:v>0</c:v>
                </c:pt>
                <c:pt idx="2697" formatCode="General">
                  <c:v>0</c:v>
                </c:pt>
                <c:pt idx="2698" formatCode="General">
                  <c:v>0</c:v>
                </c:pt>
                <c:pt idx="2699" formatCode="General">
                  <c:v>0</c:v>
                </c:pt>
                <c:pt idx="2700" formatCode="General">
                  <c:v>0</c:v>
                </c:pt>
                <c:pt idx="2701" formatCode="General">
                  <c:v>0</c:v>
                </c:pt>
                <c:pt idx="2702" formatCode="General">
                  <c:v>0</c:v>
                </c:pt>
                <c:pt idx="2703" formatCode="General">
                  <c:v>0</c:v>
                </c:pt>
                <c:pt idx="2704" formatCode="General">
                  <c:v>0</c:v>
                </c:pt>
                <c:pt idx="2705" formatCode="General">
                  <c:v>0</c:v>
                </c:pt>
                <c:pt idx="2706" formatCode="General">
                  <c:v>0</c:v>
                </c:pt>
                <c:pt idx="2707" formatCode="General">
                  <c:v>0</c:v>
                </c:pt>
                <c:pt idx="2708" formatCode="General">
                  <c:v>0</c:v>
                </c:pt>
                <c:pt idx="2709" formatCode="General">
                  <c:v>0</c:v>
                </c:pt>
                <c:pt idx="2710" formatCode="General">
                  <c:v>0</c:v>
                </c:pt>
                <c:pt idx="2711" formatCode="General">
                  <c:v>0</c:v>
                </c:pt>
                <c:pt idx="2712" formatCode="General">
                  <c:v>0</c:v>
                </c:pt>
                <c:pt idx="2713" formatCode="General">
                  <c:v>0</c:v>
                </c:pt>
                <c:pt idx="2714" formatCode="General">
                  <c:v>0</c:v>
                </c:pt>
                <c:pt idx="2715" formatCode="General">
                  <c:v>0</c:v>
                </c:pt>
                <c:pt idx="2716" formatCode="General">
                  <c:v>0</c:v>
                </c:pt>
                <c:pt idx="2717" formatCode="General">
                  <c:v>0</c:v>
                </c:pt>
                <c:pt idx="2718" formatCode="General">
                  <c:v>0</c:v>
                </c:pt>
                <c:pt idx="2719" formatCode="General">
                  <c:v>0</c:v>
                </c:pt>
                <c:pt idx="2720" formatCode="General">
                  <c:v>0</c:v>
                </c:pt>
                <c:pt idx="2721" formatCode="General">
                  <c:v>0</c:v>
                </c:pt>
                <c:pt idx="2722" formatCode="General">
                  <c:v>0</c:v>
                </c:pt>
                <c:pt idx="2723" formatCode="General">
                  <c:v>0</c:v>
                </c:pt>
                <c:pt idx="2724" formatCode="General">
                  <c:v>0</c:v>
                </c:pt>
                <c:pt idx="2725" formatCode="General">
                  <c:v>0</c:v>
                </c:pt>
                <c:pt idx="2726" formatCode="General">
                  <c:v>0</c:v>
                </c:pt>
                <c:pt idx="2727" formatCode="General">
                  <c:v>0</c:v>
                </c:pt>
                <c:pt idx="2728" formatCode="General">
                  <c:v>0</c:v>
                </c:pt>
                <c:pt idx="2729" formatCode="General">
                  <c:v>0</c:v>
                </c:pt>
                <c:pt idx="2730" formatCode="General">
                  <c:v>0</c:v>
                </c:pt>
                <c:pt idx="2731" formatCode="General">
                  <c:v>0</c:v>
                </c:pt>
                <c:pt idx="2732" formatCode="General">
                  <c:v>0</c:v>
                </c:pt>
                <c:pt idx="2733" formatCode="General">
                  <c:v>0</c:v>
                </c:pt>
                <c:pt idx="2734" formatCode="General">
                  <c:v>0</c:v>
                </c:pt>
                <c:pt idx="2735" formatCode="General">
                  <c:v>0</c:v>
                </c:pt>
                <c:pt idx="2736" formatCode="General">
                  <c:v>0</c:v>
                </c:pt>
                <c:pt idx="2737" formatCode="General">
                  <c:v>0</c:v>
                </c:pt>
                <c:pt idx="2738" formatCode="General">
                  <c:v>0</c:v>
                </c:pt>
                <c:pt idx="2739" formatCode="General">
                  <c:v>0</c:v>
                </c:pt>
                <c:pt idx="2740" formatCode="General">
                  <c:v>0</c:v>
                </c:pt>
                <c:pt idx="2741" formatCode="General">
                  <c:v>0</c:v>
                </c:pt>
                <c:pt idx="2742" formatCode="General">
                  <c:v>0</c:v>
                </c:pt>
                <c:pt idx="2743" formatCode="General">
                  <c:v>0</c:v>
                </c:pt>
                <c:pt idx="2744" formatCode="General">
                  <c:v>0</c:v>
                </c:pt>
                <c:pt idx="2745" formatCode="General">
                  <c:v>0</c:v>
                </c:pt>
                <c:pt idx="2746" formatCode="General">
                  <c:v>0</c:v>
                </c:pt>
                <c:pt idx="2747" formatCode="General">
                  <c:v>0</c:v>
                </c:pt>
                <c:pt idx="2748" formatCode="General">
                  <c:v>0</c:v>
                </c:pt>
                <c:pt idx="2749" formatCode="General">
                  <c:v>0</c:v>
                </c:pt>
                <c:pt idx="2750" formatCode="General">
                  <c:v>0</c:v>
                </c:pt>
                <c:pt idx="2751" formatCode="General">
                  <c:v>0</c:v>
                </c:pt>
                <c:pt idx="2752" formatCode="General">
                  <c:v>0</c:v>
                </c:pt>
                <c:pt idx="2753" formatCode="General">
                  <c:v>0</c:v>
                </c:pt>
                <c:pt idx="2754" formatCode="General">
                  <c:v>0</c:v>
                </c:pt>
                <c:pt idx="2755" formatCode="General">
                  <c:v>0</c:v>
                </c:pt>
                <c:pt idx="2756" formatCode="General">
                  <c:v>0</c:v>
                </c:pt>
                <c:pt idx="2757" formatCode="General">
                  <c:v>0</c:v>
                </c:pt>
                <c:pt idx="2758" formatCode="General">
                  <c:v>0</c:v>
                </c:pt>
                <c:pt idx="2759" formatCode="General">
                  <c:v>0</c:v>
                </c:pt>
                <c:pt idx="2760" formatCode="General">
                  <c:v>0</c:v>
                </c:pt>
                <c:pt idx="2761" formatCode="General">
                  <c:v>0</c:v>
                </c:pt>
                <c:pt idx="2762" formatCode="General">
                  <c:v>0</c:v>
                </c:pt>
                <c:pt idx="2763" formatCode="General">
                  <c:v>0</c:v>
                </c:pt>
                <c:pt idx="2764" formatCode="General">
                  <c:v>0</c:v>
                </c:pt>
                <c:pt idx="2765" formatCode="General">
                  <c:v>0</c:v>
                </c:pt>
                <c:pt idx="2766" formatCode="General">
                  <c:v>0</c:v>
                </c:pt>
                <c:pt idx="2767" formatCode="General">
                  <c:v>0</c:v>
                </c:pt>
                <c:pt idx="2768" formatCode="General">
                  <c:v>0</c:v>
                </c:pt>
                <c:pt idx="2769" formatCode="General">
                  <c:v>0</c:v>
                </c:pt>
                <c:pt idx="2770" formatCode="General">
                  <c:v>0</c:v>
                </c:pt>
                <c:pt idx="2771" formatCode="General">
                  <c:v>0</c:v>
                </c:pt>
                <c:pt idx="2772" formatCode="General">
                  <c:v>0</c:v>
                </c:pt>
                <c:pt idx="2773" formatCode="General">
                  <c:v>0</c:v>
                </c:pt>
                <c:pt idx="2774" formatCode="General">
                  <c:v>0</c:v>
                </c:pt>
                <c:pt idx="2775" formatCode="General">
                  <c:v>0</c:v>
                </c:pt>
                <c:pt idx="2776" formatCode="General">
                  <c:v>0</c:v>
                </c:pt>
                <c:pt idx="2777" formatCode="General">
                  <c:v>0</c:v>
                </c:pt>
                <c:pt idx="2778" formatCode="General">
                  <c:v>0</c:v>
                </c:pt>
                <c:pt idx="2779" formatCode="General">
                  <c:v>0</c:v>
                </c:pt>
                <c:pt idx="2780" formatCode="General">
                  <c:v>0</c:v>
                </c:pt>
                <c:pt idx="2781" formatCode="General">
                  <c:v>0</c:v>
                </c:pt>
                <c:pt idx="2782" formatCode="General">
                  <c:v>0</c:v>
                </c:pt>
                <c:pt idx="2783" formatCode="General">
                  <c:v>0</c:v>
                </c:pt>
                <c:pt idx="2784" formatCode="General">
                  <c:v>0</c:v>
                </c:pt>
                <c:pt idx="2785" formatCode="General">
                  <c:v>0</c:v>
                </c:pt>
                <c:pt idx="2786" formatCode="General">
                  <c:v>0</c:v>
                </c:pt>
                <c:pt idx="2787" formatCode="General">
                  <c:v>0</c:v>
                </c:pt>
                <c:pt idx="2788" formatCode="General">
                  <c:v>0</c:v>
                </c:pt>
                <c:pt idx="2789" formatCode="General">
                  <c:v>0</c:v>
                </c:pt>
                <c:pt idx="2790" formatCode="General">
                  <c:v>0</c:v>
                </c:pt>
                <c:pt idx="2791" formatCode="General">
                  <c:v>0</c:v>
                </c:pt>
                <c:pt idx="2792" formatCode="General">
                  <c:v>0</c:v>
                </c:pt>
                <c:pt idx="2793" formatCode="General">
                  <c:v>0</c:v>
                </c:pt>
                <c:pt idx="2794" formatCode="General">
                  <c:v>0</c:v>
                </c:pt>
                <c:pt idx="2795" formatCode="General">
                  <c:v>0</c:v>
                </c:pt>
                <c:pt idx="2796" formatCode="General">
                  <c:v>0</c:v>
                </c:pt>
                <c:pt idx="2797" formatCode="General">
                  <c:v>0</c:v>
                </c:pt>
                <c:pt idx="2798" formatCode="General">
                  <c:v>0</c:v>
                </c:pt>
                <c:pt idx="2799" formatCode="General">
                  <c:v>0</c:v>
                </c:pt>
                <c:pt idx="2800" formatCode="General">
                  <c:v>0</c:v>
                </c:pt>
                <c:pt idx="2801" formatCode="General">
                  <c:v>0</c:v>
                </c:pt>
                <c:pt idx="2802" formatCode="General">
                  <c:v>0</c:v>
                </c:pt>
                <c:pt idx="2803" formatCode="General">
                  <c:v>0</c:v>
                </c:pt>
                <c:pt idx="2804" formatCode="General">
                  <c:v>0</c:v>
                </c:pt>
                <c:pt idx="2805" formatCode="General">
                  <c:v>0</c:v>
                </c:pt>
                <c:pt idx="2806" formatCode="General">
                  <c:v>0</c:v>
                </c:pt>
                <c:pt idx="2807" formatCode="General">
                  <c:v>0</c:v>
                </c:pt>
                <c:pt idx="2808" formatCode="General">
                  <c:v>0</c:v>
                </c:pt>
                <c:pt idx="2809" formatCode="General">
                  <c:v>0</c:v>
                </c:pt>
                <c:pt idx="2810" formatCode="General">
                  <c:v>0</c:v>
                </c:pt>
                <c:pt idx="2811" formatCode="General">
                  <c:v>0</c:v>
                </c:pt>
                <c:pt idx="2812" formatCode="General">
                  <c:v>0</c:v>
                </c:pt>
                <c:pt idx="2813" formatCode="General">
                  <c:v>0</c:v>
                </c:pt>
                <c:pt idx="2814" formatCode="General">
                  <c:v>0</c:v>
                </c:pt>
                <c:pt idx="2815" formatCode="General">
                  <c:v>0</c:v>
                </c:pt>
                <c:pt idx="2816" formatCode="General">
                  <c:v>0</c:v>
                </c:pt>
                <c:pt idx="2817" formatCode="General">
                  <c:v>0</c:v>
                </c:pt>
                <c:pt idx="2818" formatCode="General">
                  <c:v>0</c:v>
                </c:pt>
                <c:pt idx="2819" formatCode="General">
                  <c:v>0</c:v>
                </c:pt>
                <c:pt idx="2820" formatCode="General">
                  <c:v>0</c:v>
                </c:pt>
                <c:pt idx="2821" formatCode="General">
                  <c:v>0</c:v>
                </c:pt>
                <c:pt idx="2822" formatCode="General">
                  <c:v>0</c:v>
                </c:pt>
                <c:pt idx="2823" formatCode="General">
                  <c:v>0</c:v>
                </c:pt>
                <c:pt idx="2824" formatCode="General">
                  <c:v>0</c:v>
                </c:pt>
                <c:pt idx="2825" formatCode="General">
                  <c:v>0</c:v>
                </c:pt>
                <c:pt idx="2826" formatCode="General">
                  <c:v>0</c:v>
                </c:pt>
                <c:pt idx="2827" formatCode="General">
                  <c:v>0</c:v>
                </c:pt>
                <c:pt idx="2828" formatCode="General">
                  <c:v>0</c:v>
                </c:pt>
                <c:pt idx="2829" formatCode="General">
                  <c:v>0</c:v>
                </c:pt>
                <c:pt idx="2830" formatCode="General">
                  <c:v>0</c:v>
                </c:pt>
                <c:pt idx="2831" formatCode="General">
                  <c:v>0</c:v>
                </c:pt>
                <c:pt idx="2832" formatCode="General">
                  <c:v>0</c:v>
                </c:pt>
                <c:pt idx="2833" formatCode="General">
                  <c:v>0</c:v>
                </c:pt>
                <c:pt idx="2834" formatCode="General">
                  <c:v>0</c:v>
                </c:pt>
                <c:pt idx="2835" formatCode="General">
                  <c:v>0</c:v>
                </c:pt>
                <c:pt idx="2836" formatCode="General">
                  <c:v>0</c:v>
                </c:pt>
                <c:pt idx="2837" formatCode="General">
                  <c:v>0</c:v>
                </c:pt>
                <c:pt idx="2838" formatCode="General">
                  <c:v>0</c:v>
                </c:pt>
                <c:pt idx="2839" formatCode="General">
                  <c:v>0</c:v>
                </c:pt>
                <c:pt idx="2840" formatCode="General">
                  <c:v>0</c:v>
                </c:pt>
                <c:pt idx="2841" formatCode="General">
                  <c:v>0</c:v>
                </c:pt>
                <c:pt idx="2842" formatCode="General">
                  <c:v>0</c:v>
                </c:pt>
                <c:pt idx="2843" formatCode="General">
                  <c:v>0</c:v>
                </c:pt>
                <c:pt idx="2844" formatCode="General">
                  <c:v>0</c:v>
                </c:pt>
                <c:pt idx="2845" formatCode="General">
                  <c:v>0</c:v>
                </c:pt>
                <c:pt idx="2846" formatCode="General">
                  <c:v>0</c:v>
                </c:pt>
                <c:pt idx="2847" formatCode="General">
                  <c:v>0</c:v>
                </c:pt>
                <c:pt idx="2848" formatCode="General">
                  <c:v>0</c:v>
                </c:pt>
                <c:pt idx="2849" formatCode="General">
                  <c:v>0</c:v>
                </c:pt>
                <c:pt idx="2850" formatCode="General">
                  <c:v>0</c:v>
                </c:pt>
                <c:pt idx="2851" formatCode="General">
                  <c:v>0</c:v>
                </c:pt>
                <c:pt idx="2852" formatCode="General">
                  <c:v>0</c:v>
                </c:pt>
                <c:pt idx="2853" formatCode="General">
                  <c:v>0</c:v>
                </c:pt>
                <c:pt idx="2854" formatCode="General">
                  <c:v>0</c:v>
                </c:pt>
                <c:pt idx="2855" formatCode="General">
                  <c:v>0</c:v>
                </c:pt>
                <c:pt idx="2856" formatCode="General">
                  <c:v>0</c:v>
                </c:pt>
                <c:pt idx="2857" formatCode="General">
                  <c:v>0</c:v>
                </c:pt>
                <c:pt idx="2858" formatCode="General">
                  <c:v>0</c:v>
                </c:pt>
                <c:pt idx="2859" formatCode="General">
                  <c:v>0</c:v>
                </c:pt>
                <c:pt idx="2860" formatCode="General">
                  <c:v>0</c:v>
                </c:pt>
                <c:pt idx="2861" formatCode="General">
                  <c:v>0</c:v>
                </c:pt>
                <c:pt idx="2862" formatCode="General">
                  <c:v>0</c:v>
                </c:pt>
                <c:pt idx="2863" formatCode="General">
                  <c:v>0</c:v>
                </c:pt>
                <c:pt idx="2864" formatCode="General">
                  <c:v>0</c:v>
                </c:pt>
                <c:pt idx="2865" formatCode="General">
                  <c:v>0</c:v>
                </c:pt>
                <c:pt idx="2866" formatCode="General">
                  <c:v>0</c:v>
                </c:pt>
                <c:pt idx="2867" formatCode="General">
                  <c:v>0</c:v>
                </c:pt>
                <c:pt idx="2868" formatCode="General">
                  <c:v>0</c:v>
                </c:pt>
                <c:pt idx="2869" formatCode="General">
                  <c:v>0</c:v>
                </c:pt>
                <c:pt idx="2870" formatCode="General">
                  <c:v>0</c:v>
                </c:pt>
                <c:pt idx="2871" formatCode="General">
                  <c:v>0</c:v>
                </c:pt>
                <c:pt idx="2872" formatCode="General">
                  <c:v>0</c:v>
                </c:pt>
                <c:pt idx="2873" formatCode="General">
                  <c:v>0</c:v>
                </c:pt>
                <c:pt idx="2874" formatCode="General">
                  <c:v>0</c:v>
                </c:pt>
                <c:pt idx="2875" formatCode="General">
                  <c:v>0</c:v>
                </c:pt>
                <c:pt idx="2876" formatCode="General">
                  <c:v>0</c:v>
                </c:pt>
                <c:pt idx="2877" formatCode="General">
                  <c:v>0</c:v>
                </c:pt>
                <c:pt idx="2878" formatCode="General">
                  <c:v>0</c:v>
                </c:pt>
                <c:pt idx="2879" formatCode="General">
                  <c:v>0</c:v>
                </c:pt>
                <c:pt idx="2880" formatCode="General">
                  <c:v>0</c:v>
                </c:pt>
                <c:pt idx="2881" formatCode="General">
                  <c:v>0</c:v>
                </c:pt>
                <c:pt idx="2882" formatCode="General">
                  <c:v>0</c:v>
                </c:pt>
                <c:pt idx="2883" formatCode="General">
                  <c:v>0</c:v>
                </c:pt>
                <c:pt idx="2884" formatCode="General">
                  <c:v>0</c:v>
                </c:pt>
                <c:pt idx="2885" formatCode="General">
                  <c:v>0</c:v>
                </c:pt>
                <c:pt idx="2886" formatCode="General">
                  <c:v>0</c:v>
                </c:pt>
                <c:pt idx="2887" formatCode="General">
                  <c:v>0</c:v>
                </c:pt>
                <c:pt idx="2888" formatCode="General">
                  <c:v>0</c:v>
                </c:pt>
                <c:pt idx="2889" formatCode="General">
                  <c:v>0</c:v>
                </c:pt>
                <c:pt idx="2890" formatCode="General">
                  <c:v>0</c:v>
                </c:pt>
                <c:pt idx="2891" formatCode="General">
                  <c:v>0</c:v>
                </c:pt>
                <c:pt idx="2892" formatCode="General">
                  <c:v>0</c:v>
                </c:pt>
                <c:pt idx="2893" formatCode="General">
                  <c:v>0</c:v>
                </c:pt>
                <c:pt idx="2894" formatCode="General">
                  <c:v>0</c:v>
                </c:pt>
                <c:pt idx="2895" formatCode="General">
                  <c:v>0</c:v>
                </c:pt>
                <c:pt idx="2896" formatCode="General">
                  <c:v>0</c:v>
                </c:pt>
                <c:pt idx="2897" formatCode="General">
                  <c:v>0</c:v>
                </c:pt>
                <c:pt idx="2898" formatCode="General">
                  <c:v>0</c:v>
                </c:pt>
                <c:pt idx="2899" formatCode="General">
                  <c:v>0</c:v>
                </c:pt>
                <c:pt idx="2900" formatCode="General">
                  <c:v>0</c:v>
                </c:pt>
                <c:pt idx="2901" formatCode="General">
                  <c:v>0</c:v>
                </c:pt>
                <c:pt idx="2902" formatCode="General">
                  <c:v>0</c:v>
                </c:pt>
                <c:pt idx="2903" formatCode="General">
                  <c:v>0</c:v>
                </c:pt>
                <c:pt idx="2904" formatCode="General">
                  <c:v>0</c:v>
                </c:pt>
                <c:pt idx="2905" formatCode="General">
                  <c:v>0</c:v>
                </c:pt>
                <c:pt idx="2906" formatCode="General">
                  <c:v>0</c:v>
                </c:pt>
                <c:pt idx="2907" formatCode="General">
                  <c:v>0</c:v>
                </c:pt>
                <c:pt idx="2908" formatCode="General">
                  <c:v>0</c:v>
                </c:pt>
                <c:pt idx="2909" formatCode="General">
                  <c:v>0</c:v>
                </c:pt>
                <c:pt idx="2910" formatCode="General">
                  <c:v>0</c:v>
                </c:pt>
                <c:pt idx="2911" formatCode="General">
                  <c:v>0</c:v>
                </c:pt>
                <c:pt idx="2912" formatCode="General">
                  <c:v>0</c:v>
                </c:pt>
                <c:pt idx="2913" formatCode="General">
                  <c:v>0</c:v>
                </c:pt>
                <c:pt idx="2914" formatCode="General">
                  <c:v>0</c:v>
                </c:pt>
                <c:pt idx="2915" formatCode="General">
                  <c:v>0</c:v>
                </c:pt>
                <c:pt idx="2916" formatCode="General">
                  <c:v>0</c:v>
                </c:pt>
                <c:pt idx="2917" formatCode="General">
                  <c:v>0</c:v>
                </c:pt>
                <c:pt idx="2918" formatCode="General">
                  <c:v>0</c:v>
                </c:pt>
                <c:pt idx="2919" formatCode="General">
                  <c:v>0</c:v>
                </c:pt>
                <c:pt idx="2920" formatCode="General">
                  <c:v>0</c:v>
                </c:pt>
                <c:pt idx="2921" formatCode="General">
                  <c:v>0</c:v>
                </c:pt>
                <c:pt idx="2922" formatCode="General">
                  <c:v>0</c:v>
                </c:pt>
                <c:pt idx="2923" formatCode="General">
                  <c:v>0</c:v>
                </c:pt>
                <c:pt idx="2924" formatCode="General">
                  <c:v>0</c:v>
                </c:pt>
                <c:pt idx="2925" formatCode="General">
                  <c:v>0</c:v>
                </c:pt>
                <c:pt idx="2926" formatCode="General">
                  <c:v>0</c:v>
                </c:pt>
                <c:pt idx="2927" formatCode="General">
                  <c:v>0</c:v>
                </c:pt>
              </c:numCache>
            </c:numRef>
          </c:xVal>
          <c:yVal>
            <c:numRef>
              <c:f>Univariate!UV_QQ_Gamma</c:f>
              <c:numCache>
                <c:formatCode>0.0</c:formatCode>
                <c:ptCount val="292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formatCode="General">
                  <c:v>0</c:v>
                </c:pt>
                <c:pt idx="2001" formatCode="General">
                  <c:v>0</c:v>
                </c:pt>
                <c:pt idx="2002" formatCode="General">
                  <c:v>0</c:v>
                </c:pt>
                <c:pt idx="2003" formatCode="General">
                  <c:v>0</c:v>
                </c:pt>
                <c:pt idx="2004" formatCode="General">
                  <c:v>0</c:v>
                </c:pt>
                <c:pt idx="2005" formatCode="General">
                  <c:v>0</c:v>
                </c:pt>
                <c:pt idx="2006" formatCode="General">
                  <c:v>0</c:v>
                </c:pt>
                <c:pt idx="2007" formatCode="General">
                  <c:v>0</c:v>
                </c:pt>
                <c:pt idx="2008" formatCode="General">
                  <c:v>0</c:v>
                </c:pt>
                <c:pt idx="2009" formatCode="General">
                  <c:v>0</c:v>
                </c:pt>
                <c:pt idx="2010" formatCode="General">
                  <c:v>0</c:v>
                </c:pt>
                <c:pt idx="2011" formatCode="General">
                  <c:v>0</c:v>
                </c:pt>
                <c:pt idx="2012" formatCode="General">
                  <c:v>0</c:v>
                </c:pt>
                <c:pt idx="2013" formatCode="General">
                  <c:v>0</c:v>
                </c:pt>
                <c:pt idx="2014" formatCode="General">
                  <c:v>0</c:v>
                </c:pt>
                <c:pt idx="2015" formatCode="General">
                  <c:v>0</c:v>
                </c:pt>
                <c:pt idx="2016" formatCode="General">
                  <c:v>0</c:v>
                </c:pt>
                <c:pt idx="2017" formatCode="General">
                  <c:v>0</c:v>
                </c:pt>
                <c:pt idx="2018" formatCode="General">
                  <c:v>0</c:v>
                </c:pt>
                <c:pt idx="2019" formatCode="General">
                  <c:v>0</c:v>
                </c:pt>
                <c:pt idx="2020" formatCode="General">
                  <c:v>0</c:v>
                </c:pt>
                <c:pt idx="2021" formatCode="General">
                  <c:v>0</c:v>
                </c:pt>
                <c:pt idx="2022" formatCode="General">
                  <c:v>0</c:v>
                </c:pt>
                <c:pt idx="2023" formatCode="General">
                  <c:v>0</c:v>
                </c:pt>
                <c:pt idx="2024" formatCode="General">
                  <c:v>0</c:v>
                </c:pt>
                <c:pt idx="2025" formatCode="General">
                  <c:v>0</c:v>
                </c:pt>
                <c:pt idx="2026" formatCode="General">
                  <c:v>0</c:v>
                </c:pt>
                <c:pt idx="2027" formatCode="General">
                  <c:v>0</c:v>
                </c:pt>
                <c:pt idx="2028" formatCode="General">
                  <c:v>0</c:v>
                </c:pt>
                <c:pt idx="2029" formatCode="General">
                  <c:v>0</c:v>
                </c:pt>
                <c:pt idx="2030" formatCode="General">
                  <c:v>0</c:v>
                </c:pt>
                <c:pt idx="2031" formatCode="General">
                  <c:v>0</c:v>
                </c:pt>
                <c:pt idx="2032" formatCode="General">
                  <c:v>0</c:v>
                </c:pt>
                <c:pt idx="2033" formatCode="General">
                  <c:v>0</c:v>
                </c:pt>
                <c:pt idx="2034" formatCode="General">
                  <c:v>0</c:v>
                </c:pt>
                <c:pt idx="2035" formatCode="General">
                  <c:v>0</c:v>
                </c:pt>
                <c:pt idx="2036" formatCode="General">
                  <c:v>0</c:v>
                </c:pt>
                <c:pt idx="2037" formatCode="General">
                  <c:v>0</c:v>
                </c:pt>
                <c:pt idx="2038" formatCode="General">
                  <c:v>0</c:v>
                </c:pt>
                <c:pt idx="2039" formatCode="General">
                  <c:v>0</c:v>
                </c:pt>
                <c:pt idx="2040" formatCode="General">
                  <c:v>0</c:v>
                </c:pt>
                <c:pt idx="2041" formatCode="General">
                  <c:v>0</c:v>
                </c:pt>
                <c:pt idx="2042" formatCode="General">
                  <c:v>0</c:v>
                </c:pt>
                <c:pt idx="2043" formatCode="General">
                  <c:v>0</c:v>
                </c:pt>
                <c:pt idx="2044" formatCode="General">
                  <c:v>0</c:v>
                </c:pt>
                <c:pt idx="2045" formatCode="General">
                  <c:v>0</c:v>
                </c:pt>
                <c:pt idx="2046" formatCode="General">
                  <c:v>0</c:v>
                </c:pt>
                <c:pt idx="2047" formatCode="General">
                  <c:v>0</c:v>
                </c:pt>
                <c:pt idx="2048" formatCode="General">
                  <c:v>0</c:v>
                </c:pt>
                <c:pt idx="2049" formatCode="General">
                  <c:v>0</c:v>
                </c:pt>
                <c:pt idx="2050" formatCode="General">
                  <c:v>0</c:v>
                </c:pt>
                <c:pt idx="2051" formatCode="General">
                  <c:v>0</c:v>
                </c:pt>
                <c:pt idx="2052" formatCode="General">
                  <c:v>0</c:v>
                </c:pt>
                <c:pt idx="2053" formatCode="General">
                  <c:v>0</c:v>
                </c:pt>
                <c:pt idx="2054" formatCode="General">
                  <c:v>0</c:v>
                </c:pt>
                <c:pt idx="2055" formatCode="General">
                  <c:v>0</c:v>
                </c:pt>
                <c:pt idx="2056" formatCode="General">
                  <c:v>0</c:v>
                </c:pt>
                <c:pt idx="2057" formatCode="General">
                  <c:v>0</c:v>
                </c:pt>
                <c:pt idx="2058" formatCode="General">
                  <c:v>0</c:v>
                </c:pt>
                <c:pt idx="2059" formatCode="General">
                  <c:v>0</c:v>
                </c:pt>
                <c:pt idx="2060" formatCode="General">
                  <c:v>0</c:v>
                </c:pt>
                <c:pt idx="2061" formatCode="General">
                  <c:v>0</c:v>
                </c:pt>
                <c:pt idx="2062" formatCode="General">
                  <c:v>0</c:v>
                </c:pt>
                <c:pt idx="2063" formatCode="General">
                  <c:v>0</c:v>
                </c:pt>
                <c:pt idx="2064" formatCode="General">
                  <c:v>0</c:v>
                </c:pt>
                <c:pt idx="2065" formatCode="General">
                  <c:v>0</c:v>
                </c:pt>
                <c:pt idx="2066" formatCode="General">
                  <c:v>0</c:v>
                </c:pt>
                <c:pt idx="2067" formatCode="General">
                  <c:v>0</c:v>
                </c:pt>
                <c:pt idx="2068" formatCode="General">
                  <c:v>0</c:v>
                </c:pt>
                <c:pt idx="2069" formatCode="General">
                  <c:v>0</c:v>
                </c:pt>
                <c:pt idx="2070" formatCode="General">
                  <c:v>0</c:v>
                </c:pt>
                <c:pt idx="2071" formatCode="General">
                  <c:v>0</c:v>
                </c:pt>
                <c:pt idx="2072" formatCode="General">
                  <c:v>0</c:v>
                </c:pt>
                <c:pt idx="2073" formatCode="General">
                  <c:v>0</c:v>
                </c:pt>
                <c:pt idx="2074" formatCode="General">
                  <c:v>0</c:v>
                </c:pt>
                <c:pt idx="2075" formatCode="General">
                  <c:v>0</c:v>
                </c:pt>
                <c:pt idx="2076" formatCode="General">
                  <c:v>0</c:v>
                </c:pt>
                <c:pt idx="2077" formatCode="General">
                  <c:v>0</c:v>
                </c:pt>
                <c:pt idx="2078" formatCode="General">
                  <c:v>0</c:v>
                </c:pt>
                <c:pt idx="2079" formatCode="General">
                  <c:v>0</c:v>
                </c:pt>
                <c:pt idx="2080" formatCode="General">
                  <c:v>0</c:v>
                </c:pt>
                <c:pt idx="2081" formatCode="General">
                  <c:v>0</c:v>
                </c:pt>
                <c:pt idx="2082" formatCode="General">
                  <c:v>0</c:v>
                </c:pt>
                <c:pt idx="2083" formatCode="General">
                  <c:v>0</c:v>
                </c:pt>
                <c:pt idx="2084" formatCode="General">
                  <c:v>0</c:v>
                </c:pt>
                <c:pt idx="2085" formatCode="General">
                  <c:v>0</c:v>
                </c:pt>
                <c:pt idx="2086" formatCode="General">
                  <c:v>0</c:v>
                </c:pt>
                <c:pt idx="2087" formatCode="General">
                  <c:v>0</c:v>
                </c:pt>
                <c:pt idx="2088" formatCode="General">
                  <c:v>0</c:v>
                </c:pt>
                <c:pt idx="2089" formatCode="General">
                  <c:v>0</c:v>
                </c:pt>
                <c:pt idx="2090" formatCode="General">
                  <c:v>0</c:v>
                </c:pt>
                <c:pt idx="2091" formatCode="General">
                  <c:v>0</c:v>
                </c:pt>
                <c:pt idx="2092" formatCode="General">
                  <c:v>0</c:v>
                </c:pt>
                <c:pt idx="2093" formatCode="General">
                  <c:v>0</c:v>
                </c:pt>
                <c:pt idx="2094" formatCode="General">
                  <c:v>0</c:v>
                </c:pt>
                <c:pt idx="2095" formatCode="General">
                  <c:v>0</c:v>
                </c:pt>
                <c:pt idx="2096" formatCode="General">
                  <c:v>0</c:v>
                </c:pt>
                <c:pt idx="2097" formatCode="General">
                  <c:v>0</c:v>
                </c:pt>
                <c:pt idx="2098" formatCode="General">
                  <c:v>0</c:v>
                </c:pt>
                <c:pt idx="2099" formatCode="General">
                  <c:v>0</c:v>
                </c:pt>
                <c:pt idx="2100" formatCode="General">
                  <c:v>0</c:v>
                </c:pt>
                <c:pt idx="2101" formatCode="General">
                  <c:v>0</c:v>
                </c:pt>
                <c:pt idx="2102" formatCode="General">
                  <c:v>0</c:v>
                </c:pt>
                <c:pt idx="2103" formatCode="General">
                  <c:v>0</c:v>
                </c:pt>
                <c:pt idx="2104" formatCode="General">
                  <c:v>0</c:v>
                </c:pt>
                <c:pt idx="2105" formatCode="General">
                  <c:v>0</c:v>
                </c:pt>
                <c:pt idx="2106" formatCode="General">
                  <c:v>0</c:v>
                </c:pt>
                <c:pt idx="2107" formatCode="General">
                  <c:v>0</c:v>
                </c:pt>
                <c:pt idx="2108" formatCode="General">
                  <c:v>0</c:v>
                </c:pt>
                <c:pt idx="2109" formatCode="General">
                  <c:v>0</c:v>
                </c:pt>
                <c:pt idx="2110" formatCode="General">
                  <c:v>0</c:v>
                </c:pt>
                <c:pt idx="2111" formatCode="General">
                  <c:v>0</c:v>
                </c:pt>
                <c:pt idx="2112" formatCode="General">
                  <c:v>0</c:v>
                </c:pt>
                <c:pt idx="2113" formatCode="General">
                  <c:v>0</c:v>
                </c:pt>
                <c:pt idx="2114" formatCode="General">
                  <c:v>0</c:v>
                </c:pt>
                <c:pt idx="2115" formatCode="General">
                  <c:v>0</c:v>
                </c:pt>
                <c:pt idx="2116" formatCode="General">
                  <c:v>0</c:v>
                </c:pt>
                <c:pt idx="2117" formatCode="General">
                  <c:v>0</c:v>
                </c:pt>
                <c:pt idx="2118" formatCode="General">
                  <c:v>0</c:v>
                </c:pt>
                <c:pt idx="2119" formatCode="General">
                  <c:v>0</c:v>
                </c:pt>
                <c:pt idx="2120" formatCode="General">
                  <c:v>0</c:v>
                </c:pt>
                <c:pt idx="2121" formatCode="General">
                  <c:v>0</c:v>
                </c:pt>
                <c:pt idx="2122" formatCode="General">
                  <c:v>0</c:v>
                </c:pt>
                <c:pt idx="2123" formatCode="General">
                  <c:v>0</c:v>
                </c:pt>
                <c:pt idx="2124" formatCode="General">
                  <c:v>0</c:v>
                </c:pt>
                <c:pt idx="2125" formatCode="General">
                  <c:v>0</c:v>
                </c:pt>
                <c:pt idx="2126" formatCode="General">
                  <c:v>0</c:v>
                </c:pt>
                <c:pt idx="2127" formatCode="General">
                  <c:v>0</c:v>
                </c:pt>
                <c:pt idx="2128" formatCode="General">
                  <c:v>0</c:v>
                </c:pt>
                <c:pt idx="2129" formatCode="General">
                  <c:v>0</c:v>
                </c:pt>
                <c:pt idx="2130" formatCode="General">
                  <c:v>0</c:v>
                </c:pt>
                <c:pt idx="2131" formatCode="General">
                  <c:v>0</c:v>
                </c:pt>
                <c:pt idx="2132" formatCode="General">
                  <c:v>0</c:v>
                </c:pt>
                <c:pt idx="2133" formatCode="General">
                  <c:v>0</c:v>
                </c:pt>
                <c:pt idx="2134" formatCode="General">
                  <c:v>0</c:v>
                </c:pt>
                <c:pt idx="2135" formatCode="General">
                  <c:v>0</c:v>
                </c:pt>
                <c:pt idx="2136" formatCode="General">
                  <c:v>0</c:v>
                </c:pt>
                <c:pt idx="2137" formatCode="General">
                  <c:v>0</c:v>
                </c:pt>
                <c:pt idx="2138" formatCode="General">
                  <c:v>0</c:v>
                </c:pt>
                <c:pt idx="2139" formatCode="General">
                  <c:v>0</c:v>
                </c:pt>
                <c:pt idx="2140" formatCode="General">
                  <c:v>0</c:v>
                </c:pt>
                <c:pt idx="2141" formatCode="General">
                  <c:v>0</c:v>
                </c:pt>
                <c:pt idx="2142" formatCode="General">
                  <c:v>0</c:v>
                </c:pt>
                <c:pt idx="2143" formatCode="General">
                  <c:v>0</c:v>
                </c:pt>
                <c:pt idx="2144" formatCode="General">
                  <c:v>0</c:v>
                </c:pt>
                <c:pt idx="2145" formatCode="General">
                  <c:v>0</c:v>
                </c:pt>
                <c:pt idx="2146" formatCode="General">
                  <c:v>0</c:v>
                </c:pt>
                <c:pt idx="2147" formatCode="General">
                  <c:v>0</c:v>
                </c:pt>
                <c:pt idx="2148" formatCode="General">
                  <c:v>0</c:v>
                </c:pt>
                <c:pt idx="2149" formatCode="General">
                  <c:v>0</c:v>
                </c:pt>
                <c:pt idx="2150" formatCode="General">
                  <c:v>0</c:v>
                </c:pt>
                <c:pt idx="2151" formatCode="General">
                  <c:v>0</c:v>
                </c:pt>
                <c:pt idx="2152" formatCode="General">
                  <c:v>0</c:v>
                </c:pt>
                <c:pt idx="2153" formatCode="General">
                  <c:v>0</c:v>
                </c:pt>
                <c:pt idx="2154" formatCode="General">
                  <c:v>0</c:v>
                </c:pt>
                <c:pt idx="2155" formatCode="General">
                  <c:v>0</c:v>
                </c:pt>
                <c:pt idx="2156" formatCode="General">
                  <c:v>0</c:v>
                </c:pt>
                <c:pt idx="2157" formatCode="General">
                  <c:v>0</c:v>
                </c:pt>
                <c:pt idx="2158" formatCode="General">
                  <c:v>0</c:v>
                </c:pt>
                <c:pt idx="2159" formatCode="General">
                  <c:v>0</c:v>
                </c:pt>
                <c:pt idx="2160" formatCode="General">
                  <c:v>0</c:v>
                </c:pt>
                <c:pt idx="2161" formatCode="General">
                  <c:v>0</c:v>
                </c:pt>
                <c:pt idx="2162" formatCode="General">
                  <c:v>0</c:v>
                </c:pt>
                <c:pt idx="2163" formatCode="General">
                  <c:v>0</c:v>
                </c:pt>
                <c:pt idx="2164" formatCode="General">
                  <c:v>0</c:v>
                </c:pt>
                <c:pt idx="2165" formatCode="General">
                  <c:v>0</c:v>
                </c:pt>
                <c:pt idx="2166" formatCode="General">
                  <c:v>0</c:v>
                </c:pt>
                <c:pt idx="2167" formatCode="General">
                  <c:v>0</c:v>
                </c:pt>
                <c:pt idx="2168" formatCode="General">
                  <c:v>0</c:v>
                </c:pt>
                <c:pt idx="2169" formatCode="General">
                  <c:v>0</c:v>
                </c:pt>
                <c:pt idx="2170" formatCode="General">
                  <c:v>0</c:v>
                </c:pt>
                <c:pt idx="2171" formatCode="General">
                  <c:v>0</c:v>
                </c:pt>
                <c:pt idx="2172" formatCode="General">
                  <c:v>0</c:v>
                </c:pt>
                <c:pt idx="2173" formatCode="General">
                  <c:v>0</c:v>
                </c:pt>
                <c:pt idx="2174" formatCode="General">
                  <c:v>0</c:v>
                </c:pt>
                <c:pt idx="2175" formatCode="General">
                  <c:v>0</c:v>
                </c:pt>
                <c:pt idx="2176" formatCode="General">
                  <c:v>0</c:v>
                </c:pt>
                <c:pt idx="2177" formatCode="General">
                  <c:v>0</c:v>
                </c:pt>
                <c:pt idx="2178" formatCode="General">
                  <c:v>0</c:v>
                </c:pt>
                <c:pt idx="2179" formatCode="General">
                  <c:v>0</c:v>
                </c:pt>
                <c:pt idx="2180" formatCode="General">
                  <c:v>0</c:v>
                </c:pt>
                <c:pt idx="2181" formatCode="General">
                  <c:v>0</c:v>
                </c:pt>
                <c:pt idx="2182" formatCode="General">
                  <c:v>0</c:v>
                </c:pt>
                <c:pt idx="2183" formatCode="General">
                  <c:v>0</c:v>
                </c:pt>
                <c:pt idx="2184" formatCode="General">
                  <c:v>0</c:v>
                </c:pt>
                <c:pt idx="2185" formatCode="General">
                  <c:v>0</c:v>
                </c:pt>
                <c:pt idx="2186" formatCode="General">
                  <c:v>0</c:v>
                </c:pt>
                <c:pt idx="2187" formatCode="General">
                  <c:v>0</c:v>
                </c:pt>
                <c:pt idx="2188" formatCode="General">
                  <c:v>0</c:v>
                </c:pt>
                <c:pt idx="2189" formatCode="General">
                  <c:v>0</c:v>
                </c:pt>
                <c:pt idx="2190" formatCode="General">
                  <c:v>0</c:v>
                </c:pt>
                <c:pt idx="2191" formatCode="General">
                  <c:v>0</c:v>
                </c:pt>
                <c:pt idx="2192" formatCode="General">
                  <c:v>0</c:v>
                </c:pt>
                <c:pt idx="2193" formatCode="General">
                  <c:v>0</c:v>
                </c:pt>
                <c:pt idx="2194" formatCode="General">
                  <c:v>0</c:v>
                </c:pt>
                <c:pt idx="2195" formatCode="General">
                  <c:v>0</c:v>
                </c:pt>
                <c:pt idx="2196" formatCode="General">
                  <c:v>0</c:v>
                </c:pt>
                <c:pt idx="2197" formatCode="General">
                  <c:v>0</c:v>
                </c:pt>
                <c:pt idx="2198" formatCode="General">
                  <c:v>0</c:v>
                </c:pt>
                <c:pt idx="2199" formatCode="General">
                  <c:v>0</c:v>
                </c:pt>
                <c:pt idx="2200" formatCode="General">
                  <c:v>0</c:v>
                </c:pt>
                <c:pt idx="2201" formatCode="General">
                  <c:v>0</c:v>
                </c:pt>
                <c:pt idx="2202" formatCode="General">
                  <c:v>0</c:v>
                </c:pt>
                <c:pt idx="2203" formatCode="General">
                  <c:v>0</c:v>
                </c:pt>
                <c:pt idx="2204" formatCode="General">
                  <c:v>0</c:v>
                </c:pt>
                <c:pt idx="2205" formatCode="General">
                  <c:v>0</c:v>
                </c:pt>
                <c:pt idx="2206" formatCode="General">
                  <c:v>0</c:v>
                </c:pt>
                <c:pt idx="2207" formatCode="General">
                  <c:v>0</c:v>
                </c:pt>
                <c:pt idx="2208" formatCode="General">
                  <c:v>0</c:v>
                </c:pt>
                <c:pt idx="2209" formatCode="General">
                  <c:v>0</c:v>
                </c:pt>
                <c:pt idx="2210" formatCode="General">
                  <c:v>0</c:v>
                </c:pt>
                <c:pt idx="2211" formatCode="General">
                  <c:v>0</c:v>
                </c:pt>
                <c:pt idx="2212" formatCode="General">
                  <c:v>0</c:v>
                </c:pt>
                <c:pt idx="2213" formatCode="General">
                  <c:v>0</c:v>
                </c:pt>
                <c:pt idx="2214" formatCode="General">
                  <c:v>0</c:v>
                </c:pt>
                <c:pt idx="2215" formatCode="General">
                  <c:v>0</c:v>
                </c:pt>
                <c:pt idx="2216" formatCode="General">
                  <c:v>0</c:v>
                </c:pt>
                <c:pt idx="2217" formatCode="General">
                  <c:v>0</c:v>
                </c:pt>
                <c:pt idx="2218" formatCode="General">
                  <c:v>0</c:v>
                </c:pt>
                <c:pt idx="2219" formatCode="General">
                  <c:v>0</c:v>
                </c:pt>
                <c:pt idx="2220" formatCode="General">
                  <c:v>0</c:v>
                </c:pt>
                <c:pt idx="2221" formatCode="General">
                  <c:v>0</c:v>
                </c:pt>
                <c:pt idx="2222" formatCode="General">
                  <c:v>0</c:v>
                </c:pt>
                <c:pt idx="2223" formatCode="General">
                  <c:v>0</c:v>
                </c:pt>
                <c:pt idx="2224" formatCode="General">
                  <c:v>0</c:v>
                </c:pt>
                <c:pt idx="2225" formatCode="General">
                  <c:v>0</c:v>
                </c:pt>
                <c:pt idx="2226" formatCode="General">
                  <c:v>0</c:v>
                </c:pt>
                <c:pt idx="2227" formatCode="General">
                  <c:v>0</c:v>
                </c:pt>
                <c:pt idx="2228" formatCode="General">
                  <c:v>0</c:v>
                </c:pt>
                <c:pt idx="2229" formatCode="General">
                  <c:v>0</c:v>
                </c:pt>
                <c:pt idx="2230" formatCode="General">
                  <c:v>0</c:v>
                </c:pt>
                <c:pt idx="2231" formatCode="General">
                  <c:v>0</c:v>
                </c:pt>
                <c:pt idx="2232" formatCode="General">
                  <c:v>0</c:v>
                </c:pt>
                <c:pt idx="2233" formatCode="General">
                  <c:v>0</c:v>
                </c:pt>
                <c:pt idx="2234" formatCode="General">
                  <c:v>0</c:v>
                </c:pt>
                <c:pt idx="2235" formatCode="General">
                  <c:v>0</c:v>
                </c:pt>
                <c:pt idx="2236" formatCode="General">
                  <c:v>0</c:v>
                </c:pt>
                <c:pt idx="2237" formatCode="General">
                  <c:v>0</c:v>
                </c:pt>
                <c:pt idx="2238" formatCode="General">
                  <c:v>0</c:v>
                </c:pt>
                <c:pt idx="2239" formatCode="General">
                  <c:v>0</c:v>
                </c:pt>
                <c:pt idx="2240" formatCode="General">
                  <c:v>0</c:v>
                </c:pt>
                <c:pt idx="2241" formatCode="General">
                  <c:v>0</c:v>
                </c:pt>
                <c:pt idx="2242" formatCode="General">
                  <c:v>0</c:v>
                </c:pt>
                <c:pt idx="2243" formatCode="General">
                  <c:v>0</c:v>
                </c:pt>
                <c:pt idx="2244" formatCode="General">
                  <c:v>0</c:v>
                </c:pt>
                <c:pt idx="2245" formatCode="General">
                  <c:v>0</c:v>
                </c:pt>
                <c:pt idx="2246" formatCode="General">
                  <c:v>0</c:v>
                </c:pt>
                <c:pt idx="2247" formatCode="General">
                  <c:v>0</c:v>
                </c:pt>
                <c:pt idx="2248" formatCode="General">
                  <c:v>0</c:v>
                </c:pt>
                <c:pt idx="2249" formatCode="General">
                  <c:v>0</c:v>
                </c:pt>
                <c:pt idx="2250" formatCode="General">
                  <c:v>0</c:v>
                </c:pt>
                <c:pt idx="2251" formatCode="General">
                  <c:v>0</c:v>
                </c:pt>
                <c:pt idx="2252" formatCode="General">
                  <c:v>0</c:v>
                </c:pt>
                <c:pt idx="2253" formatCode="General">
                  <c:v>0</c:v>
                </c:pt>
                <c:pt idx="2254" formatCode="General">
                  <c:v>0</c:v>
                </c:pt>
                <c:pt idx="2255" formatCode="General">
                  <c:v>0</c:v>
                </c:pt>
                <c:pt idx="2256" formatCode="General">
                  <c:v>0</c:v>
                </c:pt>
                <c:pt idx="2257" formatCode="General">
                  <c:v>0</c:v>
                </c:pt>
                <c:pt idx="2258" formatCode="General">
                  <c:v>0</c:v>
                </c:pt>
                <c:pt idx="2259" formatCode="General">
                  <c:v>0</c:v>
                </c:pt>
                <c:pt idx="2260" formatCode="General">
                  <c:v>0</c:v>
                </c:pt>
                <c:pt idx="2261" formatCode="General">
                  <c:v>0</c:v>
                </c:pt>
                <c:pt idx="2262" formatCode="General">
                  <c:v>0</c:v>
                </c:pt>
                <c:pt idx="2263" formatCode="General">
                  <c:v>0</c:v>
                </c:pt>
                <c:pt idx="2264" formatCode="General">
                  <c:v>0</c:v>
                </c:pt>
                <c:pt idx="2265" formatCode="General">
                  <c:v>0</c:v>
                </c:pt>
                <c:pt idx="2266" formatCode="General">
                  <c:v>0</c:v>
                </c:pt>
                <c:pt idx="2267" formatCode="General">
                  <c:v>0</c:v>
                </c:pt>
                <c:pt idx="2268" formatCode="General">
                  <c:v>0</c:v>
                </c:pt>
                <c:pt idx="2269" formatCode="General">
                  <c:v>0</c:v>
                </c:pt>
                <c:pt idx="2270" formatCode="General">
                  <c:v>0</c:v>
                </c:pt>
                <c:pt idx="2271" formatCode="General">
                  <c:v>0</c:v>
                </c:pt>
                <c:pt idx="2272" formatCode="General">
                  <c:v>0</c:v>
                </c:pt>
                <c:pt idx="2273" formatCode="General">
                  <c:v>0</c:v>
                </c:pt>
                <c:pt idx="2274" formatCode="General">
                  <c:v>0</c:v>
                </c:pt>
                <c:pt idx="2275" formatCode="General">
                  <c:v>0</c:v>
                </c:pt>
                <c:pt idx="2276" formatCode="General">
                  <c:v>0</c:v>
                </c:pt>
                <c:pt idx="2277" formatCode="General">
                  <c:v>0</c:v>
                </c:pt>
                <c:pt idx="2278" formatCode="General">
                  <c:v>0</c:v>
                </c:pt>
                <c:pt idx="2279" formatCode="General">
                  <c:v>0</c:v>
                </c:pt>
                <c:pt idx="2280" formatCode="General">
                  <c:v>0</c:v>
                </c:pt>
                <c:pt idx="2281" formatCode="General">
                  <c:v>0</c:v>
                </c:pt>
                <c:pt idx="2282" formatCode="General">
                  <c:v>0</c:v>
                </c:pt>
                <c:pt idx="2283" formatCode="General">
                  <c:v>0</c:v>
                </c:pt>
                <c:pt idx="2284" formatCode="General">
                  <c:v>0</c:v>
                </c:pt>
                <c:pt idx="2285" formatCode="General">
                  <c:v>0</c:v>
                </c:pt>
                <c:pt idx="2286" formatCode="General">
                  <c:v>0</c:v>
                </c:pt>
                <c:pt idx="2287" formatCode="General">
                  <c:v>0</c:v>
                </c:pt>
                <c:pt idx="2288" formatCode="General">
                  <c:v>0</c:v>
                </c:pt>
                <c:pt idx="2289" formatCode="General">
                  <c:v>0</c:v>
                </c:pt>
                <c:pt idx="2290" formatCode="General">
                  <c:v>0</c:v>
                </c:pt>
                <c:pt idx="2291" formatCode="General">
                  <c:v>0</c:v>
                </c:pt>
                <c:pt idx="2292" formatCode="General">
                  <c:v>0</c:v>
                </c:pt>
                <c:pt idx="2293" formatCode="General">
                  <c:v>0</c:v>
                </c:pt>
                <c:pt idx="2294" formatCode="General">
                  <c:v>0</c:v>
                </c:pt>
                <c:pt idx="2295" formatCode="General">
                  <c:v>0</c:v>
                </c:pt>
                <c:pt idx="2296" formatCode="General">
                  <c:v>0</c:v>
                </c:pt>
                <c:pt idx="2297" formatCode="General">
                  <c:v>0</c:v>
                </c:pt>
                <c:pt idx="2298" formatCode="General">
                  <c:v>0</c:v>
                </c:pt>
                <c:pt idx="2299" formatCode="General">
                  <c:v>0</c:v>
                </c:pt>
                <c:pt idx="2300" formatCode="General">
                  <c:v>0</c:v>
                </c:pt>
                <c:pt idx="2301" formatCode="General">
                  <c:v>0</c:v>
                </c:pt>
                <c:pt idx="2302" formatCode="General">
                  <c:v>0</c:v>
                </c:pt>
                <c:pt idx="2303" formatCode="General">
                  <c:v>0</c:v>
                </c:pt>
                <c:pt idx="2304" formatCode="General">
                  <c:v>0</c:v>
                </c:pt>
                <c:pt idx="2305" formatCode="General">
                  <c:v>0</c:v>
                </c:pt>
                <c:pt idx="2306" formatCode="General">
                  <c:v>0</c:v>
                </c:pt>
                <c:pt idx="2307" formatCode="General">
                  <c:v>0</c:v>
                </c:pt>
                <c:pt idx="2308" formatCode="General">
                  <c:v>0</c:v>
                </c:pt>
                <c:pt idx="2309" formatCode="General">
                  <c:v>0</c:v>
                </c:pt>
                <c:pt idx="2310" formatCode="General">
                  <c:v>0</c:v>
                </c:pt>
                <c:pt idx="2311" formatCode="General">
                  <c:v>0</c:v>
                </c:pt>
                <c:pt idx="2312" formatCode="General">
                  <c:v>0</c:v>
                </c:pt>
                <c:pt idx="2313" formatCode="General">
                  <c:v>0</c:v>
                </c:pt>
                <c:pt idx="2314" formatCode="General">
                  <c:v>0</c:v>
                </c:pt>
                <c:pt idx="2315" formatCode="General">
                  <c:v>0</c:v>
                </c:pt>
                <c:pt idx="2316" formatCode="General">
                  <c:v>0</c:v>
                </c:pt>
                <c:pt idx="2317" formatCode="General">
                  <c:v>0</c:v>
                </c:pt>
                <c:pt idx="2318" formatCode="General">
                  <c:v>0</c:v>
                </c:pt>
                <c:pt idx="2319" formatCode="General">
                  <c:v>0</c:v>
                </c:pt>
                <c:pt idx="2320" formatCode="General">
                  <c:v>0</c:v>
                </c:pt>
                <c:pt idx="2321" formatCode="General">
                  <c:v>0</c:v>
                </c:pt>
                <c:pt idx="2322" formatCode="General">
                  <c:v>0</c:v>
                </c:pt>
                <c:pt idx="2323" formatCode="General">
                  <c:v>0</c:v>
                </c:pt>
                <c:pt idx="2324" formatCode="General">
                  <c:v>0</c:v>
                </c:pt>
                <c:pt idx="2325" formatCode="General">
                  <c:v>0</c:v>
                </c:pt>
                <c:pt idx="2326" formatCode="General">
                  <c:v>0</c:v>
                </c:pt>
                <c:pt idx="2327" formatCode="General">
                  <c:v>0</c:v>
                </c:pt>
                <c:pt idx="2328" formatCode="General">
                  <c:v>0</c:v>
                </c:pt>
                <c:pt idx="2329" formatCode="General">
                  <c:v>0</c:v>
                </c:pt>
                <c:pt idx="2330" formatCode="General">
                  <c:v>0</c:v>
                </c:pt>
                <c:pt idx="2331" formatCode="General">
                  <c:v>0</c:v>
                </c:pt>
                <c:pt idx="2332" formatCode="General">
                  <c:v>0</c:v>
                </c:pt>
                <c:pt idx="2333" formatCode="General">
                  <c:v>0</c:v>
                </c:pt>
                <c:pt idx="2334" formatCode="General">
                  <c:v>0</c:v>
                </c:pt>
                <c:pt idx="2335" formatCode="General">
                  <c:v>0</c:v>
                </c:pt>
                <c:pt idx="2336" formatCode="General">
                  <c:v>0</c:v>
                </c:pt>
                <c:pt idx="2337" formatCode="General">
                  <c:v>0</c:v>
                </c:pt>
                <c:pt idx="2338" formatCode="General">
                  <c:v>0</c:v>
                </c:pt>
                <c:pt idx="2339" formatCode="General">
                  <c:v>0</c:v>
                </c:pt>
                <c:pt idx="2340" formatCode="General">
                  <c:v>0</c:v>
                </c:pt>
                <c:pt idx="2341" formatCode="General">
                  <c:v>0</c:v>
                </c:pt>
                <c:pt idx="2342" formatCode="General">
                  <c:v>0</c:v>
                </c:pt>
                <c:pt idx="2343" formatCode="General">
                  <c:v>0</c:v>
                </c:pt>
                <c:pt idx="2344" formatCode="General">
                  <c:v>0</c:v>
                </c:pt>
                <c:pt idx="2345" formatCode="General">
                  <c:v>0</c:v>
                </c:pt>
                <c:pt idx="2346" formatCode="General">
                  <c:v>0</c:v>
                </c:pt>
                <c:pt idx="2347" formatCode="General">
                  <c:v>0</c:v>
                </c:pt>
                <c:pt idx="2348" formatCode="General">
                  <c:v>0</c:v>
                </c:pt>
                <c:pt idx="2349" formatCode="General">
                  <c:v>0</c:v>
                </c:pt>
                <c:pt idx="2350" formatCode="General">
                  <c:v>0</c:v>
                </c:pt>
                <c:pt idx="2351" formatCode="General">
                  <c:v>0</c:v>
                </c:pt>
                <c:pt idx="2352" formatCode="General">
                  <c:v>0</c:v>
                </c:pt>
                <c:pt idx="2353" formatCode="General">
                  <c:v>0</c:v>
                </c:pt>
                <c:pt idx="2354" formatCode="General">
                  <c:v>0</c:v>
                </c:pt>
                <c:pt idx="2355" formatCode="General">
                  <c:v>0</c:v>
                </c:pt>
                <c:pt idx="2356" formatCode="General">
                  <c:v>0</c:v>
                </c:pt>
                <c:pt idx="2357" formatCode="General">
                  <c:v>0</c:v>
                </c:pt>
                <c:pt idx="2358" formatCode="General">
                  <c:v>0</c:v>
                </c:pt>
                <c:pt idx="2359" formatCode="General">
                  <c:v>0</c:v>
                </c:pt>
                <c:pt idx="2360" formatCode="General">
                  <c:v>0</c:v>
                </c:pt>
                <c:pt idx="2361" formatCode="General">
                  <c:v>0</c:v>
                </c:pt>
                <c:pt idx="2362" formatCode="General">
                  <c:v>0</c:v>
                </c:pt>
                <c:pt idx="2363" formatCode="General">
                  <c:v>0</c:v>
                </c:pt>
                <c:pt idx="2364" formatCode="General">
                  <c:v>0</c:v>
                </c:pt>
                <c:pt idx="2365" formatCode="General">
                  <c:v>0</c:v>
                </c:pt>
                <c:pt idx="2366" formatCode="General">
                  <c:v>0</c:v>
                </c:pt>
                <c:pt idx="2367" formatCode="General">
                  <c:v>0</c:v>
                </c:pt>
                <c:pt idx="2368" formatCode="General">
                  <c:v>0</c:v>
                </c:pt>
                <c:pt idx="2369" formatCode="General">
                  <c:v>0</c:v>
                </c:pt>
                <c:pt idx="2370" formatCode="General">
                  <c:v>0</c:v>
                </c:pt>
                <c:pt idx="2371" formatCode="General">
                  <c:v>0</c:v>
                </c:pt>
                <c:pt idx="2372" formatCode="General">
                  <c:v>0</c:v>
                </c:pt>
                <c:pt idx="2373" formatCode="General">
                  <c:v>0</c:v>
                </c:pt>
                <c:pt idx="2374" formatCode="General">
                  <c:v>0</c:v>
                </c:pt>
                <c:pt idx="2375" formatCode="General">
                  <c:v>0</c:v>
                </c:pt>
                <c:pt idx="2376" formatCode="General">
                  <c:v>0</c:v>
                </c:pt>
                <c:pt idx="2377" formatCode="General">
                  <c:v>0</c:v>
                </c:pt>
                <c:pt idx="2378" formatCode="General">
                  <c:v>0</c:v>
                </c:pt>
                <c:pt idx="2379" formatCode="General">
                  <c:v>0</c:v>
                </c:pt>
                <c:pt idx="2380" formatCode="General">
                  <c:v>0</c:v>
                </c:pt>
                <c:pt idx="2381" formatCode="General">
                  <c:v>0</c:v>
                </c:pt>
                <c:pt idx="2382" formatCode="General">
                  <c:v>0</c:v>
                </c:pt>
                <c:pt idx="2383" formatCode="General">
                  <c:v>0</c:v>
                </c:pt>
                <c:pt idx="2384" formatCode="General">
                  <c:v>0</c:v>
                </c:pt>
                <c:pt idx="2385" formatCode="General">
                  <c:v>0</c:v>
                </c:pt>
                <c:pt idx="2386" formatCode="General">
                  <c:v>0</c:v>
                </c:pt>
                <c:pt idx="2387" formatCode="General">
                  <c:v>0</c:v>
                </c:pt>
                <c:pt idx="2388" formatCode="General">
                  <c:v>0</c:v>
                </c:pt>
                <c:pt idx="2389" formatCode="General">
                  <c:v>0</c:v>
                </c:pt>
                <c:pt idx="2390" formatCode="General">
                  <c:v>0</c:v>
                </c:pt>
                <c:pt idx="2391" formatCode="General">
                  <c:v>0</c:v>
                </c:pt>
                <c:pt idx="2392" formatCode="General">
                  <c:v>0</c:v>
                </c:pt>
                <c:pt idx="2393" formatCode="General">
                  <c:v>0</c:v>
                </c:pt>
                <c:pt idx="2394" formatCode="General">
                  <c:v>0</c:v>
                </c:pt>
                <c:pt idx="2395" formatCode="General">
                  <c:v>0</c:v>
                </c:pt>
                <c:pt idx="2396" formatCode="General">
                  <c:v>0</c:v>
                </c:pt>
                <c:pt idx="2397" formatCode="General">
                  <c:v>0</c:v>
                </c:pt>
                <c:pt idx="2398" formatCode="General">
                  <c:v>0</c:v>
                </c:pt>
                <c:pt idx="2399" formatCode="General">
                  <c:v>0</c:v>
                </c:pt>
                <c:pt idx="2400" formatCode="General">
                  <c:v>0</c:v>
                </c:pt>
                <c:pt idx="2401" formatCode="General">
                  <c:v>0</c:v>
                </c:pt>
                <c:pt idx="2402" formatCode="General">
                  <c:v>0</c:v>
                </c:pt>
                <c:pt idx="2403" formatCode="General">
                  <c:v>0</c:v>
                </c:pt>
                <c:pt idx="2404" formatCode="General">
                  <c:v>0</c:v>
                </c:pt>
                <c:pt idx="2405" formatCode="General">
                  <c:v>0</c:v>
                </c:pt>
                <c:pt idx="2406" formatCode="General">
                  <c:v>0</c:v>
                </c:pt>
                <c:pt idx="2407" formatCode="General">
                  <c:v>0</c:v>
                </c:pt>
                <c:pt idx="2408" formatCode="General">
                  <c:v>0</c:v>
                </c:pt>
                <c:pt idx="2409" formatCode="General">
                  <c:v>0</c:v>
                </c:pt>
                <c:pt idx="2410" formatCode="General">
                  <c:v>0</c:v>
                </c:pt>
                <c:pt idx="2411" formatCode="General">
                  <c:v>0</c:v>
                </c:pt>
                <c:pt idx="2412" formatCode="General">
                  <c:v>0</c:v>
                </c:pt>
                <c:pt idx="2413" formatCode="General">
                  <c:v>0</c:v>
                </c:pt>
                <c:pt idx="2414" formatCode="General">
                  <c:v>0</c:v>
                </c:pt>
                <c:pt idx="2415" formatCode="General">
                  <c:v>0</c:v>
                </c:pt>
                <c:pt idx="2416" formatCode="General">
                  <c:v>0</c:v>
                </c:pt>
                <c:pt idx="2417" formatCode="General">
                  <c:v>0</c:v>
                </c:pt>
                <c:pt idx="2418" formatCode="General">
                  <c:v>0</c:v>
                </c:pt>
                <c:pt idx="2419" formatCode="General">
                  <c:v>0</c:v>
                </c:pt>
                <c:pt idx="2420" formatCode="General">
                  <c:v>0</c:v>
                </c:pt>
                <c:pt idx="2421" formatCode="General">
                  <c:v>0</c:v>
                </c:pt>
                <c:pt idx="2422" formatCode="General">
                  <c:v>0</c:v>
                </c:pt>
                <c:pt idx="2423" formatCode="General">
                  <c:v>0</c:v>
                </c:pt>
                <c:pt idx="2424" formatCode="General">
                  <c:v>0</c:v>
                </c:pt>
                <c:pt idx="2425" formatCode="General">
                  <c:v>0</c:v>
                </c:pt>
                <c:pt idx="2426" formatCode="General">
                  <c:v>0</c:v>
                </c:pt>
                <c:pt idx="2427" formatCode="General">
                  <c:v>0</c:v>
                </c:pt>
                <c:pt idx="2428" formatCode="General">
                  <c:v>0</c:v>
                </c:pt>
                <c:pt idx="2429" formatCode="General">
                  <c:v>0</c:v>
                </c:pt>
                <c:pt idx="2430" formatCode="General">
                  <c:v>0</c:v>
                </c:pt>
                <c:pt idx="2431" formatCode="General">
                  <c:v>0</c:v>
                </c:pt>
                <c:pt idx="2432" formatCode="General">
                  <c:v>0</c:v>
                </c:pt>
                <c:pt idx="2433" formatCode="General">
                  <c:v>0</c:v>
                </c:pt>
                <c:pt idx="2434" formatCode="General">
                  <c:v>0</c:v>
                </c:pt>
                <c:pt idx="2435" formatCode="General">
                  <c:v>0</c:v>
                </c:pt>
                <c:pt idx="2436" formatCode="General">
                  <c:v>0</c:v>
                </c:pt>
                <c:pt idx="2437" formatCode="General">
                  <c:v>0</c:v>
                </c:pt>
                <c:pt idx="2438" formatCode="General">
                  <c:v>0</c:v>
                </c:pt>
                <c:pt idx="2439" formatCode="General">
                  <c:v>0</c:v>
                </c:pt>
                <c:pt idx="2440" formatCode="General">
                  <c:v>0</c:v>
                </c:pt>
                <c:pt idx="2441" formatCode="General">
                  <c:v>0</c:v>
                </c:pt>
                <c:pt idx="2442" formatCode="General">
                  <c:v>0</c:v>
                </c:pt>
                <c:pt idx="2443" formatCode="General">
                  <c:v>0</c:v>
                </c:pt>
                <c:pt idx="2444" formatCode="General">
                  <c:v>0</c:v>
                </c:pt>
                <c:pt idx="2445" formatCode="General">
                  <c:v>0</c:v>
                </c:pt>
                <c:pt idx="2446" formatCode="General">
                  <c:v>0</c:v>
                </c:pt>
                <c:pt idx="2447" formatCode="General">
                  <c:v>0</c:v>
                </c:pt>
                <c:pt idx="2448" formatCode="General">
                  <c:v>0</c:v>
                </c:pt>
                <c:pt idx="2449" formatCode="General">
                  <c:v>0</c:v>
                </c:pt>
                <c:pt idx="2450" formatCode="General">
                  <c:v>0</c:v>
                </c:pt>
                <c:pt idx="2451" formatCode="General">
                  <c:v>0</c:v>
                </c:pt>
                <c:pt idx="2452" formatCode="General">
                  <c:v>0</c:v>
                </c:pt>
                <c:pt idx="2453" formatCode="General">
                  <c:v>0</c:v>
                </c:pt>
                <c:pt idx="2454" formatCode="General">
                  <c:v>0</c:v>
                </c:pt>
                <c:pt idx="2455" formatCode="General">
                  <c:v>0</c:v>
                </c:pt>
                <c:pt idx="2456" formatCode="General">
                  <c:v>0</c:v>
                </c:pt>
                <c:pt idx="2457" formatCode="General">
                  <c:v>0</c:v>
                </c:pt>
                <c:pt idx="2458" formatCode="General">
                  <c:v>0</c:v>
                </c:pt>
                <c:pt idx="2459" formatCode="General">
                  <c:v>0</c:v>
                </c:pt>
                <c:pt idx="2460" formatCode="General">
                  <c:v>0</c:v>
                </c:pt>
                <c:pt idx="2461" formatCode="General">
                  <c:v>0</c:v>
                </c:pt>
                <c:pt idx="2462" formatCode="General">
                  <c:v>0</c:v>
                </c:pt>
                <c:pt idx="2463" formatCode="General">
                  <c:v>0</c:v>
                </c:pt>
                <c:pt idx="2464" formatCode="General">
                  <c:v>0</c:v>
                </c:pt>
                <c:pt idx="2465" formatCode="General">
                  <c:v>0</c:v>
                </c:pt>
                <c:pt idx="2466" formatCode="General">
                  <c:v>0</c:v>
                </c:pt>
                <c:pt idx="2467" formatCode="General">
                  <c:v>0</c:v>
                </c:pt>
                <c:pt idx="2468" formatCode="General">
                  <c:v>0</c:v>
                </c:pt>
                <c:pt idx="2469" formatCode="General">
                  <c:v>0</c:v>
                </c:pt>
                <c:pt idx="2470" formatCode="General">
                  <c:v>0</c:v>
                </c:pt>
                <c:pt idx="2471" formatCode="General">
                  <c:v>0</c:v>
                </c:pt>
                <c:pt idx="2472" formatCode="General">
                  <c:v>0</c:v>
                </c:pt>
                <c:pt idx="2473" formatCode="General">
                  <c:v>0</c:v>
                </c:pt>
                <c:pt idx="2474" formatCode="General">
                  <c:v>0</c:v>
                </c:pt>
                <c:pt idx="2475" formatCode="General">
                  <c:v>0</c:v>
                </c:pt>
                <c:pt idx="2476" formatCode="General">
                  <c:v>0</c:v>
                </c:pt>
                <c:pt idx="2477" formatCode="General">
                  <c:v>0</c:v>
                </c:pt>
                <c:pt idx="2478" formatCode="General">
                  <c:v>0</c:v>
                </c:pt>
                <c:pt idx="2479" formatCode="General">
                  <c:v>0</c:v>
                </c:pt>
                <c:pt idx="2480" formatCode="General">
                  <c:v>0</c:v>
                </c:pt>
                <c:pt idx="2481" formatCode="General">
                  <c:v>0</c:v>
                </c:pt>
                <c:pt idx="2482" formatCode="General">
                  <c:v>0</c:v>
                </c:pt>
                <c:pt idx="2483" formatCode="General">
                  <c:v>0</c:v>
                </c:pt>
                <c:pt idx="2484" formatCode="General">
                  <c:v>0</c:v>
                </c:pt>
                <c:pt idx="2485" formatCode="General">
                  <c:v>0</c:v>
                </c:pt>
                <c:pt idx="2486" formatCode="General">
                  <c:v>0</c:v>
                </c:pt>
                <c:pt idx="2487" formatCode="General">
                  <c:v>0</c:v>
                </c:pt>
                <c:pt idx="2488" formatCode="General">
                  <c:v>0</c:v>
                </c:pt>
                <c:pt idx="2489" formatCode="General">
                  <c:v>0</c:v>
                </c:pt>
                <c:pt idx="2490" formatCode="General">
                  <c:v>0</c:v>
                </c:pt>
                <c:pt idx="2491" formatCode="General">
                  <c:v>0</c:v>
                </c:pt>
                <c:pt idx="2492" formatCode="General">
                  <c:v>0</c:v>
                </c:pt>
                <c:pt idx="2493" formatCode="General">
                  <c:v>0</c:v>
                </c:pt>
                <c:pt idx="2494" formatCode="General">
                  <c:v>0</c:v>
                </c:pt>
                <c:pt idx="2495" formatCode="General">
                  <c:v>0</c:v>
                </c:pt>
                <c:pt idx="2496" formatCode="General">
                  <c:v>0</c:v>
                </c:pt>
                <c:pt idx="2497" formatCode="General">
                  <c:v>0</c:v>
                </c:pt>
                <c:pt idx="2498" formatCode="General">
                  <c:v>0</c:v>
                </c:pt>
                <c:pt idx="2499" formatCode="General">
                  <c:v>0</c:v>
                </c:pt>
                <c:pt idx="2500" formatCode="General">
                  <c:v>0</c:v>
                </c:pt>
                <c:pt idx="2501" formatCode="General">
                  <c:v>0</c:v>
                </c:pt>
                <c:pt idx="2502" formatCode="General">
                  <c:v>0</c:v>
                </c:pt>
                <c:pt idx="2503" formatCode="General">
                  <c:v>0</c:v>
                </c:pt>
                <c:pt idx="2504" formatCode="General">
                  <c:v>0</c:v>
                </c:pt>
                <c:pt idx="2505" formatCode="General">
                  <c:v>0</c:v>
                </c:pt>
                <c:pt idx="2506" formatCode="General">
                  <c:v>0</c:v>
                </c:pt>
                <c:pt idx="2507" formatCode="General">
                  <c:v>0</c:v>
                </c:pt>
                <c:pt idx="2508" formatCode="General">
                  <c:v>0</c:v>
                </c:pt>
                <c:pt idx="2509" formatCode="General">
                  <c:v>0</c:v>
                </c:pt>
                <c:pt idx="2510" formatCode="General">
                  <c:v>0</c:v>
                </c:pt>
                <c:pt idx="2511" formatCode="General">
                  <c:v>0</c:v>
                </c:pt>
                <c:pt idx="2512" formatCode="General">
                  <c:v>0</c:v>
                </c:pt>
                <c:pt idx="2513" formatCode="General">
                  <c:v>0</c:v>
                </c:pt>
                <c:pt idx="2514" formatCode="General">
                  <c:v>0</c:v>
                </c:pt>
                <c:pt idx="2515" formatCode="General">
                  <c:v>0</c:v>
                </c:pt>
                <c:pt idx="2516" formatCode="General">
                  <c:v>0</c:v>
                </c:pt>
                <c:pt idx="2517" formatCode="General">
                  <c:v>0</c:v>
                </c:pt>
                <c:pt idx="2518" formatCode="General">
                  <c:v>0</c:v>
                </c:pt>
                <c:pt idx="2519" formatCode="General">
                  <c:v>0</c:v>
                </c:pt>
                <c:pt idx="2520" formatCode="General">
                  <c:v>0</c:v>
                </c:pt>
                <c:pt idx="2521" formatCode="General">
                  <c:v>0</c:v>
                </c:pt>
                <c:pt idx="2522" formatCode="General">
                  <c:v>0</c:v>
                </c:pt>
                <c:pt idx="2523" formatCode="General">
                  <c:v>0</c:v>
                </c:pt>
                <c:pt idx="2524" formatCode="General">
                  <c:v>0</c:v>
                </c:pt>
                <c:pt idx="2525" formatCode="General">
                  <c:v>0</c:v>
                </c:pt>
                <c:pt idx="2526" formatCode="General">
                  <c:v>0</c:v>
                </c:pt>
                <c:pt idx="2527" formatCode="General">
                  <c:v>0</c:v>
                </c:pt>
                <c:pt idx="2528" formatCode="General">
                  <c:v>0</c:v>
                </c:pt>
                <c:pt idx="2529" formatCode="General">
                  <c:v>0</c:v>
                </c:pt>
                <c:pt idx="2530" formatCode="General">
                  <c:v>0</c:v>
                </c:pt>
                <c:pt idx="2531" formatCode="General">
                  <c:v>0</c:v>
                </c:pt>
                <c:pt idx="2532" formatCode="General">
                  <c:v>0</c:v>
                </c:pt>
                <c:pt idx="2533" formatCode="General">
                  <c:v>0</c:v>
                </c:pt>
                <c:pt idx="2534" formatCode="General">
                  <c:v>0</c:v>
                </c:pt>
                <c:pt idx="2535" formatCode="General">
                  <c:v>0</c:v>
                </c:pt>
                <c:pt idx="2536" formatCode="General">
                  <c:v>0</c:v>
                </c:pt>
                <c:pt idx="2537" formatCode="General">
                  <c:v>0</c:v>
                </c:pt>
                <c:pt idx="2538" formatCode="General">
                  <c:v>0</c:v>
                </c:pt>
                <c:pt idx="2539" formatCode="General">
                  <c:v>0</c:v>
                </c:pt>
                <c:pt idx="2540" formatCode="General">
                  <c:v>0</c:v>
                </c:pt>
                <c:pt idx="2541" formatCode="General">
                  <c:v>0</c:v>
                </c:pt>
                <c:pt idx="2542" formatCode="General">
                  <c:v>0</c:v>
                </c:pt>
                <c:pt idx="2543" formatCode="General">
                  <c:v>0</c:v>
                </c:pt>
                <c:pt idx="2544" formatCode="General">
                  <c:v>0</c:v>
                </c:pt>
                <c:pt idx="2545" formatCode="General">
                  <c:v>0</c:v>
                </c:pt>
                <c:pt idx="2546" formatCode="General">
                  <c:v>0</c:v>
                </c:pt>
                <c:pt idx="2547" formatCode="General">
                  <c:v>0</c:v>
                </c:pt>
                <c:pt idx="2548" formatCode="General">
                  <c:v>0</c:v>
                </c:pt>
                <c:pt idx="2549" formatCode="General">
                  <c:v>0</c:v>
                </c:pt>
                <c:pt idx="2550" formatCode="General">
                  <c:v>0</c:v>
                </c:pt>
                <c:pt idx="2551" formatCode="General">
                  <c:v>0</c:v>
                </c:pt>
                <c:pt idx="2552" formatCode="General">
                  <c:v>0</c:v>
                </c:pt>
                <c:pt idx="2553" formatCode="General">
                  <c:v>0</c:v>
                </c:pt>
                <c:pt idx="2554" formatCode="General">
                  <c:v>0</c:v>
                </c:pt>
                <c:pt idx="2555" formatCode="General">
                  <c:v>0</c:v>
                </c:pt>
                <c:pt idx="2556" formatCode="General">
                  <c:v>0</c:v>
                </c:pt>
                <c:pt idx="2557" formatCode="General">
                  <c:v>0</c:v>
                </c:pt>
                <c:pt idx="2558" formatCode="General">
                  <c:v>0</c:v>
                </c:pt>
                <c:pt idx="2559" formatCode="General">
                  <c:v>0</c:v>
                </c:pt>
                <c:pt idx="2560" formatCode="General">
                  <c:v>0</c:v>
                </c:pt>
                <c:pt idx="2561" formatCode="General">
                  <c:v>0</c:v>
                </c:pt>
                <c:pt idx="2562" formatCode="General">
                  <c:v>0</c:v>
                </c:pt>
                <c:pt idx="2563" formatCode="General">
                  <c:v>0</c:v>
                </c:pt>
                <c:pt idx="2564" formatCode="General">
                  <c:v>0</c:v>
                </c:pt>
                <c:pt idx="2565" formatCode="General">
                  <c:v>0</c:v>
                </c:pt>
                <c:pt idx="2566" formatCode="General">
                  <c:v>0</c:v>
                </c:pt>
                <c:pt idx="2567" formatCode="General">
                  <c:v>0</c:v>
                </c:pt>
                <c:pt idx="2568" formatCode="General">
                  <c:v>0</c:v>
                </c:pt>
                <c:pt idx="2569" formatCode="General">
                  <c:v>0</c:v>
                </c:pt>
                <c:pt idx="2570" formatCode="General">
                  <c:v>0</c:v>
                </c:pt>
                <c:pt idx="2571" formatCode="General">
                  <c:v>0</c:v>
                </c:pt>
                <c:pt idx="2572" formatCode="General">
                  <c:v>0</c:v>
                </c:pt>
                <c:pt idx="2573" formatCode="General">
                  <c:v>0</c:v>
                </c:pt>
                <c:pt idx="2574" formatCode="General">
                  <c:v>0</c:v>
                </c:pt>
                <c:pt idx="2575" formatCode="General">
                  <c:v>0</c:v>
                </c:pt>
                <c:pt idx="2576" formatCode="General">
                  <c:v>0</c:v>
                </c:pt>
                <c:pt idx="2577" formatCode="General">
                  <c:v>0</c:v>
                </c:pt>
                <c:pt idx="2578" formatCode="General">
                  <c:v>0</c:v>
                </c:pt>
                <c:pt idx="2579" formatCode="General">
                  <c:v>0</c:v>
                </c:pt>
                <c:pt idx="2580" formatCode="General">
                  <c:v>0</c:v>
                </c:pt>
                <c:pt idx="2581" formatCode="General">
                  <c:v>0</c:v>
                </c:pt>
                <c:pt idx="2582" formatCode="General">
                  <c:v>0</c:v>
                </c:pt>
                <c:pt idx="2583" formatCode="General">
                  <c:v>0</c:v>
                </c:pt>
                <c:pt idx="2584" formatCode="General">
                  <c:v>0</c:v>
                </c:pt>
                <c:pt idx="2585" formatCode="General">
                  <c:v>0</c:v>
                </c:pt>
                <c:pt idx="2586" formatCode="General">
                  <c:v>0</c:v>
                </c:pt>
                <c:pt idx="2587" formatCode="General">
                  <c:v>0</c:v>
                </c:pt>
                <c:pt idx="2588" formatCode="General">
                  <c:v>0</c:v>
                </c:pt>
                <c:pt idx="2589" formatCode="General">
                  <c:v>0</c:v>
                </c:pt>
                <c:pt idx="2590" formatCode="General">
                  <c:v>0</c:v>
                </c:pt>
                <c:pt idx="2591" formatCode="General">
                  <c:v>0</c:v>
                </c:pt>
                <c:pt idx="2592" formatCode="General">
                  <c:v>0</c:v>
                </c:pt>
                <c:pt idx="2593" formatCode="General">
                  <c:v>0</c:v>
                </c:pt>
                <c:pt idx="2594" formatCode="General">
                  <c:v>0</c:v>
                </c:pt>
                <c:pt idx="2595" formatCode="General">
                  <c:v>0</c:v>
                </c:pt>
                <c:pt idx="2596" formatCode="General">
                  <c:v>0</c:v>
                </c:pt>
                <c:pt idx="2597" formatCode="General">
                  <c:v>0</c:v>
                </c:pt>
                <c:pt idx="2598" formatCode="General">
                  <c:v>0</c:v>
                </c:pt>
                <c:pt idx="2599" formatCode="General">
                  <c:v>0</c:v>
                </c:pt>
                <c:pt idx="2600" formatCode="General">
                  <c:v>0</c:v>
                </c:pt>
                <c:pt idx="2601" formatCode="General">
                  <c:v>0</c:v>
                </c:pt>
                <c:pt idx="2602" formatCode="General">
                  <c:v>0</c:v>
                </c:pt>
                <c:pt idx="2603" formatCode="General">
                  <c:v>0</c:v>
                </c:pt>
                <c:pt idx="2604" formatCode="General">
                  <c:v>0</c:v>
                </c:pt>
                <c:pt idx="2605" formatCode="General">
                  <c:v>0</c:v>
                </c:pt>
                <c:pt idx="2606" formatCode="General">
                  <c:v>0</c:v>
                </c:pt>
                <c:pt idx="2607" formatCode="General">
                  <c:v>0</c:v>
                </c:pt>
                <c:pt idx="2608" formatCode="General">
                  <c:v>0</c:v>
                </c:pt>
                <c:pt idx="2609" formatCode="General">
                  <c:v>0</c:v>
                </c:pt>
                <c:pt idx="2610" formatCode="General">
                  <c:v>0</c:v>
                </c:pt>
                <c:pt idx="2611" formatCode="General">
                  <c:v>0</c:v>
                </c:pt>
                <c:pt idx="2612" formatCode="General">
                  <c:v>0</c:v>
                </c:pt>
                <c:pt idx="2613" formatCode="General">
                  <c:v>0</c:v>
                </c:pt>
                <c:pt idx="2614" formatCode="General">
                  <c:v>0</c:v>
                </c:pt>
                <c:pt idx="2615" formatCode="General">
                  <c:v>0</c:v>
                </c:pt>
                <c:pt idx="2616" formatCode="General">
                  <c:v>0</c:v>
                </c:pt>
                <c:pt idx="2617" formatCode="General">
                  <c:v>0</c:v>
                </c:pt>
                <c:pt idx="2618" formatCode="General">
                  <c:v>0</c:v>
                </c:pt>
                <c:pt idx="2619" formatCode="General">
                  <c:v>0</c:v>
                </c:pt>
                <c:pt idx="2620" formatCode="General">
                  <c:v>0</c:v>
                </c:pt>
                <c:pt idx="2621" formatCode="General">
                  <c:v>0</c:v>
                </c:pt>
                <c:pt idx="2622" formatCode="General">
                  <c:v>0</c:v>
                </c:pt>
                <c:pt idx="2623" formatCode="General">
                  <c:v>0</c:v>
                </c:pt>
                <c:pt idx="2624" formatCode="General">
                  <c:v>0</c:v>
                </c:pt>
                <c:pt idx="2625" formatCode="General">
                  <c:v>0</c:v>
                </c:pt>
                <c:pt idx="2626" formatCode="General">
                  <c:v>0</c:v>
                </c:pt>
                <c:pt idx="2627" formatCode="General">
                  <c:v>0</c:v>
                </c:pt>
                <c:pt idx="2628" formatCode="General">
                  <c:v>0</c:v>
                </c:pt>
                <c:pt idx="2629" formatCode="General">
                  <c:v>0</c:v>
                </c:pt>
                <c:pt idx="2630" formatCode="General">
                  <c:v>0</c:v>
                </c:pt>
                <c:pt idx="2631" formatCode="General">
                  <c:v>0</c:v>
                </c:pt>
                <c:pt idx="2632" formatCode="General">
                  <c:v>0</c:v>
                </c:pt>
                <c:pt idx="2633" formatCode="General">
                  <c:v>0</c:v>
                </c:pt>
                <c:pt idx="2634" formatCode="General">
                  <c:v>0</c:v>
                </c:pt>
                <c:pt idx="2635" formatCode="General">
                  <c:v>0</c:v>
                </c:pt>
                <c:pt idx="2636" formatCode="General">
                  <c:v>0</c:v>
                </c:pt>
                <c:pt idx="2637" formatCode="General">
                  <c:v>0</c:v>
                </c:pt>
                <c:pt idx="2638" formatCode="General">
                  <c:v>0</c:v>
                </c:pt>
                <c:pt idx="2639" formatCode="General">
                  <c:v>0</c:v>
                </c:pt>
                <c:pt idx="2640" formatCode="General">
                  <c:v>0</c:v>
                </c:pt>
                <c:pt idx="2641" formatCode="General">
                  <c:v>0</c:v>
                </c:pt>
                <c:pt idx="2642" formatCode="General">
                  <c:v>0</c:v>
                </c:pt>
                <c:pt idx="2643" formatCode="General">
                  <c:v>0</c:v>
                </c:pt>
                <c:pt idx="2644" formatCode="General">
                  <c:v>0</c:v>
                </c:pt>
                <c:pt idx="2645" formatCode="General">
                  <c:v>0</c:v>
                </c:pt>
                <c:pt idx="2646" formatCode="General">
                  <c:v>0</c:v>
                </c:pt>
                <c:pt idx="2647" formatCode="General">
                  <c:v>0</c:v>
                </c:pt>
                <c:pt idx="2648" formatCode="General">
                  <c:v>0</c:v>
                </c:pt>
                <c:pt idx="2649" formatCode="General">
                  <c:v>0</c:v>
                </c:pt>
                <c:pt idx="2650" formatCode="General">
                  <c:v>0</c:v>
                </c:pt>
                <c:pt idx="2651" formatCode="General">
                  <c:v>0</c:v>
                </c:pt>
                <c:pt idx="2652" formatCode="General">
                  <c:v>0</c:v>
                </c:pt>
                <c:pt idx="2653" formatCode="General">
                  <c:v>0</c:v>
                </c:pt>
                <c:pt idx="2654" formatCode="General">
                  <c:v>0</c:v>
                </c:pt>
                <c:pt idx="2655" formatCode="General">
                  <c:v>0</c:v>
                </c:pt>
                <c:pt idx="2656" formatCode="General">
                  <c:v>0</c:v>
                </c:pt>
                <c:pt idx="2657" formatCode="General">
                  <c:v>0</c:v>
                </c:pt>
                <c:pt idx="2658" formatCode="General">
                  <c:v>0</c:v>
                </c:pt>
                <c:pt idx="2659" formatCode="General">
                  <c:v>0</c:v>
                </c:pt>
                <c:pt idx="2660" formatCode="General">
                  <c:v>0</c:v>
                </c:pt>
                <c:pt idx="2661" formatCode="General">
                  <c:v>0</c:v>
                </c:pt>
                <c:pt idx="2662" formatCode="General">
                  <c:v>0</c:v>
                </c:pt>
                <c:pt idx="2663" formatCode="General">
                  <c:v>0</c:v>
                </c:pt>
                <c:pt idx="2664" formatCode="General">
                  <c:v>0</c:v>
                </c:pt>
                <c:pt idx="2665" formatCode="General">
                  <c:v>0</c:v>
                </c:pt>
                <c:pt idx="2666" formatCode="General">
                  <c:v>0</c:v>
                </c:pt>
                <c:pt idx="2667" formatCode="General">
                  <c:v>0</c:v>
                </c:pt>
                <c:pt idx="2668" formatCode="General">
                  <c:v>0</c:v>
                </c:pt>
                <c:pt idx="2669" formatCode="General">
                  <c:v>0</c:v>
                </c:pt>
                <c:pt idx="2670" formatCode="General">
                  <c:v>0</c:v>
                </c:pt>
                <c:pt idx="2671" formatCode="General">
                  <c:v>0</c:v>
                </c:pt>
                <c:pt idx="2672" formatCode="General">
                  <c:v>0</c:v>
                </c:pt>
                <c:pt idx="2673" formatCode="General">
                  <c:v>0</c:v>
                </c:pt>
                <c:pt idx="2674" formatCode="General">
                  <c:v>0</c:v>
                </c:pt>
                <c:pt idx="2675" formatCode="General">
                  <c:v>0</c:v>
                </c:pt>
                <c:pt idx="2676" formatCode="General">
                  <c:v>0</c:v>
                </c:pt>
                <c:pt idx="2677" formatCode="General">
                  <c:v>0</c:v>
                </c:pt>
                <c:pt idx="2678" formatCode="General">
                  <c:v>0</c:v>
                </c:pt>
                <c:pt idx="2679" formatCode="General">
                  <c:v>0</c:v>
                </c:pt>
                <c:pt idx="2680" formatCode="General">
                  <c:v>0</c:v>
                </c:pt>
                <c:pt idx="2681" formatCode="General">
                  <c:v>0</c:v>
                </c:pt>
                <c:pt idx="2682" formatCode="General">
                  <c:v>0</c:v>
                </c:pt>
                <c:pt idx="2683" formatCode="General">
                  <c:v>0</c:v>
                </c:pt>
                <c:pt idx="2684" formatCode="General">
                  <c:v>0</c:v>
                </c:pt>
                <c:pt idx="2685" formatCode="General">
                  <c:v>0</c:v>
                </c:pt>
                <c:pt idx="2686" formatCode="General">
                  <c:v>0</c:v>
                </c:pt>
                <c:pt idx="2687" formatCode="General">
                  <c:v>0</c:v>
                </c:pt>
                <c:pt idx="2688" formatCode="General">
                  <c:v>0</c:v>
                </c:pt>
                <c:pt idx="2689" formatCode="General">
                  <c:v>0</c:v>
                </c:pt>
                <c:pt idx="2690" formatCode="General">
                  <c:v>0</c:v>
                </c:pt>
                <c:pt idx="2691" formatCode="General">
                  <c:v>0</c:v>
                </c:pt>
                <c:pt idx="2692" formatCode="General">
                  <c:v>0</c:v>
                </c:pt>
                <c:pt idx="2693" formatCode="General">
                  <c:v>0</c:v>
                </c:pt>
                <c:pt idx="2694" formatCode="General">
                  <c:v>0</c:v>
                </c:pt>
                <c:pt idx="2695" formatCode="General">
                  <c:v>0</c:v>
                </c:pt>
                <c:pt idx="2696" formatCode="General">
                  <c:v>0</c:v>
                </c:pt>
                <c:pt idx="2697" formatCode="General">
                  <c:v>0</c:v>
                </c:pt>
                <c:pt idx="2698" formatCode="General">
                  <c:v>0</c:v>
                </c:pt>
                <c:pt idx="2699" formatCode="General">
                  <c:v>0</c:v>
                </c:pt>
                <c:pt idx="2700" formatCode="General">
                  <c:v>0</c:v>
                </c:pt>
                <c:pt idx="2701" formatCode="General">
                  <c:v>0</c:v>
                </c:pt>
                <c:pt idx="2702" formatCode="General">
                  <c:v>0</c:v>
                </c:pt>
                <c:pt idx="2703" formatCode="General">
                  <c:v>0</c:v>
                </c:pt>
                <c:pt idx="2704" formatCode="General">
                  <c:v>0</c:v>
                </c:pt>
                <c:pt idx="2705" formatCode="General">
                  <c:v>0</c:v>
                </c:pt>
                <c:pt idx="2706" formatCode="General">
                  <c:v>0</c:v>
                </c:pt>
                <c:pt idx="2707" formatCode="General">
                  <c:v>0</c:v>
                </c:pt>
                <c:pt idx="2708" formatCode="General">
                  <c:v>0</c:v>
                </c:pt>
                <c:pt idx="2709" formatCode="General">
                  <c:v>0</c:v>
                </c:pt>
                <c:pt idx="2710" formatCode="General">
                  <c:v>0</c:v>
                </c:pt>
                <c:pt idx="2711" formatCode="General">
                  <c:v>0</c:v>
                </c:pt>
                <c:pt idx="2712" formatCode="General">
                  <c:v>0</c:v>
                </c:pt>
                <c:pt idx="2713" formatCode="General">
                  <c:v>0</c:v>
                </c:pt>
                <c:pt idx="2714" formatCode="General">
                  <c:v>0</c:v>
                </c:pt>
                <c:pt idx="2715" formatCode="General">
                  <c:v>0</c:v>
                </c:pt>
                <c:pt idx="2716" formatCode="General">
                  <c:v>0</c:v>
                </c:pt>
                <c:pt idx="2717" formatCode="General">
                  <c:v>0</c:v>
                </c:pt>
                <c:pt idx="2718" formatCode="General">
                  <c:v>0</c:v>
                </c:pt>
                <c:pt idx="2719" formatCode="General">
                  <c:v>0</c:v>
                </c:pt>
                <c:pt idx="2720" formatCode="General">
                  <c:v>0</c:v>
                </c:pt>
                <c:pt idx="2721" formatCode="General">
                  <c:v>0</c:v>
                </c:pt>
                <c:pt idx="2722" formatCode="General">
                  <c:v>0</c:v>
                </c:pt>
                <c:pt idx="2723" formatCode="General">
                  <c:v>0</c:v>
                </c:pt>
                <c:pt idx="2724" formatCode="General">
                  <c:v>0</c:v>
                </c:pt>
                <c:pt idx="2725" formatCode="General">
                  <c:v>0</c:v>
                </c:pt>
                <c:pt idx="2726" formatCode="General">
                  <c:v>0</c:v>
                </c:pt>
                <c:pt idx="2727" formatCode="General">
                  <c:v>0</c:v>
                </c:pt>
                <c:pt idx="2728" formatCode="General">
                  <c:v>0</c:v>
                </c:pt>
                <c:pt idx="2729" formatCode="General">
                  <c:v>0</c:v>
                </c:pt>
                <c:pt idx="2730" formatCode="General">
                  <c:v>0</c:v>
                </c:pt>
                <c:pt idx="2731" formatCode="General">
                  <c:v>0</c:v>
                </c:pt>
                <c:pt idx="2732" formatCode="General">
                  <c:v>0</c:v>
                </c:pt>
                <c:pt idx="2733" formatCode="General">
                  <c:v>0</c:v>
                </c:pt>
                <c:pt idx="2734" formatCode="General">
                  <c:v>0</c:v>
                </c:pt>
                <c:pt idx="2735" formatCode="General">
                  <c:v>0</c:v>
                </c:pt>
                <c:pt idx="2736" formatCode="General">
                  <c:v>0</c:v>
                </c:pt>
                <c:pt idx="2737" formatCode="General">
                  <c:v>0</c:v>
                </c:pt>
                <c:pt idx="2738" formatCode="General">
                  <c:v>0</c:v>
                </c:pt>
                <c:pt idx="2739" formatCode="General">
                  <c:v>0</c:v>
                </c:pt>
                <c:pt idx="2740" formatCode="General">
                  <c:v>0</c:v>
                </c:pt>
                <c:pt idx="2741" formatCode="General">
                  <c:v>0</c:v>
                </c:pt>
                <c:pt idx="2742" formatCode="General">
                  <c:v>0</c:v>
                </c:pt>
                <c:pt idx="2743" formatCode="General">
                  <c:v>0</c:v>
                </c:pt>
                <c:pt idx="2744" formatCode="General">
                  <c:v>0</c:v>
                </c:pt>
                <c:pt idx="2745" formatCode="General">
                  <c:v>0</c:v>
                </c:pt>
                <c:pt idx="2746" formatCode="General">
                  <c:v>0</c:v>
                </c:pt>
                <c:pt idx="2747" formatCode="General">
                  <c:v>0</c:v>
                </c:pt>
                <c:pt idx="2748" formatCode="General">
                  <c:v>0</c:v>
                </c:pt>
                <c:pt idx="2749" formatCode="General">
                  <c:v>0</c:v>
                </c:pt>
                <c:pt idx="2750" formatCode="General">
                  <c:v>0</c:v>
                </c:pt>
                <c:pt idx="2751" formatCode="General">
                  <c:v>0</c:v>
                </c:pt>
                <c:pt idx="2752" formatCode="General">
                  <c:v>0</c:v>
                </c:pt>
                <c:pt idx="2753" formatCode="General">
                  <c:v>0</c:v>
                </c:pt>
                <c:pt idx="2754" formatCode="General">
                  <c:v>0</c:v>
                </c:pt>
                <c:pt idx="2755" formatCode="General">
                  <c:v>0</c:v>
                </c:pt>
                <c:pt idx="2756" formatCode="General">
                  <c:v>0</c:v>
                </c:pt>
                <c:pt idx="2757" formatCode="General">
                  <c:v>0</c:v>
                </c:pt>
                <c:pt idx="2758" formatCode="General">
                  <c:v>0</c:v>
                </c:pt>
                <c:pt idx="2759" formatCode="General">
                  <c:v>0</c:v>
                </c:pt>
                <c:pt idx="2760" formatCode="General">
                  <c:v>0</c:v>
                </c:pt>
                <c:pt idx="2761" formatCode="General">
                  <c:v>0</c:v>
                </c:pt>
                <c:pt idx="2762" formatCode="General">
                  <c:v>0</c:v>
                </c:pt>
                <c:pt idx="2763" formatCode="General">
                  <c:v>0</c:v>
                </c:pt>
                <c:pt idx="2764" formatCode="General">
                  <c:v>0</c:v>
                </c:pt>
                <c:pt idx="2765" formatCode="General">
                  <c:v>0</c:v>
                </c:pt>
                <c:pt idx="2766" formatCode="General">
                  <c:v>0</c:v>
                </c:pt>
                <c:pt idx="2767" formatCode="General">
                  <c:v>0</c:v>
                </c:pt>
                <c:pt idx="2768" formatCode="General">
                  <c:v>0</c:v>
                </c:pt>
                <c:pt idx="2769" formatCode="General">
                  <c:v>0</c:v>
                </c:pt>
                <c:pt idx="2770" formatCode="General">
                  <c:v>0</c:v>
                </c:pt>
                <c:pt idx="2771" formatCode="General">
                  <c:v>0</c:v>
                </c:pt>
                <c:pt idx="2772" formatCode="General">
                  <c:v>0</c:v>
                </c:pt>
                <c:pt idx="2773" formatCode="General">
                  <c:v>0</c:v>
                </c:pt>
                <c:pt idx="2774" formatCode="General">
                  <c:v>0</c:v>
                </c:pt>
                <c:pt idx="2775" formatCode="General">
                  <c:v>0</c:v>
                </c:pt>
                <c:pt idx="2776" formatCode="General">
                  <c:v>0</c:v>
                </c:pt>
                <c:pt idx="2777" formatCode="General">
                  <c:v>0</c:v>
                </c:pt>
                <c:pt idx="2778" formatCode="General">
                  <c:v>0</c:v>
                </c:pt>
                <c:pt idx="2779" formatCode="General">
                  <c:v>0</c:v>
                </c:pt>
                <c:pt idx="2780" formatCode="General">
                  <c:v>0</c:v>
                </c:pt>
                <c:pt idx="2781" formatCode="General">
                  <c:v>0</c:v>
                </c:pt>
                <c:pt idx="2782" formatCode="General">
                  <c:v>0</c:v>
                </c:pt>
                <c:pt idx="2783" formatCode="General">
                  <c:v>0</c:v>
                </c:pt>
                <c:pt idx="2784" formatCode="General">
                  <c:v>0</c:v>
                </c:pt>
                <c:pt idx="2785" formatCode="General">
                  <c:v>0</c:v>
                </c:pt>
                <c:pt idx="2786" formatCode="General">
                  <c:v>0</c:v>
                </c:pt>
                <c:pt idx="2787" formatCode="General">
                  <c:v>0</c:v>
                </c:pt>
                <c:pt idx="2788" formatCode="General">
                  <c:v>0</c:v>
                </c:pt>
                <c:pt idx="2789" formatCode="General">
                  <c:v>0</c:v>
                </c:pt>
                <c:pt idx="2790" formatCode="General">
                  <c:v>0</c:v>
                </c:pt>
                <c:pt idx="2791" formatCode="General">
                  <c:v>0</c:v>
                </c:pt>
                <c:pt idx="2792" formatCode="General">
                  <c:v>0</c:v>
                </c:pt>
                <c:pt idx="2793" formatCode="General">
                  <c:v>0</c:v>
                </c:pt>
                <c:pt idx="2794" formatCode="General">
                  <c:v>0</c:v>
                </c:pt>
                <c:pt idx="2795" formatCode="General">
                  <c:v>0</c:v>
                </c:pt>
                <c:pt idx="2796" formatCode="General">
                  <c:v>0</c:v>
                </c:pt>
                <c:pt idx="2797" formatCode="General">
                  <c:v>0</c:v>
                </c:pt>
                <c:pt idx="2798" formatCode="General">
                  <c:v>0</c:v>
                </c:pt>
                <c:pt idx="2799" formatCode="General">
                  <c:v>0</c:v>
                </c:pt>
                <c:pt idx="2800" formatCode="General">
                  <c:v>0</c:v>
                </c:pt>
                <c:pt idx="2801" formatCode="General">
                  <c:v>0</c:v>
                </c:pt>
                <c:pt idx="2802" formatCode="General">
                  <c:v>0</c:v>
                </c:pt>
                <c:pt idx="2803" formatCode="General">
                  <c:v>0</c:v>
                </c:pt>
                <c:pt idx="2804" formatCode="General">
                  <c:v>0</c:v>
                </c:pt>
                <c:pt idx="2805" formatCode="General">
                  <c:v>0</c:v>
                </c:pt>
                <c:pt idx="2806" formatCode="General">
                  <c:v>0</c:v>
                </c:pt>
                <c:pt idx="2807" formatCode="General">
                  <c:v>0</c:v>
                </c:pt>
                <c:pt idx="2808" formatCode="General">
                  <c:v>0</c:v>
                </c:pt>
                <c:pt idx="2809" formatCode="General">
                  <c:v>0</c:v>
                </c:pt>
                <c:pt idx="2810" formatCode="General">
                  <c:v>0</c:v>
                </c:pt>
                <c:pt idx="2811" formatCode="General">
                  <c:v>0</c:v>
                </c:pt>
                <c:pt idx="2812" formatCode="General">
                  <c:v>0</c:v>
                </c:pt>
                <c:pt idx="2813" formatCode="General">
                  <c:v>0</c:v>
                </c:pt>
                <c:pt idx="2814" formatCode="General">
                  <c:v>0</c:v>
                </c:pt>
                <c:pt idx="2815" formatCode="General">
                  <c:v>0</c:v>
                </c:pt>
                <c:pt idx="2816" formatCode="General">
                  <c:v>0</c:v>
                </c:pt>
                <c:pt idx="2817" formatCode="General">
                  <c:v>0</c:v>
                </c:pt>
                <c:pt idx="2818" formatCode="General">
                  <c:v>0</c:v>
                </c:pt>
                <c:pt idx="2819" formatCode="General">
                  <c:v>0</c:v>
                </c:pt>
                <c:pt idx="2820" formatCode="General">
                  <c:v>0</c:v>
                </c:pt>
                <c:pt idx="2821" formatCode="General">
                  <c:v>0</c:v>
                </c:pt>
                <c:pt idx="2822" formatCode="General">
                  <c:v>0</c:v>
                </c:pt>
                <c:pt idx="2823" formatCode="General">
                  <c:v>0</c:v>
                </c:pt>
                <c:pt idx="2824" formatCode="General">
                  <c:v>0</c:v>
                </c:pt>
                <c:pt idx="2825" formatCode="General">
                  <c:v>0</c:v>
                </c:pt>
                <c:pt idx="2826" formatCode="General">
                  <c:v>0</c:v>
                </c:pt>
                <c:pt idx="2827" formatCode="General">
                  <c:v>0</c:v>
                </c:pt>
                <c:pt idx="2828" formatCode="General">
                  <c:v>0</c:v>
                </c:pt>
                <c:pt idx="2829" formatCode="General">
                  <c:v>0</c:v>
                </c:pt>
                <c:pt idx="2830" formatCode="General">
                  <c:v>0</c:v>
                </c:pt>
                <c:pt idx="2831" formatCode="General">
                  <c:v>0</c:v>
                </c:pt>
                <c:pt idx="2832" formatCode="General">
                  <c:v>0</c:v>
                </c:pt>
                <c:pt idx="2833" formatCode="General">
                  <c:v>0</c:v>
                </c:pt>
                <c:pt idx="2834" formatCode="General">
                  <c:v>0</c:v>
                </c:pt>
                <c:pt idx="2835" formatCode="General">
                  <c:v>0</c:v>
                </c:pt>
                <c:pt idx="2836" formatCode="General">
                  <c:v>0</c:v>
                </c:pt>
                <c:pt idx="2837" formatCode="General">
                  <c:v>0</c:v>
                </c:pt>
                <c:pt idx="2838" formatCode="General">
                  <c:v>0</c:v>
                </c:pt>
                <c:pt idx="2839" formatCode="General">
                  <c:v>0</c:v>
                </c:pt>
                <c:pt idx="2840" formatCode="General">
                  <c:v>0</c:v>
                </c:pt>
                <c:pt idx="2841" formatCode="General">
                  <c:v>0</c:v>
                </c:pt>
                <c:pt idx="2842" formatCode="General">
                  <c:v>0</c:v>
                </c:pt>
                <c:pt idx="2843" formatCode="General">
                  <c:v>0</c:v>
                </c:pt>
                <c:pt idx="2844" formatCode="General">
                  <c:v>0</c:v>
                </c:pt>
                <c:pt idx="2845" formatCode="General">
                  <c:v>0</c:v>
                </c:pt>
                <c:pt idx="2846" formatCode="General">
                  <c:v>0</c:v>
                </c:pt>
                <c:pt idx="2847" formatCode="General">
                  <c:v>0</c:v>
                </c:pt>
                <c:pt idx="2848" formatCode="General">
                  <c:v>0</c:v>
                </c:pt>
                <c:pt idx="2849" formatCode="General">
                  <c:v>0</c:v>
                </c:pt>
                <c:pt idx="2850" formatCode="General">
                  <c:v>0</c:v>
                </c:pt>
                <c:pt idx="2851" formatCode="General">
                  <c:v>0</c:v>
                </c:pt>
                <c:pt idx="2852" formatCode="General">
                  <c:v>0</c:v>
                </c:pt>
                <c:pt idx="2853" formatCode="General">
                  <c:v>0</c:v>
                </c:pt>
                <c:pt idx="2854" formatCode="General">
                  <c:v>0</c:v>
                </c:pt>
                <c:pt idx="2855" formatCode="General">
                  <c:v>0</c:v>
                </c:pt>
                <c:pt idx="2856" formatCode="General">
                  <c:v>0</c:v>
                </c:pt>
                <c:pt idx="2857" formatCode="General">
                  <c:v>0</c:v>
                </c:pt>
                <c:pt idx="2858" formatCode="General">
                  <c:v>0</c:v>
                </c:pt>
                <c:pt idx="2859" formatCode="General">
                  <c:v>0</c:v>
                </c:pt>
                <c:pt idx="2860" formatCode="General">
                  <c:v>0</c:v>
                </c:pt>
                <c:pt idx="2861" formatCode="General">
                  <c:v>0</c:v>
                </c:pt>
                <c:pt idx="2862" formatCode="General">
                  <c:v>0</c:v>
                </c:pt>
                <c:pt idx="2863" formatCode="General">
                  <c:v>0</c:v>
                </c:pt>
                <c:pt idx="2864" formatCode="General">
                  <c:v>0</c:v>
                </c:pt>
                <c:pt idx="2865" formatCode="General">
                  <c:v>0</c:v>
                </c:pt>
                <c:pt idx="2866" formatCode="General">
                  <c:v>0</c:v>
                </c:pt>
                <c:pt idx="2867" formatCode="General">
                  <c:v>0</c:v>
                </c:pt>
                <c:pt idx="2868" formatCode="General">
                  <c:v>0</c:v>
                </c:pt>
                <c:pt idx="2869" formatCode="General">
                  <c:v>0</c:v>
                </c:pt>
                <c:pt idx="2870" formatCode="General">
                  <c:v>0</c:v>
                </c:pt>
                <c:pt idx="2871" formatCode="General">
                  <c:v>0</c:v>
                </c:pt>
                <c:pt idx="2872" formatCode="General">
                  <c:v>0</c:v>
                </c:pt>
                <c:pt idx="2873" formatCode="General">
                  <c:v>0</c:v>
                </c:pt>
                <c:pt idx="2874" formatCode="General">
                  <c:v>0</c:v>
                </c:pt>
                <c:pt idx="2875" formatCode="General">
                  <c:v>0</c:v>
                </c:pt>
                <c:pt idx="2876" formatCode="General">
                  <c:v>0</c:v>
                </c:pt>
                <c:pt idx="2877" formatCode="General">
                  <c:v>0</c:v>
                </c:pt>
                <c:pt idx="2878" formatCode="General">
                  <c:v>0</c:v>
                </c:pt>
                <c:pt idx="2879" formatCode="General">
                  <c:v>0</c:v>
                </c:pt>
                <c:pt idx="2880" formatCode="General">
                  <c:v>0</c:v>
                </c:pt>
                <c:pt idx="2881" formatCode="General">
                  <c:v>0</c:v>
                </c:pt>
                <c:pt idx="2882" formatCode="General">
                  <c:v>0</c:v>
                </c:pt>
                <c:pt idx="2883" formatCode="General">
                  <c:v>0</c:v>
                </c:pt>
                <c:pt idx="2884" formatCode="General">
                  <c:v>0</c:v>
                </c:pt>
                <c:pt idx="2885" formatCode="General">
                  <c:v>0</c:v>
                </c:pt>
                <c:pt idx="2886" formatCode="General">
                  <c:v>0</c:v>
                </c:pt>
                <c:pt idx="2887" formatCode="General">
                  <c:v>0</c:v>
                </c:pt>
                <c:pt idx="2888" formatCode="General">
                  <c:v>0</c:v>
                </c:pt>
                <c:pt idx="2889" formatCode="General">
                  <c:v>0</c:v>
                </c:pt>
                <c:pt idx="2890" formatCode="General">
                  <c:v>0</c:v>
                </c:pt>
                <c:pt idx="2891" formatCode="General">
                  <c:v>0</c:v>
                </c:pt>
                <c:pt idx="2892" formatCode="General">
                  <c:v>0</c:v>
                </c:pt>
                <c:pt idx="2893" formatCode="General">
                  <c:v>0</c:v>
                </c:pt>
                <c:pt idx="2894" formatCode="General">
                  <c:v>0</c:v>
                </c:pt>
                <c:pt idx="2895" formatCode="General">
                  <c:v>0</c:v>
                </c:pt>
                <c:pt idx="2896" formatCode="General">
                  <c:v>0</c:v>
                </c:pt>
                <c:pt idx="2897" formatCode="General">
                  <c:v>0</c:v>
                </c:pt>
                <c:pt idx="2898" formatCode="General">
                  <c:v>0</c:v>
                </c:pt>
                <c:pt idx="2899" formatCode="General">
                  <c:v>0</c:v>
                </c:pt>
                <c:pt idx="2900" formatCode="General">
                  <c:v>0</c:v>
                </c:pt>
                <c:pt idx="2901" formatCode="General">
                  <c:v>0</c:v>
                </c:pt>
                <c:pt idx="2902" formatCode="General">
                  <c:v>0</c:v>
                </c:pt>
                <c:pt idx="2903" formatCode="General">
                  <c:v>0</c:v>
                </c:pt>
                <c:pt idx="2904" formatCode="General">
                  <c:v>0</c:v>
                </c:pt>
                <c:pt idx="2905" formatCode="General">
                  <c:v>0</c:v>
                </c:pt>
                <c:pt idx="2906" formatCode="General">
                  <c:v>0</c:v>
                </c:pt>
                <c:pt idx="2907" formatCode="General">
                  <c:v>0</c:v>
                </c:pt>
                <c:pt idx="2908" formatCode="General">
                  <c:v>0</c:v>
                </c:pt>
                <c:pt idx="2909" formatCode="General">
                  <c:v>0</c:v>
                </c:pt>
                <c:pt idx="2910" formatCode="General">
                  <c:v>0</c:v>
                </c:pt>
                <c:pt idx="2911" formatCode="General">
                  <c:v>0</c:v>
                </c:pt>
                <c:pt idx="2912" formatCode="General">
                  <c:v>0</c:v>
                </c:pt>
                <c:pt idx="2913" formatCode="General">
                  <c:v>0</c:v>
                </c:pt>
                <c:pt idx="2914" formatCode="General">
                  <c:v>0</c:v>
                </c:pt>
                <c:pt idx="2915" formatCode="General">
                  <c:v>0</c:v>
                </c:pt>
                <c:pt idx="2916" formatCode="General">
                  <c:v>0</c:v>
                </c:pt>
                <c:pt idx="2917" formatCode="General">
                  <c:v>0</c:v>
                </c:pt>
                <c:pt idx="2918" formatCode="General">
                  <c:v>0</c:v>
                </c:pt>
                <c:pt idx="2919" formatCode="General">
                  <c:v>0</c:v>
                </c:pt>
                <c:pt idx="2920" formatCode="General">
                  <c:v>0</c:v>
                </c:pt>
                <c:pt idx="2921" formatCode="General">
                  <c:v>0</c:v>
                </c:pt>
                <c:pt idx="2922" formatCode="General">
                  <c:v>0</c:v>
                </c:pt>
                <c:pt idx="2923" formatCode="General">
                  <c:v>0</c:v>
                </c:pt>
                <c:pt idx="2924" formatCode="General">
                  <c:v>0</c:v>
                </c:pt>
                <c:pt idx="2925" formatCode="General">
                  <c:v>0</c:v>
                </c:pt>
                <c:pt idx="2926" formatCode="General">
                  <c:v>0</c:v>
                </c:pt>
                <c:pt idx="2927" formatCode="General">
                  <c:v>0</c:v>
                </c:pt>
              </c:numCache>
            </c:numRef>
          </c:yVal>
          <c:smooth val="0"/>
          <c:extLst>
            <c:ext xmlns:c16="http://schemas.microsoft.com/office/drawing/2014/chart" uri="{C3380CC4-5D6E-409C-BE32-E72D297353CC}">
              <c16:uniqueId val="{00000002-8875-456E-B13F-C4F958B3CA4B}"/>
            </c:ext>
          </c:extLst>
        </c:ser>
        <c:dLbls>
          <c:showLegendKey val="0"/>
          <c:showVal val="0"/>
          <c:showCatName val="0"/>
          <c:showSerName val="0"/>
          <c:showPercent val="0"/>
          <c:showBubbleSize val="0"/>
        </c:dLbls>
        <c:axId val="2018479040"/>
        <c:axId val="2018476640"/>
      </c:scatterChart>
      <c:valAx>
        <c:axId val="2018479040"/>
        <c:scaling>
          <c:orientation val="minMax"/>
        </c:scaling>
        <c:delete val="0"/>
        <c:axPos val="b"/>
        <c:title>
          <c:tx>
            <c:rich>
              <a:bodyPr/>
              <a:lstStyle/>
              <a:p>
                <a:pPr>
                  <a:defRPr/>
                </a:pPr>
                <a:r>
                  <a:rPr lang="en-US"/>
                  <a:t>Theoretical Quantiles</a:t>
                </a:r>
              </a:p>
            </c:rich>
          </c:tx>
          <c:overlay val="0"/>
        </c:title>
        <c:numFmt formatCode="0.0" sourceLinked="1"/>
        <c:majorTickMark val="out"/>
        <c:minorTickMark val="none"/>
        <c:tickLblPos val="nextTo"/>
        <c:crossAx val="2018476640"/>
        <c:crosses val="autoZero"/>
        <c:crossBetween val="midCat"/>
      </c:valAx>
      <c:valAx>
        <c:axId val="2018476640"/>
        <c:scaling>
          <c:orientation val="minMax"/>
        </c:scaling>
        <c:delete val="0"/>
        <c:axPos val="l"/>
        <c:majorGridlines/>
        <c:title>
          <c:tx>
            <c:rich>
              <a:bodyPr/>
              <a:lstStyle/>
              <a:p>
                <a:pPr>
                  <a:defRPr/>
                </a:pPr>
                <a:r>
                  <a:rPr lang="en-US"/>
                  <a:t>Sample Quantiles</a:t>
                </a:r>
              </a:p>
            </c:rich>
          </c:tx>
          <c:overlay val="0"/>
        </c:title>
        <c:numFmt formatCode="0.0" sourceLinked="1"/>
        <c:majorTickMark val="out"/>
        <c:minorTickMark val="none"/>
        <c:tickLblPos val="nextTo"/>
        <c:crossAx val="2018479040"/>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Triangular Q-Q Plot</a:t>
            </a:r>
          </a:p>
        </c:rich>
      </c:tx>
      <c:overlay val="0"/>
    </c:title>
    <c:autoTitleDeleted val="0"/>
    <c:plotArea>
      <c:layout/>
      <c:scatterChart>
        <c:scatterStyle val="lineMarker"/>
        <c:varyColors val="0"/>
        <c:ser>
          <c:idx val="0"/>
          <c:order val="0"/>
          <c:tx>
            <c:v>Triangular</c:v>
          </c:tx>
          <c:spPr>
            <a:ln w="38100">
              <a:noFill/>
            </a:ln>
          </c:spPr>
          <c:marker>
            <c:symbol val="diamond"/>
            <c:size val="4"/>
          </c:marker>
          <c:xVal>
            <c:numRef>
              <c:f>Univariate!UV_QQ_Triangular</c:f>
              <c:numCache>
                <c:formatCode>0.0</c:formatCode>
                <c:ptCount val="2928"/>
                <c:pt idx="0">
                  <c:v>36.822982806837331</c:v>
                </c:pt>
                <c:pt idx="1">
                  <c:v>37.244411870486125</c:v>
                </c:pt>
                <c:pt idx="2">
                  <c:v>37.53456588956616</c:v>
                </c:pt>
                <c:pt idx="3">
                  <c:v>37.770413540947224</c:v>
                </c:pt>
                <c:pt idx="4">
                  <c:v>37.974348420512008</c:v>
                </c:pt>
                <c:pt idx="5">
                  <c:v>38.156623868538084</c:v>
                </c:pt>
                <c:pt idx="6">
                  <c:v>38.322953878455046</c:v>
                </c:pt>
                <c:pt idx="7">
                  <c:v>38.476909923578944</c:v>
                </c:pt>
                <c:pt idx="8">
                  <c:v>38.620901019442385</c:v>
                </c:pt>
                <c:pt idx="9">
                  <c:v>38.756643178537793</c:v>
                </c:pt>
                <c:pt idx="10">
                  <c:v>38.885410038616733</c:v>
                </c:pt>
                <c:pt idx="11">
                  <c:v>39.008177752459645</c:v>
                </c:pt>
                <c:pt idx="12">
                  <c:v>39.125714034186679</c:v>
                </c:pt>
                <c:pt idx="13">
                  <c:v>39.238635611458378</c:v>
                </c:pt>
                <c:pt idx="14">
                  <c:v>39.347446791452832</c:v>
                </c:pt>
                <c:pt idx="15">
                  <c:v>39.452566216202882</c:v>
                </c:pt>
                <c:pt idx="16">
                  <c:v>39.554345948411928</c:v>
                </c:pt>
                <c:pt idx="17">
                  <c:v>39.653085415008405</c:v>
                </c:pt>
                <c:pt idx="18">
                  <c:v>39.74904180676706</c:v>
                </c:pt>
                <c:pt idx="19">
                  <c:v>39.842437976411539</c:v>
                </c:pt>
                <c:pt idx="20">
                  <c:v>39.933468533533521</c:v>
                </c:pt>
                <c:pt idx="21">
                  <c:v>40.022304615333461</c:v>
                </c:pt>
                <c:pt idx="22">
                  <c:v>40.109097668698496</c:v>
                </c:pt>
                <c:pt idx="23">
                  <c:v>40.193982483066172</c:v>
                </c:pt>
                <c:pt idx="24">
                  <c:v>40.277079647861356</c:v>
                </c:pt>
                <c:pt idx="25">
                  <c:v>40.3584975625715</c:v>
                </c:pt>
                <c:pt idx="26">
                  <c:v>40.438334095145258</c:v>
                </c:pt>
                <c:pt idx="27">
                  <c:v>40.516677961114041</c:v>
                </c:pt>
                <c:pt idx="28">
                  <c:v>40.59360987885384</c:v>
                </c:pt>
                <c:pt idx="29">
                  <c:v>40.669203543859673</c:v>
                </c:pt>
                <c:pt idx="30">
                  <c:v>40.743526455526343</c:v>
                </c:pt>
                <c:pt idx="31">
                  <c:v>40.816640622841682</c:v>
                </c:pt>
                <c:pt idx="32">
                  <c:v>40.888603169986574</c:v>
                </c:pt>
                <c:pt idx="33">
                  <c:v>40.959466858665309</c:v>
                </c:pt>
                <c:pt idx="34">
                  <c:v>41.029280540746676</c:v>
                </c:pt>
                <c:pt idx="35">
                  <c:v>41.098089552253953</c:v>
                </c:pt>
                <c:pt idx="36">
                  <c:v>41.165936057733113</c:v>
                </c:pt>
                <c:pt idx="37">
                  <c:v>41.232859352430637</c:v>
                </c:pt>
                <c:pt idx="38">
                  <c:v>41.298896128431565</c:v>
                </c:pt>
                <c:pt idx="39">
                  <c:v>41.364080709876184</c:v>
                </c:pt>
                <c:pt idx="40">
                  <c:v>41.428445261536027</c:v>
                </c:pt>
                <c:pt idx="41">
                  <c:v>41.492019974346917</c:v>
                </c:pt>
                <c:pt idx="42">
                  <c:v>41.554833230935976</c:v>
                </c:pt>
                <c:pt idx="43">
                  <c:v>41.61691175371795</c:v>
                </c:pt>
                <c:pt idx="44">
                  <c:v>41.678280737752821</c:v>
                </c:pt>
                <c:pt idx="45">
                  <c:v>41.73896397023875</c:v>
                </c:pt>
                <c:pt idx="46">
                  <c:v>41.798983938247446</c:v>
                </c:pt>
                <c:pt idx="47">
                  <c:v>41.858361926085905</c:v>
                </c:pt>
                <c:pt idx="48">
                  <c:v>41.917118103479787</c:v>
                </c:pt>
                <c:pt idx="49">
                  <c:v>41.975271605614267</c:v>
                </c:pt>
                <c:pt idx="50">
                  <c:v>42.032840605932996</c:v>
                </c:pt>
                <c:pt idx="51">
                  <c:v>42.089842382480057</c:v>
                </c:pt>
                <c:pt idx="52">
                  <c:v>42.146293378471618</c:v>
                </c:pt>
                <c:pt idx="53">
                  <c:v>42.202209257698911</c:v>
                </c:pt>
                <c:pt idx="54">
                  <c:v>42.25760495529174</c:v>
                </c:pt>
                <c:pt idx="55">
                  <c:v>42.312494724308586</c:v>
                </c:pt>
                <c:pt idx="56">
                  <c:v>42.366892178565244</c:v>
                </c:pt>
                <c:pt idx="57">
                  <c:v>42.420810332066608</c:v>
                </c:pt>
                <c:pt idx="58">
                  <c:v>42.474261635365146</c:v>
                </c:pt>
                <c:pt idx="59">
                  <c:v>42.527258009133945</c:v>
                </c:pt>
                <c:pt idx="60">
                  <c:v>42.579810875210704</c:v>
                </c:pt>
                <c:pt idx="61">
                  <c:v>42.631931185341728</c:v>
                </c:pt>
                <c:pt idx="62">
                  <c:v>42.683629447830825</c:v>
                </c:pt>
                <c:pt idx="63">
                  <c:v>42.734915752276834</c:v>
                </c:pt>
                <c:pt idx="64">
                  <c:v>42.785799792564561</c:v>
                </c:pt>
                <c:pt idx="65">
                  <c:v>42.8362908882577</c:v>
                </c:pt>
                <c:pt idx="66">
                  <c:v>42.886398004527365</c:v>
                </c:pt>
                <c:pt idx="67">
                  <c:v>42.936129770736841</c:v>
                </c:pt>
                <c:pt idx="68">
                  <c:v>42.985494497791798</c:v>
                </c:pt>
                <c:pt idx="69">
                  <c:v>43.034500194354656</c:v>
                </c:pt>
                <c:pt idx="70">
                  <c:v>43.08315458201271</c:v>
                </c:pt>
                <c:pt idx="71">
                  <c:v>43.131465109481347</c:v>
                </c:pt>
                <c:pt idx="72">
                  <c:v>43.179438965916404</c:v>
                </c:pt>
                <c:pt idx="73">
                  <c:v>43.227083093402889</c:v>
                </c:pt>
                <c:pt idx="74">
                  <c:v>43.274404198681637</c:v>
                </c:pt>
                <c:pt idx="75">
                  <c:v>43.321408764169888</c:v>
                </c:pt>
                <c:pt idx="76">
                  <c:v>43.368103058327165</c:v>
                </c:pt>
                <c:pt idx="77">
                  <c:v>43.414493145413182</c:v>
                </c:pt>
                <c:pt idx="78">
                  <c:v>43.460584894681062</c:v>
                </c:pt>
                <c:pt idx="79">
                  <c:v>43.506383989045048</c:v>
                </c:pt>
                <c:pt idx="80">
                  <c:v>43.551895933259175</c:v>
                </c:pt>
                <c:pt idx="81">
                  <c:v>43.597126061640004</c:v>
                </c:pt>
                <c:pt idx="82">
                  <c:v>43.642079545364339</c:v>
                </c:pt>
                <c:pt idx="83">
                  <c:v>43.686761399369928</c:v>
                </c:pt>
                <c:pt idx="84">
                  <c:v>43.731176488885382</c:v>
                </c:pt>
                <c:pt idx="85">
                  <c:v>43.775329535613395</c:v>
                </c:pt>
                <c:pt idx="86">
                  <c:v>43.819225123589362</c:v>
                </c:pt>
                <c:pt idx="87">
                  <c:v>43.862867704736139</c:v>
                </c:pt>
                <c:pt idx="88">
                  <c:v>43.906261604133832</c:v>
                </c:pt>
                <c:pt idx="89">
                  <c:v>43.949411025022457</c:v>
                </c:pt>
                <c:pt idx="90">
                  <c:v>43.992320053553684</c:v>
                </c:pt>
                <c:pt idx="91">
                  <c:v>44.034992663306951</c:v>
                </c:pt>
                <c:pt idx="92">
                  <c:v>44.077432719584081</c:v>
                </c:pt>
                <c:pt idx="93">
                  <c:v>44.119643983495479</c:v>
                </c:pt>
                <c:pt idx="94">
                  <c:v>44.161630115850215</c:v>
                </c:pt>
                <c:pt idx="95">
                  <c:v>44.203394680861322</c:v>
                </c:pt>
                <c:pt idx="96">
                  <c:v>44.244941149676954</c:v>
                </c:pt>
                <c:pt idx="97">
                  <c:v>44.286272903747239</c:v>
                </c:pt>
                <c:pt idx="98">
                  <c:v>44.327393238036215</c:v>
                </c:pt>
                <c:pt idx="99">
                  <c:v>44.368305364087306</c:v>
                </c:pt>
                <c:pt idx="100">
                  <c:v>44.409012412950545</c:v>
                </c:pt>
                <c:pt idx="101">
                  <c:v>44.449517437979026</c:v>
                </c:pt>
                <c:pt idx="102">
                  <c:v>44.489823417501675</c:v>
                </c:pt>
                <c:pt idx="103">
                  <c:v>44.529933257378943</c:v>
                </c:pt>
                <c:pt idx="104">
                  <c:v>44.569849793447673</c:v>
                </c:pt>
                <c:pt idx="105">
                  <c:v>44.609575793860913</c:v>
                </c:pt>
                <c:pt idx="106">
                  <c:v>44.649113961328133</c:v>
                </c:pt>
                <c:pt idx="107">
                  <c:v>44.688466935261062</c:v>
                </c:pt>
                <c:pt idx="108">
                  <c:v>44.727637293829815</c:v>
                </c:pt>
                <c:pt idx="109">
                  <c:v>44.766627555934043</c:v>
                </c:pt>
                <c:pt idx="110">
                  <c:v>44.805440183093125</c:v>
                </c:pt>
                <c:pt idx="111">
                  <c:v>44.844077581259711</c:v>
                </c:pt>
                <c:pt idx="112">
                  <c:v>44.882542102560052</c:v>
                </c:pt>
                <c:pt idx="113">
                  <c:v>44.920836046965043</c:v>
                </c:pt>
                <c:pt idx="114">
                  <c:v>44.958961663895025</c:v>
                </c:pt>
                <c:pt idx="115">
                  <c:v>44.996921153761711</c:v>
                </c:pt>
                <c:pt idx="116">
                  <c:v>45.034716669450169</c:v>
                </c:pt>
                <c:pt idx="117">
                  <c:v>45.072350317743627</c:v>
                </c:pt>
                <c:pt idx="118">
                  <c:v>45.109824160693904</c:v>
                </c:pt>
                <c:pt idx="119">
                  <c:v>45.147140216939817</c:v>
                </c:pt>
                <c:pt idx="120">
                  <c:v>45.184300462976132</c:v>
                </c:pt>
                <c:pt idx="121">
                  <c:v>45.221306834375149</c:v>
                </c:pt>
                <c:pt idx="122">
                  <c:v>45.258161226963161</c:v>
                </c:pt>
                <c:pt idx="123">
                  <c:v>45.294865497953815</c:v>
                </c:pt>
                <c:pt idx="124">
                  <c:v>45.331421467040194</c:v>
                </c:pt>
                <c:pt idx="125">
                  <c:v>45.367830917447556</c:v>
                </c:pt>
                <c:pt idx="126">
                  <c:v>45.404095596948366</c:v>
                </c:pt>
                <c:pt idx="127">
                  <c:v>45.440217218841319</c:v>
                </c:pt>
                <c:pt idx="128">
                  <c:v>45.476197462895847</c:v>
                </c:pt>
                <c:pt idx="129">
                  <c:v>45.512037976263642</c:v>
                </c:pt>
                <c:pt idx="130">
                  <c:v>45.547740374358511</c:v>
                </c:pt>
                <c:pt idx="131">
                  <c:v>45.58330624170604</c:v>
                </c:pt>
                <c:pt idx="132">
                  <c:v>45.618737132764132</c:v>
                </c:pt>
                <c:pt idx="133">
                  <c:v>45.654034572715794</c:v>
                </c:pt>
                <c:pt idx="134">
                  <c:v>45.689200058235251</c:v>
                </c:pt>
                <c:pt idx="135">
                  <c:v>45.72423505822843</c:v>
                </c:pt>
                <c:pt idx="136">
                  <c:v>45.759141014548931</c:v>
                </c:pt>
                <c:pt idx="137">
                  <c:v>45.793919342690451</c:v>
                </c:pt>
                <c:pt idx="138">
                  <c:v>45.828571432456535</c:v>
                </c:pt>
                <c:pt idx="139">
                  <c:v>45.863098648608648</c:v>
                </c:pt>
                <c:pt idx="140">
                  <c:v>45.897502331493378</c:v>
                </c:pt>
                <c:pt idx="141">
                  <c:v>45.931783797649537</c:v>
                </c:pt>
                <c:pt idx="142">
                  <c:v>45.965944340396078</c:v>
                </c:pt>
                <c:pt idx="143">
                  <c:v>45.999985230401364</c:v>
                </c:pt>
                <c:pt idx="144">
                  <c:v>46.033907716234729</c:v>
                </c:pt>
                <c:pt idx="145">
                  <c:v>46.067713024900804</c:v>
                </c:pt>
                <c:pt idx="146">
                  <c:v>46.101402362357391</c:v>
                </c:pt>
                <c:pt idx="147">
                  <c:v>46.134976914017457</c:v>
                </c:pt>
                <c:pt idx="148">
                  <c:v>46.1684378452358</c:v>
                </c:pt>
                <c:pt idx="149">
                  <c:v>46.201786301781034</c:v>
                </c:pt>
                <c:pt idx="150">
                  <c:v>46.23502341029338</c:v>
                </c:pt>
                <c:pt idx="151">
                  <c:v>46.268150278728783</c:v>
                </c:pt>
                <c:pt idx="152">
                  <c:v>46.301167996789843</c:v>
                </c:pt>
                <c:pt idx="153">
                  <c:v>46.334077636344084</c:v>
                </c:pt>
                <c:pt idx="154">
                  <c:v>46.366880251829983</c:v>
                </c:pt>
                <c:pt idx="155">
                  <c:v>46.399576880651139</c:v>
                </c:pt>
                <c:pt idx="156">
                  <c:v>46.432168543559108</c:v>
                </c:pt>
                <c:pt idx="157">
                  <c:v>46.464656245025232</c:v>
                </c:pt>
                <c:pt idx="158">
                  <c:v>46.497040973601834</c:v>
                </c:pt>
                <c:pt idx="159">
                  <c:v>46.529323702273231</c:v>
                </c:pt>
                <c:pt idx="160">
                  <c:v>46.561505388796789</c:v>
                </c:pt>
                <c:pt idx="161">
                  <c:v>46.593586976034494</c:v>
                </c:pt>
                <c:pt idx="162">
                  <c:v>46.625569392275246</c:v>
                </c:pt>
                <c:pt idx="163">
                  <c:v>46.657453551548286</c:v>
                </c:pt>
                <c:pt idx="164">
                  <c:v>46.689240353927985</c:v>
                </c:pt>
                <c:pt idx="165">
                  <c:v>46.720930685830297</c:v>
                </c:pt>
                <c:pt idx="166">
                  <c:v>46.752525420301183</c:v>
                </c:pt>
                <c:pt idx="167">
                  <c:v>46.784025417297272</c:v>
                </c:pt>
                <c:pt idx="168">
                  <c:v>46.815431523958935</c:v>
                </c:pt>
                <c:pt idx="169">
                  <c:v>46.846744574876119</c:v>
                </c:pt>
                <c:pt idx="170">
                  <c:v>46.877965392347136</c:v>
                </c:pt>
                <c:pt idx="171">
                  <c:v>46.90909478663059</c:v>
                </c:pt>
                <c:pt idx="172">
                  <c:v>46.94013355619078</c:v>
                </c:pt>
                <c:pt idx="173">
                  <c:v>46.971082487936599</c:v>
                </c:pt>
                <c:pt idx="174">
                  <c:v>47.001942357454382</c:v>
                </c:pt>
                <c:pt idx="175">
                  <c:v>47.032713929234617</c:v>
                </c:pt>
                <c:pt idx="176">
                  <c:v>47.063397956892977</c:v>
                </c:pt>
                <c:pt idx="177">
                  <c:v>47.093995183385616</c:v>
                </c:pt>
                <c:pt idx="178">
                  <c:v>47.124506341219096</c:v>
                </c:pt>
                <c:pt idx="179">
                  <c:v>47.154932152655</c:v>
                </c:pt>
                <c:pt idx="180">
                  <c:v>47.1852733299094</c:v>
                </c:pt>
                <c:pt idx="181">
                  <c:v>47.215530575347401</c:v>
                </c:pt>
                <c:pt idx="182">
                  <c:v>47.245704581672825</c:v>
                </c:pt>
                <c:pt idx="183">
                  <c:v>47.275796032113263</c:v>
                </c:pt>
                <c:pt idx="184">
                  <c:v>47.305805600600578</c:v>
                </c:pt>
                <c:pt idx="185">
                  <c:v>47.335733951946978</c:v>
                </c:pt>
                <c:pt idx="186">
                  <c:v>47.365581742016914</c:v>
                </c:pt>
                <c:pt idx="187">
                  <c:v>47.395349617894738</c:v>
                </c:pt>
                <c:pt idx="188">
                  <c:v>47.425038218048371</c:v>
                </c:pt>
                <c:pt idx="189">
                  <c:v>47.454648172489129</c:v>
                </c:pt>
                <c:pt idx="190">
                  <c:v>47.484180102927667</c:v>
                </c:pt>
                <c:pt idx="191">
                  <c:v>47.513634622926304</c:v>
                </c:pt>
                <c:pt idx="192">
                  <c:v>47.543012338047745</c:v>
                </c:pt>
                <c:pt idx="193">
                  <c:v>47.572313846000384</c:v>
                </c:pt>
                <c:pt idx="194">
                  <c:v>47.601539736780111</c:v>
                </c:pt>
                <c:pt idx="195">
                  <c:v>47.630690592809017</c:v>
                </c:pt>
                <c:pt idx="196">
                  <c:v>47.659766989070725</c:v>
                </c:pt>
                <c:pt idx="197">
                  <c:v>47.688769493242781</c:v>
                </c:pt>
                <c:pt idx="198">
                  <c:v>47.717698665825935</c:v>
                </c:pt>
                <c:pt idx="199">
                  <c:v>47.746555060270545</c:v>
                </c:pt>
                <c:pt idx="200">
                  <c:v>47.775339223100083</c:v>
                </c:pt>
                <c:pt idx="201">
                  <c:v>47.804051694031941</c:v>
                </c:pt>
                <c:pt idx="202">
                  <c:v>47.832693006095496</c:v>
                </c:pt>
                <c:pt idx="203">
                  <c:v>47.861263685747545</c:v>
                </c:pt>
                <c:pt idx="204">
                  <c:v>47.889764252985231</c:v>
                </c:pt>
                <c:pt idx="205">
                  <c:v>47.918195221456457</c:v>
                </c:pt>
                <c:pt idx="206">
                  <c:v>47.946557098567894</c:v>
                </c:pt>
                <c:pt idx="207">
                  <c:v>47.974850385590656</c:v>
                </c:pt>
                <c:pt idx="208">
                  <c:v>48.003075577763632</c:v>
                </c:pt>
                <c:pt idx="209">
                  <c:v>48.031233164394649</c:v>
                </c:pt>
                <c:pt idx="210">
                  <c:v>48.059323628959447</c:v>
                </c:pt>
                <c:pt idx="211">
                  <c:v>48.087347449198525</c:v>
                </c:pt>
                <c:pt idx="212">
                  <c:v>48.115305097211944</c:v>
                </c:pt>
                <c:pt idx="213">
                  <c:v>48.14319703955212</c:v>
                </c:pt>
                <c:pt idx="214">
                  <c:v>48.171023737314663</c:v>
                </c:pt>
                <c:pt idx="215">
                  <c:v>48.198785646227307</c:v>
                </c:pt>
                <c:pt idx="216">
                  <c:v>48.226483216737009</c:v>
                </c:pt>
                <c:pt idx="217">
                  <c:v>48.254116894095198</c:v>
                </c:pt>
                <c:pt idx="218">
                  <c:v>48.281687118441312</c:v>
                </c:pt>
                <c:pt idx="219">
                  <c:v>48.309194324884558</c:v>
                </c:pt>
                <c:pt idx="220">
                  <c:v>48.336638943584077</c:v>
                </c:pt>
                <c:pt idx="221">
                  <c:v>48.364021399827379</c:v>
                </c:pt>
                <c:pt idx="222">
                  <c:v>48.391342114107267</c:v>
                </c:pt>
                <c:pt idx="223">
                  <c:v>48.418601502197177</c:v>
                </c:pt>
                <c:pt idx="224">
                  <c:v>48.445799975224965</c:v>
                </c:pt>
                <c:pt idx="225">
                  <c:v>48.4729379397453</c:v>
                </c:pt>
                <c:pt idx="226">
                  <c:v>48.500015797810534</c:v>
                </c:pt>
                <c:pt idx="227">
                  <c:v>48.527033947040223</c:v>
                </c:pt>
                <c:pt idx="228">
                  <c:v>48.553992780689228</c:v>
                </c:pt>
                <c:pt idx="229">
                  <c:v>48.580892687714503</c:v>
                </c:pt>
                <c:pt idx="230">
                  <c:v>48.60773405284057</c:v>
                </c:pt>
                <c:pt idx="231">
                  <c:v>48.634517256623745</c:v>
                </c:pt>
                <c:pt idx="232">
                  <c:v>48.661242675515027</c:v>
                </c:pt>
                <c:pt idx="233">
                  <c:v>48.687910681921906</c:v>
                </c:pt>
                <c:pt idx="234">
                  <c:v>48.714521644268849</c:v>
                </c:pt>
                <c:pt idx="235">
                  <c:v>48.74107592705672</c:v>
                </c:pt>
                <c:pt idx="236">
                  <c:v>48.767573890921007</c:v>
                </c:pt>
                <c:pt idx="237">
                  <c:v>48.794015892688989</c:v>
                </c:pt>
                <c:pt idx="238">
                  <c:v>48.82040228543579</c:v>
                </c:pt>
                <c:pt idx="239">
                  <c:v>48.84673341853938</c:v>
                </c:pt>
                <c:pt idx="240">
                  <c:v>48.873009637734555</c:v>
                </c:pt>
                <c:pt idx="241">
                  <c:v>48.899231285165889</c:v>
                </c:pt>
                <c:pt idx="242">
                  <c:v>48.925398699439739</c:v>
                </c:pt>
                <c:pt idx="243">
                  <c:v>48.951512215675237</c:v>
                </c:pt>
                <c:pt idx="244">
                  <c:v>48.977572165554356</c:v>
                </c:pt>
                <c:pt idx="245">
                  <c:v>49.003578877371112</c:v>
                </c:pt>
                <c:pt idx="246">
                  <c:v>49.029532676079739</c:v>
                </c:pt>
                <c:pt idx="247">
                  <c:v>49.055433883342133</c:v>
                </c:pt>
                <c:pt idx="248">
                  <c:v>49.081282817574319</c:v>
                </c:pt>
                <c:pt idx="249">
                  <c:v>49.10707979399217</c:v>
                </c:pt>
                <c:pt idx="250">
                  <c:v>49.132825124656172</c:v>
                </c:pt>
                <c:pt idx="251">
                  <c:v>49.158519118515557</c:v>
                </c:pt>
                <c:pt idx="252">
                  <c:v>49.184162081451511</c:v>
                </c:pt>
                <c:pt idx="253">
                  <c:v>49.20975431631966</c:v>
                </c:pt>
                <c:pt idx="254">
                  <c:v>49.235296122991812</c:v>
                </c:pt>
                <c:pt idx="255">
                  <c:v>49.260787798396962</c:v>
                </c:pt>
                <c:pt idx="256">
                  <c:v>49.286229636561536</c:v>
                </c:pt>
                <c:pt idx="257">
                  <c:v>49.311621928648997</c:v>
                </c:pt>
                <c:pt idx="258">
                  <c:v>49.336964962998678</c:v>
                </c:pt>
                <c:pt idx="259">
                  <c:v>49.362259025164029</c:v>
                </c:pt>
                <c:pt idx="260">
                  <c:v>49.387504397950124</c:v>
                </c:pt>
                <c:pt idx="261">
                  <c:v>49.412701361450544</c:v>
                </c:pt>
                <c:pt idx="262">
                  <c:v>49.43785019308369</c:v>
                </c:pt>
                <c:pt idx="263">
                  <c:v>49.462951167628347</c:v>
                </c:pt>
                <c:pt idx="264">
                  <c:v>49.488004557258748</c:v>
                </c:pt>
                <c:pt idx="265">
                  <c:v>49.513010631579029</c:v>
                </c:pt>
                <c:pt idx="266">
                  <c:v>49.537969657657023</c:v>
                </c:pt>
                <c:pt idx="267">
                  <c:v>49.56288190005759</c:v>
                </c:pt>
                <c:pt idx="268">
                  <c:v>49.587747620875305</c:v>
                </c:pt>
                <c:pt idx="269">
                  <c:v>49.612567079766634</c:v>
                </c:pt>
                <c:pt idx="270">
                  <c:v>49.637340533981586</c:v>
                </c:pt>
                <c:pt idx="271">
                  <c:v>49.662068238394809</c:v>
                </c:pt>
                <c:pt idx="272">
                  <c:v>49.686750445536177</c:v>
                </c:pt>
                <c:pt idx="273">
                  <c:v>49.711387405620876</c:v>
                </c:pt>
                <c:pt idx="274">
                  <c:v>49.735979366579031</c:v>
                </c:pt>
                <c:pt idx="275">
                  <c:v>49.760526574084786</c:v>
                </c:pt>
                <c:pt idx="276">
                  <c:v>49.785029271584932</c:v>
                </c:pt>
                <c:pt idx="277">
                  <c:v>49.809487700327097</c:v>
                </c:pt>
                <c:pt idx="278">
                  <c:v>49.833902099387466</c:v>
                </c:pt>
                <c:pt idx="279">
                  <c:v>49.858272705698006</c:v>
                </c:pt>
                <c:pt idx="280">
                  <c:v>49.882599754073333</c:v>
                </c:pt>
                <c:pt idx="281">
                  <c:v>49.906883477237088</c:v>
                </c:pt>
                <c:pt idx="282">
                  <c:v>49.931124105847928</c:v>
                </c:pt>
                <c:pt idx="283">
                  <c:v>49.955321868525047</c:v>
                </c:pt>
                <c:pt idx="284">
                  <c:v>49.979476991873405</c:v>
                </c:pt>
                <c:pt idx="285">
                  <c:v>50.0035897005084</c:v>
                </c:pt>
                <c:pt idx="286">
                  <c:v>50.02766021708031</c:v>
                </c:pt>
                <c:pt idx="287">
                  <c:v>50.051688762298241</c:v>
                </c:pt>
                <c:pt idx="288">
                  <c:v>50.07567555495374</c:v>
                </c:pt>
                <c:pt idx="289">
                  <c:v>50.099620811944057</c:v>
                </c:pt>
                <c:pt idx="290">
                  <c:v>50.123524748294997</c:v>
                </c:pt>
                <c:pt idx="291">
                  <c:v>50.147387577183494</c:v>
                </c:pt>
                <c:pt idx="292">
                  <c:v>50.171209509959731</c:v>
                </c:pt>
                <c:pt idx="293">
                  <c:v>50.194990756169041</c:v>
                </c:pt>
                <c:pt idx="294">
                  <c:v>50.218731523573361</c:v>
                </c:pt>
                <c:pt idx="295">
                  <c:v>50.242432018172451</c:v>
                </c:pt>
                <c:pt idx="296">
                  <c:v>50.266092444224711</c:v>
                </c:pt>
                <c:pt idx="297">
                  <c:v>50.289713004267753</c:v>
                </c:pt>
                <c:pt idx="298">
                  <c:v>50.313293899138607</c:v>
                </c:pt>
                <c:pt idx="299">
                  <c:v>50.336835327993633</c:v>
                </c:pt>
                <c:pt idx="300">
                  <c:v>50.360337488328192</c:v>
                </c:pt>
                <c:pt idx="301">
                  <c:v>50.38380057599592</c:v>
                </c:pt>
                <c:pt idx="302">
                  <c:v>50.407224785227825</c:v>
                </c:pt>
                <c:pt idx="303">
                  <c:v>50.430610308650998</c:v>
                </c:pt>
                <c:pt idx="304">
                  <c:v>50.453957337307102</c:v>
                </c:pt>
                <c:pt idx="305">
                  <c:v>50.47726606067063</c:v>
                </c:pt>
                <c:pt idx="306">
                  <c:v>50.500536666666775</c:v>
                </c:pt>
                <c:pt idx="307">
                  <c:v>50.52376934168916</c:v>
                </c:pt>
                <c:pt idx="308">
                  <c:v>50.546964270617224</c:v>
                </c:pt>
                <c:pt idx="309">
                  <c:v>50.570121636833399</c:v>
                </c:pt>
                <c:pt idx="310">
                  <c:v>50.593241622240043</c:v>
                </c:pt>
                <c:pt idx="311">
                  <c:v>50.616324407276068</c:v>
                </c:pt>
                <c:pt idx="312">
                  <c:v>50.639370170933425</c:v>
                </c:pt>
                <c:pt idx="313">
                  <c:v>50.662379090773243</c:v>
                </c:pt>
                <c:pt idx="314">
                  <c:v>50.685351342941821</c:v>
                </c:pt>
                <c:pt idx="315">
                  <c:v>50.708287102186361</c:v>
                </c:pt>
                <c:pt idx="316">
                  <c:v>50.731186541870471</c:v>
                </c:pt>
                <c:pt idx="317">
                  <c:v>50.754049833989441</c:v>
                </c:pt>
                <c:pt idx="318">
                  <c:v>50.776877149185346</c:v>
                </c:pt>
                <c:pt idx="319">
                  <c:v>50.799668656761867</c:v>
                </c:pt>
                <c:pt idx="320">
                  <c:v>50.822424524698974</c:v>
                </c:pt>
                <c:pt idx="321">
                  <c:v>50.845144919667348</c:v>
                </c:pt>
                <c:pt idx="322">
                  <c:v>50.867830007042627</c:v>
                </c:pt>
                <c:pt idx="323">
                  <c:v>50.890479950919477</c:v>
                </c:pt>
                <c:pt idx="324">
                  <c:v>50.913094914125395</c:v>
                </c:pt>
                <c:pt idx="325">
                  <c:v>50.935675058234409</c:v>
                </c:pt>
                <c:pt idx="326">
                  <c:v>50.958220543580502</c:v>
                </c:pt>
                <c:pt idx="327">
                  <c:v>50.98073152927094</c:v>
                </c:pt>
                <c:pt idx="328">
                  <c:v>51.003208173199347</c:v>
                </c:pt>
                <c:pt idx="329">
                  <c:v>51.025650632058628</c:v>
                </c:pt>
                <c:pt idx="330">
                  <c:v>51.048059061353705</c:v>
                </c:pt>
                <c:pt idx="331">
                  <c:v>51.070433615414117</c:v>
                </c:pt>
                <c:pt idx="332">
                  <c:v>51.092774447406399</c:v>
                </c:pt>
                <c:pt idx="333">
                  <c:v>51.115081709346299</c:v>
                </c:pt>
                <c:pt idx="334">
                  <c:v>51.137355552110904</c:v>
                </c:pt>
                <c:pt idx="335">
                  <c:v>51.159596125450463</c:v>
                </c:pt>
                <c:pt idx="336">
                  <c:v>51.181803578000213</c:v>
                </c:pt>
                <c:pt idx="337">
                  <c:v>51.203978057291913</c:v>
                </c:pt>
                <c:pt idx="338">
                  <c:v>51.226119709765307</c:v>
                </c:pt>
                <c:pt idx="339">
                  <c:v>51.248228680779391</c:v>
                </c:pt>
                <c:pt idx="340">
                  <c:v>51.270305114623575</c:v>
                </c:pt>
                <c:pt idx="341">
                  <c:v>51.292349154528623</c:v>
                </c:pt>
                <c:pt idx="342">
                  <c:v>51.314360942677524</c:v>
                </c:pt>
                <c:pt idx="343">
                  <c:v>51.336340620216205</c:v>
                </c:pt>
                <c:pt idx="344">
                  <c:v>51.35828832726407</c:v>
                </c:pt>
                <c:pt idx="345">
                  <c:v>51.380204202924411</c:v>
                </c:pt>
                <c:pt idx="346">
                  <c:v>51.402088385294711</c:v>
                </c:pt>
                <c:pt idx="347">
                  <c:v>51.423941011476806</c:v>
                </c:pt>
                <c:pt idx="348">
                  <c:v>51.445762217586882</c:v>
                </c:pt>
                <c:pt idx="349">
                  <c:v>51.467552138765384</c:v>
                </c:pt>
                <c:pt idx="350">
                  <c:v>51.489310909186763</c:v>
                </c:pt>
                <c:pt idx="351">
                  <c:v>51.511038662069154</c:v>
                </c:pt>
                <c:pt idx="352">
                  <c:v>51.532735529683833</c:v>
                </c:pt>
                <c:pt idx="353">
                  <c:v>51.554401643364656</c:v>
                </c:pt>
                <c:pt idx="354">
                  <c:v>51.576037133517332</c:v>
                </c:pt>
                <c:pt idx="355">
                  <c:v>51.597642129628561</c:v>
                </c:pt>
                <c:pt idx="356">
                  <c:v>51.619216760275073</c:v>
                </c:pt>
                <c:pt idx="357">
                  <c:v>51.640761153132587</c:v>
                </c:pt>
                <c:pt idx="358">
                  <c:v>51.662275434984586</c:v>
                </c:pt>
                <c:pt idx="359">
                  <c:v>51.683759731731058</c:v>
                </c:pt>
                <c:pt idx="360">
                  <c:v>51.705214168397063</c:v>
                </c:pt>
                <c:pt idx="361">
                  <c:v>51.72663886914124</c:v>
                </c:pt>
                <c:pt idx="362">
                  <c:v>51.748033957264191</c:v>
                </c:pt>
                <c:pt idx="363">
                  <c:v>51.769399555216729</c:v>
                </c:pt>
                <c:pt idx="364">
                  <c:v>51.790735784608103</c:v>
                </c:pt>
                <c:pt idx="365">
                  <c:v>51.812042766214027</c:v>
                </c:pt>
                <c:pt idx="366">
                  <c:v>51.83332061998469</c:v>
                </c:pt>
                <c:pt idx="367">
                  <c:v>51.854569465052634</c:v>
                </c:pt>
                <c:pt idx="368">
                  <c:v>51.875789419740492</c:v>
                </c:pt>
                <c:pt idx="369">
                  <c:v>51.896980601568735</c:v>
                </c:pt>
                <c:pt idx="370">
                  <c:v>51.918143127263221</c:v>
                </c:pt>
                <c:pt idx="371">
                  <c:v>51.939277112762724</c:v>
                </c:pt>
                <c:pt idx="372">
                  <c:v>51.960382673226327</c:v>
                </c:pt>
                <c:pt idx="373">
                  <c:v>51.981459923040745</c:v>
                </c:pt>
                <c:pt idx="374">
                  <c:v>52.002508975827581</c:v>
                </c:pt>
                <c:pt idx="375">
                  <c:v>52.023529944450416</c:v>
                </c:pt>
                <c:pt idx="376">
                  <c:v>52.044522941021953</c:v>
                </c:pt>
                <c:pt idx="377">
                  <c:v>52.06548807691091</c:v>
                </c:pt>
                <c:pt idx="378">
                  <c:v>52.08642546274897</c:v>
                </c:pt>
                <c:pt idx="379">
                  <c:v>52.107335208437561</c:v>
                </c:pt>
                <c:pt idx="380">
                  <c:v>52.128217423154595</c:v>
                </c:pt>
                <c:pt idx="381">
                  <c:v>52.149072215361137</c:v>
                </c:pt>
                <c:pt idx="382">
                  <c:v>52.169899692807945</c:v>
                </c:pt>
                <c:pt idx="383">
                  <c:v>52.190699962541991</c:v>
                </c:pt>
                <c:pt idx="384">
                  <c:v>52.211473130912864</c:v>
                </c:pt>
                <c:pt idx="385">
                  <c:v>52.232219303579122</c:v>
                </c:pt>
                <c:pt idx="386">
                  <c:v>52.252938585514563</c:v>
                </c:pt>
                <c:pt idx="387">
                  <c:v>52.273631081014422</c:v>
                </c:pt>
                <c:pt idx="388">
                  <c:v>52.294296893701485</c:v>
                </c:pt>
                <c:pt idx="389">
                  <c:v>52.31493612653216</c:v>
                </c:pt>
                <c:pt idx="390">
                  <c:v>52.335548881802438</c:v>
                </c:pt>
                <c:pt idx="391">
                  <c:v>52.356135261153852</c:v>
                </c:pt>
                <c:pt idx="392">
                  <c:v>52.376695365579266</c:v>
                </c:pt>
                <c:pt idx="393">
                  <c:v>52.397229295428701</c:v>
                </c:pt>
                <c:pt idx="394">
                  <c:v>52.417737150415022</c:v>
                </c:pt>
                <c:pt idx="395">
                  <c:v>52.438219029619617</c:v>
                </c:pt>
                <c:pt idx="396">
                  <c:v>52.458675031497947</c:v>
                </c:pt>
                <c:pt idx="397">
                  <c:v>52.479105253885081</c:v>
                </c:pt>
                <c:pt idx="398">
                  <c:v>52.49950979400117</c:v>
                </c:pt>
                <c:pt idx="399">
                  <c:v>52.519888748456822</c:v>
                </c:pt>
                <c:pt idx="400">
                  <c:v>52.540242213258466</c:v>
                </c:pt>
                <c:pt idx="401">
                  <c:v>52.560570283813604</c:v>
                </c:pt>
                <c:pt idx="402">
                  <c:v>52.580873054936035</c:v>
                </c:pt>
                <c:pt idx="403">
                  <c:v>52.601150620851001</c:v>
                </c:pt>
                <c:pt idx="404">
                  <c:v>52.62140307520032</c:v>
                </c:pt>
                <c:pt idx="405">
                  <c:v>52.641630511047438</c:v>
                </c:pt>
                <c:pt idx="406">
                  <c:v>52.661833020882355</c:v>
                </c:pt>
                <c:pt idx="407">
                  <c:v>52.68201069662662</c:v>
                </c:pt>
                <c:pt idx="408">
                  <c:v>52.702163629638193</c:v>
                </c:pt>
                <c:pt idx="409">
                  <c:v>52.722291910716251</c:v>
                </c:pt>
                <c:pt idx="410">
                  <c:v>52.742395630106003</c:v>
                </c:pt>
                <c:pt idx="411">
                  <c:v>52.762474877503365</c:v>
                </c:pt>
                <c:pt idx="412">
                  <c:v>52.782529742059666</c:v>
                </c:pt>
                <c:pt idx="413">
                  <c:v>52.802560312386234</c:v>
                </c:pt>
                <c:pt idx="414">
                  <c:v>52.822566676558992</c:v>
                </c:pt>
                <c:pt idx="415">
                  <c:v>52.842548922122958</c:v>
                </c:pt>
                <c:pt idx="416">
                  <c:v>52.862507136096724</c:v>
                </c:pt>
                <c:pt idx="417">
                  <c:v>52.882441404976866</c:v>
                </c:pt>
                <c:pt idx="418">
                  <c:v>52.902351814742332</c:v>
                </c:pt>
                <c:pt idx="419">
                  <c:v>52.922238450858771</c:v>
                </c:pt>
                <c:pt idx="420">
                  <c:v>52.942101398282773</c:v>
                </c:pt>
                <c:pt idx="421">
                  <c:v>52.961940741466165</c:v>
                </c:pt>
                <c:pt idx="422">
                  <c:v>52.981756564360161</c:v>
                </c:pt>
                <c:pt idx="423">
                  <c:v>53.001548950419505</c:v>
                </c:pt>
                <c:pt idx="424">
                  <c:v>53.02131798260659</c:v>
                </c:pt>
                <c:pt idx="425">
                  <c:v>53.041063743395512</c:v>
                </c:pt>
                <c:pt idx="426">
                  <c:v>53.06078631477606</c:v>
                </c:pt>
                <c:pt idx="427">
                  <c:v>53.080485778257724</c:v>
                </c:pt>
                <c:pt idx="428">
                  <c:v>53.100162214873599</c:v>
                </c:pt>
                <c:pt idx="429">
                  <c:v>53.119815705184294</c:v>
                </c:pt>
                <c:pt idx="430">
                  <c:v>53.139446329281746</c:v>
                </c:pt>
                <c:pt idx="431">
                  <c:v>53.159054166793069</c:v>
                </c:pt>
                <c:pt idx="432">
                  <c:v>53.17863929688432</c:v>
                </c:pt>
                <c:pt idx="433">
                  <c:v>53.198201798264165</c:v>
                </c:pt>
                <c:pt idx="434">
                  <c:v>53.217741749187667</c:v>
                </c:pt>
                <c:pt idx="435">
                  <c:v>53.237259227459845</c:v>
                </c:pt>
                <c:pt idx="436">
                  <c:v>53.256754310439362</c:v>
                </c:pt>
                <c:pt idx="437">
                  <c:v>53.276227075042058</c:v>
                </c:pt>
                <c:pt idx="438">
                  <c:v>53.295677597744501</c:v>
                </c:pt>
                <c:pt idx="439">
                  <c:v>53.315105954587509</c:v>
                </c:pt>
                <c:pt idx="440">
                  <c:v>53.334512221179587</c:v>
                </c:pt>
                <c:pt idx="441">
                  <c:v>53.353896472700384</c:v>
                </c:pt>
                <c:pt idx="442">
                  <c:v>53.373258783904085</c:v>
                </c:pt>
                <c:pt idx="443">
                  <c:v>53.392599229122766</c:v>
                </c:pt>
                <c:pt idx="444">
                  <c:v>53.411917882269734</c:v>
                </c:pt>
                <c:pt idx="445">
                  <c:v>53.431214816842818</c:v>
                </c:pt>
                <c:pt idx="446">
                  <c:v>53.450490105927635</c:v>
                </c:pt>
                <c:pt idx="447">
                  <c:v>53.469743822200797</c:v>
                </c:pt>
                <c:pt idx="448">
                  <c:v>53.48897603793317</c:v>
                </c:pt>
                <c:pt idx="449">
                  <c:v>53.508186824992947</c:v>
                </c:pt>
                <c:pt idx="450">
                  <c:v>53.527376254848861</c:v>
                </c:pt>
                <c:pt idx="451">
                  <c:v>53.546544398573239</c:v>
                </c:pt>
                <c:pt idx="452">
                  <c:v>53.565691326845105</c:v>
                </c:pt>
                <c:pt idx="453">
                  <c:v>53.584817109953207</c:v>
                </c:pt>
                <c:pt idx="454">
                  <c:v>53.603921817798998</c:v>
                </c:pt>
                <c:pt idx="455">
                  <c:v>53.623005519899692</c:v>
                </c:pt>
                <c:pt idx="456">
                  <c:v>53.642068285391119</c:v>
                </c:pt>
                <c:pt idx="457">
                  <c:v>53.661110183030736</c:v>
                </c:pt>
                <c:pt idx="458">
                  <c:v>53.68013128120046</c:v>
                </c:pt>
                <c:pt idx="459">
                  <c:v>53.699131647909553</c:v>
                </c:pt>
                <c:pt idx="460">
                  <c:v>53.718111350797471</c:v>
                </c:pt>
                <c:pt idx="461">
                  <c:v>53.737070457136646</c:v>
                </c:pt>
                <c:pt idx="462">
                  <c:v>53.756009033835305</c:v>
                </c:pt>
                <c:pt idx="463">
                  <c:v>53.774927147440188</c:v>
                </c:pt>
                <c:pt idx="464">
                  <c:v>53.793824864139296</c:v>
                </c:pt>
                <c:pt idx="465">
                  <c:v>53.812702249764584</c:v>
                </c:pt>
                <c:pt idx="466">
                  <c:v>53.831559369794647</c:v>
                </c:pt>
                <c:pt idx="467">
                  <c:v>53.85039628935737</c:v>
                </c:pt>
                <c:pt idx="468">
                  <c:v>53.86921307323253</c:v>
                </c:pt>
                <c:pt idx="469">
                  <c:v>53.888009785854415</c:v>
                </c:pt>
                <c:pt idx="470">
                  <c:v>53.906786491314406</c:v>
                </c:pt>
                <c:pt idx="471">
                  <c:v>53.9255432533635</c:v>
                </c:pt>
                <c:pt idx="472">
                  <c:v>53.944280135414871</c:v>
                </c:pt>
                <c:pt idx="473">
                  <c:v>53.962997200546312</c:v>
                </c:pt>
                <c:pt idx="474">
                  <c:v>53.981694511502809</c:v>
                </c:pt>
                <c:pt idx="475">
                  <c:v>54.000372130698878</c:v>
                </c:pt>
                <c:pt idx="476">
                  <c:v>54.019030120221089</c:v>
                </c:pt>
                <c:pt idx="477">
                  <c:v>54.037668541830428</c:v>
                </c:pt>
                <c:pt idx="478">
                  <c:v>54.056287456964697</c:v>
                </c:pt>
                <c:pt idx="479">
                  <c:v>54.074886926740874</c:v>
                </c:pt>
                <c:pt idx="480">
                  <c:v>54.093467011957443</c:v>
                </c:pt>
                <c:pt idx="481">
                  <c:v>54.112027773096756</c:v>
                </c:pt>
                <c:pt idx="482">
                  <c:v>54.130569270327243</c:v>
                </c:pt>
                <c:pt idx="483">
                  <c:v>54.149091563505785</c:v>
                </c:pt>
                <c:pt idx="484">
                  <c:v>54.167594712179906</c:v>
                </c:pt>
                <c:pt idx="485">
                  <c:v>54.186078775590033</c:v>
                </c:pt>
                <c:pt idx="486">
                  <c:v>54.204543812671687</c:v>
                </c:pt>
                <c:pt idx="487">
                  <c:v>54.222989882057703</c:v>
                </c:pt>
                <c:pt idx="488">
                  <c:v>54.241417042080393</c:v>
                </c:pt>
                <c:pt idx="489">
                  <c:v>54.259825350773674</c:v>
                </c:pt>
                <c:pt idx="490">
                  <c:v>54.278214865875235</c:v>
                </c:pt>
                <c:pt idx="491">
                  <c:v>54.296585644828625</c:v>
                </c:pt>
                <c:pt idx="492">
                  <c:v>54.314937744785368</c:v>
                </c:pt>
                <c:pt idx="493">
                  <c:v>54.333271222607024</c:v>
                </c:pt>
                <c:pt idx="494">
                  <c:v>54.351586134867219</c:v>
                </c:pt>
                <c:pt idx="495">
                  <c:v>54.369882537853748</c:v>
                </c:pt>
                <c:pt idx="496">
                  <c:v>54.388160487570531</c:v>
                </c:pt>
                <c:pt idx="497">
                  <c:v>54.406420039739643</c:v>
                </c:pt>
                <c:pt idx="498">
                  <c:v>54.424661249803293</c:v>
                </c:pt>
                <c:pt idx="499">
                  <c:v>54.442884172925758</c:v>
                </c:pt>
                <c:pt idx="500">
                  <c:v>54.4610888639954</c:v>
                </c:pt>
                <c:pt idx="501">
                  <c:v>54.4792753776265</c:v>
                </c:pt>
                <c:pt idx="502">
                  <c:v>54.497443768161261</c:v>
                </c:pt>
                <c:pt idx="503">
                  <c:v>54.51559408967163</c:v>
                </c:pt>
                <c:pt idx="504">
                  <c:v>54.533726395961239</c:v>
                </c:pt>
                <c:pt idx="505">
                  <c:v>54.551840740567187</c:v>
                </c:pt>
                <c:pt idx="506">
                  <c:v>54.569937176761982</c:v>
                </c:pt>
                <c:pt idx="507">
                  <c:v>54.588015757555276</c:v>
                </c:pt>
                <c:pt idx="508">
                  <c:v>54.606076535695749</c:v>
                </c:pt>
                <c:pt idx="509">
                  <c:v>54.624119563672842</c:v>
                </c:pt>
                <c:pt idx="510">
                  <c:v>54.642144893718594</c:v>
                </c:pt>
                <c:pt idx="511">
                  <c:v>54.66015257780937</c:v>
                </c:pt>
                <c:pt idx="512">
                  <c:v>54.678142667667629</c:v>
                </c:pt>
                <c:pt idx="513">
                  <c:v>54.696115214763623</c:v>
                </c:pt>
                <c:pt idx="514">
                  <c:v>54.714070270317166</c:v>
                </c:pt>
                <c:pt idx="515">
                  <c:v>54.732007885299303</c:v>
                </c:pt>
                <c:pt idx="516">
                  <c:v>54.749928110433999</c:v>
                </c:pt>
                <c:pt idx="517">
                  <c:v>54.767830996199834</c:v>
                </c:pt>
                <c:pt idx="518">
                  <c:v>54.785716592831626</c:v>
                </c:pt>
                <c:pt idx="519">
                  <c:v>54.803584950322119</c:v>
                </c:pt>
                <c:pt idx="520">
                  <c:v>54.821436118423577</c:v>
                </c:pt>
                <c:pt idx="521">
                  <c:v>54.839270146649426</c:v>
                </c:pt>
                <c:pt idx="522">
                  <c:v>54.85708708427584</c:v>
                </c:pt>
                <c:pt idx="523">
                  <c:v>54.874886980343319</c:v>
                </c:pt>
                <c:pt idx="524">
                  <c:v>54.892669883658314</c:v>
                </c:pt>
                <c:pt idx="525">
                  <c:v>54.910435842794712</c:v>
                </c:pt>
                <c:pt idx="526">
                  <c:v>54.928184906095453</c:v>
                </c:pt>
                <c:pt idx="527">
                  <c:v>54.945917121674029</c:v>
                </c:pt>
                <c:pt idx="528">
                  <c:v>54.963632537416011</c:v>
                </c:pt>
                <c:pt idx="529">
                  <c:v>54.98133120098057</c:v>
                </c:pt>
                <c:pt idx="530">
                  <c:v>54.999013159801947</c:v>
                </c:pt>
                <c:pt idx="531">
                  <c:v>55.016678461090976</c:v>
                </c:pt>
                <c:pt idx="532">
                  <c:v>55.034327151836507</c:v>
                </c:pt>
                <c:pt idx="533">
                  <c:v>55.051959278806898</c:v>
                </c:pt>
                <c:pt idx="534">
                  <c:v>55.06957488855145</c:v>
                </c:pt>
                <c:pt idx="535">
                  <c:v>55.087174027401851</c:v>
                </c:pt>
                <c:pt idx="536">
                  <c:v>55.104756741473572</c:v>
                </c:pt>
                <c:pt idx="537">
                  <c:v>55.1223230766673</c:v>
                </c:pt>
                <c:pt idx="538">
                  <c:v>55.139873078670348</c:v>
                </c:pt>
                <c:pt idx="539">
                  <c:v>55.157406792957985</c:v>
                </c:pt>
                <c:pt idx="540">
                  <c:v>55.174924264794882</c:v>
                </c:pt>
                <c:pt idx="541">
                  <c:v>55.192425539236424</c:v>
                </c:pt>
                <c:pt idx="542">
                  <c:v>55.209910661130081</c:v>
                </c:pt>
                <c:pt idx="543">
                  <c:v>55.227379675116765</c:v>
                </c:pt>
                <c:pt idx="544">
                  <c:v>55.244832625632121</c:v>
                </c:pt>
                <c:pt idx="545">
                  <c:v>55.262269556907867</c:v>
                </c:pt>
                <c:pt idx="546">
                  <c:v>55.279690512973119</c:v>
                </c:pt>
                <c:pt idx="547">
                  <c:v>55.297095537655665</c:v>
                </c:pt>
                <c:pt idx="548">
                  <c:v>55.314484674583241</c:v>
                </c:pt>
                <c:pt idx="549">
                  <c:v>55.331857967184831</c:v>
                </c:pt>
                <c:pt idx="550">
                  <c:v>55.349215458691944</c:v>
                </c:pt>
                <c:pt idx="551">
                  <c:v>55.366557192139823</c:v>
                </c:pt>
                <c:pt idx="552">
                  <c:v>55.383883210368737</c:v>
                </c:pt>
                <c:pt idx="553">
                  <c:v>55.401193556025177</c:v>
                </c:pt>
                <c:pt idx="554">
                  <c:v>55.41848827156312</c:v>
                </c:pt>
                <c:pt idx="555">
                  <c:v>55.435767399245194</c:v>
                </c:pt>
                <c:pt idx="556">
                  <c:v>55.453030981143925</c:v>
                </c:pt>
                <c:pt idx="557">
                  <c:v>55.470279059142939</c:v>
                </c:pt>
                <c:pt idx="558">
                  <c:v>55.487511674938091</c:v>
                </c:pt>
                <c:pt idx="559">
                  <c:v>55.504728870038711</c:v>
                </c:pt>
                <c:pt idx="560">
                  <c:v>55.521930685768709</c:v>
                </c:pt>
                <c:pt idx="561">
                  <c:v>55.539117163267768</c:v>
                </c:pt>
                <c:pt idx="562">
                  <c:v>55.556288343492497</c:v>
                </c:pt>
                <c:pt idx="563">
                  <c:v>55.573444267217539</c:v>
                </c:pt>
                <c:pt idx="564">
                  <c:v>55.59058497503672</c:v>
                </c:pt>
                <c:pt idx="565">
                  <c:v>55.607710507364189</c:v>
                </c:pt>
                <c:pt idx="566">
                  <c:v>55.624820904435481</c:v>
                </c:pt>
                <c:pt idx="567">
                  <c:v>55.64191620630865</c:v>
                </c:pt>
                <c:pt idx="568">
                  <c:v>55.658996452865381</c:v>
                </c:pt>
                <c:pt idx="569">
                  <c:v>55.676061683812037</c:v>
                </c:pt>
                <c:pt idx="570">
                  <c:v>55.693111938680751</c:v>
                </c:pt>
                <c:pt idx="571">
                  <c:v>55.71014725683051</c:v>
                </c:pt>
                <c:pt idx="572">
                  <c:v>55.727167677448207</c:v>
                </c:pt>
                <c:pt idx="573">
                  <c:v>55.744173239549653</c:v>
                </c:pt>
                <c:pt idx="574">
                  <c:v>55.761163981980701</c:v>
                </c:pt>
                <c:pt idx="575">
                  <c:v>55.778139943418203</c:v>
                </c:pt>
                <c:pt idx="576">
                  <c:v>55.795101162371083</c:v>
                </c:pt>
                <c:pt idx="577">
                  <c:v>55.812047677181333</c:v>
                </c:pt>
                <c:pt idx="578">
                  <c:v>55.828979526025051</c:v>
                </c:pt>
                <c:pt idx="579">
                  <c:v>55.845896746913411</c:v>
                </c:pt>
                <c:pt idx="580">
                  <c:v>55.862799377693676</c:v>
                </c:pt>
                <c:pt idx="581">
                  <c:v>55.879687456050206</c:v>
                </c:pt>
                <c:pt idx="582">
                  <c:v>55.896561019505384</c:v>
                </c:pt>
                <c:pt idx="583">
                  <c:v>55.913420105420641</c:v>
                </c:pt>
                <c:pt idx="584">
                  <c:v>55.930264750997395</c:v>
                </c:pt>
                <c:pt idx="585">
                  <c:v>55.947094993278029</c:v>
                </c:pt>
                <c:pt idx="586">
                  <c:v>55.963910869146815</c:v>
                </c:pt>
                <c:pt idx="587">
                  <c:v>55.980712415330878</c:v>
                </c:pt>
                <c:pt idx="588">
                  <c:v>55.997499668401105</c:v>
                </c:pt>
                <c:pt idx="589">
                  <c:v>56.014272664773102</c:v>
                </c:pt>
                <c:pt idx="590">
                  <c:v>56.031031440708134</c:v>
                </c:pt>
                <c:pt idx="591">
                  <c:v>56.047776032313962</c:v>
                </c:pt>
                <c:pt idx="592">
                  <c:v>56.064506475545841</c:v>
                </c:pt>
                <c:pt idx="593">
                  <c:v>56.08122280620735</c:v>
                </c:pt>
                <c:pt idx="594">
                  <c:v>56.097925059951351</c:v>
                </c:pt>
                <c:pt idx="595">
                  <c:v>56.114613272280792</c:v>
                </c:pt>
                <c:pt idx="596">
                  <c:v>56.131287478549694</c:v>
                </c:pt>
                <c:pt idx="597">
                  <c:v>56.147947713963909</c:v>
                </c:pt>
                <c:pt idx="598">
                  <c:v>56.164594013582104</c:v>
                </c:pt>
                <c:pt idx="599">
                  <c:v>56.181226412316505</c:v>
                </c:pt>
                <c:pt idx="600">
                  <c:v>56.197844944933856</c:v>
                </c:pt>
                <c:pt idx="601">
                  <c:v>56.214449646056195</c:v>
                </c:pt>
                <c:pt idx="602">
                  <c:v>56.23104055016173</c:v>
                </c:pt>
                <c:pt idx="603">
                  <c:v>56.24761769158566</c:v>
                </c:pt>
                <c:pt idx="604">
                  <c:v>56.264181104521015</c:v>
                </c:pt>
                <c:pt idx="605">
                  <c:v>56.280730823019482</c:v>
                </c:pt>
                <c:pt idx="606">
                  <c:v>56.297266880992176</c:v>
                </c:pt>
                <c:pt idx="607">
                  <c:v>56.313789312210531</c:v>
                </c:pt>
                <c:pt idx="608">
                  <c:v>56.33029815030703</c:v>
                </c:pt>
                <c:pt idx="609">
                  <c:v>56.346793428776053</c:v>
                </c:pt>
                <c:pt idx="610">
                  <c:v>56.363275180974654</c:v>
                </c:pt>
                <c:pt idx="611">
                  <c:v>56.379743440123313</c:v>
                </c:pt>
                <c:pt idx="612">
                  <c:v>56.396198239306798</c:v>
                </c:pt>
                <c:pt idx="613">
                  <c:v>56.412639611474852</c:v>
                </c:pt>
                <c:pt idx="614">
                  <c:v>56.429067589443022</c:v>
                </c:pt>
                <c:pt idx="615">
                  <c:v>56.445482205893413</c:v>
                </c:pt>
                <c:pt idx="616">
                  <c:v>56.461883493375403</c:v>
                </c:pt>
                <c:pt idx="617">
                  <c:v>56.478271484306475</c:v>
                </c:pt>
                <c:pt idx="618">
                  <c:v>56.494646210972881</c:v>
                </c:pt>
                <c:pt idx="619">
                  <c:v>56.511007705530446</c:v>
                </c:pt>
                <c:pt idx="620">
                  <c:v>56.527356000005284</c:v>
                </c:pt>
                <c:pt idx="621">
                  <c:v>56.543691126294512</c:v>
                </c:pt>
                <c:pt idx="622">
                  <c:v>56.560013116166999</c:v>
                </c:pt>
                <c:pt idx="623">
                  <c:v>56.576322001264082</c:v>
                </c:pt>
                <c:pt idx="624">
                  <c:v>56.592617813100276</c:v>
                </c:pt>
                <c:pt idx="625">
                  <c:v>56.608900583063985</c:v>
                </c:pt>
                <c:pt idx="626">
                  <c:v>56.625170342418215</c:v>
                </c:pt>
                <c:pt idx="627">
                  <c:v>56.641427122301266</c:v>
                </c:pt>
                <c:pt idx="628">
                  <c:v>56.657670953727425</c:v>
                </c:pt>
                <c:pt idx="629">
                  <c:v>56.673901867587674</c:v>
                </c:pt>
                <c:pt idx="630">
                  <c:v>56.690119894650365</c:v>
                </c:pt>
                <c:pt idx="631">
                  <c:v>56.70632506556187</c:v>
                </c:pt>
                <c:pt idx="632">
                  <c:v>56.722517410847317</c:v>
                </c:pt>
                <c:pt idx="633">
                  <c:v>56.738696960911213</c:v>
                </c:pt>
                <c:pt idx="634">
                  <c:v>56.754863746038133</c:v>
                </c:pt>
                <c:pt idx="635">
                  <c:v>56.771017796393366</c:v>
                </c:pt>
                <c:pt idx="636">
                  <c:v>56.78715914202359</c:v>
                </c:pt>
                <c:pt idx="637">
                  <c:v>56.803287812857505</c:v>
                </c:pt>
                <c:pt idx="638">
                  <c:v>56.819403838706492</c:v>
                </c:pt>
                <c:pt idx="639">
                  <c:v>56.835507249265262</c:v>
                </c:pt>
                <c:pt idx="640">
                  <c:v>56.851598074112474</c:v>
                </c:pt>
                <c:pt idx="641">
                  <c:v>56.867676342711377</c:v>
                </c:pt>
                <c:pt idx="642">
                  <c:v>56.883742084410471</c:v>
                </c:pt>
                <c:pt idx="643">
                  <c:v>56.899795328444057</c:v>
                </c:pt>
                <c:pt idx="644">
                  <c:v>56.915836103932946</c:v>
                </c:pt>
                <c:pt idx="645">
                  <c:v>56.931864439885025</c:v>
                </c:pt>
                <c:pt idx="646">
                  <c:v>56.947880365195857</c:v>
                </c:pt>
                <c:pt idx="647">
                  <c:v>56.963883908649336</c:v>
                </c:pt>
                <c:pt idx="648">
                  <c:v>56.979875098918242</c:v>
                </c:pt>
                <c:pt idx="649">
                  <c:v>56.99585396456488</c:v>
                </c:pt>
                <c:pt idx="650">
                  <c:v>57.011820534041647</c:v>
                </c:pt>
                <c:pt idx="651">
                  <c:v>57.027774835691638</c:v>
                </c:pt>
                <c:pt idx="652">
                  <c:v>57.043716897749228</c:v>
                </c:pt>
                <c:pt idx="653">
                  <c:v>57.059646748340654</c:v>
                </c:pt>
                <c:pt idx="654">
                  <c:v>57.075564415484607</c:v>
                </c:pt>
                <c:pt idx="655">
                  <c:v>57.09146992709276</c:v>
                </c:pt>
                <c:pt idx="656">
                  <c:v>57.107363310970428</c:v>
                </c:pt>
                <c:pt idx="657">
                  <c:v>57.123244594817038</c:v>
                </c:pt>
                <c:pt idx="658">
                  <c:v>57.13911380622676</c:v>
                </c:pt>
                <c:pt idx="659">
                  <c:v>57.154970972689028</c:v>
                </c:pt>
                <c:pt idx="660">
                  <c:v>57.170816121589112</c:v>
                </c:pt>
                <c:pt idx="661">
                  <c:v>57.186649280208684</c:v>
                </c:pt>
                <c:pt idx="662">
                  <c:v>57.202470475726315</c:v>
                </c:pt>
                <c:pt idx="663">
                  <c:v>57.218279735218104</c:v>
                </c:pt>
                <c:pt idx="664">
                  <c:v>57.234077085658114</c:v>
                </c:pt>
                <c:pt idx="665">
                  <c:v>57.249862553919002</c:v>
                </c:pt>
                <c:pt idx="666">
                  <c:v>57.265636166772502</c:v>
                </c:pt>
                <c:pt idx="667">
                  <c:v>57.281397950889954</c:v>
                </c:pt>
                <c:pt idx="668">
                  <c:v>57.297147932842876</c:v>
                </c:pt>
                <c:pt idx="669">
                  <c:v>57.312886139103405</c:v>
                </c:pt>
                <c:pt idx="670">
                  <c:v>57.328612596044913</c:v>
                </c:pt>
                <c:pt idx="671">
                  <c:v>57.344327329942431</c:v>
                </c:pt>
                <c:pt idx="672">
                  <c:v>57.360030366973248</c:v>
                </c:pt>
                <c:pt idx="673">
                  <c:v>57.375721733217333</c:v>
                </c:pt>
                <c:pt idx="674">
                  <c:v>57.39140145465791</c:v>
                </c:pt>
                <c:pt idx="675">
                  <c:v>57.407069557181927</c:v>
                </c:pt>
                <c:pt idx="676">
                  <c:v>57.422726066580552</c:v>
                </c:pt>
                <c:pt idx="677">
                  <c:v>57.438371008549694</c:v>
                </c:pt>
                <c:pt idx="678">
                  <c:v>57.454004408690466</c:v>
                </c:pt>
                <c:pt idx="679">
                  <c:v>57.469626292509687</c:v>
                </c:pt>
                <c:pt idx="680">
                  <c:v>57.485236685420361</c:v>
                </c:pt>
                <c:pt idx="681">
                  <c:v>57.500835612742186</c:v>
                </c:pt>
                <c:pt idx="682">
                  <c:v>57.516423099701981</c:v>
                </c:pt>
                <c:pt idx="683">
                  <c:v>57.531999171434222</c:v>
                </c:pt>
                <c:pt idx="684">
                  <c:v>57.547563852981469</c:v>
                </c:pt>
                <c:pt idx="685">
                  <c:v>57.563117169294856</c:v>
                </c:pt>
                <c:pt idx="686">
                  <c:v>57.578659145234546</c:v>
                </c:pt>
                <c:pt idx="687">
                  <c:v>57.594189805570224</c:v>
                </c:pt>
                <c:pt idx="688">
                  <c:v>57.609709174981504</c:v>
                </c:pt>
                <c:pt idx="689">
                  <c:v>57.625217278058457</c:v>
                </c:pt>
                <c:pt idx="690">
                  <c:v>57.640714139301991</c:v>
                </c:pt>
                <c:pt idx="691">
                  <c:v>57.656199783124364</c:v>
                </c:pt>
                <c:pt idx="692">
                  <c:v>57.6716742338496</c:v>
                </c:pt>
                <c:pt idx="693">
                  <c:v>57.687137515713943</c:v>
                </c:pt>
                <c:pt idx="694">
                  <c:v>57.702589652866294</c:v>
                </c:pt>
                <c:pt idx="695">
                  <c:v>57.718030669368645</c:v>
                </c:pt>
                <c:pt idx="696">
                  <c:v>57.733460589196568</c:v>
                </c:pt>
                <c:pt idx="697">
                  <c:v>57.748879436239562</c:v>
                </c:pt>
                <c:pt idx="698">
                  <c:v>57.764287234301563</c:v>
                </c:pt>
                <c:pt idx="699">
                  <c:v>57.779684007101309</c:v>
                </c:pt>
                <c:pt idx="700">
                  <c:v>57.795069778272847</c:v>
                </c:pt>
                <c:pt idx="701">
                  <c:v>57.810444571365863</c:v>
                </c:pt>
                <c:pt idx="702">
                  <c:v>57.825808409846154</c:v>
                </c:pt>
                <c:pt idx="703">
                  <c:v>57.841161317096052</c:v>
                </c:pt>
                <c:pt idx="704">
                  <c:v>57.85650331641483</c:v>
                </c:pt>
                <c:pt idx="705">
                  <c:v>57.871834431019082</c:v>
                </c:pt>
                <c:pt idx="706">
                  <c:v>57.887154684043196</c:v>
                </c:pt>
                <c:pt idx="707">
                  <c:v>57.902464098539689</c:v>
                </c:pt>
                <c:pt idx="708">
                  <c:v>57.917762697479688</c:v>
                </c:pt>
                <c:pt idx="709">
                  <c:v>57.933050503753265</c:v>
                </c:pt>
                <c:pt idx="710">
                  <c:v>57.948327540169871</c:v>
                </c:pt>
                <c:pt idx="711">
                  <c:v>57.963593829458731</c:v>
                </c:pt>
                <c:pt idx="712">
                  <c:v>57.978849394269233</c:v>
                </c:pt>
                <c:pt idx="713">
                  <c:v>57.994094257171326</c:v>
                </c:pt>
                <c:pt idx="714">
                  <c:v>58.009328440655892</c:v>
                </c:pt>
                <c:pt idx="715">
                  <c:v>58.024551967135153</c:v>
                </c:pt>
                <c:pt idx="716">
                  <c:v>58.039764858943066</c:v>
                </c:pt>
                <c:pt idx="717">
                  <c:v>58.054967138335655</c:v>
                </c:pt>
                <c:pt idx="718">
                  <c:v>58.070158827491433</c:v>
                </c:pt>
                <c:pt idx="719">
                  <c:v>58.085339948511795</c:v>
                </c:pt>
                <c:pt idx="720">
                  <c:v>58.100510523421342</c:v>
                </c:pt>
                <c:pt idx="721">
                  <c:v>58.115670574168291</c:v>
                </c:pt>
                <c:pt idx="722">
                  <c:v>58.130820122624826</c:v>
                </c:pt>
                <c:pt idx="723">
                  <c:v>58.14595919058749</c:v>
                </c:pt>
                <c:pt idx="724">
                  <c:v>58.161087799777519</c:v>
                </c:pt>
                <c:pt idx="725">
                  <c:v>58.176205971841242</c:v>
                </c:pt>
                <c:pt idx="726">
                  <c:v>58.191313728350394</c:v>
                </c:pt>
                <c:pt idx="727">
                  <c:v>58.206411090802533</c:v>
                </c:pt>
                <c:pt idx="728">
                  <c:v>58.221498080621352</c:v>
                </c:pt>
                <c:pt idx="729">
                  <c:v>58.236574719157048</c:v>
                </c:pt>
                <c:pt idx="730">
                  <c:v>58.251641027686688</c:v>
                </c:pt>
                <c:pt idx="731">
                  <c:v>58.266697027414523</c:v>
                </c:pt>
                <c:pt idx="732">
                  <c:v>58.281742739472406</c:v>
                </c:pt>
                <c:pt idx="733">
                  <c:v>58.296778184920029</c:v>
                </c:pt>
                <c:pt idx="734">
                  <c:v>58.311803384745389</c:v>
                </c:pt>
                <c:pt idx="735">
                  <c:v>58.32681835986503</c:v>
                </c:pt>
                <c:pt idx="736">
                  <c:v>58.341823131124443</c:v>
                </c:pt>
                <c:pt idx="737">
                  <c:v>58.356817719298384</c:v>
                </c:pt>
                <c:pt idx="738">
                  <c:v>58.371802145091209</c:v>
                </c:pt>
                <c:pt idx="739">
                  <c:v>58.3867764291372</c:v>
                </c:pt>
                <c:pt idx="740">
                  <c:v>58.40174059200092</c:v>
                </c:pt>
                <c:pt idx="741">
                  <c:v>58.416694654177505</c:v>
                </c:pt>
                <c:pt idx="742">
                  <c:v>58.431638636093041</c:v>
                </c:pt>
                <c:pt idx="743">
                  <c:v>58.44657255810484</c:v>
                </c:pt>
                <c:pt idx="744">
                  <c:v>58.461496440501797</c:v>
                </c:pt>
                <c:pt idx="745">
                  <c:v>58.476410303504707</c:v>
                </c:pt>
                <c:pt idx="746">
                  <c:v>58.491314167266552</c:v>
                </c:pt>
                <c:pt idx="747">
                  <c:v>58.506208051872889</c:v>
                </c:pt>
                <c:pt idx="748">
                  <c:v>58.521091977342067</c:v>
                </c:pt>
                <c:pt idx="749">
                  <c:v>58.535965963625642</c:v>
                </c:pt>
                <c:pt idx="750">
                  <c:v>58.550830030608608</c:v>
                </c:pt>
                <c:pt idx="751">
                  <c:v>58.565684198109778</c:v>
                </c:pt>
                <c:pt idx="752">
                  <c:v>58.580528485882027</c:v>
                </c:pt>
                <c:pt idx="753">
                  <c:v>58.595362913612647</c:v>
                </c:pt>
                <c:pt idx="754">
                  <c:v>58.610187500923601</c:v>
                </c:pt>
                <c:pt idx="755">
                  <c:v>58.625002267371897</c:v>
                </c:pt>
                <c:pt idx="756">
                  <c:v>58.639807232449826</c:v>
                </c:pt>
                <c:pt idx="757">
                  <c:v>58.654602415585273</c:v>
                </c:pt>
                <c:pt idx="758">
                  <c:v>58.669387836142064</c:v>
                </c:pt>
                <c:pt idx="759">
                  <c:v>58.684163513420188</c:v>
                </c:pt>
                <c:pt idx="760">
                  <c:v>58.698929466656139</c:v>
                </c:pt>
                <c:pt idx="761">
                  <c:v>58.713685715023203</c:v>
                </c:pt>
                <c:pt idx="762">
                  <c:v>58.728432277631725</c:v>
                </c:pt>
                <c:pt idx="763">
                  <c:v>58.743169173529417</c:v>
                </c:pt>
                <c:pt idx="764">
                  <c:v>58.757896421701659</c:v>
                </c:pt>
                <c:pt idx="765">
                  <c:v>58.772614041071741</c:v>
                </c:pt>
                <c:pt idx="766">
                  <c:v>58.787322050501189</c:v>
                </c:pt>
                <c:pt idx="767">
                  <c:v>58.802020468790033</c:v>
                </c:pt>
                <c:pt idx="768">
                  <c:v>58.81670931467707</c:v>
                </c:pt>
                <c:pt idx="769">
                  <c:v>58.831388606840179</c:v>
                </c:pt>
                <c:pt idx="770">
                  <c:v>58.84605836389656</c:v>
                </c:pt>
                <c:pt idx="771">
                  <c:v>58.860718604403026</c:v>
                </c:pt>
                <c:pt idx="772">
                  <c:v>58.875369346856289</c:v>
                </c:pt>
                <c:pt idx="773">
                  <c:v>58.890010609693206</c:v>
                </c:pt>
                <c:pt idx="774">
                  <c:v>58.904642411291086</c:v>
                </c:pt>
                <c:pt idx="775">
                  <c:v>58.91926476996791</c:v>
                </c:pt>
                <c:pt idx="776">
                  <c:v>58.933877703982638</c:v>
                </c:pt>
                <c:pt idx="777">
                  <c:v>58.948481231535467</c:v>
                </c:pt>
                <c:pt idx="778">
                  <c:v>58.963075370768102</c:v>
                </c:pt>
                <c:pt idx="779">
                  <c:v>58.977660139763969</c:v>
                </c:pt>
                <c:pt idx="780">
                  <c:v>58.992235556548565</c:v>
                </c:pt>
                <c:pt idx="781">
                  <c:v>59.006801639089623</c:v>
                </c:pt>
                <c:pt idx="782">
                  <c:v>59.021358405297448</c:v>
                </c:pt>
                <c:pt idx="783">
                  <c:v>59.035905873025136</c:v>
                </c:pt>
                <c:pt idx="784">
                  <c:v>59.05044406006882</c:v>
                </c:pt>
                <c:pt idx="785">
                  <c:v>59.064972984167959</c:v>
                </c:pt>
                <c:pt idx="786">
                  <c:v>59.079492663005553</c:v>
                </c:pt>
                <c:pt idx="787">
                  <c:v>59.094003114208419</c:v>
                </c:pt>
                <c:pt idx="788">
                  <c:v>59.108504355347442</c:v>
                </c:pt>
                <c:pt idx="789">
                  <c:v>59.122996403937805</c:v>
                </c:pt>
                <c:pt idx="790">
                  <c:v>59.137479277439255</c:v>
                </c:pt>
                <c:pt idx="791">
                  <c:v>59.151952993256316</c:v>
                </c:pt>
                <c:pt idx="792">
                  <c:v>59.166417568738588</c:v>
                </c:pt>
                <c:pt idx="793">
                  <c:v>59.180873021180936</c:v>
                </c:pt>
                <c:pt idx="794">
                  <c:v>59.195319367823757</c:v>
                </c:pt>
                <c:pt idx="795">
                  <c:v>59.209756625853217</c:v>
                </c:pt>
                <c:pt idx="796">
                  <c:v>59.224184812401504</c:v>
                </c:pt>
                <c:pt idx="797">
                  <c:v>59.238603944547009</c:v>
                </c:pt>
                <c:pt idx="798">
                  <c:v>59.25301403931465</c:v>
                </c:pt>
                <c:pt idx="799">
                  <c:v>59.267415113676023</c:v>
                </c:pt>
                <c:pt idx="800">
                  <c:v>59.281807184549699</c:v>
                </c:pt>
                <c:pt idx="801">
                  <c:v>59.296190268801396</c:v>
                </c:pt>
                <c:pt idx="802">
                  <c:v>59.310564383244284</c:v>
                </c:pt>
                <c:pt idx="803">
                  <c:v>59.324929544639119</c:v>
                </c:pt>
                <c:pt idx="804">
                  <c:v>59.33928576969457</c:v>
                </c:pt>
                <c:pt idx="805">
                  <c:v>59.353633075067378</c:v>
                </c:pt>
                <c:pt idx="806">
                  <c:v>59.367971477362616</c:v>
                </c:pt>
                <c:pt idx="807">
                  <c:v>59.382300993133867</c:v>
                </c:pt>
                <c:pt idx="808">
                  <c:v>59.396621638883531</c:v>
                </c:pt>
                <c:pt idx="809">
                  <c:v>59.410933431062958</c:v>
                </c:pt>
                <c:pt idx="810">
                  <c:v>59.425236386072726</c:v>
                </c:pt>
                <c:pt idx="811">
                  <c:v>59.439530520262821</c:v>
                </c:pt>
                <c:pt idx="812">
                  <c:v>59.453815849932894</c:v>
                </c:pt>
                <c:pt idx="813">
                  <c:v>59.468092391332448</c:v>
                </c:pt>
                <c:pt idx="814">
                  <c:v>59.482360160661059</c:v>
                </c:pt>
                <c:pt idx="815">
                  <c:v>59.496619174068627</c:v>
                </c:pt>
                <c:pt idx="816">
                  <c:v>59.510869447655523</c:v>
                </c:pt>
                <c:pt idx="817">
                  <c:v>59.525110997472844</c:v>
                </c:pt>
                <c:pt idx="818">
                  <c:v>59.539343839522623</c:v>
                </c:pt>
                <c:pt idx="819">
                  <c:v>59.553567989758037</c:v>
                </c:pt>
                <c:pt idx="820">
                  <c:v>59.56778346408359</c:v>
                </c:pt>
                <c:pt idx="821">
                  <c:v>59.581990278355363</c:v>
                </c:pt>
                <c:pt idx="822">
                  <c:v>59.596188448381191</c:v>
                </c:pt>
                <c:pt idx="823">
                  <c:v>59.610377989920863</c:v>
                </c:pt>
                <c:pt idx="824">
                  <c:v>59.624558918686361</c:v>
                </c:pt>
                <c:pt idx="825">
                  <c:v>59.638731250342019</c:v>
                </c:pt>
                <c:pt idx="826">
                  <c:v>59.652895000504763</c:v>
                </c:pt>
                <c:pt idx="827">
                  <c:v>59.667050184744284</c:v>
                </c:pt>
                <c:pt idx="828">
                  <c:v>59.681196818583246</c:v>
                </c:pt>
                <c:pt idx="829">
                  <c:v>59.695334917497505</c:v>
                </c:pt>
                <c:pt idx="830">
                  <c:v>59.709464496916276</c:v>
                </c:pt>
                <c:pt idx="831">
                  <c:v>59.723585572222341</c:v>
                </c:pt>
                <c:pt idx="832">
                  <c:v>59.737698158752252</c:v>
                </c:pt>
                <c:pt idx="833">
                  <c:v>59.751802271796507</c:v>
                </c:pt>
                <c:pt idx="834">
                  <c:v>59.765897926599777</c:v>
                </c:pt>
                <c:pt idx="835">
                  <c:v>59.779985138361063</c:v>
                </c:pt>
                <c:pt idx="836">
                  <c:v>59.794063922233903</c:v>
                </c:pt>
                <c:pt idx="837">
                  <c:v>59.808134293326546</c:v>
                </c:pt>
                <c:pt idx="838">
                  <c:v>59.822196266702178</c:v>
                </c:pt>
                <c:pt idx="839">
                  <c:v>59.836249857379087</c:v>
                </c:pt>
                <c:pt idx="840">
                  <c:v>59.850295080330824</c:v>
                </c:pt>
                <c:pt idx="841">
                  <c:v>59.864331950486431</c:v>
                </c:pt>
                <c:pt idx="842">
                  <c:v>59.878360482730628</c:v>
                </c:pt>
                <c:pt idx="843">
                  <c:v>59.892380691903966</c:v>
                </c:pt>
                <c:pt idx="844">
                  <c:v>59.906392592803002</c:v>
                </c:pt>
                <c:pt idx="845">
                  <c:v>59.920396200180534</c:v>
                </c:pt>
                <c:pt idx="846">
                  <c:v>59.934391528745742</c:v>
                </c:pt>
                <c:pt idx="847">
                  <c:v>59.948378593164371</c:v>
                </c:pt>
                <c:pt idx="848">
                  <c:v>59.962357408058928</c:v>
                </c:pt>
                <c:pt idx="849">
                  <c:v>59.97632798800884</c:v>
                </c:pt>
                <c:pt idx="850">
                  <c:v>59.990290347550648</c:v>
                </c:pt>
                <c:pt idx="851">
                  <c:v>60.004244501178164</c:v>
                </c:pt>
                <c:pt idx="852">
                  <c:v>60.018190463342677</c:v>
                </c:pt>
                <c:pt idx="853">
                  <c:v>60.032128248453077</c:v>
                </c:pt>
                <c:pt idx="854">
                  <c:v>60.046057870876119</c:v>
                </c:pt>
                <c:pt idx="855">
                  <c:v>60.05997934493648</c:v>
                </c:pt>
                <c:pt idx="856">
                  <c:v>60.073892684917006</c:v>
                </c:pt>
                <c:pt idx="857">
                  <c:v>60.087797905058878</c:v>
                </c:pt>
                <c:pt idx="858">
                  <c:v>60.10169501956176</c:v>
                </c:pt>
                <c:pt idx="859">
                  <c:v>60.115584042583983</c:v>
                </c:pt>
                <c:pt idx="860">
                  <c:v>60.129464988242702</c:v>
                </c:pt>
                <c:pt idx="861">
                  <c:v>60.143337870614062</c:v>
                </c:pt>
                <c:pt idx="862">
                  <c:v>60.157202703733404</c:v>
                </c:pt>
                <c:pt idx="863">
                  <c:v>60.171059501595359</c:v>
                </c:pt>
                <c:pt idx="864">
                  <c:v>60.184908278154069</c:v>
                </c:pt>
                <c:pt idx="865">
                  <c:v>60.198749047323346</c:v>
                </c:pt>
                <c:pt idx="866">
                  <c:v>60.212581822976816</c:v>
                </c:pt>
                <c:pt idx="867">
                  <c:v>60.226406618948069</c:v>
                </c:pt>
                <c:pt idx="868">
                  <c:v>60.240223449030864</c:v>
                </c:pt>
                <c:pt idx="869">
                  <c:v>60.254032326979271</c:v>
                </c:pt>
                <c:pt idx="870">
                  <c:v>60.267833266507793</c:v>
                </c:pt>
                <c:pt idx="871">
                  <c:v>60.281626281291594</c:v>
                </c:pt>
                <c:pt idx="872">
                  <c:v>60.295411384966599</c:v>
                </c:pt>
                <c:pt idx="873">
                  <c:v>60.309188591129676</c:v>
                </c:pt>
                <c:pt idx="874">
                  <c:v>60.32295791333879</c:v>
                </c:pt>
                <c:pt idx="875">
                  <c:v>60.336719365113161</c:v>
                </c:pt>
                <c:pt idx="876">
                  <c:v>60.350472959933413</c:v>
                </c:pt>
                <c:pt idx="877">
                  <c:v>60.364218711241733</c:v>
                </c:pt>
                <c:pt idx="878">
                  <c:v>60.377956632442007</c:v>
                </c:pt>
                <c:pt idx="879">
                  <c:v>60.391686736900027</c:v>
                </c:pt>
                <c:pt idx="880">
                  <c:v>60.405409037943556</c:v>
                </c:pt>
                <c:pt idx="881">
                  <c:v>60.419123548862551</c:v>
                </c:pt>
                <c:pt idx="882">
                  <c:v>60.432830282909293</c:v>
                </c:pt>
                <c:pt idx="883">
                  <c:v>60.446529253298522</c:v>
                </c:pt>
                <c:pt idx="884">
                  <c:v>60.460220473207585</c:v>
                </c:pt>
                <c:pt idx="885">
                  <c:v>60.47390395577662</c:v>
                </c:pt>
                <c:pt idx="886">
                  <c:v>60.487579714108648</c:v>
                </c:pt>
                <c:pt idx="887">
                  <c:v>60.501247761269781</c:v>
                </c:pt>
                <c:pt idx="888">
                  <c:v>60.514908110289312</c:v>
                </c:pt>
                <c:pt idx="889">
                  <c:v>60.528560774159899</c:v>
                </c:pt>
                <c:pt idx="890">
                  <c:v>60.542205765837664</c:v>
                </c:pt>
                <c:pt idx="891">
                  <c:v>60.555843098242406</c:v>
                </c:pt>
                <c:pt idx="892">
                  <c:v>60.569472784257677</c:v>
                </c:pt>
                <c:pt idx="893">
                  <c:v>60.58309483673095</c:v>
                </c:pt>
                <c:pt idx="894">
                  <c:v>60.596709268473788</c:v>
                </c:pt>
                <c:pt idx="895">
                  <c:v>60.610316092261925</c:v>
                </c:pt>
                <c:pt idx="896">
                  <c:v>60.623915320835451</c:v>
                </c:pt>
                <c:pt idx="897">
                  <c:v>60.637506966898947</c:v>
                </c:pt>
                <c:pt idx="898">
                  <c:v>60.651091043121603</c:v>
                </c:pt>
                <c:pt idx="899">
                  <c:v>60.664667562137367</c:v>
                </c:pt>
                <c:pt idx="900">
                  <c:v>60.678236536545107</c:v>
                </c:pt>
                <c:pt idx="901">
                  <c:v>60.691797978908681</c:v>
                </c:pt>
                <c:pt idx="902">
                  <c:v>60.705351901757162</c:v>
                </c:pt>
                <c:pt idx="903">
                  <c:v>60.718898317584888</c:v>
                </c:pt>
                <c:pt idx="904">
                  <c:v>60.732437238851645</c:v>
                </c:pt>
                <c:pt idx="905">
                  <c:v>60.745968677982802</c:v>
                </c:pt>
                <c:pt idx="906">
                  <c:v>60.759492647369427</c:v>
                </c:pt>
                <c:pt idx="907">
                  <c:v>60.773009159368428</c:v>
                </c:pt>
                <c:pt idx="908">
                  <c:v>60.786518226302654</c:v>
                </c:pt>
                <c:pt idx="909">
                  <c:v>60.800019860461092</c:v>
                </c:pt>
                <c:pt idx="910">
                  <c:v>60.813514074098947</c:v>
                </c:pt>
                <c:pt idx="911">
                  <c:v>60.827000879437755</c:v>
                </c:pt>
                <c:pt idx="912">
                  <c:v>60.840480288665582</c:v>
                </c:pt>
                <c:pt idx="913">
                  <c:v>60.853952313937086</c:v>
                </c:pt>
                <c:pt idx="914">
                  <c:v>60.867416967373686</c:v>
                </c:pt>
                <c:pt idx="915">
                  <c:v>60.88087426106366</c:v>
                </c:pt>
                <c:pt idx="916">
                  <c:v>60.894324207062283</c:v>
                </c:pt>
                <c:pt idx="917">
                  <c:v>60.907766817391973</c:v>
                </c:pt>
                <c:pt idx="918">
                  <c:v>60.921202104042379</c:v>
                </c:pt>
                <c:pt idx="919">
                  <c:v>60.934630078970528</c:v>
                </c:pt>
                <c:pt idx="920">
                  <c:v>60.948050754100962</c:v>
                </c:pt>
                <c:pt idx="921">
                  <c:v>60.961464141325834</c:v>
                </c:pt>
                <c:pt idx="922">
                  <c:v>60.974870252505028</c:v>
                </c:pt>
                <c:pt idx="923">
                  <c:v>60.988269099466329</c:v>
                </c:pt>
                <c:pt idx="924">
                  <c:v>61.001660694005494</c:v>
                </c:pt>
                <c:pt idx="925">
                  <c:v>61.015045047886382</c:v>
                </c:pt>
                <c:pt idx="926">
                  <c:v>61.028422172841097</c:v>
                </c:pt>
                <c:pt idx="927">
                  <c:v>61.04179208057009</c:v>
                </c:pt>
                <c:pt idx="928">
                  <c:v>61.055154782742278</c:v>
                </c:pt>
                <c:pt idx="929">
                  <c:v>61.068510290995185</c:v>
                </c:pt>
                <c:pt idx="930">
                  <c:v>61.081858616935023</c:v>
                </c:pt>
                <c:pt idx="931">
                  <c:v>61.09519977213683</c:v>
                </c:pt>
                <c:pt idx="932">
                  <c:v>61.108533768144611</c:v>
                </c:pt>
                <c:pt idx="933">
                  <c:v>61.121860616471402</c:v>
                </c:pt>
                <c:pt idx="934">
                  <c:v>61.135180328599432</c:v>
                </c:pt>
                <c:pt idx="935">
                  <c:v>61.148492915980199</c:v>
                </c:pt>
                <c:pt idx="936">
                  <c:v>61.161798390034647</c:v>
                </c:pt>
                <c:pt idx="937">
                  <c:v>61.175096762153188</c:v>
                </c:pt>
                <c:pt idx="938">
                  <c:v>61.188388043695916</c:v>
                </c:pt>
                <c:pt idx="939">
                  <c:v>61.20167224599264</c:v>
                </c:pt>
                <c:pt idx="940">
                  <c:v>61.214949380343029</c:v>
                </c:pt>
                <c:pt idx="941">
                  <c:v>61.228219458016753</c:v>
                </c:pt>
                <c:pt idx="942">
                  <c:v>61.241482490253532</c:v>
                </c:pt>
                <c:pt idx="943">
                  <c:v>61.2547384882633</c:v>
                </c:pt>
                <c:pt idx="944">
                  <c:v>61.267987463226277</c:v>
                </c:pt>
                <c:pt idx="945">
                  <c:v>61.28122942629313</c:v>
                </c:pt>
                <c:pt idx="946">
                  <c:v>61.294464388585013</c:v>
                </c:pt>
                <c:pt idx="947">
                  <c:v>61.307692361193737</c:v>
                </c:pt>
                <c:pt idx="948">
                  <c:v>61.320913355181851</c:v>
                </c:pt>
                <c:pt idx="949">
                  <c:v>61.334127381582746</c:v>
                </c:pt>
                <c:pt idx="950">
                  <c:v>61.347334451400783</c:v>
                </c:pt>
                <c:pt idx="951">
                  <c:v>61.360534575611368</c:v>
                </c:pt>
                <c:pt idx="952">
                  <c:v>61.3737277651611</c:v>
                </c:pt>
                <c:pt idx="953">
                  <c:v>61.38691403096783</c:v>
                </c:pt>
                <c:pt idx="954">
                  <c:v>61.400093383920819</c:v>
                </c:pt>
                <c:pt idx="955">
                  <c:v>61.413265834880789</c:v>
                </c:pt>
                <c:pt idx="956">
                  <c:v>61.426431394680066</c:v>
                </c:pt>
                <c:pt idx="957">
                  <c:v>61.439590074122677</c:v>
                </c:pt>
                <c:pt idx="958">
                  <c:v>61.452741883984416</c:v>
                </c:pt>
                <c:pt idx="959">
                  <c:v>61.465886835013023</c:v>
                </c:pt>
                <c:pt idx="960">
                  <c:v>61.479024937928209</c:v>
                </c:pt>
                <c:pt idx="961">
                  <c:v>61.492156203421814</c:v>
                </c:pt>
                <c:pt idx="962">
                  <c:v>61.505280642157857</c:v>
                </c:pt>
                <c:pt idx="963">
                  <c:v>61.518398264772685</c:v>
                </c:pt>
                <c:pt idx="964">
                  <c:v>61.531509081875058</c:v>
                </c:pt>
                <c:pt idx="965">
                  <c:v>61.544613104046235</c:v>
                </c:pt>
                <c:pt idx="966">
                  <c:v>61.557710341840092</c:v>
                </c:pt>
                <c:pt idx="967">
                  <c:v>61.570800805783193</c:v>
                </c:pt>
                <c:pt idx="968">
                  <c:v>61.583884506374929</c:v>
                </c:pt>
                <c:pt idx="969">
                  <c:v>61.596961454087598</c:v>
                </c:pt>
                <c:pt idx="970">
                  <c:v>61.610031659366477</c:v>
                </c:pt>
                <c:pt idx="971">
                  <c:v>61.62309513262997</c:v>
                </c:pt>
                <c:pt idx="972">
                  <c:v>61.636151884269665</c:v>
                </c:pt>
                <c:pt idx="973">
                  <c:v>61.649201924650427</c:v>
                </c:pt>
                <c:pt idx="974">
                  <c:v>61.662245264110553</c:v>
                </c:pt>
                <c:pt idx="975">
                  <c:v>61.675281912961793</c:v>
                </c:pt>
                <c:pt idx="976">
                  <c:v>61.688311881489469</c:v>
                </c:pt>
                <c:pt idx="977">
                  <c:v>61.701335179952594</c:v>
                </c:pt>
                <c:pt idx="978">
                  <c:v>61.714351818583957</c:v>
                </c:pt>
                <c:pt idx="979">
                  <c:v>61.727361807590199</c:v>
                </c:pt>
                <c:pt idx="980">
                  <c:v>61.740365157151913</c:v>
                </c:pt>
                <c:pt idx="981">
                  <c:v>61.753361877423757</c:v>
                </c:pt>
                <c:pt idx="982">
                  <c:v>61.766351978534495</c:v>
                </c:pt>
                <c:pt idx="983">
                  <c:v>61.779335470587171</c:v>
                </c:pt>
                <c:pt idx="984">
                  <c:v>61.792312363659136</c:v>
                </c:pt>
                <c:pt idx="985">
                  <c:v>61.805282667802132</c:v>
                </c:pt>
                <c:pt idx="986">
                  <c:v>61.818246393042443</c:v>
                </c:pt>
                <c:pt idx="987">
                  <c:v>61.831203549380938</c:v>
                </c:pt>
                <c:pt idx="988">
                  <c:v>61.844154146793173</c:v>
                </c:pt>
                <c:pt idx="989">
                  <c:v>61.857098195229483</c:v>
                </c:pt>
                <c:pt idx="990">
                  <c:v>61.870035704615056</c:v>
                </c:pt>
                <c:pt idx="991">
                  <c:v>61.882966684850068</c:v>
                </c:pt>
                <c:pt idx="992">
                  <c:v>61.895891145809699</c:v>
                </c:pt>
                <c:pt idx="993">
                  <c:v>61.908809097344289</c:v>
                </c:pt>
                <c:pt idx="994">
                  <c:v>61.921720549279399</c:v>
                </c:pt>
                <c:pt idx="995">
                  <c:v>61.934625511415867</c:v>
                </c:pt>
                <c:pt idx="996">
                  <c:v>61.947523993529956</c:v>
                </c:pt>
                <c:pt idx="997">
                  <c:v>61.960416005373382</c:v>
                </c:pt>
                <c:pt idx="998">
                  <c:v>61.973301556673455</c:v>
                </c:pt>
                <c:pt idx="999">
                  <c:v>61.986180657133119</c:v>
                </c:pt>
                <c:pt idx="1000">
                  <c:v>61.999053316431052</c:v>
                </c:pt>
                <c:pt idx="1001">
                  <c:v>62.011919544221755</c:v>
                </c:pt>
                <c:pt idx="1002">
                  <c:v>62.024779350135653</c:v>
                </c:pt>
                <c:pt idx="1003">
                  <c:v>62.037632743779135</c:v>
                </c:pt>
                <c:pt idx="1004">
                  <c:v>62.050479734734679</c:v>
                </c:pt>
                <c:pt idx="1005">
                  <c:v>62.06332033256092</c:v>
                </c:pt>
                <c:pt idx="1006">
                  <c:v>62.076154546792722</c:v>
                </c:pt>
                <c:pt idx="1007">
                  <c:v>62.088982386941282</c:v>
                </c:pt>
                <c:pt idx="1008">
                  <c:v>62.101803862494194</c:v>
                </c:pt>
                <c:pt idx="1009">
                  <c:v>62.114618982915559</c:v>
                </c:pt>
                <c:pt idx="1010">
                  <c:v>62.127427757646018</c:v>
                </c:pt>
                <c:pt idx="1011">
                  <c:v>62.140230196102877</c:v>
                </c:pt>
                <c:pt idx="1012">
                  <c:v>62.153026307680165</c:v>
                </c:pt>
                <c:pt idx="1013">
                  <c:v>62.165816101748739</c:v>
                </c:pt>
                <c:pt idx="1014">
                  <c:v>62.178599587656322</c:v>
                </c:pt>
                <c:pt idx="1015">
                  <c:v>62.191376774727615</c:v>
                </c:pt>
                <c:pt idx="1016">
                  <c:v>62.204147672264384</c:v>
                </c:pt>
                <c:pt idx="1017">
                  <c:v>62.216912289545519</c:v>
                </c:pt>
                <c:pt idx="1018">
                  <c:v>62.229670635827091</c:v>
                </c:pt>
                <c:pt idx="1019">
                  <c:v>62.242422720342482</c:v>
                </c:pt>
                <c:pt idx="1020">
                  <c:v>62.255168552302436</c:v>
                </c:pt>
                <c:pt idx="1021">
                  <c:v>62.267908140895145</c:v>
                </c:pt>
                <c:pt idx="1022">
                  <c:v>62.280641495286282</c:v>
                </c:pt>
                <c:pt idx="1023">
                  <c:v>62.293368624619163</c:v>
                </c:pt>
                <c:pt idx="1024">
                  <c:v>62.306089538014746</c:v>
                </c:pt>
                <c:pt idx="1025">
                  <c:v>62.318804244571758</c:v>
                </c:pt>
                <c:pt idx="1026">
                  <c:v>62.331512753366731</c:v>
                </c:pt>
                <c:pt idx="1027">
                  <c:v>62.344215073454095</c:v>
                </c:pt>
                <c:pt idx="1028">
                  <c:v>62.356911213866283</c:v>
                </c:pt>
                <c:pt idx="1029">
                  <c:v>62.369601183613753</c:v>
                </c:pt>
                <c:pt idx="1030">
                  <c:v>62.382284991685083</c:v>
                </c:pt>
                <c:pt idx="1031">
                  <c:v>62.394962647047073</c:v>
                </c:pt>
                <c:pt idx="1032">
                  <c:v>62.407634158644782</c:v>
                </c:pt>
                <c:pt idx="1033">
                  <c:v>62.420299535401611</c:v>
                </c:pt>
                <c:pt idx="1034">
                  <c:v>62.432958786219402</c:v>
                </c:pt>
                <c:pt idx="1035">
                  <c:v>62.445611919978461</c:v>
                </c:pt>
                <c:pt idx="1036">
                  <c:v>62.458258945537679</c:v>
                </c:pt>
                <c:pt idx="1037">
                  <c:v>62.470899871734588</c:v>
                </c:pt>
                <c:pt idx="1038">
                  <c:v>62.483534707385402</c:v>
                </c:pt>
                <c:pt idx="1039">
                  <c:v>62.49616346128515</c:v>
                </c:pt>
                <c:pt idx="1040">
                  <c:v>62.508786142207697</c:v>
                </c:pt>
                <c:pt idx="1041">
                  <c:v>62.521402758905836</c:v>
                </c:pt>
                <c:pt idx="1042">
                  <c:v>62.534013320111342</c:v>
                </c:pt>
                <c:pt idx="1043">
                  <c:v>62.546617834535084</c:v>
                </c:pt>
                <c:pt idx="1044">
                  <c:v>62.55921631086705</c:v>
                </c:pt>
                <c:pt idx="1045">
                  <c:v>62.571808757776431</c:v>
                </c:pt>
                <c:pt idx="1046">
                  <c:v>62.584395183911688</c:v>
                </c:pt>
                <c:pt idx="1047">
                  <c:v>62.596975597900638</c:v>
                </c:pt>
                <c:pt idx="1048">
                  <c:v>62.60955000835051</c:v>
                </c:pt>
                <c:pt idx="1049">
                  <c:v>62.622118423848022</c:v>
                </c:pt>
                <c:pt idx="1050">
                  <c:v>62.63468085295942</c:v>
                </c:pt>
                <c:pt idx="1051">
                  <c:v>62.647237304230572</c:v>
                </c:pt>
                <c:pt idx="1052">
                  <c:v>62.659787786187074</c:v>
                </c:pt>
                <c:pt idx="1053">
                  <c:v>62.67233230733423</c:v>
                </c:pt>
                <c:pt idx="1054">
                  <c:v>62.684870876157177</c:v>
                </c:pt>
                <c:pt idx="1055">
                  <c:v>62.697403501120938</c:v>
                </c:pt>
                <c:pt idx="1056">
                  <c:v>62.709930190670512</c:v>
                </c:pt>
                <c:pt idx="1057">
                  <c:v>62.72245095323089</c:v>
                </c:pt>
                <c:pt idx="1058">
                  <c:v>62.734965797207181</c:v>
                </c:pt>
                <c:pt idx="1059">
                  <c:v>62.747474730984607</c:v>
                </c:pt>
                <c:pt idx="1060">
                  <c:v>62.759977762928649</c:v>
                </c:pt>
                <c:pt idx="1061">
                  <c:v>62.772474901385053</c:v>
                </c:pt>
                <c:pt idx="1062">
                  <c:v>62.784966154679914</c:v>
                </c:pt>
                <c:pt idx="1063">
                  <c:v>62.797451531119741</c:v>
                </c:pt>
                <c:pt idx="1064">
                  <c:v>62.809931038991536</c:v>
                </c:pt>
                <c:pt idx="1065">
                  <c:v>62.822404686562805</c:v>
                </c:pt>
                <c:pt idx="1066">
                  <c:v>62.834872482081714</c:v>
                </c:pt>
                <c:pt idx="1067">
                  <c:v>62.84733443377705</c:v>
                </c:pt>
                <c:pt idx="1068">
                  <c:v>62.859790549858374</c:v>
                </c:pt>
                <c:pt idx="1069">
                  <c:v>62.872240838516007</c:v>
                </c:pt>
                <c:pt idx="1070">
                  <c:v>62.884685307921153</c:v>
                </c:pt>
                <c:pt idx="1071">
                  <c:v>62.897123966225926</c:v>
                </c:pt>
                <c:pt idx="1072">
                  <c:v>62.909556821563442</c:v>
                </c:pt>
                <c:pt idx="1073">
                  <c:v>62.921983882047826</c:v>
                </c:pt>
                <c:pt idx="1074">
                  <c:v>62.934405155774364</c:v>
                </c:pt>
                <c:pt idx="1075">
                  <c:v>62.946820650819461</c:v>
                </c:pt>
                <c:pt idx="1076">
                  <c:v>62.959230375240779</c:v>
                </c:pt>
                <c:pt idx="1077">
                  <c:v>62.971634337077276</c:v>
                </c:pt>
                <c:pt idx="1078">
                  <c:v>62.984032544349233</c:v>
                </c:pt>
                <c:pt idx="1079">
                  <c:v>62.996425005058384</c:v>
                </c:pt>
                <c:pt idx="1080">
                  <c:v>63.008811727187904</c:v>
                </c:pt>
                <c:pt idx="1081">
                  <c:v>63.021192718702522</c:v>
                </c:pt>
                <c:pt idx="1082">
                  <c:v>63.033567987548551</c:v>
                </c:pt>
                <c:pt idx="1083">
                  <c:v>63.045937541653949</c:v>
                </c:pt>
                <c:pt idx="1084">
                  <c:v>63.058301388928399</c:v>
                </c:pt>
                <c:pt idx="1085">
                  <c:v>63.070659537263353</c:v>
                </c:pt>
                <c:pt idx="1086">
                  <c:v>63.083011994532086</c:v>
                </c:pt>
                <c:pt idx="1087">
                  <c:v>63.095358768589762</c:v>
                </c:pt>
                <c:pt idx="1088">
                  <c:v>63.107699867273496</c:v>
                </c:pt>
                <c:pt idx="1089">
                  <c:v>63.120035298402392</c:v>
                </c:pt>
                <c:pt idx="1090">
                  <c:v>63.132365069777649</c:v>
                </c:pt>
                <c:pt idx="1091">
                  <c:v>63.14468918918255</c:v>
                </c:pt>
                <c:pt idx="1092">
                  <c:v>63.157007664382583</c:v>
                </c:pt>
                <c:pt idx="1093">
                  <c:v>63.169320503125448</c:v>
                </c:pt>
                <c:pt idx="1094">
                  <c:v>63.18162771314114</c:v>
                </c:pt>
                <c:pt idx="1095">
                  <c:v>63.193929302142024</c:v>
                </c:pt>
                <c:pt idx="1096">
                  <c:v>63.206225277822845</c:v>
                </c:pt>
                <c:pt idx="1097">
                  <c:v>63.218515647860812</c:v>
                </c:pt>
                <c:pt idx="1098">
                  <c:v>63.230800419915653</c:v>
                </c:pt>
                <c:pt idx="1099">
                  <c:v>63.24307960162966</c:v>
                </c:pt>
                <c:pt idx="1100">
                  <c:v>63.255353200627781</c:v>
                </c:pt>
                <c:pt idx="1101">
                  <c:v>63.267621224517612</c:v>
                </c:pt>
                <c:pt idx="1102">
                  <c:v>63.27988368088949</c:v>
                </c:pt>
                <c:pt idx="1103">
                  <c:v>63.292140577316573</c:v>
                </c:pt>
                <c:pt idx="1104">
                  <c:v>63.304391921354842</c:v>
                </c:pt>
                <c:pt idx="1105">
                  <c:v>63.316637720543177</c:v>
                </c:pt>
                <c:pt idx="1106">
                  <c:v>63.328877982403426</c:v>
                </c:pt>
                <c:pt idx="1107">
                  <c:v>63.341112714440428</c:v>
                </c:pt>
                <c:pt idx="1108">
                  <c:v>63.353341924142121</c:v>
                </c:pt>
                <c:pt idx="1109">
                  <c:v>63.365565618979517</c:v>
                </c:pt>
                <c:pt idx="1110">
                  <c:v>63.377783806406825</c:v>
                </c:pt>
                <c:pt idx="1111">
                  <c:v>63.38999649386146</c:v>
                </c:pt>
                <c:pt idx="1112">
                  <c:v>63.402203688764118</c:v>
                </c:pt>
                <c:pt idx="1113">
                  <c:v>63.414405398518838</c:v>
                </c:pt>
                <c:pt idx="1114">
                  <c:v>63.426601630513019</c:v>
                </c:pt>
                <c:pt idx="1115">
                  <c:v>63.438792392117506</c:v>
                </c:pt>
                <c:pt idx="1116">
                  <c:v>63.450977690686607</c:v>
                </c:pt>
                <c:pt idx="1117">
                  <c:v>63.463157533558196</c:v>
                </c:pt>
                <c:pt idx="1118">
                  <c:v>63.47533192805372</c:v>
                </c:pt>
                <c:pt idx="1119">
                  <c:v>63.487500881478255</c:v>
                </c:pt>
                <c:pt idx="1120">
                  <c:v>63.499664401120597</c:v>
                </c:pt>
                <c:pt idx="1121">
                  <c:v>63.511822494253245</c:v>
                </c:pt>
                <c:pt idx="1122">
                  <c:v>63.523975168132523</c:v>
                </c:pt>
                <c:pt idx="1123">
                  <c:v>63.536122429998585</c:v>
                </c:pt>
                <c:pt idx="1124">
                  <c:v>63.548264287075469</c:v>
                </c:pt>
                <c:pt idx="1125">
                  <c:v>63.560400746571162</c:v>
                </c:pt>
                <c:pt idx="1126">
                  <c:v>63.572531815677657</c:v>
                </c:pt>
                <c:pt idx="1127">
                  <c:v>63.584657501570973</c:v>
                </c:pt>
                <c:pt idx="1128">
                  <c:v>63.596777811411229</c:v>
                </c:pt>
                <c:pt idx="1129">
                  <c:v>63.608892752342669</c:v>
                </c:pt>
                <c:pt idx="1130">
                  <c:v>63.62100233149377</c:v>
                </c:pt>
                <c:pt idx="1131">
                  <c:v>63.633106555977193</c:v>
                </c:pt>
                <c:pt idx="1132">
                  <c:v>63.645205432889938</c:v>
                </c:pt>
                <c:pt idx="1133">
                  <c:v>63.657298969313302</c:v>
                </c:pt>
                <c:pt idx="1134">
                  <c:v>63.66938717231298</c:v>
                </c:pt>
                <c:pt idx="1135">
                  <c:v>63.681470048939126</c:v>
                </c:pt>
                <c:pt idx="1136">
                  <c:v>63.693547606226332</c:v>
                </c:pt>
                <c:pt idx="1137">
                  <c:v>63.705619851193752</c:v>
                </c:pt>
                <c:pt idx="1138">
                  <c:v>63.717686790845107</c:v>
                </c:pt>
                <c:pt idx="1139">
                  <c:v>63.729748432168726</c:v>
                </c:pt>
                <c:pt idx="1140">
                  <c:v>63.741804782137642</c:v>
                </c:pt>
                <c:pt idx="1141">
                  <c:v>63.753855847709573</c:v>
                </c:pt>
                <c:pt idx="1142">
                  <c:v>63.765901635827035</c:v>
                </c:pt>
                <c:pt idx="1143">
                  <c:v>63.777942153417314</c:v>
                </c:pt>
                <c:pt idx="1144">
                  <c:v>63.789977407392598</c:v>
                </c:pt>
                <c:pt idx="1145">
                  <c:v>63.802007404649949</c:v>
                </c:pt>
                <c:pt idx="1146">
                  <c:v>63.814032152071398</c:v>
                </c:pt>
                <c:pt idx="1147">
                  <c:v>63.826051656523966</c:v>
                </c:pt>
                <c:pt idx="1148">
                  <c:v>63.838065924859706</c:v>
                </c:pt>
                <c:pt idx="1149">
                  <c:v>63.85007496391578</c:v>
                </c:pt>
                <c:pt idx="1150">
                  <c:v>63.862078780514466</c:v>
                </c:pt>
                <c:pt idx="1151">
                  <c:v>63.874077381463223</c:v>
                </c:pt>
                <c:pt idx="1152">
                  <c:v>63.886070773554756</c:v>
                </c:pt>
                <c:pt idx="1153">
                  <c:v>63.898058963566996</c:v>
                </c:pt>
                <c:pt idx="1154">
                  <c:v>63.910041958263228</c:v>
                </c:pt>
                <c:pt idx="1155">
                  <c:v>63.922019764392076</c:v>
                </c:pt>
                <c:pt idx="1156">
                  <c:v>63.933992388687557</c:v>
                </c:pt>
                <c:pt idx="1157">
                  <c:v>63.945959837869154</c:v>
                </c:pt>
                <c:pt idx="1158">
                  <c:v>63.957922118641832</c:v>
                </c:pt>
                <c:pt idx="1159">
                  <c:v>63.969879237696084</c:v>
                </c:pt>
                <c:pt idx="1160">
                  <c:v>63.98183120170799</c:v>
                </c:pt>
                <c:pt idx="1161">
                  <c:v>63.993778017339253</c:v>
                </c:pt>
                <c:pt idx="1162">
                  <c:v>64.005719691237232</c:v>
                </c:pt>
                <c:pt idx="1163">
                  <c:v>64.017656230034987</c:v>
                </c:pt>
                <c:pt idx="1164">
                  <c:v>64.029587640351338</c:v>
                </c:pt>
                <c:pt idx="1165">
                  <c:v>64.04151392879092</c:v>
                </c:pt>
                <c:pt idx="1166">
                  <c:v>64.05343510194416</c:v>
                </c:pt>
                <c:pt idx="1167">
                  <c:v>64.065351166387416</c:v>
                </c:pt>
                <c:pt idx="1168">
                  <c:v>64.077262128682889</c:v>
                </c:pt>
                <c:pt idx="1169">
                  <c:v>64.08916799537883</c:v>
                </c:pt>
                <c:pt idx="1170">
                  <c:v>64.101068773009459</c:v>
                </c:pt>
                <c:pt idx="1171">
                  <c:v>64.112964468095015</c:v>
                </c:pt>
                <c:pt idx="1172">
                  <c:v>64.124855087141867</c:v>
                </c:pt>
                <c:pt idx="1173">
                  <c:v>64.136740636642486</c:v>
                </c:pt>
                <c:pt idx="1174">
                  <c:v>64.148621123075543</c:v>
                </c:pt>
                <c:pt idx="1175">
                  <c:v>64.160496552905897</c:v>
                </c:pt>
                <c:pt idx="1176">
                  <c:v>64.17236693258468</c:v>
                </c:pt>
                <c:pt idx="1177">
                  <c:v>64.18423226854928</c:v>
                </c:pt>
                <c:pt idx="1178">
                  <c:v>64.196092567223474</c:v>
                </c:pt>
                <c:pt idx="1179">
                  <c:v>64.207947835017393</c:v>
                </c:pt>
                <c:pt idx="1180">
                  <c:v>64.219798078327557</c:v>
                </c:pt>
                <c:pt idx="1181">
                  <c:v>64.231643303536984</c:v>
                </c:pt>
                <c:pt idx="1182">
                  <c:v>64.243483517015164</c:v>
                </c:pt>
                <c:pt idx="1183">
                  <c:v>64.25531872511813</c:v>
                </c:pt>
                <c:pt idx="1184">
                  <c:v>64.267148934188498</c:v>
                </c:pt>
                <c:pt idx="1185">
                  <c:v>64.27897415055547</c:v>
                </c:pt>
                <c:pt idx="1186">
                  <c:v>64.290794380534962</c:v>
                </c:pt>
                <c:pt idx="1187">
                  <c:v>64.302609630429544</c:v>
                </c:pt>
                <c:pt idx="1188">
                  <c:v>64.314419906528514</c:v>
                </c:pt>
                <c:pt idx="1189">
                  <c:v>64.326225215107954</c:v>
                </c:pt>
                <c:pt idx="1190">
                  <c:v>64.338025562430758</c:v>
                </c:pt>
                <c:pt idx="1191">
                  <c:v>64.34982095474669</c:v>
                </c:pt>
                <c:pt idx="1192">
                  <c:v>64.361611398292396</c:v>
                </c:pt>
                <c:pt idx="1193">
                  <c:v>64.373396899291407</c:v>
                </c:pt>
                <c:pt idx="1194">
                  <c:v>64.385177463954278</c:v>
                </c:pt>
                <c:pt idx="1195">
                  <c:v>64.396953098478534</c:v>
                </c:pt>
                <c:pt idx="1196">
                  <c:v>64.408723809048766</c:v>
                </c:pt>
                <c:pt idx="1197">
                  <c:v>64.420489601836607</c:v>
                </c:pt>
                <c:pt idx="1198">
                  <c:v>64.432250483000871</c:v>
                </c:pt>
                <c:pt idx="1199">
                  <c:v>64.444006458687454</c:v>
                </c:pt>
                <c:pt idx="1200">
                  <c:v>64.45575753502952</c:v>
                </c:pt>
                <c:pt idx="1201">
                  <c:v>64.467503718147384</c:v>
                </c:pt>
                <c:pt idx="1202">
                  <c:v>64.479245014148702</c:v>
                </c:pt>
                <c:pt idx="1203">
                  <c:v>64.490981429128396</c:v>
                </c:pt>
                <c:pt idx="1204">
                  <c:v>64.502712969168726</c:v>
                </c:pt>
                <c:pt idx="1205">
                  <c:v>64.514439640339361</c:v>
                </c:pt>
                <c:pt idx="1206">
                  <c:v>64.526161448697337</c:v>
                </c:pt>
                <c:pt idx="1207">
                  <c:v>64.537878400287212</c:v>
                </c:pt>
                <c:pt idx="1208">
                  <c:v>64.549590501140955</c:v>
                </c:pt>
                <c:pt idx="1209">
                  <c:v>64.561297757278112</c:v>
                </c:pt>
                <c:pt idx="1210">
                  <c:v>64.573000174705754</c:v>
                </c:pt>
                <c:pt idx="1211">
                  <c:v>64.584697759418589</c:v>
                </c:pt>
                <c:pt idx="1212">
                  <c:v>64.59639051739893</c:v>
                </c:pt>
                <c:pt idx="1213">
                  <c:v>64.608078454616759</c:v>
                </c:pt>
                <c:pt idx="1214">
                  <c:v>64.619761577029777</c:v>
                </c:pt>
                <c:pt idx="1215">
                  <c:v>64.63143989058338</c:v>
                </c:pt>
                <c:pt idx="1216">
                  <c:v>64.643113401210798</c:v>
                </c:pt>
                <c:pt idx="1217">
                  <c:v>64.65478211483304</c:v>
                </c:pt>
                <c:pt idx="1218">
                  <c:v>64.666446037358966</c:v>
                </c:pt>
                <c:pt idx="1219">
                  <c:v>64.678105174685285</c:v>
                </c:pt>
                <c:pt idx="1220">
                  <c:v>64.689759532696684</c:v>
                </c:pt>
                <c:pt idx="1221">
                  <c:v>64.701409117265726</c:v>
                </c:pt>
                <c:pt idx="1222">
                  <c:v>64.713053934253011</c:v>
                </c:pt>
                <c:pt idx="1223">
                  <c:v>64.724693989507131</c:v>
                </c:pt>
                <c:pt idx="1224">
                  <c:v>64.736329288864738</c:v>
                </c:pt>
                <c:pt idx="1225">
                  <c:v>64.747959838150578</c:v>
                </c:pt>
                <c:pt idx="1226">
                  <c:v>64.759585643177502</c:v>
                </c:pt>
                <c:pt idx="1227">
                  <c:v>64.771206709746508</c:v>
                </c:pt>
                <c:pt idx="1228">
                  <c:v>64.7828230436468</c:v>
                </c:pt>
                <c:pt idx="1229">
                  <c:v>64.794434650655816</c:v>
                </c:pt>
                <c:pt idx="1230">
                  <c:v>64.806041536539226</c:v>
                </c:pt>
                <c:pt idx="1231">
                  <c:v>64.817643707050962</c:v>
                </c:pt>
                <c:pt idx="1232">
                  <c:v>64.829241167933347</c:v>
                </c:pt>
                <c:pt idx="1233">
                  <c:v>64.840833924916993</c:v>
                </c:pt>
                <c:pt idx="1234">
                  <c:v>64.852421983720944</c:v>
                </c:pt>
                <c:pt idx="1235">
                  <c:v>64.864005350052651</c:v>
                </c:pt>
                <c:pt idx="1236">
                  <c:v>64.875584029607978</c:v>
                </c:pt>
                <c:pt idx="1237">
                  <c:v>64.887158028071369</c:v>
                </c:pt>
                <c:pt idx="1238">
                  <c:v>64.898727351115696</c:v>
                </c:pt>
                <c:pt idx="1239">
                  <c:v>64.910292004402407</c:v>
                </c:pt>
                <c:pt idx="1240">
                  <c:v>64.921851993581569</c:v>
                </c:pt>
                <c:pt idx="1241">
                  <c:v>64.933407324291821</c:v>
                </c:pt>
                <c:pt idx="1242">
                  <c:v>64.944958002160476</c:v>
                </c:pt>
                <c:pt idx="1243">
                  <c:v>64.956504032803508</c:v>
                </c:pt>
                <c:pt idx="1244">
                  <c:v>64.968045421825622</c:v>
                </c:pt>
                <c:pt idx="1245">
                  <c:v>64.979582174820251</c:v>
                </c:pt>
                <c:pt idx="1246">
                  <c:v>64.99111429736962</c:v>
                </c:pt>
                <c:pt idx="1247">
                  <c:v>65.002641795044724</c:v>
                </c:pt>
                <c:pt idx="1248">
                  <c:v>65.014164673405446</c:v>
                </c:pt>
                <c:pt idx="1249">
                  <c:v>65.0256829380005</c:v>
                </c:pt>
                <c:pt idx="1250">
                  <c:v>65.037196594367529</c:v>
                </c:pt>
                <c:pt idx="1251">
                  <c:v>65.048705648033064</c:v>
                </c:pt>
                <c:pt idx="1252">
                  <c:v>65.060210104512649</c:v>
                </c:pt>
                <c:pt idx="1253">
                  <c:v>65.071709969310803</c:v>
                </c:pt>
                <c:pt idx="1254">
                  <c:v>65.083205247921029</c:v>
                </c:pt>
                <c:pt idx="1255">
                  <c:v>65.094695945825961</c:v>
                </c:pt>
                <c:pt idx="1256">
                  <c:v>65.106182068497247</c:v>
                </c:pt>
                <c:pt idx="1257">
                  <c:v>65.117663621395707</c:v>
                </c:pt>
                <c:pt idx="1258">
                  <c:v>65.129140609971259</c:v>
                </c:pt>
                <c:pt idx="1259">
                  <c:v>65.140613039663023</c:v>
                </c:pt>
                <c:pt idx="1260">
                  <c:v>65.152080915899319</c:v>
                </c:pt>
                <c:pt idx="1261">
                  <c:v>65.163544244097707</c:v>
                </c:pt>
                <c:pt idx="1262">
                  <c:v>65.175003029665007</c:v>
                </c:pt>
                <c:pt idx="1263">
                  <c:v>65.186457277997334</c:v>
                </c:pt>
                <c:pt idx="1264">
                  <c:v>65.197906994480135</c:v>
                </c:pt>
                <c:pt idx="1265">
                  <c:v>65.20935218448821</c:v>
                </c:pt>
                <c:pt idx="1266">
                  <c:v>65.220792853385746</c:v>
                </c:pt>
                <c:pt idx="1267">
                  <c:v>65.232229006526325</c:v>
                </c:pt>
                <c:pt idx="1268">
                  <c:v>65.243660649252988</c:v>
                </c:pt>
                <c:pt idx="1269">
                  <c:v>65.255087786898244</c:v>
                </c:pt>
                <c:pt idx="1270">
                  <c:v>65.266510424784116</c:v>
                </c:pt>
                <c:pt idx="1271">
                  <c:v>65.277928568222137</c:v>
                </c:pt>
                <c:pt idx="1272">
                  <c:v>65.289342222513426</c:v>
                </c:pt>
                <c:pt idx="1273">
                  <c:v>65.300751392948627</c:v>
                </c:pt>
                <c:pt idx="1274">
                  <c:v>65.312156084808066</c:v>
                </c:pt>
                <c:pt idx="1275">
                  <c:v>65.323556303361698</c:v>
                </c:pt>
                <c:pt idx="1276">
                  <c:v>65.334952053869131</c:v>
                </c:pt>
                <c:pt idx="1277">
                  <c:v>65.346343341579683</c:v>
                </c:pt>
                <c:pt idx="1278">
                  <c:v>65.357730171732427</c:v>
                </c:pt>
                <c:pt idx="1279">
                  <c:v>65.369112549556149</c:v>
                </c:pt>
                <c:pt idx="1280">
                  <c:v>65.380490480269444</c:v>
                </c:pt>
                <c:pt idx="1281">
                  <c:v>65.391863969080717</c:v>
                </c:pt>
                <c:pt idx="1282">
                  <c:v>65.403233021188228</c:v>
                </c:pt>
                <c:pt idx="1283">
                  <c:v>65.414597641780091</c:v>
                </c:pt>
                <c:pt idx="1284">
                  <c:v>65.425957836034314</c:v>
                </c:pt>
                <c:pt idx="1285">
                  <c:v>65.437313609118831</c:v>
                </c:pt>
                <c:pt idx="1286">
                  <c:v>65.448664966191558</c:v>
                </c:pt>
                <c:pt idx="1287">
                  <c:v>65.460011912400319</c:v>
                </c:pt>
                <c:pt idx="1288">
                  <c:v>65.47135445288302</c:v>
                </c:pt>
                <c:pt idx="1289">
                  <c:v>65.482692592767549</c:v>
                </c:pt>
                <c:pt idx="1290">
                  <c:v>65.494026337171903</c:v>
                </c:pt>
                <c:pt idx="1291">
                  <c:v>65.505355691204102</c:v>
                </c:pt>
                <c:pt idx="1292">
                  <c:v>65.516680659962333</c:v>
                </c:pt>
                <c:pt idx="1293">
                  <c:v>65.528001248534892</c:v>
                </c:pt>
                <c:pt idx="1294">
                  <c:v>65.53931746200027</c:v>
                </c:pt>
                <c:pt idx="1295">
                  <c:v>65.550629305427151</c:v>
                </c:pt>
                <c:pt idx="1296">
                  <c:v>65.561936783874387</c:v>
                </c:pt>
                <c:pt idx="1297">
                  <c:v>65.573239902391151</c:v>
                </c:pt>
                <c:pt idx="1298">
                  <c:v>65.58453866601684</c:v>
                </c:pt>
                <c:pt idx="1299">
                  <c:v>65.595833079781187</c:v>
                </c:pt>
                <c:pt idx="1300">
                  <c:v>65.60712314870419</c:v>
                </c:pt>
                <c:pt idx="1301">
                  <c:v>65.61840887779627</c:v>
                </c:pt>
                <c:pt idx="1302">
                  <c:v>65.62969027205817</c:v>
                </c:pt>
                <c:pt idx="1303">
                  <c:v>65.640967336481083</c:v>
                </c:pt>
                <c:pt idx="1304">
                  <c:v>65.652240076046596</c:v>
                </c:pt>
                <c:pt idx="1305">
                  <c:v>65.663508495726774</c:v>
                </c:pt>
                <c:pt idx="1306">
                  <c:v>65.674772600484118</c:v>
                </c:pt>
                <c:pt idx="1307">
                  <c:v>65.68603239527171</c:v>
                </c:pt>
                <c:pt idx="1308">
                  <c:v>65.697287885033091</c:v>
                </c:pt>
                <c:pt idx="1309">
                  <c:v>65.708539074702415</c:v>
                </c:pt>
                <c:pt idx="1310">
                  <c:v>65.719785969204381</c:v>
                </c:pt>
                <c:pt idx="1311">
                  <c:v>65.731028573454296</c:v>
                </c:pt>
                <c:pt idx="1312">
                  <c:v>65.742266892358117</c:v>
                </c:pt>
                <c:pt idx="1313">
                  <c:v>65.75350093081245</c:v>
                </c:pt>
                <c:pt idx="1314">
                  <c:v>65.764730693704593</c:v>
                </c:pt>
                <c:pt idx="1315">
                  <c:v>65.77595618591252</c:v>
                </c:pt>
                <c:pt idx="1316">
                  <c:v>65.787177412304985</c:v>
                </c:pt>
                <c:pt idx="1317">
                  <c:v>65.798394377741445</c:v>
                </c:pt>
                <c:pt idx="1318">
                  <c:v>65.809607087072195</c:v>
                </c:pt>
                <c:pt idx="1319">
                  <c:v>65.820815545138274</c:v>
                </c:pt>
                <c:pt idx="1320">
                  <c:v>65.832019756771587</c:v>
                </c:pt>
                <c:pt idx="1321">
                  <c:v>65.843219726794899</c:v>
                </c:pt>
                <c:pt idx="1322">
                  <c:v>65.854415460021826</c:v>
                </c:pt>
                <c:pt idx="1323">
                  <c:v>65.865606961256915</c:v>
                </c:pt>
                <c:pt idx="1324">
                  <c:v>65.87679423529562</c:v>
                </c:pt>
                <c:pt idx="1325">
                  <c:v>65.887977286924325</c:v>
                </c:pt>
                <c:pt idx="1326">
                  <c:v>65.899156120920466</c:v>
                </c:pt>
                <c:pt idx="1327">
                  <c:v>65.910330742052381</c:v>
                </c:pt>
                <c:pt idx="1328">
                  <c:v>65.921501155079483</c:v>
                </c:pt>
                <c:pt idx="1329">
                  <c:v>65.932667364752234</c:v>
                </c:pt>
                <c:pt idx="1330">
                  <c:v>65.943829375812143</c:v>
                </c:pt>
                <c:pt idx="1331">
                  <c:v>65.954987192991808</c:v>
                </c:pt>
                <c:pt idx="1332">
                  <c:v>65.966140821014974</c:v>
                </c:pt>
                <c:pt idx="1333">
                  <c:v>65.97729026459649</c:v>
                </c:pt>
                <c:pt idx="1334">
                  <c:v>65.988435528442395</c:v>
                </c:pt>
                <c:pt idx="1335">
                  <c:v>65.999576617249886</c:v>
                </c:pt>
                <c:pt idx="1336">
                  <c:v>66.010713535707396</c:v>
                </c:pt>
                <c:pt idx="1337">
                  <c:v>66.021846288494586</c:v>
                </c:pt>
                <c:pt idx="1338">
                  <c:v>66.032974880282353</c:v>
                </c:pt>
                <c:pt idx="1339">
                  <c:v>66.044099315732879</c:v>
                </c:pt>
                <c:pt idx="1340">
                  <c:v>66.055219599499651</c:v>
                </c:pt>
                <c:pt idx="1341">
                  <c:v>66.066335736227487</c:v>
                </c:pt>
                <c:pt idx="1342">
                  <c:v>66.077447730552535</c:v>
                </c:pt>
                <c:pt idx="1343">
                  <c:v>66.088555587102292</c:v>
                </c:pt>
                <c:pt idx="1344">
                  <c:v>66.099659310495724</c:v>
                </c:pt>
                <c:pt idx="1345">
                  <c:v>66.110758905343118</c:v>
                </c:pt>
                <c:pt idx="1346">
                  <c:v>66.121854376246233</c:v>
                </c:pt>
                <c:pt idx="1347">
                  <c:v>66.132945727798301</c:v>
                </c:pt>
                <c:pt idx="1348">
                  <c:v>66.144032964584028</c:v>
                </c:pt>
                <c:pt idx="1349">
                  <c:v>66.155116091179607</c:v>
                </c:pt>
                <c:pt idx="1350">
                  <c:v>66.166195112152749</c:v>
                </c:pt>
                <c:pt idx="1351">
                  <c:v>66.177270032062751</c:v>
                </c:pt>
                <c:pt idx="1352">
                  <c:v>66.188340855460424</c:v>
                </c:pt>
                <c:pt idx="1353">
                  <c:v>66.199407586888213</c:v>
                </c:pt>
                <c:pt idx="1354">
                  <c:v>66.210470230880162</c:v>
                </c:pt>
                <c:pt idx="1355">
                  <c:v>66.22152879196193</c:v>
                </c:pt>
                <c:pt idx="1356">
                  <c:v>66.232583274650835</c:v>
                </c:pt>
                <c:pt idx="1357">
                  <c:v>66.243633683455911</c:v>
                </c:pt>
                <c:pt idx="1358">
                  <c:v>66.254680022877835</c:v>
                </c:pt>
                <c:pt idx="1359">
                  <c:v>66.265722297409042</c:v>
                </c:pt>
                <c:pt idx="1360">
                  <c:v>66.276760511533666</c:v>
                </c:pt>
                <c:pt idx="1361">
                  <c:v>66.287794669727674</c:v>
                </c:pt>
                <c:pt idx="1362">
                  <c:v>66.29882477645873</c:v>
                </c:pt>
                <c:pt idx="1363">
                  <c:v>66.309850836186357</c:v>
                </c:pt>
                <c:pt idx="1364">
                  <c:v>66.320872853361891</c:v>
                </c:pt>
                <c:pt idx="1365">
                  <c:v>66.331890832428513</c:v>
                </c:pt>
                <c:pt idx="1366">
                  <c:v>66.342904777821261</c:v>
                </c:pt>
                <c:pt idx="1367">
                  <c:v>66.35391469396707</c:v>
                </c:pt>
                <c:pt idx="1368">
                  <c:v>66.364920585284793</c:v>
                </c:pt>
                <c:pt idx="1369">
                  <c:v>66.375922456185179</c:v>
                </c:pt>
                <c:pt idx="1370">
                  <c:v>66.38692031107098</c:v>
                </c:pt>
                <c:pt idx="1371">
                  <c:v>66.39791415433686</c:v>
                </c:pt>
                <c:pt idx="1372">
                  <c:v>66.408903990369524</c:v>
                </c:pt>
                <c:pt idx="1373">
                  <c:v>66.419889823547649</c:v>
                </c:pt>
                <c:pt idx="1374">
                  <c:v>66.430871658241955</c:v>
                </c:pt>
                <c:pt idx="1375">
                  <c:v>66.441849498815245</c:v>
                </c:pt>
                <c:pt idx="1376">
                  <c:v>66.452823349622335</c:v>
                </c:pt>
                <c:pt idx="1377">
                  <c:v>66.463793215010185</c:v>
                </c:pt>
                <c:pt idx="1378">
                  <c:v>66.474759099317822</c:v>
                </c:pt>
                <c:pt idx="1379">
                  <c:v>66.485721006876474</c:v>
                </c:pt>
                <c:pt idx="1380">
                  <c:v>66.496678942009453</c:v>
                </c:pt>
                <c:pt idx="1381">
                  <c:v>66.507632909032267</c:v>
                </c:pt>
                <c:pt idx="1382">
                  <c:v>66.518582912252612</c:v>
                </c:pt>
                <c:pt idx="1383">
                  <c:v>66.52952895597042</c:v>
                </c:pt>
                <c:pt idx="1384">
                  <c:v>66.540471044477826</c:v>
                </c:pt>
                <c:pt idx="1385">
                  <c:v>66.551409182059217</c:v>
                </c:pt>
                <c:pt idx="1386">
                  <c:v>66.562343372991279</c:v>
                </c:pt>
                <c:pt idx="1387">
                  <c:v>66.573273621542938</c:v>
                </c:pt>
                <c:pt idx="1388">
                  <c:v>66.58419993197549</c:v>
                </c:pt>
                <c:pt idx="1389">
                  <c:v>66.595122308542514</c:v>
                </c:pt>
                <c:pt idx="1390">
                  <c:v>66.606040755489957</c:v>
                </c:pt>
                <c:pt idx="1391">
                  <c:v>66.616955277056135</c:v>
                </c:pt>
                <c:pt idx="1392">
                  <c:v>66.62786587747172</c:v>
                </c:pt>
                <c:pt idx="1393">
                  <c:v>66.638772560959865</c:v>
                </c:pt>
                <c:pt idx="1394">
                  <c:v>66.649675331736034</c:v>
                </c:pt>
                <c:pt idx="1395">
                  <c:v>66.660574194008248</c:v>
                </c:pt>
                <c:pt idx="1396">
                  <c:v>66.671469151976936</c:v>
                </c:pt>
                <c:pt idx="1397">
                  <c:v>66.682360209834982</c:v>
                </c:pt>
                <c:pt idx="1398">
                  <c:v>66.693247371767839</c:v>
                </c:pt>
                <c:pt idx="1399">
                  <c:v>66.704130641953427</c:v>
                </c:pt>
                <c:pt idx="1400">
                  <c:v>66.715010024562218</c:v>
                </c:pt>
                <c:pt idx="1401">
                  <c:v>66.725885523757256</c:v>
                </c:pt>
                <c:pt idx="1402">
                  <c:v>66.736757143694149</c:v>
                </c:pt>
                <c:pt idx="1403">
                  <c:v>66.747624888521074</c:v>
                </c:pt>
                <c:pt idx="1404">
                  <c:v>66.75848876237886</c:v>
                </c:pt>
                <c:pt idx="1405">
                  <c:v>66.769348769400963</c:v>
                </c:pt>
                <c:pt idx="1406">
                  <c:v>66.780204913713447</c:v>
                </c:pt>
                <c:pt idx="1407">
                  <c:v>66.791057199435102</c:v>
                </c:pt>
                <c:pt idx="1408">
                  <c:v>66.801905630677339</c:v>
                </c:pt>
                <c:pt idx="1409">
                  <c:v>66.812750211544326</c:v>
                </c:pt>
                <c:pt idx="1410">
                  <c:v>66.823590946132953</c:v>
                </c:pt>
                <c:pt idx="1411">
                  <c:v>66.834427838532804</c:v>
                </c:pt>
                <c:pt idx="1412">
                  <c:v>66.845260892826246</c:v>
                </c:pt>
                <c:pt idx="1413">
                  <c:v>66.856090113088442</c:v>
                </c:pt>
                <c:pt idx="1414">
                  <c:v>66.866915503387304</c:v>
                </c:pt>
                <c:pt idx="1415">
                  <c:v>66.877737067783613</c:v>
                </c:pt>
                <c:pt idx="1416">
                  <c:v>66.888554810330945</c:v>
                </c:pt>
                <c:pt idx="1417">
                  <c:v>66.899368735075697</c:v>
                </c:pt>
                <c:pt idx="1418">
                  <c:v>66.910178846057192</c:v>
                </c:pt>
                <c:pt idx="1419">
                  <c:v>66.92098514730759</c:v>
                </c:pt>
                <c:pt idx="1420">
                  <c:v>66.931787642851958</c:v>
                </c:pt>
                <c:pt idx="1421">
                  <c:v>66.942586336708274</c:v>
                </c:pt>
                <c:pt idx="1422">
                  <c:v>66.953381232887509</c:v>
                </c:pt>
                <c:pt idx="1423">
                  <c:v>66.964172335393499</c:v>
                </c:pt>
                <c:pt idx="1424">
                  <c:v>66.97495964822312</c:v>
                </c:pt>
                <c:pt idx="1425">
                  <c:v>66.985743175366167</c:v>
                </c:pt>
                <c:pt idx="1426">
                  <c:v>66.996522920805518</c:v>
                </c:pt>
                <c:pt idx="1427">
                  <c:v>67.007298888516999</c:v>
                </c:pt>
                <c:pt idx="1428">
                  <c:v>67.018071082469547</c:v>
                </c:pt>
                <c:pt idx="1429">
                  <c:v>67.028839506625076</c:v>
                </c:pt>
                <c:pt idx="1430">
                  <c:v>67.039604164938623</c:v>
                </c:pt>
                <c:pt idx="1431">
                  <c:v>67.050365061358306</c:v>
                </c:pt>
                <c:pt idx="1432">
                  <c:v>67.061122199825334</c:v>
                </c:pt>
                <c:pt idx="1433">
                  <c:v>67.071875584274068</c:v>
                </c:pt>
                <c:pt idx="1434">
                  <c:v>67.082625218631975</c:v>
                </c:pt>
                <c:pt idx="1435">
                  <c:v>67.093371106819703</c:v>
                </c:pt>
                <c:pt idx="1436">
                  <c:v>67.104113252751063</c:v>
                </c:pt>
                <c:pt idx="1437">
                  <c:v>67.114851660333045</c:v>
                </c:pt>
                <c:pt idx="1438">
                  <c:v>67.12558633346589</c:v>
                </c:pt>
                <c:pt idx="1439">
                  <c:v>67.136317276042988</c:v>
                </c:pt>
                <c:pt idx="1440">
                  <c:v>67.147044491951036</c:v>
                </c:pt>
                <c:pt idx="1441">
                  <c:v>67.157767985069952</c:v>
                </c:pt>
                <c:pt idx="1442">
                  <c:v>67.168487759272949</c:v>
                </c:pt>
                <c:pt idx="1443">
                  <c:v>67.179203818426487</c:v>
                </c:pt>
                <c:pt idx="1444">
                  <c:v>67.18991616639039</c:v>
                </c:pt>
                <c:pt idx="1445">
                  <c:v>67.200624807017732</c:v>
                </c:pt>
                <c:pt idx="1446">
                  <c:v>67.211329744155009</c:v>
                </c:pt>
                <c:pt idx="1447">
                  <c:v>67.222030981641993</c:v>
                </c:pt>
                <c:pt idx="1448">
                  <c:v>67.232728523311863</c:v>
                </c:pt>
                <c:pt idx="1449">
                  <c:v>67.243422372991176</c:v>
                </c:pt>
                <c:pt idx="1450">
                  <c:v>67.25411253449991</c:v>
                </c:pt>
                <c:pt idx="1451">
                  <c:v>67.264799011651419</c:v>
                </c:pt>
                <c:pt idx="1452">
                  <c:v>67.275481808252536</c:v>
                </c:pt>
                <c:pt idx="1453">
                  <c:v>67.286160928103484</c:v>
                </c:pt>
                <c:pt idx="1454">
                  <c:v>67.296836374998037</c:v>
                </c:pt>
                <c:pt idx="1455">
                  <c:v>67.307508152723358</c:v>
                </c:pt>
                <c:pt idx="1456">
                  <c:v>67.318176265060146</c:v>
                </c:pt>
                <c:pt idx="1457">
                  <c:v>67.328840715782647</c:v>
                </c:pt>
                <c:pt idx="1458">
                  <c:v>67.339501508658572</c:v>
                </c:pt>
                <c:pt idx="1459">
                  <c:v>67.35015864744922</c:v>
                </c:pt>
                <c:pt idx="1460">
                  <c:v>67.360812135909427</c:v>
                </c:pt>
                <c:pt idx="1461">
                  <c:v>67.371461977787604</c:v>
                </c:pt>
                <c:pt idx="1462">
                  <c:v>67.382108176825753</c:v>
                </c:pt>
                <c:pt idx="1463">
                  <c:v>67.392750736759481</c:v>
                </c:pt>
                <c:pt idx="1464">
                  <c:v>67.40338966131803</c:v>
                </c:pt>
                <c:pt idx="1465">
                  <c:v>67.414024954224246</c:v>
                </c:pt>
                <c:pt idx="1466">
                  <c:v>67.42465661919465</c:v>
                </c:pt>
                <c:pt idx="1467">
                  <c:v>67.435284659939413</c:v>
                </c:pt>
                <c:pt idx="1468">
                  <c:v>67.445909080162423</c:v>
                </c:pt>
                <c:pt idx="1469">
                  <c:v>67.456529883561188</c:v>
                </c:pt>
                <c:pt idx="1470">
                  <c:v>67.467147073827022</c:v>
                </c:pt>
                <c:pt idx="1471">
                  <c:v>67.477760654644882</c:v>
                </c:pt>
                <c:pt idx="1472">
                  <c:v>67.488370629693492</c:v>
                </c:pt>
                <c:pt idx="1473">
                  <c:v>67.498977002645375</c:v>
                </c:pt>
                <c:pt idx="1474">
                  <c:v>67.509579777166778</c:v>
                </c:pt>
                <c:pt idx="1475">
                  <c:v>67.520178956917704</c:v>
                </c:pt>
                <c:pt idx="1476">
                  <c:v>67.530774545552049</c:v>
                </c:pt>
                <c:pt idx="1477">
                  <c:v>67.541366546717427</c:v>
                </c:pt>
                <c:pt idx="1478">
                  <c:v>67.551954964055341</c:v>
                </c:pt>
                <c:pt idx="1479">
                  <c:v>67.562539801201126</c:v>
                </c:pt>
                <c:pt idx="1480">
                  <c:v>67.573121061783965</c:v>
                </c:pt>
                <c:pt idx="1481">
                  <c:v>67.583698749426901</c:v>
                </c:pt>
                <c:pt idx="1482">
                  <c:v>67.594272867746895</c:v>
                </c:pt>
                <c:pt idx="1483">
                  <c:v>67.604843420354797</c:v>
                </c:pt>
                <c:pt idx="1484">
                  <c:v>67.615410410855361</c:v>
                </c:pt>
                <c:pt idx="1485">
                  <c:v>67.625973842847287</c:v>
                </c:pt>
                <c:pt idx="1486">
                  <c:v>67.636533719923221</c:v>
                </c:pt>
                <c:pt idx="1487">
                  <c:v>67.647090045669756</c:v>
                </c:pt>
                <c:pt idx="1488">
                  <c:v>67.657642823667459</c:v>
                </c:pt>
                <c:pt idx="1489">
                  <c:v>67.668192057490884</c:v>
                </c:pt>
                <c:pt idx="1490">
                  <c:v>67.678737750708606</c:v>
                </c:pt>
                <c:pt idx="1491">
                  <c:v>67.689279906883186</c:v>
                </c:pt>
                <c:pt idx="1492">
                  <c:v>67.699818529571246</c:v>
                </c:pt>
                <c:pt idx="1493">
                  <c:v>67.710353622323424</c:v>
                </c:pt>
                <c:pt idx="1494">
                  <c:v>67.720885188684406</c:v>
                </c:pt>
                <c:pt idx="1495">
                  <c:v>67.73141323219302</c:v>
                </c:pt>
                <c:pt idx="1496">
                  <c:v>67.741937756382072</c:v>
                </c:pt>
                <c:pt idx="1497">
                  <c:v>67.752458764778567</c:v>
                </c:pt>
                <c:pt idx="1498">
                  <c:v>67.762976260903557</c:v>
                </c:pt>
                <c:pt idx="1499">
                  <c:v>67.773490248272253</c:v>
                </c:pt>
                <c:pt idx="1500">
                  <c:v>67.784000730393984</c:v>
                </c:pt>
                <c:pt idx="1501">
                  <c:v>67.794507710772251</c:v>
                </c:pt>
                <c:pt idx="1502">
                  <c:v>67.805011192904729</c:v>
                </c:pt>
                <c:pt idx="1503">
                  <c:v>67.815511180283266</c:v>
                </c:pt>
                <c:pt idx="1504">
                  <c:v>67.826007676393871</c:v>
                </c:pt>
                <c:pt idx="1505">
                  <c:v>67.83650068471681</c:v>
                </c:pt>
                <c:pt idx="1506">
                  <c:v>67.846990208726567</c:v>
                </c:pt>
                <c:pt idx="1507">
                  <c:v>67.857476251891825</c:v>
                </c:pt>
                <c:pt idx="1508">
                  <c:v>67.867958817675543</c:v>
                </c:pt>
                <c:pt idx="1509">
                  <c:v>67.878437909534938</c:v>
                </c:pt>
                <c:pt idx="1510">
                  <c:v>67.888913530921499</c:v>
                </c:pt>
                <c:pt idx="1511">
                  <c:v>67.899385685281004</c:v>
                </c:pt>
                <c:pt idx="1512">
                  <c:v>67.909854376053545</c:v>
                </c:pt>
                <c:pt idx="1513">
                  <c:v>67.920319606673488</c:v>
                </c:pt>
                <c:pt idx="1514">
                  <c:v>67.930781380569584</c:v>
                </c:pt>
                <c:pt idx="1515">
                  <c:v>67.941239701164889</c:v>
                </c:pt>
                <c:pt idx="1516">
                  <c:v>67.951694571876814</c:v>
                </c:pt>
                <c:pt idx="1517">
                  <c:v>67.962145996117158</c:v>
                </c:pt>
                <c:pt idx="1518">
                  <c:v>67.972593977292064</c:v>
                </c:pt>
                <c:pt idx="1519">
                  <c:v>67.983038518802118</c:v>
                </c:pt>
                <c:pt idx="1520">
                  <c:v>67.993479624042266</c:v>
                </c:pt>
                <c:pt idx="1521">
                  <c:v>68.003917296401909</c:v>
                </c:pt>
                <c:pt idx="1522">
                  <c:v>68.014351539264851</c:v>
                </c:pt>
                <c:pt idx="1523">
                  <c:v>68.024782356009354</c:v>
                </c:pt>
                <c:pt idx="1524">
                  <c:v>68.035209750008121</c:v>
                </c:pt>
                <c:pt idx="1525">
                  <c:v>68.045633724628374</c:v>
                </c:pt>
                <c:pt idx="1526">
                  <c:v>68.056054283231759</c:v>
                </c:pt>
                <c:pt idx="1527">
                  <c:v>68.066471429174442</c:v>
                </c:pt>
                <c:pt idx="1528">
                  <c:v>68.076885165807084</c:v>
                </c:pt>
                <c:pt idx="1529">
                  <c:v>68.087295496474923</c:v>
                </c:pt>
                <c:pt idx="1530">
                  <c:v>68.097702424517649</c:v>
                </c:pt>
                <c:pt idx="1531">
                  <c:v>68.108105953269529</c:v>
                </c:pt>
                <c:pt idx="1532">
                  <c:v>68.118506086059426</c:v>
                </c:pt>
                <c:pt idx="1533">
                  <c:v>68.128902826210734</c:v>
                </c:pt>
                <c:pt idx="1534">
                  <c:v>68.139296177041416</c:v>
                </c:pt>
                <c:pt idx="1535">
                  <c:v>68.149686141864066</c:v>
                </c:pt>
                <c:pt idx="1536">
                  <c:v>68.160072723985877</c:v>
                </c:pt>
                <c:pt idx="1537">
                  <c:v>68.170455926708641</c:v>
                </c:pt>
                <c:pt idx="1538">
                  <c:v>68.180835753328807</c:v>
                </c:pt>
                <c:pt idx="1539">
                  <c:v>68.191212207137454</c:v>
                </c:pt>
                <c:pt idx="1540">
                  <c:v>68.201585291420329</c:v>
                </c:pt>
                <c:pt idx="1541">
                  <c:v>68.211955009457839</c:v>
                </c:pt>
                <c:pt idx="1542">
                  <c:v>68.222321364525058</c:v>
                </c:pt>
                <c:pt idx="1543">
                  <c:v>68.232684359891792</c:v>
                </c:pt>
                <c:pt idx="1544">
                  <c:v>68.243043998822515</c:v>
                </c:pt>
                <c:pt idx="1545">
                  <c:v>68.253400284576415</c:v>
                </c:pt>
                <c:pt idx="1546">
                  <c:v>68.263753220407466</c:v>
                </c:pt>
                <c:pt idx="1547">
                  <c:v>68.274102809564283</c:v>
                </c:pt>
                <c:pt idx="1548">
                  <c:v>68.284449055290338</c:v>
                </c:pt>
                <c:pt idx="1549">
                  <c:v>68.294791960823829</c:v>
                </c:pt>
                <c:pt idx="1550">
                  <c:v>68.30513152939767</c:v>
                </c:pt>
                <c:pt idx="1551">
                  <c:v>68.315467764239656</c:v>
                </c:pt>
                <c:pt idx="1552">
                  <c:v>68.325800668572342</c:v>
                </c:pt>
                <c:pt idx="1553">
                  <c:v>68.336130245613077</c:v>
                </c:pt>
                <c:pt idx="1554">
                  <c:v>68.346456498574057</c:v>
                </c:pt>
                <c:pt idx="1555">
                  <c:v>68.3567794306623</c:v>
                </c:pt>
                <c:pt idx="1556">
                  <c:v>68.367099045079669</c:v>
                </c:pt>
                <c:pt idx="1557">
                  <c:v>68.377415345022925</c:v>
                </c:pt>
                <c:pt idx="1558">
                  <c:v>68.38772833368364</c:v>
                </c:pt>
                <c:pt idx="1559">
                  <c:v>68.398038014248286</c:v>
                </c:pt>
                <c:pt idx="1560">
                  <c:v>68.408344389898247</c:v>
                </c:pt>
                <c:pt idx="1561">
                  <c:v>68.418647463809819</c:v>
                </c:pt>
                <c:pt idx="1562">
                  <c:v>68.428947239154155</c:v>
                </c:pt>
                <c:pt idx="1563">
                  <c:v>68.439243719097405</c:v>
                </c:pt>
                <c:pt idx="1564">
                  <c:v>68.449536906800603</c:v>
                </c:pt>
                <c:pt idx="1565">
                  <c:v>68.459826805419766</c:v>
                </c:pt>
                <c:pt idx="1566">
                  <c:v>68.470113418105868</c:v>
                </c:pt>
                <c:pt idx="1567">
                  <c:v>68.480396748004836</c:v>
                </c:pt>
                <c:pt idx="1568">
                  <c:v>68.490676798257596</c:v>
                </c:pt>
                <c:pt idx="1569">
                  <c:v>68.500953572000057</c:v>
                </c:pt>
                <c:pt idx="1570">
                  <c:v>68.51122707236317</c:v>
                </c:pt>
                <c:pt idx="1571">
                  <c:v>68.521497302472824</c:v>
                </c:pt>
                <c:pt idx="1572">
                  <c:v>68.53176426545005</c:v>
                </c:pt>
                <c:pt idx="1573">
                  <c:v>68.542027964410806</c:v>
                </c:pt>
                <c:pt idx="1574">
                  <c:v>68.552288402466161</c:v>
                </c:pt>
                <c:pt idx="1575">
                  <c:v>68.562545582722237</c:v>
                </c:pt>
                <c:pt idx="1576">
                  <c:v>68.572799508280241</c:v>
                </c:pt>
                <c:pt idx="1577">
                  <c:v>68.583050182236406</c:v>
                </c:pt>
                <c:pt idx="1578">
                  <c:v>68.593297607682132</c:v>
                </c:pt>
                <c:pt idx="1579">
                  <c:v>68.603541787703875</c:v>
                </c:pt>
                <c:pt idx="1580">
                  <c:v>68.613782725383231</c:v>
                </c:pt>
                <c:pt idx="1581">
                  <c:v>68.624020423796907</c:v>
                </c:pt>
                <c:pt idx="1582">
                  <c:v>68.634254886016734</c:v>
                </c:pt>
                <c:pt idx="1583">
                  <c:v>68.644486115109743</c:v>
                </c:pt>
                <c:pt idx="1584">
                  <c:v>68.654714114138073</c:v>
                </c:pt>
                <c:pt idx="1585">
                  <c:v>68.664938886159064</c:v>
                </c:pt>
                <c:pt idx="1586">
                  <c:v>68.675160434225205</c:v>
                </c:pt>
                <c:pt idx="1587">
                  <c:v>68.685378761384186</c:v>
                </c:pt>
                <c:pt idx="1588">
                  <c:v>68.695593870678948</c:v>
                </c:pt>
                <c:pt idx="1589">
                  <c:v>68.705805765147545</c:v>
                </c:pt>
                <c:pt idx="1590">
                  <c:v>68.716014447823355</c:v>
                </c:pt>
                <c:pt idx="1591">
                  <c:v>68.726219921734923</c:v>
                </c:pt>
                <c:pt idx="1592">
                  <c:v>68.736422189906051</c:v>
                </c:pt>
                <c:pt idx="1593">
                  <c:v>68.746621255355805</c:v>
                </c:pt>
                <c:pt idx="1594">
                  <c:v>68.756817121098521</c:v>
                </c:pt>
                <c:pt idx="1595">
                  <c:v>68.767009790143788</c:v>
                </c:pt>
                <c:pt idx="1596">
                  <c:v>68.777199265496506</c:v>
                </c:pt>
                <c:pt idx="1597">
                  <c:v>68.787385550156856</c:v>
                </c:pt>
                <c:pt idx="1598">
                  <c:v>68.797568647120301</c:v>
                </c:pt>
                <c:pt idx="1599">
                  <c:v>68.807748559377671</c:v>
                </c:pt>
                <c:pt idx="1600">
                  <c:v>68.817925289915081</c:v>
                </c:pt>
                <c:pt idx="1601">
                  <c:v>68.828098841713995</c:v>
                </c:pt>
                <c:pt idx="1602">
                  <c:v>68.838269217751218</c:v>
                </c:pt>
                <c:pt idx="1603">
                  <c:v>68.848436420998951</c:v>
                </c:pt>
                <c:pt idx="1604">
                  <c:v>68.858600454424703</c:v>
                </c:pt>
                <c:pt idx="1605">
                  <c:v>68.868761320991382</c:v>
                </c:pt>
                <c:pt idx="1606">
                  <c:v>68.878919023657289</c:v>
                </c:pt>
                <c:pt idx="1607">
                  <c:v>68.889073565376151</c:v>
                </c:pt>
                <c:pt idx="1608">
                  <c:v>68.899224949097032</c:v>
                </c:pt>
                <c:pt idx="1609">
                  <c:v>68.909373177764479</c:v>
                </c:pt>
                <c:pt idx="1610">
                  <c:v>68.919518254318405</c:v>
                </c:pt>
                <c:pt idx="1611">
                  <c:v>68.92966018169426</c:v>
                </c:pt>
                <c:pt idx="1612">
                  <c:v>68.939798962822806</c:v>
                </c:pt>
                <c:pt idx="1613">
                  <c:v>68.949934600630371</c:v>
                </c:pt>
                <c:pt idx="1614">
                  <c:v>68.960067098038678</c:v>
                </c:pt>
                <c:pt idx="1615">
                  <c:v>68.970196457965002</c:v>
                </c:pt>
                <c:pt idx="1616">
                  <c:v>68.980322683322044</c:v>
                </c:pt>
                <c:pt idx="1617">
                  <c:v>68.990445777017996</c:v>
                </c:pt>
                <c:pt idx="1618">
                  <c:v>69.000565741956592</c:v>
                </c:pt>
                <c:pt idx="1619">
                  <c:v>69.010682581037074</c:v>
                </c:pt>
                <c:pt idx="1620">
                  <c:v>69.020796297154192</c:v>
                </c:pt>
                <c:pt idx="1621">
                  <c:v>69.030906893198249</c:v>
                </c:pt>
                <c:pt idx="1622">
                  <c:v>69.041014372055088</c:v>
                </c:pt>
                <c:pt idx="1623">
                  <c:v>69.051118736606085</c:v>
                </c:pt>
                <c:pt idx="1624">
                  <c:v>69.061219989728215</c:v>
                </c:pt>
                <c:pt idx="1625">
                  <c:v>69.071318134293989</c:v>
                </c:pt>
                <c:pt idx="1626">
                  <c:v>69.081413173171541</c:v>
                </c:pt>
                <c:pt idx="1627">
                  <c:v>69.09150510922457</c:v>
                </c:pt>
                <c:pt idx="1628">
                  <c:v>69.101593945312374</c:v>
                </c:pt>
                <c:pt idx="1629">
                  <c:v>69.111679684289896</c:v>
                </c:pt>
                <c:pt idx="1630">
                  <c:v>69.121762329007638</c:v>
                </c:pt>
                <c:pt idx="1631">
                  <c:v>69.13184188231179</c:v>
                </c:pt>
                <c:pt idx="1632">
                  <c:v>69.141918347044168</c:v>
                </c:pt>
                <c:pt idx="1633">
                  <c:v>69.151991726042212</c:v>
                </c:pt>
                <c:pt idx="1634">
                  <c:v>69.162062022139054</c:v>
                </c:pt>
                <c:pt idx="1635">
                  <c:v>69.17212923816345</c:v>
                </c:pt>
                <c:pt idx="1636">
                  <c:v>69.182193376939892</c:v>
                </c:pt>
                <c:pt idx="1637">
                  <c:v>69.192254441288512</c:v>
                </c:pt>
                <c:pt idx="1638">
                  <c:v>69.202312434025146</c:v>
                </c:pt>
                <c:pt idx="1639">
                  <c:v>69.212367357961341</c:v>
                </c:pt>
                <c:pt idx="1640">
                  <c:v>69.222419215904353</c:v>
                </c:pt>
                <c:pt idx="1641">
                  <c:v>69.232468010657158</c:v>
                </c:pt>
                <c:pt idx="1642">
                  <c:v>69.242513745018485</c:v>
                </c:pt>
                <c:pt idx="1643">
                  <c:v>69.252556421782771</c:v>
                </c:pt>
                <c:pt idx="1644">
                  <c:v>69.262596043740231</c:v>
                </c:pt>
                <c:pt idx="1645">
                  <c:v>69.272632613676819</c:v>
                </c:pt>
                <c:pt idx="1646">
                  <c:v>69.282666134374267</c:v>
                </c:pt>
                <c:pt idx="1647">
                  <c:v>69.292696608610072</c:v>
                </c:pt>
                <c:pt idx="1648">
                  <c:v>69.302724039157539</c:v>
                </c:pt>
                <c:pt idx="1649">
                  <c:v>69.312748428785767</c:v>
                </c:pt>
                <c:pt idx="1650">
                  <c:v>69.322769780259605</c:v>
                </c:pt>
                <c:pt idx="1651">
                  <c:v>69.332788096339812</c:v>
                </c:pt>
                <c:pt idx="1652">
                  <c:v>69.342803379782865</c:v>
                </c:pt>
                <c:pt idx="1653">
                  <c:v>69.352815633341152</c:v>
                </c:pt>
                <c:pt idx="1654">
                  <c:v>69.362824859762853</c:v>
                </c:pt>
                <c:pt idx="1655">
                  <c:v>69.372831061792027</c:v>
                </c:pt>
                <c:pt idx="1656">
                  <c:v>69.382834242168542</c:v>
                </c:pt>
                <c:pt idx="1657">
                  <c:v>69.3928344036282</c:v>
                </c:pt>
                <c:pt idx="1658">
                  <c:v>69.402831548902611</c:v>
                </c:pt>
                <c:pt idx="1659">
                  <c:v>69.412825680719322</c:v>
                </c:pt>
                <c:pt idx="1660">
                  <c:v>69.42281680180173</c:v>
                </c:pt>
                <c:pt idx="1661">
                  <c:v>69.432804914869166</c:v>
                </c:pt>
                <c:pt idx="1662">
                  <c:v>69.442790022636842</c:v>
                </c:pt>
                <c:pt idx="1663">
                  <c:v>69.452772127815877</c:v>
                </c:pt>
                <c:pt idx="1664">
                  <c:v>69.462751233113394</c:v>
                </c:pt>
                <c:pt idx="1665">
                  <c:v>69.472727341232343</c:v>
                </c:pt>
                <c:pt idx="1666">
                  <c:v>69.482700454871704</c:v>
                </c:pt>
                <c:pt idx="1667">
                  <c:v>69.492670576726368</c:v>
                </c:pt>
                <c:pt idx="1668">
                  <c:v>69.502637709487161</c:v>
                </c:pt>
                <c:pt idx="1669">
                  <c:v>69.512601855840941</c:v>
                </c:pt>
                <c:pt idx="1670">
                  <c:v>69.522563018470521</c:v>
                </c:pt>
                <c:pt idx="1671">
                  <c:v>69.532521200054646</c:v>
                </c:pt>
                <c:pt idx="1672">
                  <c:v>69.54247640326814</c:v>
                </c:pt>
                <c:pt idx="1673">
                  <c:v>69.552428630781776</c:v>
                </c:pt>
                <c:pt idx="1674">
                  <c:v>69.56237788526235</c:v>
                </c:pt>
                <c:pt idx="1675">
                  <c:v>69.572324169372678</c:v>
                </c:pt>
                <c:pt idx="1676">
                  <c:v>69.582267485771581</c:v>
                </c:pt>
                <c:pt idx="1677">
                  <c:v>69.592207837113975</c:v>
                </c:pt>
                <c:pt idx="1678">
                  <c:v>69.602145226050766</c:v>
                </c:pt>
                <c:pt idx="1679">
                  <c:v>69.612079655228911</c:v>
                </c:pt>
                <c:pt idx="1680">
                  <c:v>69.622011127291472</c:v>
                </c:pt>
                <c:pt idx="1681">
                  <c:v>69.631939644877548</c:v>
                </c:pt>
                <c:pt idx="1682">
                  <c:v>69.641865210622313</c:v>
                </c:pt>
                <c:pt idx="1683">
                  <c:v>69.651787827157023</c:v>
                </c:pt>
                <c:pt idx="1684">
                  <c:v>69.661707497109063</c:v>
                </c:pt>
                <c:pt idx="1685">
                  <c:v>69.671624223101873</c:v>
                </c:pt>
                <c:pt idx="1686">
                  <c:v>69.681538007755023</c:v>
                </c:pt>
                <c:pt idx="1687">
                  <c:v>69.691448853684221</c:v>
                </c:pt>
                <c:pt idx="1688">
                  <c:v>69.701356763501252</c:v>
                </c:pt>
                <c:pt idx="1689">
                  <c:v>69.711261739814063</c:v>
                </c:pt>
                <c:pt idx="1690">
                  <c:v>69.721163785226764</c:v>
                </c:pt>
                <c:pt idx="1691">
                  <c:v>69.731062902339573</c:v>
                </c:pt>
                <c:pt idx="1692">
                  <c:v>69.740959093748899</c:v>
                </c:pt>
                <c:pt idx="1693">
                  <c:v>69.750852362047283</c:v>
                </c:pt>
                <c:pt idx="1694">
                  <c:v>69.760742709823489</c:v>
                </c:pt>
                <c:pt idx="1695">
                  <c:v>69.770630139662387</c:v>
                </c:pt>
                <c:pt idx="1696">
                  <c:v>69.780514654145122</c:v>
                </c:pt>
                <c:pt idx="1697">
                  <c:v>69.790396255848975</c:v>
                </c:pt>
                <c:pt idx="1698">
                  <c:v>69.800274947347447</c:v>
                </c:pt>
                <c:pt idx="1699">
                  <c:v>69.810150731210271</c:v>
                </c:pt>
                <c:pt idx="1700">
                  <c:v>69.820023610003375</c:v>
                </c:pt>
                <c:pt idx="1701">
                  <c:v>69.829893586288932</c:v>
                </c:pt>
                <c:pt idx="1702">
                  <c:v>69.839760662625338</c:v>
                </c:pt>
                <c:pt idx="1703">
                  <c:v>69.849624841567248</c:v>
                </c:pt>
                <c:pt idx="1704">
                  <c:v>69.859486125665541</c:v>
                </c:pt>
                <c:pt idx="1705">
                  <c:v>69.869344517467397</c:v>
                </c:pt>
                <c:pt idx="1706">
                  <c:v>69.879200019516219</c:v>
                </c:pt>
                <c:pt idx="1707">
                  <c:v>69.889052634351742</c:v>
                </c:pt>
                <c:pt idx="1708">
                  <c:v>69.898902364509894</c:v>
                </c:pt>
                <c:pt idx="1709">
                  <c:v>69.908749212522991</c:v>
                </c:pt>
                <c:pt idx="1710">
                  <c:v>69.918593180919572</c:v>
                </c:pt>
                <c:pt idx="1711">
                  <c:v>69.928434272224507</c:v>
                </c:pt>
                <c:pt idx="1712">
                  <c:v>69.938272488959001</c:v>
                </c:pt>
                <c:pt idx="1713">
                  <c:v>69.948107833640563</c:v>
                </c:pt>
                <c:pt idx="1714">
                  <c:v>69.957940308783009</c:v>
                </c:pt>
                <c:pt idx="1715">
                  <c:v>69.967769916896486</c:v>
                </c:pt>
                <c:pt idx="1716">
                  <c:v>69.977596660487563</c:v>
                </c:pt>
                <c:pt idx="1717">
                  <c:v>69.987420542059027</c:v>
                </c:pt>
                <c:pt idx="1718">
                  <c:v>69.997241564110155</c:v>
                </c:pt>
                <c:pt idx="1719">
                  <c:v>70.0070597291365</c:v>
                </c:pt>
                <c:pt idx="1720">
                  <c:v>70.016875039630023</c:v>
                </c:pt>
                <c:pt idx="1721">
                  <c:v>70.026687498079042</c:v>
                </c:pt>
                <c:pt idx="1722">
                  <c:v>70.036497106968312</c:v>
                </c:pt>
                <c:pt idx="1723">
                  <c:v>70.046303868778907</c:v>
                </c:pt>
                <c:pt idx="1724">
                  <c:v>70.05610778598836</c:v>
                </c:pt>
                <c:pt idx="1725">
                  <c:v>70.065908861070625</c:v>
                </c:pt>
                <c:pt idx="1726">
                  <c:v>70.075707096495989</c:v>
                </c:pt>
                <c:pt idx="1727">
                  <c:v>70.085502494731259</c:v>
                </c:pt>
                <c:pt idx="1728">
                  <c:v>70.0952950582396</c:v>
                </c:pt>
                <c:pt idx="1729">
                  <c:v>70.105084789480671</c:v>
                </c:pt>
                <c:pt idx="1730">
                  <c:v>70.114871690910547</c:v>
                </c:pt>
                <c:pt idx="1731">
                  <c:v>70.124655764981739</c:v>
                </c:pt>
                <c:pt idx="1732">
                  <c:v>70.134437014143259</c:v>
                </c:pt>
                <c:pt idx="1733">
                  <c:v>70.14421544084054</c:v>
                </c:pt>
                <c:pt idx="1734">
                  <c:v>70.153991047515532</c:v>
                </c:pt>
                <c:pt idx="1735">
                  <c:v>70.163763836606648</c:v>
                </c:pt>
                <c:pt idx="1736">
                  <c:v>70.173533810548776</c:v>
                </c:pt>
                <c:pt idx="1737">
                  <c:v>70.183300971773306</c:v>
                </c:pt>
                <c:pt idx="1738">
                  <c:v>70.193065322708151</c:v>
                </c:pt>
                <c:pt idx="1739">
                  <c:v>70.202826865777695</c:v>
                </c:pt>
                <c:pt idx="1740">
                  <c:v>70.212585603402886</c:v>
                </c:pt>
                <c:pt idx="1741">
                  <c:v>70.22234153800116</c:v>
                </c:pt>
                <c:pt idx="1742">
                  <c:v>70.232094671986459</c:v>
                </c:pt>
                <c:pt idx="1743">
                  <c:v>70.241845007769342</c:v>
                </c:pt>
                <c:pt idx="1744">
                  <c:v>70.251592547756857</c:v>
                </c:pt>
                <c:pt idx="1745">
                  <c:v>70.261337294352586</c:v>
                </c:pt>
                <c:pt idx="1746">
                  <c:v>70.271079249956713</c:v>
                </c:pt>
                <c:pt idx="1747">
                  <c:v>70.280818416965957</c:v>
                </c:pt>
                <c:pt idx="1748">
                  <c:v>70.290554797773638</c:v>
                </c:pt>
                <c:pt idx="1749">
                  <c:v>70.300288394769609</c:v>
                </c:pt>
                <c:pt idx="1750">
                  <c:v>70.310019210340357</c:v>
                </c:pt>
                <c:pt idx="1751">
                  <c:v>70.319747246868928</c:v>
                </c:pt>
                <c:pt idx="1752">
                  <c:v>70.329472506734987</c:v>
                </c:pt>
                <c:pt idx="1753">
                  <c:v>70.339194992314788</c:v>
                </c:pt>
                <c:pt idx="1754">
                  <c:v>70.34891470598123</c:v>
                </c:pt>
                <c:pt idx="1755">
                  <c:v>70.358631650103774</c:v>
                </c:pt>
                <c:pt idx="1756">
                  <c:v>70.368345827048557</c:v>
                </c:pt>
                <c:pt idx="1757">
                  <c:v>70.378057239178318</c:v>
                </c:pt>
                <c:pt idx="1758">
                  <c:v>70.387765888852471</c:v>
                </c:pt>
                <c:pt idx="1759">
                  <c:v>70.397471778427061</c:v>
                </c:pt>
                <c:pt idx="1760">
                  <c:v>70.407174910254753</c:v>
                </c:pt>
                <c:pt idx="1761">
                  <c:v>70.416875286684913</c:v>
                </c:pt>
                <c:pt idx="1762">
                  <c:v>70.426572910063555</c:v>
                </c:pt>
                <c:pt idx="1763">
                  <c:v>70.436267782733381</c:v>
                </c:pt>
                <c:pt idx="1764">
                  <c:v>70.445959907033739</c:v>
                </c:pt>
                <c:pt idx="1765">
                  <c:v>70.455649285300694</c:v>
                </c:pt>
                <c:pt idx="1766">
                  <c:v>70.465335919867016</c:v>
                </c:pt>
                <c:pt idx="1767">
                  <c:v>70.475019813062119</c:v>
                </c:pt>
                <c:pt idx="1768">
                  <c:v>70.484700967212177</c:v>
                </c:pt>
                <c:pt idx="1769">
                  <c:v>70.494379384640069</c:v>
                </c:pt>
                <c:pt idx="1770">
                  <c:v>70.504055067665334</c:v>
                </c:pt>
                <c:pt idx="1771">
                  <c:v>70.513728018604311</c:v>
                </c:pt>
                <c:pt idx="1772">
                  <c:v>70.523398239770046</c:v>
                </c:pt>
                <c:pt idx="1773">
                  <c:v>70.533065733472299</c:v>
                </c:pt>
                <c:pt idx="1774">
                  <c:v>70.542730502017605</c:v>
                </c:pt>
                <c:pt idx="1775">
                  <c:v>70.552392547709232</c:v>
                </c:pt>
                <c:pt idx="1776">
                  <c:v>70.562051872847221</c:v>
                </c:pt>
                <c:pt idx="1777">
                  <c:v>70.571708479728358</c:v>
                </c:pt>
                <c:pt idx="1778">
                  <c:v>70.581362370646218</c:v>
                </c:pt>
                <c:pt idx="1779">
                  <c:v>70.591013547891123</c:v>
                </c:pt>
                <c:pt idx="1780">
                  <c:v>70.600662013750224</c:v>
                </c:pt>
                <c:pt idx="1781">
                  <c:v>70.610307770507404</c:v>
                </c:pt>
                <c:pt idx="1782">
                  <c:v>70.619950820443407</c:v>
                </c:pt>
                <c:pt idx="1783">
                  <c:v>70.629591165835734</c:v>
                </c:pt>
                <c:pt idx="1784">
                  <c:v>70.639228808958677</c:v>
                </c:pt>
                <c:pt idx="1785">
                  <c:v>70.648863752083386</c:v>
                </c:pt>
                <c:pt idx="1786">
                  <c:v>70.658495997477829</c:v>
                </c:pt>
                <c:pt idx="1787">
                  <c:v>70.66812554740676</c:v>
                </c:pt>
                <c:pt idx="1788">
                  <c:v>70.677752404131823</c:v>
                </c:pt>
                <c:pt idx="1789">
                  <c:v>70.687376569911436</c:v>
                </c:pt>
                <c:pt idx="1790">
                  <c:v>70.696998047000918</c:v>
                </c:pt>
                <c:pt idx="1791">
                  <c:v>70.706616837652405</c:v>
                </c:pt>
                <c:pt idx="1792">
                  <c:v>70.716232944114921</c:v>
                </c:pt>
                <c:pt idx="1793">
                  <c:v>70.725846368634336</c:v>
                </c:pt>
                <c:pt idx="1794">
                  <c:v>70.735457113453364</c:v>
                </c:pt>
                <c:pt idx="1795">
                  <c:v>70.74506518081165</c:v>
                </c:pt>
                <c:pt idx="1796">
                  <c:v>70.754670572945656</c:v>
                </c:pt>
                <c:pt idx="1797">
                  <c:v>70.764273292088816</c:v>
                </c:pt>
                <c:pt idx="1798">
                  <c:v>70.773873340471368</c:v>
                </c:pt>
                <c:pt idx="1799">
                  <c:v>70.783470720320537</c:v>
                </c:pt>
                <c:pt idx="1800">
                  <c:v>70.793065433860363</c:v>
                </c:pt>
                <c:pt idx="1801">
                  <c:v>70.802657483311862</c:v>
                </c:pt>
                <c:pt idx="1802">
                  <c:v>70.812246870892977</c:v>
                </c:pt>
                <c:pt idx="1803">
                  <c:v>70.8218335988185</c:v>
                </c:pt>
                <c:pt idx="1804">
                  <c:v>70.831417669300265</c:v>
                </c:pt>
                <c:pt idx="1805">
                  <c:v>70.840999084546922</c:v>
                </c:pt>
                <c:pt idx="1806">
                  <c:v>70.850577846764153</c:v>
                </c:pt>
                <c:pt idx="1807">
                  <c:v>70.860153958154541</c:v>
                </c:pt>
                <c:pt idx="1808">
                  <c:v>70.869727420917656</c:v>
                </c:pt>
                <c:pt idx="1809">
                  <c:v>70.879298237249998</c:v>
                </c:pt>
                <c:pt idx="1810">
                  <c:v>70.888866409345056</c:v>
                </c:pt>
                <c:pt idx="1811">
                  <c:v>70.898431939393248</c:v>
                </c:pt>
                <c:pt idx="1812">
                  <c:v>70.907994829582051</c:v>
                </c:pt>
                <c:pt idx="1813">
                  <c:v>70.917555082095845</c:v>
                </c:pt>
                <c:pt idx="1814">
                  <c:v>70.927112699116009</c:v>
                </c:pt>
                <c:pt idx="1815">
                  <c:v>70.936667682820982</c:v>
                </c:pt>
                <c:pt idx="1816">
                  <c:v>70.946220035386133</c:v>
                </c:pt>
                <c:pt idx="1817">
                  <c:v>70.955769758983848</c:v>
                </c:pt>
                <c:pt idx="1818">
                  <c:v>70.965316855783584</c:v>
                </c:pt>
                <c:pt idx="1819">
                  <c:v>70.974861327951743</c:v>
                </c:pt>
                <c:pt idx="1820">
                  <c:v>70.984403177651785</c:v>
                </c:pt>
                <c:pt idx="1821">
                  <c:v>70.993942407044187</c:v>
                </c:pt>
                <c:pt idx="1822">
                  <c:v>71.003479018286498</c:v>
                </c:pt>
                <c:pt idx="1823">
                  <c:v>71.013013013533239</c:v>
                </c:pt>
                <c:pt idx="1824">
                  <c:v>71.022544394936048</c:v>
                </c:pt>
                <c:pt idx="1825">
                  <c:v>71.032073164643563</c:v>
                </c:pt>
                <c:pt idx="1826">
                  <c:v>71.041599324801524</c:v>
                </c:pt>
                <c:pt idx="1827">
                  <c:v>71.051122877552672</c:v>
                </c:pt>
                <c:pt idx="1828">
                  <c:v>71.060643825036919</c:v>
                </c:pt>
                <c:pt idx="1829">
                  <c:v>71.070162169391125</c:v>
                </c:pt>
                <c:pt idx="1830">
                  <c:v>71.079677912749332</c:v>
                </c:pt>
                <c:pt idx="1831">
                  <c:v>71.08919105724263</c:v>
                </c:pt>
                <c:pt idx="1832">
                  <c:v>71.098701604999206</c:v>
                </c:pt>
                <c:pt idx="1833">
                  <c:v>71.108209558144296</c:v>
                </c:pt>
                <c:pt idx="1834">
                  <c:v>71.117714918800345</c:v>
                </c:pt>
                <c:pt idx="1835">
                  <c:v>71.127217689086791</c:v>
                </c:pt>
                <c:pt idx="1836">
                  <c:v>71.136717871120254</c:v>
                </c:pt>
                <c:pt idx="1837">
                  <c:v>71.146215467014471</c:v>
                </c:pt>
                <c:pt idx="1838">
                  <c:v>71.15571047888028</c:v>
                </c:pt>
                <c:pt idx="1839">
                  <c:v>71.165202908825648</c:v>
                </c:pt>
                <c:pt idx="1840">
                  <c:v>71.1746927589557</c:v>
                </c:pt>
                <c:pt idx="1841">
                  <c:v>71.184180031372676</c:v>
                </c:pt>
                <c:pt idx="1842">
                  <c:v>71.193664728175989</c:v>
                </c:pt>
                <c:pt idx="1843">
                  <c:v>71.203146851462179</c:v>
                </c:pt>
                <c:pt idx="1844">
                  <c:v>71.212626403324975</c:v>
                </c:pt>
                <c:pt idx="1845">
                  <c:v>71.222103385855235</c:v>
                </c:pt>
                <c:pt idx="1846">
                  <c:v>71.231577801141015</c:v>
                </c:pt>
                <c:pt idx="1847">
                  <c:v>71.241049651267502</c:v>
                </c:pt>
                <c:pt idx="1848">
                  <c:v>71.2505189383171</c:v>
                </c:pt>
                <c:pt idx="1849">
                  <c:v>71.259985664369367</c:v>
                </c:pt>
                <c:pt idx="1850">
                  <c:v>71.269449831501106</c:v>
                </c:pt>
                <c:pt idx="1851">
                  <c:v>71.278911441786249</c:v>
                </c:pt>
                <c:pt idx="1852">
                  <c:v>71.288370497295958</c:v>
                </c:pt>
                <c:pt idx="1853">
                  <c:v>71.297827000098607</c:v>
                </c:pt>
                <c:pt idx="1854">
                  <c:v>71.307280952259759</c:v>
                </c:pt>
                <c:pt idx="1855">
                  <c:v>71.31673235584222</c:v>
                </c:pt>
                <c:pt idx="1856">
                  <c:v>71.326181212906008</c:v>
                </c:pt>
                <c:pt idx="1857">
                  <c:v>71.335627525508343</c:v>
                </c:pt>
                <c:pt idx="1858">
                  <c:v>71.34507129570369</c:v>
                </c:pt>
                <c:pt idx="1859">
                  <c:v>71.354512525543782</c:v>
                </c:pt>
                <c:pt idx="1860">
                  <c:v>71.363951217077556</c:v>
                </c:pt>
                <c:pt idx="1861">
                  <c:v>71.373387372351203</c:v>
                </c:pt>
                <c:pt idx="1862">
                  <c:v>71.382820993408188</c:v>
                </c:pt>
                <c:pt idx="1863">
                  <c:v>71.39225208228919</c:v>
                </c:pt>
                <c:pt idx="1864">
                  <c:v>71.401680641032215</c:v>
                </c:pt>
                <c:pt idx="1865">
                  <c:v>71.411106671672457</c:v>
                </c:pt>
                <c:pt idx="1866">
                  <c:v>71.420530176242451</c:v>
                </c:pt>
                <c:pt idx="1867">
                  <c:v>71.429951156771978</c:v>
                </c:pt>
                <c:pt idx="1868">
                  <c:v>71.439369615288115</c:v>
                </c:pt>
                <c:pt idx="1869">
                  <c:v>71.448785553815213</c:v>
                </c:pt>
                <c:pt idx="1870">
                  <c:v>71.458198974374938</c:v>
                </c:pt>
                <c:pt idx="1871">
                  <c:v>71.467609878986195</c:v>
                </c:pt>
                <c:pt idx="1872">
                  <c:v>71.477018269665308</c:v>
                </c:pt>
                <c:pt idx="1873">
                  <c:v>71.486424148425783</c:v>
                </c:pt>
                <c:pt idx="1874">
                  <c:v>71.495827517278542</c:v>
                </c:pt>
                <c:pt idx="1875">
                  <c:v>71.50522837823172</c:v>
                </c:pt>
                <c:pt idx="1876">
                  <c:v>71.514626733290896</c:v>
                </c:pt>
                <c:pt idx="1877">
                  <c:v>71.524022584458876</c:v>
                </c:pt>
                <c:pt idx="1878">
                  <c:v>71.533415933735853</c:v>
                </c:pt>
                <c:pt idx="1879">
                  <c:v>71.542806783119346</c:v>
                </c:pt>
                <c:pt idx="1880">
                  <c:v>71.552195134604204</c:v>
                </c:pt>
                <c:pt idx="1881">
                  <c:v>71.561580990182648</c:v>
                </c:pt>
                <c:pt idx="1882">
                  <c:v>71.570964351844253</c:v>
                </c:pt>
                <c:pt idx="1883">
                  <c:v>71.580345221575911</c:v>
                </c:pt>
                <c:pt idx="1884">
                  <c:v>71.589723601361925</c:v>
                </c:pt>
                <c:pt idx="1885">
                  <c:v>71.599099493183957</c:v>
                </c:pt>
                <c:pt idx="1886">
                  <c:v>71.608472899020995</c:v>
                </c:pt>
                <c:pt idx="1887">
                  <c:v>71.617843820849487</c:v>
                </c:pt>
                <c:pt idx="1888">
                  <c:v>71.627212260643176</c:v>
                </c:pt>
                <c:pt idx="1889">
                  <c:v>71.636578220373266</c:v>
                </c:pt>
                <c:pt idx="1890">
                  <c:v>71.645941702008315</c:v>
                </c:pt>
                <c:pt idx="1891">
                  <c:v>71.655302707514267</c:v>
                </c:pt>
                <c:pt idx="1892">
                  <c:v>71.664661238854507</c:v>
                </c:pt>
                <c:pt idx="1893">
                  <c:v>71.67401729798982</c:v>
                </c:pt>
                <c:pt idx="1894">
                  <c:v>71.68337088687835</c:v>
                </c:pt>
                <c:pt idx="1895">
                  <c:v>71.692722007475709</c:v>
                </c:pt>
                <c:pt idx="1896">
                  <c:v>71.702070661734922</c:v>
                </c:pt>
                <c:pt idx="1897">
                  <c:v>71.71141685160643</c:v>
                </c:pt>
                <c:pt idx="1898">
                  <c:v>71.720760579038114</c:v>
                </c:pt>
                <c:pt idx="1899">
                  <c:v>71.730101845975298</c:v>
                </c:pt>
                <c:pt idx="1900">
                  <c:v>71.739440654360706</c:v>
                </c:pt>
                <c:pt idx="1901">
                  <c:v>71.74877700613456</c:v>
                </c:pt>
                <c:pt idx="1902">
                  <c:v>71.758110903234467</c:v>
                </c:pt>
                <c:pt idx="1903">
                  <c:v>71.767442347595576</c:v>
                </c:pt>
                <c:pt idx="1904">
                  <c:v>71.776771341150422</c:v>
                </c:pt>
                <c:pt idx="1905">
                  <c:v>71.786097885829022</c:v>
                </c:pt>
                <c:pt idx="1906">
                  <c:v>71.795421983558867</c:v>
                </c:pt>
                <c:pt idx="1907">
                  <c:v>71.804743636264931</c:v>
                </c:pt>
                <c:pt idx="1908">
                  <c:v>71.814062845869657</c:v>
                </c:pt>
                <c:pt idx="1909">
                  <c:v>71.823379614292946</c:v>
                </c:pt>
                <c:pt idx="1910">
                  <c:v>71.832693943452227</c:v>
                </c:pt>
                <c:pt idx="1911">
                  <c:v>71.842005835262398</c:v>
                </c:pt>
                <c:pt idx="1912">
                  <c:v>71.851315291635842</c:v>
                </c:pt>
                <c:pt idx="1913">
                  <c:v>71.86062231448247</c:v>
                </c:pt>
                <c:pt idx="1914">
                  <c:v>71.86992690570969</c:v>
                </c:pt>
                <c:pt idx="1915">
                  <c:v>71.879229067222383</c:v>
                </c:pt>
                <c:pt idx="1916">
                  <c:v>71.888528800923012</c:v>
                </c:pt>
                <c:pt idx="1917">
                  <c:v>71.897826108711499</c:v>
                </c:pt>
                <c:pt idx="1918">
                  <c:v>71.907120992485318</c:v>
                </c:pt>
                <c:pt idx="1919">
                  <c:v>71.916413454139459</c:v>
                </c:pt>
                <c:pt idx="1920">
                  <c:v>71.925703495566466</c:v>
                </c:pt>
                <c:pt idx="1921">
                  <c:v>71.93499111865637</c:v>
                </c:pt>
                <c:pt idx="1922">
                  <c:v>71.944276325296812</c:v>
                </c:pt>
                <c:pt idx="1923">
                  <c:v>71.953559117372933</c:v>
                </c:pt>
                <c:pt idx="1924">
                  <c:v>71.96283949676743</c:v>
                </c:pt>
                <c:pt idx="1925">
                  <c:v>71.972117465360554</c:v>
                </c:pt>
                <c:pt idx="1926">
                  <c:v>71.981393025030115</c:v>
                </c:pt>
                <c:pt idx="1927">
                  <c:v>71.990666177651519</c:v>
                </c:pt>
                <c:pt idx="1928">
                  <c:v>71.999936925097686</c:v>
                </c:pt>
                <c:pt idx="1929">
                  <c:v>72.009205269239146</c:v>
                </c:pt>
                <c:pt idx="1930">
                  <c:v>72.018471211943989</c:v>
                </c:pt>
                <c:pt idx="1931">
                  <c:v>72.027734755077915</c:v>
                </c:pt>
                <c:pt idx="1932">
                  <c:v>72.036995900504138</c:v>
                </c:pt>
                <c:pt idx="1933">
                  <c:v>72.046254650083569</c:v>
                </c:pt>
                <c:pt idx="1934">
                  <c:v>72.055511005674617</c:v>
                </c:pt>
                <c:pt idx="1935">
                  <c:v>72.064764969133307</c:v>
                </c:pt>
                <c:pt idx="1936">
                  <c:v>72.074016542313345</c:v>
                </c:pt>
                <c:pt idx="1937">
                  <c:v>72.083265727065935</c:v>
                </c:pt>
                <c:pt idx="1938">
                  <c:v>72.092512525239982</c:v>
                </c:pt>
                <c:pt idx="1939">
                  <c:v>72.101756938681945</c:v>
                </c:pt>
                <c:pt idx="1940">
                  <c:v>72.110998969235908</c:v>
                </c:pt>
                <c:pt idx="1941">
                  <c:v>72.120238618743656</c:v>
                </c:pt>
                <c:pt idx="1942">
                  <c:v>72.1294758890445</c:v>
                </c:pt>
                <c:pt idx="1943">
                  <c:v>72.138710781975419</c:v>
                </c:pt>
                <c:pt idx="1944">
                  <c:v>72.147943299371093</c:v>
                </c:pt>
                <c:pt idx="1945">
                  <c:v>72.157173443063741</c:v>
                </c:pt>
                <c:pt idx="1946">
                  <c:v>72.166401214883294</c:v>
                </c:pt>
                <c:pt idx="1947">
                  <c:v>72.175626616657325</c:v>
                </c:pt>
                <c:pt idx="1948">
                  <c:v>72.184849650211021</c:v>
                </c:pt>
                <c:pt idx="1949">
                  <c:v>72.194070317367306</c:v>
                </c:pt>
                <c:pt idx="1950">
                  <c:v>72.20328861994669</c:v>
                </c:pt>
                <c:pt idx="1951">
                  <c:v>72.212504559767382</c:v>
                </c:pt>
                <c:pt idx="1952">
                  <c:v>72.221718138645258</c:v>
                </c:pt>
                <c:pt idx="1953">
                  <c:v>72.230929358393865</c:v>
                </c:pt>
                <c:pt idx="1954">
                  <c:v>72.240138220824434</c:v>
                </c:pt>
                <c:pt idx="1955">
                  <c:v>72.249344727745907</c:v>
                </c:pt>
                <c:pt idx="1956">
                  <c:v>72.258548880964867</c:v>
                </c:pt>
                <c:pt idx="1957">
                  <c:v>72.267750682285595</c:v>
                </c:pt>
                <c:pt idx="1958">
                  <c:v>72.276950133510113</c:v>
                </c:pt>
                <c:pt idx="1959">
                  <c:v>72.286147236438097</c:v>
                </c:pt>
                <c:pt idx="1960">
                  <c:v>72.295341992866923</c:v>
                </c:pt>
                <c:pt idx="1961">
                  <c:v>72.304534404591749</c:v>
                </c:pt>
                <c:pt idx="1962">
                  <c:v>72.31372447340533</c:v>
                </c:pt>
                <c:pt idx="1963">
                  <c:v>72.322912201098219</c:v>
                </c:pt>
                <c:pt idx="1964">
                  <c:v>72.33209758945867</c:v>
                </c:pt>
                <c:pt idx="1965">
                  <c:v>72.341280640272686</c:v>
                </c:pt>
                <c:pt idx="1966">
                  <c:v>72.35046135532393</c:v>
                </c:pt>
                <c:pt idx="1967">
                  <c:v>72.359639736393859</c:v>
                </c:pt>
                <c:pt idx="1968">
                  <c:v>72.36881578526166</c:v>
                </c:pt>
                <c:pt idx="1969">
                  <c:v>72.377989503704242</c:v>
                </c:pt>
                <c:pt idx="1970">
                  <c:v>72.387160893496258</c:v>
                </c:pt>
                <c:pt idx="1971">
                  <c:v>72.396329956410128</c:v>
                </c:pt>
                <c:pt idx="1972">
                  <c:v>72.405496694215998</c:v>
                </c:pt>
                <c:pt idx="1973">
                  <c:v>72.414661108681798</c:v>
                </c:pt>
                <c:pt idx="1974">
                  <c:v>72.423823201573214</c:v>
                </c:pt>
                <c:pt idx="1975">
                  <c:v>72.432982974653683</c:v>
                </c:pt>
                <c:pt idx="1976">
                  <c:v>72.442140429684414</c:v>
                </c:pt>
                <c:pt idx="1977">
                  <c:v>72.451295568424399</c:v>
                </c:pt>
                <c:pt idx="1978">
                  <c:v>72.460448392630411</c:v>
                </c:pt>
                <c:pt idx="1979">
                  <c:v>72.469598904056966</c:v>
                </c:pt>
                <c:pt idx="1980">
                  <c:v>72.478747104456403</c:v>
                </c:pt>
                <c:pt idx="1981">
                  <c:v>72.487892995578846</c:v>
                </c:pt>
                <c:pt idx="1982">
                  <c:v>72.497036579172203</c:v>
                </c:pt>
                <c:pt idx="1983">
                  <c:v>72.506177856982163</c:v>
                </c:pt>
                <c:pt idx="1984">
                  <c:v>72.515316830752226</c:v>
                </c:pt>
                <c:pt idx="1985">
                  <c:v>72.524453502223736</c:v>
                </c:pt>
                <c:pt idx="1986">
                  <c:v>72.533587873135758</c:v>
                </c:pt>
                <c:pt idx="1987">
                  <c:v>72.542719945225272</c:v>
                </c:pt>
                <c:pt idx="1988">
                  <c:v>72.551849720226983</c:v>
                </c:pt>
                <c:pt idx="1989">
                  <c:v>72.560977199873449</c:v>
                </c:pt>
                <c:pt idx="1990">
                  <c:v>72.570102385895069</c:v>
                </c:pt>
                <c:pt idx="1991">
                  <c:v>72.579225280020069</c:v>
                </c:pt>
                <c:pt idx="1992">
                  <c:v>72.588345883974455</c:v>
                </c:pt>
                <c:pt idx="1993">
                  <c:v>72.597464199482147</c:v>
                </c:pt>
                <c:pt idx="1994">
                  <c:v>72.606580228264832</c:v>
                </c:pt>
                <c:pt idx="1995">
                  <c:v>72.615693972042067</c:v>
                </c:pt>
                <c:pt idx="1996">
                  <c:v>72.624805432531275</c:v>
                </c:pt>
                <c:pt idx="1997">
                  <c:v>72.633914611447693</c:v>
                </c:pt>
                <c:pt idx="1998">
                  <c:v>72.643021510504425</c:v>
                </c:pt>
                <c:pt idx="1999">
                  <c:v>72.652126131412444</c:v>
                </c:pt>
                <c:pt idx="2000" formatCode="General">
                  <c:v>72.661228475880591</c:v>
                </c:pt>
                <c:pt idx="2001" formatCode="General">
                  <c:v>72.670328545615519</c:v>
                </c:pt>
                <c:pt idx="2002" formatCode="General">
                  <c:v>72.679426342321818</c:v>
                </c:pt>
                <c:pt idx="2003" formatCode="General">
                  <c:v>72.688521867701908</c:v>
                </c:pt>
                <c:pt idx="2004" formatCode="General">
                  <c:v>72.697615123456103</c:v>
                </c:pt>
                <c:pt idx="2005" formatCode="General">
                  <c:v>72.706706111282557</c:v>
                </c:pt>
                <c:pt idx="2006" formatCode="General">
                  <c:v>72.715794832877378</c:v>
                </c:pt>
                <c:pt idx="2007" formatCode="General">
                  <c:v>72.724881289934515</c:v>
                </c:pt>
                <c:pt idx="2008" formatCode="General">
                  <c:v>72.733965484145813</c:v>
                </c:pt>
                <c:pt idx="2009" formatCode="General">
                  <c:v>72.743047417200998</c:v>
                </c:pt>
                <c:pt idx="2010" formatCode="General">
                  <c:v>72.752127090787724</c:v>
                </c:pt>
                <c:pt idx="2011" formatCode="General">
                  <c:v>72.761204506591525</c:v>
                </c:pt>
                <c:pt idx="2012" formatCode="General">
                  <c:v>72.770279666295863</c:v>
                </c:pt>
                <c:pt idx="2013" formatCode="General">
                  <c:v>72.779352571582095</c:v>
                </c:pt>
                <c:pt idx="2014" formatCode="General">
                  <c:v>72.788423224129474</c:v>
                </c:pt>
                <c:pt idx="2015" formatCode="General">
                  <c:v>72.79749162561518</c:v>
                </c:pt>
                <c:pt idx="2016" formatCode="General">
                  <c:v>72.806557777714346</c:v>
                </c:pt>
                <c:pt idx="2017" formatCode="General">
                  <c:v>72.815621682099973</c:v>
                </c:pt>
                <c:pt idx="2018" formatCode="General">
                  <c:v>72.82468334044303</c:v>
                </c:pt>
                <c:pt idx="2019" formatCode="General">
                  <c:v>72.833742754412398</c:v>
                </c:pt>
                <c:pt idx="2020" formatCode="General">
                  <c:v>72.84279992567491</c:v>
                </c:pt>
                <c:pt idx="2021" formatCode="General">
                  <c:v>72.851854855895297</c:v>
                </c:pt>
                <c:pt idx="2022" formatCode="General">
                  <c:v>72.860907546736286</c:v>
                </c:pt>
                <c:pt idx="2023" formatCode="General">
                  <c:v>72.869957999858514</c:v>
                </c:pt>
                <c:pt idx="2024" formatCode="General">
                  <c:v>72.879006216920558</c:v>
                </c:pt>
                <c:pt idx="2025" formatCode="General">
                  <c:v>72.888052199578993</c:v>
                </c:pt>
                <c:pt idx="2026" formatCode="General">
                  <c:v>72.897095949488303</c:v>
                </c:pt>
                <c:pt idx="2027" formatCode="General">
                  <c:v>72.906137468300955</c:v>
                </c:pt>
                <c:pt idx="2028" formatCode="General">
                  <c:v>72.915176757667354</c:v>
                </c:pt>
                <c:pt idx="2029" formatCode="General">
                  <c:v>72.924213819235902</c:v>
                </c:pt>
                <c:pt idx="2030" formatCode="General">
                  <c:v>72.933248654652971</c:v>
                </c:pt>
                <c:pt idx="2031" formatCode="General">
                  <c:v>72.942281265562869</c:v>
                </c:pt>
                <c:pt idx="2032" formatCode="General">
                  <c:v>72.951311653607917</c:v>
                </c:pt>
                <c:pt idx="2033" formatCode="General">
                  <c:v>72.960339820428416</c:v>
                </c:pt>
                <c:pt idx="2034" formatCode="General">
                  <c:v>72.969365767662623</c:v>
                </c:pt>
                <c:pt idx="2035" formatCode="General">
                  <c:v>72.978389496946789</c:v>
                </c:pt>
                <c:pt idx="2036" formatCode="General">
                  <c:v>72.987411009915192</c:v>
                </c:pt>
                <c:pt idx="2037" formatCode="General">
                  <c:v>72.996430308200047</c:v>
                </c:pt>
                <c:pt idx="2038" formatCode="General">
                  <c:v>73.005448721853156</c:v>
                </c:pt>
                <c:pt idx="2039" formatCode="General">
                  <c:v>73.014471635851933</c:v>
                </c:pt>
                <c:pt idx="2040" formatCode="General">
                  <c:v>73.023499628891614</c:v>
                </c:pt>
                <c:pt idx="2041" formatCode="General">
                  <c:v>73.032532709558893</c:v>
                </c:pt>
                <c:pt idx="2042" formatCode="General">
                  <c:v>73.041570886464712</c:v>
                </c:pt>
                <c:pt idx="2043" formatCode="General">
                  <c:v>73.050614168244351</c:v>
                </c:pt>
                <c:pt idx="2044" formatCode="General">
                  <c:v>73.059662563557453</c:v>
                </c:pt>
                <c:pt idx="2045" formatCode="General">
                  <c:v>73.068716081088212</c:v>
                </c:pt>
                <c:pt idx="2046" formatCode="General">
                  <c:v>73.077774729545411</c:v>
                </c:pt>
                <c:pt idx="2047" formatCode="General">
                  <c:v>73.086838517662557</c:v>
                </c:pt>
                <c:pt idx="2048" formatCode="General">
                  <c:v>73.095907454197942</c:v>
                </c:pt>
                <c:pt idx="2049" formatCode="General">
                  <c:v>73.104981547934756</c:v>
                </c:pt>
                <c:pt idx="2050" formatCode="General">
                  <c:v>73.114060807681227</c:v>
                </c:pt>
                <c:pt idx="2051" formatCode="General">
                  <c:v>73.123145242270638</c:v>
                </c:pt>
                <c:pt idx="2052" formatCode="General">
                  <c:v>73.132234860561525</c:v>
                </c:pt>
                <c:pt idx="2053" formatCode="General">
                  <c:v>73.141329671437674</c:v>
                </c:pt>
                <c:pt idx="2054" formatCode="General">
                  <c:v>73.150429683808298</c:v>
                </c:pt>
                <c:pt idx="2055" formatCode="General">
                  <c:v>73.159534906608144</c:v>
                </c:pt>
                <c:pt idx="2056" formatCode="General">
                  <c:v>73.168645348797511</c:v>
                </c:pt>
                <c:pt idx="2057" formatCode="General">
                  <c:v>73.177761019362464</c:v>
                </c:pt>
                <c:pt idx="2058" formatCode="General">
                  <c:v>73.186881927314843</c:v>
                </c:pt>
                <c:pt idx="2059" formatCode="General">
                  <c:v>73.196008081692412</c:v>
                </c:pt>
                <c:pt idx="2060" formatCode="General">
                  <c:v>73.205139491558995</c:v>
                </c:pt>
                <c:pt idx="2061" formatCode="General">
                  <c:v>73.21427616600451</c:v>
                </c:pt>
                <c:pt idx="2062" formatCode="General">
                  <c:v>73.22341811414509</c:v>
                </c:pt>
                <c:pt idx="2063" formatCode="General">
                  <c:v>73.232565345123248</c:v>
                </c:pt>
                <c:pt idx="2064" formatCode="General">
                  <c:v>73.241717868107926</c:v>
                </c:pt>
                <c:pt idx="2065" formatCode="General">
                  <c:v>73.250875692294642</c:v>
                </c:pt>
                <c:pt idx="2066" formatCode="General">
                  <c:v>73.260038826905514</c:v>
                </c:pt>
                <c:pt idx="2067" formatCode="General">
                  <c:v>73.269207281189509</c:v>
                </c:pt>
                <c:pt idx="2068" formatCode="General">
                  <c:v>73.278381064422405</c:v>
                </c:pt>
                <c:pt idx="2069" formatCode="General">
                  <c:v>73.287560185907026</c:v>
                </c:pt>
                <c:pt idx="2070" formatCode="General">
                  <c:v>73.296744654973239</c:v>
                </c:pt>
                <c:pt idx="2071" formatCode="General">
                  <c:v>73.305934480978152</c:v>
                </c:pt>
                <c:pt idx="2072" formatCode="General">
                  <c:v>73.315129673306203</c:v>
                </c:pt>
                <c:pt idx="2073" formatCode="General">
                  <c:v>73.324330241369225</c:v>
                </c:pt>
                <c:pt idx="2074" formatCode="General">
                  <c:v>73.333536194606637</c:v>
                </c:pt>
                <c:pt idx="2075" formatCode="General">
                  <c:v>73.342747542485469</c:v>
                </c:pt>
                <c:pt idx="2076" formatCode="General">
                  <c:v>73.351964294500576</c:v>
                </c:pt>
                <c:pt idx="2077" formatCode="General">
                  <c:v>73.361186460174636</c:v>
                </c:pt>
                <c:pt idx="2078" formatCode="General">
                  <c:v>73.370414049058397</c:v>
                </c:pt>
                <c:pt idx="2079" formatCode="General">
                  <c:v>73.379647070730655</c:v>
                </c:pt>
                <c:pt idx="2080" formatCode="General">
                  <c:v>73.38888553479849</c:v>
                </c:pt>
                <c:pt idx="2081" formatCode="General">
                  <c:v>73.398129450897287</c:v>
                </c:pt>
                <c:pt idx="2082" formatCode="General">
                  <c:v>73.407378828690923</c:v>
                </c:pt>
                <c:pt idx="2083" formatCode="General">
                  <c:v>73.416633677871857</c:v>
                </c:pt>
                <c:pt idx="2084" formatCode="General">
                  <c:v>73.425894008161251</c:v>
                </c:pt>
                <c:pt idx="2085" formatCode="General">
                  <c:v>73.435159829309043</c:v>
                </c:pt>
                <c:pt idx="2086" formatCode="General">
                  <c:v>73.444431151094193</c:v>
                </c:pt>
                <c:pt idx="2087" formatCode="General">
                  <c:v>73.453707983324648</c:v>
                </c:pt>
                <c:pt idx="2088" formatCode="General">
                  <c:v>73.462990335837588</c:v>
                </c:pt>
                <c:pt idx="2089" formatCode="General">
                  <c:v>73.47227821849944</c:v>
                </c:pt>
                <c:pt idx="2090" formatCode="General">
                  <c:v>73.481571641206131</c:v>
                </c:pt>
                <c:pt idx="2091" formatCode="General">
                  <c:v>73.490870613883061</c:v>
                </c:pt>
                <c:pt idx="2092" formatCode="General">
                  <c:v>73.500175146485361</c:v>
                </c:pt>
                <c:pt idx="2093" formatCode="General">
                  <c:v>73.509485248997919</c:v>
                </c:pt>
                <c:pt idx="2094" formatCode="General">
                  <c:v>73.518800931435592</c:v>
                </c:pt>
                <c:pt idx="2095" formatCode="General">
                  <c:v>73.528122203843225</c:v>
                </c:pt>
                <c:pt idx="2096" formatCode="General">
                  <c:v>73.537449076295857</c:v>
                </c:pt>
                <c:pt idx="2097" formatCode="General">
                  <c:v>73.546781558898871</c:v>
                </c:pt>
                <c:pt idx="2098" formatCode="General">
                  <c:v>73.556119661788031</c:v>
                </c:pt>
                <c:pt idx="2099" formatCode="General">
                  <c:v>73.565463395129669</c:v>
                </c:pt>
                <c:pt idx="2100" formatCode="General">
                  <c:v>73.574812769120797</c:v>
                </c:pt>
                <c:pt idx="2101" formatCode="General">
                  <c:v>73.584167793989266</c:v>
                </c:pt>
                <c:pt idx="2102" formatCode="General">
                  <c:v>73.59352847999385</c:v>
                </c:pt>
                <c:pt idx="2103" formatCode="General">
                  <c:v>73.602894837424415</c:v>
                </c:pt>
                <c:pt idx="2104" formatCode="General">
                  <c:v>73.612266876602035</c:v>
                </c:pt>
                <c:pt idx="2105" formatCode="General">
                  <c:v>73.621644607879119</c:v>
                </c:pt>
                <c:pt idx="2106" formatCode="General">
                  <c:v>73.631028041639553</c:v>
                </c:pt>
                <c:pt idx="2107" formatCode="General">
                  <c:v>73.640417188298855</c:v>
                </c:pt>
                <c:pt idx="2108" formatCode="General">
                  <c:v>73.649812058304249</c:v>
                </c:pt>
                <c:pt idx="2109" formatCode="General">
                  <c:v>73.659212662134863</c:v>
                </c:pt>
                <c:pt idx="2110" formatCode="General">
                  <c:v>73.668619010301839</c:v>
                </c:pt>
                <c:pt idx="2111" formatCode="General">
                  <c:v>73.678031113348482</c:v>
                </c:pt>
                <c:pt idx="2112" formatCode="General">
                  <c:v>73.68744898185038</c:v>
                </c:pt>
                <c:pt idx="2113" formatCode="General">
                  <c:v>73.696872626415541</c:v>
                </c:pt>
                <c:pt idx="2114" formatCode="General">
                  <c:v>73.706302057684553</c:v>
                </c:pt>
                <c:pt idx="2115" formatCode="General">
                  <c:v>73.715737286330722</c:v>
                </c:pt>
                <c:pt idx="2116" formatCode="General">
                  <c:v>73.725178323060192</c:v>
                </c:pt>
                <c:pt idx="2117" formatCode="General">
                  <c:v>73.73462517861212</c:v>
                </c:pt>
                <c:pt idx="2118" formatCode="General">
                  <c:v>73.744077863758761</c:v>
                </c:pt>
                <c:pt idx="2119" formatCode="General">
                  <c:v>73.753536389305694</c:v>
                </c:pt>
                <c:pt idx="2120" formatCode="General">
                  <c:v>73.763000766091864</c:v>
                </c:pt>
                <c:pt idx="2121" formatCode="General">
                  <c:v>73.772471004989853</c:v>
                </c:pt>
                <c:pt idx="2122" formatCode="General">
                  <c:v>73.781947116905911</c:v>
                </c:pt>
                <c:pt idx="2123" formatCode="General">
                  <c:v>73.791429112780136</c:v>
                </c:pt>
                <c:pt idx="2124" formatCode="General">
                  <c:v>73.800917003586676</c:v>
                </c:pt>
                <c:pt idx="2125" formatCode="General">
                  <c:v>73.810410800333827</c:v>
                </c:pt>
                <c:pt idx="2126" formatCode="General">
                  <c:v>73.819910514064134</c:v>
                </c:pt>
                <c:pt idx="2127" formatCode="General">
                  <c:v>73.829416155854673</c:v>
                </c:pt>
                <c:pt idx="2128" formatCode="General">
                  <c:v>73.838927736817084</c:v>
                </c:pt>
                <c:pt idx="2129" formatCode="General">
                  <c:v>73.848445268097763</c:v>
                </c:pt>
                <c:pt idx="2130" formatCode="General">
                  <c:v>73.857968760878009</c:v>
                </c:pt>
                <c:pt idx="2131" formatCode="General">
                  <c:v>73.867498226374224</c:v>
                </c:pt>
                <c:pt idx="2132" formatCode="General">
                  <c:v>73.877033675837978</c:v>
                </c:pt>
                <c:pt idx="2133" formatCode="General">
                  <c:v>73.88657512055623</c:v>
                </c:pt>
                <c:pt idx="2134" formatCode="General">
                  <c:v>73.896122571851492</c:v>
                </c:pt>
                <c:pt idx="2135" formatCode="General">
                  <c:v>73.905676041081904</c:v>
                </c:pt>
                <c:pt idx="2136" formatCode="General">
                  <c:v>73.9152355396415</c:v>
                </c:pt>
                <c:pt idx="2137" formatCode="General">
                  <c:v>73.924801078960286</c:v>
                </c:pt>
                <c:pt idx="2138" formatCode="General">
                  <c:v>73.93437267050443</c:v>
                </c:pt>
                <c:pt idx="2139" formatCode="General">
                  <c:v>73.943950325776441</c:v>
                </c:pt>
                <c:pt idx="2140" formatCode="General">
                  <c:v>73.953534056315291</c:v>
                </c:pt>
                <c:pt idx="2141" formatCode="General">
                  <c:v>73.963123873696574</c:v>
                </c:pt>
                <c:pt idx="2142" formatCode="General">
                  <c:v>73.972719789532746</c:v>
                </c:pt>
                <c:pt idx="2143" formatCode="General">
                  <c:v>73.982321815473185</c:v>
                </c:pt>
                <c:pt idx="2144" formatCode="General">
                  <c:v>73.991929963204413</c:v>
                </c:pt>
                <c:pt idx="2145" formatCode="General">
                  <c:v>74.001544244450272</c:v>
                </c:pt>
                <c:pt idx="2146" formatCode="General">
                  <c:v>74.011164670972065</c:v>
                </c:pt>
                <c:pt idx="2147" formatCode="General">
                  <c:v>74.020791254568721</c:v>
                </c:pt>
                <c:pt idx="2148" formatCode="General">
                  <c:v>74.030424007076988</c:v>
                </c:pt>
                <c:pt idx="2149" formatCode="General">
                  <c:v>74.04006294037157</c:v>
                </c:pt>
                <c:pt idx="2150" formatCode="General">
                  <c:v>74.049708066365326</c:v>
                </c:pt>
                <c:pt idx="2151" formatCode="General">
                  <c:v>74.059359397009459</c:v>
                </c:pt>
                <c:pt idx="2152" formatCode="General">
                  <c:v>74.069016944293608</c:v>
                </c:pt>
                <c:pt idx="2153" formatCode="General">
                  <c:v>74.078680720246126</c:v>
                </c:pt>
                <c:pt idx="2154" formatCode="General">
                  <c:v>74.088350736934188</c:v>
                </c:pt>
                <c:pt idx="2155" formatCode="General">
                  <c:v>74.098027006463951</c:v>
                </c:pt>
                <c:pt idx="2156" formatCode="General">
                  <c:v>74.107709540980821</c:v>
                </c:pt>
                <c:pt idx="2157" formatCode="General">
                  <c:v>74.117398352669539</c:v>
                </c:pt>
                <c:pt idx="2158" formatCode="General">
                  <c:v>74.127093453754384</c:v>
                </c:pt>
                <c:pt idx="2159" formatCode="General">
                  <c:v>74.136794856499392</c:v>
                </c:pt>
                <c:pt idx="2160" formatCode="General">
                  <c:v>74.146502573208494</c:v>
                </c:pt>
                <c:pt idx="2161" formatCode="General">
                  <c:v>74.156216616225706</c:v>
                </c:pt>
                <c:pt idx="2162" formatCode="General">
                  <c:v>74.165936997935333</c:v>
                </c:pt>
                <c:pt idx="2163" formatCode="General">
                  <c:v>74.175663730762125</c:v>
                </c:pt>
                <c:pt idx="2164" formatCode="General">
                  <c:v>74.185396827171473</c:v>
                </c:pt>
                <c:pt idx="2165" formatCode="General">
                  <c:v>74.195136299669628</c:v>
                </c:pt>
                <c:pt idx="2166" formatCode="General">
                  <c:v>74.204882160803805</c:v>
                </c:pt>
                <c:pt idx="2167" formatCode="General">
                  <c:v>74.214634423162465</c:v>
                </c:pt>
                <c:pt idx="2168" formatCode="General">
                  <c:v>74.22439309937549</c:v>
                </c:pt>
                <c:pt idx="2169" formatCode="General">
                  <c:v>74.234158202114273</c:v>
                </c:pt>
                <c:pt idx="2170" formatCode="General">
                  <c:v>74.243929744092043</c:v>
                </c:pt>
                <c:pt idx="2171" formatCode="General">
                  <c:v>74.25370773806398</c:v>
                </c:pt>
                <c:pt idx="2172" formatCode="General">
                  <c:v>74.263492196827443</c:v>
                </c:pt>
                <c:pt idx="2173" formatCode="General">
                  <c:v>74.273283133222137</c:v>
                </c:pt>
                <c:pt idx="2174" formatCode="General">
                  <c:v>74.283080560130344</c:v>
                </c:pt>
                <c:pt idx="2175" formatCode="General">
                  <c:v>74.292884490477064</c:v>
                </c:pt>
                <c:pt idx="2176" formatCode="General">
                  <c:v>74.302694937230314</c:v>
                </c:pt>
                <c:pt idx="2177" formatCode="General">
                  <c:v>74.312511913401195</c:v>
                </c:pt>
                <c:pt idx="2178" formatCode="General">
                  <c:v>74.322335432044213</c:v>
                </c:pt>
                <c:pt idx="2179" formatCode="General">
                  <c:v>74.332165506257411</c:v>
                </c:pt>
                <c:pt idx="2180" formatCode="General">
                  <c:v>74.342002149182619</c:v>
                </c:pt>
                <c:pt idx="2181" formatCode="General">
                  <c:v>74.351845374005606</c:v>
                </c:pt>
                <c:pt idx="2182" formatCode="General">
                  <c:v>74.361695193956308</c:v>
                </c:pt>
                <c:pt idx="2183" formatCode="General">
                  <c:v>74.371551622309084</c:v>
                </c:pt>
                <c:pt idx="2184" formatCode="General">
                  <c:v>74.381414672382846</c:v>
                </c:pt>
                <c:pt idx="2185" formatCode="General">
                  <c:v>74.391284357541309</c:v>
                </c:pt>
                <c:pt idx="2186" formatCode="General">
                  <c:v>74.401160691193212</c:v>
                </c:pt>
                <c:pt idx="2187" formatCode="General">
                  <c:v>74.411043686792539</c:v>
                </c:pt>
                <c:pt idx="2188" formatCode="General">
                  <c:v>74.420933357838635</c:v>
                </c:pt>
                <c:pt idx="2189" formatCode="General">
                  <c:v>74.430829717876591</c:v>
                </c:pt>
                <c:pt idx="2190" formatCode="General">
                  <c:v>74.440732780497285</c:v>
                </c:pt>
                <c:pt idx="2191" formatCode="General">
                  <c:v>74.450642559337751</c:v>
                </c:pt>
                <c:pt idx="2192" formatCode="General">
                  <c:v>74.460559068081295</c:v>
                </c:pt>
                <c:pt idx="2193" formatCode="General">
                  <c:v>74.47048232045772</c:v>
                </c:pt>
                <c:pt idx="2194" formatCode="General">
                  <c:v>74.480412330243638</c:v>
                </c:pt>
                <c:pt idx="2195" formatCode="General">
                  <c:v>74.490349111262589</c:v>
                </c:pt>
                <c:pt idx="2196" formatCode="General">
                  <c:v>74.500292677385332</c:v>
                </c:pt>
                <c:pt idx="2197" formatCode="General">
                  <c:v>74.510243042530035</c:v>
                </c:pt>
                <c:pt idx="2198" formatCode="General">
                  <c:v>74.520200220662488</c:v>
                </c:pt>
                <c:pt idx="2199" formatCode="General">
                  <c:v>74.530164225796426</c:v>
                </c:pt>
                <c:pt idx="2200" formatCode="General">
                  <c:v>74.540135071993632</c:v>
                </c:pt>
                <c:pt idx="2201" formatCode="General">
                  <c:v>74.550112773364248</c:v>
                </c:pt>
                <c:pt idx="2202" formatCode="General">
                  <c:v>74.560097344067003</c:v>
                </c:pt>
                <c:pt idx="2203" formatCode="General">
                  <c:v>74.570088798309399</c:v>
                </c:pt>
                <c:pt idx="2204" formatCode="General">
                  <c:v>74.580087150348007</c:v>
                </c:pt>
                <c:pt idx="2205" formatCode="General">
                  <c:v>74.59009241448868</c:v>
                </c:pt>
                <c:pt idx="2206" formatCode="General">
                  <c:v>74.600104605086756</c:v>
                </c:pt>
                <c:pt idx="2207" formatCode="General">
                  <c:v>74.610123736547365</c:v>
                </c:pt>
                <c:pt idx="2208" formatCode="General">
                  <c:v>74.620149823325633</c:v>
                </c:pt>
                <c:pt idx="2209" formatCode="General">
                  <c:v>74.63018287992692</c:v>
                </c:pt>
                <c:pt idx="2210" formatCode="General">
                  <c:v>74.640222920907064</c:v>
                </c:pt>
                <c:pt idx="2211" formatCode="General">
                  <c:v>74.650269960872677</c:v>
                </c:pt>
                <c:pt idx="2212" formatCode="General">
                  <c:v>74.660324014481318</c:v>
                </c:pt>
                <c:pt idx="2213" formatCode="General">
                  <c:v>74.670385096441791</c:v>
                </c:pt>
                <c:pt idx="2214" formatCode="General">
                  <c:v>74.680453221514369</c:v>
                </c:pt>
                <c:pt idx="2215" formatCode="General">
                  <c:v>74.690528404511085</c:v>
                </c:pt>
                <c:pt idx="2216" formatCode="General">
                  <c:v>74.700610660295965</c:v>
                </c:pt>
                <c:pt idx="2217" formatCode="General">
                  <c:v>74.710700003785234</c:v>
                </c:pt>
                <c:pt idx="2218" formatCode="General">
                  <c:v>74.720796449947684</c:v>
                </c:pt>
                <c:pt idx="2219" formatCode="General">
                  <c:v>74.730900013804828</c:v>
                </c:pt>
                <c:pt idx="2220" formatCode="General">
                  <c:v>74.741010710431226</c:v>
                </c:pt>
                <c:pt idx="2221" formatCode="General">
                  <c:v>74.751128554954676</c:v>
                </c:pt>
                <c:pt idx="2222" formatCode="General">
                  <c:v>74.761253562556604</c:v>
                </c:pt>
                <c:pt idx="2223" formatCode="General">
                  <c:v>74.771385748472184</c:v>
                </c:pt>
                <c:pt idx="2224" formatCode="General">
                  <c:v>74.781525127990719</c:v>
                </c:pt>
                <c:pt idx="2225" formatCode="General">
                  <c:v>74.791671716455824</c:v>
                </c:pt>
                <c:pt idx="2226" formatCode="General">
                  <c:v>74.801825529265756</c:v>
                </c:pt>
                <c:pt idx="2227" formatCode="General">
                  <c:v>74.811986581873683</c:v>
                </c:pt>
                <c:pt idx="2228" formatCode="General">
                  <c:v>74.822154889787925</c:v>
                </c:pt>
                <c:pt idx="2229" formatCode="General">
                  <c:v>74.832330468572252</c:v>
                </c:pt>
                <c:pt idx="2230" formatCode="General">
                  <c:v>74.842513333846156</c:v>
                </c:pt>
                <c:pt idx="2231" formatCode="General">
                  <c:v>74.852703501285134</c:v>
                </c:pt>
                <c:pt idx="2232" formatCode="General">
                  <c:v>74.862900986620986</c:v>
                </c:pt>
                <c:pt idx="2233" formatCode="General">
                  <c:v>74.873105805642041</c:v>
                </c:pt>
                <c:pt idx="2234" formatCode="General">
                  <c:v>74.883317974193517</c:v>
                </c:pt>
                <c:pt idx="2235" formatCode="General">
                  <c:v>74.893537508177758</c:v>
                </c:pt>
                <c:pt idx="2236" formatCode="General">
                  <c:v>74.903764423554549</c:v>
                </c:pt>
                <c:pt idx="2237" formatCode="General">
                  <c:v>74.913998736341384</c:v>
                </c:pt>
                <c:pt idx="2238" formatCode="General">
                  <c:v>74.924240462613795</c:v>
                </c:pt>
                <c:pt idx="2239" formatCode="General">
                  <c:v>74.934489618505566</c:v>
                </c:pt>
                <c:pt idx="2240" formatCode="General">
                  <c:v>74.94474622020914</c:v>
                </c:pt>
                <c:pt idx="2241" formatCode="General">
                  <c:v>74.955010283975852</c:v>
                </c:pt>
                <c:pt idx="2242" formatCode="General">
                  <c:v>74.965281826116225</c:v>
                </c:pt>
                <c:pt idx="2243" formatCode="General">
                  <c:v>74.975560863000297</c:v>
                </c:pt>
                <c:pt idx="2244" formatCode="General">
                  <c:v>74.985847411057918</c:v>
                </c:pt>
                <c:pt idx="2245" formatCode="General">
                  <c:v>74.996141486779038</c:v>
                </c:pt>
                <c:pt idx="2246" formatCode="General">
                  <c:v>75.006443106714073</c:v>
                </c:pt>
                <c:pt idx="2247" formatCode="General">
                  <c:v>75.016752287474134</c:v>
                </c:pt>
                <c:pt idx="2248" formatCode="General">
                  <c:v>75.02706904573138</c:v>
                </c:pt>
                <c:pt idx="2249" formatCode="General">
                  <c:v>75.037393398219365</c:v>
                </c:pt>
                <c:pt idx="2250" formatCode="General">
                  <c:v>75.047725361733285</c:v>
                </c:pt>
                <c:pt idx="2251" formatCode="General">
                  <c:v>75.058064953130369</c:v>
                </c:pt>
                <c:pt idx="2252" formatCode="General">
                  <c:v>75.068412189330147</c:v>
                </c:pt>
                <c:pt idx="2253" formatCode="General">
                  <c:v>75.078767087314773</c:v>
                </c:pt>
                <c:pt idx="2254" formatCode="General">
                  <c:v>75.089129664129402</c:v>
                </c:pt>
                <c:pt idx="2255" formatCode="General">
                  <c:v>75.099499936882466</c:v>
                </c:pt>
                <c:pt idx="2256" formatCode="General">
                  <c:v>75.109877922746023</c:v>
                </c:pt>
                <c:pt idx="2257" formatCode="General">
                  <c:v>75.120263638956075</c:v>
                </c:pt>
                <c:pt idx="2258" formatCode="General">
                  <c:v>75.130657102812933</c:v>
                </c:pt>
                <c:pt idx="2259" formatCode="General">
                  <c:v>75.141058331681535</c:v>
                </c:pt>
                <c:pt idx="2260" formatCode="General">
                  <c:v>75.151467342991751</c:v>
                </c:pt>
                <c:pt idx="2261" formatCode="General">
                  <c:v>75.161884154238805</c:v>
                </c:pt>
                <c:pt idx="2262" formatCode="General">
                  <c:v>75.172308782983521</c:v>
                </c:pt>
                <c:pt idx="2263" formatCode="General">
                  <c:v>75.182741246852743</c:v>
                </c:pt>
                <c:pt idx="2264" formatCode="General">
                  <c:v>75.193181563539667</c:v>
                </c:pt>
                <c:pt idx="2265" formatCode="General">
                  <c:v>75.20362975080414</c:v>
                </c:pt>
                <c:pt idx="2266" formatCode="General">
                  <c:v>75.214085826473095</c:v>
                </c:pt>
                <c:pt idx="2267" formatCode="General">
                  <c:v>75.224549808440841</c:v>
                </c:pt>
                <c:pt idx="2268" formatCode="General">
                  <c:v>75.235021714669443</c:v>
                </c:pt>
                <c:pt idx="2269" formatCode="General">
                  <c:v>75.245501563189094</c:v>
                </c:pt>
                <c:pt idx="2270" formatCode="General">
                  <c:v>75.255989372098469</c:v>
                </c:pt>
                <c:pt idx="2271" formatCode="General">
                  <c:v>75.266485159565036</c:v>
                </c:pt>
                <c:pt idx="2272" formatCode="General">
                  <c:v>75.276988943825543</c:v>
                </c:pt>
                <c:pt idx="2273" formatCode="General">
                  <c:v>75.287500743186285</c:v>
                </c:pt>
                <c:pt idx="2274" formatCode="General">
                  <c:v>75.29802057602349</c:v>
                </c:pt>
                <c:pt idx="2275" formatCode="General">
                  <c:v>75.30854846078374</c:v>
                </c:pt>
                <c:pt idx="2276" formatCode="General">
                  <c:v>75.319084415984321</c:v>
                </c:pt>
                <c:pt idx="2277" formatCode="General">
                  <c:v>75.32962846021357</c:v>
                </c:pt>
                <c:pt idx="2278" formatCode="General">
                  <c:v>75.340180612131334</c:v>
                </c:pt>
                <c:pt idx="2279" formatCode="General">
                  <c:v>75.350740890469268</c:v>
                </c:pt>
                <c:pt idx="2280" formatCode="General">
                  <c:v>75.361309314031317</c:v>
                </c:pt>
                <c:pt idx="2281" formatCode="General">
                  <c:v>75.371885901694014</c:v>
                </c:pt>
                <c:pt idx="2282" formatCode="General">
                  <c:v>75.382470672406924</c:v>
                </c:pt>
                <c:pt idx="2283" formatCode="General">
                  <c:v>75.393063645193052</c:v>
                </c:pt>
                <c:pt idx="2284" formatCode="General">
                  <c:v>75.403664839149201</c:v>
                </c:pt>
                <c:pt idx="2285" formatCode="General">
                  <c:v>75.414274273446395</c:v>
                </c:pt>
                <c:pt idx="2286" formatCode="General">
                  <c:v>75.424891967330296</c:v>
                </c:pt>
                <c:pt idx="2287" formatCode="General">
                  <c:v>75.435517940121571</c:v>
                </c:pt>
                <c:pt idx="2288" formatCode="General">
                  <c:v>75.446152211216358</c:v>
                </c:pt>
                <c:pt idx="2289" formatCode="General">
                  <c:v>75.456794800086655</c:v>
                </c:pt>
                <c:pt idx="2290" formatCode="General">
                  <c:v>75.467445726280701</c:v>
                </c:pt>
                <c:pt idx="2291" formatCode="General">
                  <c:v>75.47810500942343</c:v>
                </c:pt>
                <c:pt idx="2292" formatCode="General">
                  <c:v>75.488772669216914</c:v>
                </c:pt>
                <c:pt idx="2293" formatCode="General">
                  <c:v>75.499448725440743</c:v>
                </c:pt>
                <c:pt idx="2294" formatCode="General">
                  <c:v>75.510133197952456</c:v>
                </c:pt>
                <c:pt idx="2295" formatCode="General">
                  <c:v>75.520826106688034</c:v>
                </c:pt>
                <c:pt idx="2296" formatCode="General">
                  <c:v>75.53152747166223</c:v>
                </c:pt>
                <c:pt idx="2297" formatCode="General">
                  <c:v>75.542237312969121</c:v>
                </c:pt>
                <c:pt idx="2298" formatCode="General">
                  <c:v>75.552955650782437</c:v>
                </c:pt>
                <c:pt idx="2299" formatCode="General">
                  <c:v>75.563682505356084</c:v>
                </c:pt>
                <c:pt idx="2300" formatCode="General">
                  <c:v>75.574417897024588</c:v>
                </c:pt>
                <c:pt idx="2301" formatCode="General">
                  <c:v>75.585161846203476</c:v>
                </c:pt>
                <c:pt idx="2302" formatCode="General">
                  <c:v>75.595914373389803</c:v>
                </c:pt>
                <c:pt idx="2303" formatCode="General">
                  <c:v>75.606675499162549</c:v>
                </c:pt>
                <c:pt idx="2304" formatCode="General">
                  <c:v>75.617445244183173</c:v>
                </c:pt>
                <c:pt idx="2305" formatCode="General">
                  <c:v>75.628223629195929</c:v>
                </c:pt>
                <c:pt idx="2306" formatCode="General">
                  <c:v>75.639010675028501</c:v>
                </c:pt>
                <c:pt idx="2307" formatCode="General">
                  <c:v>75.64980640259229</c:v>
                </c:pt>
                <c:pt idx="2308" formatCode="General">
                  <c:v>75.66061083288308</c:v>
                </c:pt>
                <c:pt idx="2309" formatCode="General">
                  <c:v>75.671423986981353</c:v>
                </c:pt>
                <c:pt idx="2310" formatCode="General">
                  <c:v>75.682245886052868</c:v>
                </c:pt>
                <c:pt idx="2311" formatCode="General">
                  <c:v>75.693076551349066</c:v>
                </c:pt>
                <c:pt idx="2312" formatCode="General">
                  <c:v>75.703916004207656</c:v>
                </c:pt>
                <c:pt idx="2313" formatCode="General">
                  <c:v>75.714764266053024</c:v>
                </c:pt>
                <c:pt idx="2314" formatCode="General">
                  <c:v>75.725621358396751</c:v>
                </c:pt>
                <c:pt idx="2315" formatCode="General">
                  <c:v>75.736487302838114</c:v>
                </c:pt>
                <c:pt idx="2316" formatCode="General">
                  <c:v>75.747362121064597</c:v>
                </c:pt>
                <c:pt idx="2317" formatCode="General">
                  <c:v>75.758245834852374</c:v>
                </c:pt>
                <c:pt idx="2318" formatCode="General">
                  <c:v>75.769138466066835</c:v>
                </c:pt>
                <c:pt idx="2319" formatCode="General">
                  <c:v>75.780040036663081</c:v>
                </c:pt>
                <c:pt idx="2320" formatCode="General">
                  <c:v>75.790950568686469</c:v>
                </c:pt>
                <c:pt idx="2321" formatCode="General">
                  <c:v>75.801870084273119</c:v>
                </c:pt>
                <c:pt idx="2322" formatCode="General">
                  <c:v>75.8127986056504</c:v>
                </c:pt>
                <c:pt idx="2323" formatCode="General">
                  <c:v>75.823736155137539</c:v>
                </c:pt>
                <c:pt idx="2324" formatCode="General">
                  <c:v>75.834682755146062</c:v>
                </c:pt>
                <c:pt idx="2325" formatCode="General">
                  <c:v>75.845638428180393</c:v>
                </c:pt>
                <c:pt idx="2326" formatCode="General">
                  <c:v>75.856603196838392</c:v>
                </c:pt>
                <c:pt idx="2327" formatCode="General">
                  <c:v>75.867577083811852</c:v>
                </c:pt>
                <c:pt idx="2328" formatCode="General">
                  <c:v>75.878560111887083</c:v>
                </c:pt>
                <c:pt idx="2329" formatCode="General">
                  <c:v>75.889552303945479</c:v>
                </c:pt>
                <c:pt idx="2330" formatCode="General">
                  <c:v>75.900553682964016</c:v>
                </c:pt>
                <c:pt idx="2331" formatCode="General">
                  <c:v>75.911564272015866</c:v>
                </c:pt>
                <c:pt idx="2332" formatCode="General">
                  <c:v>75.922584094270945</c:v>
                </c:pt>
                <c:pt idx="2333" formatCode="General">
                  <c:v>75.933613172996488</c:v>
                </c:pt>
                <c:pt idx="2334" formatCode="General">
                  <c:v>75.944651531557611</c:v>
                </c:pt>
                <c:pt idx="2335" formatCode="General">
                  <c:v>75.955699193417885</c:v>
                </c:pt>
                <c:pt idx="2336" formatCode="General">
                  <c:v>75.966756182139918</c:v>
                </c:pt>
                <c:pt idx="2337" formatCode="General">
                  <c:v>75.977822521385974</c:v>
                </c:pt>
                <c:pt idx="2338" formatCode="General">
                  <c:v>75.988898234918508</c:v>
                </c:pt>
                <c:pt idx="2339" formatCode="General">
                  <c:v>75.999983346600828</c:v>
                </c:pt>
                <c:pt idx="2340" formatCode="General">
                  <c:v>76.011077880397622</c:v>
                </c:pt>
                <c:pt idx="2341" formatCode="General">
                  <c:v>76.022181860375625</c:v>
                </c:pt>
                <c:pt idx="2342" formatCode="General">
                  <c:v>76.03329531070419</c:v>
                </c:pt>
                <c:pt idx="2343" formatCode="General">
                  <c:v>76.044418255655913</c:v>
                </c:pt>
                <c:pt idx="2344" formatCode="General">
                  <c:v>76.055550719607254</c:v>
                </c:pt>
                <c:pt idx="2345" formatCode="General">
                  <c:v>76.066692727039182</c:v>
                </c:pt>
                <c:pt idx="2346" formatCode="General">
                  <c:v>76.077844302537727</c:v>
                </c:pt>
                <c:pt idx="2347" formatCode="General">
                  <c:v>76.089005470794717</c:v>
                </c:pt>
                <c:pt idx="2348" formatCode="General">
                  <c:v>76.100176256608336</c:v>
                </c:pt>
                <c:pt idx="2349" formatCode="General">
                  <c:v>76.111356684883802</c:v>
                </c:pt>
                <c:pt idx="2350" formatCode="General">
                  <c:v>76.122546780634011</c:v>
                </c:pt>
                <c:pt idx="2351" formatCode="General">
                  <c:v>76.133746568980186</c:v>
                </c:pt>
                <c:pt idx="2352" formatCode="General">
                  <c:v>76.144956075152535</c:v>
                </c:pt>
                <c:pt idx="2353" formatCode="General">
                  <c:v>76.156175324490931</c:v>
                </c:pt>
                <c:pt idx="2354" formatCode="General">
                  <c:v>76.167404342445522</c:v>
                </c:pt>
                <c:pt idx="2355" formatCode="General">
                  <c:v>76.178643154577486</c:v>
                </c:pt>
                <c:pt idx="2356" formatCode="General">
                  <c:v>76.18989178655967</c:v>
                </c:pt>
                <c:pt idx="2357" formatCode="General">
                  <c:v>76.201150264177244</c:v>
                </c:pt>
                <c:pt idx="2358" formatCode="General">
                  <c:v>76.212418613328452</c:v>
                </c:pt>
                <c:pt idx="2359" formatCode="General">
                  <c:v>76.223696860025271</c:v>
                </c:pt>
                <c:pt idx="2360" formatCode="General">
                  <c:v>76.234985030394085</c:v>
                </c:pt>
                <c:pt idx="2361" formatCode="General">
                  <c:v>76.246283150676476</c:v>
                </c:pt>
                <c:pt idx="2362" formatCode="General">
                  <c:v>76.257591247229854</c:v>
                </c:pt>
                <c:pt idx="2363" formatCode="General">
                  <c:v>76.268909346528204</c:v>
                </c:pt>
                <c:pt idx="2364" formatCode="General">
                  <c:v>76.280237475162792</c:v>
                </c:pt>
                <c:pt idx="2365" formatCode="General">
                  <c:v>76.291575659842948</c:v>
                </c:pt>
                <c:pt idx="2366" formatCode="General">
                  <c:v>76.302923927396733</c:v>
                </c:pt>
                <c:pt idx="2367" formatCode="General">
                  <c:v>76.314282304771737</c:v>
                </c:pt>
                <c:pt idx="2368" formatCode="General">
                  <c:v>76.325650819035758</c:v>
                </c:pt>
                <c:pt idx="2369" formatCode="General">
                  <c:v>76.337029497377642</c:v>
                </c:pt>
                <c:pt idx="2370" formatCode="General">
                  <c:v>76.348418367107953</c:v>
                </c:pt>
                <c:pt idx="2371" formatCode="General">
                  <c:v>76.359817455659808</c:v>
                </c:pt>
                <c:pt idx="2372" formatCode="General">
                  <c:v>76.371226790589589</c:v>
                </c:pt>
                <c:pt idx="2373" formatCode="General">
                  <c:v>76.382646399577794</c:v>
                </c:pt>
                <c:pt idx="2374" formatCode="General">
                  <c:v>76.394076310429725</c:v>
                </c:pt>
                <c:pt idx="2375" formatCode="General">
                  <c:v>76.405516551076389</c:v>
                </c:pt>
                <c:pt idx="2376" formatCode="General">
                  <c:v>76.416967149575157</c:v>
                </c:pt>
                <c:pt idx="2377" formatCode="General">
                  <c:v>76.428428134110732</c:v>
                </c:pt>
                <c:pt idx="2378" formatCode="General">
                  <c:v>76.43989953299581</c:v>
                </c:pt>
                <c:pt idx="2379" formatCode="General">
                  <c:v>76.451381374671982</c:v>
                </c:pt>
                <c:pt idx="2380" formatCode="General">
                  <c:v>76.462873687710513</c:v>
                </c:pt>
                <c:pt idx="2381" formatCode="General">
                  <c:v>76.474376500813207</c:v>
                </c:pt>
                <c:pt idx="2382" formatCode="General">
                  <c:v>76.485889842813236</c:v>
                </c:pt>
                <c:pt idx="2383" formatCode="General">
                  <c:v>76.497413742675946</c:v>
                </c:pt>
                <c:pt idx="2384" formatCode="General">
                  <c:v>76.508948229499737</c:v>
                </c:pt>
                <c:pt idx="2385" formatCode="General">
                  <c:v>76.520493332516963</c:v>
                </c:pt>
                <c:pt idx="2386" formatCode="General">
                  <c:v>76.532049081094698</c:v>
                </c:pt>
                <c:pt idx="2387" formatCode="General">
                  <c:v>76.543615504735698</c:v>
                </c:pt>
                <c:pt idx="2388" formatCode="General">
                  <c:v>76.555192633079201</c:v>
                </c:pt>
                <c:pt idx="2389" formatCode="General">
                  <c:v>76.566780495901895</c:v>
                </c:pt>
                <c:pt idx="2390" formatCode="General">
                  <c:v>76.578379123118751</c:v>
                </c:pt>
                <c:pt idx="2391" formatCode="General">
                  <c:v>76.589988544783949</c:v>
                </c:pt>
                <c:pt idx="2392" formatCode="General">
                  <c:v>76.601608791091792</c:v>
                </c:pt>
                <c:pt idx="2393" formatCode="General">
                  <c:v>76.613239892377607</c:v>
                </c:pt>
                <c:pt idx="2394" formatCode="General">
                  <c:v>76.624881879118647</c:v>
                </c:pt>
                <c:pt idx="2395" formatCode="General">
                  <c:v>76.636534781935097</c:v>
                </c:pt>
                <c:pt idx="2396" formatCode="General">
                  <c:v>76.64819863159093</c:v>
                </c:pt>
                <c:pt idx="2397" formatCode="General">
                  <c:v>76.659873458994895</c:v>
                </c:pt>
                <c:pt idx="2398" formatCode="General">
                  <c:v>76.67155929520149</c:v>
                </c:pt>
                <c:pt idx="2399" formatCode="General">
                  <c:v>76.683256171411898</c:v>
                </c:pt>
                <c:pt idx="2400" formatCode="General">
                  <c:v>76.694964118974937</c:v>
                </c:pt>
                <c:pt idx="2401" formatCode="General">
                  <c:v>76.706683169388114</c:v>
                </c:pt>
                <c:pt idx="2402" formatCode="General">
                  <c:v>76.718413354298519</c:v>
                </c:pt>
                <c:pt idx="2403" formatCode="General">
                  <c:v>76.730154705503907</c:v>
                </c:pt>
                <c:pt idx="2404" formatCode="General">
                  <c:v>76.741907254953659</c:v>
                </c:pt>
                <c:pt idx="2405" formatCode="General">
                  <c:v>76.7536710347498</c:v>
                </c:pt>
                <c:pt idx="2406" formatCode="General">
                  <c:v>76.765446077148013</c:v>
                </c:pt>
                <c:pt idx="2407" formatCode="General">
                  <c:v>76.777232414558739</c:v>
                </c:pt>
                <c:pt idx="2408" formatCode="General">
                  <c:v>76.789030079548084</c:v>
                </c:pt>
                <c:pt idx="2409" formatCode="General">
                  <c:v>76.800839104839014</c:v>
                </c:pt>
                <c:pt idx="2410" formatCode="General">
                  <c:v>76.81265952331232</c:v>
                </c:pt>
                <c:pt idx="2411" formatCode="General">
                  <c:v>76.824491368007713</c:v>
                </c:pt>
                <c:pt idx="2412" formatCode="General">
                  <c:v>76.836334672124906</c:v>
                </c:pt>
                <c:pt idx="2413" formatCode="General">
                  <c:v>76.848189469024717</c:v>
                </c:pt>
                <c:pt idx="2414" formatCode="General">
                  <c:v>76.860055792230128</c:v>
                </c:pt>
                <c:pt idx="2415" formatCode="General">
                  <c:v>76.871933675427385</c:v>
                </c:pt>
                <c:pt idx="2416" formatCode="General">
                  <c:v>76.883823152467187</c:v>
                </c:pt>
                <c:pt idx="2417" formatCode="General">
                  <c:v>76.895724257365728</c:v>
                </c:pt>
                <c:pt idx="2418" formatCode="General">
                  <c:v>76.907637024305899</c:v>
                </c:pt>
                <c:pt idx="2419" formatCode="General">
                  <c:v>76.919561487638333</c:v>
                </c:pt>
                <c:pt idx="2420" formatCode="General">
                  <c:v>76.931497681882718</c:v>
                </c:pt>
                <c:pt idx="2421" formatCode="General">
                  <c:v>76.943445641728829</c:v>
                </c:pt>
                <c:pt idx="2422" formatCode="General">
                  <c:v>76.955405402037727</c:v>
                </c:pt>
                <c:pt idx="2423" formatCode="General">
                  <c:v>76.967376997843004</c:v>
                </c:pt>
                <c:pt idx="2424" formatCode="General">
                  <c:v>76.979360464351913</c:v>
                </c:pt>
                <c:pt idx="2425" formatCode="General">
                  <c:v>76.991355836946653</c:v>
                </c:pt>
                <c:pt idx="2426" formatCode="General">
                  <c:v>77.003363151185511</c:v>
                </c:pt>
                <c:pt idx="2427" formatCode="General">
                  <c:v>77.015382442804096</c:v>
                </c:pt>
                <c:pt idx="2428" formatCode="General">
                  <c:v>77.027413747716665</c:v>
                </c:pt>
                <c:pt idx="2429" formatCode="General">
                  <c:v>77.03945710201728</c:v>
                </c:pt>
                <c:pt idx="2430" formatCode="General">
                  <c:v>77.051512541981097</c:v>
                </c:pt>
                <c:pt idx="2431" formatCode="General">
                  <c:v>77.063580104065679</c:v>
                </c:pt>
                <c:pt idx="2432" formatCode="General">
                  <c:v>77.07565982491225</c:v>
                </c:pt>
                <c:pt idx="2433" formatCode="General">
                  <c:v>77.087751741346977</c:v>
                </c:pt>
                <c:pt idx="2434" formatCode="General">
                  <c:v>77.099855890382344</c:v>
                </c:pt>
                <c:pt idx="2435" formatCode="General">
                  <c:v>77.111972309218359</c:v>
                </c:pt>
                <c:pt idx="2436" formatCode="General">
                  <c:v>77.124101035244024</c:v>
                </c:pt>
                <c:pt idx="2437" formatCode="General">
                  <c:v>77.136242106038594</c:v>
                </c:pt>
                <c:pt idx="2438" formatCode="General">
                  <c:v>77.148395559372943</c:v>
                </c:pt>
                <c:pt idx="2439" formatCode="General">
                  <c:v>77.160561433210972</c:v>
                </c:pt>
                <c:pt idx="2440" formatCode="General">
                  <c:v>77.172739765710958</c:v>
                </c:pt>
                <c:pt idx="2441" formatCode="General">
                  <c:v>77.184930595226973</c:v>
                </c:pt>
                <c:pt idx="2442" formatCode="General">
                  <c:v>77.197133960310254</c:v>
                </c:pt>
                <c:pt idx="2443" formatCode="General">
                  <c:v>77.209349899710702</c:v>
                </c:pt>
                <c:pt idx="2444" formatCode="General">
                  <c:v>77.221578452378225</c:v>
                </c:pt>
                <c:pt idx="2445" formatCode="General">
                  <c:v>77.233819657464238</c:v>
                </c:pt>
                <c:pt idx="2446" formatCode="General">
                  <c:v>77.246073554323146</c:v>
                </c:pt>
                <c:pt idx="2447" formatCode="General">
                  <c:v>77.258340182513763</c:v>
                </c:pt>
                <c:pt idx="2448" formatCode="General">
                  <c:v>77.270619581800844</c:v>
                </c:pt>
                <c:pt idx="2449" formatCode="General">
                  <c:v>77.282911792156597</c:v>
                </c:pt>
                <c:pt idx="2450" formatCode="General">
                  <c:v>77.295216853762128</c:v>
                </c:pt>
                <c:pt idx="2451" formatCode="General">
                  <c:v>77.307534807009077</c:v>
                </c:pt>
                <c:pt idx="2452" formatCode="General">
                  <c:v>77.319865692501097</c:v>
                </c:pt>
                <c:pt idx="2453" formatCode="General">
                  <c:v>77.332209551055413</c:v>
                </c:pt>
                <c:pt idx="2454" formatCode="General">
                  <c:v>77.34456642370445</c:v>
                </c:pt>
                <c:pt idx="2455" formatCode="General">
                  <c:v>77.356936351697385</c:v>
                </c:pt>
                <c:pt idx="2456" formatCode="General">
                  <c:v>77.369319376501736</c:v>
                </c:pt>
                <c:pt idx="2457" formatCode="General">
                  <c:v>77.381715539805015</c:v>
                </c:pt>
                <c:pt idx="2458" formatCode="General">
                  <c:v>77.394124883516398</c:v>
                </c:pt>
                <c:pt idx="2459" formatCode="General">
                  <c:v>77.406547449768297</c:v>
                </c:pt>
                <c:pt idx="2460" formatCode="General">
                  <c:v>77.41898328091807</c:v>
                </c:pt>
                <c:pt idx="2461" formatCode="General">
                  <c:v>77.431432419549751</c:v>
                </c:pt>
                <c:pt idx="2462" formatCode="General">
                  <c:v>77.443894908475627</c:v>
                </c:pt>
                <c:pt idx="2463" formatCode="General">
                  <c:v>77.456370790738134</c:v>
                </c:pt>
                <c:pt idx="2464" formatCode="General">
                  <c:v>77.468860109611413</c:v>
                </c:pt>
                <c:pt idx="2465" formatCode="General">
                  <c:v>77.481362908603188</c:v>
                </c:pt>
                <c:pt idx="2466" formatCode="General">
                  <c:v>77.493879231456461</c:v>
                </c:pt>
                <c:pt idx="2467" formatCode="General">
                  <c:v>77.506409122151325</c:v>
                </c:pt>
                <c:pt idx="2468" formatCode="General">
                  <c:v>77.518952624906802</c:v>
                </c:pt>
                <c:pt idx="2469" formatCode="General">
                  <c:v>77.531509784182575</c:v>
                </c:pt>
                <c:pt idx="2470" formatCode="General">
                  <c:v>77.544080644680918</c:v>
                </c:pt>
                <c:pt idx="2471" formatCode="General">
                  <c:v>77.556665251348491</c:v>
                </c:pt>
                <c:pt idx="2472" formatCode="General">
                  <c:v>77.569263649378257</c:v>
                </c:pt>
                <c:pt idx="2473" formatCode="General">
                  <c:v>77.581875884211343</c:v>
                </c:pt>
                <c:pt idx="2474" formatCode="General">
                  <c:v>77.594502001538956</c:v>
                </c:pt>
                <c:pt idx="2475" formatCode="General">
                  <c:v>77.607142047304364</c:v>
                </c:pt>
                <c:pt idx="2476" formatCode="General">
                  <c:v>77.619796067704755</c:v>
                </c:pt>
                <c:pt idx="2477" formatCode="General">
                  <c:v>77.632464109193279</c:v>
                </c:pt>
                <c:pt idx="2478" formatCode="General">
                  <c:v>77.645146218481017</c:v>
                </c:pt>
                <c:pt idx="2479" formatCode="General">
                  <c:v>77.657842442539007</c:v>
                </c:pt>
                <c:pt idx="2480" formatCode="General">
                  <c:v>77.670552828600236</c:v>
                </c:pt>
                <c:pt idx="2481" formatCode="General">
                  <c:v>77.683277424161702</c:v>
                </c:pt>
                <c:pt idx="2482" formatCode="General">
                  <c:v>77.696016276986512</c:v>
                </c:pt>
                <c:pt idx="2483" formatCode="General">
                  <c:v>77.70876943510595</c:v>
                </c:pt>
                <c:pt idx="2484" formatCode="General">
                  <c:v>77.721536946821601</c:v>
                </c:pt>
                <c:pt idx="2485" formatCode="General">
                  <c:v>77.734318860707461</c:v>
                </c:pt>
                <c:pt idx="2486" formatCode="General">
                  <c:v>77.747115225612134</c:v>
                </c:pt>
                <c:pt idx="2487" formatCode="General">
                  <c:v>77.759926090660954</c:v>
                </c:pt>
                <c:pt idx="2488" formatCode="General">
                  <c:v>77.772751505258256</c:v>
                </c:pt>
                <c:pt idx="2489" formatCode="General">
                  <c:v>77.785591519089536</c:v>
                </c:pt>
                <c:pt idx="2490" formatCode="General">
                  <c:v>77.79844618212374</c:v>
                </c:pt>
                <c:pt idx="2491" formatCode="General">
                  <c:v>77.811315544615496</c:v>
                </c:pt>
                <c:pt idx="2492" formatCode="General">
                  <c:v>77.824199657107442</c:v>
                </c:pt>
                <c:pt idx="2493" formatCode="General">
                  <c:v>77.837098570432531</c:v>
                </c:pt>
                <c:pt idx="2494" formatCode="General">
                  <c:v>77.850012335716315</c:v>
                </c:pt>
                <c:pt idx="2495" formatCode="General">
                  <c:v>77.862941004379422</c:v>
                </c:pt>
                <c:pt idx="2496" formatCode="General">
                  <c:v>77.875884628139843</c:v>
                </c:pt>
                <c:pt idx="2497" formatCode="General">
                  <c:v>77.888843259015388</c:v>
                </c:pt>
                <c:pt idx="2498" formatCode="General">
                  <c:v>77.901816949326147</c:v>
                </c:pt>
                <c:pt idx="2499" formatCode="General">
                  <c:v>77.914805751696903</c:v>
                </c:pt>
                <c:pt idx="2500" formatCode="General">
                  <c:v>77.927809719059653</c:v>
                </c:pt>
                <c:pt idx="2501" formatCode="General">
                  <c:v>77.940828904656115</c:v>
                </c:pt>
                <c:pt idx="2502" formatCode="General">
                  <c:v>77.953863362040295</c:v>
                </c:pt>
                <c:pt idx="2503" formatCode="General">
                  <c:v>77.966913145081008</c:v>
                </c:pt>
                <c:pt idx="2504" formatCode="General">
                  <c:v>77.979978307964544</c:v>
                </c:pt>
                <c:pt idx="2505" formatCode="General">
                  <c:v>77.993058905197216</c:v>
                </c:pt>
                <c:pt idx="2506" formatCode="General">
                  <c:v>78.006154991608085</c:v>
                </c:pt>
                <c:pt idx="2507" formatCode="General">
                  <c:v>78.01926662235158</c:v>
                </c:pt>
                <c:pt idx="2508" formatCode="General">
                  <c:v>78.032393852910261</c:v>
                </c:pt>
                <c:pt idx="2509" formatCode="General">
                  <c:v>78.045536739097486</c:v>
                </c:pt>
                <c:pt idx="2510" formatCode="General">
                  <c:v>78.0586953370603</c:v>
                </c:pt>
                <c:pt idx="2511" formatCode="General">
                  <c:v>78.071869703282104</c:v>
                </c:pt>
                <c:pt idx="2512" formatCode="General">
                  <c:v>78.085059894585555</c:v>
                </c:pt>
                <c:pt idx="2513" formatCode="General">
                  <c:v>78.098265968135394</c:v>
                </c:pt>
                <c:pt idx="2514" formatCode="General">
                  <c:v>78.1114879814414</c:v>
                </c:pt>
                <c:pt idx="2515" formatCode="General">
                  <c:v>78.124725992361206</c:v>
                </c:pt>
                <c:pt idx="2516" formatCode="General">
                  <c:v>78.137980059103356</c:v>
                </c:pt>
                <c:pt idx="2517" formatCode="General">
                  <c:v>78.151250240230212</c:v>
                </c:pt>
                <c:pt idx="2518" formatCode="General">
                  <c:v>78.16453659466103</c:v>
                </c:pt>
                <c:pt idx="2519" formatCode="General">
                  <c:v>78.177839181674983</c:v>
                </c:pt>
                <c:pt idx="2520" formatCode="General">
                  <c:v>78.191158060914262</c:v>
                </c:pt>
                <c:pt idx="2521" formatCode="General">
                  <c:v>78.204493292387156</c:v>
                </c:pt>
                <c:pt idx="2522" formatCode="General">
                  <c:v>78.217844936471266</c:v>
                </c:pt>
                <c:pt idx="2523" formatCode="General">
                  <c:v>78.231213053916662</c:v>
                </c:pt>
                <c:pt idx="2524" formatCode="General">
                  <c:v>78.244597705849102</c:v>
                </c:pt>
                <c:pt idx="2525" formatCode="General">
                  <c:v>78.257998953773296</c:v>
                </c:pt>
                <c:pt idx="2526" formatCode="General">
                  <c:v>78.271416859576235</c:v>
                </c:pt>
                <c:pt idx="2527" formatCode="General">
                  <c:v>78.284851485530481</c:v>
                </c:pt>
                <c:pt idx="2528" formatCode="General">
                  <c:v>78.298302894297549</c:v>
                </c:pt>
                <c:pt idx="2529" formatCode="General">
                  <c:v>78.311771148931328</c:v>
                </c:pt>
                <c:pt idx="2530" formatCode="General">
                  <c:v>78.325256312881564</c:v>
                </c:pt>
                <c:pt idx="2531" formatCode="General">
                  <c:v>78.338758449997272</c:v>
                </c:pt>
                <c:pt idx="2532" formatCode="General">
                  <c:v>78.352277624530288</c:v>
                </c:pt>
                <c:pt idx="2533" formatCode="General">
                  <c:v>78.365813901138893</c:v>
                </c:pt>
                <c:pt idx="2534" formatCode="General">
                  <c:v>78.379367344891349</c:v>
                </c:pt>
                <c:pt idx="2535" formatCode="General">
                  <c:v>78.392938021269586</c:v>
                </c:pt>
                <c:pt idx="2536" formatCode="General">
                  <c:v>78.406525996172888</c:v>
                </c:pt>
                <c:pt idx="2537" formatCode="General">
                  <c:v>78.420131335921582</c:v>
                </c:pt>
                <c:pt idx="2538" formatCode="General">
                  <c:v>78.433754107260924</c:v>
                </c:pt>
                <c:pt idx="2539" formatCode="General">
                  <c:v>78.447394377364787</c:v>
                </c:pt>
                <c:pt idx="2540" formatCode="General">
                  <c:v>78.461052213839636</c:v>
                </c:pt>
                <c:pt idx="2541" formatCode="General">
                  <c:v>78.474727684728336</c:v>
                </c:pt>
                <c:pt idx="2542" formatCode="General">
                  <c:v>78.488420858514218</c:v>
                </c:pt>
                <c:pt idx="2543" formatCode="General">
                  <c:v>78.502131804124986</c:v>
                </c:pt>
                <c:pt idx="2544" formatCode="General">
                  <c:v>78.515860590936796</c:v>
                </c:pt>
                <c:pt idx="2545" formatCode="General">
                  <c:v>78.529607288778408</c:v>
                </c:pt>
                <c:pt idx="2546" formatCode="General">
                  <c:v>78.543371967935201</c:v>
                </c:pt>
                <c:pt idx="2547" formatCode="General">
                  <c:v>78.557154699153514</c:v>
                </c:pt>
                <c:pt idx="2548" formatCode="General">
                  <c:v>78.570955553644765</c:v>
                </c:pt>
                <c:pt idx="2549" formatCode="General">
                  <c:v>78.584774603089841</c:v>
                </c:pt>
                <c:pt idx="2550" formatCode="General">
                  <c:v>78.598611919643375</c:v>
                </c:pt>
                <c:pt idx="2551" formatCode="General">
                  <c:v>78.612467575938155</c:v>
                </c:pt>
                <c:pt idx="2552" formatCode="General">
                  <c:v>78.626341645089582</c:v>
                </c:pt>
                <c:pt idx="2553" formatCode="General">
                  <c:v>78.640234200700192</c:v>
                </c:pt>
                <c:pt idx="2554" formatCode="General">
                  <c:v>78.654145316864174</c:v>
                </c:pt>
                <c:pt idx="2555" formatCode="General">
                  <c:v>78.668075068171987</c:v>
                </c:pt>
                <c:pt idx="2556" formatCode="General">
                  <c:v>78.682023529715053</c:v>
                </c:pt>
                <c:pt idx="2557" formatCode="General">
                  <c:v>78.695990777090458</c:v>
                </c:pt>
                <c:pt idx="2558" formatCode="General">
                  <c:v>78.709976886405713</c:v>
                </c:pt>
                <c:pt idx="2559" formatCode="General">
                  <c:v>78.723981934283643</c:v>
                </c:pt>
                <c:pt idx="2560" formatCode="General">
                  <c:v>78.738005997867248</c:v>
                </c:pt>
                <c:pt idx="2561" formatCode="General">
                  <c:v>78.752049154824675</c:v>
                </c:pt>
                <c:pt idx="2562" formatCode="General">
                  <c:v>78.766111483354209</c:v>
                </c:pt>
                <c:pt idx="2563" formatCode="General">
                  <c:v>78.780193062189412</c:v>
                </c:pt>
                <c:pt idx="2564" formatCode="General">
                  <c:v>78.794293970604173</c:v>
                </c:pt>
                <c:pt idx="2565" formatCode="General">
                  <c:v>78.808414288418021</c:v>
                </c:pt>
                <c:pt idx="2566" formatCode="General">
                  <c:v>78.822554096001355</c:v>
                </c:pt>
                <c:pt idx="2567" formatCode="General">
                  <c:v>78.8367134742807</c:v>
                </c:pt>
                <c:pt idx="2568" formatCode="General">
                  <c:v>78.850892504744266</c:v>
                </c:pt>
                <c:pt idx="2569" formatCode="General">
                  <c:v>78.865091269447277</c:v>
                </c:pt>
                <c:pt idx="2570" formatCode="General">
                  <c:v>78.879309851017609</c:v>
                </c:pt>
                <c:pt idx="2571" formatCode="General">
                  <c:v>78.893548332661354</c:v>
                </c:pt>
                <c:pt idx="2572" formatCode="General">
                  <c:v>78.907806798168465</c:v>
                </c:pt>
                <c:pt idx="2573" formatCode="General">
                  <c:v>78.922085331918623</c:v>
                </c:pt>
                <c:pt idx="2574" formatCode="General">
                  <c:v>78.936384018886955</c:v>
                </c:pt>
                <c:pt idx="2575" formatCode="General">
                  <c:v>78.950702944649947</c:v>
                </c:pt>
                <c:pt idx="2576" formatCode="General">
                  <c:v>78.965042195391476</c:v>
                </c:pt>
                <c:pt idx="2577" formatCode="General">
                  <c:v>78.979401857908854</c:v>
                </c:pt>
                <c:pt idx="2578" formatCode="General">
                  <c:v>78.993782019618862</c:v>
                </c:pt>
                <c:pt idx="2579" formatCode="General">
                  <c:v>79.008182768564097</c:v>
                </c:pt>
                <c:pt idx="2580" formatCode="General">
                  <c:v>79.022604193419156</c:v>
                </c:pt>
                <c:pt idx="2581" formatCode="General">
                  <c:v>79.037046383497056</c:v>
                </c:pt>
                <c:pt idx="2582" formatCode="General">
                  <c:v>79.051509428755679</c:v>
                </c:pt>
                <c:pt idx="2583" formatCode="General">
                  <c:v>79.0659934198043</c:v>
                </c:pt>
                <c:pt idx="2584" formatCode="General">
                  <c:v>79.080498447910202</c:v>
                </c:pt>
                <c:pt idx="2585" formatCode="General">
                  <c:v>79.095024605005449</c:v>
                </c:pt>
                <c:pt idx="2586" formatCode="General">
                  <c:v>79.10957198369357</c:v>
                </c:pt>
                <c:pt idx="2587" formatCode="General">
                  <c:v>79.124140677256563</c:v>
                </c:pt>
                <c:pt idx="2588" formatCode="General">
                  <c:v>79.138730779661785</c:v>
                </c:pt>
                <c:pt idx="2589" formatCode="General">
                  <c:v>79.153342385569076</c:v>
                </c:pt>
                <c:pt idx="2590" formatCode="General">
                  <c:v>79.167975590337932</c:v>
                </c:pt>
                <c:pt idx="2591" formatCode="General">
                  <c:v>79.182630490034683</c:v>
                </c:pt>
                <c:pt idx="2592" formatCode="General">
                  <c:v>79.197307181439953</c:v>
                </c:pt>
                <c:pt idx="2593" formatCode="General">
                  <c:v>79.212005762056066</c:v>
                </c:pt>
                <c:pt idx="2594" formatCode="General">
                  <c:v>79.226726330114616</c:v>
                </c:pt>
                <c:pt idx="2595" formatCode="General">
                  <c:v>79.241468984584117</c:v>
                </c:pt>
                <c:pt idx="2596" formatCode="General">
                  <c:v>79.256233825177759</c:v>
                </c:pt>
                <c:pt idx="2597" formatCode="General">
                  <c:v>79.271020952361283</c:v>
                </c:pt>
                <c:pt idx="2598" formatCode="General">
                  <c:v>79.285830467360995</c:v>
                </c:pt>
                <c:pt idx="2599" formatCode="General">
                  <c:v>79.30066247217178</c:v>
                </c:pt>
                <c:pt idx="2600" formatCode="General">
                  <c:v>79.315517069565345</c:v>
                </c:pt>
                <c:pt idx="2601" formatCode="General">
                  <c:v>79.330394363098549</c:v>
                </c:pt>
                <c:pt idx="2602" formatCode="General">
                  <c:v>79.345294457121739</c:v>
                </c:pt>
                <c:pt idx="2603" formatCode="General">
                  <c:v>79.360217456787367</c:v>
                </c:pt>
                <c:pt idx="2604" formatCode="General">
                  <c:v>79.375163468058645</c:v>
                </c:pt>
                <c:pt idx="2605" formatCode="General">
                  <c:v>79.390132597718278</c:v>
                </c:pt>
                <c:pt idx="2606" formatCode="General">
                  <c:v>79.405124953377396</c:v>
                </c:pt>
                <c:pt idx="2607" formatCode="General">
                  <c:v>79.420140643484572</c:v>
                </c:pt>
                <c:pt idx="2608" formatCode="General">
                  <c:v>79.435179777334966</c:v>
                </c:pt>
                <c:pt idx="2609" formatCode="General">
                  <c:v>79.45024246507964</c:v>
                </c:pt>
                <c:pt idx="2610" formatCode="General">
                  <c:v>79.465328817734928</c:v>
                </c:pt>
                <c:pt idx="2611" formatCode="General">
                  <c:v>79.480438947192027</c:v>
                </c:pt>
                <c:pt idx="2612" formatCode="General">
                  <c:v>79.495572966226604</c:v>
                </c:pt>
                <c:pt idx="2613" formatCode="General">
                  <c:v>79.510730988508698</c:v>
                </c:pt>
                <c:pt idx="2614" formatCode="General">
                  <c:v>79.525913128612672</c:v>
                </c:pt>
                <c:pt idx="2615" formatCode="General">
                  <c:v>79.541119502027229</c:v>
                </c:pt>
                <c:pt idx="2616" formatCode="General">
                  <c:v>79.556350225165787</c:v>
                </c:pt>
                <c:pt idx="2617" formatCode="General">
                  <c:v>79.57160541537678</c:v>
                </c:pt>
                <c:pt idx="2618" formatCode="General">
                  <c:v>79.586885190954263</c:v>
                </c:pt>
                <c:pt idx="2619" formatCode="General">
                  <c:v>79.602189671148579</c:v>
                </c:pt>
                <c:pt idx="2620" formatCode="General">
                  <c:v>79.617518976177223</c:v>
                </c:pt>
                <c:pt idx="2621" formatCode="General">
                  <c:v>79.632873227235905</c:v>
                </c:pt>
                <c:pt idx="2622" formatCode="General">
                  <c:v>79.648252546509653</c:v>
                </c:pt>
                <c:pt idx="2623" formatCode="General">
                  <c:v>79.66365705718421</c:v>
                </c:pt>
                <c:pt idx="2624" formatCode="General">
                  <c:v>79.679086883457543</c:v>
                </c:pt>
                <c:pt idx="2625" formatCode="General">
                  <c:v>79.694542150551499</c:v>
                </c:pt>
                <c:pt idx="2626" formatCode="General">
                  <c:v>79.710022984723679</c:v>
                </c:pt>
                <c:pt idx="2627" formatCode="General">
                  <c:v>79.725529513279469</c:v>
                </c:pt>
                <c:pt idx="2628" formatCode="General">
                  <c:v>79.741061864584282</c:v>
                </c:pt>
                <c:pt idx="2629" formatCode="General">
                  <c:v>79.756620168075898</c:v>
                </c:pt>
                <c:pt idx="2630" formatCode="General">
                  <c:v>79.772204554277067</c:v>
                </c:pt>
                <c:pt idx="2631" formatCode="General">
                  <c:v>79.787815154808357</c:v>
                </c:pt>
                <c:pt idx="2632" formatCode="General">
                  <c:v>79.803452102400982</c:v>
                </c:pt>
                <c:pt idx="2633" formatCode="General">
                  <c:v>79.819115530910139</c:v>
                </c:pt>
                <c:pt idx="2634" formatCode="General">
                  <c:v>79.834805575328204</c:v>
                </c:pt>
                <c:pt idx="2635" formatCode="General">
                  <c:v>79.850522371798434</c:v>
                </c:pt>
                <c:pt idx="2636" formatCode="General">
                  <c:v>79.866266057628721</c:v>
                </c:pt>
                <c:pt idx="2637" formatCode="General">
                  <c:v>79.882036771305522</c:v>
                </c:pt>
                <c:pt idx="2638" formatCode="General">
                  <c:v>79.897834652508152</c:v>
                </c:pt>
                <c:pt idx="2639" formatCode="General">
                  <c:v>79.913659842123195</c:v>
                </c:pt>
                <c:pt idx="2640" formatCode="General">
                  <c:v>79.929512482259142</c:v>
                </c:pt>
                <c:pt idx="2641" formatCode="General">
                  <c:v>79.945392716261267</c:v>
                </c:pt>
                <c:pt idx="2642" formatCode="General">
                  <c:v>79.961300688726823</c:v>
                </c:pt>
                <c:pt idx="2643" formatCode="General">
                  <c:v>79.977236545520313</c:v>
                </c:pt>
                <c:pt idx="2644" formatCode="General">
                  <c:v>79.99320043378917</c:v>
                </c:pt>
                <c:pt idx="2645" formatCode="General">
                  <c:v>80.009192501979555</c:v>
                </c:pt>
                <c:pt idx="2646" formatCode="General">
                  <c:v>80.025212899852477</c:v>
                </c:pt>
                <c:pt idx="2647" formatCode="General">
                  <c:v>80.041261778500186</c:v>
                </c:pt>
                <c:pt idx="2648" formatCode="General">
                  <c:v>80.057339290362748</c:v>
                </c:pt>
                <c:pt idx="2649" formatCode="General">
                  <c:v>80.073445589244983</c:v>
                </c:pt>
                <c:pt idx="2650" formatCode="General">
                  <c:v>80.089580830333603</c:v>
                </c:pt>
                <c:pt idx="2651" formatCode="General">
                  <c:v>80.105745170214661</c:v>
                </c:pt>
                <c:pt idx="2652" formatCode="General">
                  <c:v>80.121938766891304</c:v>
                </c:pt>
                <c:pt idx="2653" formatCode="General">
                  <c:v>80.138161779801777</c:v>
                </c:pt>
                <c:pt idx="2654" formatCode="General">
                  <c:v>80.154414369837696</c:v>
                </c:pt>
                <c:pt idx="2655" formatCode="General">
                  <c:v>80.170696699362765</c:v>
                </c:pt>
                <c:pt idx="2656" formatCode="General">
                  <c:v>80.187008932231592</c:v>
                </c:pt>
                <c:pt idx="2657" formatCode="General">
                  <c:v>80.203351233808974</c:v>
                </c:pt>
                <c:pt idx="2658" formatCode="General">
                  <c:v>80.219723770989518</c:v>
                </c:pt>
                <c:pt idx="2659" formatCode="General">
                  <c:v>80.23612671221737</c:v>
                </c:pt>
                <c:pt idx="2660" formatCode="General">
                  <c:v>80.252560227506606</c:v>
                </c:pt>
                <c:pt idx="2661" formatCode="General">
                  <c:v>80.269024488461682</c:v>
                </c:pt>
                <c:pt idx="2662" formatCode="General">
                  <c:v>80.285519668298377</c:v>
                </c:pt>
                <c:pt idx="2663" formatCode="General">
                  <c:v>80.302045941865046</c:v>
                </c:pt>
                <c:pt idx="2664" formatCode="General">
                  <c:v>80.318603485664269</c:v>
                </c:pt>
                <c:pt idx="2665" formatCode="General">
                  <c:v>80.335192477874799</c:v>
                </c:pt>
                <c:pt idx="2666" formatCode="General">
                  <c:v>80.351813098373981</c:v>
                </c:pt>
                <c:pt idx="2667" formatCode="General">
                  <c:v>80.368465528760453</c:v>
                </c:pt>
                <c:pt idx="2668" formatCode="General">
                  <c:v>80.385149952377375</c:v>
                </c:pt>
                <c:pt idx="2669" formatCode="General">
                  <c:v>80.401866554335882</c:v>
                </c:pt>
                <c:pt idx="2670" formatCode="General">
                  <c:v>80.418615521539138</c:v>
                </c:pt>
                <c:pt idx="2671" formatCode="General">
                  <c:v>80.435397042706654</c:v>
                </c:pt>
                <c:pt idx="2672" formatCode="General">
                  <c:v>80.452211308399129</c:v>
                </c:pt>
                <c:pt idx="2673" formatCode="General">
                  <c:v>80.46905851104367</c:v>
                </c:pt>
                <c:pt idx="2674" formatCode="General">
                  <c:v>80.485938844959534</c:v>
                </c:pt>
                <c:pt idx="2675" formatCode="General">
                  <c:v>80.502852506384215</c:v>
                </c:pt>
                <c:pt idx="2676" formatCode="General">
                  <c:v>80.519799693500104</c:v>
                </c:pt>
                <c:pt idx="2677" formatCode="General">
                  <c:v>80.536780606461576</c:v>
                </c:pt>
                <c:pt idx="2678" formatCode="General">
                  <c:v>80.553795447422544</c:v>
                </c:pt>
                <c:pt idx="2679" formatCode="General">
                  <c:v>80.570844420564597</c:v>
                </c:pt>
                <c:pt idx="2680" formatCode="General">
                  <c:v>80.587927732125479</c:v>
                </c:pt>
                <c:pt idx="2681" formatCode="General">
                  <c:v>80.605045590428347</c:v>
                </c:pt>
                <c:pt idx="2682" formatCode="General">
                  <c:v>80.622198205911275</c:v>
                </c:pt>
                <c:pt idx="2683" formatCode="General">
                  <c:v>80.639385791157508</c:v>
                </c:pt>
                <c:pt idx="2684" formatCode="General">
                  <c:v>80.656608560926173</c:v>
                </c:pt>
                <c:pt idx="2685" formatCode="General">
                  <c:v>80.673866732183598</c:v>
                </c:pt>
                <c:pt idx="2686" formatCode="General">
                  <c:v>80.691160524135242</c:v>
                </c:pt>
                <c:pt idx="2687" formatCode="General">
                  <c:v>80.708490158258087</c:v>
                </c:pt>
                <c:pt idx="2688" formatCode="General">
                  <c:v>80.725855858333816</c:v>
                </c:pt>
                <c:pt idx="2689" formatCode="General">
                  <c:v>80.743257850482479</c:v>
                </c:pt>
                <c:pt idx="2690" formatCode="General">
                  <c:v>80.760696363196885</c:v>
                </c:pt>
                <c:pt idx="2691" formatCode="General">
                  <c:v>80.778171627377546</c:v>
                </c:pt>
                <c:pt idx="2692" formatCode="General">
                  <c:v>80.795683876368415</c:v>
                </c:pt>
                <c:pt idx="2693" formatCode="General">
                  <c:v>80.813233345993211</c:v>
                </c:pt>
                <c:pt idx="2694" formatCode="General">
                  <c:v>80.830820274592455</c:v>
                </c:pt>
                <c:pt idx="2695" formatCode="General">
                  <c:v>80.84844490306125</c:v>
                </c:pt>
                <c:pt idx="2696" formatCode="General">
                  <c:v>80.86610747488777</c:v>
                </c:pt>
                <c:pt idx="2697" formatCode="General">
                  <c:v>80.88380823619255</c:v>
                </c:pt>
                <c:pt idx="2698" formatCode="General">
                  <c:v>80.901547435768421</c:v>
                </c:pt>
                <c:pt idx="2699" formatCode="General">
                  <c:v>80.919325325121378</c:v>
                </c:pt>
                <c:pt idx="2700" formatCode="General">
                  <c:v>80.93714215851216</c:v>
                </c:pt>
                <c:pt idx="2701" formatCode="General">
                  <c:v>80.954998192998659</c:v>
                </c:pt>
                <c:pt idx="2702" formatCode="General">
                  <c:v>80.972893688479246</c:v>
                </c:pt>
                <c:pt idx="2703" formatCode="General">
                  <c:v>80.990828907736841</c:v>
                </c:pt>
                <c:pt idx="2704" formatCode="General">
                  <c:v>81.008804116483958</c:v>
                </c:pt>
                <c:pt idx="2705" formatCode="General">
                  <c:v>81.026819583408667</c:v>
                </c:pt>
                <c:pt idx="2706" formatCode="General">
                  <c:v>81.044875580221429</c:v>
                </c:pt>
                <c:pt idx="2707" formatCode="General">
                  <c:v>81.062972381702878</c:v>
                </c:pt>
                <c:pt idx="2708" formatCode="General">
                  <c:v>81.081110265752642</c:v>
                </c:pt>
                <c:pt idx="2709" formatCode="General">
                  <c:v>81.099289513439174</c:v>
                </c:pt>
                <c:pt idx="2710" formatCode="General">
                  <c:v>81.117510409050482</c:v>
                </c:pt>
                <c:pt idx="2711" formatCode="General">
                  <c:v>81.135773240146065</c:v>
                </c:pt>
                <c:pt idx="2712" formatCode="General">
                  <c:v>81.154078297609814</c:v>
                </c:pt>
                <c:pt idx="2713" formatCode="General">
                  <c:v>81.172425875704121</c:v>
                </c:pt>
                <c:pt idx="2714" formatCode="General">
                  <c:v>81.190816272125048</c:v>
                </c:pt>
                <c:pt idx="2715" formatCode="General">
                  <c:v>81.209249788058642</c:v>
                </c:pt>
                <c:pt idx="2716" formatCode="General">
                  <c:v>81.227726728238565</c:v>
                </c:pt>
                <c:pt idx="2717" formatCode="General">
                  <c:v>81.246247401004823</c:v>
                </c:pt>
                <c:pt idx="2718" formatCode="General">
                  <c:v>81.264812118363764</c:v>
                </c:pt>
                <c:pt idx="2719" formatCode="General">
                  <c:v>81.283421196049517</c:v>
                </c:pt>
                <c:pt idx="2720" formatCode="General">
                  <c:v>81.302074953586498</c:v>
                </c:pt>
                <c:pt idx="2721" formatCode="General">
                  <c:v>81.320773714353578</c:v>
                </c:pt>
                <c:pt idx="2722" formatCode="General">
                  <c:v>81.339517805649351</c:v>
                </c:pt>
                <c:pt idx="2723" formatCode="General">
                  <c:v>81.358307558759051</c:v>
                </c:pt>
                <c:pt idx="2724" formatCode="General">
                  <c:v>81.37714330902287</c:v>
                </c:pt>
                <c:pt idx="2725" formatCode="General">
                  <c:v>81.396025395905767</c:v>
                </c:pt>
                <c:pt idx="2726" formatCode="General">
                  <c:v>81.414954163068828</c:v>
                </c:pt>
                <c:pt idx="2727" formatCode="General">
                  <c:v>81.433929958442292</c:v>
                </c:pt>
                <c:pt idx="2728" formatCode="General">
                  <c:v>81.452953134300117</c:v>
                </c:pt>
                <c:pt idx="2729" formatCode="General">
                  <c:v>81.472024047336348</c:v>
                </c:pt>
                <c:pt idx="2730" formatCode="General">
                  <c:v>81.491143058743063</c:v>
                </c:pt>
                <c:pt idx="2731" formatCode="General">
                  <c:v>81.510310534290298</c:v>
                </c:pt>
                <c:pt idx="2732" formatCode="General">
                  <c:v>81.52952684440757</c:v>
                </c:pt>
                <c:pt idx="2733" formatCode="General">
                  <c:v>81.548792364267499</c:v>
                </c:pt>
                <c:pt idx="2734" formatCode="General">
                  <c:v>81.568107473871251</c:v>
                </c:pt>
                <c:pt idx="2735" formatCode="General">
                  <c:v>81.587472558135943</c:v>
                </c:pt>
                <c:pt idx="2736" formatCode="General">
                  <c:v>81.606888006984192</c:v>
                </c:pt>
                <c:pt idx="2737" formatCode="General">
                  <c:v>81.626354215435697</c:v>
                </c:pt>
                <c:pt idx="2738" formatCode="General">
                  <c:v>81.645871583701037</c:v>
                </c:pt>
                <c:pt idx="2739" formatCode="General">
                  <c:v>81.665440517277617</c:v>
                </c:pt>
                <c:pt idx="2740" formatCode="General">
                  <c:v>81.685061427048041</c:v>
                </c:pt>
                <c:pt idx="2741" formatCode="General">
                  <c:v>81.704734729380704</c:v>
                </c:pt>
                <c:pt idx="2742" formatCode="General">
                  <c:v>81.724460846232887</c:v>
                </c:pt>
                <c:pt idx="2743" formatCode="General">
                  <c:v>81.744240205256432</c:v>
                </c:pt>
                <c:pt idx="2744" formatCode="General">
                  <c:v>81.764073239905812</c:v>
                </c:pt>
                <c:pt idx="2745" formatCode="General">
                  <c:v>81.783960389549023</c:v>
                </c:pt>
                <c:pt idx="2746" formatCode="General">
                  <c:v>81.803902099581151</c:v>
                </c:pt>
                <c:pt idx="2747" formatCode="General">
                  <c:v>81.823898821540695</c:v>
                </c:pt>
                <c:pt idx="2748" formatCode="General">
                  <c:v>81.84395101322896</c:v>
                </c:pt>
                <c:pt idx="2749" formatCode="General">
                  <c:v>81.86405913883226</c:v>
                </c:pt>
                <c:pt idx="2750" formatCode="General">
                  <c:v>81.884223669047358</c:v>
                </c:pt>
                <c:pt idx="2751" formatCode="General">
                  <c:v>81.904445081209943</c:v>
                </c:pt>
                <c:pt idx="2752" formatCode="General">
                  <c:v>81.924723859426578</c:v>
                </c:pt>
                <c:pt idx="2753" formatCode="General">
                  <c:v>81.945060494709807</c:v>
                </c:pt>
                <c:pt idx="2754" formatCode="General">
                  <c:v>81.965455485116962</c:v>
                </c:pt>
                <c:pt idx="2755" formatCode="General">
                  <c:v>81.985909335892444</c:v>
                </c:pt>
                <c:pt idx="2756" formatCode="General">
                  <c:v>82.006422559613796</c:v>
                </c:pt>
                <c:pt idx="2757" formatCode="General">
                  <c:v>82.026995676341528</c:v>
                </c:pt>
                <c:pt idx="2758" formatCode="General">
                  <c:v>82.047629213772979</c:v>
                </c:pt>
                <c:pt idx="2759" formatCode="General">
                  <c:v>82.068323707400268</c:v>
                </c:pt>
                <c:pt idx="2760" formatCode="General">
                  <c:v>82.089079700672428</c:v>
                </c:pt>
                <c:pt idx="2761" formatCode="General">
                  <c:v>82.109897745161916</c:v>
                </c:pt>
                <c:pt idx="2762" formatCode="General">
                  <c:v>82.130778400735622</c:v>
                </c:pt>
                <c:pt idx="2763" formatCode="General">
                  <c:v>82.151722235730603</c:v>
                </c:pt>
                <c:pt idx="2764" formatCode="General">
                  <c:v>82.172729827134532</c:v>
                </c:pt>
                <c:pt idx="2765" formatCode="General">
                  <c:v>82.19380176077118</c:v>
                </c:pt>
                <c:pt idx="2766" formatCode="General">
                  <c:v>82.214938631490995</c:v>
                </c:pt>
                <c:pt idx="2767" formatCode="General">
                  <c:v>82.236141043367113</c:v>
                </c:pt>
                <c:pt idx="2768" formatCode="General">
                  <c:v>82.257409609896726</c:v>
                </c:pt>
                <c:pt idx="2769" formatCode="General">
                  <c:v>82.278744954208236</c:v>
                </c:pt>
                <c:pt idx="2770" formatCode="General">
                  <c:v>82.300147709274242</c:v>
                </c:pt>
                <c:pt idx="2771" formatCode="General">
                  <c:v>82.32161851813072</c:v>
                </c:pt>
                <c:pt idx="2772" formatCode="General">
                  <c:v>82.343158034102373</c:v>
                </c:pt>
                <c:pt idx="2773" formatCode="General">
                  <c:v>82.364766921034629</c:v>
                </c:pt>
                <c:pt idx="2774" formatCode="General">
                  <c:v>82.386445853532351</c:v>
                </c:pt>
                <c:pt idx="2775" formatCode="General">
                  <c:v>82.408195517205584</c:v>
                </c:pt>
                <c:pt idx="2776" formatCode="General">
                  <c:v>82.430016608922571</c:v>
                </c:pt>
                <c:pt idx="2777" formatCode="General">
                  <c:v>82.451909837070204</c:v>
                </c:pt>
                <c:pt idx="2778" formatCode="General">
                  <c:v>82.473875921822454</c:v>
                </c:pt>
                <c:pt idx="2779" formatCode="General">
                  <c:v>82.495915595416733</c:v>
                </c:pt>
                <c:pt idx="2780" formatCode="General">
                  <c:v>82.518029602438673</c:v>
                </c:pt>
                <c:pt idx="2781" formatCode="General">
                  <c:v>82.540218700115744</c:v>
                </c:pt>
                <c:pt idx="2782" formatCode="General">
                  <c:v>82.562483658619684</c:v>
                </c:pt>
                <c:pt idx="2783" formatCode="General">
                  <c:v>82.584825261378512</c:v>
                </c:pt>
                <c:pt idx="2784" formatCode="General">
                  <c:v>82.607244305398126</c:v>
                </c:pt>
                <c:pt idx="2785" formatCode="General">
                  <c:v>82.629741601594034</c:v>
                </c:pt>
                <c:pt idx="2786" formatCode="General">
                  <c:v>82.652317975133698</c:v>
                </c:pt>
                <c:pt idx="2787" formatCode="General">
                  <c:v>82.674974265789615</c:v>
                </c:pt>
                <c:pt idx="2788" formatCode="General">
                  <c:v>82.697711328303782</c:v>
                </c:pt>
                <c:pt idx="2789" formatCode="General">
                  <c:v>82.720530032764032</c:v>
                </c:pt>
                <c:pt idx="2790" formatCode="General">
                  <c:v>82.743431264992509</c:v>
                </c:pt>
                <c:pt idx="2791" formatCode="General">
                  <c:v>82.766415926946905</c:v>
                </c:pt>
                <c:pt idx="2792" formatCode="General">
                  <c:v>82.789484937135029</c:v>
                </c:pt>
                <c:pt idx="2793" formatCode="General">
                  <c:v>82.812639231042965</c:v>
                </c:pt>
                <c:pt idx="2794" formatCode="General">
                  <c:v>82.8358797615779</c:v>
                </c:pt>
                <c:pt idx="2795" formatCode="General">
                  <c:v>82.859207499525624</c:v>
                </c:pt>
                <c:pt idx="2796" formatCode="General">
                  <c:v>82.882623434023671</c:v>
                </c:pt>
                <c:pt idx="2797" formatCode="General">
                  <c:v>82.906128573050822</c:v>
                </c:pt>
                <c:pt idx="2798" formatCode="General">
                  <c:v>82.929723943933311</c:v>
                </c:pt>
                <c:pt idx="2799" formatCode="General">
                  <c:v>82.953410593868838</c:v>
                </c:pt>
                <c:pt idx="2800" formatCode="General">
                  <c:v>82.977189590468825</c:v>
                </c:pt>
                <c:pt idx="2801" formatCode="General">
                  <c:v>83.001062022319942</c:v>
                </c:pt>
                <c:pt idx="2802" formatCode="General">
                  <c:v>83.025028999565635</c:v>
                </c:pt>
                <c:pt idx="2803" formatCode="General">
                  <c:v>83.049091654508487</c:v>
                </c:pt>
                <c:pt idx="2804" formatCode="General">
                  <c:v>83.073251142234497</c:v>
                </c:pt>
                <c:pt idx="2805" formatCode="General">
                  <c:v>83.097508641260035</c:v>
                </c:pt>
                <c:pt idx="2806" formatCode="General">
                  <c:v>83.121865354202754</c:v>
                </c:pt>
                <c:pt idx="2807" formatCode="General">
                  <c:v>83.146322508477226</c:v>
                </c:pt>
                <c:pt idx="2808" formatCode="General">
                  <c:v>83.17088135701681</c:v>
                </c:pt>
                <c:pt idx="2809" formatCode="General">
                  <c:v>83.195543179022565</c:v>
                </c:pt>
                <c:pt idx="2810" formatCode="General">
                  <c:v>83.220309280740835</c:v>
                </c:pt>
                <c:pt idx="2811" formatCode="General">
                  <c:v>83.245180996270591</c:v>
                </c:pt>
                <c:pt idx="2812" formatCode="General">
                  <c:v>83.270159688401975</c:v>
                </c:pt>
                <c:pt idx="2813" formatCode="General">
                  <c:v>83.295246749487745</c:v>
                </c:pt>
                <c:pt idx="2814" formatCode="General">
                  <c:v>83.320443602348917</c:v>
                </c:pt>
                <c:pt idx="2815" formatCode="General">
                  <c:v>83.345751701216329</c:v>
                </c:pt>
                <c:pt idx="2816" formatCode="General">
                  <c:v>83.371172532710276</c:v>
                </c:pt>
                <c:pt idx="2817" formatCode="General">
                  <c:v>83.396707616859317</c:v>
                </c:pt>
                <c:pt idx="2818" formatCode="General">
                  <c:v>83.422358508161039</c:v>
                </c:pt>
                <c:pt idx="2819" formatCode="General">
                  <c:v>83.448126796686367</c:v>
                </c:pt>
                <c:pt idx="2820" formatCode="General">
                  <c:v>83.474014109229742</c:v>
                </c:pt>
                <c:pt idx="2821" formatCode="General">
                  <c:v>83.500022110507672</c:v>
                </c:pt>
                <c:pt idx="2822" formatCode="General">
                  <c:v>83.526152504407946</c:v>
                </c:pt>
                <c:pt idx="2823" formatCode="General">
                  <c:v>83.552407035292333</c:v>
                </c:pt>
                <c:pt idx="2824" formatCode="General">
                  <c:v>83.578787489355491</c:v>
                </c:pt>
                <c:pt idx="2825" formatCode="General">
                  <c:v>83.605295696043072</c:v>
                </c:pt>
                <c:pt idx="2826" formatCode="General">
                  <c:v>83.631933529532347</c:v>
                </c:pt>
                <c:pt idx="2827" formatCode="General">
                  <c:v>83.658702910278492</c:v>
                </c:pt>
                <c:pt idx="2828" formatCode="General">
                  <c:v>83.685605806630363</c:v>
                </c:pt>
                <c:pt idx="2829" formatCode="General">
                  <c:v>83.712644236519623</c:v>
                </c:pt>
                <c:pt idx="2830" formatCode="General">
                  <c:v>83.739820269227081</c:v>
                </c:pt>
                <c:pt idx="2831" formatCode="General">
                  <c:v>83.767136027230805</c:v>
                </c:pt>
                <c:pt idx="2832" formatCode="General">
                  <c:v>83.794593688140807</c:v>
                </c:pt>
                <c:pt idx="2833" formatCode="General">
                  <c:v>83.82219548672488</c:v>
                </c:pt>
                <c:pt idx="2834" formatCode="General">
                  <c:v>83.849943717031394</c:v>
                </c:pt>
                <c:pt idx="2835" formatCode="General">
                  <c:v>83.877840734614409</c:v>
                </c:pt>
                <c:pt idx="2836" formatCode="General">
                  <c:v>83.905888958867351</c:v>
                </c:pt>
                <c:pt idx="2837" formatCode="General">
                  <c:v>83.934090875471838</c:v>
                </c:pt>
                <c:pt idx="2838" formatCode="General">
                  <c:v>83.962449038968643</c:v>
                </c:pt>
                <c:pt idx="2839" formatCode="General">
                  <c:v>83.990966075458076</c:v>
                </c:pt>
                <c:pt idx="2840" formatCode="General">
                  <c:v>84.019644685438422</c:v>
                </c:pt>
                <c:pt idx="2841" formatCode="General">
                  <c:v>84.04848764679052</c:v>
                </c:pt>
                <c:pt idx="2842" formatCode="General">
                  <c:v>84.077497817918129</c:v>
                </c:pt>
                <c:pt idx="2843" formatCode="General">
                  <c:v>84.106678141054161</c:v>
                </c:pt>
                <c:pt idx="2844" formatCode="General">
                  <c:v>84.136031645743444</c:v>
                </c:pt>
                <c:pt idx="2845" formatCode="General">
                  <c:v>84.165561452513771</c:v>
                </c:pt>
                <c:pt idx="2846" formatCode="General">
                  <c:v>84.19527077674789</c:v>
                </c:pt>
                <c:pt idx="2847" formatCode="General">
                  <c:v>84.225162932769805</c:v>
                </c:pt>
                <c:pt idx="2848" formatCode="General">
                  <c:v>84.255241338160431</c:v>
                </c:pt>
                <c:pt idx="2849" formatCode="General">
                  <c:v>84.285509518318236</c:v>
                </c:pt>
                <c:pt idx="2850" formatCode="General">
                  <c:v>84.315971111282053</c:v>
                </c:pt>
                <c:pt idx="2851" formatCode="General">
                  <c:v>84.346629872835194</c:v>
                </c:pt>
                <c:pt idx="2852" formatCode="General">
                  <c:v>84.377489681910461</c:v>
                </c:pt>
                <c:pt idx="2853" formatCode="General">
                  <c:v>84.408554546318683</c:v>
                </c:pt>
                <c:pt idx="2854" formatCode="General">
                  <c:v>84.439828608824371</c:v>
                </c:pt>
                <c:pt idx="2855" formatCode="General">
                  <c:v>84.471316153594586</c:v>
                </c:pt>
                <c:pt idx="2856" formatCode="General">
                  <c:v>84.503021613049725</c:v>
                </c:pt>
                <c:pt idx="2857" formatCode="General">
                  <c:v>84.534949575146911</c:v>
                </c:pt>
                <c:pt idx="2858" formatCode="General">
                  <c:v>84.567104791129935</c:v>
                </c:pt>
                <c:pt idx="2859" formatCode="General">
                  <c:v>84.599492183783028</c:v>
                </c:pt>
                <c:pt idx="2860" formatCode="General">
                  <c:v>84.632116856228819</c:v>
                </c:pt>
                <c:pt idx="2861" formatCode="General">
                  <c:v>84.664984101315156</c:v>
                </c:pt>
                <c:pt idx="2862" formatCode="General">
                  <c:v>84.698099411639504</c:v>
                </c:pt>
                <c:pt idx="2863" formatCode="General">
                  <c:v>84.731468490264902</c:v>
                </c:pt>
                <c:pt idx="2864" formatCode="General">
                  <c:v>84.765097262186558</c:v>
                </c:pt>
                <c:pt idx="2865" formatCode="General">
                  <c:v>84.798991886614317</c:v>
                </c:pt>
                <c:pt idx="2866" formatCode="General">
                  <c:v>84.833158770143243</c:v>
                </c:pt>
                <c:pt idx="2867" formatCode="General">
                  <c:v>84.867604580891992</c:v>
                </c:pt>
                <c:pt idx="2868" formatCode="General">
                  <c:v>84.902336263697265</c:v>
                </c:pt>
                <c:pt idx="2869" formatCode="General">
                  <c:v>84.937361056462706</c:v>
                </c:pt>
                <c:pt idx="2870" formatCode="General">
                  <c:v>84.972686507770774</c:v>
                </c:pt>
                <c:pt idx="2871" formatCode="General">
                  <c:v>85.008320495879445</c:v>
                </c:pt>
                <c:pt idx="2872" formatCode="General">
                  <c:v>85.044271249238889</c:v>
                </c:pt>
                <c:pt idx="2873" formatCode="General">
                  <c:v>85.080547368679532</c:v>
                </c:pt>
                <c:pt idx="2874" formatCode="General">
                  <c:v>85.11715785144105</c:v>
                </c:pt>
                <c:pt idx="2875" formatCode="General">
                  <c:v>85.154112117232458</c:v>
                </c:pt>
                <c:pt idx="2876" formatCode="General">
                  <c:v>85.191420036537139</c:v>
                </c:pt>
                <c:pt idx="2877" formatCode="General">
                  <c:v>85.229091961403782</c:v>
                </c:pt>
                <c:pt idx="2878" formatCode="General">
                  <c:v>85.267138758995515</c:v>
                </c:pt>
                <c:pt idx="2879" formatCode="General">
                  <c:v>85.305571848205176</c:v>
                </c:pt>
                <c:pt idx="2880" formatCode="General">
                  <c:v>85.344403239686542</c:v>
                </c:pt>
                <c:pt idx="2881" formatCode="General">
                  <c:v>85.383645579699163</c:v>
                </c:pt>
                <c:pt idx="2882" formatCode="General">
                  <c:v>85.423312198220344</c:v>
                </c:pt>
                <c:pt idx="2883" formatCode="General">
                  <c:v>85.463417161843481</c:v>
                </c:pt>
                <c:pt idx="2884" formatCode="General">
                  <c:v>85.503975332057635</c:v>
                </c:pt>
                <c:pt idx="2885" formatCode="General">
                  <c:v>85.545002429592799</c:v>
                </c:pt>
                <c:pt idx="2886" formatCode="General">
                  <c:v>85.586515105621402</c:v>
                </c:pt>
                <c:pt idx="2887" formatCode="General">
                  <c:v>85.62853102072981</c:v>
                </c:pt>
                <c:pt idx="2888" formatCode="General">
                  <c:v>85.671068932722818</c:v>
                </c:pt>
                <c:pt idx="2889" formatCode="General">
                  <c:v>85.714148794499025</c:v>
                </c:pt>
                <c:pt idx="2890" formatCode="General">
                  <c:v>85.757791863445973</c:v>
                </c:pt>
                <c:pt idx="2891" formatCode="General">
                  <c:v>85.802020824057252</c:v>
                </c:pt>
                <c:pt idx="2892" formatCode="General">
                  <c:v>85.846859925778332</c:v>
                </c:pt>
                <c:pt idx="2893" formatCode="General">
                  <c:v>85.892335138458932</c:v>
                </c:pt>
                <c:pt idx="2894" formatCode="General">
                  <c:v>85.938474328241227</c:v>
                </c:pt>
                <c:pt idx="2895" formatCode="General">
                  <c:v>85.985307457266146</c:v>
                </c:pt>
                <c:pt idx="2896" formatCode="General">
                  <c:v>86.032866811263048</c:v>
                </c:pt>
                <c:pt idx="2897" formatCode="General">
                  <c:v>86.081187259933927</c:v>
                </c:pt>
                <c:pt idx="2898" formatCode="General">
                  <c:v>86.130306556099455</c:v>
                </c:pt>
                <c:pt idx="2899" formatCode="General">
                  <c:v>86.18026568090221</c:v>
                </c:pt>
                <c:pt idx="2900" formatCode="General">
                  <c:v>86.231109244041832</c:v>
                </c:pt>
                <c:pt idx="2901" formatCode="General">
                  <c:v>86.282885950160832</c:v>
                </c:pt>
                <c:pt idx="2902" formatCode="General">
                  <c:v>86.335649145256156</c:v>
                </c:pt>
                <c:pt idx="2903" formatCode="General">
                  <c:v>86.389457460567627</c:v>
                </c:pt>
                <c:pt idx="2904" formatCode="General">
                  <c:v>86.444375576079523</c:v>
                </c:pt>
                <c:pt idx="2905" formatCode="General">
                  <c:v>86.500475131968599</c:v>
                </c:pt>
                <c:pt idx="2906" formatCode="General">
                  <c:v>86.557835824623751</c:v>
                </c:pt>
                <c:pt idx="2907" formatCode="General">
                  <c:v>86.616546735085478</c:v>
                </c:pt>
                <c:pt idx="2908" formatCode="General">
                  <c:v>86.676707953142198</c:v>
                </c:pt>
                <c:pt idx="2909" formatCode="General">
                  <c:v>86.73843258172063</c:v>
                </c:pt>
                <c:pt idx="2910" formatCode="General">
                  <c:v>86.801849236424744</c:v>
                </c:pt>
                <c:pt idx="2911" formatCode="General">
                  <c:v>86.867105198472245</c:v>
                </c:pt>
                <c:pt idx="2912" formatCode="General">
                  <c:v>86.934370442767928</c:v>
                </c:pt>
                <c:pt idx="2913" formatCode="General">
                  <c:v>87.003842857683622</c:v>
                </c:pt>
                <c:pt idx="2914" formatCode="General">
                  <c:v>87.07575511806759</c:v>
                </c:pt>
                <c:pt idx="2915" formatCode="General">
                  <c:v>87.150383900405444</c:v>
                </c:pt>
                <c:pt idx="2916" formatCode="General">
                  <c:v>87.228062496451841</c:v>
                </c:pt>
                <c:pt idx="2917" formatCode="General">
                  <c:v>87.309198495574961</c:v>
                </c:pt>
                <c:pt idx="2918" formatCode="General">
                  <c:v>87.394299272639358</c:v>
                </c:pt>
                <c:pt idx="2919" formatCode="General">
                  <c:v>87.484009957611732</c:v>
                </c:pt>
                <c:pt idx="2920" formatCode="General">
                  <c:v>87.579172285409598</c:v>
                </c:pt>
                <c:pt idx="2921" formatCode="General">
                  <c:v>87.680920352154246</c:v>
                </c:pt>
                <c:pt idx="2922" formatCode="General">
                  <c:v>87.790846252998506</c:v>
                </c:pt>
                <c:pt idx="2923" formatCode="General">
                  <c:v>87.911310340243261</c:v>
                </c:pt>
                <c:pt idx="2924" formatCode="General">
                  <c:v>88.046088937087703</c:v>
                </c:pt>
                <c:pt idx="2925" formatCode="General">
                  <c:v>88.201958377322867</c:v>
                </c:pt>
                <c:pt idx="2926" formatCode="General">
                  <c:v>88.393718372689165</c:v>
                </c:pt>
                <c:pt idx="2927" formatCode="General">
                  <c:v>88.672236780081107</c:v>
                </c:pt>
              </c:numCache>
            </c:numRef>
          </c:xVal>
          <c:yVal>
            <c:numRef>
              <c:f>Univariate!UV_QQ_Sample</c:f>
              <c:numCache>
                <c:formatCode>0.0</c:formatCode>
                <c:ptCount val="2928"/>
                <c:pt idx="0">
                  <c:v>36.299999999999997</c:v>
                </c:pt>
                <c:pt idx="1">
                  <c:v>39</c:v>
                </c:pt>
                <c:pt idx="2">
                  <c:v>41</c:v>
                </c:pt>
                <c:pt idx="3">
                  <c:v>41.5</c:v>
                </c:pt>
                <c:pt idx="4">
                  <c:v>42.3</c:v>
                </c:pt>
                <c:pt idx="5">
                  <c:v>43.1</c:v>
                </c:pt>
                <c:pt idx="6">
                  <c:v>43.3</c:v>
                </c:pt>
                <c:pt idx="7">
                  <c:v>43.5</c:v>
                </c:pt>
                <c:pt idx="8">
                  <c:v>43.8</c:v>
                </c:pt>
                <c:pt idx="9">
                  <c:v>44</c:v>
                </c:pt>
                <c:pt idx="10">
                  <c:v>44.3</c:v>
                </c:pt>
                <c:pt idx="11">
                  <c:v>44.3</c:v>
                </c:pt>
                <c:pt idx="12">
                  <c:v>44.5</c:v>
                </c:pt>
                <c:pt idx="13">
                  <c:v>44.5</c:v>
                </c:pt>
                <c:pt idx="14">
                  <c:v>44.6</c:v>
                </c:pt>
                <c:pt idx="15">
                  <c:v>44.6</c:v>
                </c:pt>
                <c:pt idx="16">
                  <c:v>44.6</c:v>
                </c:pt>
                <c:pt idx="17">
                  <c:v>44.8</c:v>
                </c:pt>
                <c:pt idx="18">
                  <c:v>44.8</c:v>
                </c:pt>
                <c:pt idx="19">
                  <c:v>45.1</c:v>
                </c:pt>
                <c:pt idx="20">
                  <c:v>45.3</c:v>
                </c:pt>
                <c:pt idx="21">
                  <c:v>45.3</c:v>
                </c:pt>
                <c:pt idx="22">
                  <c:v>45.3</c:v>
                </c:pt>
                <c:pt idx="23">
                  <c:v>45.3</c:v>
                </c:pt>
                <c:pt idx="24">
                  <c:v>45.3</c:v>
                </c:pt>
                <c:pt idx="25">
                  <c:v>45.4</c:v>
                </c:pt>
                <c:pt idx="26">
                  <c:v>45.5</c:v>
                </c:pt>
                <c:pt idx="27">
                  <c:v>45.5</c:v>
                </c:pt>
                <c:pt idx="28">
                  <c:v>45.6</c:v>
                </c:pt>
                <c:pt idx="29">
                  <c:v>45.6</c:v>
                </c:pt>
                <c:pt idx="30">
                  <c:v>45.6</c:v>
                </c:pt>
                <c:pt idx="31">
                  <c:v>45.7</c:v>
                </c:pt>
                <c:pt idx="32">
                  <c:v>45.7</c:v>
                </c:pt>
                <c:pt idx="33">
                  <c:v>45.7</c:v>
                </c:pt>
                <c:pt idx="34">
                  <c:v>45.9</c:v>
                </c:pt>
                <c:pt idx="35">
                  <c:v>45.9</c:v>
                </c:pt>
                <c:pt idx="36">
                  <c:v>46</c:v>
                </c:pt>
                <c:pt idx="37">
                  <c:v>46</c:v>
                </c:pt>
                <c:pt idx="38">
                  <c:v>46</c:v>
                </c:pt>
                <c:pt idx="39">
                  <c:v>46</c:v>
                </c:pt>
                <c:pt idx="40">
                  <c:v>46</c:v>
                </c:pt>
                <c:pt idx="41">
                  <c:v>46.2</c:v>
                </c:pt>
                <c:pt idx="42">
                  <c:v>46.2</c:v>
                </c:pt>
                <c:pt idx="43">
                  <c:v>46.3</c:v>
                </c:pt>
                <c:pt idx="44">
                  <c:v>46.4</c:v>
                </c:pt>
                <c:pt idx="45">
                  <c:v>46.4</c:v>
                </c:pt>
                <c:pt idx="46">
                  <c:v>46.4</c:v>
                </c:pt>
                <c:pt idx="47">
                  <c:v>46.4</c:v>
                </c:pt>
                <c:pt idx="48">
                  <c:v>46.5</c:v>
                </c:pt>
                <c:pt idx="49">
                  <c:v>46.6</c:v>
                </c:pt>
                <c:pt idx="50">
                  <c:v>46.6</c:v>
                </c:pt>
                <c:pt idx="51">
                  <c:v>46.7</c:v>
                </c:pt>
                <c:pt idx="52">
                  <c:v>46.8</c:v>
                </c:pt>
                <c:pt idx="53">
                  <c:v>46.8</c:v>
                </c:pt>
                <c:pt idx="54">
                  <c:v>47.1</c:v>
                </c:pt>
                <c:pt idx="55">
                  <c:v>47.1</c:v>
                </c:pt>
                <c:pt idx="56">
                  <c:v>47.1</c:v>
                </c:pt>
                <c:pt idx="57">
                  <c:v>47.1</c:v>
                </c:pt>
                <c:pt idx="58">
                  <c:v>47.1</c:v>
                </c:pt>
                <c:pt idx="59">
                  <c:v>47.4</c:v>
                </c:pt>
                <c:pt idx="60">
                  <c:v>47.4</c:v>
                </c:pt>
                <c:pt idx="61">
                  <c:v>47.6</c:v>
                </c:pt>
                <c:pt idx="62">
                  <c:v>47.6</c:v>
                </c:pt>
                <c:pt idx="63">
                  <c:v>47.7</c:v>
                </c:pt>
                <c:pt idx="64">
                  <c:v>47.7</c:v>
                </c:pt>
                <c:pt idx="65">
                  <c:v>47.7</c:v>
                </c:pt>
                <c:pt idx="66">
                  <c:v>47.7</c:v>
                </c:pt>
                <c:pt idx="67">
                  <c:v>47.8</c:v>
                </c:pt>
                <c:pt idx="68">
                  <c:v>47.8</c:v>
                </c:pt>
                <c:pt idx="69">
                  <c:v>47.8</c:v>
                </c:pt>
                <c:pt idx="70">
                  <c:v>47.8</c:v>
                </c:pt>
                <c:pt idx="71">
                  <c:v>47.8</c:v>
                </c:pt>
                <c:pt idx="72">
                  <c:v>47.9</c:v>
                </c:pt>
                <c:pt idx="73">
                  <c:v>47.9</c:v>
                </c:pt>
                <c:pt idx="74">
                  <c:v>48</c:v>
                </c:pt>
                <c:pt idx="75">
                  <c:v>48</c:v>
                </c:pt>
                <c:pt idx="76">
                  <c:v>48</c:v>
                </c:pt>
                <c:pt idx="77">
                  <c:v>48.1</c:v>
                </c:pt>
                <c:pt idx="78">
                  <c:v>48.1</c:v>
                </c:pt>
                <c:pt idx="79">
                  <c:v>48.1</c:v>
                </c:pt>
                <c:pt idx="80">
                  <c:v>48.1</c:v>
                </c:pt>
                <c:pt idx="81">
                  <c:v>48.1</c:v>
                </c:pt>
                <c:pt idx="82">
                  <c:v>48.2</c:v>
                </c:pt>
                <c:pt idx="83">
                  <c:v>48.2</c:v>
                </c:pt>
                <c:pt idx="84">
                  <c:v>48.2</c:v>
                </c:pt>
                <c:pt idx="85">
                  <c:v>48.3</c:v>
                </c:pt>
                <c:pt idx="86">
                  <c:v>48.4</c:v>
                </c:pt>
                <c:pt idx="87">
                  <c:v>48.4</c:v>
                </c:pt>
                <c:pt idx="88">
                  <c:v>48.5</c:v>
                </c:pt>
                <c:pt idx="89">
                  <c:v>48.5</c:v>
                </c:pt>
                <c:pt idx="90">
                  <c:v>48.5</c:v>
                </c:pt>
                <c:pt idx="91">
                  <c:v>48.5</c:v>
                </c:pt>
                <c:pt idx="92">
                  <c:v>48.6</c:v>
                </c:pt>
                <c:pt idx="93">
                  <c:v>48.6</c:v>
                </c:pt>
                <c:pt idx="94">
                  <c:v>48.6</c:v>
                </c:pt>
                <c:pt idx="95">
                  <c:v>48.7</c:v>
                </c:pt>
                <c:pt idx="96">
                  <c:v>48.7</c:v>
                </c:pt>
                <c:pt idx="97">
                  <c:v>48.8</c:v>
                </c:pt>
                <c:pt idx="98">
                  <c:v>48.9</c:v>
                </c:pt>
                <c:pt idx="99">
                  <c:v>48.9</c:v>
                </c:pt>
                <c:pt idx="100">
                  <c:v>49</c:v>
                </c:pt>
                <c:pt idx="101">
                  <c:v>49.1</c:v>
                </c:pt>
                <c:pt idx="102">
                  <c:v>49.2</c:v>
                </c:pt>
                <c:pt idx="103">
                  <c:v>49.2</c:v>
                </c:pt>
                <c:pt idx="104">
                  <c:v>49.2</c:v>
                </c:pt>
                <c:pt idx="105">
                  <c:v>49.3</c:v>
                </c:pt>
                <c:pt idx="106">
                  <c:v>49.3</c:v>
                </c:pt>
                <c:pt idx="107">
                  <c:v>49.4</c:v>
                </c:pt>
                <c:pt idx="108">
                  <c:v>49.4</c:v>
                </c:pt>
                <c:pt idx="109">
                  <c:v>49.4</c:v>
                </c:pt>
                <c:pt idx="110">
                  <c:v>49.5</c:v>
                </c:pt>
                <c:pt idx="111">
                  <c:v>49.6</c:v>
                </c:pt>
                <c:pt idx="112">
                  <c:v>49.6</c:v>
                </c:pt>
                <c:pt idx="113">
                  <c:v>49.6</c:v>
                </c:pt>
                <c:pt idx="114">
                  <c:v>49.6</c:v>
                </c:pt>
                <c:pt idx="115">
                  <c:v>49.7</c:v>
                </c:pt>
                <c:pt idx="116">
                  <c:v>49.8</c:v>
                </c:pt>
                <c:pt idx="117">
                  <c:v>49.8</c:v>
                </c:pt>
                <c:pt idx="118">
                  <c:v>49.8</c:v>
                </c:pt>
                <c:pt idx="119">
                  <c:v>49.8</c:v>
                </c:pt>
                <c:pt idx="120">
                  <c:v>49.9</c:v>
                </c:pt>
                <c:pt idx="121">
                  <c:v>49.9</c:v>
                </c:pt>
                <c:pt idx="122">
                  <c:v>50</c:v>
                </c:pt>
                <c:pt idx="123">
                  <c:v>50</c:v>
                </c:pt>
                <c:pt idx="124">
                  <c:v>50</c:v>
                </c:pt>
                <c:pt idx="125">
                  <c:v>50</c:v>
                </c:pt>
                <c:pt idx="126">
                  <c:v>50</c:v>
                </c:pt>
                <c:pt idx="127">
                  <c:v>51</c:v>
                </c:pt>
                <c:pt idx="128">
                  <c:v>51</c:v>
                </c:pt>
                <c:pt idx="129">
                  <c:v>51</c:v>
                </c:pt>
                <c:pt idx="130">
                  <c:v>51</c:v>
                </c:pt>
                <c:pt idx="131">
                  <c:v>51</c:v>
                </c:pt>
                <c:pt idx="132">
                  <c:v>51</c:v>
                </c:pt>
                <c:pt idx="133">
                  <c:v>51</c:v>
                </c:pt>
                <c:pt idx="134">
                  <c:v>51.1</c:v>
                </c:pt>
                <c:pt idx="135">
                  <c:v>51.1</c:v>
                </c:pt>
                <c:pt idx="136">
                  <c:v>51.1</c:v>
                </c:pt>
                <c:pt idx="137">
                  <c:v>51.2</c:v>
                </c:pt>
                <c:pt idx="138">
                  <c:v>51.2</c:v>
                </c:pt>
                <c:pt idx="139">
                  <c:v>51.2</c:v>
                </c:pt>
                <c:pt idx="140">
                  <c:v>51.2</c:v>
                </c:pt>
                <c:pt idx="141">
                  <c:v>51.2</c:v>
                </c:pt>
                <c:pt idx="142">
                  <c:v>51.3</c:v>
                </c:pt>
                <c:pt idx="143">
                  <c:v>51.3</c:v>
                </c:pt>
                <c:pt idx="144">
                  <c:v>51.3</c:v>
                </c:pt>
                <c:pt idx="145">
                  <c:v>51.4</c:v>
                </c:pt>
                <c:pt idx="146">
                  <c:v>51.4</c:v>
                </c:pt>
                <c:pt idx="147">
                  <c:v>51.4</c:v>
                </c:pt>
                <c:pt idx="148">
                  <c:v>51.4</c:v>
                </c:pt>
                <c:pt idx="149">
                  <c:v>51.5</c:v>
                </c:pt>
                <c:pt idx="150">
                  <c:v>51.5</c:v>
                </c:pt>
                <c:pt idx="151">
                  <c:v>51.5</c:v>
                </c:pt>
                <c:pt idx="152">
                  <c:v>51.5</c:v>
                </c:pt>
                <c:pt idx="153">
                  <c:v>51.5</c:v>
                </c:pt>
                <c:pt idx="154">
                  <c:v>51.5</c:v>
                </c:pt>
                <c:pt idx="155">
                  <c:v>51.5</c:v>
                </c:pt>
                <c:pt idx="156">
                  <c:v>51.5</c:v>
                </c:pt>
                <c:pt idx="157">
                  <c:v>51.6</c:v>
                </c:pt>
                <c:pt idx="158">
                  <c:v>51.6</c:v>
                </c:pt>
                <c:pt idx="159">
                  <c:v>51.6</c:v>
                </c:pt>
                <c:pt idx="160">
                  <c:v>51.6</c:v>
                </c:pt>
                <c:pt idx="161">
                  <c:v>51.6</c:v>
                </c:pt>
                <c:pt idx="162">
                  <c:v>51.7</c:v>
                </c:pt>
                <c:pt idx="163">
                  <c:v>51.7</c:v>
                </c:pt>
                <c:pt idx="164">
                  <c:v>51.7</c:v>
                </c:pt>
                <c:pt idx="165">
                  <c:v>51.8</c:v>
                </c:pt>
                <c:pt idx="166">
                  <c:v>51.8</c:v>
                </c:pt>
                <c:pt idx="167">
                  <c:v>51.8</c:v>
                </c:pt>
                <c:pt idx="168">
                  <c:v>51.9</c:v>
                </c:pt>
                <c:pt idx="169">
                  <c:v>51.9</c:v>
                </c:pt>
                <c:pt idx="170">
                  <c:v>51.9</c:v>
                </c:pt>
                <c:pt idx="171">
                  <c:v>51.9</c:v>
                </c:pt>
                <c:pt idx="172">
                  <c:v>51.9</c:v>
                </c:pt>
                <c:pt idx="173">
                  <c:v>51.9</c:v>
                </c:pt>
                <c:pt idx="174">
                  <c:v>52</c:v>
                </c:pt>
                <c:pt idx="175">
                  <c:v>52</c:v>
                </c:pt>
                <c:pt idx="176">
                  <c:v>52</c:v>
                </c:pt>
                <c:pt idx="177">
                  <c:v>52</c:v>
                </c:pt>
                <c:pt idx="178">
                  <c:v>52</c:v>
                </c:pt>
                <c:pt idx="179">
                  <c:v>52</c:v>
                </c:pt>
                <c:pt idx="180">
                  <c:v>52.1</c:v>
                </c:pt>
                <c:pt idx="181">
                  <c:v>52.1</c:v>
                </c:pt>
                <c:pt idx="182">
                  <c:v>52.1</c:v>
                </c:pt>
                <c:pt idx="183">
                  <c:v>52.1</c:v>
                </c:pt>
                <c:pt idx="184">
                  <c:v>52.1</c:v>
                </c:pt>
                <c:pt idx="185">
                  <c:v>52.1</c:v>
                </c:pt>
                <c:pt idx="186">
                  <c:v>52.1</c:v>
                </c:pt>
                <c:pt idx="187">
                  <c:v>52.1</c:v>
                </c:pt>
                <c:pt idx="188">
                  <c:v>52.2</c:v>
                </c:pt>
                <c:pt idx="189">
                  <c:v>52.2</c:v>
                </c:pt>
                <c:pt idx="190">
                  <c:v>52.2</c:v>
                </c:pt>
                <c:pt idx="191">
                  <c:v>52.2</c:v>
                </c:pt>
                <c:pt idx="192">
                  <c:v>52.3</c:v>
                </c:pt>
                <c:pt idx="193">
                  <c:v>52.3</c:v>
                </c:pt>
                <c:pt idx="194">
                  <c:v>52.3</c:v>
                </c:pt>
                <c:pt idx="195">
                  <c:v>52.4</c:v>
                </c:pt>
                <c:pt idx="196">
                  <c:v>52.4</c:v>
                </c:pt>
                <c:pt idx="197">
                  <c:v>52.4</c:v>
                </c:pt>
                <c:pt idx="198">
                  <c:v>52.4</c:v>
                </c:pt>
                <c:pt idx="199">
                  <c:v>52.4</c:v>
                </c:pt>
                <c:pt idx="200">
                  <c:v>52.5</c:v>
                </c:pt>
                <c:pt idx="201">
                  <c:v>52.5</c:v>
                </c:pt>
                <c:pt idx="202">
                  <c:v>52.5</c:v>
                </c:pt>
                <c:pt idx="203">
                  <c:v>52.5</c:v>
                </c:pt>
                <c:pt idx="204">
                  <c:v>52.5</c:v>
                </c:pt>
                <c:pt idx="205">
                  <c:v>52.5</c:v>
                </c:pt>
                <c:pt idx="206">
                  <c:v>52.6</c:v>
                </c:pt>
                <c:pt idx="207">
                  <c:v>52.6</c:v>
                </c:pt>
                <c:pt idx="208">
                  <c:v>52.6</c:v>
                </c:pt>
                <c:pt idx="209">
                  <c:v>52.6</c:v>
                </c:pt>
                <c:pt idx="210">
                  <c:v>52.6</c:v>
                </c:pt>
                <c:pt idx="211">
                  <c:v>52.7</c:v>
                </c:pt>
                <c:pt idx="212">
                  <c:v>52.7</c:v>
                </c:pt>
                <c:pt idx="213">
                  <c:v>52.7</c:v>
                </c:pt>
                <c:pt idx="214">
                  <c:v>52.8</c:v>
                </c:pt>
                <c:pt idx="215">
                  <c:v>52.8</c:v>
                </c:pt>
                <c:pt idx="216">
                  <c:v>52.8</c:v>
                </c:pt>
                <c:pt idx="217">
                  <c:v>52.8</c:v>
                </c:pt>
                <c:pt idx="218">
                  <c:v>52.8</c:v>
                </c:pt>
                <c:pt idx="219">
                  <c:v>52.9</c:v>
                </c:pt>
                <c:pt idx="220">
                  <c:v>52.9</c:v>
                </c:pt>
                <c:pt idx="221">
                  <c:v>52.9</c:v>
                </c:pt>
                <c:pt idx="222">
                  <c:v>52.9</c:v>
                </c:pt>
                <c:pt idx="223">
                  <c:v>53</c:v>
                </c:pt>
                <c:pt idx="224">
                  <c:v>53</c:v>
                </c:pt>
                <c:pt idx="225">
                  <c:v>53</c:v>
                </c:pt>
                <c:pt idx="226">
                  <c:v>53.1</c:v>
                </c:pt>
                <c:pt idx="227">
                  <c:v>53.1</c:v>
                </c:pt>
                <c:pt idx="228">
                  <c:v>53.1</c:v>
                </c:pt>
                <c:pt idx="229">
                  <c:v>53.1</c:v>
                </c:pt>
                <c:pt idx="230">
                  <c:v>53.1</c:v>
                </c:pt>
                <c:pt idx="231">
                  <c:v>53.1</c:v>
                </c:pt>
                <c:pt idx="232">
                  <c:v>53.2</c:v>
                </c:pt>
                <c:pt idx="233">
                  <c:v>53.2</c:v>
                </c:pt>
                <c:pt idx="234">
                  <c:v>53.2</c:v>
                </c:pt>
                <c:pt idx="235">
                  <c:v>53.2</c:v>
                </c:pt>
                <c:pt idx="236">
                  <c:v>53.2</c:v>
                </c:pt>
                <c:pt idx="237">
                  <c:v>53.3</c:v>
                </c:pt>
                <c:pt idx="238">
                  <c:v>53.3</c:v>
                </c:pt>
                <c:pt idx="239">
                  <c:v>53.3</c:v>
                </c:pt>
                <c:pt idx="240">
                  <c:v>53.3</c:v>
                </c:pt>
                <c:pt idx="241">
                  <c:v>53.4</c:v>
                </c:pt>
                <c:pt idx="242">
                  <c:v>53.4</c:v>
                </c:pt>
                <c:pt idx="243">
                  <c:v>53.5</c:v>
                </c:pt>
                <c:pt idx="244">
                  <c:v>53.5</c:v>
                </c:pt>
                <c:pt idx="245">
                  <c:v>53.5</c:v>
                </c:pt>
                <c:pt idx="246">
                  <c:v>53.6</c:v>
                </c:pt>
                <c:pt idx="247">
                  <c:v>53.6</c:v>
                </c:pt>
                <c:pt idx="248">
                  <c:v>53.6</c:v>
                </c:pt>
                <c:pt idx="249">
                  <c:v>53.6</c:v>
                </c:pt>
                <c:pt idx="250">
                  <c:v>53.6</c:v>
                </c:pt>
                <c:pt idx="251">
                  <c:v>53.7</c:v>
                </c:pt>
                <c:pt idx="252">
                  <c:v>53.7</c:v>
                </c:pt>
                <c:pt idx="253">
                  <c:v>53.7</c:v>
                </c:pt>
                <c:pt idx="254">
                  <c:v>53.8</c:v>
                </c:pt>
                <c:pt idx="255">
                  <c:v>53.8</c:v>
                </c:pt>
                <c:pt idx="256">
                  <c:v>53.8</c:v>
                </c:pt>
                <c:pt idx="257">
                  <c:v>53.9</c:v>
                </c:pt>
                <c:pt idx="258">
                  <c:v>54</c:v>
                </c:pt>
                <c:pt idx="259">
                  <c:v>54</c:v>
                </c:pt>
                <c:pt idx="260">
                  <c:v>54</c:v>
                </c:pt>
                <c:pt idx="261">
                  <c:v>54</c:v>
                </c:pt>
                <c:pt idx="262">
                  <c:v>54</c:v>
                </c:pt>
                <c:pt idx="263">
                  <c:v>54</c:v>
                </c:pt>
                <c:pt idx="264">
                  <c:v>54</c:v>
                </c:pt>
                <c:pt idx="265">
                  <c:v>54</c:v>
                </c:pt>
                <c:pt idx="266">
                  <c:v>54</c:v>
                </c:pt>
                <c:pt idx="267">
                  <c:v>54.1</c:v>
                </c:pt>
                <c:pt idx="268">
                  <c:v>54.1</c:v>
                </c:pt>
                <c:pt idx="269">
                  <c:v>54.1</c:v>
                </c:pt>
                <c:pt idx="270">
                  <c:v>54.1</c:v>
                </c:pt>
                <c:pt idx="271">
                  <c:v>54.1</c:v>
                </c:pt>
                <c:pt idx="272">
                  <c:v>54.2</c:v>
                </c:pt>
                <c:pt idx="273">
                  <c:v>54.2</c:v>
                </c:pt>
                <c:pt idx="274">
                  <c:v>54.3</c:v>
                </c:pt>
                <c:pt idx="275">
                  <c:v>54.3</c:v>
                </c:pt>
                <c:pt idx="276">
                  <c:v>54.3</c:v>
                </c:pt>
                <c:pt idx="277">
                  <c:v>54.3</c:v>
                </c:pt>
                <c:pt idx="278">
                  <c:v>54.3</c:v>
                </c:pt>
                <c:pt idx="279">
                  <c:v>54.3</c:v>
                </c:pt>
                <c:pt idx="280">
                  <c:v>54.4</c:v>
                </c:pt>
                <c:pt idx="281">
                  <c:v>54.4</c:v>
                </c:pt>
                <c:pt idx="282">
                  <c:v>54.5</c:v>
                </c:pt>
                <c:pt idx="283">
                  <c:v>54.5</c:v>
                </c:pt>
                <c:pt idx="284">
                  <c:v>54.5</c:v>
                </c:pt>
                <c:pt idx="285">
                  <c:v>54.5</c:v>
                </c:pt>
                <c:pt idx="286">
                  <c:v>54.6</c:v>
                </c:pt>
                <c:pt idx="287">
                  <c:v>54.6</c:v>
                </c:pt>
                <c:pt idx="288">
                  <c:v>54.7</c:v>
                </c:pt>
                <c:pt idx="289">
                  <c:v>54.7</c:v>
                </c:pt>
                <c:pt idx="290">
                  <c:v>54.7</c:v>
                </c:pt>
                <c:pt idx="291">
                  <c:v>54.7</c:v>
                </c:pt>
                <c:pt idx="292">
                  <c:v>54.8</c:v>
                </c:pt>
                <c:pt idx="293">
                  <c:v>54.8</c:v>
                </c:pt>
                <c:pt idx="294">
                  <c:v>54.8</c:v>
                </c:pt>
                <c:pt idx="295">
                  <c:v>54.8</c:v>
                </c:pt>
                <c:pt idx="296">
                  <c:v>54.8</c:v>
                </c:pt>
                <c:pt idx="297">
                  <c:v>54.8</c:v>
                </c:pt>
                <c:pt idx="298">
                  <c:v>54.9</c:v>
                </c:pt>
                <c:pt idx="299">
                  <c:v>54.9</c:v>
                </c:pt>
                <c:pt idx="300">
                  <c:v>54.9</c:v>
                </c:pt>
                <c:pt idx="301">
                  <c:v>54.9</c:v>
                </c:pt>
                <c:pt idx="302">
                  <c:v>55</c:v>
                </c:pt>
                <c:pt idx="303">
                  <c:v>55</c:v>
                </c:pt>
                <c:pt idx="304">
                  <c:v>55</c:v>
                </c:pt>
                <c:pt idx="305">
                  <c:v>55</c:v>
                </c:pt>
                <c:pt idx="306">
                  <c:v>55</c:v>
                </c:pt>
                <c:pt idx="307">
                  <c:v>55</c:v>
                </c:pt>
                <c:pt idx="308">
                  <c:v>55</c:v>
                </c:pt>
                <c:pt idx="309">
                  <c:v>55</c:v>
                </c:pt>
                <c:pt idx="310">
                  <c:v>55</c:v>
                </c:pt>
                <c:pt idx="311">
                  <c:v>55</c:v>
                </c:pt>
                <c:pt idx="312">
                  <c:v>55</c:v>
                </c:pt>
                <c:pt idx="313">
                  <c:v>55</c:v>
                </c:pt>
                <c:pt idx="314">
                  <c:v>55</c:v>
                </c:pt>
                <c:pt idx="315">
                  <c:v>55.1</c:v>
                </c:pt>
                <c:pt idx="316">
                  <c:v>55.2</c:v>
                </c:pt>
                <c:pt idx="317">
                  <c:v>55.3</c:v>
                </c:pt>
                <c:pt idx="318">
                  <c:v>55.3</c:v>
                </c:pt>
                <c:pt idx="319">
                  <c:v>55.3</c:v>
                </c:pt>
                <c:pt idx="320">
                  <c:v>55.3</c:v>
                </c:pt>
                <c:pt idx="321">
                  <c:v>55.3</c:v>
                </c:pt>
                <c:pt idx="322">
                  <c:v>55.3</c:v>
                </c:pt>
                <c:pt idx="323">
                  <c:v>55.3</c:v>
                </c:pt>
                <c:pt idx="324">
                  <c:v>55.3</c:v>
                </c:pt>
                <c:pt idx="325">
                  <c:v>55.3</c:v>
                </c:pt>
                <c:pt idx="326">
                  <c:v>55.3</c:v>
                </c:pt>
                <c:pt idx="327">
                  <c:v>55.3</c:v>
                </c:pt>
                <c:pt idx="328">
                  <c:v>55.4</c:v>
                </c:pt>
                <c:pt idx="329">
                  <c:v>55.4</c:v>
                </c:pt>
                <c:pt idx="330">
                  <c:v>55.4</c:v>
                </c:pt>
                <c:pt idx="331">
                  <c:v>55.5</c:v>
                </c:pt>
                <c:pt idx="332">
                  <c:v>55.5</c:v>
                </c:pt>
                <c:pt idx="333">
                  <c:v>55.5</c:v>
                </c:pt>
                <c:pt idx="334">
                  <c:v>55.6</c:v>
                </c:pt>
                <c:pt idx="335">
                  <c:v>55.6</c:v>
                </c:pt>
                <c:pt idx="336">
                  <c:v>55.6</c:v>
                </c:pt>
                <c:pt idx="337">
                  <c:v>55.6</c:v>
                </c:pt>
                <c:pt idx="338">
                  <c:v>55.7</c:v>
                </c:pt>
                <c:pt idx="339">
                  <c:v>55.7</c:v>
                </c:pt>
                <c:pt idx="340">
                  <c:v>55.7</c:v>
                </c:pt>
                <c:pt idx="341">
                  <c:v>55.7</c:v>
                </c:pt>
                <c:pt idx="342">
                  <c:v>55.7</c:v>
                </c:pt>
                <c:pt idx="343">
                  <c:v>55.8</c:v>
                </c:pt>
                <c:pt idx="344">
                  <c:v>55.9</c:v>
                </c:pt>
                <c:pt idx="345">
                  <c:v>55.9</c:v>
                </c:pt>
                <c:pt idx="346">
                  <c:v>55.9</c:v>
                </c:pt>
                <c:pt idx="347">
                  <c:v>56</c:v>
                </c:pt>
                <c:pt idx="348">
                  <c:v>56</c:v>
                </c:pt>
                <c:pt idx="349">
                  <c:v>56</c:v>
                </c:pt>
                <c:pt idx="350">
                  <c:v>56</c:v>
                </c:pt>
                <c:pt idx="351">
                  <c:v>56</c:v>
                </c:pt>
                <c:pt idx="352">
                  <c:v>56</c:v>
                </c:pt>
                <c:pt idx="353">
                  <c:v>56</c:v>
                </c:pt>
                <c:pt idx="354">
                  <c:v>56</c:v>
                </c:pt>
                <c:pt idx="355">
                  <c:v>56</c:v>
                </c:pt>
                <c:pt idx="356">
                  <c:v>56.1</c:v>
                </c:pt>
                <c:pt idx="357">
                  <c:v>56.1</c:v>
                </c:pt>
                <c:pt idx="358">
                  <c:v>56.1</c:v>
                </c:pt>
                <c:pt idx="359">
                  <c:v>56.2</c:v>
                </c:pt>
                <c:pt idx="360">
                  <c:v>56.2</c:v>
                </c:pt>
                <c:pt idx="361">
                  <c:v>56.2</c:v>
                </c:pt>
                <c:pt idx="362">
                  <c:v>56.2</c:v>
                </c:pt>
                <c:pt idx="363">
                  <c:v>56.2</c:v>
                </c:pt>
                <c:pt idx="364">
                  <c:v>56.3</c:v>
                </c:pt>
                <c:pt idx="365">
                  <c:v>56.3</c:v>
                </c:pt>
                <c:pt idx="366">
                  <c:v>56.3</c:v>
                </c:pt>
                <c:pt idx="367">
                  <c:v>56.3</c:v>
                </c:pt>
                <c:pt idx="368">
                  <c:v>56.4</c:v>
                </c:pt>
                <c:pt idx="369">
                  <c:v>56.4</c:v>
                </c:pt>
                <c:pt idx="370">
                  <c:v>56.4</c:v>
                </c:pt>
                <c:pt idx="371">
                  <c:v>56.5</c:v>
                </c:pt>
                <c:pt idx="372">
                  <c:v>56.5</c:v>
                </c:pt>
                <c:pt idx="373">
                  <c:v>56.5</c:v>
                </c:pt>
                <c:pt idx="374">
                  <c:v>56.5</c:v>
                </c:pt>
                <c:pt idx="375">
                  <c:v>56.5</c:v>
                </c:pt>
                <c:pt idx="376">
                  <c:v>56.6</c:v>
                </c:pt>
                <c:pt idx="377">
                  <c:v>56.6</c:v>
                </c:pt>
                <c:pt idx="378">
                  <c:v>56.6</c:v>
                </c:pt>
                <c:pt idx="379">
                  <c:v>56.7</c:v>
                </c:pt>
                <c:pt idx="380">
                  <c:v>56.7</c:v>
                </c:pt>
                <c:pt idx="381">
                  <c:v>56.7</c:v>
                </c:pt>
                <c:pt idx="382">
                  <c:v>56.7</c:v>
                </c:pt>
                <c:pt idx="383">
                  <c:v>56.7</c:v>
                </c:pt>
                <c:pt idx="384">
                  <c:v>56.7</c:v>
                </c:pt>
                <c:pt idx="385">
                  <c:v>56.7</c:v>
                </c:pt>
                <c:pt idx="386">
                  <c:v>56.7</c:v>
                </c:pt>
                <c:pt idx="387">
                  <c:v>56.7</c:v>
                </c:pt>
                <c:pt idx="388">
                  <c:v>56.8</c:v>
                </c:pt>
                <c:pt idx="389">
                  <c:v>56.8</c:v>
                </c:pt>
                <c:pt idx="390">
                  <c:v>56.8</c:v>
                </c:pt>
                <c:pt idx="391">
                  <c:v>56.8</c:v>
                </c:pt>
                <c:pt idx="392">
                  <c:v>56.8</c:v>
                </c:pt>
                <c:pt idx="393">
                  <c:v>56.9</c:v>
                </c:pt>
                <c:pt idx="394">
                  <c:v>56.9</c:v>
                </c:pt>
                <c:pt idx="395">
                  <c:v>56.9</c:v>
                </c:pt>
                <c:pt idx="396">
                  <c:v>56.9</c:v>
                </c:pt>
                <c:pt idx="397">
                  <c:v>57</c:v>
                </c:pt>
                <c:pt idx="398">
                  <c:v>57</c:v>
                </c:pt>
                <c:pt idx="399">
                  <c:v>57</c:v>
                </c:pt>
                <c:pt idx="400">
                  <c:v>57</c:v>
                </c:pt>
                <c:pt idx="401">
                  <c:v>57</c:v>
                </c:pt>
                <c:pt idx="402">
                  <c:v>57</c:v>
                </c:pt>
                <c:pt idx="403">
                  <c:v>57.1</c:v>
                </c:pt>
                <c:pt idx="404">
                  <c:v>57.1</c:v>
                </c:pt>
                <c:pt idx="405">
                  <c:v>57.1</c:v>
                </c:pt>
                <c:pt idx="406">
                  <c:v>57.2</c:v>
                </c:pt>
                <c:pt idx="407">
                  <c:v>57.2</c:v>
                </c:pt>
                <c:pt idx="408">
                  <c:v>57.2</c:v>
                </c:pt>
                <c:pt idx="409">
                  <c:v>57.3</c:v>
                </c:pt>
                <c:pt idx="410">
                  <c:v>57.3</c:v>
                </c:pt>
                <c:pt idx="411">
                  <c:v>57.3</c:v>
                </c:pt>
                <c:pt idx="412">
                  <c:v>57.3</c:v>
                </c:pt>
                <c:pt idx="413">
                  <c:v>57.3</c:v>
                </c:pt>
                <c:pt idx="414">
                  <c:v>57.3</c:v>
                </c:pt>
                <c:pt idx="415">
                  <c:v>57.3</c:v>
                </c:pt>
                <c:pt idx="416">
                  <c:v>57.3</c:v>
                </c:pt>
                <c:pt idx="417">
                  <c:v>57.4</c:v>
                </c:pt>
                <c:pt idx="418">
                  <c:v>57.4</c:v>
                </c:pt>
                <c:pt idx="419">
                  <c:v>57.4</c:v>
                </c:pt>
                <c:pt idx="420">
                  <c:v>57.4</c:v>
                </c:pt>
                <c:pt idx="421">
                  <c:v>57.4</c:v>
                </c:pt>
                <c:pt idx="422">
                  <c:v>57.4</c:v>
                </c:pt>
                <c:pt idx="423">
                  <c:v>57.4</c:v>
                </c:pt>
                <c:pt idx="424">
                  <c:v>57.4</c:v>
                </c:pt>
                <c:pt idx="425">
                  <c:v>57.5</c:v>
                </c:pt>
                <c:pt idx="426">
                  <c:v>57.5</c:v>
                </c:pt>
                <c:pt idx="427">
                  <c:v>57.5</c:v>
                </c:pt>
                <c:pt idx="428">
                  <c:v>57.5</c:v>
                </c:pt>
                <c:pt idx="429">
                  <c:v>57.5</c:v>
                </c:pt>
                <c:pt idx="430">
                  <c:v>57.5</c:v>
                </c:pt>
                <c:pt idx="431">
                  <c:v>57.6</c:v>
                </c:pt>
                <c:pt idx="432">
                  <c:v>57.6</c:v>
                </c:pt>
                <c:pt idx="433">
                  <c:v>57.6</c:v>
                </c:pt>
                <c:pt idx="434">
                  <c:v>57.6</c:v>
                </c:pt>
                <c:pt idx="435">
                  <c:v>57.6</c:v>
                </c:pt>
                <c:pt idx="436">
                  <c:v>57.6</c:v>
                </c:pt>
                <c:pt idx="437">
                  <c:v>57.6</c:v>
                </c:pt>
                <c:pt idx="438">
                  <c:v>57.7</c:v>
                </c:pt>
                <c:pt idx="439">
                  <c:v>57.7</c:v>
                </c:pt>
                <c:pt idx="440">
                  <c:v>57.7</c:v>
                </c:pt>
                <c:pt idx="441">
                  <c:v>57.8</c:v>
                </c:pt>
                <c:pt idx="442">
                  <c:v>57.8</c:v>
                </c:pt>
                <c:pt idx="443">
                  <c:v>57.9</c:v>
                </c:pt>
                <c:pt idx="444">
                  <c:v>57.9</c:v>
                </c:pt>
                <c:pt idx="445">
                  <c:v>57.9</c:v>
                </c:pt>
                <c:pt idx="446">
                  <c:v>57.9</c:v>
                </c:pt>
                <c:pt idx="447">
                  <c:v>57.9</c:v>
                </c:pt>
                <c:pt idx="448">
                  <c:v>57.9</c:v>
                </c:pt>
                <c:pt idx="449">
                  <c:v>57.9</c:v>
                </c:pt>
                <c:pt idx="450">
                  <c:v>57.9</c:v>
                </c:pt>
                <c:pt idx="451">
                  <c:v>58</c:v>
                </c:pt>
                <c:pt idx="452">
                  <c:v>58</c:v>
                </c:pt>
                <c:pt idx="453">
                  <c:v>58</c:v>
                </c:pt>
                <c:pt idx="454">
                  <c:v>58</c:v>
                </c:pt>
                <c:pt idx="455">
                  <c:v>58</c:v>
                </c:pt>
                <c:pt idx="456">
                  <c:v>58</c:v>
                </c:pt>
                <c:pt idx="457">
                  <c:v>58</c:v>
                </c:pt>
                <c:pt idx="458">
                  <c:v>58</c:v>
                </c:pt>
                <c:pt idx="459">
                  <c:v>58</c:v>
                </c:pt>
                <c:pt idx="460">
                  <c:v>58</c:v>
                </c:pt>
                <c:pt idx="461">
                  <c:v>58</c:v>
                </c:pt>
                <c:pt idx="462">
                  <c:v>58</c:v>
                </c:pt>
                <c:pt idx="463">
                  <c:v>58.1</c:v>
                </c:pt>
                <c:pt idx="464">
                  <c:v>58.1</c:v>
                </c:pt>
                <c:pt idx="465">
                  <c:v>58.1</c:v>
                </c:pt>
                <c:pt idx="466">
                  <c:v>58.1</c:v>
                </c:pt>
                <c:pt idx="467">
                  <c:v>58.1</c:v>
                </c:pt>
                <c:pt idx="468">
                  <c:v>58.1</c:v>
                </c:pt>
                <c:pt idx="469">
                  <c:v>58.1</c:v>
                </c:pt>
                <c:pt idx="470">
                  <c:v>58.1</c:v>
                </c:pt>
                <c:pt idx="471">
                  <c:v>58.1</c:v>
                </c:pt>
                <c:pt idx="472">
                  <c:v>58.2</c:v>
                </c:pt>
                <c:pt idx="473">
                  <c:v>58.2</c:v>
                </c:pt>
                <c:pt idx="474">
                  <c:v>58.2</c:v>
                </c:pt>
                <c:pt idx="475">
                  <c:v>58.2</c:v>
                </c:pt>
                <c:pt idx="476">
                  <c:v>58.2</c:v>
                </c:pt>
                <c:pt idx="477">
                  <c:v>58.2</c:v>
                </c:pt>
                <c:pt idx="478">
                  <c:v>58.3</c:v>
                </c:pt>
                <c:pt idx="479">
                  <c:v>58.3</c:v>
                </c:pt>
                <c:pt idx="480">
                  <c:v>58.3</c:v>
                </c:pt>
                <c:pt idx="481">
                  <c:v>58.3</c:v>
                </c:pt>
                <c:pt idx="482">
                  <c:v>58.3</c:v>
                </c:pt>
                <c:pt idx="483">
                  <c:v>58.4</c:v>
                </c:pt>
                <c:pt idx="484">
                  <c:v>58.4</c:v>
                </c:pt>
                <c:pt idx="485">
                  <c:v>58.4</c:v>
                </c:pt>
                <c:pt idx="486">
                  <c:v>58.4</c:v>
                </c:pt>
                <c:pt idx="487">
                  <c:v>58.4</c:v>
                </c:pt>
                <c:pt idx="488">
                  <c:v>58.4</c:v>
                </c:pt>
                <c:pt idx="489">
                  <c:v>58.5</c:v>
                </c:pt>
                <c:pt idx="490">
                  <c:v>58.5</c:v>
                </c:pt>
                <c:pt idx="491">
                  <c:v>58.5</c:v>
                </c:pt>
                <c:pt idx="492">
                  <c:v>58.5</c:v>
                </c:pt>
                <c:pt idx="493">
                  <c:v>58.6</c:v>
                </c:pt>
                <c:pt idx="494">
                  <c:v>58.6</c:v>
                </c:pt>
                <c:pt idx="495">
                  <c:v>58.6</c:v>
                </c:pt>
                <c:pt idx="496">
                  <c:v>58.6</c:v>
                </c:pt>
                <c:pt idx="497">
                  <c:v>58.6</c:v>
                </c:pt>
                <c:pt idx="498">
                  <c:v>58.6</c:v>
                </c:pt>
                <c:pt idx="499">
                  <c:v>58.6</c:v>
                </c:pt>
                <c:pt idx="500">
                  <c:v>58.6</c:v>
                </c:pt>
                <c:pt idx="501">
                  <c:v>58.7</c:v>
                </c:pt>
                <c:pt idx="502">
                  <c:v>58.7</c:v>
                </c:pt>
                <c:pt idx="503">
                  <c:v>58.7</c:v>
                </c:pt>
                <c:pt idx="504">
                  <c:v>58.7</c:v>
                </c:pt>
                <c:pt idx="505">
                  <c:v>58.7</c:v>
                </c:pt>
                <c:pt idx="506">
                  <c:v>58.7</c:v>
                </c:pt>
                <c:pt idx="507">
                  <c:v>58.8</c:v>
                </c:pt>
                <c:pt idx="508">
                  <c:v>58.8</c:v>
                </c:pt>
                <c:pt idx="509">
                  <c:v>58.8</c:v>
                </c:pt>
                <c:pt idx="510">
                  <c:v>58.8</c:v>
                </c:pt>
                <c:pt idx="511">
                  <c:v>58.9</c:v>
                </c:pt>
                <c:pt idx="512">
                  <c:v>58.9</c:v>
                </c:pt>
                <c:pt idx="513">
                  <c:v>58.9</c:v>
                </c:pt>
                <c:pt idx="514">
                  <c:v>58.9</c:v>
                </c:pt>
                <c:pt idx="515">
                  <c:v>58.9</c:v>
                </c:pt>
                <c:pt idx="516">
                  <c:v>58.9</c:v>
                </c:pt>
                <c:pt idx="517">
                  <c:v>58.9</c:v>
                </c:pt>
                <c:pt idx="518">
                  <c:v>58.9</c:v>
                </c:pt>
                <c:pt idx="519">
                  <c:v>59</c:v>
                </c:pt>
                <c:pt idx="520">
                  <c:v>59</c:v>
                </c:pt>
                <c:pt idx="521">
                  <c:v>59</c:v>
                </c:pt>
                <c:pt idx="522">
                  <c:v>59</c:v>
                </c:pt>
                <c:pt idx="523">
                  <c:v>59</c:v>
                </c:pt>
                <c:pt idx="524">
                  <c:v>59.1</c:v>
                </c:pt>
                <c:pt idx="525">
                  <c:v>59.1</c:v>
                </c:pt>
                <c:pt idx="526">
                  <c:v>59.1</c:v>
                </c:pt>
                <c:pt idx="527">
                  <c:v>59.1</c:v>
                </c:pt>
                <c:pt idx="528">
                  <c:v>59.1</c:v>
                </c:pt>
                <c:pt idx="529">
                  <c:v>59.1</c:v>
                </c:pt>
                <c:pt idx="530">
                  <c:v>59.2</c:v>
                </c:pt>
                <c:pt idx="531">
                  <c:v>59.2</c:v>
                </c:pt>
                <c:pt idx="532">
                  <c:v>59.2</c:v>
                </c:pt>
                <c:pt idx="533">
                  <c:v>59.2</c:v>
                </c:pt>
                <c:pt idx="534">
                  <c:v>59.2</c:v>
                </c:pt>
                <c:pt idx="535">
                  <c:v>59.2</c:v>
                </c:pt>
                <c:pt idx="536">
                  <c:v>59.2</c:v>
                </c:pt>
                <c:pt idx="537">
                  <c:v>59.3</c:v>
                </c:pt>
                <c:pt idx="538">
                  <c:v>59.3</c:v>
                </c:pt>
                <c:pt idx="539">
                  <c:v>59.3</c:v>
                </c:pt>
                <c:pt idx="540">
                  <c:v>59.3</c:v>
                </c:pt>
                <c:pt idx="541">
                  <c:v>59.3</c:v>
                </c:pt>
                <c:pt idx="542">
                  <c:v>59.3</c:v>
                </c:pt>
                <c:pt idx="543">
                  <c:v>59.3</c:v>
                </c:pt>
                <c:pt idx="544">
                  <c:v>59.3</c:v>
                </c:pt>
                <c:pt idx="545">
                  <c:v>59.3</c:v>
                </c:pt>
                <c:pt idx="546">
                  <c:v>59.3</c:v>
                </c:pt>
                <c:pt idx="547">
                  <c:v>59.4</c:v>
                </c:pt>
                <c:pt idx="548">
                  <c:v>59.4</c:v>
                </c:pt>
                <c:pt idx="549">
                  <c:v>59.4</c:v>
                </c:pt>
                <c:pt idx="550">
                  <c:v>59.4</c:v>
                </c:pt>
                <c:pt idx="551">
                  <c:v>59.4</c:v>
                </c:pt>
                <c:pt idx="552">
                  <c:v>59.4</c:v>
                </c:pt>
                <c:pt idx="553">
                  <c:v>59.4</c:v>
                </c:pt>
                <c:pt idx="554">
                  <c:v>59.5</c:v>
                </c:pt>
                <c:pt idx="555">
                  <c:v>59.5</c:v>
                </c:pt>
                <c:pt idx="556">
                  <c:v>59.5</c:v>
                </c:pt>
                <c:pt idx="557">
                  <c:v>59.5</c:v>
                </c:pt>
                <c:pt idx="558">
                  <c:v>59.5</c:v>
                </c:pt>
                <c:pt idx="559">
                  <c:v>59.6</c:v>
                </c:pt>
                <c:pt idx="560">
                  <c:v>59.6</c:v>
                </c:pt>
                <c:pt idx="561">
                  <c:v>59.6</c:v>
                </c:pt>
                <c:pt idx="562">
                  <c:v>59.6</c:v>
                </c:pt>
                <c:pt idx="563">
                  <c:v>59.6</c:v>
                </c:pt>
                <c:pt idx="564">
                  <c:v>59.7</c:v>
                </c:pt>
                <c:pt idx="565">
                  <c:v>59.7</c:v>
                </c:pt>
                <c:pt idx="566">
                  <c:v>59.7</c:v>
                </c:pt>
                <c:pt idx="567">
                  <c:v>59.7</c:v>
                </c:pt>
                <c:pt idx="568">
                  <c:v>59.7</c:v>
                </c:pt>
                <c:pt idx="569">
                  <c:v>59.7</c:v>
                </c:pt>
                <c:pt idx="570">
                  <c:v>59.7</c:v>
                </c:pt>
                <c:pt idx="571">
                  <c:v>59.7</c:v>
                </c:pt>
                <c:pt idx="572">
                  <c:v>59.7</c:v>
                </c:pt>
                <c:pt idx="573">
                  <c:v>59.7</c:v>
                </c:pt>
                <c:pt idx="574">
                  <c:v>59.7</c:v>
                </c:pt>
                <c:pt idx="575">
                  <c:v>59.8</c:v>
                </c:pt>
                <c:pt idx="576">
                  <c:v>59.8</c:v>
                </c:pt>
                <c:pt idx="577">
                  <c:v>59.8</c:v>
                </c:pt>
                <c:pt idx="578">
                  <c:v>59.8</c:v>
                </c:pt>
                <c:pt idx="579">
                  <c:v>59.8</c:v>
                </c:pt>
                <c:pt idx="580">
                  <c:v>59.8</c:v>
                </c:pt>
                <c:pt idx="581">
                  <c:v>59.8</c:v>
                </c:pt>
                <c:pt idx="582">
                  <c:v>59.9</c:v>
                </c:pt>
                <c:pt idx="583">
                  <c:v>59.9</c:v>
                </c:pt>
                <c:pt idx="584">
                  <c:v>59.9</c:v>
                </c:pt>
                <c:pt idx="585">
                  <c:v>59.9</c:v>
                </c:pt>
                <c:pt idx="586">
                  <c:v>59.9</c:v>
                </c:pt>
                <c:pt idx="587">
                  <c:v>59.9</c:v>
                </c:pt>
                <c:pt idx="588">
                  <c:v>59.9</c:v>
                </c:pt>
                <c:pt idx="589">
                  <c:v>60</c:v>
                </c:pt>
                <c:pt idx="590">
                  <c:v>60</c:v>
                </c:pt>
                <c:pt idx="591">
                  <c:v>60</c:v>
                </c:pt>
                <c:pt idx="592">
                  <c:v>60</c:v>
                </c:pt>
                <c:pt idx="593">
                  <c:v>60</c:v>
                </c:pt>
                <c:pt idx="594">
                  <c:v>61</c:v>
                </c:pt>
                <c:pt idx="595">
                  <c:v>61</c:v>
                </c:pt>
                <c:pt idx="596">
                  <c:v>61</c:v>
                </c:pt>
                <c:pt idx="597">
                  <c:v>61</c:v>
                </c:pt>
                <c:pt idx="598">
                  <c:v>61</c:v>
                </c:pt>
                <c:pt idx="599">
                  <c:v>61</c:v>
                </c:pt>
                <c:pt idx="600">
                  <c:v>61</c:v>
                </c:pt>
                <c:pt idx="601">
                  <c:v>61.1</c:v>
                </c:pt>
                <c:pt idx="602">
                  <c:v>61.1</c:v>
                </c:pt>
                <c:pt idx="603">
                  <c:v>61.1</c:v>
                </c:pt>
                <c:pt idx="604">
                  <c:v>61.1</c:v>
                </c:pt>
                <c:pt idx="605">
                  <c:v>61.1</c:v>
                </c:pt>
                <c:pt idx="606">
                  <c:v>61.1</c:v>
                </c:pt>
                <c:pt idx="607">
                  <c:v>61.1</c:v>
                </c:pt>
                <c:pt idx="608">
                  <c:v>61.2</c:v>
                </c:pt>
                <c:pt idx="609">
                  <c:v>61.2</c:v>
                </c:pt>
                <c:pt idx="610">
                  <c:v>61.2</c:v>
                </c:pt>
                <c:pt idx="611">
                  <c:v>61.3</c:v>
                </c:pt>
                <c:pt idx="612">
                  <c:v>61.3</c:v>
                </c:pt>
                <c:pt idx="613">
                  <c:v>61.3</c:v>
                </c:pt>
                <c:pt idx="614">
                  <c:v>61.4</c:v>
                </c:pt>
                <c:pt idx="615">
                  <c:v>61.4</c:v>
                </c:pt>
                <c:pt idx="616">
                  <c:v>61.4</c:v>
                </c:pt>
                <c:pt idx="617">
                  <c:v>61.4</c:v>
                </c:pt>
                <c:pt idx="618">
                  <c:v>61.4</c:v>
                </c:pt>
                <c:pt idx="619">
                  <c:v>61.4</c:v>
                </c:pt>
                <c:pt idx="620">
                  <c:v>61.4</c:v>
                </c:pt>
                <c:pt idx="621">
                  <c:v>61.4</c:v>
                </c:pt>
                <c:pt idx="622">
                  <c:v>61.5</c:v>
                </c:pt>
                <c:pt idx="623">
                  <c:v>61.5</c:v>
                </c:pt>
                <c:pt idx="624">
                  <c:v>61.5</c:v>
                </c:pt>
                <c:pt idx="625">
                  <c:v>61.5</c:v>
                </c:pt>
                <c:pt idx="626">
                  <c:v>61.6</c:v>
                </c:pt>
                <c:pt idx="627">
                  <c:v>61.6</c:v>
                </c:pt>
                <c:pt idx="628">
                  <c:v>61.6</c:v>
                </c:pt>
                <c:pt idx="629">
                  <c:v>61.6</c:v>
                </c:pt>
                <c:pt idx="630">
                  <c:v>61.7</c:v>
                </c:pt>
                <c:pt idx="631">
                  <c:v>61.7</c:v>
                </c:pt>
                <c:pt idx="632">
                  <c:v>61.7</c:v>
                </c:pt>
                <c:pt idx="633">
                  <c:v>61.7</c:v>
                </c:pt>
                <c:pt idx="634">
                  <c:v>61.8</c:v>
                </c:pt>
                <c:pt idx="635">
                  <c:v>61.8</c:v>
                </c:pt>
                <c:pt idx="636">
                  <c:v>61.8</c:v>
                </c:pt>
                <c:pt idx="637">
                  <c:v>61.8</c:v>
                </c:pt>
                <c:pt idx="638">
                  <c:v>61.8</c:v>
                </c:pt>
                <c:pt idx="639">
                  <c:v>61.8</c:v>
                </c:pt>
                <c:pt idx="640">
                  <c:v>61.8</c:v>
                </c:pt>
                <c:pt idx="641">
                  <c:v>61.8</c:v>
                </c:pt>
                <c:pt idx="642">
                  <c:v>61.8</c:v>
                </c:pt>
                <c:pt idx="643">
                  <c:v>61.9</c:v>
                </c:pt>
                <c:pt idx="644">
                  <c:v>61.9</c:v>
                </c:pt>
                <c:pt idx="645">
                  <c:v>61.9</c:v>
                </c:pt>
                <c:pt idx="646">
                  <c:v>62</c:v>
                </c:pt>
                <c:pt idx="647">
                  <c:v>62</c:v>
                </c:pt>
                <c:pt idx="648">
                  <c:v>62</c:v>
                </c:pt>
                <c:pt idx="649">
                  <c:v>62</c:v>
                </c:pt>
                <c:pt idx="650">
                  <c:v>62</c:v>
                </c:pt>
                <c:pt idx="651">
                  <c:v>62</c:v>
                </c:pt>
                <c:pt idx="652">
                  <c:v>62</c:v>
                </c:pt>
                <c:pt idx="653">
                  <c:v>62</c:v>
                </c:pt>
                <c:pt idx="654">
                  <c:v>62</c:v>
                </c:pt>
                <c:pt idx="655">
                  <c:v>62</c:v>
                </c:pt>
                <c:pt idx="656">
                  <c:v>62</c:v>
                </c:pt>
                <c:pt idx="657">
                  <c:v>62</c:v>
                </c:pt>
                <c:pt idx="658">
                  <c:v>62.1</c:v>
                </c:pt>
                <c:pt idx="659">
                  <c:v>62.1</c:v>
                </c:pt>
                <c:pt idx="660">
                  <c:v>62.1</c:v>
                </c:pt>
                <c:pt idx="661">
                  <c:v>62.1</c:v>
                </c:pt>
                <c:pt idx="662">
                  <c:v>62.1</c:v>
                </c:pt>
                <c:pt idx="663">
                  <c:v>62.1</c:v>
                </c:pt>
                <c:pt idx="664">
                  <c:v>62.1</c:v>
                </c:pt>
                <c:pt idx="665">
                  <c:v>62.2</c:v>
                </c:pt>
                <c:pt idx="666">
                  <c:v>62.2</c:v>
                </c:pt>
                <c:pt idx="667">
                  <c:v>62.2</c:v>
                </c:pt>
                <c:pt idx="668">
                  <c:v>62.2</c:v>
                </c:pt>
                <c:pt idx="669">
                  <c:v>62.2</c:v>
                </c:pt>
                <c:pt idx="670">
                  <c:v>62.2</c:v>
                </c:pt>
                <c:pt idx="671">
                  <c:v>62.3</c:v>
                </c:pt>
                <c:pt idx="672">
                  <c:v>62.3</c:v>
                </c:pt>
                <c:pt idx="673">
                  <c:v>62.3</c:v>
                </c:pt>
                <c:pt idx="674">
                  <c:v>62.3</c:v>
                </c:pt>
                <c:pt idx="675">
                  <c:v>62.3</c:v>
                </c:pt>
                <c:pt idx="676">
                  <c:v>62.3</c:v>
                </c:pt>
                <c:pt idx="677">
                  <c:v>62.4</c:v>
                </c:pt>
                <c:pt idx="678">
                  <c:v>62.4</c:v>
                </c:pt>
                <c:pt idx="679">
                  <c:v>62.4</c:v>
                </c:pt>
                <c:pt idx="680">
                  <c:v>62.5</c:v>
                </c:pt>
                <c:pt idx="681">
                  <c:v>62.5</c:v>
                </c:pt>
                <c:pt idx="682">
                  <c:v>62.5</c:v>
                </c:pt>
                <c:pt idx="683">
                  <c:v>62.5</c:v>
                </c:pt>
                <c:pt idx="684">
                  <c:v>62.5</c:v>
                </c:pt>
                <c:pt idx="685">
                  <c:v>62.5</c:v>
                </c:pt>
                <c:pt idx="686">
                  <c:v>62.5</c:v>
                </c:pt>
                <c:pt idx="687">
                  <c:v>62.5</c:v>
                </c:pt>
                <c:pt idx="688">
                  <c:v>62.6</c:v>
                </c:pt>
                <c:pt idx="689">
                  <c:v>62.6</c:v>
                </c:pt>
                <c:pt idx="690">
                  <c:v>62.6</c:v>
                </c:pt>
                <c:pt idx="691">
                  <c:v>62.6</c:v>
                </c:pt>
                <c:pt idx="692">
                  <c:v>62.6</c:v>
                </c:pt>
                <c:pt idx="693">
                  <c:v>62.6</c:v>
                </c:pt>
                <c:pt idx="694">
                  <c:v>62.7</c:v>
                </c:pt>
                <c:pt idx="695">
                  <c:v>62.7</c:v>
                </c:pt>
                <c:pt idx="696">
                  <c:v>62.7</c:v>
                </c:pt>
                <c:pt idx="697">
                  <c:v>62.7</c:v>
                </c:pt>
                <c:pt idx="698">
                  <c:v>62.7</c:v>
                </c:pt>
                <c:pt idx="699">
                  <c:v>62.8</c:v>
                </c:pt>
                <c:pt idx="700">
                  <c:v>62.8</c:v>
                </c:pt>
                <c:pt idx="701">
                  <c:v>62.8</c:v>
                </c:pt>
                <c:pt idx="702">
                  <c:v>62.8</c:v>
                </c:pt>
                <c:pt idx="703">
                  <c:v>62.8</c:v>
                </c:pt>
                <c:pt idx="704">
                  <c:v>62.8</c:v>
                </c:pt>
                <c:pt idx="705">
                  <c:v>62.8</c:v>
                </c:pt>
                <c:pt idx="706">
                  <c:v>62.8</c:v>
                </c:pt>
                <c:pt idx="707">
                  <c:v>62.8</c:v>
                </c:pt>
                <c:pt idx="708">
                  <c:v>62.9</c:v>
                </c:pt>
                <c:pt idx="709">
                  <c:v>62.9</c:v>
                </c:pt>
                <c:pt idx="710">
                  <c:v>62.9</c:v>
                </c:pt>
                <c:pt idx="711">
                  <c:v>62.9</c:v>
                </c:pt>
                <c:pt idx="712">
                  <c:v>62.9</c:v>
                </c:pt>
                <c:pt idx="713">
                  <c:v>62.9</c:v>
                </c:pt>
                <c:pt idx="714">
                  <c:v>62.9</c:v>
                </c:pt>
                <c:pt idx="715">
                  <c:v>62.9</c:v>
                </c:pt>
                <c:pt idx="716">
                  <c:v>62.9</c:v>
                </c:pt>
                <c:pt idx="717">
                  <c:v>63</c:v>
                </c:pt>
                <c:pt idx="718">
                  <c:v>63</c:v>
                </c:pt>
                <c:pt idx="719">
                  <c:v>63</c:v>
                </c:pt>
                <c:pt idx="720">
                  <c:v>63</c:v>
                </c:pt>
                <c:pt idx="721">
                  <c:v>63</c:v>
                </c:pt>
                <c:pt idx="722">
                  <c:v>63</c:v>
                </c:pt>
                <c:pt idx="723">
                  <c:v>63</c:v>
                </c:pt>
                <c:pt idx="724">
                  <c:v>63</c:v>
                </c:pt>
                <c:pt idx="725">
                  <c:v>63</c:v>
                </c:pt>
                <c:pt idx="726">
                  <c:v>63</c:v>
                </c:pt>
                <c:pt idx="727">
                  <c:v>63</c:v>
                </c:pt>
                <c:pt idx="728">
                  <c:v>63</c:v>
                </c:pt>
                <c:pt idx="729">
                  <c:v>63.1</c:v>
                </c:pt>
                <c:pt idx="730">
                  <c:v>63.1</c:v>
                </c:pt>
                <c:pt idx="731">
                  <c:v>63.1</c:v>
                </c:pt>
                <c:pt idx="732">
                  <c:v>63.1</c:v>
                </c:pt>
                <c:pt idx="733">
                  <c:v>63.1</c:v>
                </c:pt>
                <c:pt idx="734">
                  <c:v>63.2</c:v>
                </c:pt>
                <c:pt idx="735">
                  <c:v>63.2</c:v>
                </c:pt>
                <c:pt idx="736">
                  <c:v>63.2</c:v>
                </c:pt>
                <c:pt idx="737">
                  <c:v>63.2</c:v>
                </c:pt>
                <c:pt idx="738">
                  <c:v>63.2</c:v>
                </c:pt>
                <c:pt idx="739">
                  <c:v>63.2</c:v>
                </c:pt>
                <c:pt idx="740">
                  <c:v>63.3</c:v>
                </c:pt>
                <c:pt idx="741">
                  <c:v>63.3</c:v>
                </c:pt>
                <c:pt idx="742">
                  <c:v>63.3</c:v>
                </c:pt>
                <c:pt idx="743">
                  <c:v>63.3</c:v>
                </c:pt>
                <c:pt idx="744">
                  <c:v>63.3</c:v>
                </c:pt>
                <c:pt idx="745">
                  <c:v>63.3</c:v>
                </c:pt>
                <c:pt idx="746">
                  <c:v>63.3</c:v>
                </c:pt>
                <c:pt idx="747">
                  <c:v>63.4</c:v>
                </c:pt>
                <c:pt idx="748">
                  <c:v>63.4</c:v>
                </c:pt>
                <c:pt idx="749">
                  <c:v>63.4</c:v>
                </c:pt>
                <c:pt idx="750">
                  <c:v>63.4</c:v>
                </c:pt>
                <c:pt idx="751">
                  <c:v>63.4</c:v>
                </c:pt>
                <c:pt idx="752">
                  <c:v>63.5</c:v>
                </c:pt>
                <c:pt idx="753">
                  <c:v>63.5</c:v>
                </c:pt>
                <c:pt idx="754">
                  <c:v>63.5</c:v>
                </c:pt>
                <c:pt idx="755">
                  <c:v>63.5</c:v>
                </c:pt>
                <c:pt idx="756">
                  <c:v>63.5</c:v>
                </c:pt>
                <c:pt idx="757">
                  <c:v>63.5</c:v>
                </c:pt>
                <c:pt idx="758">
                  <c:v>63.5</c:v>
                </c:pt>
                <c:pt idx="759">
                  <c:v>63.5</c:v>
                </c:pt>
                <c:pt idx="760">
                  <c:v>63.5</c:v>
                </c:pt>
                <c:pt idx="761">
                  <c:v>63.6</c:v>
                </c:pt>
                <c:pt idx="762">
                  <c:v>63.6</c:v>
                </c:pt>
                <c:pt idx="763">
                  <c:v>63.6</c:v>
                </c:pt>
                <c:pt idx="764">
                  <c:v>63.7</c:v>
                </c:pt>
                <c:pt idx="765">
                  <c:v>63.7</c:v>
                </c:pt>
                <c:pt idx="766">
                  <c:v>63.7</c:v>
                </c:pt>
                <c:pt idx="767">
                  <c:v>63.7</c:v>
                </c:pt>
                <c:pt idx="768">
                  <c:v>63.7</c:v>
                </c:pt>
                <c:pt idx="769">
                  <c:v>63.7</c:v>
                </c:pt>
                <c:pt idx="770">
                  <c:v>63.7</c:v>
                </c:pt>
                <c:pt idx="771">
                  <c:v>63.8</c:v>
                </c:pt>
                <c:pt idx="772">
                  <c:v>63.8</c:v>
                </c:pt>
                <c:pt idx="773">
                  <c:v>63.8</c:v>
                </c:pt>
                <c:pt idx="774">
                  <c:v>63.8</c:v>
                </c:pt>
                <c:pt idx="775">
                  <c:v>63.8</c:v>
                </c:pt>
                <c:pt idx="776">
                  <c:v>63.8</c:v>
                </c:pt>
                <c:pt idx="777">
                  <c:v>63.8</c:v>
                </c:pt>
                <c:pt idx="778">
                  <c:v>63.9</c:v>
                </c:pt>
                <c:pt idx="779">
                  <c:v>63.9</c:v>
                </c:pt>
                <c:pt idx="780">
                  <c:v>63.9</c:v>
                </c:pt>
                <c:pt idx="781">
                  <c:v>63.9</c:v>
                </c:pt>
                <c:pt idx="782">
                  <c:v>64</c:v>
                </c:pt>
                <c:pt idx="783">
                  <c:v>64</c:v>
                </c:pt>
                <c:pt idx="784">
                  <c:v>64</c:v>
                </c:pt>
                <c:pt idx="785">
                  <c:v>64</c:v>
                </c:pt>
                <c:pt idx="786">
                  <c:v>64</c:v>
                </c:pt>
                <c:pt idx="787">
                  <c:v>64</c:v>
                </c:pt>
                <c:pt idx="788">
                  <c:v>64</c:v>
                </c:pt>
                <c:pt idx="789">
                  <c:v>64</c:v>
                </c:pt>
                <c:pt idx="790">
                  <c:v>64</c:v>
                </c:pt>
                <c:pt idx="791">
                  <c:v>64</c:v>
                </c:pt>
                <c:pt idx="792">
                  <c:v>64</c:v>
                </c:pt>
                <c:pt idx="793">
                  <c:v>64.099999999999994</c:v>
                </c:pt>
                <c:pt idx="794">
                  <c:v>64.099999999999994</c:v>
                </c:pt>
                <c:pt idx="795">
                  <c:v>64.099999999999994</c:v>
                </c:pt>
                <c:pt idx="796">
                  <c:v>64.099999999999994</c:v>
                </c:pt>
                <c:pt idx="797">
                  <c:v>64.099999999999994</c:v>
                </c:pt>
                <c:pt idx="798">
                  <c:v>64.2</c:v>
                </c:pt>
                <c:pt idx="799">
                  <c:v>64.2</c:v>
                </c:pt>
                <c:pt idx="800">
                  <c:v>64.2</c:v>
                </c:pt>
                <c:pt idx="801">
                  <c:v>64.2</c:v>
                </c:pt>
                <c:pt idx="802">
                  <c:v>64.2</c:v>
                </c:pt>
                <c:pt idx="803">
                  <c:v>64.2</c:v>
                </c:pt>
                <c:pt idx="804">
                  <c:v>64.3</c:v>
                </c:pt>
                <c:pt idx="805">
                  <c:v>64.3</c:v>
                </c:pt>
                <c:pt idx="806">
                  <c:v>64.3</c:v>
                </c:pt>
                <c:pt idx="807">
                  <c:v>64.3</c:v>
                </c:pt>
                <c:pt idx="808">
                  <c:v>64.3</c:v>
                </c:pt>
                <c:pt idx="809">
                  <c:v>64.3</c:v>
                </c:pt>
                <c:pt idx="810">
                  <c:v>64.3</c:v>
                </c:pt>
                <c:pt idx="811">
                  <c:v>64.400000000000006</c:v>
                </c:pt>
                <c:pt idx="812">
                  <c:v>64.400000000000006</c:v>
                </c:pt>
                <c:pt idx="813">
                  <c:v>64.400000000000006</c:v>
                </c:pt>
                <c:pt idx="814">
                  <c:v>64.400000000000006</c:v>
                </c:pt>
                <c:pt idx="815">
                  <c:v>64.400000000000006</c:v>
                </c:pt>
                <c:pt idx="816">
                  <c:v>64.400000000000006</c:v>
                </c:pt>
                <c:pt idx="817">
                  <c:v>64.400000000000006</c:v>
                </c:pt>
                <c:pt idx="818">
                  <c:v>64.400000000000006</c:v>
                </c:pt>
                <c:pt idx="819">
                  <c:v>64.5</c:v>
                </c:pt>
                <c:pt idx="820">
                  <c:v>64.5</c:v>
                </c:pt>
                <c:pt idx="821">
                  <c:v>64.5</c:v>
                </c:pt>
                <c:pt idx="822">
                  <c:v>64.5</c:v>
                </c:pt>
                <c:pt idx="823">
                  <c:v>64.5</c:v>
                </c:pt>
                <c:pt idx="824">
                  <c:v>64.599999999999994</c:v>
                </c:pt>
                <c:pt idx="825">
                  <c:v>64.599999999999994</c:v>
                </c:pt>
                <c:pt idx="826">
                  <c:v>64.599999999999994</c:v>
                </c:pt>
                <c:pt idx="827">
                  <c:v>64.599999999999994</c:v>
                </c:pt>
                <c:pt idx="828">
                  <c:v>64.599999999999994</c:v>
                </c:pt>
                <c:pt idx="829">
                  <c:v>64.599999999999994</c:v>
                </c:pt>
                <c:pt idx="830">
                  <c:v>64.599999999999994</c:v>
                </c:pt>
                <c:pt idx="831">
                  <c:v>64.7</c:v>
                </c:pt>
                <c:pt idx="832">
                  <c:v>64.7</c:v>
                </c:pt>
                <c:pt idx="833">
                  <c:v>64.7</c:v>
                </c:pt>
                <c:pt idx="834">
                  <c:v>64.7</c:v>
                </c:pt>
                <c:pt idx="835">
                  <c:v>64.7</c:v>
                </c:pt>
                <c:pt idx="836">
                  <c:v>64.7</c:v>
                </c:pt>
                <c:pt idx="837">
                  <c:v>64.7</c:v>
                </c:pt>
                <c:pt idx="838">
                  <c:v>64.7</c:v>
                </c:pt>
                <c:pt idx="839">
                  <c:v>64.7</c:v>
                </c:pt>
                <c:pt idx="840">
                  <c:v>64.7</c:v>
                </c:pt>
                <c:pt idx="841">
                  <c:v>64.8</c:v>
                </c:pt>
                <c:pt idx="842">
                  <c:v>64.8</c:v>
                </c:pt>
                <c:pt idx="843">
                  <c:v>64.8</c:v>
                </c:pt>
                <c:pt idx="844">
                  <c:v>64.8</c:v>
                </c:pt>
                <c:pt idx="845">
                  <c:v>64.8</c:v>
                </c:pt>
                <c:pt idx="846">
                  <c:v>64.900000000000006</c:v>
                </c:pt>
                <c:pt idx="847">
                  <c:v>64.900000000000006</c:v>
                </c:pt>
                <c:pt idx="848">
                  <c:v>64.900000000000006</c:v>
                </c:pt>
                <c:pt idx="849">
                  <c:v>64.900000000000006</c:v>
                </c:pt>
                <c:pt idx="850">
                  <c:v>64.900000000000006</c:v>
                </c:pt>
                <c:pt idx="851">
                  <c:v>65</c:v>
                </c:pt>
                <c:pt idx="852">
                  <c:v>65</c:v>
                </c:pt>
                <c:pt idx="853">
                  <c:v>65</c:v>
                </c:pt>
                <c:pt idx="854">
                  <c:v>65</c:v>
                </c:pt>
                <c:pt idx="855">
                  <c:v>65</c:v>
                </c:pt>
                <c:pt idx="856">
                  <c:v>65</c:v>
                </c:pt>
                <c:pt idx="857">
                  <c:v>65</c:v>
                </c:pt>
                <c:pt idx="858">
                  <c:v>65</c:v>
                </c:pt>
                <c:pt idx="859">
                  <c:v>65</c:v>
                </c:pt>
                <c:pt idx="860">
                  <c:v>65</c:v>
                </c:pt>
                <c:pt idx="861">
                  <c:v>65</c:v>
                </c:pt>
                <c:pt idx="862">
                  <c:v>65</c:v>
                </c:pt>
                <c:pt idx="863">
                  <c:v>65</c:v>
                </c:pt>
                <c:pt idx="864">
                  <c:v>65.099999999999994</c:v>
                </c:pt>
                <c:pt idx="865">
                  <c:v>65.099999999999994</c:v>
                </c:pt>
                <c:pt idx="866">
                  <c:v>65.099999999999994</c:v>
                </c:pt>
                <c:pt idx="867">
                  <c:v>65.099999999999994</c:v>
                </c:pt>
                <c:pt idx="868">
                  <c:v>65.099999999999994</c:v>
                </c:pt>
                <c:pt idx="869">
                  <c:v>65.099999999999994</c:v>
                </c:pt>
                <c:pt idx="870">
                  <c:v>65.099999999999994</c:v>
                </c:pt>
                <c:pt idx="871">
                  <c:v>65.099999999999994</c:v>
                </c:pt>
                <c:pt idx="872">
                  <c:v>65.2</c:v>
                </c:pt>
                <c:pt idx="873">
                  <c:v>65.2</c:v>
                </c:pt>
                <c:pt idx="874">
                  <c:v>65.2</c:v>
                </c:pt>
                <c:pt idx="875">
                  <c:v>65.2</c:v>
                </c:pt>
                <c:pt idx="876">
                  <c:v>65.2</c:v>
                </c:pt>
                <c:pt idx="877">
                  <c:v>65.2</c:v>
                </c:pt>
                <c:pt idx="878">
                  <c:v>65.3</c:v>
                </c:pt>
                <c:pt idx="879">
                  <c:v>65.3</c:v>
                </c:pt>
                <c:pt idx="880">
                  <c:v>65.3</c:v>
                </c:pt>
                <c:pt idx="881">
                  <c:v>65.3</c:v>
                </c:pt>
                <c:pt idx="882">
                  <c:v>65.3</c:v>
                </c:pt>
                <c:pt idx="883">
                  <c:v>65.3</c:v>
                </c:pt>
                <c:pt idx="884">
                  <c:v>65.3</c:v>
                </c:pt>
                <c:pt idx="885">
                  <c:v>65.400000000000006</c:v>
                </c:pt>
                <c:pt idx="886">
                  <c:v>65.400000000000006</c:v>
                </c:pt>
                <c:pt idx="887">
                  <c:v>65.400000000000006</c:v>
                </c:pt>
                <c:pt idx="888">
                  <c:v>65.400000000000006</c:v>
                </c:pt>
                <c:pt idx="889">
                  <c:v>65.400000000000006</c:v>
                </c:pt>
                <c:pt idx="890">
                  <c:v>65.400000000000006</c:v>
                </c:pt>
                <c:pt idx="891">
                  <c:v>65.400000000000006</c:v>
                </c:pt>
                <c:pt idx="892">
                  <c:v>65.400000000000006</c:v>
                </c:pt>
                <c:pt idx="893">
                  <c:v>65.400000000000006</c:v>
                </c:pt>
                <c:pt idx="894">
                  <c:v>65.5</c:v>
                </c:pt>
                <c:pt idx="895">
                  <c:v>65.5</c:v>
                </c:pt>
                <c:pt idx="896">
                  <c:v>65.5</c:v>
                </c:pt>
                <c:pt idx="897">
                  <c:v>65.5</c:v>
                </c:pt>
                <c:pt idx="898">
                  <c:v>65.5</c:v>
                </c:pt>
                <c:pt idx="899">
                  <c:v>65.5</c:v>
                </c:pt>
                <c:pt idx="900">
                  <c:v>65.599999999999994</c:v>
                </c:pt>
                <c:pt idx="901">
                  <c:v>65.599999999999994</c:v>
                </c:pt>
                <c:pt idx="902">
                  <c:v>65.599999999999994</c:v>
                </c:pt>
                <c:pt idx="903">
                  <c:v>65.599999999999994</c:v>
                </c:pt>
                <c:pt idx="904">
                  <c:v>65.599999999999994</c:v>
                </c:pt>
                <c:pt idx="905">
                  <c:v>65.599999999999994</c:v>
                </c:pt>
                <c:pt idx="906">
                  <c:v>65.599999999999994</c:v>
                </c:pt>
                <c:pt idx="907">
                  <c:v>65.7</c:v>
                </c:pt>
                <c:pt idx="908">
                  <c:v>65.7</c:v>
                </c:pt>
                <c:pt idx="909">
                  <c:v>65.7</c:v>
                </c:pt>
                <c:pt idx="910">
                  <c:v>65.7</c:v>
                </c:pt>
                <c:pt idx="911">
                  <c:v>65.7</c:v>
                </c:pt>
                <c:pt idx="912">
                  <c:v>65.7</c:v>
                </c:pt>
                <c:pt idx="913">
                  <c:v>65.7</c:v>
                </c:pt>
                <c:pt idx="914">
                  <c:v>65.7</c:v>
                </c:pt>
                <c:pt idx="915">
                  <c:v>65.8</c:v>
                </c:pt>
                <c:pt idx="916">
                  <c:v>65.8</c:v>
                </c:pt>
                <c:pt idx="917">
                  <c:v>65.8</c:v>
                </c:pt>
                <c:pt idx="918">
                  <c:v>65.8</c:v>
                </c:pt>
                <c:pt idx="919">
                  <c:v>65.8</c:v>
                </c:pt>
                <c:pt idx="920">
                  <c:v>65.8</c:v>
                </c:pt>
                <c:pt idx="921">
                  <c:v>65.8</c:v>
                </c:pt>
                <c:pt idx="922">
                  <c:v>65.8</c:v>
                </c:pt>
                <c:pt idx="923">
                  <c:v>65.8</c:v>
                </c:pt>
                <c:pt idx="924">
                  <c:v>65.8</c:v>
                </c:pt>
                <c:pt idx="925">
                  <c:v>65.900000000000006</c:v>
                </c:pt>
                <c:pt idx="926">
                  <c:v>65.900000000000006</c:v>
                </c:pt>
                <c:pt idx="927">
                  <c:v>65.900000000000006</c:v>
                </c:pt>
                <c:pt idx="928">
                  <c:v>65.900000000000006</c:v>
                </c:pt>
                <c:pt idx="929">
                  <c:v>65.900000000000006</c:v>
                </c:pt>
                <c:pt idx="930">
                  <c:v>65.900000000000006</c:v>
                </c:pt>
                <c:pt idx="931">
                  <c:v>65.900000000000006</c:v>
                </c:pt>
                <c:pt idx="932">
                  <c:v>65.900000000000006</c:v>
                </c:pt>
                <c:pt idx="933">
                  <c:v>66</c:v>
                </c:pt>
                <c:pt idx="934">
                  <c:v>66</c:v>
                </c:pt>
                <c:pt idx="935">
                  <c:v>66</c:v>
                </c:pt>
                <c:pt idx="936">
                  <c:v>66</c:v>
                </c:pt>
                <c:pt idx="937">
                  <c:v>66</c:v>
                </c:pt>
                <c:pt idx="938">
                  <c:v>66</c:v>
                </c:pt>
                <c:pt idx="939">
                  <c:v>66</c:v>
                </c:pt>
                <c:pt idx="940">
                  <c:v>66</c:v>
                </c:pt>
                <c:pt idx="941">
                  <c:v>66</c:v>
                </c:pt>
                <c:pt idx="942">
                  <c:v>66</c:v>
                </c:pt>
                <c:pt idx="943">
                  <c:v>66</c:v>
                </c:pt>
                <c:pt idx="944">
                  <c:v>66.099999999999994</c:v>
                </c:pt>
                <c:pt idx="945">
                  <c:v>66.099999999999994</c:v>
                </c:pt>
                <c:pt idx="946">
                  <c:v>66.099999999999994</c:v>
                </c:pt>
                <c:pt idx="947">
                  <c:v>66.099999999999994</c:v>
                </c:pt>
                <c:pt idx="948">
                  <c:v>66.099999999999994</c:v>
                </c:pt>
                <c:pt idx="949">
                  <c:v>66.099999999999994</c:v>
                </c:pt>
                <c:pt idx="950">
                  <c:v>66.2</c:v>
                </c:pt>
                <c:pt idx="951">
                  <c:v>66.2</c:v>
                </c:pt>
                <c:pt idx="952">
                  <c:v>66.2</c:v>
                </c:pt>
                <c:pt idx="953">
                  <c:v>66.2</c:v>
                </c:pt>
                <c:pt idx="954">
                  <c:v>66.2</c:v>
                </c:pt>
                <c:pt idx="955">
                  <c:v>66.2</c:v>
                </c:pt>
                <c:pt idx="956">
                  <c:v>66.2</c:v>
                </c:pt>
                <c:pt idx="957">
                  <c:v>66.2</c:v>
                </c:pt>
                <c:pt idx="958">
                  <c:v>66.3</c:v>
                </c:pt>
                <c:pt idx="959">
                  <c:v>66.3</c:v>
                </c:pt>
                <c:pt idx="960">
                  <c:v>66.3</c:v>
                </c:pt>
                <c:pt idx="961">
                  <c:v>66.3</c:v>
                </c:pt>
                <c:pt idx="962">
                  <c:v>66.3</c:v>
                </c:pt>
                <c:pt idx="963">
                  <c:v>66.3</c:v>
                </c:pt>
                <c:pt idx="964">
                  <c:v>66.400000000000006</c:v>
                </c:pt>
                <c:pt idx="965">
                  <c:v>66.400000000000006</c:v>
                </c:pt>
                <c:pt idx="966">
                  <c:v>66.400000000000006</c:v>
                </c:pt>
                <c:pt idx="967">
                  <c:v>66.400000000000006</c:v>
                </c:pt>
                <c:pt idx="968">
                  <c:v>66.400000000000006</c:v>
                </c:pt>
                <c:pt idx="969">
                  <c:v>66.400000000000006</c:v>
                </c:pt>
                <c:pt idx="970">
                  <c:v>66.5</c:v>
                </c:pt>
                <c:pt idx="971">
                  <c:v>66.5</c:v>
                </c:pt>
                <c:pt idx="972">
                  <c:v>66.5</c:v>
                </c:pt>
                <c:pt idx="973">
                  <c:v>66.5</c:v>
                </c:pt>
                <c:pt idx="974">
                  <c:v>66.599999999999994</c:v>
                </c:pt>
                <c:pt idx="975">
                  <c:v>66.599999999999994</c:v>
                </c:pt>
                <c:pt idx="976">
                  <c:v>66.599999999999994</c:v>
                </c:pt>
                <c:pt idx="977">
                  <c:v>66.599999999999994</c:v>
                </c:pt>
                <c:pt idx="978">
                  <c:v>66.599999999999994</c:v>
                </c:pt>
                <c:pt idx="979">
                  <c:v>66.599999999999994</c:v>
                </c:pt>
                <c:pt idx="980">
                  <c:v>66.599999999999994</c:v>
                </c:pt>
                <c:pt idx="981">
                  <c:v>66.599999999999994</c:v>
                </c:pt>
                <c:pt idx="982">
                  <c:v>66.599999999999994</c:v>
                </c:pt>
                <c:pt idx="983">
                  <c:v>66.599999999999994</c:v>
                </c:pt>
                <c:pt idx="984">
                  <c:v>66.7</c:v>
                </c:pt>
                <c:pt idx="985">
                  <c:v>66.7</c:v>
                </c:pt>
                <c:pt idx="986">
                  <c:v>66.7</c:v>
                </c:pt>
                <c:pt idx="987">
                  <c:v>66.7</c:v>
                </c:pt>
                <c:pt idx="988">
                  <c:v>66.7</c:v>
                </c:pt>
                <c:pt idx="989">
                  <c:v>66.8</c:v>
                </c:pt>
                <c:pt idx="990">
                  <c:v>66.8</c:v>
                </c:pt>
                <c:pt idx="991">
                  <c:v>66.8</c:v>
                </c:pt>
                <c:pt idx="992">
                  <c:v>66.8</c:v>
                </c:pt>
                <c:pt idx="993">
                  <c:v>66.8</c:v>
                </c:pt>
                <c:pt idx="994">
                  <c:v>66.8</c:v>
                </c:pt>
                <c:pt idx="995">
                  <c:v>66.8</c:v>
                </c:pt>
                <c:pt idx="996">
                  <c:v>66.8</c:v>
                </c:pt>
                <c:pt idx="997">
                  <c:v>66.900000000000006</c:v>
                </c:pt>
                <c:pt idx="998">
                  <c:v>66.900000000000006</c:v>
                </c:pt>
                <c:pt idx="999">
                  <c:v>66.900000000000006</c:v>
                </c:pt>
                <c:pt idx="1000">
                  <c:v>66.900000000000006</c:v>
                </c:pt>
                <c:pt idx="1001">
                  <c:v>66.900000000000006</c:v>
                </c:pt>
                <c:pt idx="1002">
                  <c:v>67</c:v>
                </c:pt>
                <c:pt idx="1003">
                  <c:v>67</c:v>
                </c:pt>
                <c:pt idx="1004">
                  <c:v>67</c:v>
                </c:pt>
                <c:pt idx="1005">
                  <c:v>67</c:v>
                </c:pt>
                <c:pt idx="1006">
                  <c:v>67</c:v>
                </c:pt>
                <c:pt idx="1007">
                  <c:v>67</c:v>
                </c:pt>
                <c:pt idx="1008">
                  <c:v>67</c:v>
                </c:pt>
                <c:pt idx="1009">
                  <c:v>67</c:v>
                </c:pt>
                <c:pt idx="1010">
                  <c:v>67</c:v>
                </c:pt>
                <c:pt idx="1011">
                  <c:v>67</c:v>
                </c:pt>
                <c:pt idx="1012">
                  <c:v>67</c:v>
                </c:pt>
                <c:pt idx="1013">
                  <c:v>67</c:v>
                </c:pt>
                <c:pt idx="1014">
                  <c:v>67.099999999999994</c:v>
                </c:pt>
                <c:pt idx="1015">
                  <c:v>67.099999999999994</c:v>
                </c:pt>
                <c:pt idx="1016">
                  <c:v>67.099999999999994</c:v>
                </c:pt>
                <c:pt idx="1017">
                  <c:v>67.099999999999994</c:v>
                </c:pt>
                <c:pt idx="1018">
                  <c:v>67.099999999999994</c:v>
                </c:pt>
                <c:pt idx="1019">
                  <c:v>67.099999999999994</c:v>
                </c:pt>
                <c:pt idx="1020">
                  <c:v>67.2</c:v>
                </c:pt>
                <c:pt idx="1021">
                  <c:v>67.2</c:v>
                </c:pt>
                <c:pt idx="1022">
                  <c:v>67.2</c:v>
                </c:pt>
                <c:pt idx="1023">
                  <c:v>67.2</c:v>
                </c:pt>
                <c:pt idx="1024">
                  <c:v>67.2</c:v>
                </c:pt>
                <c:pt idx="1025">
                  <c:v>67.2</c:v>
                </c:pt>
                <c:pt idx="1026">
                  <c:v>67.2</c:v>
                </c:pt>
                <c:pt idx="1027">
                  <c:v>67.2</c:v>
                </c:pt>
                <c:pt idx="1028">
                  <c:v>67.2</c:v>
                </c:pt>
                <c:pt idx="1029">
                  <c:v>67.3</c:v>
                </c:pt>
                <c:pt idx="1030">
                  <c:v>67.3</c:v>
                </c:pt>
                <c:pt idx="1031">
                  <c:v>67.3</c:v>
                </c:pt>
                <c:pt idx="1032">
                  <c:v>67.3</c:v>
                </c:pt>
                <c:pt idx="1033">
                  <c:v>67.3</c:v>
                </c:pt>
                <c:pt idx="1034">
                  <c:v>67.3</c:v>
                </c:pt>
                <c:pt idx="1035">
                  <c:v>67.3</c:v>
                </c:pt>
                <c:pt idx="1036">
                  <c:v>67.3</c:v>
                </c:pt>
                <c:pt idx="1037">
                  <c:v>67.3</c:v>
                </c:pt>
                <c:pt idx="1038">
                  <c:v>67.3</c:v>
                </c:pt>
                <c:pt idx="1039">
                  <c:v>67.3</c:v>
                </c:pt>
                <c:pt idx="1040">
                  <c:v>67.400000000000006</c:v>
                </c:pt>
                <c:pt idx="1041">
                  <c:v>67.400000000000006</c:v>
                </c:pt>
                <c:pt idx="1042">
                  <c:v>67.400000000000006</c:v>
                </c:pt>
                <c:pt idx="1043">
                  <c:v>67.400000000000006</c:v>
                </c:pt>
                <c:pt idx="1044">
                  <c:v>67.400000000000006</c:v>
                </c:pt>
                <c:pt idx="1045">
                  <c:v>67.400000000000006</c:v>
                </c:pt>
                <c:pt idx="1046">
                  <c:v>67.400000000000006</c:v>
                </c:pt>
                <c:pt idx="1047">
                  <c:v>67.400000000000006</c:v>
                </c:pt>
                <c:pt idx="1048">
                  <c:v>67.400000000000006</c:v>
                </c:pt>
                <c:pt idx="1049">
                  <c:v>67.5</c:v>
                </c:pt>
                <c:pt idx="1050">
                  <c:v>67.5</c:v>
                </c:pt>
                <c:pt idx="1051">
                  <c:v>67.5</c:v>
                </c:pt>
                <c:pt idx="1052">
                  <c:v>67.5</c:v>
                </c:pt>
                <c:pt idx="1053">
                  <c:v>67.5</c:v>
                </c:pt>
                <c:pt idx="1054">
                  <c:v>67.5</c:v>
                </c:pt>
                <c:pt idx="1055">
                  <c:v>67.5</c:v>
                </c:pt>
                <c:pt idx="1056">
                  <c:v>67.5</c:v>
                </c:pt>
                <c:pt idx="1057">
                  <c:v>67.5</c:v>
                </c:pt>
                <c:pt idx="1058">
                  <c:v>67.5</c:v>
                </c:pt>
                <c:pt idx="1059">
                  <c:v>67.5</c:v>
                </c:pt>
                <c:pt idx="1060">
                  <c:v>67.599999999999994</c:v>
                </c:pt>
                <c:pt idx="1061">
                  <c:v>67.599999999999994</c:v>
                </c:pt>
                <c:pt idx="1062">
                  <c:v>67.599999999999994</c:v>
                </c:pt>
                <c:pt idx="1063">
                  <c:v>67.599999999999994</c:v>
                </c:pt>
                <c:pt idx="1064">
                  <c:v>67.599999999999994</c:v>
                </c:pt>
                <c:pt idx="1065">
                  <c:v>67.599999999999994</c:v>
                </c:pt>
                <c:pt idx="1066">
                  <c:v>67.599999999999994</c:v>
                </c:pt>
                <c:pt idx="1067">
                  <c:v>67.599999999999994</c:v>
                </c:pt>
                <c:pt idx="1068">
                  <c:v>67.599999999999994</c:v>
                </c:pt>
                <c:pt idx="1069">
                  <c:v>67.599999999999994</c:v>
                </c:pt>
                <c:pt idx="1070">
                  <c:v>67.7</c:v>
                </c:pt>
                <c:pt idx="1071">
                  <c:v>67.7</c:v>
                </c:pt>
                <c:pt idx="1072">
                  <c:v>67.7</c:v>
                </c:pt>
                <c:pt idx="1073">
                  <c:v>67.7</c:v>
                </c:pt>
                <c:pt idx="1074">
                  <c:v>67.7</c:v>
                </c:pt>
                <c:pt idx="1075">
                  <c:v>67.7</c:v>
                </c:pt>
                <c:pt idx="1076">
                  <c:v>67.7</c:v>
                </c:pt>
                <c:pt idx="1077">
                  <c:v>67.7</c:v>
                </c:pt>
                <c:pt idx="1078">
                  <c:v>67.7</c:v>
                </c:pt>
                <c:pt idx="1079">
                  <c:v>67.7</c:v>
                </c:pt>
                <c:pt idx="1080">
                  <c:v>67.7</c:v>
                </c:pt>
                <c:pt idx="1081">
                  <c:v>67.8</c:v>
                </c:pt>
                <c:pt idx="1082">
                  <c:v>67.8</c:v>
                </c:pt>
                <c:pt idx="1083">
                  <c:v>67.8</c:v>
                </c:pt>
                <c:pt idx="1084">
                  <c:v>67.8</c:v>
                </c:pt>
                <c:pt idx="1085">
                  <c:v>67.8</c:v>
                </c:pt>
                <c:pt idx="1086">
                  <c:v>67.8</c:v>
                </c:pt>
                <c:pt idx="1087">
                  <c:v>67.8</c:v>
                </c:pt>
                <c:pt idx="1088">
                  <c:v>67.8</c:v>
                </c:pt>
                <c:pt idx="1089">
                  <c:v>67.8</c:v>
                </c:pt>
                <c:pt idx="1090">
                  <c:v>67.8</c:v>
                </c:pt>
                <c:pt idx="1091">
                  <c:v>67.900000000000006</c:v>
                </c:pt>
                <c:pt idx="1092">
                  <c:v>67.900000000000006</c:v>
                </c:pt>
                <c:pt idx="1093">
                  <c:v>67.900000000000006</c:v>
                </c:pt>
                <c:pt idx="1094">
                  <c:v>67.900000000000006</c:v>
                </c:pt>
                <c:pt idx="1095">
                  <c:v>67.900000000000006</c:v>
                </c:pt>
                <c:pt idx="1096">
                  <c:v>67.900000000000006</c:v>
                </c:pt>
                <c:pt idx="1097">
                  <c:v>67.900000000000006</c:v>
                </c:pt>
                <c:pt idx="1098">
                  <c:v>67.900000000000006</c:v>
                </c:pt>
                <c:pt idx="1099">
                  <c:v>68</c:v>
                </c:pt>
                <c:pt idx="1100">
                  <c:v>68</c:v>
                </c:pt>
                <c:pt idx="1101">
                  <c:v>68</c:v>
                </c:pt>
                <c:pt idx="1102">
                  <c:v>68</c:v>
                </c:pt>
                <c:pt idx="1103">
                  <c:v>68</c:v>
                </c:pt>
                <c:pt idx="1104">
                  <c:v>68</c:v>
                </c:pt>
                <c:pt idx="1105">
                  <c:v>68</c:v>
                </c:pt>
                <c:pt idx="1106">
                  <c:v>68</c:v>
                </c:pt>
                <c:pt idx="1107">
                  <c:v>68</c:v>
                </c:pt>
                <c:pt idx="1108">
                  <c:v>68</c:v>
                </c:pt>
                <c:pt idx="1109">
                  <c:v>68</c:v>
                </c:pt>
                <c:pt idx="1110">
                  <c:v>68</c:v>
                </c:pt>
                <c:pt idx="1111">
                  <c:v>68</c:v>
                </c:pt>
                <c:pt idx="1112">
                  <c:v>68</c:v>
                </c:pt>
                <c:pt idx="1113">
                  <c:v>68</c:v>
                </c:pt>
                <c:pt idx="1114">
                  <c:v>68</c:v>
                </c:pt>
                <c:pt idx="1115">
                  <c:v>68</c:v>
                </c:pt>
                <c:pt idx="1116">
                  <c:v>68</c:v>
                </c:pt>
                <c:pt idx="1117">
                  <c:v>68</c:v>
                </c:pt>
                <c:pt idx="1118">
                  <c:v>68</c:v>
                </c:pt>
                <c:pt idx="1119">
                  <c:v>68.099999999999994</c:v>
                </c:pt>
                <c:pt idx="1120">
                  <c:v>68.099999999999994</c:v>
                </c:pt>
                <c:pt idx="1121">
                  <c:v>68.099999999999994</c:v>
                </c:pt>
                <c:pt idx="1122">
                  <c:v>68.099999999999994</c:v>
                </c:pt>
                <c:pt idx="1123">
                  <c:v>68.099999999999994</c:v>
                </c:pt>
                <c:pt idx="1124">
                  <c:v>68.099999999999994</c:v>
                </c:pt>
                <c:pt idx="1125">
                  <c:v>68.099999999999994</c:v>
                </c:pt>
                <c:pt idx="1126">
                  <c:v>68.099999999999994</c:v>
                </c:pt>
                <c:pt idx="1127">
                  <c:v>68.099999999999994</c:v>
                </c:pt>
                <c:pt idx="1128">
                  <c:v>68.2</c:v>
                </c:pt>
                <c:pt idx="1129">
                  <c:v>68.2</c:v>
                </c:pt>
                <c:pt idx="1130">
                  <c:v>68.2</c:v>
                </c:pt>
                <c:pt idx="1131">
                  <c:v>68.2</c:v>
                </c:pt>
                <c:pt idx="1132">
                  <c:v>68.2</c:v>
                </c:pt>
                <c:pt idx="1133">
                  <c:v>68.3</c:v>
                </c:pt>
                <c:pt idx="1134">
                  <c:v>68.3</c:v>
                </c:pt>
                <c:pt idx="1135">
                  <c:v>68.3</c:v>
                </c:pt>
                <c:pt idx="1136">
                  <c:v>68.3</c:v>
                </c:pt>
                <c:pt idx="1137">
                  <c:v>68.3</c:v>
                </c:pt>
                <c:pt idx="1138">
                  <c:v>68.3</c:v>
                </c:pt>
                <c:pt idx="1139">
                  <c:v>68.3</c:v>
                </c:pt>
                <c:pt idx="1140">
                  <c:v>68.3</c:v>
                </c:pt>
                <c:pt idx="1141">
                  <c:v>68.3</c:v>
                </c:pt>
                <c:pt idx="1142">
                  <c:v>68.3</c:v>
                </c:pt>
                <c:pt idx="1143">
                  <c:v>68.3</c:v>
                </c:pt>
                <c:pt idx="1144">
                  <c:v>68.400000000000006</c:v>
                </c:pt>
                <c:pt idx="1145">
                  <c:v>68.400000000000006</c:v>
                </c:pt>
                <c:pt idx="1146">
                  <c:v>68.400000000000006</c:v>
                </c:pt>
                <c:pt idx="1147">
                  <c:v>68.400000000000006</c:v>
                </c:pt>
                <c:pt idx="1148">
                  <c:v>68.400000000000006</c:v>
                </c:pt>
                <c:pt idx="1149">
                  <c:v>68.400000000000006</c:v>
                </c:pt>
                <c:pt idx="1150">
                  <c:v>68.400000000000006</c:v>
                </c:pt>
                <c:pt idx="1151">
                  <c:v>68.400000000000006</c:v>
                </c:pt>
                <c:pt idx="1152">
                  <c:v>68.400000000000006</c:v>
                </c:pt>
                <c:pt idx="1153">
                  <c:v>68.400000000000006</c:v>
                </c:pt>
                <c:pt idx="1154">
                  <c:v>68.5</c:v>
                </c:pt>
                <c:pt idx="1155">
                  <c:v>68.5</c:v>
                </c:pt>
                <c:pt idx="1156">
                  <c:v>68.5</c:v>
                </c:pt>
                <c:pt idx="1157">
                  <c:v>68.5</c:v>
                </c:pt>
                <c:pt idx="1158">
                  <c:v>68.5</c:v>
                </c:pt>
                <c:pt idx="1159">
                  <c:v>68.5</c:v>
                </c:pt>
                <c:pt idx="1160">
                  <c:v>68.5</c:v>
                </c:pt>
                <c:pt idx="1161">
                  <c:v>68.5</c:v>
                </c:pt>
                <c:pt idx="1162">
                  <c:v>68.5</c:v>
                </c:pt>
                <c:pt idx="1163">
                  <c:v>68.5</c:v>
                </c:pt>
                <c:pt idx="1164">
                  <c:v>68.5</c:v>
                </c:pt>
                <c:pt idx="1165">
                  <c:v>68.5</c:v>
                </c:pt>
                <c:pt idx="1166">
                  <c:v>68.599999999999994</c:v>
                </c:pt>
                <c:pt idx="1167">
                  <c:v>68.599999999999994</c:v>
                </c:pt>
                <c:pt idx="1168">
                  <c:v>68.599999999999994</c:v>
                </c:pt>
                <c:pt idx="1169">
                  <c:v>68.599999999999994</c:v>
                </c:pt>
                <c:pt idx="1170">
                  <c:v>68.599999999999994</c:v>
                </c:pt>
                <c:pt idx="1171">
                  <c:v>68.599999999999994</c:v>
                </c:pt>
                <c:pt idx="1172">
                  <c:v>68.7</c:v>
                </c:pt>
                <c:pt idx="1173">
                  <c:v>68.7</c:v>
                </c:pt>
                <c:pt idx="1174">
                  <c:v>68.7</c:v>
                </c:pt>
                <c:pt idx="1175">
                  <c:v>68.7</c:v>
                </c:pt>
                <c:pt idx="1176">
                  <c:v>68.7</c:v>
                </c:pt>
                <c:pt idx="1177">
                  <c:v>68.7</c:v>
                </c:pt>
                <c:pt idx="1178">
                  <c:v>68.7</c:v>
                </c:pt>
                <c:pt idx="1179">
                  <c:v>68.7</c:v>
                </c:pt>
                <c:pt idx="1180">
                  <c:v>68.7</c:v>
                </c:pt>
                <c:pt idx="1181">
                  <c:v>68.7</c:v>
                </c:pt>
                <c:pt idx="1182">
                  <c:v>68.8</c:v>
                </c:pt>
                <c:pt idx="1183">
                  <c:v>68.8</c:v>
                </c:pt>
                <c:pt idx="1184">
                  <c:v>68.8</c:v>
                </c:pt>
                <c:pt idx="1185">
                  <c:v>68.8</c:v>
                </c:pt>
                <c:pt idx="1186">
                  <c:v>68.8</c:v>
                </c:pt>
                <c:pt idx="1187">
                  <c:v>68.8</c:v>
                </c:pt>
                <c:pt idx="1188">
                  <c:v>68.8</c:v>
                </c:pt>
                <c:pt idx="1189">
                  <c:v>68.8</c:v>
                </c:pt>
                <c:pt idx="1190">
                  <c:v>68.900000000000006</c:v>
                </c:pt>
                <c:pt idx="1191">
                  <c:v>68.900000000000006</c:v>
                </c:pt>
                <c:pt idx="1192">
                  <c:v>68.900000000000006</c:v>
                </c:pt>
                <c:pt idx="1193">
                  <c:v>68.900000000000006</c:v>
                </c:pt>
                <c:pt idx="1194">
                  <c:v>68.900000000000006</c:v>
                </c:pt>
                <c:pt idx="1195">
                  <c:v>68.900000000000006</c:v>
                </c:pt>
                <c:pt idx="1196">
                  <c:v>68.900000000000006</c:v>
                </c:pt>
                <c:pt idx="1197">
                  <c:v>68.900000000000006</c:v>
                </c:pt>
                <c:pt idx="1198">
                  <c:v>68.900000000000006</c:v>
                </c:pt>
                <c:pt idx="1199">
                  <c:v>69</c:v>
                </c:pt>
                <c:pt idx="1200">
                  <c:v>69</c:v>
                </c:pt>
                <c:pt idx="1201">
                  <c:v>69</c:v>
                </c:pt>
                <c:pt idx="1202">
                  <c:v>69</c:v>
                </c:pt>
                <c:pt idx="1203">
                  <c:v>69</c:v>
                </c:pt>
                <c:pt idx="1204">
                  <c:v>69</c:v>
                </c:pt>
                <c:pt idx="1205">
                  <c:v>69</c:v>
                </c:pt>
                <c:pt idx="1206">
                  <c:v>69</c:v>
                </c:pt>
                <c:pt idx="1207">
                  <c:v>69</c:v>
                </c:pt>
                <c:pt idx="1208">
                  <c:v>69</c:v>
                </c:pt>
                <c:pt idx="1209">
                  <c:v>69</c:v>
                </c:pt>
                <c:pt idx="1210">
                  <c:v>69</c:v>
                </c:pt>
                <c:pt idx="1211">
                  <c:v>69</c:v>
                </c:pt>
                <c:pt idx="1212">
                  <c:v>69</c:v>
                </c:pt>
                <c:pt idx="1213">
                  <c:v>69.099999999999994</c:v>
                </c:pt>
                <c:pt idx="1214">
                  <c:v>69.099999999999994</c:v>
                </c:pt>
                <c:pt idx="1215">
                  <c:v>69.099999999999994</c:v>
                </c:pt>
                <c:pt idx="1216">
                  <c:v>69.099999999999994</c:v>
                </c:pt>
                <c:pt idx="1217">
                  <c:v>69.099999999999994</c:v>
                </c:pt>
                <c:pt idx="1218">
                  <c:v>69.099999999999994</c:v>
                </c:pt>
                <c:pt idx="1219">
                  <c:v>69.099999999999994</c:v>
                </c:pt>
                <c:pt idx="1220">
                  <c:v>69.099999999999994</c:v>
                </c:pt>
                <c:pt idx="1221">
                  <c:v>69.099999999999994</c:v>
                </c:pt>
                <c:pt idx="1222">
                  <c:v>69.099999999999994</c:v>
                </c:pt>
                <c:pt idx="1223">
                  <c:v>69.2</c:v>
                </c:pt>
                <c:pt idx="1224">
                  <c:v>69.2</c:v>
                </c:pt>
                <c:pt idx="1225">
                  <c:v>69.2</c:v>
                </c:pt>
                <c:pt idx="1226">
                  <c:v>69.2</c:v>
                </c:pt>
                <c:pt idx="1227">
                  <c:v>69.2</c:v>
                </c:pt>
                <c:pt idx="1228">
                  <c:v>69.2</c:v>
                </c:pt>
                <c:pt idx="1229">
                  <c:v>69.2</c:v>
                </c:pt>
                <c:pt idx="1230">
                  <c:v>69.2</c:v>
                </c:pt>
                <c:pt idx="1231">
                  <c:v>69.2</c:v>
                </c:pt>
                <c:pt idx="1232">
                  <c:v>69.3</c:v>
                </c:pt>
                <c:pt idx="1233">
                  <c:v>69.3</c:v>
                </c:pt>
                <c:pt idx="1234">
                  <c:v>69.3</c:v>
                </c:pt>
                <c:pt idx="1235">
                  <c:v>69.3</c:v>
                </c:pt>
                <c:pt idx="1236">
                  <c:v>69.3</c:v>
                </c:pt>
                <c:pt idx="1237">
                  <c:v>69.3</c:v>
                </c:pt>
                <c:pt idx="1238">
                  <c:v>69.3</c:v>
                </c:pt>
                <c:pt idx="1239">
                  <c:v>69.3</c:v>
                </c:pt>
                <c:pt idx="1240">
                  <c:v>69.3</c:v>
                </c:pt>
                <c:pt idx="1241">
                  <c:v>69.400000000000006</c:v>
                </c:pt>
                <c:pt idx="1242">
                  <c:v>69.400000000000006</c:v>
                </c:pt>
                <c:pt idx="1243">
                  <c:v>69.400000000000006</c:v>
                </c:pt>
                <c:pt idx="1244">
                  <c:v>69.400000000000006</c:v>
                </c:pt>
                <c:pt idx="1245">
                  <c:v>69.400000000000006</c:v>
                </c:pt>
                <c:pt idx="1246">
                  <c:v>69.400000000000006</c:v>
                </c:pt>
                <c:pt idx="1247">
                  <c:v>69.400000000000006</c:v>
                </c:pt>
                <c:pt idx="1248">
                  <c:v>69.400000000000006</c:v>
                </c:pt>
                <c:pt idx="1249">
                  <c:v>69.400000000000006</c:v>
                </c:pt>
                <c:pt idx="1250">
                  <c:v>69.400000000000006</c:v>
                </c:pt>
                <c:pt idx="1251">
                  <c:v>69.400000000000006</c:v>
                </c:pt>
                <c:pt idx="1252">
                  <c:v>69.400000000000006</c:v>
                </c:pt>
                <c:pt idx="1253">
                  <c:v>69.400000000000006</c:v>
                </c:pt>
                <c:pt idx="1254">
                  <c:v>69.400000000000006</c:v>
                </c:pt>
                <c:pt idx="1255">
                  <c:v>69.400000000000006</c:v>
                </c:pt>
                <c:pt idx="1256">
                  <c:v>69.5</c:v>
                </c:pt>
                <c:pt idx="1257">
                  <c:v>69.5</c:v>
                </c:pt>
                <c:pt idx="1258">
                  <c:v>69.5</c:v>
                </c:pt>
                <c:pt idx="1259">
                  <c:v>69.5</c:v>
                </c:pt>
                <c:pt idx="1260">
                  <c:v>69.5</c:v>
                </c:pt>
                <c:pt idx="1261">
                  <c:v>69.5</c:v>
                </c:pt>
                <c:pt idx="1262">
                  <c:v>69.5</c:v>
                </c:pt>
                <c:pt idx="1263">
                  <c:v>69.5</c:v>
                </c:pt>
                <c:pt idx="1264">
                  <c:v>69.5</c:v>
                </c:pt>
                <c:pt idx="1265">
                  <c:v>69.599999999999994</c:v>
                </c:pt>
                <c:pt idx="1266">
                  <c:v>69.599999999999994</c:v>
                </c:pt>
                <c:pt idx="1267">
                  <c:v>69.599999999999994</c:v>
                </c:pt>
                <c:pt idx="1268">
                  <c:v>69.599999999999994</c:v>
                </c:pt>
                <c:pt idx="1269">
                  <c:v>69.599999999999994</c:v>
                </c:pt>
                <c:pt idx="1270">
                  <c:v>69.599999999999994</c:v>
                </c:pt>
                <c:pt idx="1271">
                  <c:v>69.599999999999994</c:v>
                </c:pt>
                <c:pt idx="1272">
                  <c:v>69.599999999999994</c:v>
                </c:pt>
                <c:pt idx="1273">
                  <c:v>69.599999999999994</c:v>
                </c:pt>
                <c:pt idx="1274">
                  <c:v>69.599999999999994</c:v>
                </c:pt>
                <c:pt idx="1275">
                  <c:v>69.7</c:v>
                </c:pt>
                <c:pt idx="1276">
                  <c:v>69.7</c:v>
                </c:pt>
                <c:pt idx="1277">
                  <c:v>69.7</c:v>
                </c:pt>
                <c:pt idx="1278">
                  <c:v>69.7</c:v>
                </c:pt>
                <c:pt idx="1279">
                  <c:v>69.7</c:v>
                </c:pt>
                <c:pt idx="1280">
                  <c:v>69.7</c:v>
                </c:pt>
                <c:pt idx="1281">
                  <c:v>69.8</c:v>
                </c:pt>
                <c:pt idx="1282">
                  <c:v>69.8</c:v>
                </c:pt>
                <c:pt idx="1283">
                  <c:v>69.8</c:v>
                </c:pt>
                <c:pt idx="1284">
                  <c:v>69.8</c:v>
                </c:pt>
                <c:pt idx="1285">
                  <c:v>69.8</c:v>
                </c:pt>
                <c:pt idx="1286">
                  <c:v>69.8</c:v>
                </c:pt>
                <c:pt idx="1287">
                  <c:v>69.8</c:v>
                </c:pt>
                <c:pt idx="1288">
                  <c:v>69.8</c:v>
                </c:pt>
                <c:pt idx="1289">
                  <c:v>69.900000000000006</c:v>
                </c:pt>
                <c:pt idx="1290">
                  <c:v>69.900000000000006</c:v>
                </c:pt>
                <c:pt idx="1291">
                  <c:v>69.900000000000006</c:v>
                </c:pt>
                <c:pt idx="1292">
                  <c:v>69.900000000000006</c:v>
                </c:pt>
                <c:pt idx="1293">
                  <c:v>69.900000000000006</c:v>
                </c:pt>
                <c:pt idx="1294">
                  <c:v>69.900000000000006</c:v>
                </c:pt>
                <c:pt idx="1295">
                  <c:v>69.900000000000006</c:v>
                </c:pt>
                <c:pt idx="1296">
                  <c:v>69.900000000000006</c:v>
                </c:pt>
                <c:pt idx="1297">
                  <c:v>69.900000000000006</c:v>
                </c:pt>
                <c:pt idx="1298">
                  <c:v>69.900000000000006</c:v>
                </c:pt>
                <c:pt idx="1299">
                  <c:v>69.900000000000006</c:v>
                </c:pt>
                <c:pt idx="1300">
                  <c:v>70</c:v>
                </c:pt>
                <c:pt idx="1301">
                  <c:v>70</c:v>
                </c:pt>
                <c:pt idx="1302">
                  <c:v>70</c:v>
                </c:pt>
                <c:pt idx="1303">
                  <c:v>70</c:v>
                </c:pt>
                <c:pt idx="1304">
                  <c:v>70</c:v>
                </c:pt>
                <c:pt idx="1305">
                  <c:v>70</c:v>
                </c:pt>
                <c:pt idx="1306">
                  <c:v>70</c:v>
                </c:pt>
                <c:pt idx="1307">
                  <c:v>70</c:v>
                </c:pt>
                <c:pt idx="1308">
                  <c:v>71</c:v>
                </c:pt>
                <c:pt idx="1309">
                  <c:v>71</c:v>
                </c:pt>
                <c:pt idx="1310">
                  <c:v>71</c:v>
                </c:pt>
                <c:pt idx="1311">
                  <c:v>71</c:v>
                </c:pt>
                <c:pt idx="1312">
                  <c:v>71</c:v>
                </c:pt>
                <c:pt idx="1313">
                  <c:v>71</c:v>
                </c:pt>
                <c:pt idx="1314">
                  <c:v>71</c:v>
                </c:pt>
                <c:pt idx="1315">
                  <c:v>71</c:v>
                </c:pt>
                <c:pt idx="1316">
                  <c:v>71</c:v>
                </c:pt>
                <c:pt idx="1317">
                  <c:v>71</c:v>
                </c:pt>
                <c:pt idx="1318">
                  <c:v>71</c:v>
                </c:pt>
                <c:pt idx="1319">
                  <c:v>71</c:v>
                </c:pt>
                <c:pt idx="1320">
                  <c:v>71</c:v>
                </c:pt>
                <c:pt idx="1321">
                  <c:v>71</c:v>
                </c:pt>
                <c:pt idx="1322">
                  <c:v>71</c:v>
                </c:pt>
                <c:pt idx="1323">
                  <c:v>71</c:v>
                </c:pt>
                <c:pt idx="1324">
                  <c:v>71</c:v>
                </c:pt>
                <c:pt idx="1325">
                  <c:v>71</c:v>
                </c:pt>
                <c:pt idx="1326">
                  <c:v>71</c:v>
                </c:pt>
                <c:pt idx="1327">
                  <c:v>71.099999999999994</c:v>
                </c:pt>
                <c:pt idx="1328">
                  <c:v>71.099999999999994</c:v>
                </c:pt>
                <c:pt idx="1329">
                  <c:v>71.099999999999994</c:v>
                </c:pt>
                <c:pt idx="1330">
                  <c:v>71.099999999999994</c:v>
                </c:pt>
                <c:pt idx="1331">
                  <c:v>71.099999999999994</c:v>
                </c:pt>
                <c:pt idx="1332">
                  <c:v>71.099999999999994</c:v>
                </c:pt>
                <c:pt idx="1333">
                  <c:v>71.099999999999994</c:v>
                </c:pt>
                <c:pt idx="1334">
                  <c:v>71.099999999999994</c:v>
                </c:pt>
                <c:pt idx="1335">
                  <c:v>71.099999999999994</c:v>
                </c:pt>
                <c:pt idx="1336">
                  <c:v>71.099999999999994</c:v>
                </c:pt>
                <c:pt idx="1337">
                  <c:v>71.099999999999994</c:v>
                </c:pt>
                <c:pt idx="1338">
                  <c:v>71.2</c:v>
                </c:pt>
                <c:pt idx="1339">
                  <c:v>71.2</c:v>
                </c:pt>
                <c:pt idx="1340">
                  <c:v>71.2</c:v>
                </c:pt>
                <c:pt idx="1341">
                  <c:v>71.2</c:v>
                </c:pt>
                <c:pt idx="1342">
                  <c:v>71.2</c:v>
                </c:pt>
                <c:pt idx="1343">
                  <c:v>71.2</c:v>
                </c:pt>
                <c:pt idx="1344">
                  <c:v>71.2</c:v>
                </c:pt>
                <c:pt idx="1345">
                  <c:v>71.2</c:v>
                </c:pt>
                <c:pt idx="1346">
                  <c:v>71.2</c:v>
                </c:pt>
                <c:pt idx="1347">
                  <c:v>71.2</c:v>
                </c:pt>
                <c:pt idx="1348">
                  <c:v>71.2</c:v>
                </c:pt>
                <c:pt idx="1349">
                  <c:v>71.2</c:v>
                </c:pt>
                <c:pt idx="1350">
                  <c:v>71.2</c:v>
                </c:pt>
                <c:pt idx="1351">
                  <c:v>71.3</c:v>
                </c:pt>
                <c:pt idx="1352">
                  <c:v>71.3</c:v>
                </c:pt>
                <c:pt idx="1353">
                  <c:v>71.3</c:v>
                </c:pt>
                <c:pt idx="1354">
                  <c:v>71.3</c:v>
                </c:pt>
                <c:pt idx="1355">
                  <c:v>71.3</c:v>
                </c:pt>
                <c:pt idx="1356">
                  <c:v>71.3</c:v>
                </c:pt>
                <c:pt idx="1357">
                  <c:v>71.3</c:v>
                </c:pt>
                <c:pt idx="1358">
                  <c:v>71.400000000000006</c:v>
                </c:pt>
                <c:pt idx="1359">
                  <c:v>71.400000000000006</c:v>
                </c:pt>
                <c:pt idx="1360">
                  <c:v>71.400000000000006</c:v>
                </c:pt>
                <c:pt idx="1361">
                  <c:v>71.400000000000006</c:v>
                </c:pt>
                <c:pt idx="1362">
                  <c:v>71.400000000000006</c:v>
                </c:pt>
                <c:pt idx="1363">
                  <c:v>71.400000000000006</c:v>
                </c:pt>
                <c:pt idx="1364">
                  <c:v>71.400000000000006</c:v>
                </c:pt>
                <c:pt idx="1365">
                  <c:v>71.400000000000006</c:v>
                </c:pt>
                <c:pt idx="1366">
                  <c:v>71.400000000000006</c:v>
                </c:pt>
                <c:pt idx="1367">
                  <c:v>71.400000000000006</c:v>
                </c:pt>
                <c:pt idx="1368">
                  <c:v>71.400000000000006</c:v>
                </c:pt>
                <c:pt idx="1369">
                  <c:v>71.400000000000006</c:v>
                </c:pt>
                <c:pt idx="1370">
                  <c:v>71.400000000000006</c:v>
                </c:pt>
                <c:pt idx="1371">
                  <c:v>71.400000000000006</c:v>
                </c:pt>
                <c:pt idx="1372">
                  <c:v>71.400000000000006</c:v>
                </c:pt>
                <c:pt idx="1373">
                  <c:v>71.400000000000006</c:v>
                </c:pt>
                <c:pt idx="1374">
                  <c:v>71.5</c:v>
                </c:pt>
                <c:pt idx="1375">
                  <c:v>71.5</c:v>
                </c:pt>
                <c:pt idx="1376">
                  <c:v>71.5</c:v>
                </c:pt>
                <c:pt idx="1377">
                  <c:v>71.5</c:v>
                </c:pt>
                <c:pt idx="1378">
                  <c:v>71.5</c:v>
                </c:pt>
                <c:pt idx="1379">
                  <c:v>71.5</c:v>
                </c:pt>
                <c:pt idx="1380">
                  <c:v>71.5</c:v>
                </c:pt>
                <c:pt idx="1381">
                  <c:v>71.5</c:v>
                </c:pt>
                <c:pt idx="1382">
                  <c:v>71.599999999999994</c:v>
                </c:pt>
                <c:pt idx="1383">
                  <c:v>71.599999999999994</c:v>
                </c:pt>
                <c:pt idx="1384">
                  <c:v>71.599999999999994</c:v>
                </c:pt>
                <c:pt idx="1385">
                  <c:v>71.599999999999994</c:v>
                </c:pt>
                <c:pt idx="1386">
                  <c:v>71.599999999999994</c:v>
                </c:pt>
                <c:pt idx="1387">
                  <c:v>71.599999999999994</c:v>
                </c:pt>
                <c:pt idx="1388">
                  <c:v>71.599999999999994</c:v>
                </c:pt>
                <c:pt idx="1389">
                  <c:v>71.599999999999994</c:v>
                </c:pt>
                <c:pt idx="1390">
                  <c:v>71.599999999999994</c:v>
                </c:pt>
                <c:pt idx="1391">
                  <c:v>71.599999999999994</c:v>
                </c:pt>
                <c:pt idx="1392">
                  <c:v>71.599999999999994</c:v>
                </c:pt>
                <c:pt idx="1393">
                  <c:v>71.599999999999994</c:v>
                </c:pt>
                <c:pt idx="1394">
                  <c:v>71.599999999999994</c:v>
                </c:pt>
                <c:pt idx="1395">
                  <c:v>71.599999999999994</c:v>
                </c:pt>
                <c:pt idx="1396">
                  <c:v>71.7</c:v>
                </c:pt>
                <c:pt idx="1397">
                  <c:v>71.7</c:v>
                </c:pt>
                <c:pt idx="1398">
                  <c:v>71.7</c:v>
                </c:pt>
                <c:pt idx="1399">
                  <c:v>71.7</c:v>
                </c:pt>
                <c:pt idx="1400">
                  <c:v>71.7</c:v>
                </c:pt>
                <c:pt idx="1401">
                  <c:v>71.7</c:v>
                </c:pt>
                <c:pt idx="1402">
                  <c:v>71.7</c:v>
                </c:pt>
                <c:pt idx="1403">
                  <c:v>71.7</c:v>
                </c:pt>
                <c:pt idx="1404">
                  <c:v>71.7</c:v>
                </c:pt>
                <c:pt idx="1405">
                  <c:v>71.7</c:v>
                </c:pt>
                <c:pt idx="1406">
                  <c:v>71.7</c:v>
                </c:pt>
                <c:pt idx="1407">
                  <c:v>71.7</c:v>
                </c:pt>
                <c:pt idx="1408">
                  <c:v>71.7</c:v>
                </c:pt>
                <c:pt idx="1409">
                  <c:v>71.7</c:v>
                </c:pt>
                <c:pt idx="1410">
                  <c:v>71.7</c:v>
                </c:pt>
                <c:pt idx="1411">
                  <c:v>71.7</c:v>
                </c:pt>
                <c:pt idx="1412">
                  <c:v>71.8</c:v>
                </c:pt>
                <c:pt idx="1413">
                  <c:v>71.8</c:v>
                </c:pt>
                <c:pt idx="1414">
                  <c:v>71.8</c:v>
                </c:pt>
                <c:pt idx="1415">
                  <c:v>71.8</c:v>
                </c:pt>
                <c:pt idx="1416">
                  <c:v>71.8</c:v>
                </c:pt>
                <c:pt idx="1417">
                  <c:v>71.8</c:v>
                </c:pt>
                <c:pt idx="1418">
                  <c:v>71.8</c:v>
                </c:pt>
                <c:pt idx="1419">
                  <c:v>71.8</c:v>
                </c:pt>
                <c:pt idx="1420">
                  <c:v>71.8</c:v>
                </c:pt>
                <c:pt idx="1421">
                  <c:v>71.8</c:v>
                </c:pt>
                <c:pt idx="1422">
                  <c:v>71.8</c:v>
                </c:pt>
                <c:pt idx="1423">
                  <c:v>71.8</c:v>
                </c:pt>
                <c:pt idx="1424">
                  <c:v>71.8</c:v>
                </c:pt>
                <c:pt idx="1425">
                  <c:v>71.8</c:v>
                </c:pt>
                <c:pt idx="1426">
                  <c:v>71.8</c:v>
                </c:pt>
                <c:pt idx="1427">
                  <c:v>71.900000000000006</c:v>
                </c:pt>
                <c:pt idx="1428">
                  <c:v>71.900000000000006</c:v>
                </c:pt>
                <c:pt idx="1429">
                  <c:v>71.900000000000006</c:v>
                </c:pt>
                <c:pt idx="1430">
                  <c:v>71.900000000000006</c:v>
                </c:pt>
                <c:pt idx="1431">
                  <c:v>71.900000000000006</c:v>
                </c:pt>
                <c:pt idx="1432">
                  <c:v>71.900000000000006</c:v>
                </c:pt>
                <c:pt idx="1433">
                  <c:v>71.900000000000006</c:v>
                </c:pt>
                <c:pt idx="1434">
                  <c:v>71.900000000000006</c:v>
                </c:pt>
                <c:pt idx="1435">
                  <c:v>71.900000000000006</c:v>
                </c:pt>
                <c:pt idx="1436">
                  <c:v>71.900000000000006</c:v>
                </c:pt>
                <c:pt idx="1437">
                  <c:v>71.900000000000006</c:v>
                </c:pt>
                <c:pt idx="1438">
                  <c:v>71.900000000000006</c:v>
                </c:pt>
                <c:pt idx="1439">
                  <c:v>71.900000000000006</c:v>
                </c:pt>
                <c:pt idx="1440">
                  <c:v>71.900000000000006</c:v>
                </c:pt>
                <c:pt idx="1441">
                  <c:v>72</c:v>
                </c:pt>
                <c:pt idx="1442">
                  <c:v>72</c:v>
                </c:pt>
                <c:pt idx="1443">
                  <c:v>72</c:v>
                </c:pt>
                <c:pt idx="1444">
                  <c:v>72</c:v>
                </c:pt>
                <c:pt idx="1445">
                  <c:v>72</c:v>
                </c:pt>
                <c:pt idx="1446">
                  <c:v>72</c:v>
                </c:pt>
                <c:pt idx="1447">
                  <c:v>72</c:v>
                </c:pt>
                <c:pt idx="1448">
                  <c:v>72</c:v>
                </c:pt>
                <c:pt idx="1449">
                  <c:v>72</c:v>
                </c:pt>
                <c:pt idx="1450">
                  <c:v>72</c:v>
                </c:pt>
                <c:pt idx="1451">
                  <c:v>72</c:v>
                </c:pt>
                <c:pt idx="1452">
                  <c:v>72</c:v>
                </c:pt>
                <c:pt idx="1453">
                  <c:v>72</c:v>
                </c:pt>
                <c:pt idx="1454">
                  <c:v>72</c:v>
                </c:pt>
                <c:pt idx="1455">
                  <c:v>72</c:v>
                </c:pt>
                <c:pt idx="1456">
                  <c:v>72</c:v>
                </c:pt>
                <c:pt idx="1457">
                  <c:v>72</c:v>
                </c:pt>
                <c:pt idx="1458">
                  <c:v>72</c:v>
                </c:pt>
                <c:pt idx="1459">
                  <c:v>72</c:v>
                </c:pt>
                <c:pt idx="1460">
                  <c:v>72</c:v>
                </c:pt>
                <c:pt idx="1461">
                  <c:v>72</c:v>
                </c:pt>
                <c:pt idx="1462">
                  <c:v>72.099999999999994</c:v>
                </c:pt>
                <c:pt idx="1463">
                  <c:v>72.099999999999994</c:v>
                </c:pt>
                <c:pt idx="1464">
                  <c:v>72.099999999999994</c:v>
                </c:pt>
                <c:pt idx="1465">
                  <c:v>72.099999999999994</c:v>
                </c:pt>
                <c:pt idx="1466">
                  <c:v>72.099999999999994</c:v>
                </c:pt>
                <c:pt idx="1467">
                  <c:v>72.099999999999994</c:v>
                </c:pt>
                <c:pt idx="1468">
                  <c:v>72.099999999999994</c:v>
                </c:pt>
                <c:pt idx="1469">
                  <c:v>72.099999999999994</c:v>
                </c:pt>
                <c:pt idx="1470">
                  <c:v>72.099999999999994</c:v>
                </c:pt>
                <c:pt idx="1471">
                  <c:v>72.099999999999994</c:v>
                </c:pt>
                <c:pt idx="1472">
                  <c:v>72.099999999999994</c:v>
                </c:pt>
                <c:pt idx="1473">
                  <c:v>72.099999999999994</c:v>
                </c:pt>
                <c:pt idx="1474">
                  <c:v>72.099999999999994</c:v>
                </c:pt>
                <c:pt idx="1475">
                  <c:v>72.2</c:v>
                </c:pt>
                <c:pt idx="1476">
                  <c:v>72.2</c:v>
                </c:pt>
                <c:pt idx="1477">
                  <c:v>72.2</c:v>
                </c:pt>
                <c:pt idx="1478">
                  <c:v>72.2</c:v>
                </c:pt>
                <c:pt idx="1479">
                  <c:v>72.2</c:v>
                </c:pt>
                <c:pt idx="1480">
                  <c:v>72.2</c:v>
                </c:pt>
                <c:pt idx="1481">
                  <c:v>72.2</c:v>
                </c:pt>
                <c:pt idx="1482">
                  <c:v>72.2</c:v>
                </c:pt>
                <c:pt idx="1483">
                  <c:v>72.2</c:v>
                </c:pt>
                <c:pt idx="1484">
                  <c:v>72.2</c:v>
                </c:pt>
                <c:pt idx="1485">
                  <c:v>72.2</c:v>
                </c:pt>
                <c:pt idx="1486">
                  <c:v>72.2</c:v>
                </c:pt>
                <c:pt idx="1487">
                  <c:v>72.2</c:v>
                </c:pt>
                <c:pt idx="1488">
                  <c:v>72.2</c:v>
                </c:pt>
                <c:pt idx="1489">
                  <c:v>72.2</c:v>
                </c:pt>
                <c:pt idx="1490">
                  <c:v>72.2</c:v>
                </c:pt>
                <c:pt idx="1491">
                  <c:v>72.3</c:v>
                </c:pt>
                <c:pt idx="1492">
                  <c:v>72.3</c:v>
                </c:pt>
                <c:pt idx="1493">
                  <c:v>72.3</c:v>
                </c:pt>
                <c:pt idx="1494">
                  <c:v>72.3</c:v>
                </c:pt>
                <c:pt idx="1495">
                  <c:v>72.3</c:v>
                </c:pt>
                <c:pt idx="1496">
                  <c:v>72.3</c:v>
                </c:pt>
                <c:pt idx="1497">
                  <c:v>72.3</c:v>
                </c:pt>
                <c:pt idx="1498">
                  <c:v>72.3</c:v>
                </c:pt>
                <c:pt idx="1499">
                  <c:v>72.3</c:v>
                </c:pt>
                <c:pt idx="1500">
                  <c:v>72.3</c:v>
                </c:pt>
                <c:pt idx="1501">
                  <c:v>72.3</c:v>
                </c:pt>
                <c:pt idx="1502">
                  <c:v>72.3</c:v>
                </c:pt>
                <c:pt idx="1503">
                  <c:v>72.3</c:v>
                </c:pt>
                <c:pt idx="1504">
                  <c:v>72.3</c:v>
                </c:pt>
                <c:pt idx="1505">
                  <c:v>72.400000000000006</c:v>
                </c:pt>
                <c:pt idx="1506">
                  <c:v>72.400000000000006</c:v>
                </c:pt>
                <c:pt idx="1507">
                  <c:v>72.400000000000006</c:v>
                </c:pt>
                <c:pt idx="1508">
                  <c:v>72.400000000000006</c:v>
                </c:pt>
                <c:pt idx="1509">
                  <c:v>72.400000000000006</c:v>
                </c:pt>
                <c:pt idx="1510">
                  <c:v>72.400000000000006</c:v>
                </c:pt>
                <c:pt idx="1511">
                  <c:v>72.400000000000006</c:v>
                </c:pt>
                <c:pt idx="1512">
                  <c:v>72.400000000000006</c:v>
                </c:pt>
                <c:pt idx="1513">
                  <c:v>72.400000000000006</c:v>
                </c:pt>
                <c:pt idx="1514">
                  <c:v>72.400000000000006</c:v>
                </c:pt>
                <c:pt idx="1515">
                  <c:v>72.400000000000006</c:v>
                </c:pt>
                <c:pt idx="1516">
                  <c:v>72.400000000000006</c:v>
                </c:pt>
                <c:pt idx="1517">
                  <c:v>72.400000000000006</c:v>
                </c:pt>
                <c:pt idx="1518">
                  <c:v>72.400000000000006</c:v>
                </c:pt>
                <c:pt idx="1519">
                  <c:v>72.5</c:v>
                </c:pt>
                <c:pt idx="1520">
                  <c:v>72.5</c:v>
                </c:pt>
                <c:pt idx="1521">
                  <c:v>72.5</c:v>
                </c:pt>
                <c:pt idx="1522">
                  <c:v>72.5</c:v>
                </c:pt>
                <c:pt idx="1523">
                  <c:v>72.5</c:v>
                </c:pt>
                <c:pt idx="1524">
                  <c:v>72.5</c:v>
                </c:pt>
                <c:pt idx="1525">
                  <c:v>72.5</c:v>
                </c:pt>
                <c:pt idx="1526">
                  <c:v>72.5</c:v>
                </c:pt>
                <c:pt idx="1527">
                  <c:v>72.5</c:v>
                </c:pt>
                <c:pt idx="1528">
                  <c:v>72.5</c:v>
                </c:pt>
                <c:pt idx="1529">
                  <c:v>72.5</c:v>
                </c:pt>
                <c:pt idx="1530">
                  <c:v>72.5</c:v>
                </c:pt>
                <c:pt idx="1531">
                  <c:v>72.5</c:v>
                </c:pt>
                <c:pt idx="1532">
                  <c:v>72.5</c:v>
                </c:pt>
                <c:pt idx="1533">
                  <c:v>72.5</c:v>
                </c:pt>
                <c:pt idx="1534">
                  <c:v>72.5</c:v>
                </c:pt>
                <c:pt idx="1535">
                  <c:v>72.5</c:v>
                </c:pt>
                <c:pt idx="1536">
                  <c:v>72.5</c:v>
                </c:pt>
                <c:pt idx="1537">
                  <c:v>72.599999999999994</c:v>
                </c:pt>
                <c:pt idx="1538">
                  <c:v>72.599999999999994</c:v>
                </c:pt>
                <c:pt idx="1539">
                  <c:v>72.599999999999994</c:v>
                </c:pt>
                <c:pt idx="1540">
                  <c:v>72.599999999999994</c:v>
                </c:pt>
                <c:pt idx="1541">
                  <c:v>72.599999999999994</c:v>
                </c:pt>
                <c:pt idx="1542">
                  <c:v>72.599999999999994</c:v>
                </c:pt>
                <c:pt idx="1543">
                  <c:v>72.599999999999994</c:v>
                </c:pt>
                <c:pt idx="1544">
                  <c:v>72.599999999999994</c:v>
                </c:pt>
                <c:pt idx="1545">
                  <c:v>72.599999999999994</c:v>
                </c:pt>
                <c:pt idx="1546">
                  <c:v>72.599999999999994</c:v>
                </c:pt>
                <c:pt idx="1547">
                  <c:v>72.599999999999994</c:v>
                </c:pt>
                <c:pt idx="1548">
                  <c:v>72.599999999999994</c:v>
                </c:pt>
                <c:pt idx="1549">
                  <c:v>72.599999999999994</c:v>
                </c:pt>
                <c:pt idx="1550">
                  <c:v>72.599999999999994</c:v>
                </c:pt>
                <c:pt idx="1551">
                  <c:v>72.599999999999994</c:v>
                </c:pt>
                <c:pt idx="1552">
                  <c:v>72.599999999999994</c:v>
                </c:pt>
                <c:pt idx="1553">
                  <c:v>72.599999999999994</c:v>
                </c:pt>
                <c:pt idx="1554">
                  <c:v>72.599999999999994</c:v>
                </c:pt>
                <c:pt idx="1555">
                  <c:v>72.599999999999994</c:v>
                </c:pt>
                <c:pt idx="1556">
                  <c:v>72.599999999999994</c:v>
                </c:pt>
                <c:pt idx="1557">
                  <c:v>72.7</c:v>
                </c:pt>
                <c:pt idx="1558">
                  <c:v>72.7</c:v>
                </c:pt>
                <c:pt idx="1559">
                  <c:v>72.7</c:v>
                </c:pt>
                <c:pt idx="1560">
                  <c:v>72.7</c:v>
                </c:pt>
                <c:pt idx="1561">
                  <c:v>72.7</c:v>
                </c:pt>
                <c:pt idx="1562">
                  <c:v>72.7</c:v>
                </c:pt>
                <c:pt idx="1563">
                  <c:v>72.7</c:v>
                </c:pt>
                <c:pt idx="1564">
                  <c:v>72.7</c:v>
                </c:pt>
                <c:pt idx="1565">
                  <c:v>72.7</c:v>
                </c:pt>
                <c:pt idx="1566">
                  <c:v>72.7</c:v>
                </c:pt>
                <c:pt idx="1567">
                  <c:v>72.7</c:v>
                </c:pt>
                <c:pt idx="1568">
                  <c:v>72.7</c:v>
                </c:pt>
                <c:pt idx="1569">
                  <c:v>72.7</c:v>
                </c:pt>
                <c:pt idx="1570">
                  <c:v>72.7</c:v>
                </c:pt>
                <c:pt idx="1571">
                  <c:v>72.7</c:v>
                </c:pt>
                <c:pt idx="1572">
                  <c:v>72.7</c:v>
                </c:pt>
                <c:pt idx="1573">
                  <c:v>72.7</c:v>
                </c:pt>
                <c:pt idx="1574">
                  <c:v>72.7</c:v>
                </c:pt>
                <c:pt idx="1575">
                  <c:v>72.7</c:v>
                </c:pt>
                <c:pt idx="1576">
                  <c:v>72.7</c:v>
                </c:pt>
                <c:pt idx="1577">
                  <c:v>72.7</c:v>
                </c:pt>
                <c:pt idx="1578">
                  <c:v>72.8</c:v>
                </c:pt>
                <c:pt idx="1579">
                  <c:v>72.8</c:v>
                </c:pt>
                <c:pt idx="1580">
                  <c:v>72.8</c:v>
                </c:pt>
                <c:pt idx="1581">
                  <c:v>72.8</c:v>
                </c:pt>
                <c:pt idx="1582">
                  <c:v>72.8</c:v>
                </c:pt>
                <c:pt idx="1583">
                  <c:v>72.8</c:v>
                </c:pt>
                <c:pt idx="1584">
                  <c:v>72.8</c:v>
                </c:pt>
                <c:pt idx="1585">
                  <c:v>72.8</c:v>
                </c:pt>
                <c:pt idx="1586">
                  <c:v>72.8</c:v>
                </c:pt>
                <c:pt idx="1587">
                  <c:v>72.8</c:v>
                </c:pt>
                <c:pt idx="1588">
                  <c:v>72.8</c:v>
                </c:pt>
                <c:pt idx="1589">
                  <c:v>72.8</c:v>
                </c:pt>
                <c:pt idx="1590">
                  <c:v>72.8</c:v>
                </c:pt>
                <c:pt idx="1591">
                  <c:v>72.8</c:v>
                </c:pt>
                <c:pt idx="1592">
                  <c:v>72.8</c:v>
                </c:pt>
                <c:pt idx="1593">
                  <c:v>72.8</c:v>
                </c:pt>
                <c:pt idx="1594">
                  <c:v>72.8</c:v>
                </c:pt>
                <c:pt idx="1595">
                  <c:v>72.8</c:v>
                </c:pt>
                <c:pt idx="1596">
                  <c:v>72.8</c:v>
                </c:pt>
                <c:pt idx="1597">
                  <c:v>72.900000000000006</c:v>
                </c:pt>
                <c:pt idx="1598">
                  <c:v>72.900000000000006</c:v>
                </c:pt>
                <c:pt idx="1599">
                  <c:v>72.900000000000006</c:v>
                </c:pt>
                <c:pt idx="1600">
                  <c:v>72.900000000000006</c:v>
                </c:pt>
                <c:pt idx="1601">
                  <c:v>72.900000000000006</c:v>
                </c:pt>
                <c:pt idx="1602">
                  <c:v>72.900000000000006</c:v>
                </c:pt>
                <c:pt idx="1603">
                  <c:v>72.900000000000006</c:v>
                </c:pt>
                <c:pt idx="1604">
                  <c:v>72.900000000000006</c:v>
                </c:pt>
                <c:pt idx="1605">
                  <c:v>72.900000000000006</c:v>
                </c:pt>
                <c:pt idx="1606">
                  <c:v>72.900000000000006</c:v>
                </c:pt>
                <c:pt idx="1607">
                  <c:v>72.900000000000006</c:v>
                </c:pt>
                <c:pt idx="1608">
                  <c:v>72.900000000000006</c:v>
                </c:pt>
                <c:pt idx="1609">
                  <c:v>72.900000000000006</c:v>
                </c:pt>
                <c:pt idx="1610">
                  <c:v>72.900000000000006</c:v>
                </c:pt>
                <c:pt idx="1611">
                  <c:v>72.900000000000006</c:v>
                </c:pt>
                <c:pt idx="1612">
                  <c:v>72.900000000000006</c:v>
                </c:pt>
                <c:pt idx="1613">
                  <c:v>72.900000000000006</c:v>
                </c:pt>
                <c:pt idx="1614">
                  <c:v>72.900000000000006</c:v>
                </c:pt>
                <c:pt idx="1615">
                  <c:v>72.900000000000006</c:v>
                </c:pt>
                <c:pt idx="1616">
                  <c:v>73</c:v>
                </c:pt>
                <c:pt idx="1617">
                  <c:v>73</c:v>
                </c:pt>
                <c:pt idx="1618">
                  <c:v>73</c:v>
                </c:pt>
                <c:pt idx="1619">
                  <c:v>73</c:v>
                </c:pt>
                <c:pt idx="1620">
                  <c:v>73</c:v>
                </c:pt>
                <c:pt idx="1621">
                  <c:v>73</c:v>
                </c:pt>
                <c:pt idx="1622">
                  <c:v>73</c:v>
                </c:pt>
                <c:pt idx="1623">
                  <c:v>73</c:v>
                </c:pt>
                <c:pt idx="1624">
                  <c:v>73</c:v>
                </c:pt>
                <c:pt idx="1625">
                  <c:v>73</c:v>
                </c:pt>
                <c:pt idx="1626">
                  <c:v>73</c:v>
                </c:pt>
                <c:pt idx="1627">
                  <c:v>73</c:v>
                </c:pt>
                <c:pt idx="1628">
                  <c:v>73</c:v>
                </c:pt>
                <c:pt idx="1629">
                  <c:v>73</c:v>
                </c:pt>
                <c:pt idx="1630">
                  <c:v>73</c:v>
                </c:pt>
                <c:pt idx="1631">
                  <c:v>73</c:v>
                </c:pt>
                <c:pt idx="1632">
                  <c:v>73</c:v>
                </c:pt>
                <c:pt idx="1633">
                  <c:v>73</c:v>
                </c:pt>
                <c:pt idx="1634">
                  <c:v>73</c:v>
                </c:pt>
                <c:pt idx="1635">
                  <c:v>73</c:v>
                </c:pt>
                <c:pt idx="1636">
                  <c:v>73</c:v>
                </c:pt>
                <c:pt idx="1637">
                  <c:v>73</c:v>
                </c:pt>
                <c:pt idx="1638">
                  <c:v>73</c:v>
                </c:pt>
                <c:pt idx="1639">
                  <c:v>73</c:v>
                </c:pt>
                <c:pt idx="1640">
                  <c:v>73</c:v>
                </c:pt>
                <c:pt idx="1641">
                  <c:v>73</c:v>
                </c:pt>
                <c:pt idx="1642">
                  <c:v>73</c:v>
                </c:pt>
                <c:pt idx="1643">
                  <c:v>73</c:v>
                </c:pt>
                <c:pt idx="1644">
                  <c:v>73</c:v>
                </c:pt>
                <c:pt idx="1645">
                  <c:v>73</c:v>
                </c:pt>
                <c:pt idx="1646">
                  <c:v>73</c:v>
                </c:pt>
                <c:pt idx="1647">
                  <c:v>73</c:v>
                </c:pt>
                <c:pt idx="1648">
                  <c:v>73</c:v>
                </c:pt>
                <c:pt idx="1649">
                  <c:v>73</c:v>
                </c:pt>
                <c:pt idx="1650">
                  <c:v>73</c:v>
                </c:pt>
                <c:pt idx="1651">
                  <c:v>73</c:v>
                </c:pt>
                <c:pt idx="1652">
                  <c:v>73</c:v>
                </c:pt>
                <c:pt idx="1653">
                  <c:v>73</c:v>
                </c:pt>
                <c:pt idx="1654">
                  <c:v>73</c:v>
                </c:pt>
                <c:pt idx="1655">
                  <c:v>73</c:v>
                </c:pt>
                <c:pt idx="1656">
                  <c:v>73</c:v>
                </c:pt>
                <c:pt idx="1657">
                  <c:v>73</c:v>
                </c:pt>
                <c:pt idx="1658">
                  <c:v>73</c:v>
                </c:pt>
                <c:pt idx="1659">
                  <c:v>73</c:v>
                </c:pt>
                <c:pt idx="1660">
                  <c:v>73</c:v>
                </c:pt>
                <c:pt idx="1661">
                  <c:v>73.099999999999994</c:v>
                </c:pt>
                <c:pt idx="1662">
                  <c:v>73.099999999999994</c:v>
                </c:pt>
                <c:pt idx="1663">
                  <c:v>73.099999999999994</c:v>
                </c:pt>
                <c:pt idx="1664">
                  <c:v>73.099999999999994</c:v>
                </c:pt>
                <c:pt idx="1665">
                  <c:v>73.099999999999994</c:v>
                </c:pt>
                <c:pt idx="1666">
                  <c:v>73.099999999999994</c:v>
                </c:pt>
                <c:pt idx="1667">
                  <c:v>73.099999999999994</c:v>
                </c:pt>
                <c:pt idx="1668">
                  <c:v>73.099999999999994</c:v>
                </c:pt>
                <c:pt idx="1669">
                  <c:v>73.099999999999994</c:v>
                </c:pt>
                <c:pt idx="1670">
                  <c:v>73.099999999999994</c:v>
                </c:pt>
                <c:pt idx="1671">
                  <c:v>73.099999999999994</c:v>
                </c:pt>
                <c:pt idx="1672">
                  <c:v>73.099999999999994</c:v>
                </c:pt>
                <c:pt idx="1673">
                  <c:v>73.099999999999994</c:v>
                </c:pt>
                <c:pt idx="1674">
                  <c:v>73.099999999999994</c:v>
                </c:pt>
                <c:pt idx="1675">
                  <c:v>73.099999999999994</c:v>
                </c:pt>
                <c:pt idx="1676">
                  <c:v>73.099999999999994</c:v>
                </c:pt>
                <c:pt idx="1677">
                  <c:v>73.099999999999994</c:v>
                </c:pt>
                <c:pt idx="1678">
                  <c:v>73.099999999999994</c:v>
                </c:pt>
                <c:pt idx="1679">
                  <c:v>73.2</c:v>
                </c:pt>
                <c:pt idx="1680">
                  <c:v>73.2</c:v>
                </c:pt>
                <c:pt idx="1681">
                  <c:v>73.2</c:v>
                </c:pt>
                <c:pt idx="1682">
                  <c:v>73.2</c:v>
                </c:pt>
                <c:pt idx="1683">
                  <c:v>73.2</c:v>
                </c:pt>
                <c:pt idx="1684">
                  <c:v>73.2</c:v>
                </c:pt>
                <c:pt idx="1685">
                  <c:v>73.2</c:v>
                </c:pt>
                <c:pt idx="1686">
                  <c:v>73.2</c:v>
                </c:pt>
                <c:pt idx="1687">
                  <c:v>73.2</c:v>
                </c:pt>
                <c:pt idx="1688">
                  <c:v>73.2</c:v>
                </c:pt>
                <c:pt idx="1689">
                  <c:v>73.2</c:v>
                </c:pt>
                <c:pt idx="1690">
                  <c:v>73.2</c:v>
                </c:pt>
                <c:pt idx="1691">
                  <c:v>73.2</c:v>
                </c:pt>
                <c:pt idx="1692">
                  <c:v>73.2</c:v>
                </c:pt>
                <c:pt idx="1693">
                  <c:v>73.2</c:v>
                </c:pt>
                <c:pt idx="1694">
                  <c:v>73.2</c:v>
                </c:pt>
                <c:pt idx="1695">
                  <c:v>73.2</c:v>
                </c:pt>
                <c:pt idx="1696">
                  <c:v>73.2</c:v>
                </c:pt>
                <c:pt idx="1697">
                  <c:v>73.2</c:v>
                </c:pt>
                <c:pt idx="1698">
                  <c:v>73.2</c:v>
                </c:pt>
                <c:pt idx="1699">
                  <c:v>73.2</c:v>
                </c:pt>
                <c:pt idx="1700">
                  <c:v>73.2</c:v>
                </c:pt>
                <c:pt idx="1701">
                  <c:v>73.2</c:v>
                </c:pt>
                <c:pt idx="1702">
                  <c:v>73.3</c:v>
                </c:pt>
                <c:pt idx="1703">
                  <c:v>73.3</c:v>
                </c:pt>
                <c:pt idx="1704">
                  <c:v>73.3</c:v>
                </c:pt>
                <c:pt idx="1705">
                  <c:v>73.3</c:v>
                </c:pt>
                <c:pt idx="1706">
                  <c:v>73.3</c:v>
                </c:pt>
                <c:pt idx="1707">
                  <c:v>73.3</c:v>
                </c:pt>
                <c:pt idx="1708">
                  <c:v>73.3</c:v>
                </c:pt>
                <c:pt idx="1709">
                  <c:v>73.3</c:v>
                </c:pt>
                <c:pt idx="1710">
                  <c:v>73.3</c:v>
                </c:pt>
                <c:pt idx="1711">
                  <c:v>73.3</c:v>
                </c:pt>
                <c:pt idx="1712">
                  <c:v>73.3</c:v>
                </c:pt>
                <c:pt idx="1713">
                  <c:v>73.3</c:v>
                </c:pt>
                <c:pt idx="1714">
                  <c:v>73.3</c:v>
                </c:pt>
                <c:pt idx="1715">
                  <c:v>73.3</c:v>
                </c:pt>
                <c:pt idx="1716">
                  <c:v>73.3</c:v>
                </c:pt>
                <c:pt idx="1717">
                  <c:v>73.3</c:v>
                </c:pt>
                <c:pt idx="1718">
                  <c:v>73.3</c:v>
                </c:pt>
                <c:pt idx="1719">
                  <c:v>73.3</c:v>
                </c:pt>
                <c:pt idx="1720">
                  <c:v>73.3</c:v>
                </c:pt>
                <c:pt idx="1721">
                  <c:v>73.3</c:v>
                </c:pt>
                <c:pt idx="1722">
                  <c:v>73.3</c:v>
                </c:pt>
                <c:pt idx="1723">
                  <c:v>73.400000000000006</c:v>
                </c:pt>
                <c:pt idx="1724">
                  <c:v>73.400000000000006</c:v>
                </c:pt>
                <c:pt idx="1725">
                  <c:v>73.400000000000006</c:v>
                </c:pt>
                <c:pt idx="1726">
                  <c:v>73.400000000000006</c:v>
                </c:pt>
                <c:pt idx="1727">
                  <c:v>73.400000000000006</c:v>
                </c:pt>
                <c:pt idx="1728">
                  <c:v>73.400000000000006</c:v>
                </c:pt>
                <c:pt idx="1729">
                  <c:v>73.400000000000006</c:v>
                </c:pt>
                <c:pt idx="1730">
                  <c:v>73.400000000000006</c:v>
                </c:pt>
                <c:pt idx="1731">
                  <c:v>73.400000000000006</c:v>
                </c:pt>
                <c:pt idx="1732">
                  <c:v>73.400000000000006</c:v>
                </c:pt>
                <c:pt idx="1733">
                  <c:v>73.400000000000006</c:v>
                </c:pt>
                <c:pt idx="1734">
                  <c:v>73.400000000000006</c:v>
                </c:pt>
                <c:pt idx="1735">
                  <c:v>73.400000000000006</c:v>
                </c:pt>
                <c:pt idx="1736">
                  <c:v>73.400000000000006</c:v>
                </c:pt>
                <c:pt idx="1737">
                  <c:v>73.400000000000006</c:v>
                </c:pt>
                <c:pt idx="1738">
                  <c:v>73.400000000000006</c:v>
                </c:pt>
                <c:pt idx="1739">
                  <c:v>73.400000000000006</c:v>
                </c:pt>
                <c:pt idx="1740">
                  <c:v>73.400000000000006</c:v>
                </c:pt>
                <c:pt idx="1741">
                  <c:v>73.400000000000006</c:v>
                </c:pt>
                <c:pt idx="1742">
                  <c:v>73.5</c:v>
                </c:pt>
                <c:pt idx="1743">
                  <c:v>73.5</c:v>
                </c:pt>
                <c:pt idx="1744">
                  <c:v>73.5</c:v>
                </c:pt>
                <c:pt idx="1745">
                  <c:v>73.5</c:v>
                </c:pt>
                <c:pt idx="1746">
                  <c:v>73.5</c:v>
                </c:pt>
                <c:pt idx="1747">
                  <c:v>73.5</c:v>
                </c:pt>
                <c:pt idx="1748">
                  <c:v>73.5</c:v>
                </c:pt>
                <c:pt idx="1749">
                  <c:v>73.5</c:v>
                </c:pt>
                <c:pt idx="1750">
                  <c:v>73.5</c:v>
                </c:pt>
                <c:pt idx="1751">
                  <c:v>73.5</c:v>
                </c:pt>
                <c:pt idx="1752">
                  <c:v>73.5</c:v>
                </c:pt>
                <c:pt idx="1753">
                  <c:v>73.5</c:v>
                </c:pt>
                <c:pt idx="1754">
                  <c:v>73.5</c:v>
                </c:pt>
                <c:pt idx="1755">
                  <c:v>73.5</c:v>
                </c:pt>
                <c:pt idx="1756">
                  <c:v>73.5</c:v>
                </c:pt>
                <c:pt idx="1757">
                  <c:v>73.5</c:v>
                </c:pt>
                <c:pt idx="1758">
                  <c:v>73.5</c:v>
                </c:pt>
                <c:pt idx="1759">
                  <c:v>73.5</c:v>
                </c:pt>
                <c:pt idx="1760">
                  <c:v>73.5</c:v>
                </c:pt>
                <c:pt idx="1761">
                  <c:v>73.5</c:v>
                </c:pt>
                <c:pt idx="1762">
                  <c:v>73.5</c:v>
                </c:pt>
                <c:pt idx="1763">
                  <c:v>73.5</c:v>
                </c:pt>
                <c:pt idx="1764">
                  <c:v>73.5</c:v>
                </c:pt>
                <c:pt idx="1765">
                  <c:v>73.599999999999994</c:v>
                </c:pt>
                <c:pt idx="1766">
                  <c:v>73.599999999999994</c:v>
                </c:pt>
                <c:pt idx="1767">
                  <c:v>73.599999999999994</c:v>
                </c:pt>
                <c:pt idx="1768">
                  <c:v>73.599999999999994</c:v>
                </c:pt>
                <c:pt idx="1769">
                  <c:v>73.599999999999994</c:v>
                </c:pt>
                <c:pt idx="1770">
                  <c:v>73.599999999999994</c:v>
                </c:pt>
                <c:pt idx="1771">
                  <c:v>73.599999999999994</c:v>
                </c:pt>
                <c:pt idx="1772">
                  <c:v>73.599999999999994</c:v>
                </c:pt>
                <c:pt idx="1773">
                  <c:v>73.599999999999994</c:v>
                </c:pt>
                <c:pt idx="1774">
                  <c:v>73.599999999999994</c:v>
                </c:pt>
                <c:pt idx="1775">
                  <c:v>73.599999999999994</c:v>
                </c:pt>
                <c:pt idx="1776">
                  <c:v>73.599999999999994</c:v>
                </c:pt>
                <c:pt idx="1777">
                  <c:v>73.599999999999994</c:v>
                </c:pt>
                <c:pt idx="1778">
                  <c:v>73.599999999999994</c:v>
                </c:pt>
                <c:pt idx="1779">
                  <c:v>73.599999999999994</c:v>
                </c:pt>
                <c:pt idx="1780">
                  <c:v>73.599999999999994</c:v>
                </c:pt>
                <c:pt idx="1781">
                  <c:v>73.599999999999994</c:v>
                </c:pt>
                <c:pt idx="1782">
                  <c:v>73.599999999999994</c:v>
                </c:pt>
                <c:pt idx="1783">
                  <c:v>73.599999999999994</c:v>
                </c:pt>
                <c:pt idx="1784">
                  <c:v>73.599999999999994</c:v>
                </c:pt>
                <c:pt idx="1785">
                  <c:v>73.599999999999994</c:v>
                </c:pt>
                <c:pt idx="1786">
                  <c:v>73.599999999999994</c:v>
                </c:pt>
                <c:pt idx="1787">
                  <c:v>73.599999999999994</c:v>
                </c:pt>
                <c:pt idx="1788">
                  <c:v>73.599999999999994</c:v>
                </c:pt>
                <c:pt idx="1789">
                  <c:v>73.599999999999994</c:v>
                </c:pt>
                <c:pt idx="1790">
                  <c:v>73.599999999999994</c:v>
                </c:pt>
                <c:pt idx="1791">
                  <c:v>73.599999999999994</c:v>
                </c:pt>
                <c:pt idx="1792">
                  <c:v>73.599999999999994</c:v>
                </c:pt>
                <c:pt idx="1793">
                  <c:v>73.7</c:v>
                </c:pt>
                <c:pt idx="1794">
                  <c:v>73.7</c:v>
                </c:pt>
                <c:pt idx="1795">
                  <c:v>73.7</c:v>
                </c:pt>
                <c:pt idx="1796">
                  <c:v>73.7</c:v>
                </c:pt>
                <c:pt idx="1797">
                  <c:v>73.7</c:v>
                </c:pt>
                <c:pt idx="1798">
                  <c:v>73.7</c:v>
                </c:pt>
                <c:pt idx="1799">
                  <c:v>73.7</c:v>
                </c:pt>
                <c:pt idx="1800">
                  <c:v>73.7</c:v>
                </c:pt>
                <c:pt idx="1801">
                  <c:v>73.7</c:v>
                </c:pt>
                <c:pt idx="1802">
                  <c:v>73.7</c:v>
                </c:pt>
                <c:pt idx="1803">
                  <c:v>73.7</c:v>
                </c:pt>
                <c:pt idx="1804">
                  <c:v>73.7</c:v>
                </c:pt>
                <c:pt idx="1805">
                  <c:v>73.7</c:v>
                </c:pt>
                <c:pt idx="1806">
                  <c:v>73.7</c:v>
                </c:pt>
                <c:pt idx="1807">
                  <c:v>73.7</c:v>
                </c:pt>
                <c:pt idx="1808">
                  <c:v>73.7</c:v>
                </c:pt>
                <c:pt idx="1809">
                  <c:v>73.7</c:v>
                </c:pt>
                <c:pt idx="1810">
                  <c:v>73.7</c:v>
                </c:pt>
                <c:pt idx="1811">
                  <c:v>73.7</c:v>
                </c:pt>
                <c:pt idx="1812">
                  <c:v>73.8</c:v>
                </c:pt>
                <c:pt idx="1813">
                  <c:v>73.8</c:v>
                </c:pt>
                <c:pt idx="1814">
                  <c:v>73.8</c:v>
                </c:pt>
                <c:pt idx="1815">
                  <c:v>73.8</c:v>
                </c:pt>
                <c:pt idx="1816">
                  <c:v>73.8</c:v>
                </c:pt>
                <c:pt idx="1817">
                  <c:v>73.8</c:v>
                </c:pt>
                <c:pt idx="1818">
                  <c:v>73.8</c:v>
                </c:pt>
                <c:pt idx="1819">
                  <c:v>73.8</c:v>
                </c:pt>
                <c:pt idx="1820">
                  <c:v>73.8</c:v>
                </c:pt>
                <c:pt idx="1821">
                  <c:v>73.8</c:v>
                </c:pt>
                <c:pt idx="1822">
                  <c:v>73.8</c:v>
                </c:pt>
                <c:pt idx="1823">
                  <c:v>73.8</c:v>
                </c:pt>
                <c:pt idx="1824">
                  <c:v>73.8</c:v>
                </c:pt>
                <c:pt idx="1825">
                  <c:v>73.8</c:v>
                </c:pt>
                <c:pt idx="1826">
                  <c:v>73.8</c:v>
                </c:pt>
                <c:pt idx="1827">
                  <c:v>73.8</c:v>
                </c:pt>
                <c:pt idx="1828">
                  <c:v>73.8</c:v>
                </c:pt>
                <c:pt idx="1829">
                  <c:v>73.8</c:v>
                </c:pt>
                <c:pt idx="1830">
                  <c:v>73.8</c:v>
                </c:pt>
                <c:pt idx="1831">
                  <c:v>73.8</c:v>
                </c:pt>
                <c:pt idx="1832">
                  <c:v>73.8</c:v>
                </c:pt>
                <c:pt idx="1833">
                  <c:v>73.8</c:v>
                </c:pt>
                <c:pt idx="1834">
                  <c:v>73.900000000000006</c:v>
                </c:pt>
                <c:pt idx="1835">
                  <c:v>73.900000000000006</c:v>
                </c:pt>
                <c:pt idx="1836">
                  <c:v>73.900000000000006</c:v>
                </c:pt>
                <c:pt idx="1837">
                  <c:v>73.900000000000006</c:v>
                </c:pt>
                <c:pt idx="1838">
                  <c:v>73.900000000000006</c:v>
                </c:pt>
                <c:pt idx="1839">
                  <c:v>73.900000000000006</c:v>
                </c:pt>
                <c:pt idx="1840">
                  <c:v>73.900000000000006</c:v>
                </c:pt>
                <c:pt idx="1841">
                  <c:v>73.900000000000006</c:v>
                </c:pt>
                <c:pt idx="1842">
                  <c:v>73.900000000000006</c:v>
                </c:pt>
                <c:pt idx="1843">
                  <c:v>73.900000000000006</c:v>
                </c:pt>
                <c:pt idx="1844">
                  <c:v>73.900000000000006</c:v>
                </c:pt>
                <c:pt idx="1845">
                  <c:v>73.900000000000006</c:v>
                </c:pt>
                <c:pt idx="1846">
                  <c:v>73.900000000000006</c:v>
                </c:pt>
                <c:pt idx="1847">
                  <c:v>73.900000000000006</c:v>
                </c:pt>
                <c:pt idx="1848">
                  <c:v>73.900000000000006</c:v>
                </c:pt>
                <c:pt idx="1849">
                  <c:v>73.900000000000006</c:v>
                </c:pt>
                <c:pt idx="1850">
                  <c:v>73.900000000000006</c:v>
                </c:pt>
                <c:pt idx="1851">
                  <c:v>73.900000000000006</c:v>
                </c:pt>
                <c:pt idx="1852">
                  <c:v>73.900000000000006</c:v>
                </c:pt>
                <c:pt idx="1853">
                  <c:v>73.900000000000006</c:v>
                </c:pt>
                <c:pt idx="1854">
                  <c:v>73.900000000000006</c:v>
                </c:pt>
                <c:pt idx="1855">
                  <c:v>73.900000000000006</c:v>
                </c:pt>
                <c:pt idx="1856">
                  <c:v>73.900000000000006</c:v>
                </c:pt>
                <c:pt idx="1857">
                  <c:v>73.900000000000006</c:v>
                </c:pt>
                <c:pt idx="1858">
                  <c:v>73.900000000000006</c:v>
                </c:pt>
                <c:pt idx="1859">
                  <c:v>74</c:v>
                </c:pt>
                <c:pt idx="1860">
                  <c:v>74</c:v>
                </c:pt>
                <c:pt idx="1861">
                  <c:v>74</c:v>
                </c:pt>
                <c:pt idx="1862">
                  <c:v>74</c:v>
                </c:pt>
                <c:pt idx="1863">
                  <c:v>74</c:v>
                </c:pt>
                <c:pt idx="1864">
                  <c:v>74</c:v>
                </c:pt>
                <c:pt idx="1865">
                  <c:v>74</c:v>
                </c:pt>
                <c:pt idx="1866">
                  <c:v>74</c:v>
                </c:pt>
                <c:pt idx="1867">
                  <c:v>74</c:v>
                </c:pt>
                <c:pt idx="1868">
                  <c:v>74</c:v>
                </c:pt>
                <c:pt idx="1869">
                  <c:v>74</c:v>
                </c:pt>
                <c:pt idx="1870">
                  <c:v>74</c:v>
                </c:pt>
                <c:pt idx="1871">
                  <c:v>74</c:v>
                </c:pt>
                <c:pt idx="1872">
                  <c:v>74</c:v>
                </c:pt>
                <c:pt idx="1873">
                  <c:v>74</c:v>
                </c:pt>
                <c:pt idx="1874">
                  <c:v>74</c:v>
                </c:pt>
                <c:pt idx="1875">
                  <c:v>74</c:v>
                </c:pt>
                <c:pt idx="1876">
                  <c:v>74</c:v>
                </c:pt>
                <c:pt idx="1877">
                  <c:v>74</c:v>
                </c:pt>
                <c:pt idx="1878">
                  <c:v>74</c:v>
                </c:pt>
                <c:pt idx="1879">
                  <c:v>74</c:v>
                </c:pt>
                <c:pt idx="1880">
                  <c:v>74.099999999999994</c:v>
                </c:pt>
                <c:pt idx="1881">
                  <c:v>74.099999999999994</c:v>
                </c:pt>
                <c:pt idx="1882">
                  <c:v>74.099999999999994</c:v>
                </c:pt>
                <c:pt idx="1883">
                  <c:v>74.099999999999994</c:v>
                </c:pt>
                <c:pt idx="1884">
                  <c:v>74.099999999999994</c:v>
                </c:pt>
                <c:pt idx="1885">
                  <c:v>74.099999999999994</c:v>
                </c:pt>
                <c:pt idx="1886">
                  <c:v>74.099999999999994</c:v>
                </c:pt>
                <c:pt idx="1887">
                  <c:v>74.099999999999994</c:v>
                </c:pt>
                <c:pt idx="1888">
                  <c:v>74.099999999999994</c:v>
                </c:pt>
                <c:pt idx="1889">
                  <c:v>74.099999999999994</c:v>
                </c:pt>
                <c:pt idx="1890">
                  <c:v>74.099999999999994</c:v>
                </c:pt>
                <c:pt idx="1891">
                  <c:v>74.099999999999994</c:v>
                </c:pt>
                <c:pt idx="1892">
                  <c:v>74.099999999999994</c:v>
                </c:pt>
                <c:pt idx="1893">
                  <c:v>74.099999999999994</c:v>
                </c:pt>
                <c:pt idx="1894">
                  <c:v>74.099999999999994</c:v>
                </c:pt>
                <c:pt idx="1895">
                  <c:v>74.099999999999994</c:v>
                </c:pt>
                <c:pt idx="1896">
                  <c:v>74.099999999999994</c:v>
                </c:pt>
                <c:pt idx="1897">
                  <c:v>74.099999999999994</c:v>
                </c:pt>
                <c:pt idx="1898">
                  <c:v>74.099999999999994</c:v>
                </c:pt>
                <c:pt idx="1899">
                  <c:v>74.099999999999994</c:v>
                </c:pt>
                <c:pt idx="1900">
                  <c:v>74.099999999999994</c:v>
                </c:pt>
                <c:pt idx="1901">
                  <c:v>74.099999999999994</c:v>
                </c:pt>
                <c:pt idx="1902">
                  <c:v>74.099999999999994</c:v>
                </c:pt>
                <c:pt idx="1903">
                  <c:v>74.2</c:v>
                </c:pt>
                <c:pt idx="1904">
                  <c:v>74.2</c:v>
                </c:pt>
                <c:pt idx="1905">
                  <c:v>74.2</c:v>
                </c:pt>
                <c:pt idx="1906">
                  <c:v>74.2</c:v>
                </c:pt>
                <c:pt idx="1907">
                  <c:v>74.2</c:v>
                </c:pt>
                <c:pt idx="1908">
                  <c:v>74.2</c:v>
                </c:pt>
                <c:pt idx="1909">
                  <c:v>74.2</c:v>
                </c:pt>
                <c:pt idx="1910">
                  <c:v>74.2</c:v>
                </c:pt>
                <c:pt idx="1911">
                  <c:v>74.2</c:v>
                </c:pt>
                <c:pt idx="1912">
                  <c:v>74.2</c:v>
                </c:pt>
                <c:pt idx="1913">
                  <c:v>74.2</c:v>
                </c:pt>
                <c:pt idx="1914">
                  <c:v>74.2</c:v>
                </c:pt>
                <c:pt idx="1915">
                  <c:v>74.2</c:v>
                </c:pt>
                <c:pt idx="1916">
                  <c:v>74.2</c:v>
                </c:pt>
                <c:pt idx="1917">
                  <c:v>74.2</c:v>
                </c:pt>
                <c:pt idx="1918">
                  <c:v>74.2</c:v>
                </c:pt>
                <c:pt idx="1919">
                  <c:v>74.2</c:v>
                </c:pt>
                <c:pt idx="1920">
                  <c:v>74.2</c:v>
                </c:pt>
                <c:pt idx="1921">
                  <c:v>74.2</c:v>
                </c:pt>
                <c:pt idx="1922">
                  <c:v>74.2</c:v>
                </c:pt>
                <c:pt idx="1923">
                  <c:v>74.2</c:v>
                </c:pt>
                <c:pt idx="1924">
                  <c:v>74.2</c:v>
                </c:pt>
                <c:pt idx="1925">
                  <c:v>74.2</c:v>
                </c:pt>
                <c:pt idx="1926">
                  <c:v>74.3</c:v>
                </c:pt>
                <c:pt idx="1927">
                  <c:v>74.3</c:v>
                </c:pt>
                <c:pt idx="1928">
                  <c:v>74.3</c:v>
                </c:pt>
                <c:pt idx="1929">
                  <c:v>74.3</c:v>
                </c:pt>
                <c:pt idx="1930">
                  <c:v>74.3</c:v>
                </c:pt>
                <c:pt idx="1931">
                  <c:v>74.3</c:v>
                </c:pt>
                <c:pt idx="1932">
                  <c:v>74.3</c:v>
                </c:pt>
                <c:pt idx="1933">
                  <c:v>74.3</c:v>
                </c:pt>
                <c:pt idx="1934">
                  <c:v>74.3</c:v>
                </c:pt>
                <c:pt idx="1935">
                  <c:v>74.3</c:v>
                </c:pt>
                <c:pt idx="1936">
                  <c:v>74.3</c:v>
                </c:pt>
                <c:pt idx="1937">
                  <c:v>74.3</c:v>
                </c:pt>
                <c:pt idx="1938">
                  <c:v>74.3</c:v>
                </c:pt>
                <c:pt idx="1939">
                  <c:v>74.400000000000006</c:v>
                </c:pt>
                <c:pt idx="1940">
                  <c:v>74.400000000000006</c:v>
                </c:pt>
                <c:pt idx="1941">
                  <c:v>74.400000000000006</c:v>
                </c:pt>
                <c:pt idx="1942">
                  <c:v>74.400000000000006</c:v>
                </c:pt>
                <c:pt idx="1943">
                  <c:v>74.400000000000006</c:v>
                </c:pt>
                <c:pt idx="1944">
                  <c:v>74.400000000000006</c:v>
                </c:pt>
                <c:pt idx="1945">
                  <c:v>74.400000000000006</c:v>
                </c:pt>
                <c:pt idx="1946">
                  <c:v>74.400000000000006</c:v>
                </c:pt>
                <c:pt idx="1947">
                  <c:v>74.400000000000006</c:v>
                </c:pt>
                <c:pt idx="1948">
                  <c:v>74.400000000000006</c:v>
                </c:pt>
                <c:pt idx="1949">
                  <c:v>74.400000000000006</c:v>
                </c:pt>
                <c:pt idx="1950">
                  <c:v>74.400000000000006</c:v>
                </c:pt>
                <c:pt idx="1951">
                  <c:v>74.400000000000006</c:v>
                </c:pt>
                <c:pt idx="1952">
                  <c:v>74.400000000000006</c:v>
                </c:pt>
                <c:pt idx="1953">
                  <c:v>74.400000000000006</c:v>
                </c:pt>
                <c:pt idx="1954">
                  <c:v>74.400000000000006</c:v>
                </c:pt>
                <c:pt idx="1955">
                  <c:v>74.400000000000006</c:v>
                </c:pt>
                <c:pt idx="1956">
                  <c:v>74.400000000000006</c:v>
                </c:pt>
                <c:pt idx="1957">
                  <c:v>74.400000000000006</c:v>
                </c:pt>
                <c:pt idx="1958">
                  <c:v>74.400000000000006</c:v>
                </c:pt>
                <c:pt idx="1959">
                  <c:v>74.400000000000006</c:v>
                </c:pt>
                <c:pt idx="1960">
                  <c:v>74.400000000000006</c:v>
                </c:pt>
                <c:pt idx="1961">
                  <c:v>74.400000000000006</c:v>
                </c:pt>
                <c:pt idx="1962">
                  <c:v>74.5</c:v>
                </c:pt>
                <c:pt idx="1963">
                  <c:v>74.5</c:v>
                </c:pt>
                <c:pt idx="1964">
                  <c:v>74.5</c:v>
                </c:pt>
                <c:pt idx="1965">
                  <c:v>74.5</c:v>
                </c:pt>
                <c:pt idx="1966">
                  <c:v>74.5</c:v>
                </c:pt>
                <c:pt idx="1967">
                  <c:v>74.5</c:v>
                </c:pt>
                <c:pt idx="1968">
                  <c:v>74.5</c:v>
                </c:pt>
                <c:pt idx="1969">
                  <c:v>74.5</c:v>
                </c:pt>
                <c:pt idx="1970">
                  <c:v>74.5</c:v>
                </c:pt>
                <c:pt idx="1971">
                  <c:v>74.5</c:v>
                </c:pt>
                <c:pt idx="1972">
                  <c:v>74.5</c:v>
                </c:pt>
                <c:pt idx="1973">
                  <c:v>74.5</c:v>
                </c:pt>
                <c:pt idx="1974">
                  <c:v>74.5</c:v>
                </c:pt>
                <c:pt idx="1975">
                  <c:v>74.5</c:v>
                </c:pt>
                <c:pt idx="1976">
                  <c:v>74.5</c:v>
                </c:pt>
                <c:pt idx="1977">
                  <c:v>74.5</c:v>
                </c:pt>
                <c:pt idx="1978">
                  <c:v>74.5</c:v>
                </c:pt>
                <c:pt idx="1979">
                  <c:v>74.5</c:v>
                </c:pt>
                <c:pt idx="1980">
                  <c:v>74.5</c:v>
                </c:pt>
                <c:pt idx="1981">
                  <c:v>74.5</c:v>
                </c:pt>
                <c:pt idx="1982">
                  <c:v>74.5</c:v>
                </c:pt>
                <c:pt idx="1983">
                  <c:v>74.5</c:v>
                </c:pt>
                <c:pt idx="1984">
                  <c:v>74.5</c:v>
                </c:pt>
                <c:pt idx="1985">
                  <c:v>74.5</c:v>
                </c:pt>
                <c:pt idx="1986">
                  <c:v>74.599999999999994</c:v>
                </c:pt>
                <c:pt idx="1987">
                  <c:v>74.599999999999994</c:v>
                </c:pt>
                <c:pt idx="1988">
                  <c:v>74.599999999999994</c:v>
                </c:pt>
                <c:pt idx="1989">
                  <c:v>74.599999999999994</c:v>
                </c:pt>
                <c:pt idx="1990">
                  <c:v>74.599999999999994</c:v>
                </c:pt>
                <c:pt idx="1991">
                  <c:v>74.599999999999994</c:v>
                </c:pt>
                <c:pt idx="1992">
                  <c:v>74.599999999999994</c:v>
                </c:pt>
                <c:pt idx="1993">
                  <c:v>74.599999999999994</c:v>
                </c:pt>
                <c:pt idx="1994">
                  <c:v>74.599999999999994</c:v>
                </c:pt>
                <c:pt idx="1995">
                  <c:v>74.599999999999994</c:v>
                </c:pt>
                <c:pt idx="1996">
                  <c:v>74.599999999999994</c:v>
                </c:pt>
                <c:pt idx="1997">
                  <c:v>74.599999999999994</c:v>
                </c:pt>
                <c:pt idx="1998">
                  <c:v>74.599999999999994</c:v>
                </c:pt>
                <c:pt idx="1999">
                  <c:v>74.599999999999994</c:v>
                </c:pt>
                <c:pt idx="2000" formatCode="General">
                  <c:v>74.599999999999994</c:v>
                </c:pt>
                <c:pt idx="2001" formatCode="General">
                  <c:v>74.599999999999994</c:v>
                </c:pt>
                <c:pt idx="2002" formatCode="General">
                  <c:v>74.599999999999994</c:v>
                </c:pt>
                <c:pt idx="2003" formatCode="General">
                  <c:v>74.599999999999994</c:v>
                </c:pt>
                <c:pt idx="2004" formatCode="General">
                  <c:v>74.599999999999994</c:v>
                </c:pt>
                <c:pt idx="2005" formatCode="General">
                  <c:v>74.599999999999994</c:v>
                </c:pt>
                <c:pt idx="2006" formatCode="General">
                  <c:v>74.7</c:v>
                </c:pt>
                <c:pt idx="2007" formatCode="General">
                  <c:v>74.7</c:v>
                </c:pt>
                <c:pt idx="2008" formatCode="General">
                  <c:v>74.7</c:v>
                </c:pt>
                <c:pt idx="2009" formatCode="General">
                  <c:v>74.7</c:v>
                </c:pt>
                <c:pt idx="2010" formatCode="General">
                  <c:v>74.7</c:v>
                </c:pt>
                <c:pt idx="2011" formatCode="General">
                  <c:v>74.7</c:v>
                </c:pt>
                <c:pt idx="2012" formatCode="General">
                  <c:v>74.7</c:v>
                </c:pt>
                <c:pt idx="2013" formatCode="General">
                  <c:v>74.7</c:v>
                </c:pt>
                <c:pt idx="2014" formatCode="General">
                  <c:v>74.7</c:v>
                </c:pt>
                <c:pt idx="2015" formatCode="General">
                  <c:v>74.7</c:v>
                </c:pt>
                <c:pt idx="2016" formatCode="General">
                  <c:v>74.7</c:v>
                </c:pt>
                <c:pt idx="2017" formatCode="General">
                  <c:v>74.7</c:v>
                </c:pt>
                <c:pt idx="2018" formatCode="General">
                  <c:v>74.7</c:v>
                </c:pt>
                <c:pt idx="2019" formatCode="General">
                  <c:v>74.7</c:v>
                </c:pt>
                <c:pt idx="2020" formatCode="General">
                  <c:v>74.7</c:v>
                </c:pt>
                <c:pt idx="2021" formatCode="General">
                  <c:v>74.7</c:v>
                </c:pt>
                <c:pt idx="2022" formatCode="General">
                  <c:v>74.7</c:v>
                </c:pt>
                <c:pt idx="2023" formatCode="General">
                  <c:v>74.7</c:v>
                </c:pt>
                <c:pt idx="2024" formatCode="General">
                  <c:v>74.7</c:v>
                </c:pt>
                <c:pt idx="2025" formatCode="General">
                  <c:v>74.7</c:v>
                </c:pt>
                <c:pt idx="2026" formatCode="General">
                  <c:v>74.7</c:v>
                </c:pt>
                <c:pt idx="2027" formatCode="General">
                  <c:v>74.7</c:v>
                </c:pt>
                <c:pt idx="2028" formatCode="General">
                  <c:v>74.7</c:v>
                </c:pt>
                <c:pt idx="2029" formatCode="General">
                  <c:v>74.7</c:v>
                </c:pt>
                <c:pt idx="2030" formatCode="General">
                  <c:v>74.8</c:v>
                </c:pt>
                <c:pt idx="2031" formatCode="General">
                  <c:v>74.8</c:v>
                </c:pt>
                <c:pt idx="2032" formatCode="General">
                  <c:v>74.8</c:v>
                </c:pt>
                <c:pt idx="2033" formatCode="General">
                  <c:v>74.8</c:v>
                </c:pt>
                <c:pt idx="2034" formatCode="General">
                  <c:v>74.8</c:v>
                </c:pt>
                <c:pt idx="2035" formatCode="General">
                  <c:v>74.8</c:v>
                </c:pt>
                <c:pt idx="2036" formatCode="General">
                  <c:v>74.8</c:v>
                </c:pt>
                <c:pt idx="2037" formatCode="General">
                  <c:v>74.8</c:v>
                </c:pt>
                <c:pt idx="2038" formatCode="General">
                  <c:v>74.8</c:v>
                </c:pt>
                <c:pt idx="2039" formatCode="General">
                  <c:v>74.8</c:v>
                </c:pt>
                <c:pt idx="2040" formatCode="General">
                  <c:v>74.8</c:v>
                </c:pt>
                <c:pt idx="2041" formatCode="General">
                  <c:v>74.8</c:v>
                </c:pt>
                <c:pt idx="2042" formatCode="General">
                  <c:v>74.8</c:v>
                </c:pt>
                <c:pt idx="2043" formatCode="General">
                  <c:v>74.8</c:v>
                </c:pt>
                <c:pt idx="2044" formatCode="General">
                  <c:v>74.8</c:v>
                </c:pt>
                <c:pt idx="2045" formatCode="General">
                  <c:v>74.8</c:v>
                </c:pt>
                <c:pt idx="2046" formatCode="General">
                  <c:v>74.8</c:v>
                </c:pt>
                <c:pt idx="2047" formatCode="General">
                  <c:v>74.8</c:v>
                </c:pt>
                <c:pt idx="2048" formatCode="General">
                  <c:v>74.900000000000006</c:v>
                </c:pt>
                <c:pt idx="2049" formatCode="General">
                  <c:v>74.900000000000006</c:v>
                </c:pt>
                <c:pt idx="2050" formatCode="General">
                  <c:v>74.900000000000006</c:v>
                </c:pt>
                <c:pt idx="2051" formatCode="General">
                  <c:v>74.900000000000006</c:v>
                </c:pt>
                <c:pt idx="2052" formatCode="General">
                  <c:v>74.900000000000006</c:v>
                </c:pt>
                <c:pt idx="2053" formatCode="General">
                  <c:v>74.900000000000006</c:v>
                </c:pt>
                <c:pt idx="2054" formatCode="General">
                  <c:v>74.900000000000006</c:v>
                </c:pt>
                <c:pt idx="2055" formatCode="General">
                  <c:v>74.900000000000006</c:v>
                </c:pt>
                <c:pt idx="2056" formatCode="General">
                  <c:v>74.900000000000006</c:v>
                </c:pt>
                <c:pt idx="2057" formatCode="General">
                  <c:v>74.900000000000006</c:v>
                </c:pt>
                <c:pt idx="2058" formatCode="General">
                  <c:v>74.900000000000006</c:v>
                </c:pt>
                <c:pt idx="2059" formatCode="General">
                  <c:v>74.900000000000006</c:v>
                </c:pt>
                <c:pt idx="2060" formatCode="General">
                  <c:v>74.900000000000006</c:v>
                </c:pt>
                <c:pt idx="2061" formatCode="General">
                  <c:v>74.900000000000006</c:v>
                </c:pt>
                <c:pt idx="2062" formatCode="General">
                  <c:v>74.900000000000006</c:v>
                </c:pt>
                <c:pt idx="2063" formatCode="General">
                  <c:v>74.900000000000006</c:v>
                </c:pt>
                <c:pt idx="2064" formatCode="General">
                  <c:v>74.900000000000006</c:v>
                </c:pt>
                <c:pt idx="2065" formatCode="General">
                  <c:v>74.900000000000006</c:v>
                </c:pt>
                <c:pt idx="2066" formatCode="General">
                  <c:v>74.900000000000006</c:v>
                </c:pt>
                <c:pt idx="2067" formatCode="General">
                  <c:v>74.900000000000006</c:v>
                </c:pt>
                <c:pt idx="2068" formatCode="General">
                  <c:v>74.900000000000006</c:v>
                </c:pt>
                <c:pt idx="2069" formatCode="General">
                  <c:v>74.900000000000006</c:v>
                </c:pt>
                <c:pt idx="2070" formatCode="General">
                  <c:v>74.900000000000006</c:v>
                </c:pt>
                <c:pt idx="2071" formatCode="General">
                  <c:v>75</c:v>
                </c:pt>
                <c:pt idx="2072" formatCode="General">
                  <c:v>75</c:v>
                </c:pt>
                <c:pt idx="2073" formatCode="General">
                  <c:v>75</c:v>
                </c:pt>
                <c:pt idx="2074" formatCode="General">
                  <c:v>75</c:v>
                </c:pt>
                <c:pt idx="2075" formatCode="General">
                  <c:v>75</c:v>
                </c:pt>
                <c:pt idx="2076" formatCode="General">
                  <c:v>75</c:v>
                </c:pt>
                <c:pt idx="2077" formatCode="General">
                  <c:v>75</c:v>
                </c:pt>
                <c:pt idx="2078" formatCode="General">
                  <c:v>75</c:v>
                </c:pt>
                <c:pt idx="2079" formatCode="General">
                  <c:v>75</c:v>
                </c:pt>
                <c:pt idx="2080" formatCode="General">
                  <c:v>75</c:v>
                </c:pt>
                <c:pt idx="2081" formatCode="General">
                  <c:v>75</c:v>
                </c:pt>
                <c:pt idx="2082" formatCode="General">
                  <c:v>75</c:v>
                </c:pt>
                <c:pt idx="2083" formatCode="General">
                  <c:v>75</c:v>
                </c:pt>
                <c:pt idx="2084" formatCode="General">
                  <c:v>75</c:v>
                </c:pt>
                <c:pt idx="2085" formatCode="General">
                  <c:v>75</c:v>
                </c:pt>
                <c:pt idx="2086" formatCode="General">
                  <c:v>75</c:v>
                </c:pt>
                <c:pt idx="2087" formatCode="General">
                  <c:v>75</c:v>
                </c:pt>
                <c:pt idx="2088" formatCode="General">
                  <c:v>75</c:v>
                </c:pt>
                <c:pt idx="2089" formatCode="General">
                  <c:v>75</c:v>
                </c:pt>
                <c:pt idx="2090" formatCode="General">
                  <c:v>75</c:v>
                </c:pt>
                <c:pt idx="2091" formatCode="General">
                  <c:v>75</c:v>
                </c:pt>
                <c:pt idx="2092" formatCode="General">
                  <c:v>75</c:v>
                </c:pt>
                <c:pt idx="2093" formatCode="General">
                  <c:v>75</c:v>
                </c:pt>
                <c:pt idx="2094" formatCode="General">
                  <c:v>75</c:v>
                </c:pt>
                <c:pt idx="2095" formatCode="General">
                  <c:v>75</c:v>
                </c:pt>
                <c:pt idx="2096" formatCode="General">
                  <c:v>75</c:v>
                </c:pt>
                <c:pt idx="2097" formatCode="General">
                  <c:v>75</c:v>
                </c:pt>
                <c:pt idx="2098" formatCode="General">
                  <c:v>75</c:v>
                </c:pt>
                <c:pt idx="2099" formatCode="General">
                  <c:v>75</c:v>
                </c:pt>
                <c:pt idx="2100" formatCode="General">
                  <c:v>75</c:v>
                </c:pt>
                <c:pt idx="2101" formatCode="General">
                  <c:v>75</c:v>
                </c:pt>
                <c:pt idx="2102" formatCode="General">
                  <c:v>75</c:v>
                </c:pt>
                <c:pt idx="2103" formatCode="General">
                  <c:v>75</c:v>
                </c:pt>
                <c:pt idx="2104" formatCode="General">
                  <c:v>75.099999999999994</c:v>
                </c:pt>
                <c:pt idx="2105" formatCode="General">
                  <c:v>75.099999999999994</c:v>
                </c:pt>
                <c:pt idx="2106" formatCode="General">
                  <c:v>75.099999999999994</c:v>
                </c:pt>
                <c:pt idx="2107" formatCode="General">
                  <c:v>75.099999999999994</c:v>
                </c:pt>
                <c:pt idx="2108" formatCode="General">
                  <c:v>75.099999999999994</c:v>
                </c:pt>
                <c:pt idx="2109" formatCode="General">
                  <c:v>75.099999999999994</c:v>
                </c:pt>
                <c:pt idx="2110" formatCode="General">
                  <c:v>75.099999999999994</c:v>
                </c:pt>
                <c:pt idx="2111" formatCode="General">
                  <c:v>75.099999999999994</c:v>
                </c:pt>
                <c:pt idx="2112" formatCode="General">
                  <c:v>75.099999999999994</c:v>
                </c:pt>
                <c:pt idx="2113" formatCode="General">
                  <c:v>75.099999999999994</c:v>
                </c:pt>
                <c:pt idx="2114" formatCode="General">
                  <c:v>75.2</c:v>
                </c:pt>
                <c:pt idx="2115" formatCode="General">
                  <c:v>75.2</c:v>
                </c:pt>
                <c:pt idx="2116" formatCode="General">
                  <c:v>75.2</c:v>
                </c:pt>
                <c:pt idx="2117" formatCode="General">
                  <c:v>75.2</c:v>
                </c:pt>
                <c:pt idx="2118" formatCode="General">
                  <c:v>75.2</c:v>
                </c:pt>
                <c:pt idx="2119" formatCode="General">
                  <c:v>75.2</c:v>
                </c:pt>
                <c:pt idx="2120" formatCode="General">
                  <c:v>75.2</c:v>
                </c:pt>
                <c:pt idx="2121" formatCode="General">
                  <c:v>75.2</c:v>
                </c:pt>
                <c:pt idx="2122" formatCode="General">
                  <c:v>75.2</c:v>
                </c:pt>
                <c:pt idx="2123" formatCode="General">
                  <c:v>75.2</c:v>
                </c:pt>
                <c:pt idx="2124" formatCode="General">
                  <c:v>75.2</c:v>
                </c:pt>
                <c:pt idx="2125" formatCode="General">
                  <c:v>75.2</c:v>
                </c:pt>
                <c:pt idx="2126" formatCode="General">
                  <c:v>75.2</c:v>
                </c:pt>
                <c:pt idx="2127" formatCode="General">
                  <c:v>75.2</c:v>
                </c:pt>
                <c:pt idx="2128" formatCode="General">
                  <c:v>75.2</c:v>
                </c:pt>
                <c:pt idx="2129" formatCode="General">
                  <c:v>75.3</c:v>
                </c:pt>
                <c:pt idx="2130" formatCode="General">
                  <c:v>75.3</c:v>
                </c:pt>
                <c:pt idx="2131" formatCode="General">
                  <c:v>75.3</c:v>
                </c:pt>
                <c:pt idx="2132" formatCode="General">
                  <c:v>75.3</c:v>
                </c:pt>
                <c:pt idx="2133" formatCode="General">
                  <c:v>75.3</c:v>
                </c:pt>
                <c:pt idx="2134" formatCode="General">
                  <c:v>75.3</c:v>
                </c:pt>
                <c:pt idx="2135" formatCode="General">
                  <c:v>75.3</c:v>
                </c:pt>
                <c:pt idx="2136" formatCode="General">
                  <c:v>75.3</c:v>
                </c:pt>
                <c:pt idx="2137" formatCode="General">
                  <c:v>75.3</c:v>
                </c:pt>
                <c:pt idx="2138" formatCode="General">
                  <c:v>75.3</c:v>
                </c:pt>
                <c:pt idx="2139" formatCode="General">
                  <c:v>75.3</c:v>
                </c:pt>
                <c:pt idx="2140" formatCode="General">
                  <c:v>75.3</c:v>
                </c:pt>
                <c:pt idx="2141" formatCode="General">
                  <c:v>75.3</c:v>
                </c:pt>
                <c:pt idx="2142" formatCode="General">
                  <c:v>75.3</c:v>
                </c:pt>
                <c:pt idx="2143" formatCode="General">
                  <c:v>75.3</c:v>
                </c:pt>
                <c:pt idx="2144" formatCode="General">
                  <c:v>75.3</c:v>
                </c:pt>
                <c:pt idx="2145" formatCode="General">
                  <c:v>75.400000000000006</c:v>
                </c:pt>
                <c:pt idx="2146" formatCode="General">
                  <c:v>75.400000000000006</c:v>
                </c:pt>
                <c:pt idx="2147" formatCode="General">
                  <c:v>75.400000000000006</c:v>
                </c:pt>
                <c:pt idx="2148" formatCode="General">
                  <c:v>75.400000000000006</c:v>
                </c:pt>
                <c:pt idx="2149" formatCode="General">
                  <c:v>75.400000000000006</c:v>
                </c:pt>
                <c:pt idx="2150" formatCode="General">
                  <c:v>75.400000000000006</c:v>
                </c:pt>
                <c:pt idx="2151" formatCode="General">
                  <c:v>75.400000000000006</c:v>
                </c:pt>
                <c:pt idx="2152" formatCode="General">
                  <c:v>75.400000000000006</c:v>
                </c:pt>
                <c:pt idx="2153" formatCode="General">
                  <c:v>75.400000000000006</c:v>
                </c:pt>
                <c:pt idx="2154" formatCode="General">
                  <c:v>75.400000000000006</c:v>
                </c:pt>
                <c:pt idx="2155" formatCode="General">
                  <c:v>75.400000000000006</c:v>
                </c:pt>
                <c:pt idx="2156" formatCode="General">
                  <c:v>75.400000000000006</c:v>
                </c:pt>
                <c:pt idx="2157" formatCode="General">
                  <c:v>75.400000000000006</c:v>
                </c:pt>
                <c:pt idx="2158" formatCode="General">
                  <c:v>75.400000000000006</c:v>
                </c:pt>
                <c:pt idx="2159" formatCode="General">
                  <c:v>75.400000000000006</c:v>
                </c:pt>
                <c:pt idx="2160" formatCode="General">
                  <c:v>75.400000000000006</c:v>
                </c:pt>
                <c:pt idx="2161" formatCode="General">
                  <c:v>75.400000000000006</c:v>
                </c:pt>
                <c:pt idx="2162" formatCode="General">
                  <c:v>75.400000000000006</c:v>
                </c:pt>
                <c:pt idx="2163" formatCode="General">
                  <c:v>75.400000000000006</c:v>
                </c:pt>
                <c:pt idx="2164" formatCode="General">
                  <c:v>75.400000000000006</c:v>
                </c:pt>
                <c:pt idx="2165" formatCode="General">
                  <c:v>75.400000000000006</c:v>
                </c:pt>
                <c:pt idx="2166" formatCode="General">
                  <c:v>75.5</c:v>
                </c:pt>
                <c:pt idx="2167" formatCode="General">
                  <c:v>75.5</c:v>
                </c:pt>
                <c:pt idx="2168" formatCode="General">
                  <c:v>75.5</c:v>
                </c:pt>
                <c:pt idx="2169" formatCode="General">
                  <c:v>75.5</c:v>
                </c:pt>
                <c:pt idx="2170" formatCode="General">
                  <c:v>75.5</c:v>
                </c:pt>
                <c:pt idx="2171" formatCode="General">
                  <c:v>75.5</c:v>
                </c:pt>
                <c:pt idx="2172" formatCode="General">
                  <c:v>75.5</c:v>
                </c:pt>
                <c:pt idx="2173" formatCode="General">
                  <c:v>75.5</c:v>
                </c:pt>
                <c:pt idx="2174" formatCode="General">
                  <c:v>75.5</c:v>
                </c:pt>
                <c:pt idx="2175" formatCode="General">
                  <c:v>75.5</c:v>
                </c:pt>
                <c:pt idx="2176" formatCode="General">
                  <c:v>75.5</c:v>
                </c:pt>
                <c:pt idx="2177" formatCode="General">
                  <c:v>75.5</c:v>
                </c:pt>
                <c:pt idx="2178" formatCode="General">
                  <c:v>75.5</c:v>
                </c:pt>
                <c:pt idx="2179" formatCode="General">
                  <c:v>75.599999999999994</c:v>
                </c:pt>
                <c:pt idx="2180" formatCode="General">
                  <c:v>75.599999999999994</c:v>
                </c:pt>
                <c:pt idx="2181" formatCode="General">
                  <c:v>75.599999999999994</c:v>
                </c:pt>
                <c:pt idx="2182" formatCode="General">
                  <c:v>75.599999999999994</c:v>
                </c:pt>
                <c:pt idx="2183" formatCode="General">
                  <c:v>75.599999999999994</c:v>
                </c:pt>
                <c:pt idx="2184" formatCode="General">
                  <c:v>75.599999999999994</c:v>
                </c:pt>
                <c:pt idx="2185" formatCode="General">
                  <c:v>75.599999999999994</c:v>
                </c:pt>
                <c:pt idx="2186" formatCode="General">
                  <c:v>75.599999999999994</c:v>
                </c:pt>
                <c:pt idx="2187" formatCode="General">
                  <c:v>75.599999999999994</c:v>
                </c:pt>
                <c:pt idx="2188" formatCode="General">
                  <c:v>75.599999999999994</c:v>
                </c:pt>
                <c:pt idx="2189" formatCode="General">
                  <c:v>75.599999999999994</c:v>
                </c:pt>
                <c:pt idx="2190" formatCode="General">
                  <c:v>75.599999999999994</c:v>
                </c:pt>
                <c:pt idx="2191" formatCode="General">
                  <c:v>75.599999999999994</c:v>
                </c:pt>
                <c:pt idx="2192" formatCode="General">
                  <c:v>75.599999999999994</c:v>
                </c:pt>
                <c:pt idx="2193" formatCode="General">
                  <c:v>75.599999999999994</c:v>
                </c:pt>
                <c:pt idx="2194" formatCode="General">
                  <c:v>75.599999999999994</c:v>
                </c:pt>
                <c:pt idx="2195" formatCode="General">
                  <c:v>75.7</c:v>
                </c:pt>
                <c:pt idx="2196" formatCode="General">
                  <c:v>75.7</c:v>
                </c:pt>
                <c:pt idx="2197" formatCode="General">
                  <c:v>75.7</c:v>
                </c:pt>
                <c:pt idx="2198" formatCode="General">
                  <c:v>75.7</c:v>
                </c:pt>
                <c:pt idx="2199" formatCode="General">
                  <c:v>75.7</c:v>
                </c:pt>
                <c:pt idx="2200" formatCode="General">
                  <c:v>75.7</c:v>
                </c:pt>
                <c:pt idx="2201" formatCode="General">
                  <c:v>75.7</c:v>
                </c:pt>
                <c:pt idx="2202" formatCode="General">
                  <c:v>75.7</c:v>
                </c:pt>
                <c:pt idx="2203" formatCode="General">
                  <c:v>75.7</c:v>
                </c:pt>
                <c:pt idx="2204" formatCode="General">
                  <c:v>75.7</c:v>
                </c:pt>
                <c:pt idx="2205" formatCode="General">
                  <c:v>75.8</c:v>
                </c:pt>
                <c:pt idx="2206" formatCode="General">
                  <c:v>75.8</c:v>
                </c:pt>
                <c:pt idx="2207" formatCode="General">
                  <c:v>75.8</c:v>
                </c:pt>
                <c:pt idx="2208" formatCode="General">
                  <c:v>75.8</c:v>
                </c:pt>
                <c:pt idx="2209" formatCode="General">
                  <c:v>75.8</c:v>
                </c:pt>
                <c:pt idx="2210" formatCode="General">
                  <c:v>75.8</c:v>
                </c:pt>
                <c:pt idx="2211" formatCode="General">
                  <c:v>75.8</c:v>
                </c:pt>
                <c:pt idx="2212" formatCode="General">
                  <c:v>75.8</c:v>
                </c:pt>
                <c:pt idx="2213" formatCode="General">
                  <c:v>75.8</c:v>
                </c:pt>
                <c:pt idx="2214" formatCode="General">
                  <c:v>75.8</c:v>
                </c:pt>
                <c:pt idx="2215" formatCode="General">
                  <c:v>75.8</c:v>
                </c:pt>
                <c:pt idx="2216" formatCode="General">
                  <c:v>75.8</c:v>
                </c:pt>
                <c:pt idx="2217" formatCode="General">
                  <c:v>75.8</c:v>
                </c:pt>
                <c:pt idx="2218" formatCode="General">
                  <c:v>75.8</c:v>
                </c:pt>
                <c:pt idx="2219" formatCode="General">
                  <c:v>75.900000000000006</c:v>
                </c:pt>
                <c:pt idx="2220" formatCode="General">
                  <c:v>75.900000000000006</c:v>
                </c:pt>
                <c:pt idx="2221" formatCode="General">
                  <c:v>75.900000000000006</c:v>
                </c:pt>
                <c:pt idx="2222" formatCode="General">
                  <c:v>75.900000000000006</c:v>
                </c:pt>
                <c:pt idx="2223" formatCode="General">
                  <c:v>75.900000000000006</c:v>
                </c:pt>
                <c:pt idx="2224" formatCode="General">
                  <c:v>75.900000000000006</c:v>
                </c:pt>
                <c:pt idx="2225" formatCode="General">
                  <c:v>75.900000000000006</c:v>
                </c:pt>
                <c:pt idx="2226" formatCode="General">
                  <c:v>75.900000000000006</c:v>
                </c:pt>
                <c:pt idx="2227" formatCode="General">
                  <c:v>76</c:v>
                </c:pt>
                <c:pt idx="2228" formatCode="General">
                  <c:v>76</c:v>
                </c:pt>
                <c:pt idx="2229" formatCode="General">
                  <c:v>76</c:v>
                </c:pt>
                <c:pt idx="2230" formatCode="General">
                  <c:v>76</c:v>
                </c:pt>
                <c:pt idx="2231" formatCode="General">
                  <c:v>76</c:v>
                </c:pt>
                <c:pt idx="2232" formatCode="General">
                  <c:v>76</c:v>
                </c:pt>
                <c:pt idx="2233" formatCode="General">
                  <c:v>76</c:v>
                </c:pt>
                <c:pt idx="2234" formatCode="General">
                  <c:v>76</c:v>
                </c:pt>
                <c:pt idx="2235" formatCode="General">
                  <c:v>76</c:v>
                </c:pt>
                <c:pt idx="2236" formatCode="General">
                  <c:v>76</c:v>
                </c:pt>
                <c:pt idx="2237" formatCode="General">
                  <c:v>76</c:v>
                </c:pt>
                <c:pt idx="2238" formatCode="General">
                  <c:v>76</c:v>
                </c:pt>
                <c:pt idx="2239" formatCode="General">
                  <c:v>76</c:v>
                </c:pt>
                <c:pt idx="2240" formatCode="General">
                  <c:v>76</c:v>
                </c:pt>
                <c:pt idx="2241" formatCode="General">
                  <c:v>76</c:v>
                </c:pt>
                <c:pt idx="2242" formatCode="General">
                  <c:v>76</c:v>
                </c:pt>
                <c:pt idx="2243" formatCode="General">
                  <c:v>76</c:v>
                </c:pt>
                <c:pt idx="2244" formatCode="General">
                  <c:v>76</c:v>
                </c:pt>
                <c:pt idx="2245" formatCode="General">
                  <c:v>76</c:v>
                </c:pt>
                <c:pt idx="2246" formatCode="General">
                  <c:v>76</c:v>
                </c:pt>
                <c:pt idx="2247" formatCode="General">
                  <c:v>76</c:v>
                </c:pt>
                <c:pt idx="2248" formatCode="General">
                  <c:v>76</c:v>
                </c:pt>
                <c:pt idx="2249" formatCode="General">
                  <c:v>76</c:v>
                </c:pt>
                <c:pt idx="2250" formatCode="General">
                  <c:v>76</c:v>
                </c:pt>
                <c:pt idx="2251" formatCode="General">
                  <c:v>76</c:v>
                </c:pt>
                <c:pt idx="2252" formatCode="General">
                  <c:v>76.099999999999994</c:v>
                </c:pt>
                <c:pt idx="2253" formatCode="General">
                  <c:v>76.099999999999994</c:v>
                </c:pt>
                <c:pt idx="2254" formatCode="General">
                  <c:v>76.099999999999994</c:v>
                </c:pt>
                <c:pt idx="2255" formatCode="General">
                  <c:v>76.099999999999994</c:v>
                </c:pt>
                <c:pt idx="2256" formatCode="General">
                  <c:v>76.099999999999994</c:v>
                </c:pt>
                <c:pt idx="2257" formatCode="General">
                  <c:v>76.099999999999994</c:v>
                </c:pt>
                <c:pt idx="2258" formatCode="General">
                  <c:v>76.099999999999994</c:v>
                </c:pt>
                <c:pt idx="2259" formatCode="General">
                  <c:v>76.099999999999994</c:v>
                </c:pt>
                <c:pt idx="2260" formatCode="General">
                  <c:v>76.099999999999994</c:v>
                </c:pt>
                <c:pt idx="2261" formatCode="General">
                  <c:v>76.099999999999994</c:v>
                </c:pt>
                <c:pt idx="2262" formatCode="General">
                  <c:v>76.099999999999994</c:v>
                </c:pt>
                <c:pt idx="2263" formatCode="General">
                  <c:v>76.2</c:v>
                </c:pt>
                <c:pt idx="2264" formatCode="General">
                  <c:v>76.2</c:v>
                </c:pt>
                <c:pt idx="2265" formatCode="General">
                  <c:v>76.2</c:v>
                </c:pt>
                <c:pt idx="2266" formatCode="General">
                  <c:v>76.2</c:v>
                </c:pt>
                <c:pt idx="2267" formatCode="General">
                  <c:v>76.2</c:v>
                </c:pt>
                <c:pt idx="2268" formatCode="General">
                  <c:v>76.2</c:v>
                </c:pt>
                <c:pt idx="2269" formatCode="General">
                  <c:v>76.2</c:v>
                </c:pt>
                <c:pt idx="2270" formatCode="General">
                  <c:v>76.2</c:v>
                </c:pt>
                <c:pt idx="2271" formatCode="General">
                  <c:v>76.2</c:v>
                </c:pt>
                <c:pt idx="2272" formatCode="General">
                  <c:v>76.2</c:v>
                </c:pt>
                <c:pt idx="2273" formatCode="General">
                  <c:v>76.2</c:v>
                </c:pt>
                <c:pt idx="2274" formatCode="General">
                  <c:v>76.2</c:v>
                </c:pt>
                <c:pt idx="2275" formatCode="General">
                  <c:v>76.3</c:v>
                </c:pt>
                <c:pt idx="2276" formatCode="General">
                  <c:v>76.3</c:v>
                </c:pt>
                <c:pt idx="2277" formatCode="General">
                  <c:v>76.3</c:v>
                </c:pt>
                <c:pt idx="2278" formatCode="General">
                  <c:v>76.3</c:v>
                </c:pt>
                <c:pt idx="2279" formatCode="General">
                  <c:v>76.3</c:v>
                </c:pt>
                <c:pt idx="2280" formatCode="General">
                  <c:v>76.3</c:v>
                </c:pt>
                <c:pt idx="2281" formatCode="General">
                  <c:v>76.3</c:v>
                </c:pt>
                <c:pt idx="2282" formatCode="General">
                  <c:v>76.3</c:v>
                </c:pt>
                <c:pt idx="2283" formatCode="General">
                  <c:v>76.3</c:v>
                </c:pt>
                <c:pt idx="2284" formatCode="General">
                  <c:v>76.3</c:v>
                </c:pt>
                <c:pt idx="2285" formatCode="General">
                  <c:v>76.400000000000006</c:v>
                </c:pt>
                <c:pt idx="2286" formatCode="General">
                  <c:v>76.400000000000006</c:v>
                </c:pt>
                <c:pt idx="2287" formatCode="General">
                  <c:v>76.400000000000006</c:v>
                </c:pt>
                <c:pt idx="2288" formatCode="General">
                  <c:v>76.400000000000006</c:v>
                </c:pt>
                <c:pt idx="2289" formatCode="General">
                  <c:v>76.400000000000006</c:v>
                </c:pt>
                <c:pt idx="2290" formatCode="General">
                  <c:v>76.400000000000006</c:v>
                </c:pt>
                <c:pt idx="2291" formatCode="General">
                  <c:v>76.400000000000006</c:v>
                </c:pt>
                <c:pt idx="2292" formatCode="General">
                  <c:v>76.400000000000006</c:v>
                </c:pt>
                <c:pt idx="2293" formatCode="General">
                  <c:v>76.400000000000006</c:v>
                </c:pt>
                <c:pt idx="2294" formatCode="General">
                  <c:v>76.5</c:v>
                </c:pt>
                <c:pt idx="2295" formatCode="General">
                  <c:v>76.5</c:v>
                </c:pt>
                <c:pt idx="2296" formatCode="General">
                  <c:v>76.5</c:v>
                </c:pt>
                <c:pt idx="2297" formatCode="General">
                  <c:v>76.5</c:v>
                </c:pt>
                <c:pt idx="2298" formatCode="General">
                  <c:v>76.5</c:v>
                </c:pt>
                <c:pt idx="2299" formatCode="General">
                  <c:v>76.5</c:v>
                </c:pt>
                <c:pt idx="2300" formatCode="General">
                  <c:v>76.5</c:v>
                </c:pt>
                <c:pt idx="2301" formatCode="General">
                  <c:v>76.5</c:v>
                </c:pt>
                <c:pt idx="2302" formatCode="General">
                  <c:v>76.599999999999994</c:v>
                </c:pt>
                <c:pt idx="2303" formatCode="General">
                  <c:v>76.599999999999994</c:v>
                </c:pt>
                <c:pt idx="2304" formatCode="General">
                  <c:v>76.599999999999994</c:v>
                </c:pt>
                <c:pt idx="2305" formatCode="General">
                  <c:v>76.599999999999994</c:v>
                </c:pt>
                <c:pt idx="2306" formatCode="General">
                  <c:v>76.599999999999994</c:v>
                </c:pt>
                <c:pt idx="2307" formatCode="General">
                  <c:v>76.599999999999994</c:v>
                </c:pt>
                <c:pt idx="2308" formatCode="General">
                  <c:v>76.599999999999994</c:v>
                </c:pt>
                <c:pt idx="2309" formatCode="General">
                  <c:v>76.599999999999994</c:v>
                </c:pt>
                <c:pt idx="2310" formatCode="General">
                  <c:v>76.599999999999994</c:v>
                </c:pt>
                <c:pt idx="2311" formatCode="General">
                  <c:v>76.599999999999994</c:v>
                </c:pt>
                <c:pt idx="2312" formatCode="General">
                  <c:v>76.599999999999994</c:v>
                </c:pt>
                <c:pt idx="2313" formatCode="General">
                  <c:v>76.7</c:v>
                </c:pt>
                <c:pt idx="2314" formatCode="General">
                  <c:v>76.7</c:v>
                </c:pt>
                <c:pt idx="2315" formatCode="General">
                  <c:v>76.7</c:v>
                </c:pt>
                <c:pt idx="2316" formatCode="General">
                  <c:v>76.7</c:v>
                </c:pt>
                <c:pt idx="2317" formatCode="General">
                  <c:v>76.7</c:v>
                </c:pt>
                <c:pt idx="2318" formatCode="General">
                  <c:v>76.7</c:v>
                </c:pt>
                <c:pt idx="2319" formatCode="General">
                  <c:v>76.7</c:v>
                </c:pt>
                <c:pt idx="2320" formatCode="General">
                  <c:v>76.7</c:v>
                </c:pt>
                <c:pt idx="2321" formatCode="General">
                  <c:v>76.7</c:v>
                </c:pt>
                <c:pt idx="2322" formatCode="General">
                  <c:v>76.8</c:v>
                </c:pt>
                <c:pt idx="2323" formatCode="General">
                  <c:v>76.8</c:v>
                </c:pt>
                <c:pt idx="2324" formatCode="General">
                  <c:v>76.8</c:v>
                </c:pt>
                <c:pt idx="2325" formatCode="General">
                  <c:v>76.8</c:v>
                </c:pt>
                <c:pt idx="2326" formatCode="General">
                  <c:v>76.8</c:v>
                </c:pt>
                <c:pt idx="2327" formatCode="General">
                  <c:v>76.8</c:v>
                </c:pt>
                <c:pt idx="2328" formatCode="General">
                  <c:v>76.8</c:v>
                </c:pt>
                <c:pt idx="2329" formatCode="General">
                  <c:v>76.8</c:v>
                </c:pt>
                <c:pt idx="2330" formatCode="General">
                  <c:v>76.8</c:v>
                </c:pt>
                <c:pt idx="2331" formatCode="General">
                  <c:v>76.8</c:v>
                </c:pt>
                <c:pt idx="2332" formatCode="General">
                  <c:v>76.900000000000006</c:v>
                </c:pt>
                <c:pt idx="2333" formatCode="General">
                  <c:v>76.900000000000006</c:v>
                </c:pt>
                <c:pt idx="2334" formatCode="General">
                  <c:v>76.900000000000006</c:v>
                </c:pt>
                <c:pt idx="2335" formatCode="General">
                  <c:v>76.900000000000006</c:v>
                </c:pt>
                <c:pt idx="2336" formatCode="General">
                  <c:v>76.900000000000006</c:v>
                </c:pt>
                <c:pt idx="2337" formatCode="General">
                  <c:v>76.900000000000006</c:v>
                </c:pt>
                <c:pt idx="2338" formatCode="General">
                  <c:v>76.900000000000006</c:v>
                </c:pt>
                <c:pt idx="2339" formatCode="General">
                  <c:v>76.900000000000006</c:v>
                </c:pt>
                <c:pt idx="2340" formatCode="General">
                  <c:v>76.900000000000006</c:v>
                </c:pt>
                <c:pt idx="2341" formatCode="General">
                  <c:v>76.900000000000006</c:v>
                </c:pt>
                <c:pt idx="2342" formatCode="General">
                  <c:v>77</c:v>
                </c:pt>
                <c:pt idx="2343" formatCode="General">
                  <c:v>77</c:v>
                </c:pt>
                <c:pt idx="2344" formatCode="General">
                  <c:v>77</c:v>
                </c:pt>
                <c:pt idx="2345" formatCode="General">
                  <c:v>77</c:v>
                </c:pt>
                <c:pt idx="2346" formatCode="General">
                  <c:v>77</c:v>
                </c:pt>
                <c:pt idx="2347" formatCode="General">
                  <c:v>77</c:v>
                </c:pt>
                <c:pt idx="2348" formatCode="General">
                  <c:v>77</c:v>
                </c:pt>
                <c:pt idx="2349" formatCode="General">
                  <c:v>77</c:v>
                </c:pt>
                <c:pt idx="2350" formatCode="General">
                  <c:v>77</c:v>
                </c:pt>
                <c:pt idx="2351" formatCode="General">
                  <c:v>77</c:v>
                </c:pt>
                <c:pt idx="2352" formatCode="General">
                  <c:v>77</c:v>
                </c:pt>
                <c:pt idx="2353" formatCode="General">
                  <c:v>77</c:v>
                </c:pt>
                <c:pt idx="2354" formatCode="General">
                  <c:v>77</c:v>
                </c:pt>
                <c:pt idx="2355" formatCode="General">
                  <c:v>77</c:v>
                </c:pt>
                <c:pt idx="2356" formatCode="General">
                  <c:v>77</c:v>
                </c:pt>
                <c:pt idx="2357" formatCode="General">
                  <c:v>77</c:v>
                </c:pt>
                <c:pt idx="2358" formatCode="General">
                  <c:v>77</c:v>
                </c:pt>
                <c:pt idx="2359" formatCode="General">
                  <c:v>77</c:v>
                </c:pt>
                <c:pt idx="2360" formatCode="General">
                  <c:v>77</c:v>
                </c:pt>
                <c:pt idx="2361" formatCode="General">
                  <c:v>77</c:v>
                </c:pt>
                <c:pt idx="2362" formatCode="General">
                  <c:v>77</c:v>
                </c:pt>
                <c:pt idx="2363" formatCode="General">
                  <c:v>77</c:v>
                </c:pt>
                <c:pt idx="2364" formatCode="General">
                  <c:v>77.099999999999994</c:v>
                </c:pt>
                <c:pt idx="2365" formatCode="General">
                  <c:v>77.099999999999994</c:v>
                </c:pt>
                <c:pt idx="2366" formatCode="General">
                  <c:v>77.099999999999994</c:v>
                </c:pt>
                <c:pt idx="2367" formatCode="General">
                  <c:v>77.099999999999994</c:v>
                </c:pt>
                <c:pt idx="2368" formatCode="General">
                  <c:v>77.099999999999994</c:v>
                </c:pt>
                <c:pt idx="2369" formatCode="General">
                  <c:v>77.099999999999994</c:v>
                </c:pt>
                <c:pt idx="2370" formatCode="General">
                  <c:v>77.2</c:v>
                </c:pt>
                <c:pt idx="2371" formatCode="General">
                  <c:v>77.2</c:v>
                </c:pt>
                <c:pt idx="2372" formatCode="General">
                  <c:v>77.2</c:v>
                </c:pt>
                <c:pt idx="2373" formatCode="General">
                  <c:v>77.2</c:v>
                </c:pt>
                <c:pt idx="2374" formatCode="General">
                  <c:v>77.2</c:v>
                </c:pt>
                <c:pt idx="2375" formatCode="General">
                  <c:v>77.2</c:v>
                </c:pt>
                <c:pt idx="2376" formatCode="General">
                  <c:v>77.2</c:v>
                </c:pt>
                <c:pt idx="2377" formatCode="General">
                  <c:v>77.2</c:v>
                </c:pt>
                <c:pt idx="2378" formatCode="General">
                  <c:v>77.3</c:v>
                </c:pt>
                <c:pt idx="2379" formatCode="General">
                  <c:v>77.3</c:v>
                </c:pt>
                <c:pt idx="2380" formatCode="General">
                  <c:v>77.3</c:v>
                </c:pt>
                <c:pt idx="2381" formatCode="General">
                  <c:v>77.3</c:v>
                </c:pt>
                <c:pt idx="2382" formatCode="General">
                  <c:v>77.3</c:v>
                </c:pt>
                <c:pt idx="2383" formatCode="General">
                  <c:v>77.3</c:v>
                </c:pt>
                <c:pt idx="2384" formatCode="General">
                  <c:v>77.3</c:v>
                </c:pt>
                <c:pt idx="2385" formatCode="General">
                  <c:v>77.3</c:v>
                </c:pt>
                <c:pt idx="2386" formatCode="General">
                  <c:v>77.3</c:v>
                </c:pt>
                <c:pt idx="2387" formatCode="General">
                  <c:v>77.3</c:v>
                </c:pt>
                <c:pt idx="2388" formatCode="General">
                  <c:v>77.400000000000006</c:v>
                </c:pt>
                <c:pt idx="2389" formatCode="General">
                  <c:v>77.400000000000006</c:v>
                </c:pt>
                <c:pt idx="2390" formatCode="General">
                  <c:v>77.400000000000006</c:v>
                </c:pt>
                <c:pt idx="2391" formatCode="General">
                  <c:v>77.400000000000006</c:v>
                </c:pt>
                <c:pt idx="2392" formatCode="General">
                  <c:v>77.5</c:v>
                </c:pt>
                <c:pt idx="2393" formatCode="General">
                  <c:v>77.5</c:v>
                </c:pt>
                <c:pt idx="2394" formatCode="General">
                  <c:v>77.5</c:v>
                </c:pt>
                <c:pt idx="2395" formatCode="General">
                  <c:v>77.5</c:v>
                </c:pt>
                <c:pt idx="2396" formatCode="General">
                  <c:v>77.5</c:v>
                </c:pt>
                <c:pt idx="2397" formatCode="General">
                  <c:v>77.5</c:v>
                </c:pt>
                <c:pt idx="2398" formatCode="General">
                  <c:v>77.5</c:v>
                </c:pt>
                <c:pt idx="2399" formatCode="General">
                  <c:v>77.5</c:v>
                </c:pt>
                <c:pt idx="2400" formatCode="General">
                  <c:v>77.5</c:v>
                </c:pt>
                <c:pt idx="2401" formatCode="General">
                  <c:v>77.5</c:v>
                </c:pt>
                <c:pt idx="2402" formatCode="General">
                  <c:v>77.5</c:v>
                </c:pt>
                <c:pt idx="2403" formatCode="General">
                  <c:v>77.599999999999994</c:v>
                </c:pt>
                <c:pt idx="2404" formatCode="General">
                  <c:v>77.599999999999994</c:v>
                </c:pt>
                <c:pt idx="2405" formatCode="General">
                  <c:v>77.599999999999994</c:v>
                </c:pt>
                <c:pt idx="2406" formatCode="General">
                  <c:v>77.599999999999994</c:v>
                </c:pt>
                <c:pt idx="2407" formatCode="General">
                  <c:v>77.599999999999994</c:v>
                </c:pt>
                <c:pt idx="2408" formatCode="General">
                  <c:v>77.599999999999994</c:v>
                </c:pt>
                <c:pt idx="2409" formatCode="General">
                  <c:v>77.599999999999994</c:v>
                </c:pt>
                <c:pt idx="2410" formatCode="General">
                  <c:v>77.7</c:v>
                </c:pt>
                <c:pt idx="2411" formatCode="General">
                  <c:v>77.7</c:v>
                </c:pt>
                <c:pt idx="2412" formatCode="General">
                  <c:v>77.7</c:v>
                </c:pt>
                <c:pt idx="2413" formatCode="General">
                  <c:v>77.7</c:v>
                </c:pt>
                <c:pt idx="2414" formatCode="General">
                  <c:v>77.7</c:v>
                </c:pt>
                <c:pt idx="2415" formatCode="General">
                  <c:v>77.7</c:v>
                </c:pt>
                <c:pt idx="2416" formatCode="General">
                  <c:v>77.8</c:v>
                </c:pt>
                <c:pt idx="2417" formatCode="General">
                  <c:v>77.8</c:v>
                </c:pt>
                <c:pt idx="2418" formatCode="General">
                  <c:v>77.8</c:v>
                </c:pt>
                <c:pt idx="2419" formatCode="General">
                  <c:v>77.8</c:v>
                </c:pt>
                <c:pt idx="2420" formatCode="General">
                  <c:v>77.8</c:v>
                </c:pt>
                <c:pt idx="2421" formatCode="General">
                  <c:v>77.8</c:v>
                </c:pt>
                <c:pt idx="2422" formatCode="General">
                  <c:v>77.8</c:v>
                </c:pt>
                <c:pt idx="2423" formatCode="General">
                  <c:v>77.8</c:v>
                </c:pt>
                <c:pt idx="2424" formatCode="General">
                  <c:v>77.8</c:v>
                </c:pt>
                <c:pt idx="2425" formatCode="General">
                  <c:v>77.8</c:v>
                </c:pt>
                <c:pt idx="2426" formatCode="General">
                  <c:v>77.900000000000006</c:v>
                </c:pt>
                <c:pt idx="2427" formatCode="General">
                  <c:v>77.900000000000006</c:v>
                </c:pt>
                <c:pt idx="2428" formatCode="General">
                  <c:v>77.900000000000006</c:v>
                </c:pt>
                <c:pt idx="2429" formatCode="General">
                  <c:v>77.900000000000006</c:v>
                </c:pt>
                <c:pt idx="2430" formatCode="General">
                  <c:v>78</c:v>
                </c:pt>
                <c:pt idx="2431" formatCode="General">
                  <c:v>78</c:v>
                </c:pt>
                <c:pt idx="2432" formatCode="General">
                  <c:v>78</c:v>
                </c:pt>
                <c:pt idx="2433" formatCode="General">
                  <c:v>78</c:v>
                </c:pt>
                <c:pt idx="2434" formatCode="General">
                  <c:v>78</c:v>
                </c:pt>
                <c:pt idx="2435" formatCode="General">
                  <c:v>78</c:v>
                </c:pt>
                <c:pt idx="2436" formatCode="General">
                  <c:v>78</c:v>
                </c:pt>
                <c:pt idx="2437" formatCode="General">
                  <c:v>78</c:v>
                </c:pt>
                <c:pt idx="2438" formatCode="General">
                  <c:v>78</c:v>
                </c:pt>
                <c:pt idx="2439" formatCode="General">
                  <c:v>78</c:v>
                </c:pt>
                <c:pt idx="2440" formatCode="General">
                  <c:v>78</c:v>
                </c:pt>
                <c:pt idx="2441" formatCode="General">
                  <c:v>78</c:v>
                </c:pt>
                <c:pt idx="2442" formatCode="General">
                  <c:v>78</c:v>
                </c:pt>
                <c:pt idx="2443" formatCode="General">
                  <c:v>78</c:v>
                </c:pt>
                <c:pt idx="2444" formatCode="General">
                  <c:v>78</c:v>
                </c:pt>
                <c:pt idx="2445" formatCode="General">
                  <c:v>78</c:v>
                </c:pt>
                <c:pt idx="2446" formatCode="General">
                  <c:v>78</c:v>
                </c:pt>
                <c:pt idx="2447" formatCode="General">
                  <c:v>78</c:v>
                </c:pt>
                <c:pt idx="2448" formatCode="General">
                  <c:v>78</c:v>
                </c:pt>
                <c:pt idx="2449" formatCode="General">
                  <c:v>78</c:v>
                </c:pt>
                <c:pt idx="2450" formatCode="General">
                  <c:v>78</c:v>
                </c:pt>
                <c:pt idx="2451" formatCode="General">
                  <c:v>78</c:v>
                </c:pt>
                <c:pt idx="2452" formatCode="General">
                  <c:v>78</c:v>
                </c:pt>
                <c:pt idx="2453" formatCode="General">
                  <c:v>78</c:v>
                </c:pt>
                <c:pt idx="2454" formatCode="General">
                  <c:v>78</c:v>
                </c:pt>
                <c:pt idx="2455" formatCode="General">
                  <c:v>78</c:v>
                </c:pt>
                <c:pt idx="2456" formatCode="General">
                  <c:v>78</c:v>
                </c:pt>
                <c:pt idx="2457" formatCode="General">
                  <c:v>78</c:v>
                </c:pt>
                <c:pt idx="2458" formatCode="General">
                  <c:v>78</c:v>
                </c:pt>
                <c:pt idx="2459" formatCode="General">
                  <c:v>78</c:v>
                </c:pt>
                <c:pt idx="2460" formatCode="General">
                  <c:v>78</c:v>
                </c:pt>
                <c:pt idx="2461" formatCode="General">
                  <c:v>78.099999999999994</c:v>
                </c:pt>
                <c:pt idx="2462" formatCode="General">
                  <c:v>78.099999999999994</c:v>
                </c:pt>
                <c:pt idx="2463" formatCode="General">
                  <c:v>78.099999999999994</c:v>
                </c:pt>
                <c:pt idx="2464" formatCode="General">
                  <c:v>78.099999999999994</c:v>
                </c:pt>
                <c:pt idx="2465" formatCode="General">
                  <c:v>78.099999999999994</c:v>
                </c:pt>
                <c:pt idx="2466" formatCode="General">
                  <c:v>78.099999999999994</c:v>
                </c:pt>
                <c:pt idx="2467" formatCode="General">
                  <c:v>78.099999999999994</c:v>
                </c:pt>
                <c:pt idx="2468" formatCode="General">
                  <c:v>78.099999999999994</c:v>
                </c:pt>
                <c:pt idx="2469" formatCode="General">
                  <c:v>78.099999999999994</c:v>
                </c:pt>
                <c:pt idx="2470" formatCode="General">
                  <c:v>78.099999999999994</c:v>
                </c:pt>
                <c:pt idx="2471" formatCode="General">
                  <c:v>78.099999999999994</c:v>
                </c:pt>
                <c:pt idx="2472" formatCode="General">
                  <c:v>78.099999999999994</c:v>
                </c:pt>
                <c:pt idx="2473" formatCode="General">
                  <c:v>78.2</c:v>
                </c:pt>
                <c:pt idx="2474" formatCode="General">
                  <c:v>78.2</c:v>
                </c:pt>
                <c:pt idx="2475" formatCode="General">
                  <c:v>78.2</c:v>
                </c:pt>
                <c:pt idx="2476" formatCode="General">
                  <c:v>78.2</c:v>
                </c:pt>
                <c:pt idx="2477" formatCode="General">
                  <c:v>78.2</c:v>
                </c:pt>
                <c:pt idx="2478" formatCode="General">
                  <c:v>78.2</c:v>
                </c:pt>
                <c:pt idx="2479" formatCode="General">
                  <c:v>78.2</c:v>
                </c:pt>
                <c:pt idx="2480" formatCode="General">
                  <c:v>78.2</c:v>
                </c:pt>
                <c:pt idx="2481" formatCode="General">
                  <c:v>78.2</c:v>
                </c:pt>
                <c:pt idx="2482" formatCode="General">
                  <c:v>78.3</c:v>
                </c:pt>
                <c:pt idx="2483" formatCode="General">
                  <c:v>78.3</c:v>
                </c:pt>
                <c:pt idx="2484" formatCode="General">
                  <c:v>78.3</c:v>
                </c:pt>
                <c:pt idx="2485" formatCode="General">
                  <c:v>78.3</c:v>
                </c:pt>
                <c:pt idx="2486" formatCode="General">
                  <c:v>78.3</c:v>
                </c:pt>
                <c:pt idx="2487" formatCode="General">
                  <c:v>78.3</c:v>
                </c:pt>
                <c:pt idx="2488" formatCode="General">
                  <c:v>78.3</c:v>
                </c:pt>
                <c:pt idx="2489" formatCode="General">
                  <c:v>78.3</c:v>
                </c:pt>
                <c:pt idx="2490" formatCode="General">
                  <c:v>78.3</c:v>
                </c:pt>
                <c:pt idx="2491" formatCode="General">
                  <c:v>78.3</c:v>
                </c:pt>
                <c:pt idx="2492" formatCode="General">
                  <c:v>78.400000000000006</c:v>
                </c:pt>
                <c:pt idx="2493" formatCode="General">
                  <c:v>78.400000000000006</c:v>
                </c:pt>
                <c:pt idx="2494" formatCode="General">
                  <c:v>78.400000000000006</c:v>
                </c:pt>
                <c:pt idx="2495" formatCode="General">
                  <c:v>78.400000000000006</c:v>
                </c:pt>
                <c:pt idx="2496" formatCode="General">
                  <c:v>78.400000000000006</c:v>
                </c:pt>
                <c:pt idx="2497" formatCode="General">
                  <c:v>78.400000000000006</c:v>
                </c:pt>
                <c:pt idx="2498" formatCode="General">
                  <c:v>78.5</c:v>
                </c:pt>
                <c:pt idx="2499" formatCode="General">
                  <c:v>78.5</c:v>
                </c:pt>
                <c:pt idx="2500" formatCode="General">
                  <c:v>78.5</c:v>
                </c:pt>
                <c:pt idx="2501" formatCode="General">
                  <c:v>78.5</c:v>
                </c:pt>
                <c:pt idx="2502" formatCode="General">
                  <c:v>78.5</c:v>
                </c:pt>
                <c:pt idx="2503" formatCode="General">
                  <c:v>78.5</c:v>
                </c:pt>
                <c:pt idx="2504" formatCode="General">
                  <c:v>78.5</c:v>
                </c:pt>
                <c:pt idx="2505" formatCode="General">
                  <c:v>78.5</c:v>
                </c:pt>
                <c:pt idx="2506" formatCode="General">
                  <c:v>78.599999999999994</c:v>
                </c:pt>
                <c:pt idx="2507" formatCode="General">
                  <c:v>78.599999999999994</c:v>
                </c:pt>
                <c:pt idx="2508" formatCode="General">
                  <c:v>78.599999999999994</c:v>
                </c:pt>
                <c:pt idx="2509" formatCode="General">
                  <c:v>78.599999999999994</c:v>
                </c:pt>
                <c:pt idx="2510" formatCode="General">
                  <c:v>78.599999999999994</c:v>
                </c:pt>
                <c:pt idx="2511" formatCode="General">
                  <c:v>78.599999999999994</c:v>
                </c:pt>
                <c:pt idx="2512" formatCode="General">
                  <c:v>78.7</c:v>
                </c:pt>
                <c:pt idx="2513" formatCode="General">
                  <c:v>78.7</c:v>
                </c:pt>
                <c:pt idx="2514" formatCode="General">
                  <c:v>78.7</c:v>
                </c:pt>
                <c:pt idx="2515" formatCode="General">
                  <c:v>78.7</c:v>
                </c:pt>
                <c:pt idx="2516" formatCode="General">
                  <c:v>78.7</c:v>
                </c:pt>
                <c:pt idx="2517" formatCode="General">
                  <c:v>78.7</c:v>
                </c:pt>
                <c:pt idx="2518" formatCode="General">
                  <c:v>78.7</c:v>
                </c:pt>
                <c:pt idx="2519" formatCode="General">
                  <c:v>78.7</c:v>
                </c:pt>
                <c:pt idx="2520" formatCode="General">
                  <c:v>78.7</c:v>
                </c:pt>
                <c:pt idx="2521" formatCode="General">
                  <c:v>78.7</c:v>
                </c:pt>
                <c:pt idx="2522" formatCode="General">
                  <c:v>78.7</c:v>
                </c:pt>
                <c:pt idx="2523" formatCode="General">
                  <c:v>78.7</c:v>
                </c:pt>
                <c:pt idx="2524" formatCode="General">
                  <c:v>78.7</c:v>
                </c:pt>
                <c:pt idx="2525" formatCode="General">
                  <c:v>78.7</c:v>
                </c:pt>
                <c:pt idx="2526" formatCode="General">
                  <c:v>78.7</c:v>
                </c:pt>
                <c:pt idx="2527" formatCode="General">
                  <c:v>78.7</c:v>
                </c:pt>
                <c:pt idx="2528" formatCode="General">
                  <c:v>78.8</c:v>
                </c:pt>
                <c:pt idx="2529" formatCode="General">
                  <c:v>78.8</c:v>
                </c:pt>
                <c:pt idx="2530" formatCode="General">
                  <c:v>78.8</c:v>
                </c:pt>
                <c:pt idx="2531" formatCode="General">
                  <c:v>78.8</c:v>
                </c:pt>
                <c:pt idx="2532" formatCode="General">
                  <c:v>78.8</c:v>
                </c:pt>
                <c:pt idx="2533" formatCode="General">
                  <c:v>78.8</c:v>
                </c:pt>
                <c:pt idx="2534" formatCode="General">
                  <c:v>78.8</c:v>
                </c:pt>
                <c:pt idx="2535" formatCode="General">
                  <c:v>78.8</c:v>
                </c:pt>
                <c:pt idx="2536" formatCode="General">
                  <c:v>78.8</c:v>
                </c:pt>
                <c:pt idx="2537" formatCode="General">
                  <c:v>78.8</c:v>
                </c:pt>
                <c:pt idx="2538" formatCode="General">
                  <c:v>78.8</c:v>
                </c:pt>
                <c:pt idx="2539" formatCode="General">
                  <c:v>78.900000000000006</c:v>
                </c:pt>
                <c:pt idx="2540" formatCode="General">
                  <c:v>78.900000000000006</c:v>
                </c:pt>
                <c:pt idx="2541" formatCode="General">
                  <c:v>78.900000000000006</c:v>
                </c:pt>
                <c:pt idx="2542" formatCode="General">
                  <c:v>78.900000000000006</c:v>
                </c:pt>
                <c:pt idx="2543" formatCode="General">
                  <c:v>78.900000000000006</c:v>
                </c:pt>
                <c:pt idx="2544" formatCode="General">
                  <c:v>78.900000000000006</c:v>
                </c:pt>
                <c:pt idx="2545" formatCode="General">
                  <c:v>78.900000000000006</c:v>
                </c:pt>
                <c:pt idx="2546" formatCode="General">
                  <c:v>78.900000000000006</c:v>
                </c:pt>
                <c:pt idx="2547" formatCode="General">
                  <c:v>78.900000000000006</c:v>
                </c:pt>
                <c:pt idx="2548" formatCode="General">
                  <c:v>78.900000000000006</c:v>
                </c:pt>
                <c:pt idx="2549" formatCode="General">
                  <c:v>78.900000000000006</c:v>
                </c:pt>
                <c:pt idx="2550" formatCode="General">
                  <c:v>78.900000000000006</c:v>
                </c:pt>
                <c:pt idx="2551" formatCode="General">
                  <c:v>79</c:v>
                </c:pt>
                <c:pt idx="2552" formatCode="General">
                  <c:v>79</c:v>
                </c:pt>
                <c:pt idx="2553" formatCode="General">
                  <c:v>79</c:v>
                </c:pt>
                <c:pt idx="2554" formatCode="General">
                  <c:v>79</c:v>
                </c:pt>
                <c:pt idx="2555" formatCode="General">
                  <c:v>79</c:v>
                </c:pt>
                <c:pt idx="2556" formatCode="General">
                  <c:v>79</c:v>
                </c:pt>
                <c:pt idx="2557" formatCode="General">
                  <c:v>79</c:v>
                </c:pt>
                <c:pt idx="2558" formatCode="General">
                  <c:v>79</c:v>
                </c:pt>
                <c:pt idx="2559" formatCode="General">
                  <c:v>79</c:v>
                </c:pt>
                <c:pt idx="2560" formatCode="General">
                  <c:v>79</c:v>
                </c:pt>
                <c:pt idx="2561" formatCode="General">
                  <c:v>79</c:v>
                </c:pt>
                <c:pt idx="2562" formatCode="General">
                  <c:v>79</c:v>
                </c:pt>
                <c:pt idx="2563" formatCode="General">
                  <c:v>79</c:v>
                </c:pt>
                <c:pt idx="2564" formatCode="General">
                  <c:v>79</c:v>
                </c:pt>
                <c:pt idx="2565" formatCode="General">
                  <c:v>79</c:v>
                </c:pt>
                <c:pt idx="2566" formatCode="General">
                  <c:v>79</c:v>
                </c:pt>
                <c:pt idx="2567" formatCode="General">
                  <c:v>79</c:v>
                </c:pt>
                <c:pt idx="2568" formatCode="General">
                  <c:v>79</c:v>
                </c:pt>
                <c:pt idx="2569" formatCode="General">
                  <c:v>79</c:v>
                </c:pt>
                <c:pt idx="2570" formatCode="General">
                  <c:v>79.099999999999994</c:v>
                </c:pt>
                <c:pt idx="2571" formatCode="General">
                  <c:v>79.099999999999994</c:v>
                </c:pt>
                <c:pt idx="2572" formatCode="General">
                  <c:v>79.099999999999994</c:v>
                </c:pt>
                <c:pt idx="2573" formatCode="General">
                  <c:v>79.099999999999994</c:v>
                </c:pt>
                <c:pt idx="2574" formatCode="General">
                  <c:v>79.099999999999994</c:v>
                </c:pt>
                <c:pt idx="2575" formatCode="General">
                  <c:v>79.099999999999994</c:v>
                </c:pt>
                <c:pt idx="2576" formatCode="General">
                  <c:v>79.099999999999994</c:v>
                </c:pt>
                <c:pt idx="2577" formatCode="General">
                  <c:v>79.099999999999994</c:v>
                </c:pt>
                <c:pt idx="2578" formatCode="General">
                  <c:v>79.099999999999994</c:v>
                </c:pt>
                <c:pt idx="2579" formatCode="General">
                  <c:v>79.099999999999994</c:v>
                </c:pt>
                <c:pt idx="2580" formatCode="General">
                  <c:v>79.2</c:v>
                </c:pt>
                <c:pt idx="2581" formatCode="General">
                  <c:v>79.2</c:v>
                </c:pt>
                <c:pt idx="2582" formatCode="General">
                  <c:v>79.2</c:v>
                </c:pt>
                <c:pt idx="2583" formatCode="General">
                  <c:v>79.2</c:v>
                </c:pt>
                <c:pt idx="2584" formatCode="General">
                  <c:v>79.2</c:v>
                </c:pt>
                <c:pt idx="2585" formatCode="General">
                  <c:v>79.2</c:v>
                </c:pt>
                <c:pt idx="2586" formatCode="General">
                  <c:v>79.2</c:v>
                </c:pt>
                <c:pt idx="2587" formatCode="General">
                  <c:v>79.2</c:v>
                </c:pt>
                <c:pt idx="2588" formatCode="General">
                  <c:v>79.2</c:v>
                </c:pt>
                <c:pt idx="2589" formatCode="General">
                  <c:v>79.3</c:v>
                </c:pt>
                <c:pt idx="2590" formatCode="General">
                  <c:v>79.3</c:v>
                </c:pt>
                <c:pt idx="2591" formatCode="General">
                  <c:v>79.3</c:v>
                </c:pt>
                <c:pt idx="2592" formatCode="General">
                  <c:v>79.3</c:v>
                </c:pt>
                <c:pt idx="2593" formatCode="General">
                  <c:v>79.3</c:v>
                </c:pt>
                <c:pt idx="2594" formatCode="General">
                  <c:v>79.3</c:v>
                </c:pt>
                <c:pt idx="2595" formatCode="General">
                  <c:v>79.3</c:v>
                </c:pt>
                <c:pt idx="2596" formatCode="General">
                  <c:v>79.3</c:v>
                </c:pt>
                <c:pt idx="2597" formatCode="General">
                  <c:v>79.3</c:v>
                </c:pt>
                <c:pt idx="2598" formatCode="General">
                  <c:v>79.3</c:v>
                </c:pt>
                <c:pt idx="2599" formatCode="General">
                  <c:v>79.3</c:v>
                </c:pt>
                <c:pt idx="2600" formatCode="General">
                  <c:v>79.3</c:v>
                </c:pt>
                <c:pt idx="2601" formatCode="General">
                  <c:v>79.3</c:v>
                </c:pt>
                <c:pt idx="2602" formatCode="General">
                  <c:v>79.400000000000006</c:v>
                </c:pt>
                <c:pt idx="2603" formatCode="General">
                  <c:v>79.400000000000006</c:v>
                </c:pt>
                <c:pt idx="2604" formatCode="General">
                  <c:v>79.400000000000006</c:v>
                </c:pt>
                <c:pt idx="2605" formatCode="General">
                  <c:v>79.400000000000006</c:v>
                </c:pt>
                <c:pt idx="2606" formatCode="General">
                  <c:v>79.400000000000006</c:v>
                </c:pt>
                <c:pt idx="2607" formatCode="General">
                  <c:v>79.400000000000006</c:v>
                </c:pt>
                <c:pt idx="2608" formatCode="General">
                  <c:v>79.400000000000006</c:v>
                </c:pt>
                <c:pt idx="2609" formatCode="General">
                  <c:v>79.400000000000006</c:v>
                </c:pt>
                <c:pt idx="2610" formatCode="General">
                  <c:v>79.400000000000006</c:v>
                </c:pt>
                <c:pt idx="2611" formatCode="General">
                  <c:v>79.400000000000006</c:v>
                </c:pt>
                <c:pt idx="2612" formatCode="General">
                  <c:v>79.400000000000006</c:v>
                </c:pt>
                <c:pt idx="2613" formatCode="General">
                  <c:v>79.400000000000006</c:v>
                </c:pt>
                <c:pt idx="2614" formatCode="General">
                  <c:v>79.5</c:v>
                </c:pt>
                <c:pt idx="2615" formatCode="General">
                  <c:v>79.5</c:v>
                </c:pt>
                <c:pt idx="2616" formatCode="General">
                  <c:v>79.5</c:v>
                </c:pt>
                <c:pt idx="2617" formatCode="General">
                  <c:v>79.5</c:v>
                </c:pt>
                <c:pt idx="2618" formatCode="General">
                  <c:v>79.5</c:v>
                </c:pt>
                <c:pt idx="2619" formatCode="General">
                  <c:v>79.5</c:v>
                </c:pt>
                <c:pt idx="2620" formatCode="General">
                  <c:v>79.5</c:v>
                </c:pt>
                <c:pt idx="2621" formatCode="General">
                  <c:v>79.5</c:v>
                </c:pt>
                <c:pt idx="2622" formatCode="General">
                  <c:v>79.5</c:v>
                </c:pt>
                <c:pt idx="2623" formatCode="General">
                  <c:v>79.5</c:v>
                </c:pt>
                <c:pt idx="2624" formatCode="General">
                  <c:v>79.599999999999994</c:v>
                </c:pt>
                <c:pt idx="2625" formatCode="General">
                  <c:v>79.599999999999994</c:v>
                </c:pt>
                <c:pt idx="2626" formatCode="General">
                  <c:v>79.599999999999994</c:v>
                </c:pt>
                <c:pt idx="2627" formatCode="General">
                  <c:v>79.599999999999994</c:v>
                </c:pt>
                <c:pt idx="2628" formatCode="General">
                  <c:v>79.599999999999994</c:v>
                </c:pt>
                <c:pt idx="2629" formatCode="General">
                  <c:v>79.599999999999994</c:v>
                </c:pt>
                <c:pt idx="2630" formatCode="General">
                  <c:v>79.599999999999994</c:v>
                </c:pt>
                <c:pt idx="2631" formatCode="General">
                  <c:v>79.599999999999994</c:v>
                </c:pt>
                <c:pt idx="2632" formatCode="General">
                  <c:v>79.7</c:v>
                </c:pt>
                <c:pt idx="2633" formatCode="General">
                  <c:v>79.7</c:v>
                </c:pt>
                <c:pt idx="2634" formatCode="General">
                  <c:v>79.7</c:v>
                </c:pt>
                <c:pt idx="2635" formatCode="General">
                  <c:v>79.7</c:v>
                </c:pt>
                <c:pt idx="2636" formatCode="General">
                  <c:v>79.7</c:v>
                </c:pt>
                <c:pt idx="2637" formatCode="General">
                  <c:v>79.7</c:v>
                </c:pt>
                <c:pt idx="2638" formatCode="General">
                  <c:v>79.7</c:v>
                </c:pt>
                <c:pt idx="2639" formatCode="General">
                  <c:v>79.7</c:v>
                </c:pt>
                <c:pt idx="2640" formatCode="General">
                  <c:v>79.7</c:v>
                </c:pt>
                <c:pt idx="2641" formatCode="General">
                  <c:v>79.7</c:v>
                </c:pt>
                <c:pt idx="2642" formatCode="General">
                  <c:v>79.7</c:v>
                </c:pt>
                <c:pt idx="2643" formatCode="General">
                  <c:v>79.8</c:v>
                </c:pt>
                <c:pt idx="2644" formatCode="General">
                  <c:v>79.8</c:v>
                </c:pt>
                <c:pt idx="2645" formatCode="General">
                  <c:v>79.8</c:v>
                </c:pt>
                <c:pt idx="2646" formatCode="General">
                  <c:v>79.8</c:v>
                </c:pt>
                <c:pt idx="2647" formatCode="General">
                  <c:v>79.8</c:v>
                </c:pt>
                <c:pt idx="2648" formatCode="General">
                  <c:v>79.8</c:v>
                </c:pt>
                <c:pt idx="2649" formatCode="General">
                  <c:v>79.8</c:v>
                </c:pt>
                <c:pt idx="2650" formatCode="General">
                  <c:v>79.8</c:v>
                </c:pt>
                <c:pt idx="2651" formatCode="General">
                  <c:v>79.8</c:v>
                </c:pt>
                <c:pt idx="2652" formatCode="General">
                  <c:v>79.8</c:v>
                </c:pt>
                <c:pt idx="2653" formatCode="General">
                  <c:v>79.8</c:v>
                </c:pt>
                <c:pt idx="2654" formatCode="General">
                  <c:v>79.900000000000006</c:v>
                </c:pt>
                <c:pt idx="2655" formatCode="General">
                  <c:v>79.900000000000006</c:v>
                </c:pt>
                <c:pt idx="2656" formatCode="General">
                  <c:v>79.900000000000006</c:v>
                </c:pt>
                <c:pt idx="2657" formatCode="General">
                  <c:v>79.900000000000006</c:v>
                </c:pt>
                <c:pt idx="2658" formatCode="General">
                  <c:v>79.900000000000006</c:v>
                </c:pt>
                <c:pt idx="2659" formatCode="General">
                  <c:v>79.900000000000006</c:v>
                </c:pt>
                <c:pt idx="2660" formatCode="General">
                  <c:v>79.900000000000006</c:v>
                </c:pt>
                <c:pt idx="2661" formatCode="General">
                  <c:v>79.900000000000006</c:v>
                </c:pt>
                <c:pt idx="2662" formatCode="General">
                  <c:v>79.900000000000006</c:v>
                </c:pt>
                <c:pt idx="2663" formatCode="General">
                  <c:v>79.900000000000006</c:v>
                </c:pt>
                <c:pt idx="2664" formatCode="General">
                  <c:v>80</c:v>
                </c:pt>
                <c:pt idx="2665" formatCode="General">
                  <c:v>80</c:v>
                </c:pt>
                <c:pt idx="2666" formatCode="General">
                  <c:v>80</c:v>
                </c:pt>
                <c:pt idx="2667" formatCode="General">
                  <c:v>80</c:v>
                </c:pt>
                <c:pt idx="2668" formatCode="General">
                  <c:v>80</c:v>
                </c:pt>
                <c:pt idx="2669" formatCode="General">
                  <c:v>80</c:v>
                </c:pt>
                <c:pt idx="2670" formatCode="General">
                  <c:v>80</c:v>
                </c:pt>
                <c:pt idx="2671" formatCode="General">
                  <c:v>80</c:v>
                </c:pt>
                <c:pt idx="2672" formatCode="General">
                  <c:v>80</c:v>
                </c:pt>
                <c:pt idx="2673" formatCode="General">
                  <c:v>80</c:v>
                </c:pt>
                <c:pt idx="2674" formatCode="General">
                  <c:v>80</c:v>
                </c:pt>
                <c:pt idx="2675" formatCode="General">
                  <c:v>81</c:v>
                </c:pt>
                <c:pt idx="2676" formatCode="General">
                  <c:v>81</c:v>
                </c:pt>
                <c:pt idx="2677" formatCode="General">
                  <c:v>81</c:v>
                </c:pt>
                <c:pt idx="2678" formatCode="General">
                  <c:v>81</c:v>
                </c:pt>
                <c:pt idx="2679" formatCode="General">
                  <c:v>81</c:v>
                </c:pt>
                <c:pt idx="2680" formatCode="General">
                  <c:v>81</c:v>
                </c:pt>
                <c:pt idx="2681" formatCode="General">
                  <c:v>81</c:v>
                </c:pt>
                <c:pt idx="2682" formatCode="General">
                  <c:v>81</c:v>
                </c:pt>
                <c:pt idx="2683" formatCode="General">
                  <c:v>81</c:v>
                </c:pt>
                <c:pt idx="2684" formatCode="General">
                  <c:v>81</c:v>
                </c:pt>
                <c:pt idx="2685" formatCode="General">
                  <c:v>81</c:v>
                </c:pt>
                <c:pt idx="2686" formatCode="General">
                  <c:v>81</c:v>
                </c:pt>
                <c:pt idx="2687" formatCode="General">
                  <c:v>81</c:v>
                </c:pt>
                <c:pt idx="2688" formatCode="General">
                  <c:v>81</c:v>
                </c:pt>
                <c:pt idx="2689" formatCode="General">
                  <c:v>81</c:v>
                </c:pt>
                <c:pt idx="2690" formatCode="General">
                  <c:v>81</c:v>
                </c:pt>
                <c:pt idx="2691" formatCode="General">
                  <c:v>81</c:v>
                </c:pt>
                <c:pt idx="2692" formatCode="General">
                  <c:v>81</c:v>
                </c:pt>
                <c:pt idx="2693" formatCode="General">
                  <c:v>81</c:v>
                </c:pt>
                <c:pt idx="2694" formatCode="General">
                  <c:v>81</c:v>
                </c:pt>
                <c:pt idx="2695" formatCode="General">
                  <c:v>81</c:v>
                </c:pt>
                <c:pt idx="2696" formatCode="General">
                  <c:v>81</c:v>
                </c:pt>
                <c:pt idx="2697" formatCode="General">
                  <c:v>81</c:v>
                </c:pt>
                <c:pt idx="2698" formatCode="General">
                  <c:v>81</c:v>
                </c:pt>
                <c:pt idx="2699" formatCode="General">
                  <c:v>81</c:v>
                </c:pt>
                <c:pt idx="2700" formatCode="General">
                  <c:v>81.099999999999994</c:v>
                </c:pt>
                <c:pt idx="2701" formatCode="General">
                  <c:v>81.099999999999994</c:v>
                </c:pt>
                <c:pt idx="2702" formatCode="General">
                  <c:v>81.099999999999994</c:v>
                </c:pt>
                <c:pt idx="2703" formatCode="General">
                  <c:v>81.099999999999994</c:v>
                </c:pt>
                <c:pt idx="2704" formatCode="General">
                  <c:v>81.099999999999994</c:v>
                </c:pt>
                <c:pt idx="2705" formatCode="General">
                  <c:v>81.099999999999994</c:v>
                </c:pt>
                <c:pt idx="2706" formatCode="General">
                  <c:v>81.099999999999994</c:v>
                </c:pt>
                <c:pt idx="2707" formatCode="General">
                  <c:v>81.099999999999994</c:v>
                </c:pt>
                <c:pt idx="2708" formatCode="General">
                  <c:v>81.099999999999994</c:v>
                </c:pt>
                <c:pt idx="2709" formatCode="General">
                  <c:v>81.099999999999994</c:v>
                </c:pt>
                <c:pt idx="2710" formatCode="General">
                  <c:v>81.099999999999994</c:v>
                </c:pt>
                <c:pt idx="2711" formatCode="General">
                  <c:v>81.099999999999994</c:v>
                </c:pt>
                <c:pt idx="2712" formatCode="General">
                  <c:v>81.099999999999994</c:v>
                </c:pt>
                <c:pt idx="2713" formatCode="General">
                  <c:v>81.099999999999994</c:v>
                </c:pt>
                <c:pt idx="2714" formatCode="General">
                  <c:v>81.099999999999994</c:v>
                </c:pt>
                <c:pt idx="2715" formatCode="General">
                  <c:v>81.099999999999994</c:v>
                </c:pt>
                <c:pt idx="2716" formatCode="General">
                  <c:v>81.099999999999994</c:v>
                </c:pt>
                <c:pt idx="2717" formatCode="General">
                  <c:v>81.2</c:v>
                </c:pt>
                <c:pt idx="2718" formatCode="General">
                  <c:v>81.2</c:v>
                </c:pt>
                <c:pt idx="2719" formatCode="General">
                  <c:v>81.2</c:v>
                </c:pt>
                <c:pt idx="2720" formatCode="General">
                  <c:v>81.2</c:v>
                </c:pt>
                <c:pt idx="2721" formatCode="General">
                  <c:v>81.2</c:v>
                </c:pt>
                <c:pt idx="2722" formatCode="General">
                  <c:v>81.2</c:v>
                </c:pt>
                <c:pt idx="2723" formatCode="General">
                  <c:v>81.3</c:v>
                </c:pt>
                <c:pt idx="2724" formatCode="General">
                  <c:v>81.3</c:v>
                </c:pt>
                <c:pt idx="2725" formatCode="General">
                  <c:v>81.3</c:v>
                </c:pt>
                <c:pt idx="2726" formatCode="General">
                  <c:v>81.3</c:v>
                </c:pt>
                <c:pt idx="2727" formatCode="General">
                  <c:v>81.3</c:v>
                </c:pt>
                <c:pt idx="2728" formatCode="General">
                  <c:v>81.3</c:v>
                </c:pt>
                <c:pt idx="2729" formatCode="General">
                  <c:v>81.3</c:v>
                </c:pt>
                <c:pt idx="2730" formatCode="General">
                  <c:v>81.3</c:v>
                </c:pt>
                <c:pt idx="2731" formatCode="General">
                  <c:v>81.400000000000006</c:v>
                </c:pt>
                <c:pt idx="2732" formatCode="General">
                  <c:v>81.400000000000006</c:v>
                </c:pt>
                <c:pt idx="2733" formatCode="General">
                  <c:v>81.400000000000006</c:v>
                </c:pt>
                <c:pt idx="2734" formatCode="General">
                  <c:v>81.400000000000006</c:v>
                </c:pt>
                <c:pt idx="2735" formatCode="General">
                  <c:v>81.400000000000006</c:v>
                </c:pt>
                <c:pt idx="2736" formatCode="General">
                  <c:v>81.400000000000006</c:v>
                </c:pt>
                <c:pt idx="2737" formatCode="General">
                  <c:v>81.400000000000006</c:v>
                </c:pt>
                <c:pt idx="2738" formatCode="General">
                  <c:v>81.400000000000006</c:v>
                </c:pt>
                <c:pt idx="2739" formatCode="General">
                  <c:v>81.5</c:v>
                </c:pt>
                <c:pt idx="2740" formatCode="General">
                  <c:v>81.5</c:v>
                </c:pt>
                <c:pt idx="2741" formatCode="General">
                  <c:v>81.5</c:v>
                </c:pt>
                <c:pt idx="2742" formatCode="General">
                  <c:v>81.5</c:v>
                </c:pt>
                <c:pt idx="2743" formatCode="General">
                  <c:v>81.5</c:v>
                </c:pt>
                <c:pt idx="2744" formatCode="General">
                  <c:v>81.5</c:v>
                </c:pt>
                <c:pt idx="2745" formatCode="General">
                  <c:v>81.5</c:v>
                </c:pt>
                <c:pt idx="2746" formatCode="General">
                  <c:v>81.5</c:v>
                </c:pt>
                <c:pt idx="2747" formatCode="General">
                  <c:v>81.5</c:v>
                </c:pt>
                <c:pt idx="2748" formatCode="General">
                  <c:v>81.5</c:v>
                </c:pt>
                <c:pt idx="2749" formatCode="General">
                  <c:v>81.599999999999994</c:v>
                </c:pt>
                <c:pt idx="2750" formatCode="General">
                  <c:v>81.599999999999994</c:v>
                </c:pt>
                <c:pt idx="2751" formatCode="General">
                  <c:v>81.599999999999994</c:v>
                </c:pt>
                <c:pt idx="2752" formatCode="General">
                  <c:v>81.599999999999994</c:v>
                </c:pt>
                <c:pt idx="2753" formatCode="General">
                  <c:v>81.599999999999994</c:v>
                </c:pt>
                <c:pt idx="2754" formatCode="General">
                  <c:v>81.599999999999994</c:v>
                </c:pt>
                <c:pt idx="2755" formatCode="General">
                  <c:v>81.7</c:v>
                </c:pt>
                <c:pt idx="2756" formatCode="General">
                  <c:v>81.7</c:v>
                </c:pt>
                <c:pt idx="2757" formatCode="General">
                  <c:v>81.7</c:v>
                </c:pt>
                <c:pt idx="2758" formatCode="General">
                  <c:v>81.7</c:v>
                </c:pt>
                <c:pt idx="2759" formatCode="General">
                  <c:v>81.7</c:v>
                </c:pt>
                <c:pt idx="2760" formatCode="General">
                  <c:v>81.7</c:v>
                </c:pt>
                <c:pt idx="2761" formatCode="General">
                  <c:v>81.7</c:v>
                </c:pt>
                <c:pt idx="2762" formatCode="General">
                  <c:v>81.7</c:v>
                </c:pt>
                <c:pt idx="2763" formatCode="General">
                  <c:v>81.7</c:v>
                </c:pt>
                <c:pt idx="2764" formatCode="General">
                  <c:v>81.7</c:v>
                </c:pt>
                <c:pt idx="2765" formatCode="General">
                  <c:v>81.7</c:v>
                </c:pt>
                <c:pt idx="2766" formatCode="General">
                  <c:v>81.8</c:v>
                </c:pt>
                <c:pt idx="2767" formatCode="General">
                  <c:v>81.8</c:v>
                </c:pt>
                <c:pt idx="2768" formatCode="General">
                  <c:v>81.8</c:v>
                </c:pt>
                <c:pt idx="2769" formatCode="General">
                  <c:v>81.8</c:v>
                </c:pt>
                <c:pt idx="2770" formatCode="General">
                  <c:v>81.8</c:v>
                </c:pt>
                <c:pt idx="2771" formatCode="General">
                  <c:v>81.8</c:v>
                </c:pt>
                <c:pt idx="2772" formatCode="General">
                  <c:v>81.8</c:v>
                </c:pt>
                <c:pt idx="2773" formatCode="General">
                  <c:v>81.900000000000006</c:v>
                </c:pt>
                <c:pt idx="2774" formatCode="General">
                  <c:v>81.900000000000006</c:v>
                </c:pt>
                <c:pt idx="2775" formatCode="General">
                  <c:v>81.900000000000006</c:v>
                </c:pt>
                <c:pt idx="2776" formatCode="General">
                  <c:v>81.900000000000006</c:v>
                </c:pt>
                <c:pt idx="2777" formatCode="General">
                  <c:v>81.900000000000006</c:v>
                </c:pt>
                <c:pt idx="2778" formatCode="General">
                  <c:v>82</c:v>
                </c:pt>
                <c:pt idx="2779" formatCode="General">
                  <c:v>82</c:v>
                </c:pt>
                <c:pt idx="2780" formatCode="General">
                  <c:v>82</c:v>
                </c:pt>
                <c:pt idx="2781" formatCode="General">
                  <c:v>82</c:v>
                </c:pt>
                <c:pt idx="2782" formatCode="General">
                  <c:v>82</c:v>
                </c:pt>
                <c:pt idx="2783" formatCode="General">
                  <c:v>82</c:v>
                </c:pt>
                <c:pt idx="2784" formatCode="General">
                  <c:v>82</c:v>
                </c:pt>
                <c:pt idx="2785" formatCode="General">
                  <c:v>82</c:v>
                </c:pt>
                <c:pt idx="2786" formatCode="General">
                  <c:v>82</c:v>
                </c:pt>
                <c:pt idx="2787" formatCode="General">
                  <c:v>82</c:v>
                </c:pt>
                <c:pt idx="2788" formatCode="General">
                  <c:v>82</c:v>
                </c:pt>
                <c:pt idx="2789" formatCode="General">
                  <c:v>82</c:v>
                </c:pt>
                <c:pt idx="2790" formatCode="General">
                  <c:v>82</c:v>
                </c:pt>
                <c:pt idx="2791" formatCode="General">
                  <c:v>82</c:v>
                </c:pt>
                <c:pt idx="2792" formatCode="General">
                  <c:v>82</c:v>
                </c:pt>
                <c:pt idx="2793" formatCode="General">
                  <c:v>82</c:v>
                </c:pt>
                <c:pt idx="2794" formatCode="General">
                  <c:v>82</c:v>
                </c:pt>
                <c:pt idx="2795" formatCode="General">
                  <c:v>82</c:v>
                </c:pt>
                <c:pt idx="2796" formatCode="General">
                  <c:v>82</c:v>
                </c:pt>
                <c:pt idx="2797" formatCode="General">
                  <c:v>82</c:v>
                </c:pt>
                <c:pt idx="2798" formatCode="General">
                  <c:v>82</c:v>
                </c:pt>
                <c:pt idx="2799" formatCode="General">
                  <c:v>82.1</c:v>
                </c:pt>
                <c:pt idx="2800" formatCode="General">
                  <c:v>82.1</c:v>
                </c:pt>
                <c:pt idx="2801" formatCode="General">
                  <c:v>82.1</c:v>
                </c:pt>
                <c:pt idx="2802" formatCode="General">
                  <c:v>82.1</c:v>
                </c:pt>
                <c:pt idx="2803" formatCode="General">
                  <c:v>82.1</c:v>
                </c:pt>
                <c:pt idx="2804" formatCode="General">
                  <c:v>82.2</c:v>
                </c:pt>
                <c:pt idx="2805" formatCode="General">
                  <c:v>82.2</c:v>
                </c:pt>
                <c:pt idx="2806" formatCode="General">
                  <c:v>82.2</c:v>
                </c:pt>
                <c:pt idx="2807" formatCode="General">
                  <c:v>82.2</c:v>
                </c:pt>
                <c:pt idx="2808" formatCode="General">
                  <c:v>82.3</c:v>
                </c:pt>
                <c:pt idx="2809" formatCode="General">
                  <c:v>82.3</c:v>
                </c:pt>
                <c:pt idx="2810" formatCode="General">
                  <c:v>82.3</c:v>
                </c:pt>
                <c:pt idx="2811" formatCode="General">
                  <c:v>82.3</c:v>
                </c:pt>
                <c:pt idx="2812" formatCode="General">
                  <c:v>82.3</c:v>
                </c:pt>
                <c:pt idx="2813" formatCode="General">
                  <c:v>82.4</c:v>
                </c:pt>
                <c:pt idx="2814" formatCode="General">
                  <c:v>82.4</c:v>
                </c:pt>
                <c:pt idx="2815" formatCode="General">
                  <c:v>82.4</c:v>
                </c:pt>
                <c:pt idx="2816" formatCode="General">
                  <c:v>82.4</c:v>
                </c:pt>
                <c:pt idx="2817" formatCode="General">
                  <c:v>82.4</c:v>
                </c:pt>
                <c:pt idx="2818" formatCode="General">
                  <c:v>82.5</c:v>
                </c:pt>
                <c:pt idx="2819" formatCode="General">
                  <c:v>82.5</c:v>
                </c:pt>
                <c:pt idx="2820" formatCode="General">
                  <c:v>82.5</c:v>
                </c:pt>
                <c:pt idx="2821" formatCode="General">
                  <c:v>82.5</c:v>
                </c:pt>
                <c:pt idx="2822" formatCode="General">
                  <c:v>82.5</c:v>
                </c:pt>
                <c:pt idx="2823" formatCode="General">
                  <c:v>82.5</c:v>
                </c:pt>
                <c:pt idx="2824" formatCode="General">
                  <c:v>82.5</c:v>
                </c:pt>
                <c:pt idx="2825" formatCode="General">
                  <c:v>82.6</c:v>
                </c:pt>
                <c:pt idx="2826" formatCode="General">
                  <c:v>82.6</c:v>
                </c:pt>
                <c:pt idx="2827" formatCode="General">
                  <c:v>82.6</c:v>
                </c:pt>
                <c:pt idx="2828" formatCode="General">
                  <c:v>82.7</c:v>
                </c:pt>
                <c:pt idx="2829" formatCode="General">
                  <c:v>82.7</c:v>
                </c:pt>
                <c:pt idx="2830" formatCode="General">
                  <c:v>82.7</c:v>
                </c:pt>
                <c:pt idx="2831" formatCode="General">
                  <c:v>82.7</c:v>
                </c:pt>
                <c:pt idx="2832" formatCode="General">
                  <c:v>82.7</c:v>
                </c:pt>
                <c:pt idx="2833" formatCode="General">
                  <c:v>82.7</c:v>
                </c:pt>
                <c:pt idx="2834" formatCode="General">
                  <c:v>82.8</c:v>
                </c:pt>
                <c:pt idx="2835" formatCode="General">
                  <c:v>82.8</c:v>
                </c:pt>
                <c:pt idx="2836" formatCode="General">
                  <c:v>82.9</c:v>
                </c:pt>
                <c:pt idx="2837" formatCode="General">
                  <c:v>83</c:v>
                </c:pt>
                <c:pt idx="2838" formatCode="General">
                  <c:v>83</c:v>
                </c:pt>
                <c:pt idx="2839" formatCode="General">
                  <c:v>83</c:v>
                </c:pt>
                <c:pt idx="2840" formatCode="General">
                  <c:v>83</c:v>
                </c:pt>
                <c:pt idx="2841" formatCode="General">
                  <c:v>83</c:v>
                </c:pt>
                <c:pt idx="2842" formatCode="General">
                  <c:v>83</c:v>
                </c:pt>
                <c:pt idx="2843" formatCode="General">
                  <c:v>83</c:v>
                </c:pt>
                <c:pt idx="2844" formatCode="General">
                  <c:v>83</c:v>
                </c:pt>
                <c:pt idx="2845" formatCode="General">
                  <c:v>83</c:v>
                </c:pt>
                <c:pt idx="2846" formatCode="General">
                  <c:v>83</c:v>
                </c:pt>
                <c:pt idx="2847" formatCode="General">
                  <c:v>83</c:v>
                </c:pt>
                <c:pt idx="2848" formatCode="General">
                  <c:v>83</c:v>
                </c:pt>
                <c:pt idx="2849" formatCode="General">
                  <c:v>83</c:v>
                </c:pt>
                <c:pt idx="2850" formatCode="General">
                  <c:v>83</c:v>
                </c:pt>
                <c:pt idx="2851" formatCode="General">
                  <c:v>83</c:v>
                </c:pt>
                <c:pt idx="2852" formatCode="General">
                  <c:v>83</c:v>
                </c:pt>
                <c:pt idx="2853" formatCode="General">
                  <c:v>83.1</c:v>
                </c:pt>
                <c:pt idx="2854" formatCode="General">
                  <c:v>83.2</c:v>
                </c:pt>
                <c:pt idx="2855" formatCode="General">
                  <c:v>83.3</c:v>
                </c:pt>
                <c:pt idx="2856" formatCode="General">
                  <c:v>83.4</c:v>
                </c:pt>
                <c:pt idx="2857" formatCode="General">
                  <c:v>83.5</c:v>
                </c:pt>
                <c:pt idx="2858" formatCode="General">
                  <c:v>83.5</c:v>
                </c:pt>
                <c:pt idx="2859" formatCode="General">
                  <c:v>83.7</c:v>
                </c:pt>
                <c:pt idx="2860" formatCode="General">
                  <c:v>84</c:v>
                </c:pt>
                <c:pt idx="2861" formatCode="General">
                  <c:v>84</c:v>
                </c:pt>
                <c:pt idx="2862" formatCode="General">
                  <c:v>84</c:v>
                </c:pt>
                <c:pt idx="2863" formatCode="General">
                  <c:v>84</c:v>
                </c:pt>
                <c:pt idx="2864" formatCode="General">
                  <c:v>84</c:v>
                </c:pt>
                <c:pt idx="2865" formatCode="General">
                  <c:v>84</c:v>
                </c:pt>
                <c:pt idx="2866" formatCode="General">
                  <c:v>84</c:v>
                </c:pt>
                <c:pt idx="2867" formatCode="General">
                  <c:v>84</c:v>
                </c:pt>
                <c:pt idx="2868" formatCode="General">
                  <c:v>84</c:v>
                </c:pt>
                <c:pt idx="2869" formatCode="General">
                  <c:v>84</c:v>
                </c:pt>
                <c:pt idx="2870" formatCode="General">
                  <c:v>84</c:v>
                </c:pt>
                <c:pt idx="2871" formatCode="General">
                  <c:v>85</c:v>
                </c:pt>
                <c:pt idx="2872" formatCode="General">
                  <c:v>85</c:v>
                </c:pt>
                <c:pt idx="2873" formatCode="General">
                  <c:v>85</c:v>
                </c:pt>
                <c:pt idx="2874" formatCode="General">
                  <c:v>85</c:v>
                </c:pt>
                <c:pt idx="2875" formatCode="General">
                  <c:v>85</c:v>
                </c:pt>
                <c:pt idx="2876" formatCode="General">
                  <c:v>85</c:v>
                </c:pt>
                <c:pt idx="2877" formatCode="General">
                  <c:v>85</c:v>
                </c:pt>
                <c:pt idx="2878" formatCode="General">
                  <c:v>85</c:v>
                </c:pt>
                <c:pt idx="2879" formatCode="General">
                  <c:v>85</c:v>
                </c:pt>
                <c:pt idx="2880" formatCode="General">
                  <c:v>85</c:v>
                </c:pt>
                <c:pt idx="2881" formatCode="General">
                  <c:v>85</c:v>
                </c:pt>
                <c:pt idx="2882" formatCode="General">
                  <c:v>85</c:v>
                </c:pt>
                <c:pt idx="2883" formatCode="General">
                  <c:v>86</c:v>
                </c:pt>
                <c:pt idx="2884" formatCode="General">
                  <c:v>86</c:v>
                </c:pt>
                <c:pt idx="2885" formatCode="General">
                  <c:v>86</c:v>
                </c:pt>
                <c:pt idx="2886" formatCode="General">
                  <c:v>86</c:v>
                </c:pt>
                <c:pt idx="2887" formatCode="General">
                  <c:v>86</c:v>
                </c:pt>
                <c:pt idx="2888" formatCode="General">
                  <c:v>86</c:v>
                </c:pt>
                <c:pt idx="2889" formatCode="General">
                  <c:v>86</c:v>
                </c:pt>
                <c:pt idx="2890" formatCode="General">
                  <c:v>86</c:v>
                </c:pt>
                <c:pt idx="2891" formatCode="General">
                  <c:v>86</c:v>
                </c:pt>
                <c:pt idx="2892" formatCode="General">
                  <c:v>86</c:v>
                </c:pt>
                <c:pt idx="2893" formatCode="General">
                  <c:v>86</c:v>
                </c:pt>
                <c:pt idx="2894" formatCode="General">
                  <c:v>86</c:v>
                </c:pt>
                <c:pt idx="2895" formatCode="General">
                  <c:v>86</c:v>
                </c:pt>
                <c:pt idx="2896" formatCode="General">
                  <c:v>86</c:v>
                </c:pt>
                <c:pt idx="2897" formatCode="General">
                  <c:v>86</c:v>
                </c:pt>
                <c:pt idx="2898" formatCode="General">
                  <c:v>87</c:v>
                </c:pt>
                <c:pt idx="2899" formatCode="General">
                  <c:v>87</c:v>
                </c:pt>
                <c:pt idx="2900" formatCode="General">
                  <c:v>87</c:v>
                </c:pt>
                <c:pt idx="2901" formatCode="General">
                  <c:v>87</c:v>
                </c:pt>
                <c:pt idx="2902" formatCode="General">
                  <c:v>87</c:v>
                </c:pt>
                <c:pt idx="2903" formatCode="General">
                  <c:v>87</c:v>
                </c:pt>
                <c:pt idx="2904" formatCode="General">
                  <c:v>87</c:v>
                </c:pt>
                <c:pt idx="2905" formatCode="General">
                  <c:v>87</c:v>
                </c:pt>
                <c:pt idx="2906" formatCode="General">
                  <c:v>87</c:v>
                </c:pt>
                <c:pt idx="2907" formatCode="General">
                  <c:v>88</c:v>
                </c:pt>
                <c:pt idx="2908" formatCode="General">
                  <c:v>88</c:v>
                </c:pt>
                <c:pt idx="2909" formatCode="General">
                  <c:v>88</c:v>
                </c:pt>
                <c:pt idx="2910" formatCode="General">
                  <c:v>88</c:v>
                </c:pt>
                <c:pt idx="2911" formatCode="General">
                  <c:v>88</c:v>
                </c:pt>
                <c:pt idx="2912" formatCode="General">
                  <c:v>88</c:v>
                </c:pt>
                <c:pt idx="2913" formatCode="General">
                  <c:v>88</c:v>
                </c:pt>
                <c:pt idx="2914" formatCode="General">
                  <c:v>88</c:v>
                </c:pt>
                <c:pt idx="2915" formatCode="General">
                  <c:v>88</c:v>
                </c:pt>
                <c:pt idx="2916" formatCode="General">
                  <c:v>88</c:v>
                </c:pt>
                <c:pt idx="2917" formatCode="General">
                  <c:v>89</c:v>
                </c:pt>
                <c:pt idx="2918" formatCode="General">
                  <c:v>89</c:v>
                </c:pt>
                <c:pt idx="2919" formatCode="General">
                  <c:v>89</c:v>
                </c:pt>
                <c:pt idx="2920" formatCode="General">
                  <c:v>89</c:v>
                </c:pt>
                <c:pt idx="2921" formatCode="General">
                  <c:v>89</c:v>
                </c:pt>
                <c:pt idx="2922" formatCode="General">
                  <c:v>89</c:v>
                </c:pt>
                <c:pt idx="2923" formatCode="General">
                  <c:v>89</c:v>
                </c:pt>
                <c:pt idx="2924" formatCode="General">
                  <c:v>89</c:v>
                </c:pt>
                <c:pt idx="2925" formatCode="General">
                  <c:v>89</c:v>
                </c:pt>
                <c:pt idx="2926" formatCode="General">
                  <c:v>89</c:v>
                </c:pt>
                <c:pt idx="2927" formatCode="General">
                  <c:v>89</c:v>
                </c:pt>
              </c:numCache>
            </c:numRef>
          </c:yVal>
          <c:smooth val="0"/>
          <c:extLst>
            <c:ext xmlns:c16="http://schemas.microsoft.com/office/drawing/2014/chart" uri="{C3380CC4-5D6E-409C-BE32-E72D297353CC}">
              <c16:uniqueId val="{00000001-D64F-4866-85DD-5BE8F24FE5A2}"/>
            </c:ext>
          </c:extLst>
        </c:ser>
        <c:ser>
          <c:idx val="1"/>
          <c:order val="1"/>
          <c:tx>
            <c:v>Identity</c:v>
          </c:tx>
          <c:spPr>
            <a:ln w="15875" cap="rnd">
              <a:solidFill>
                <a:srgbClr val="787878"/>
              </a:solidFill>
              <a:prstDash val="dot"/>
            </a:ln>
          </c:spPr>
          <c:marker>
            <c:symbol val="none"/>
          </c:marker>
          <c:xVal>
            <c:numRef>
              <c:f>Univariate!UV_QQ_Triangular</c:f>
              <c:numCache>
                <c:formatCode>0.0</c:formatCode>
                <c:ptCount val="2928"/>
                <c:pt idx="0">
                  <c:v>36.822982806837331</c:v>
                </c:pt>
                <c:pt idx="1">
                  <c:v>37.244411870486125</c:v>
                </c:pt>
                <c:pt idx="2">
                  <c:v>37.53456588956616</c:v>
                </c:pt>
                <c:pt idx="3">
                  <c:v>37.770413540947224</c:v>
                </c:pt>
                <c:pt idx="4">
                  <c:v>37.974348420512008</c:v>
                </c:pt>
                <c:pt idx="5">
                  <c:v>38.156623868538084</c:v>
                </c:pt>
                <c:pt idx="6">
                  <c:v>38.322953878455046</c:v>
                </c:pt>
                <c:pt idx="7">
                  <c:v>38.476909923578944</c:v>
                </c:pt>
                <c:pt idx="8">
                  <c:v>38.620901019442385</c:v>
                </c:pt>
                <c:pt idx="9">
                  <c:v>38.756643178537793</c:v>
                </c:pt>
                <c:pt idx="10">
                  <c:v>38.885410038616733</c:v>
                </c:pt>
                <c:pt idx="11">
                  <c:v>39.008177752459645</c:v>
                </c:pt>
                <c:pt idx="12">
                  <c:v>39.125714034186679</c:v>
                </c:pt>
                <c:pt idx="13">
                  <c:v>39.238635611458378</c:v>
                </c:pt>
                <c:pt idx="14">
                  <c:v>39.347446791452832</c:v>
                </c:pt>
                <c:pt idx="15">
                  <c:v>39.452566216202882</c:v>
                </c:pt>
                <c:pt idx="16">
                  <c:v>39.554345948411928</c:v>
                </c:pt>
                <c:pt idx="17">
                  <c:v>39.653085415008405</c:v>
                </c:pt>
                <c:pt idx="18">
                  <c:v>39.74904180676706</c:v>
                </c:pt>
                <c:pt idx="19">
                  <c:v>39.842437976411539</c:v>
                </c:pt>
                <c:pt idx="20">
                  <c:v>39.933468533533521</c:v>
                </c:pt>
                <c:pt idx="21">
                  <c:v>40.022304615333461</c:v>
                </c:pt>
                <c:pt idx="22">
                  <c:v>40.109097668698496</c:v>
                </c:pt>
                <c:pt idx="23">
                  <c:v>40.193982483066172</c:v>
                </c:pt>
                <c:pt idx="24">
                  <c:v>40.277079647861356</c:v>
                </c:pt>
                <c:pt idx="25">
                  <c:v>40.3584975625715</c:v>
                </c:pt>
                <c:pt idx="26">
                  <c:v>40.438334095145258</c:v>
                </c:pt>
                <c:pt idx="27">
                  <c:v>40.516677961114041</c:v>
                </c:pt>
                <c:pt idx="28">
                  <c:v>40.59360987885384</c:v>
                </c:pt>
                <c:pt idx="29">
                  <c:v>40.669203543859673</c:v>
                </c:pt>
                <c:pt idx="30">
                  <c:v>40.743526455526343</c:v>
                </c:pt>
                <c:pt idx="31">
                  <c:v>40.816640622841682</c:v>
                </c:pt>
                <c:pt idx="32">
                  <c:v>40.888603169986574</c:v>
                </c:pt>
                <c:pt idx="33">
                  <c:v>40.959466858665309</c:v>
                </c:pt>
                <c:pt idx="34">
                  <c:v>41.029280540746676</c:v>
                </c:pt>
                <c:pt idx="35">
                  <c:v>41.098089552253953</c:v>
                </c:pt>
                <c:pt idx="36">
                  <c:v>41.165936057733113</c:v>
                </c:pt>
                <c:pt idx="37">
                  <c:v>41.232859352430637</c:v>
                </c:pt>
                <c:pt idx="38">
                  <c:v>41.298896128431565</c:v>
                </c:pt>
                <c:pt idx="39">
                  <c:v>41.364080709876184</c:v>
                </c:pt>
                <c:pt idx="40">
                  <c:v>41.428445261536027</c:v>
                </c:pt>
                <c:pt idx="41">
                  <c:v>41.492019974346917</c:v>
                </c:pt>
                <c:pt idx="42">
                  <c:v>41.554833230935976</c:v>
                </c:pt>
                <c:pt idx="43">
                  <c:v>41.61691175371795</c:v>
                </c:pt>
                <c:pt idx="44">
                  <c:v>41.678280737752821</c:v>
                </c:pt>
                <c:pt idx="45">
                  <c:v>41.73896397023875</c:v>
                </c:pt>
                <c:pt idx="46">
                  <c:v>41.798983938247446</c:v>
                </c:pt>
                <c:pt idx="47">
                  <c:v>41.858361926085905</c:v>
                </c:pt>
                <c:pt idx="48">
                  <c:v>41.917118103479787</c:v>
                </c:pt>
                <c:pt idx="49">
                  <c:v>41.975271605614267</c:v>
                </c:pt>
                <c:pt idx="50">
                  <c:v>42.032840605932996</c:v>
                </c:pt>
                <c:pt idx="51">
                  <c:v>42.089842382480057</c:v>
                </c:pt>
                <c:pt idx="52">
                  <c:v>42.146293378471618</c:v>
                </c:pt>
                <c:pt idx="53">
                  <c:v>42.202209257698911</c:v>
                </c:pt>
                <c:pt idx="54">
                  <c:v>42.25760495529174</c:v>
                </c:pt>
                <c:pt idx="55">
                  <c:v>42.312494724308586</c:v>
                </c:pt>
                <c:pt idx="56">
                  <c:v>42.366892178565244</c:v>
                </c:pt>
                <c:pt idx="57">
                  <c:v>42.420810332066608</c:v>
                </c:pt>
                <c:pt idx="58">
                  <c:v>42.474261635365146</c:v>
                </c:pt>
                <c:pt idx="59">
                  <c:v>42.527258009133945</c:v>
                </c:pt>
                <c:pt idx="60">
                  <c:v>42.579810875210704</c:v>
                </c:pt>
                <c:pt idx="61">
                  <c:v>42.631931185341728</c:v>
                </c:pt>
                <c:pt idx="62">
                  <c:v>42.683629447830825</c:v>
                </c:pt>
                <c:pt idx="63">
                  <c:v>42.734915752276834</c:v>
                </c:pt>
                <c:pt idx="64">
                  <c:v>42.785799792564561</c:v>
                </c:pt>
                <c:pt idx="65">
                  <c:v>42.8362908882577</c:v>
                </c:pt>
                <c:pt idx="66">
                  <c:v>42.886398004527365</c:v>
                </c:pt>
                <c:pt idx="67">
                  <c:v>42.936129770736841</c:v>
                </c:pt>
                <c:pt idx="68">
                  <c:v>42.985494497791798</c:v>
                </c:pt>
                <c:pt idx="69">
                  <c:v>43.034500194354656</c:v>
                </c:pt>
                <c:pt idx="70">
                  <c:v>43.08315458201271</c:v>
                </c:pt>
                <c:pt idx="71">
                  <c:v>43.131465109481347</c:v>
                </c:pt>
                <c:pt idx="72">
                  <c:v>43.179438965916404</c:v>
                </c:pt>
                <c:pt idx="73">
                  <c:v>43.227083093402889</c:v>
                </c:pt>
                <c:pt idx="74">
                  <c:v>43.274404198681637</c:v>
                </c:pt>
                <c:pt idx="75">
                  <c:v>43.321408764169888</c:v>
                </c:pt>
                <c:pt idx="76">
                  <c:v>43.368103058327165</c:v>
                </c:pt>
                <c:pt idx="77">
                  <c:v>43.414493145413182</c:v>
                </c:pt>
                <c:pt idx="78">
                  <c:v>43.460584894681062</c:v>
                </c:pt>
                <c:pt idx="79">
                  <c:v>43.506383989045048</c:v>
                </c:pt>
                <c:pt idx="80">
                  <c:v>43.551895933259175</c:v>
                </c:pt>
                <c:pt idx="81">
                  <c:v>43.597126061640004</c:v>
                </c:pt>
                <c:pt idx="82">
                  <c:v>43.642079545364339</c:v>
                </c:pt>
                <c:pt idx="83">
                  <c:v>43.686761399369928</c:v>
                </c:pt>
                <c:pt idx="84">
                  <c:v>43.731176488885382</c:v>
                </c:pt>
                <c:pt idx="85">
                  <c:v>43.775329535613395</c:v>
                </c:pt>
                <c:pt idx="86">
                  <c:v>43.819225123589362</c:v>
                </c:pt>
                <c:pt idx="87">
                  <c:v>43.862867704736139</c:v>
                </c:pt>
                <c:pt idx="88">
                  <c:v>43.906261604133832</c:v>
                </c:pt>
                <c:pt idx="89">
                  <c:v>43.949411025022457</c:v>
                </c:pt>
                <c:pt idx="90">
                  <c:v>43.992320053553684</c:v>
                </c:pt>
                <c:pt idx="91">
                  <c:v>44.034992663306951</c:v>
                </c:pt>
                <c:pt idx="92">
                  <c:v>44.077432719584081</c:v>
                </c:pt>
                <c:pt idx="93">
                  <c:v>44.119643983495479</c:v>
                </c:pt>
                <c:pt idx="94">
                  <c:v>44.161630115850215</c:v>
                </c:pt>
                <c:pt idx="95">
                  <c:v>44.203394680861322</c:v>
                </c:pt>
                <c:pt idx="96">
                  <c:v>44.244941149676954</c:v>
                </c:pt>
                <c:pt idx="97">
                  <c:v>44.286272903747239</c:v>
                </c:pt>
                <c:pt idx="98">
                  <c:v>44.327393238036215</c:v>
                </c:pt>
                <c:pt idx="99">
                  <c:v>44.368305364087306</c:v>
                </c:pt>
                <c:pt idx="100">
                  <c:v>44.409012412950545</c:v>
                </c:pt>
                <c:pt idx="101">
                  <c:v>44.449517437979026</c:v>
                </c:pt>
                <c:pt idx="102">
                  <c:v>44.489823417501675</c:v>
                </c:pt>
                <c:pt idx="103">
                  <c:v>44.529933257378943</c:v>
                </c:pt>
                <c:pt idx="104">
                  <c:v>44.569849793447673</c:v>
                </c:pt>
                <c:pt idx="105">
                  <c:v>44.609575793860913</c:v>
                </c:pt>
                <c:pt idx="106">
                  <c:v>44.649113961328133</c:v>
                </c:pt>
                <c:pt idx="107">
                  <c:v>44.688466935261062</c:v>
                </c:pt>
                <c:pt idx="108">
                  <c:v>44.727637293829815</c:v>
                </c:pt>
                <c:pt idx="109">
                  <c:v>44.766627555934043</c:v>
                </c:pt>
                <c:pt idx="110">
                  <c:v>44.805440183093125</c:v>
                </c:pt>
                <c:pt idx="111">
                  <c:v>44.844077581259711</c:v>
                </c:pt>
                <c:pt idx="112">
                  <c:v>44.882542102560052</c:v>
                </c:pt>
                <c:pt idx="113">
                  <c:v>44.920836046965043</c:v>
                </c:pt>
                <c:pt idx="114">
                  <c:v>44.958961663895025</c:v>
                </c:pt>
                <c:pt idx="115">
                  <c:v>44.996921153761711</c:v>
                </c:pt>
                <c:pt idx="116">
                  <c:v>45.034716669450169</c:v>
                </c:pt>
                <c:pt idx="117">
                  <c:v>45.072350317743627</c:v>
                </c:pt>
                <c:pt idx="118">
                  <c:v>45.109824160693904</c:v>
                </c:pt>
                <c:pt idx="119">
                  <c:v>45.147140216939817</c:v>
                </c:pt>
                <c:pt idx="120">
                  <c:v>45.184300462976132</c:v>
                </c:pt>
                <c:pt idx="121">
                  <c:v>45.221306834375149</c:v>
                </c:pt>
                <c:pt idx="122">
                  <c:v>45.258161226963161</c:v>
                </c:pt>
                <c:pt idx="123">
                  <c:v>45.294865497953815</c:v>
                </c:pt>
                <c:pt idx="124">
                  <c:v>45.331421467040194</c:v>
                </c:pt>
                <c:pt idx="125">
                  <c:v>45.367830917447556</c:v>
                </c:pt>
                <c:pt idx="126">
                  <c:v>45.404095596948366</c:v>
                </c:pt>
                <c:pt idx="127">
                  <c:v>45.440217218841319</c:v>
                </c:pt>
                <c:pt idx="128">
                  <c:v>45.476197462895847</c:v>
                </c:pt>
                <c:pt idx="129">
                  <c:v>45.512037976263642</c:v>
                </c:pt>
                <c:pt idx="130">
                  <c:v>45.547740374358511</c:v>
                </c:pt>
                <c:pt idx="131">
                  <c:v>45.58330624170604</c:v>
                </c:pt>
                <c:pt idx="132">
                  <c:v>45.618737132764132</c:v>
                </c:pt>
                <c:pt idx="133">
                  <c:v>45.654034572715794</c:v>
                </c:pt>
                <c:pt idx="134">
                  <c:v>45.689200058235251</c:v>
                </c:pt>
                <c:pt idx="135">
                  <c:v>45.72423505822843</c:v>
                </c:pt>
                <c:pt idx="136">
                  <c:v>45.759141014548931</c:v>
                </c:pt>
                <c:pt idx="137">
                  <c:v>45.793919342690451</c:v>
                </c:pt>
                <c:pt idx="138">
                  <c:v>45.828571432456535</c:v>
                </c:pt>
                <c:pt idx="139">
                  <c:v>45.863098648608648</c:v>
                </c:pt>
                <c:pt idx="140">
                  <c:v>45.897502331493378</c:v>
                </c:pt>
                <c:pt idx="141">
                  <c:v>45.931783797649537</c:v>
                </c:pt>
                <c:pt idx="142">
                  <c:v>45.965944340396078</c:v>
                </c:pt>
                <c:pt idx="143">
                  <c:v>45.999985230401364</c:v>
                </c:pt>
                <c:pt idx="144">
                  <c:v>46.033907716234729</c:v>
                </c:pt>
                <c:pt idx="145">
                  <c:v>46.067713024900804</c:v>
                </c:pt>
                <c:pt idx="146">
                  <c:v>46.101402362357391</c:v>
                </c:pt>
                <c:pt idx="147">
                  <c:v>46.134976914017457</c:v>
                </c:pt>
                <c:pt idx="148">
                  <c:v>46.1684378452358</c:v>
                </c:pt>
                <c:pt idx="149">
                  <c:v>46.201786301781034</c:v>
                </c:pt>
                <c:pt idx="150">
                  <c:v>46.23502341029338</c:v>
                </c:pt>
                <c:pt idx="151">
                  <c:v>46.268150278728783</c:v>
                </c:pt>
                <c:pt idx="152">
                  <c:v>46.301167996789843</c:v>
                </c:pt>
                <c:pt idx="153">
                  <c:v>46.334077636344084</c:v>
                </c:pt>
                <c:pt idx="154">
                  <c:v>46.366880251829983</c:v>
                </c:pt>
                <c:pt idx="155">
                  <c:v>46.399576880651139</c:v>
                </c:pt>
                <c:pt idx="156">
                  <c:v>46.432168543559108</c:v>
                </c:pt>
                <c:pt idx="157">
                  <c:v>46.464656245025232</c:v>
                </c:pt>
                <c:pt idx="158">
                  <c:v>46.497040973601834</c:v>
                </c:pt>
                <c:pt idx="159">
                  <c:v>46.529323702273231</c:v>
                </c:pt>
                <c:pt idx="160">
                  <c:v>46.561505388796789</c:v>
                </c:pt>
                <c:pt idx="161">
                  <c:v>46.593586976034494</c:v>
                </c:pt>
                <c:pt idx="162">
                  <c:v>46.625569392275246</c:v>
                </c:pt>
                <c:pt idx="163">
                  <c:v>46.657453551548286</c:v>
                </c:pt>
                <c:pt idx="164">
                  <c:v>46.689240353927985</c:v>
                </c:pt>
                <c:pt idx="165">
                  <c:v>46.720930685830297</c:v>
                </c:pt>
                <c:pt idx="166">
                  <c:v>46.752525420301183</c:v>
                </c:pt>
                <c:pt idx="167">
                  <c:v>46.784025417297272</c:v>
                </c:pt>
                <c:pt idx="168">
                  <c:v>46.815431523958935</c:v>
                </c:pt>
                <c:pt idx="169">
                  <c:v>46.846744574876119</c:v>
                </c:pt>
                <c:pt idx="170">
                  <c:v>46.877965392347136</c:v>
                </c:pt>
                <c:pt idx="171">
                  <c:v>46.90909478663059</c:v>
                </c:pt>
                <c:pt idx="172">
                  <c:v>46.94013355619078</c:v>
                </c:pt>
                <c:pt idx="173">
                  <c:v>46.971082487936599</c:v>
                </c:pt>
                <c:pt idx="174">
                  <c:v>47.001942357454382</c:v>
                </c:pt>
                <c:pt idx="175">
                  <c:v>47.032713929234617</c:v>
                </c:pt>
                <c:pt idx="176">
                  <c:v>47.063397956892977</c:v>
                </c:pt>
                <c:pt idx="177">
                  <c:v>47.093995183385616</c:v>
                </c:pt>
                <c:pt idx="178">
                  <c:v>47.124506341219096</c:v>
                </c:pt>
                <c:pt idx="179">
                  <c:v>47.154932152655</c:v>
                </c:pt>
                <c:pt idx="180">
                  <c:v>47.1852733299094</c:v>
                </c:pt>
                <c:pt idx="181">
                  <c:v>47.215530575347401</c:v>
                </c:pt>
                <c:pt idx="182">
                  <c:v>47.245704581672825</c:v>
                </c:pt>
                <c:pt idx="183">
                  <c:v>47.275796032113263</c:v>
                </c:pt>
                <c:pt idx="184">
                  <c:v>47.305805600600578</c:v>
                </c:pt>
                <c:pt idx="185">
                  <c:v>47.335733951946978</c:v>
                </c:pt>
                <c:pt idx="186">
                  <c:v>47.365581742016914</c:v>
                </c:pt>
                <c:pt idx="187">
                  <c:v>47.395349617894738</c:v>
                </c:pt>
                <c:pt idx="188">
                  <c:v>47.425038218048371</c:v>
                </c:pt>
                <c:pt idx="189">
                  <c:v>47.454648172489129</c:v>
                </c:pt>
                <c:pt idx="190">
                  <c:v>47.484180102927667</c:v>
                </c:pt>
                <c:pt idx="191">
                  <c:v>47.513634622926304</c:v>
                </c:pt>
                <c:pt idx="192">
                  <c:v>47.543012338047745</c:v>
                </c:pt>
                <c:pt idx="193">
                  <c:v>47.572313846000384</c:v>
                </c:pt>
                <c:pt idx="194">
                  <c:v>47.601539736780111</c:v>
                </c:pt>
                <c:pt idx="195">
                  <c:v>47.630690592809017</c:v>
                </c:pt>
                <c:pt idx="196">
                  <c:v>47.659766989070725</c:v>
                </c:pt>
                <c:pt idx="197">
                  <c:v>47.688769493242781</c:v>
                </c:pt>
                <c:pt idx="198">
                  <c:v>47.717698665825935</c:v>
                </c:pt>
                <c:pt idx="199">
                  <c:v>47.746555060270545</c:v>
                </c:pt>
                <c:pt idx="200">
                  <c:v>47.775339223100083</c:v>
                </c:pt>
                <c:pt idx="201">
                  <c:v>47.804051694031941</c:v>
                </c:pt>
                <c:pt idx="202">
                  <c:v>47.832693006095496</c:v>
                </c:pt>
                <c:pt idx="203">
                  <c:v>47.861263685747545</c:v>
                </c:pt>
                <c:pt idx="204">
                  <c:v>47.889764252985231</c:v>
                </c:pt>
                <c:pt idx="205">
                  <c:v>47.918195221456457</c:v>
                </c:pt>
                <c:pt idx="206">
                  <c:v>47.946557098567894</c:v>
                </c:pt>
                <c:pt idx="207">
                  <c:v>47.974850385590656</c:v>
                </c:pt>
                <c:pt idx="208">
                  <c:v>48.003075577763632</c:v>
                </c:pt>
                <c:pt idx="209">
                  <c:v>48.031233164394649</c:v>
                </c:pt>
                <c:pt idx="210">
                  <c:v>48.059323628959447</c:v>
                </c:pt>
                <c:pt idx="211">
                  <c:v>48.087347449198525</c:v>
                </c:pt>
                <c:pt idx="212">
                  <c:v>48.115305097211944</c:v>
                </c:pt>
                <c:pt idx="213">
                  <c:v>48.14319703955212</c:v>
                </c:pt>
                <c:pt idx="214">
                  <c:v>48.171023737314663</c:v>
                </c:pt>
                <c:pt idx="215">
                  <c:v>48.198785646227307</c:v>
                </c:pt>
                <c:pt idx="216">
                  <c:v>48.226483216737009</c:v>
                </c:pt>
                <c:pt idx="217">
                  <c:v>48.254116894095198</c:v>
                </c:pt>
                <c:pt idx="218">
                  <c:v>48.281687118441312</c:v>
                </c:pt>
                <c:pt idx="219">
                  <c:v>48.309194324884558</c:v>
                </c:pt>
                <c:pt idx="220">
                  <c:v>48.336638943584077</c:v>
                </c:pt>
                <c:pt idx="221">
                  <c:v>48.364021399827379</c:v>
                </c:pt>
                <c:pt idx="222">
                  <c:v>48.391342114107267</c:v>
                </c:pt>
                <c:pt idx="223">
                  <c:v>48.418601502197177</c:v>
                </c:pt>
                <c:pt idx="224">
                  <c:v>48.445799975224965</c:v>
                </c:pt>
                <c:pt idx="225">
                  <c:v>48.4729379397453</c:v>
                </c:pt>
                <c:pt idx="226">
                  <c:v>48.500015797810534</c:v>
                </c:pt>
                <c:pt idx="227">
                  <c:v>48.527033947040223</c:v>
                </c:pt>
                <c:pt idx="228">
                  <c:v>48.553992780689228</c:v>
                </c:pt>
                <c:pt idx="229">
                  <c:v>48.580892687714503</c:v>
                </c:pt>
                <c:pt idx="230">
                  <c:v>48.60773405284057</c:v>
                </c:pt>
                <c:pt idx="231">
                  <c:v>48.634517256623745</c:v>
                </c:pt>
                <c:pt idx="232">
                  <c:v>48.661242675515027</c:v>
                </c:pt>
                <c:pt idx="233">
                  <c:v>48.687910681921906</c:v>
                </c:pt>
                <c:pt idx="234">
                  <c:v>48.714521644268849</c:v>
                </c:pt>
                <c:pt idx="235">
                  <c:v>48.74107592705672</c:v>
                </c:pt>
                <c:pt idx="236">
                  <c:v>48.767573890921007</c:v>
                </c:pt>
                <c:pt idx="237">
                  <c:v>48.794015892688989</c:v>
                </c:pt>
                <c:pt idx="238">
                  <c:v>48.82040228543579</c:v>
                </c:pt>
                <c:pt idx="239">
                  <c:v>48.84673341853938</c:v>
                </c:pt>
                <c:pt idx="240">
                  <c:v>48.873009637734555</c:v>
                </c:pt>
                <c:pt idx="241">
                  <c:v>48.899231285165889</c:v>
                </c:pt>
                <c:pt idx="242">
                  <c:v>48.925398699439739</c:v>
                </c:pt>
                <c:pt idx="243">
                  <c:v>48.951512215675237</c:v>
                </c:pt>
                <c:pt idx="244">
                  <c:v>48.977572165554356</c:v>
                </c:pt>
                <c:pt idx="245">
                  <c:v>49.003578877371112</c:v>
                </c:pt>
                <c:pt idx="246">
                  <c:v>49.029532676079739</c:v>
                </c:pt>
                <c:pt idx="247">
                  <c:v>49.055433883342133</c:v>
                </c:pt>
                <c:pt idx="248">
                  <c:v>49.081282817574319</c:v>
                </c:pt>
                <c:pt idx="249">
                  <c:v>49.10707979399217</c:v>
                </c:pt>
                <c:pt idx="250">
                  <c:v>49.132825124656172</c:v>
                </c:pt>
                <c:pt idx="251">
                  <c:v>49.158519118515557</c:v>
                </c:pt>
                <c:pt idx="252">
                  <c:v>49.184162081451511</c:v>
                </c:pt>
                <c:pt idx="253">
                  <c:v>49.20975431631966</c:v>
                </c:pt>
                <c:pt idx="254">
                  <c:v>49.235296122991812</c:v>
                </c:pt>
                <c:pt idx="255">
                  <c:v>49.260787798396962</c:v>
                </c:pt>
                <c:pt idx="256">
                  <c:v>49.286229636561536</c:v>
                </c:pt>
                <c:pt idx="257">
                  <c:v>49.311621928648997</c:v>
                </c:pt>
                <c:pt idx="258">
                  <c:v>49.336964962998678</c:v>
                </c:pt>
                <c:pt idx="259">
                  <c:v>49.362259025164029</c:v>
                </c:pt>
                <c:pt idx="260">
                  <c:v>49.387504397950124</c:v>
                </c:pt>
                <c:pt idx="261">
                  <c:v>49.412701361450544</c:v>
                </c:pt>
                <c:pt idx="262">
                  <c:v>49.43785019308369</c:v>
                </c:pt>
                <c:pt idx="263">
                  <c:v>49.462951167628347</c:v>
                </c:pt>
                <c:pt idx="264">
                  <c:v>49.488004557258748</c:v>
                </c:pt>
                <c:pt idx="265">
                  <c:v>49.513010631579029</c:v>
                </c:pt>
                <c:pt idx="266">
                  <c:v>49.537969657657023</c:v>
                </c:pt>
                <c:pt idx="267">
                  <c:v>49.56288190005759</c:v>
                </c:pt>
                <c:pt idx="268">
                  <c:v>49.587747620875305</c:v>
                </c:pt>
                <c:pt idx="269">
                  <c:v>49.612567079766634</c:v>
                </c:pt>
                <c:pt idx="270">
                  <c:v>49.637340533981586</c:v>
                </c:pt>
                <c:pt idx="271">
                  <c:v>49.662068238394809</c:v>
                </c:pt>
                <c:pt idx="272">
                  <c:v>49.686750445536177</c:v>
                </c:pt>
                <c:pt idx="273">
                  <c:v>49.711387405620876</c:v>
                </c:pt>
                <c:pt idx="274">
                  <c:v>49.735979366579031</c:v>
                </c:pt>
                <c:pt idx="275">
                  <c:v>49.760526574084786</c:v>
                </c:pt>
                <c:pt idx="276">
                  <c:v>49.785029271584932</c:v>
                </c:pt>
                <c:pt idx="277">
                  <c:v>49.809487700327097</c:v>
                </c:pt>
                <c:pt idx="278">
                  <c:v>49.833902099387466</c:v>
                </c:pt>
                <c:pt idx="279">
                  <c:v>49.858272705698006</c:v>
                </c:pt>
                <c:pt idx="280">
                  <c:v>49.882599754073333</c:v>
                </c:pt>
                <c:pt idx="281">
                  <c:v>49.906883477237088</c:v>
                </c:pt>
                <c:pt idx="282">
                  <c:v>49.931124105847928</c:v>
                </c:pt>
                <c:pt idx="283">
                  <c:v>49.955321868525047</c:v>
                </c:pt>
                <c:pt idx="284">
                  <c:v>49.979476991873405</c:v>
                </c:pt>
                <c:pt idx="285">
                  <c:v>50.0035897005084</c:v>
                </c:pt>
                <c:pt idx="286">
                  <c:v>50.02766021708031</c:v>
                </c:pt>
                <c:pt idx="287">
                  <c:v>50.051688762298241</c:v>
                </c:pt>
                <c:pt idx="288">
                  <c:v>50.07567555495374</c:v>
                </c:pt>
                <c:pt idx="289">
                  <c:v>50.099620811944057</c:v>
                </c:pt>
                <c:pt idx="290">
                  <c:v>50.123524748294997</c:v>
                </c:pt>
                <c:pt idx="291">
                  <c:v>50.147387577183494</c:v>
                </c:pt>
                <c:pt idx="292">
                  <c:v>50.171209509959731</c:v>
                </c:pt>
                <c:pt idx="293">
                  <c:v>50.194990756169041</c:v>
                </c:pt>
                <c:pt idx="294">
                  <c:v>50.218731523573361</c:v>
                </c:pt>
                <c:pt idx="295">
                  <c:v>50.242432018172451</c:v>
                </c:pt>
                <c:pt idx="296">
                  <c:v>50.266092444224711</c:v>
                </c:pt>
                <c:pt idx="297">
                  <c:v>50.289713004267753</c:v>
                </c:pt>
                <c:pt idx="298">
                  <c:v>50.313293899138607</c:v>
                </c:pt>
                <c:pt idx="299">
                  <c:v>50.336835327993633</c:v>
                </c:pt>
                <c:pt idx="300">
                  <c:v>50.360337488328192</c:v>
                </c:pt>
                <c:pt idx="301">
                  <c:v>50.38380057599592</c:v>
                </c:pt>
                <c:pt idx="302">
                  <c:v>50.407224785227825</c:v>
                </c:pt>
                <c:pt idx="303">
                  <c:v>50.430610308650998</c:v>
                </c:pt>
                <c:pt idx="304">
                  <c:v>50.453957337307102</c:v>
                </c:pt>
                <c:pt idx="305">
                  <c:v>50.47726606067063</c:v>
                </c:pt>
                <c:pt idx="306">
                  <c:v>50.500536666666775</c:v>
                </c:pt>
                <c:pt idx="307">
                  <c:v>50.52376934168916</c:v>
                </c:pt>
                <c:pt idx="308">
                  <c:v>50.546964270617224</c:v>
                </c:pt>
                <c:pt idx="309">
                  <c:v>50.570121636833399</c:v>
                </c:pt>
                <c:pt idx="310">
                  <c:v>50.593241622240043</c:v>
                </c:pt>
                <c:pt idx="311">
                  <c:v>50.616324407276068</c:v>
                </c:pt>
                <c:pt idx="312">
                  <c:v>50.639370170933425</c:v>
                </c:pt>
                <c:pt idx="313">
                  <c:v>50.662379090773243</c:v>
                </c:pt>
                <c:pt idx="314">
                  <c:v>50.685351342941821</c:v>
                </c:pt>
                <c:pt idx="315">
                  <c:v>50.708287102186361</c:v>
                </c:pt>
                <c:pt idx="316">
                  <c:v>50.731186541870471</c:v>
                </c:pt>
                <c:pt idx="317">
                  <c:v>50.754049833989441</c:v>
                </c:pt>
                <c:pt idx="318">
                  <c:v>50.776877149185346</c:v>
                </c:pt>
                <c:pt idx="319">
                  <c:v>50.799668656761867</c:v>
                </c:pt>
                <c:pt idx="320">
                  <c:v>50.822424524698974</c:v>
                </c:pt>
                <c:pt idx="321">
                  <c:v>50.845144919667348</c:v>
                </c:pt>
                <c:pt idx="322">
                  <c:v>50.867830007042627</c:v>
                </c:pt>
                <c:pt idx="323">
                  <c:v>50.890479950919477</c:v>
                </c:pt>
                <c:pt idx="324">
                  <c:v>50.913094914125395</c:v>
                </c:pt>
                <c:pt idx="325">
                  <c:v>50.935675058234409</c:v>
                </c:pt>
                <c:pt idx="326">
                  <c:v>50.958220543580502</c:v>
                </c:pt>
                <c:pt idx="327">
                  <c:v>50.98073152927094</c:v>
                </c:pt>
                <c:pt idx="328">
                  <c:v>51.003208173199347</c:v>
                </c:pt>
                <c:pt idx="329">
                  <c:v>51.025650632058628</c:v>
                </c:pt>
                <c:pt idx="330">
                  <c:v>51.048059061353705</c:v>
                </c:pt>
                <c:pt idx="331">
                  <c:v>51.070433615414117</c:v>
                </c:pt>
                <c:pt idx="332">
                  <c:v>51.092774447406399</c:v>
                </c:pt>
                <c:pt idx="333">
                  <c:v>51.115081709346299</c:v>
                </c:pt>
                <c:pt idx="334">
                  <c:v>51.137355552110904</c:v>
                </c:pt>
                <c:pt idx="335">
                  <c:v>51.159596125450463</c:v>
                </c:pt>
                <c:pt idx="336">
                  <c:v>51.181803578000213</c:v>
                </c:pt>
                <c:pt idx="337">
                  <c:v>51.203978057291913</c:v>
                </c:pt>
                <c:pt idx="338">
                  <c:v>51.226119709765307</c:v>
                </c:pt>
                <c:pt idx="339">
                  <c:v>51.248228680779391</c:v>
                </c:pt>
                <c:pt idx="340">
                  <c:v>51.270305114623575</c:v>
                </c:pt>
                <c:pt idx="341">
                  <c:v>51.292349154528623</c:v>
                </c:pt>
                <c:pt idx="342">
                  <c:v>51.314360942677524</c:v>
                </c:pt>
                <c:pt idx="343">
                  <c:v>51.336340620216205</c:v>
                </c:pt>
                <c:pt idx="344">
                  <c:v>51.35828832726407</c:v>
                </c:pt>
                <c:pt idx="345">
                  <c:v>51.380204202924411</c:v>
                </c:pt>
                <c:pt idx="346">
                  <c:v>51.402088385294711</c:v>
                </c:pt>
                <c:pt idx="347">
                  <c:v>51.423941011476806</c:v>
                </c:pt>
                <c:pt idx="348">
                  <c:v>51.445762217586882</c:v>
                </c:pt>
                <c:pt idx="349">
                  <c:v>51.467552138765384</c:v>
                </c:pt>
                <c:pt idx="350">
                  <c:v>51.489310909186763</c:v>
                </c:pt>
                <c:pt idx="351">
                  <c:v>51.511038662069154</c:v>
                </c:pt>
                <c:pt idx="352">
                  <c:v>51.532735529683833</c:v>
                </c:pt>
                <c:pt idx="353">
                  <c:v>51.554401643364656</c:v>
                </c:pt>
                <c:pt idx="354">
                  <c:v>51.576037133517332</c:v>
                </c:pt>
                <c:pt idx="355">
                  <c:v>51.597642129628561</c:v>
                </c:pt>
                <c:pt idx="356">
                  <c:v>51.619216760275073</c:v>
                </c:pt>
                <c:pt idx="357">
                  <c:v>51.640761153132587</c:v>
                </c:pt>
                <c:pt idx="358">
                  <c:v>51.662275434984586</c:v>
                </c:pt>
                <c:pt idx="359">
                  <c:v>51.683759731731058</c:v>
                </c:pt>
                <c:pt idx="360">
                  <c:v>51.705214168397063</c:v>
                </c:pt>
                <c:pt idx="361">
                  <c:v>51.72663886914124</c:v>
                </c:pt>
                <c:pt idx="362">
                  <c:v>51.748033957264191</c:v>
                </c:pt>
                <c:pt idx="363">
                  <c:v>51.769399555216729</c:v>
                </c:pt>
                <c:pt idx="364">
                  <c:v>51.790735784608103</c:v>
                </c:pt>
                <c:pt idx="365">
                  <c:v>51.812042766214027</c:v>
                </c:pt>
                <c:pt idx="366">
                  <c:v>51.83332061998469</c:v>
                </c:pt>
                <c:pt idx="367">
                  <c:v>51.854569465052634</c:v>
                </c:pt>
                <c:pt idx="368">
                  <c:v>51.875789419740492</c:v>
                </c:pt>
                <c:pt idx="369">
                  <c:v>51.896980601568735</c:v>
                </c:pt>
                <c:pt idx="370">
                  <c:v>51.918143127263221</c:v>
                </c:pt>
                <c:pt idx="371">
                  <c:v>51.939277112762724</c:v>
                </c:pt>
                <c:pt idx="372">
                  <c:v>51.960382673226327</c:v>
                </c:pt>
                <c:pt idx="373">
                  <c:v>51.981459923040745</c:v>
                </c:pt>
                <c:pt idx="374">
                  <c:v>52.002508975827581</c:v>
                </c:pt>
                <c:pt idx="375">
                  <c:v>52.023529944450416</c:v>
                </c:pt>
                <c:pt idx="376">
                  <c:v>52.044522941021953</c:v>
                </c:pt>
                <c:pt idx="377">
                  <c:v>52.06548807691091</c:v>
                </c:pt>
                <c:pt idx="378">
                  <c:v>52.08642546274897</c:v>
                </c:pt>
                <c:pt idx="379">
                  <c:v>52.107335208437561</c:v>
                </c:pt>
                <c:pt idx="380">
                  <c:v>52.128217423154595</c:v>
                </c:pt>
                <c:pt idx="381">
                  <c:v>52.149072215361137</c:v>
                </c:pt>
                <c:pt idx="382">
                  <c:v>52.169899692807945</c:v>
                </c:pt>
                <c:pt idx="383">
                  <c:v>52.190699962541991</c:v>
                </c:pt>
                <c:pt idx="384">
                  <c:v>52.211473130912864</c:v>
                </c:pt>
                <c:pt idx="385">
                  <c:v>52.232219303579122</c:v>
                </c:pt>
                <c:pt idx="386">
                  <c:v>52.252938585514563</c:v>
                </c:pt>
                <c:pt idx="387">
                  <c:v>52.273631081014422</c:v>
                </c:pt>
                <c:pt idx="388">
                  <c:v>52.294296893701485</c:v>
                </c:pt>
                <c:pt idx="389">
                  <c:v>52.31493612653216</c:v>
                </c:pt>
                <c:pt idx="390">
                  <c:v>52.335548881802438</c:v>
                </c:pt>
                <c:pt idx="391">
                  <c:v>52.356135261153852</c:v>
                </c:pt>
                <c:pt idx="392">
                  <c:v>52.376695365579266</c:v>
                </c:pt>
                <c:pt idx="393">
                  <c:v>52.397229295428701</c:v>
                </c:pt>
                <c:pt idx="394">
                  <c:v>52.417737150415022</c:v>
                </c:pt>
                <c:pt idx="395">
                  <c:v>52.438219029619617</c:v>
                </c:pt>
                <c:pt idx="396">
                  <c:v>52.458675031497947</c:v>
                </c:pt>
                <c:pt idx="397">
                  <c:v>52.479105253885081</c:v>
                </c:pt>
                <c:pt idx="398">
                  <c:v>52.49950979400117</c:v>
                </c:pt>
                <c:pt idx="399">
                  <c:v>52.519888748456822</c:v>
                </c:pt>
                <c:pt idx="400">
                  <c:v>52.540242213258466</c:v>
                </c:pt>
                <c:pt idx="401">
                  <c:v>52.560570283813604</c:v>
                </c:pt>
                <c:pt idx="402">
                  <c:v>52.580873054936035</c:v>
                </c:pt>
                <c:pt idx="403">
                  <c:v>52.601150620851001</c:v>
                </c:pt>
                <c:pt idx="404">
                  <c:v>52.62140307520032</c:v>
                </c:pt>
                <c:pt idx="405">
                  <c:v>52.641630511047438</c:v>
                </c:pt>
                <c:pt idx="406">
                  <c:v>52.661833020882355</c:v>
                </c:pt>
                <c:pt idx="407">
                  <c:v>52.68201069662662</c:v>
                </c:pt>
                <c:pt idx="408">
                  <c:v>52.702163629638193</c:v>
                </c:pt>
                <c:pt idx="409">
                  <c:v>52.722291910716251</c:v>
                </c:pt>
                <c:pt idx="410">
                  <c:v>52.742395630106003</c:v>
                </c:pt>
                <c:pt idx="411">
                  <c:v>52.762474877503365</c:v>
                </c:pt>
                <c:pt idx="412">
                  <c:v>52.782529742059666</c:v>
                </c:pt>
                <c:pt idx="413">
                  <c:v>52.802560312386234</c:v>
                </c:pt>
                <c:pt idx="414">
                  <c:v>52.822566676558992</c:v>
                </c:pt>
                <c:pt idx="415">
                  <c:v>52.842548922122958</c:v>
                </c:pt>
                <c:pt idx="416">
                  <c:v>52.862507136096724</c:v>
                </c:pt>
                <c:pt idx="417">
                  <c:v>52.882441404976866</c:v>
                </c:pt>
                <c:pt idx="418">
                  <c:v>52.902351814742332</c:v>
                </c:pt>
                <c:pt idx="419">
                  <c:v>52.922238450858771</c:v>
                </c:pt>
                <c:pt idx="420">
                  <c:v>52.942101398282773</c:v>
                </c:pt>
                <c:pt idx="421">
                  <c:v>52.961940741466165</c:v>
                </c:pt>
                <c:pt idx="422">
                  <c:v>52.981756564360161</c:v>
                </c:pt>
                <c:pt idx="423">
                  <c:v>53.001548950419505</c:v>
                </c:pt>
                <c:pt idx="424">
                  <c:v>53.02131798260659</c:v>
                </c:pt>
                <c:pt idx="425">
                  <c:v>53.041063743395512</c:v>
                </c:pt>
                <c:pt idx="426">
                  <c:v>53.06078631477606</c:v>
                </c:pt>
                <c:pt idx="427">
                  <c:v>53.080485778257724</c:v>
                </c:pt>
                <c:pt idx="428">
                  <c:v>53.100162214873599</c:v>
                </c:pt>
                <c:pt idx="429">
                  <c:v>53.119815705184294</c:v>
                </c:pt>
                <c:pt idx="430">
                  <c:v>53.139446329281746</c:v>
                </c:pt>
                <c:pt idx="431">
                  <c:v>53.159054166793069</c:v>
                </c:pt>
                <c:pt idx="432">
                  <c:v>53.17863929688432</c:v>
                </c:pt>
                <c:pt idx="433">
                  <c:v>53.198201798264165</c:v>
                </c:pt>
                <c:pt idx="434">
                  <c:v>53.217741749187667</c:v>
                </c:pt>
                <c:pt idx="435">
                  <c:v>53.237259227459845</c:v>
                </c:pt>
                <c:pt idx="436">
                  <c:v>53.256754310439362</c:v>
                </c:pt>
                <c:pt idx="437">
                  <c:v>53.276227075042058</c:v>
                </c:pt>
                <c:pt idx="438">
                  <c:v>53.295677597744501</c:v>
                </c:pt>
                <c:pt idx="439">
                  <c:v>53.315105954587509</c:v>
                </c:pt>
                <c:pt idx="440">
                  <c:v>53.334512221179587</c:v>
                </c:pt>
                <c:pt idx="441">
                  <c:v>53.353896472700384</c:v>
                </c:pt>
                <c:pt idx="442">
                  <c:v>53.373258783904085</c:v>
                </c:pt>
                <c:pt idx="443">
                  <c:v>53.392599229122766</c:v>
                </c:pt>
                <c:pt idx="444">
                  <c:v>53.411917882269734</c:v>
                </c:pt>
                <c:pt idx="445">
                  <c:v>53.431214816842818</c:v>
                </c:pt>
                <c:pt idx="446">
                  <c:v>53.450490105927635</c:v>
                </c:pt>
                <c:pt idx="447">
                  <c:v>53.469743822200797</c:v>
                </c:pt>
                <c:pt idx="448">
                  <c:v>53.48897603793317</c:v>
                </c:pt>
                <c:pt idx="449">
                  <c:v>53.508186824992947</c:v>
                </c:pt>
                <c:pt idx="450">
                  <c:v>53.527376254848861</c:v>
                </c:pt>
                <c:pt idx="451">
                  <c:v>53.546544398573239</c:v>
                </c:pt>
                <c:pt idx="452">
                  <c:v>53.565691326845105</c:v>
                </c:pt>
                <c:pt idx="453">
                  <c:v>53.584817109953207</c:v>
                </c:pt>
                <c:pt idx="454">
                  <c:v>53.603921817798998</c:v>
                </c:pt>
                <c:pt idx="455">
                  <c:v>53.623005519899692</c:v>
                </c:pt>
                <c:pt idx="456">
                  <c:v>53.642068285391119</c:v>
                </c:pt>
                <c:pt idx="457">
                  <c:v>53.661110183030736</c:v>
                </c:pt>
                <c:pt idx="458">
                  <c:v>53.68013128120046</c:v>
                </c:pt>
                <c:pt idx="459">
                  <c:v>53.699131647909553</c:v>
                </c:pt>
                <c:pt idx="460">
                  <c:v>53.718111350797471</c:v>
                </c:pt>
                <c:pt idx="461">
                  <c:v>53.737070457136646</c:v>
                </c:pt>
                <c:pt idx="462">
                  <c:v>53.756009033835305</c:v>
                </c:pt>
                <c:pt idx="463">
                  <c:v>53.774927147440188</c:v>
                </c:pt>
                <c:pt idx="464">
                  <c:v>53.793824864139296</c:v>
                </c:pt>
                <c:pt idx="465">
                  <c:v>53.812702249764584</c:v>
                </c:pt>
                <c:pt idx="466">
                  <c:v>53.831559369794647</c:v>
                </c:pt>
                <c:pt idx="467">
                  <c:v>53.85039628935737</c:v>
                </c:pt>
                <c:pt idx="468">
                  <c:v>53.86921307323253</c:v>
                </c:pt>
                <c:pt idx="469">
                  <c:v>53.888009785854415</c:v>
                </c:pt>
                <c:pt idx="470">
                  <c:v>53.906786491314406</c:v>
                </c:pt>
                <c:pt idx="471">
                  <c:v>53.9255432533635</c:v>
                </c:pt>
                <c:pt idx="472">
                  <c:v>53.944280135414871</c:v>
                </c:pt>
                <c:pt idx="473">
                  <c:v>53.962997200546312</c:v>
                </c:pt>
                <c:pt idx="474">
                  <c:v>53.981694511502809</c:v>
                </c:pt>
                <c:pt idx="475">
                  <c:v>54.000372130698878</c:v>
                </c:pt>
                <c:pt idx="476">
                  <c:v>54.019030120221089</c:v>
                </c:pt>
                <c:pt idx="477">
                  <c:v>54.037668541830428</c:v>
                </c:pt>
                <c:pt idx="478">
                  <c:v>54.056287456964697</c:v>
                </c:pt>
                <c:pt idx="479">
                  <c:v>54.074886926740874</c:v>
                </c:pt>
                <c:pt idx="480">
                  <c:v>54.093467011957443</c:v>
                </c:pt>
                <c:pt idx="481">
                  <c:v>54.112027773096756</c:v>
                </c:pt>
                <c:pt idx="482">
                  <c:v>54.130569270327243</c:v>
                </c:pt>
                <c:pt idx="483">
                  <c:v>54.149091563505785</c:v>
                </c:pt>
                <c:pt idx="484">
                  <c:v>54.167594712179906</c:v>
                </c:pt>
                <c:pt idx="485">
                  <c:v>54.186078775590033</c:v>
                </c:pt>
                <c:pt idx="486">
                  <c:v>54.204543812671687</c:v>
                </c:pt>
                <c:pt idx="487">
                  <c:v>54.222989882057703</c:v>
                </c:pt>
                <c:pt idx="488">
                  <c:v>54.241417042080393</c:v>
                </c:pt>
                <c:pt idx="489">
                  <c:v>54.259825350773674</c:v>
                </c:pt>
                <c:pt idx="490">
                  <c:v>54.278214865875235</c:v>
                </c:pt>
                <c:pt idx="491">
                  <c:v>54.296585644828625</c:v>
                </c:pt>
                <c:pt idx="492">
                  <c:v>54.314937744785368</c:v>
                </c:pt>
                <c:pt idx="493">
                  <c:v>54.333271222607024</c:v>
                </c:pt>
                <c:pt idx="494">
                  <c:v>54.351586134867219</c:v>
                </c:pt>
                <c:pt idx="495">
                  <c:v>54.369882537853748</c:v>
                </c:pt>
                <c:pt idx="496">
                  <c:v>54.388160487570531</c:v>
                </c:pt>
                <c:pt idx="497">
                  <c:v>54.406420039739643</c:v>
                </c:pt>
                <c:pt idx="498">
                  <c:v>54.424661249803293</c:v>
                </c:pt>
                <c:pt idx="499">
                  <c:v>54.442884172925758</c:v>
                </c:pt>
                <c:pt idx="500">
                  <c:v>54.4610888639954</c:v>
                </c:pt>
                <c:pt idx="501">
                  <c:v>54.4792753776265</c:v>
                </c:pt>
                <c:pt idx="502">
                  <c:v>54.497443768161261</c:v>
                </c:pt>
                <c:pt idx="503">
                  <c:v>54.51559408967163</c:v>
                </c:pt>
                <c:pt idx="504">
                  <c:v>54.533726395961239</c:v>
                </c:pt>
                <c:pt idx="505">
                  <c:v>54.551840740567187</c:v>
                </c:pt>
                <c:pt idx="506">
                  <c:v>54.569937176761982</c:v>
                </c:pt>
                <c:pt idx="507">
                  <c:v>54.588015757555276</c:v>
                </c:pt>
                <c:pt idx="508">
                  <c:v>54.606076535695749</c:v>
                </c:pt>
                <c:pt idx="509">
                  <c:v>54.624119563672842</c:v>
                </c:pt>
                <c:pt idx="510">
                  <c:v>54.642144893718594</c:v>
                </c:pt>
                <c:pt idx="511">
                  <c:v>54.66015257780937</c:v>
                </c:pt>
                <c:pt idx="512">
                  <c:v>54.678142667667629</c:v>
                </c:pt>
                <c:pt idx="513">
                  <c:v>54.696115214763623</c:v>
                </c:pt>
                <c:pt idx="514">
                  <c:v>54.714070270317166</c:v>
                </c:pt>
                <c:pt idx="515">
                  <c:v>54.732007885299303</c:v>
                </c:pt>
                <c:pt idx="516">
                  <c:v>54.749928110433999</c:v>
                </c:pt>
                <c:pt idx="517">
                  <c:v>54.767830996199834</c:v>
                </c:pt>
                <c:pt idx="518">
                  <c:v>54.785716592831626</c:v>
                </c:pt>
                <c:pt idx="519">
                  <c:v>54.803584950322119</c:v>
                </c:pt>
                <c:pt idx="520">
                  <c:v>54.821436118423577</c:v>
                </c:pt>
                <c:pt idx="521">
                  <c:v>54.839270146649426</c:v>
                </c:pt>
                <c:pt idx="522">
                  <c:v>54.85708708427584</c:v>
                </c:pt>
                <c:pt idx="523">
                  <c:v>54.874886980343319</c:v>
                </c:pt>
                <c:pt idx="524">
                  <c:v>54.892669883658314</c:v>
                </c:pt>
                <c:pt idx="525">
                  <c:v>54.910435842794712</c:v>
                </c:pt>
                <c:pt idx="526">
                  <c:v>54.928184906095453</c:v>
                </c:pt>
                <c:pt idx="527">
                  <c:v>54.945917121674029</c:v>
                </c:pt>
                <c:pt idx="528">
                  <c:v>54.963632537416011</c:v>
                </c:pt>
                <c:pt idx="529">
                  <c:v>54.98133120098057</c:v>
                </c:pt>
                <c:pt idx="530">
                  <c:v>54.999013159801947</c:v>
                </c:pt>
                <c:pt idx="531">
                  <c:v>55.016678461090976</c:v>
                </c:pt>
                <c:pt idx="532">
                  <c:v>55.034327151836507</c:v>
                </c:pt>
                <c:pt idx="533">
                  <c:v>55.051959278806898</c:v>
                </c:pt>
                <c:pt idx="534">
                  <c:v>55.06957488855145</c:v>
                </c:pt>
                <c:pt idx="535">
                  <c:v>55.087174027401851</c:v>
                </c:pt>
                <c:pt idx="536">
                  <c:v>55.104756741473572</c:v>
                </c:pt>
                <c:pt idx="537">
                  <c:v>55.1223230766673</c:v>
                </c:pt>
                <c:pt idx="538">
                  <c:v>55.139873078670348</c:v>
                </c:pt>
                <c:pt idx="539">
                  <c:v>55.157406792957985</c:v>
                </c:pt>
                <c:pt idx="540">
                  <c:v>55.174924264794882</c:v>
                </c:pt>
                <c:pt idx="541">
                  <c:v>55.192425539236424</c:v>
                </c:pt>
                <c:pt idx="542">
                  <c:v>55.209910661130081</c:v>
                </c:pt>
                <c:pt idx="543">
                  <c:v>55.227379675116765</c:v>
                </c:pt>
                <c:pt idx="544">
                  <c:v>55.244832625632121</c:v>
                </c:pt>
                <c:pt idx="545">
                  <c:v>55.262269556907867</c:v>
                </c:pt>
                <c:pt idx="546">
                  <c:v>55.279690512973119</c:v>
                </c:pt>
                <c:pt idx="547">
                  <c:v>55.297095537655665</c:v>
                </c:pt>
                <c:pt idx="548">
                  <c:v>55.314484674583241</c:v>
                </c:pt>
                <c:pt idx="549">
                  <c:v>55.331857967184831</c:v>
                </c:pt>
                <c:pt idx="550">
                  <c:v>55.349215458691944</c:v>
                </c:pt>
                <c:pt idx="551">
                  <c:v>55.366557192139823</c:v>
                </c:pt>
                <c:pt idx="552">
                  <c:v>55.383883210368737</c:v>
                </c:pt>
                <c:pt idx="553">
                  <c:v>55.401193556025177</c:v>
                </c:pt>
                <c:pt idx="554">
                  <c:v>55.41848827156312</c:v>
                </c:pt>
                <c:pt idx="555">
                  <c:v>55.435767399245194</c:v>
                </c:pt>
                <c:pt idx="556">
                  <c:v>55.453030981143925</c:v>
                </c:pt>
                <c:pt idx="557">
                  <c:v>55.470279059142939</c:v>
                </c:pt>
                <c:pt idx="558">
                  <c:v>55.487511674938091</c:v>
                </c:pt>
                <c:pt idx="559">
                  <c:v>55.504728870038711</c:v>
                </c:pt>
                <c:pt idx="560">
                  <c:v>55.521930685768709</c:v>
                </c:pt>
                <c:pt idx="561">
                  <c:v>55.539117163267768</c:v>
                </c:pt>
                <c:pt idx="562">
                  <c:v>55.556288343492497</c:v>
                </c:pt>
                <c:pt idx="563">
                  <c:v>55.573444267217539</c:v>
                </c:pt>
                <c:pt idx="564">
                  <c:v>55.59058497503672</c:v>
                </c:pt>
                <c:pt idx="565">
                  <c:v>55.607710507364189</c:v>
                </c:pt>
                <c:pt idx="566">
                  <c:v>55.624820904435481</c:v>
                </c:pt>
                <c:pt idx="567">
                  <c:v>55.64191620630865</c:v>
                </c:pt>
                <c:pt idx="568">
                  <c:v>55.658996452865381</c:v>
                </c:pt>
                <c:pt idx="569">
                  <c:v>55.676061683812037</c:v>
                </c:pt>
                <c:pt idx="570">
                  <c:v>55.693111938680751</c:v>
                </c:pt>
                <c:pt idx="571">
                  <c:v>55.71014725683051</c:v>
                </c:pt>
                <c:pt idx="572">
                  <c:v>55.727167677448207</c:v>
                </c:pt>
                <c:pt idx="573">
                  <c:v>55.744173239549653</c:v>
                </c:pt>
                <c:pt idx="574">
                  <c:v>55.761163981980701</c:v>
                </c:pt>
                <c:pt idx="575">
                  <c:v>55.778139943418203</c:v>
                </c:pt>
                <c:pt idx="576">
                  <c:v>55.795101162371083</c:v>
                </c:pt>
                <c:pt idx="577">
                  <c:v>55.812047677181333</c:v>
                </c:pt>
                <c:pt idx="578">
                  <c:v>55.828979526025051</c:v>
                </c:pt>
                <c:pt idx="579">
                  <c:v>55.845896746913411</c:v>
                </c:pt>
                <c:pt idx="580">
                  <c:v>55.862799377693676</c:v>
                </c:pt>
                <c:pt idx="581">
                  <c:v>55.879687456050206</c:v>
                </c:pt>
                <c:pt idx="582">
                  <c:v>55.896561019505384</c:v>
                </c:pt>
                <c:pt idx="583">
                  <c:v>55.913420105420641</c:v>
                </c:pt>
                <c:pt idx="584">
                  <c:v>55.930264750997395</c:v>
                </c:pt>
                <c:pt idx="585">
                  <c:v>55.947094993278029</c:v>
                </c:pt>
                <c:pt idx="586">
                  <c:v>55.963910869146815</c:v>
                </c:pt>
                <c:pt idx="587">
                  <c:v>55.980712415330878</c:v>
                </c:pt>
                <c:pt idx="588">
                  <c:v>55.997499668401105</c:v>
                </c:pt>
                <c:pt idx="589">
                  <c:v>56.014272664773102</c:v>
                </c:pt>
                <c:pt idx="590">
                  <c:v>56.031031440708134</c:v>
                </c:pt>
                <c:pt idx="591">
                  <c:v>56.047776032313962</c:v>
                </c:pt>
                <c:pt idx="592">
                  <c:v>56.064506475545841</c:v>
                </c:pt>
                <c:pt idx="593">
                  <c:v>56.08122280620735</c:v>
                </c:pt>
                <c:pt idx="594">
                  <c:v>56.097925059951351</c:v>
                </c:pt>
                <c:pt idx="595">
                  <c:v>56.114613272280792</c:v>
                </c:pt>
                <c:pt idx="596">
                  <c:v>56.131287478549694</c:v>
                </c:pt>
                <c:pt idx="597">
                  <c:v>56.147947713963909</c:v>
                </c:pt>
                <c:pt idx="598">
                  <c:v>56.164594013582104</c:v>
                </c:pt>
                <c:pt idx="599">
                  <c:v>56.181226412316505</c:v>
                </c:pt>
                <c:pt idx="600">
                  <c:v>56.197844944933856</c:v>
                </c:pt>
                <c:pt idx="601">
                  <c:v>56.214449646056195</c:v>
                </c:pt>
                <c:pt idx="602">
                  <c:v>56.23104055016173</c:v>
                </c:pt>
                <c:pt idx="603">
                  <c:v>56.24761769158566</c:v>
                </c:pt>
                <c:pt idx="604">
                  <c:v>56.264181104521015</c:v>
                </c:pt>
                <c:pt idx="605">
                  <c:v>56.280730823019482</c:v>
                </c:pt>
                <c:pt idx="606">
                  <c:v>56.297266880992176</c:v>
                </c:pt>
                <c:pt idx="607">
                  <c:v>56.313789312210531</c:v>
                </c:pt>
                <c:pt idx="608">
                  <c:v>56.33029815030703</c:v>
                </c:pt>
                <c:pt idx="609">
                  <c:v>56.346793428776053</c:v>
                </c:pt>
                <c:pt idx="610">
                  <c:v>56.363275180974654</c:v>
                </c:pt>
                <c:pt idx="611">
                  <c:v>56.379743440123313</c:v>
                </c:pt>
                <c:pt idx="612">
                  <c:v>56.396198239306798</c:v>
                </c:pt>
                <c:pt idx="613">
                  <c:v>56.412639611474852</c:v>
                </c:pt>
                <c:pt idx="614">
                  <c:v>56.429067589443022</c:v>
                </c:pt>
                <c:pt idx="615">
                  <c:v>56.445482205893413</c:v>
                </c:pt>
                <c:pt idx="616">
                  <c:v>56.461883493375403</c:v>
                </c:pt>
                <c:pt idx="617">
                  <c:v>56.478271484306475</c:v>
                </c:pt>
                <c:pt idx="618">
                  <c:v>56.494646210972881</c:v>
                </c:pt>
                <c:pt idx="619">
                  <c:v>56.511007705530446</c:v>
                </c:pt>
                <c:pt idx="620">
                  <c:v>56.527356000005284</c:v>
                </c:pt>
                <c:pt idx="621">
                  <c:v>56.543691126294512</c:v>
                </c:pt>
                <c:pt idx="622">
                  <c:v>56.560013116166999</c:v>
                </c:pt>
                <c:pt idx="623">
                  <c:v>56.576322001264082</c:v>
                </c:pt>
                <c:pt idx="624">
                  <c:v>56.592617813100276</c:v>
                </c:pt>
                <c:pt idx="625">
                  <c:v>56.608900583063985</c:v>
                </c:pt>
                <c:pt idx="626">
                  <c:v>56.625170342418215</c:v>
                </c:pt>
                <c:pt idx="627">
                  <c:v>56.641427122301266</c:v>
                </c:pt>
                <c:pt idx="628">
                  <c:v>56.657670953727425</c:v>
                </c:pt>
                <c:pt idx="629">
                  <c:v>56.673901867587674</c:v>
                </c:pt>
                <c:pt idx="630">
                  <c:v>56.690119894650365</c:v>
                </c:pt>
                <c:pt idx="631">
                  <c:v>56.70632506556187</c:v>
                </c:pt>
                <c:pt idx="632">
                  <c:v>56.722517410847317</c:v>
                </c:pt>
                <c:pt idx="633">
                  <c:v>56.738696960911213</c:v>
                </c:pt>
                <c:pt idx="634">
                  <c:v>56.754863746038133</c:v>
                </c:pt>
                <c:pt idx="635">
                  <c:v>56.771017796393366</c:v>
                </c:pt>
                <c:pt idx="636">
                  <c:v>56.78715914202359</c:v>
                </c:pt>
                <c:pt idx="637">
                  <c:v>56.803287812857505</c:v>
                </c:pt>
                <c:pt idx="638">
                  <c:v>56.819403838706492</c:v>
                </c:pt>
                <c:pt idx="639">
                  <c:v>56.835507249265262</c:v>
                </c:pt>
                <c:pt idx="640">
                  <c:v>56.851598074112474</c:v>
                </c:pt>
                <c:pt idx="641">
                  <c:v>56.867676342711377</c:v>
                </c:pt>
                <c:pt idx="642">
                  <c:v>56.883742084410471</c:v>
                </c:pt>
                <c:pt idx="643">
                  <c:v>56.899795328444057</c:v>
                </c:pt>
                <c:pt idx="644">
                  <c:v>56.915836103932946</c:v>
                </c:pt>
                <c:pt idx="645">
                  <c:v>56.931864439885025</c:v>
                </c:pt>
                <c:pt idx="646">
                  <c:v>56.947880365195857</c:v>
                </c:pt>
                <c:pt idx="647">
                  <c:v>56.963883908649336</c:v>
                </c:pt>
                <c:pt idx="648">
                  <c:v>56.979875098918242</c:v>
                </c:pt>
                <c:pt idx="649">
                  <c:v>56.99585396456488</c:v>
                </c:pt>
                <c:pt idx="650">
                  <c:v>57.011820534041647</c:v>
                </c:pt>
                <c:pt idx="651">
                  <c:v>57.027774835691638</c:v>
                </c:pt>
                <c:pt idx="652">
                  <c:v>57.043716897749228</c:v>
                </c:pt>
                <c:pt idx="653">
                  <c:v>57.059646748340654</c:v>
                </c:pt>
                <c:pt idx="654">
                  <c:v>57.075564415484607</c:v>
                </c:pt>
                <c:pt idx="655">
                  <c:v>57.09146992709276</c:v>
                </c:pt>
                <c:pt idx="656">
                  <c:v>57.107363310970428</c:v>
                </c:pt>
                <c:pt idx="657">
                  <c:v>57.123244594817038</c:v>
                </c:pt>
                <c:pt idx="658">
                  <c:v>57.13911380622676</c:v>
                </c:pt>
                <c:pt idx="659">
                  <c:v>57.154970972689028</c:v>
                </c:pt>
                <c:pt idx="660">
                  <c:v>57.170816121589112</c:v>
                </c:pt>
                <c:pt idx="661">
                  <c:v>57.186649280208684</c:v>
                </c:pt>
                <c:pt idx="662">
                  <c:v>57.202470475726315</c:v>
                </c:pt>
                <c:pt idx="663">
                  <c:v>57.218279735218104</c:v>
                </c:pt>
                <c:pt idx="664">
                  <c:v>57.234077085658114</c:v>
                </c:pt>
                <c:pt idx="665">
                  <c:v>57.249862553919002</c:v>
                </c:pt>
                <c:pt idx="666">
                  <c:v>57.265636166772502</c:v>
                </c:pt>
                <c:pt idx="667">
                  <c:v>57.281397950889954</c:v>
                </c:pt>
                <c:pt idx="668">
                  <c:v>57.297147932842876</c:v>
                </c:pt>
                <c:pt idx="669">
                  <c:v>57.312886139103405</c:v>
                </c:pt>
                <c:pt idx="670">
                  <c:v>57.328612596044913</c:v>
                </c:pt>
                <c:pt idx="671">
                  <c:v>57.344327329942431</c:v>
                </c:pt>
                <c:pt idx="672">
                  <c:v>57.360030366973248</c:v>
                </c:pt>
                <c:pt idx="673">
                  <c:v>57.375721733217333</c:v>
                </c:pt>
                <c:pt idx="674">
                  <c:v>57.39140145465791</c:v>
                </c:pt>
                <c:pt idx="675">
                  <c:v>57.407069557181927</c:v>
                </c:pt>
                <c:pt idx="676">
                  <c:v>57.422726066580552</c:v>
                </c:pt>
                <c:pt idx="677">
                  <c:v>57.438371008549694</c:v>
                </c:pt>
                <c:pt idx="678">
                  <c:v>57.454004408690466</c:v>
                </c:pt>
                <c:pt idx="679">
                  <c:v>57.469626292509687</c:v>
                </c:pt>
                <c:pt idx="680">
                  <c:v>57.485236685420361</c:v>
                </c:pt>
                <c:pt idx="681">
                  <c:v>57.500835612742186</c:v>
                </c:pt>
                <c:pt idx="682">
                  <c:v>57.516423099701981</c:v>
                </c:pt>
                <c:pt idx="683">
                  <c:v>57.531999171434222</c:v>
                </c:pt>
                <c:pt idx="684">
                  <c:v>57.547563852981469</c:v>
                </c:pt>
                <c:pt idx="685">
                  <c:v>57.563117169294856</c:v>
                </c:pt>
                <c:pt idx="686">
                  <c:v>57.578659145234546</c:v>
                </c:pt>
                <c:pt idx="687">
                  <c:v>57.594189805570224</c:v>
                </c:pt>
                <c:pt idx="688">
                  <c:v>57.609709174981504</c:v>
                </c:pt>
                <c:pt idx="689">
                  <c:v>57.625217278058457</c:v>
                </c:pt>
                <c:pt idx="690">
                  <c:v>57.640714139301991</c:v>
                </c:pt>
                <c:pt idx="691">
                  <c:v>57.656199783124364</c:v>
                </c:pt>
                <c:pt idx="692">
                  <c:v>57.6716742338496</c:v>
                </c:pt>
                <c:pt idx="693">
                  <c:v>57.687137515713943</c:v>
                </c:pt>
                <c:pt idx="694">
                  <c:v>57.702589652866294</c:v>
                </c:pt>
                <c:pt idx="695">
                  <c:v>57.718030669368645</c:v>
                </c:pt>
                <c:pt idx="696">
                  <c:v>57.733460589196568</c:v>
                </c:pt>
                <c:pt idx="697">
                  <c:v>57.748879436239562</c:v>
                </c:pt>
                <c:pt idx="698">
                  <c:v>57.764287234301563</c:v>
                </c:pt>
                <c:pt idx="699">
                  <c:v>57.779684007101309</c:v>
                </c:pt>
                <c:pt idx="700">
                  <c:v>57.795069778272847</c:v>
                </c:pt>
                <c:pt idx="701">
                  <c:v>57.810444571365863</c:v>
                </c:pt>
                <c:pt idx="702">
                  <c:v>57.825808409846154</c:v>
                </c:pt>
                <c:pt idx="703">
                  <c:v>57.841161317096052</c:v>
                </c:pt>
                <c:pt idx="704">
                  <c:v>57.85650331641483</c:v>
                </c:pt>
                <c:pt idx="705">
                  <c:v>57.871834431019082</c:v>
                </c:pt>
                <c:pt idx="706">
                  <c:v>57.887154684043196</c:v>
                </c:pt>
                <c:pt idx="707">
                  <c:v>57.902464098539689</c:v>
                </c:pt>
                <c:pt idx="708">
                  <c:v>57.917762697479688</c:v>
                </c:pt>
                <c:pt idx="709">
                  <c:v>57.933050503753265</c:v>
                </c:pt>
                <c:pt idx="710">
                  <c:v>57.948327540169871</c:v>
                </c:pt>
                <c:pt idx="711">
                  <c:v>57.963593829458731</c:v>
                </c:pt>
                <c:pt idx="712">
                  <c:v>57.978849394269233</c:v>
                </c:pt>
                <c:pt idx="713">
                  <c:v>57.994094257171326</c:v>
                </c:pt>
                <c:pt idx="714">
                  <c:v>58.009328440655892</c:v>
                </c:pt>
                <c:pt idx="715">
                  <c:v>58.024551967135153</c:v>
                </c:pt>
                <c:pt idx="716">
                  <c:v>58.039764858943066</c:v>
                </c:pt>
                <c:pt idx="717">
                  <c:v>58.054967138335655</c:v>
                </c:pt>
                <c:pt idx="718">
                  <c:v>58.070158827491433</c:v>
                </c:pt>
                <c:pt idx="719">
                  <c:v>58.085339948511795</c:v>
                </c:pt>
                <c:pt idx="720">
                  <c:v>58.100510523421342</c:v>
                </c:pt>
                <c:pt idx="721">
                  <c:v>58.115670574168291</c:v>
                </c:pt>
                <c:pt idx="722">
                  <c:v>58.130820122624826</c:v>
                </c:pt>
                <c:pt idx="723">
                  <c:v>58.14595919058749</c:v>
                </c:pt>
                <c:pt idx="724">
                  <c:v>58.161087799777519</c:v>
                </c:pt>
                <c:pt idx="725">
                  <c:v>58.176205971841242</c:v>
                </c:pt>
                <c:pt idx="726">
                  <c:v>58.191313728350394</c:v>
                </c:pt>
                <c:pt idx="727">
                  <c:v>58.206411090802533</c:v>
                </c:pt>
                <c:pt idx="728">
                  <c:v>58.221498080621352</c:v>
                </c:pt>
                <c:pt idx="729">
                  <c:v>58.236574719157048</c:v>
                </c:pt>
                <c:pt idx="730">
                  <c:v>58.251641027686688</c:v>
                </c:pt>
                <c:pt idx="731">
                  <c:v>58.266697027414523</c:v>
                </c:pt>
                <c:pt idx="732">
                  <c:v>58.281742739472406</c:v>
                </c:pt>
                <c:pt idx="733">
                  <c:v>58.296778184920029</c:v>
                </c:pt>
                <c:pt idx="734">
                  <c:v>58.311803384745389</c:v>
                </c:pt>
                <c:pt idx="735">
                  <c:v>58.32681835986503</c:v>
                </c:pt>
                <c:pt idx="736">
                  <c:v>58.341823131124443</c:v>
                </c:pt>
                <c:pt idx="737">
                  <c:v>58.356817719298384</c:v>
                </c:pt>
                <c:pt idx="738">
                  <c:v>58.371802145091209</c:v>
                </c:pt>
                <c:pt idx="739">
                  <c:v>58.3867764291372</c:v>
                </c:pt>
                <c:pt idx="740">
                  <c:v>58.40174059200092</c:v>
                </c:pt>
                <c:pt idx="741">
                  <c:v>58.416694654177505</c:v>
                </c:pt>
                <c:pt idx="742">
                  <c:v>58.431638636093041</c:v>
                </c:pt>
                <c:pt idx="743">
                  <c:v>58.44657255810484</c:v>
                </c:pt>
                <c:pt idx="744">
                  <c:v>58.461496440501797</c:v>
                </c:pt>
                <c:pt idx="745">
                  <c:v>58.476410303504707</c:v>
                </c:pt>
                <c:pt idx="746">
                  <c:v>58.491314167266552</c:v>
                </c:pt>
                <c:pt idx="747">
                  <c:v>58.506208051872889</c:v>
                </c:pt>
                <c:pt idx="748">
                  <c:v>58.521091977342067</c:v>
                </c:pt>
                <c:pt idx="749">
                  <c:v>58.535965963625642</c:v>
                </c:pt>
                <c:pt idx="750">
                  <c:v>58.550830030608608</c:v>
                </c:pt>
                <c:pt idx="751">
                  <c:v>58.565684198109778</c:v>
                </c:pt>
                <c:pt idx="752">
                  <c:v>58.580528485882027</c:v>
                </c:pt>
                <c:pt idx="753">
                  <c:v>58.595362913612647</c:v>
                </c:pt>
                <c:pt idx="754">
                  <c:v>58.610187500923601</c:v>
                </c:pt>
                <c:pt idx="755">
                  <c:v>58.625002267371897</c:v>
                </c:pt>
                <c:pt idx="756">
                  <c:v>58.639807232449826</c:v>
                </c:pt>
                <c:pt idx="757">
                  <c:v>58.654602415585273</c:v>
                </c:pt>
                <c:pt idx="758">
                  <c:v>58.669387836142064</c:v>
                </c:pt>
                <c:pt idx="759">
                  <c:v>58.684163513420188</c:v>
                </c:pt>
                <c:pt idx="760">
                  <c:v>58.698929466656139</c:v>
                </c:pt>
                <c:pt idx="761">
                  <c:v>58.713685715023203</c:v>
                </c:pt>
                <c:pt idx="762">
                  <c:v>58.728432277631725</c:v>
                </c:pt>
                <c:pt idx="763">
                  <c:v>58.743169173529417</c:v>
                </c:pt>
                <c:pt idx="764">
                  <c:v>58.757896421701659</c:v>
                </c:pt>
                <c:pt idx="765">
                  <c:v>58.772614041071741</c:v>
                </c:pt>
                <c:pt idx="766">
                  <c:v>58.787322050501189</c:v>
                </c:pt>
                <c:pt idx="767">
                  <c:v>58.802020468790033</c:v>
                </c:pt>
                <c:pt idx="768">
                  <c:v>58.81670931467707</c:v>
                </c:pt>
                <c:pt idx="769">
                  <c:v>58.831388606840179</c:v>
                </c:pt>
                <c:pt idx="770">
                  <c:v>58.84605836389656</c:v>
                </c:pt>
                <c:pt idx="771">
                  <c:v>58.860718604403026</c:v>
                </c:pt>
                <c:pt idx="772">
                  <c:v>58.875369346856289</c:v>
                </c:pt>
                <c:pt idx="773">
                  <c:v>58.890010609693206</c:v>
                </c:pt>
                <c:pt idx="774">
                  <c:v>58.904642411291086</c:v>
                </c:pt>
                <c:pt idx="775">
                  <c:v>58.91926476996791</c:v>
                </c:pt>
                <c:pt idx="776">
                  <c:v>58.933877703982638</c:v>
                </c:pt>
                <c:pt idx="777">
                  <c:v>58.948481231535467</c:v>
                </c:pt>
                <c:pt idx="778">
                  <c:v>58.963075370768102</c:v>
                </c:pt>
                <c:pt idx="779">
                  <c:v>58.977660139763969</c:v>
                </c:pt>
                <c:pt idx="780">
                  <c:v>58.992235556548565</c:v>
                </c:pt>
                <c:pt idx="781">
                  <c:v>59.006801639089623</c:v>
                </c:pt>
                <c:pt idx="782">
                  <c:v>59.021358405297448</c:v>
                </c:pt>
                <c:pt idx="783">
                  <c:v>59.035905873025136</c:v>
                </c:pt>
                <c:pt idx="784">
                  <c:v>59.05044406006882</c:v>
                </c:pt>
                <c:pt idx="785">
                  <c:v>59.064972984167959</c:v>
                </c:pt>
                <c:pt idx="786">
                  <c:v>59.079492663005553</c:v>
                </c:pt>
                <c:pt idx="787">
                  <c:v>59.094003114208419</c:v>
                </c:pt>
                <c:pt idx="788">
                  <c:v>59.108504355347442</c:v>
                </c:pt>
                <c:pt idx="789">
                  <c:v>59.122996403937805</c:v>
                </c:pt>
                <c:pt idx="790">
                  <c:v>59.137479277439255</c:v>
                </c:pt>
                <c:pt idx="791">
                  <c:v>59.151952993256316</c:v>
                </c:pt>
                <c:pt idx="792">
                  <c:v>59.166417568738588</c:v>
                </c:pt>
                <c:pt idx="793">
                  <c:v>59.180873021180936</c:v>
                </c:pt>
                <c:pt idx="794">
                  <c:v>59.195319367823757</c:v>
                </c:pt>
                <c:pt idx="795">
                  <c:v>59.209756625853217</c:v>
                </c:pt>
                <c:pt idx="796">
                  <c:v>59.224184812401504</c:v>
                </c:pt>
                <c:pt idx="797">
                  <c:v>59.238603944547009</c:v>
                </c:pt>
                <c:pt idx="798">
                  <c:v>59.25301403931465</c:v>
                </c:pt>
                <c:pt idx="799">
                  <c:v>59.267415113676023</c:v>
                </c:pt>
                <c:pt idx="800">
                  <c:v>59.281807184549699</c:v>
                </c:pt>
                <c:pt idx="801">
                  <c:v>59.296190268801396</c:v>
                </c:pt>
                <c:pt idx="802">
                  <c:v>59.310564383244284</c:v>
                </c:pt>
                <c:pt idx="803">
                  <c:v>59.324929544639119</c:v>
                </c:pt>
                <c:pt idx="804">
                  <c:v>59.33928576969457</c:v>
                </c:pt>
                <c:pt idx="805">
                  <c:v>59.353633075067378</c:v>
                </c:pt>
                <c:pt idx="806">
                  <c:v>59.367971477362616</c:v>
                </c:pt>
                <c:pt idx="807">
                  <c:v>59.382300993133867</c:v>
                </c:pt>
                <c:pt idx="808">
                  <c:v>59.396621638883531</c:v>
                </c:pt>
                <c:pt idx="809">
                  <c:v>59.410933431062958</c:v>
                </c:pt>
                <c:pt idx="810">
                  <c:v>59.425236386072726</c:v>
                </c:pt>
                <c:pt idx="811">
                  <c:v>59.439530520262821</c:v>
                </c:pt>
                <c:pt idx="812">
                  <c:v>59.453815849932894</c:v>
                </c:pt>
                <c:pt idx="813">
                  <c:v>59.468092391332448</c:v>
                </c:pt>
                <c:pt idx="814">
                  <c:v>59.482360160661059</c:v>
                </c:pt>
                <c:pt idx="815">
                  <c:v>59.496619174068627</c:v>
                </c:pt>
                <c:pt idx="816">
                  <c:v>59.510869447655523</c:v>
                </c:pt>
                <c:pt idx="817">
                  <c:v>59.525110997472844</c:v>
                </c:pt>
                <c:pt idx="818">
                  <c:v>59.539343839522623</c:v>
                </c:pt>
                <c:pt idx="819">
                  <c:v>59.553567989758037</c:v>
                </c:pt>
                <c:pt idx="820">
                  <c:v>59.56778346408359</c:v>
                </c:pt>
                <c:pt idx="821">
                  <c:v>59.581990278355363</c:v>
                </c:pt>
                <c:pt idx="822">
                  <c:v>59.596188448381191</c:v>
                </c:pt>
                <c:pt idx="823">
                  <c:v>59.610377989920863</c:v>
                </c:pt>
                <c:pt idx="824">
                  <c:v>59.624558918686361</c:v>
                </c:pt>
                <c:pt idx="825">
                  <c:v>59.638731250342019</c:v>
                </c:pt>
                <c:pt idx="826">
                  <c:v>59.652895000504763</c:v>
                </c:pt>
                <c:pt idx="827">
                  <c:v>59.667050184744284</c:v>
                </c:pt>
                <c:pt idx="828">
                  <c:v>59.681196818583246</c:v>
                </c:pt>
                <c:pt idx="829">
                  <c:v>59.695334917497505</c:v>
                </c:pt>
                <c:pt idx="830">
                  <c:v>59.709464496916276</c:v>
                </c:pt>
                <c:pt idx="831">
                  <c:v>59.723585572222341</c:v>
                </c:pt>
                <c:pt idx="832">
                  <c:v>59.737698158752252</c:v>
                </c:pt>
                <c:pt idx="833">
                  <c:v>59.751802271796507</c:v>
                </c:pt>
                <c:pt idx="834">
                  <c:v>59.765897926599777</c:v>
                </c:pt>
                <c:pt idx="835">
                  <c:v>59.779985138361063</c:v>
                </c:pt>
                <c:pt idx="836">
                  <c:v>59.794063922233903</c:v>
                </c:pt>
                <c:pt idx="837">
                  <c:v>59.808134293326546</c:v>
                </c:pt>
                <c:pt idx="838">
                  <c:v>59.822196266702178</c:v>
                </c:pt>
                <c:pt idx="839">
                  <c:v>59.836249857379087</c:v>
                </c:pt>
                <c:pt idx="840">
                  <c:v>59.850295080330824</c:v>
                </c:pt>
                <c:pt idx="841">
                  <c:v>59.864331950486431</c:v>
                </c:pt>
                <c:pt idx="842">
                  <c:v>59.878360482730628</c:v>
                </c:pt>
                <c:pt idx="843">
                  <c:v>59.892380691903966</c:v>
                </c:pt>
                <c:pt idx="844">
                  <c:v>59.906392592803002</c:v>
                </c:pt>
                <c:pt idx="845">
                  <c:v>59.920396200180534</c:v>
                </c:pt>
                <c:pt idx="846">
                  <c:v>59.934391528745742</c:v>
                </c:pt>
                <c:pt idx="847">
                  <c:v>59.948378593164371</c:v>
                </c:pt>
                <c:pt idx="848">
                  <c:v>59.962357408058928</c:v>
                </c:pt>
                <c:pt idx="849">
                  <c:v>59.97632798800884</c:v>
                </c:pt>
                <c:pt idx="850">
                  <c:v>59.990290347550648</c:v>
                </c:pt>
                <c:pt idx="851">
                  <c:v>60.004244501178164</c:v>
                </c:pt>
                <c:pt idx="852">
                  <c:v>60.018190463342677</c:v>
                </c:pt>
                <c:pt idx="853">
                  <c:v>60.032128248453077</c:v>
                </c:pt>
                <c:pt idx="854">
                  <c:v>60.046057870876119</c:v>
                </c:pt>
                <c:pt idx="855">
                  <c:v>60.05997934493648</c:v>
                </c:pt>
                <c:pt idx="856">
                  <c:v>60.073892684917006</c:v>
                </c:pt>
                <c:pt idx="857">
                  <c:v>60.087797905058878</c:v>
                </c:pt>
                <c:pt idx="858">
                  <c:v>60.10169501956176</c:v>
                </c:pt>
                <c:pt idx="859">
                  <c:v>60.115584042583983</c:v>
                </c:pt>
                <c:pt idx="860">
                  <c:v>60.129464988242702</c:v>
                </c:pt>
                <c:pt idx="861">
                  <c:v>60.143337870614062</c:v>
                </c:pt>
                <c:pt idx="862">
                  <c:v>60.157202703733404</c:v>
                </c:pt>
                <c:pt idx="863">
                  <c:v>60.171059501595359</c:v>
                </c:pt>
                <c:pt idx="864">
                  <c:v>60.184908278154069</c:v>
                </c:pt>
                <c:pt idx="865">
                  <c:v>60.198749047323346</c:v>
                </c:pt>
                <c:pt idx="866">
                  <c:v>60.212581822976816</c:v>
                </c:pt>
                <c:pt idx="867">
                  <c:v>60.226406618948069</c:v>
                </c:pt>
                <c:pt idx="868">
                  <c:v>60.240223449030864</c:v>
                </c:pt>
                <c:pt idx="869">
                  <c:v>60.254032326979271</c:v>
                </c:pt>
                <c:pt idx="870">
                  <c:v>60.267833266507793</c:v>
                </c:pt>
                <c:pt idx="871">
                  <c:v>60.281626281291594</c:v>
                </c:pt>
                <c:pt idx="872">
                  <c:v>60.295411384966599</c:v>
                </c:pt>
                <c:pt idx="873">
                  <c:v>60.309188591129676</c:v>
                </c:pt>
                <c:pt idx="874">
                  <c:v>60.32295791333879</c:v>
                </c:pt>
                <c:pt idx="875">
                  <c:v>60.336719365113161</c:v>
                </c:pt>
                <c:pt idx="876">
                  <c:v>60.350472959933413</c:v>
                </c:pt>
                <c:pt idx="877">
                  <c:v>60.364218711241733</c:v>
                </c:pt>
                <c:pt idx="878">
                  <c:v>60.377956632442007</c:v>
                </c:pt>
                <c:pt idx="879">
                  <c:v>60.391686736900027</c:v>
                </c:pt>
                <c:pt idx="880">
                  <c:v>60.405409037943556</c:v>
                </c:pt>
                <c:pt idx="881">
                  <c:v>60.419123548862551</c:v>
                </c:pt>
                <c:pt idx="882">
                  <c:v>60.432830282909293</c:v>
                </c:pt>
                <c:pt idx="883">
                  <c:v>60.446529253298522</c:v>
                </c:pt>
                <c:pt idx="884">
                  <c:v>60.460220473207585</c:v>
                </c:pt>
                <c:pt idx="885">
                  <c:v>60.47390395577662</c:v>
                </c:pt>
                <c:pt idx="886">
                  <c:v>60.487579714108648</c:v>
                </c:pt>
                <c:pt idx="887">
                  <c:v>60.501247761269781</c:v>
                </c:pt>
                <c:pt idx="888">
                  <c:v>60.514908110289312</c:v>
                </c:pt>
                <c:pt idx="889">
                  <c:v>60.528560774159899</c:v>
                </c:pt>
                <c:pt idx="890">
                  <c:v>60.542205765837664</c:v>
                </c:pt>
                <c:pt idx="891">
                  <c:v>60.555843098242406</c:v>
                </c:pt>
                <c:pt idx="892">
                  <c:v>60.569472784257677</c:v>
                </c:pt>
                <c:pt idx="893">
                  <c:v>60.58309483673095</c:v>
                </c:pt>
                <c:pt idx="894">
                  <c:v>60.596709268473788</c:v>
                </c:pt>
                <c:pt idx="895">
                  <c:v>60.610316092261925</c:v>
                </c:pt>
                <c:pt idx="896">
                  <c:v>60.623915320835451</c:v>
                </c:pt>
                <c:pt idx="897">
                  <c:v>60.637506966898947</c:v>
                </c:pt>
                <c:pt idx="898">
                  <c:v>60.651091043121603</c:v>
                </c:pt>
                <c:pt idx="899">
                  <c:v>60.664667562137367</c:v>
                </c:pt>
                <c:pt idx="900">
                  <c:v>60.678236536545107</c:v>
                </c:pt>
                <c:pt idx="901">
                  <c:v>60.691797978908681</c:v>
                </c:pt>
                <c:pt idx="902">
                  <c:v>60.705351901757162</c:v>
                </c:pt>
                <c:pt idx="903">
                  <c:v>60.718898317584888</c:v>
                </c:pt>
                <c:pt idx="904">
                  <c:v>60.732437238851645</c:v>
                </c:pt>
                <c:pt idx="905">
                  <c:v>60.745968677982802</c:v>
                </c:pt>
                <c:pt idx="906">
                  <c:v>60.759492647369427</c:v>
                </c:pt>
                <c:pt idx="907">
                  <c:v>60.773009159368428</c:v>
                </c:pt>
                <c:pt idx="908">
                  <c:v>60.786518226302654</c:v>
                </c:pt>
                <c:pt idx="909">
                  <c:v>60.800019860461092</c:v>
                </c:pt>
                <c:pt idx="910">
                  <c:v>60.813514074098947</c:v>
                </c:pt>
                <c:pt idx="911">
                  <c:v>60.827000879437755</c:v>
                </c:pt>
                <c:pt idx="912">
                  <c:v>60.840480288665582</c:v>
                </c:pt>
                <c:pt idx="913">
                  <c:v>60.853952313937086</c:v>
                </c:pt>
                <c:pt idx="914">
                  <c:v>60.867416967373686</c:v>
                </c:pt>
                <c:pt idx="915">
                  <c:v>60.88087426106366</c:v>
                </c:pt>
                <c:pt idx="916">
                  <c:v>60.894324207062283</c:v>
                </c:pt>
                <c:pt idx="917">
                  <c:v>60.907766817391973</c:v>
                </c:pt>
                <c:pt idx="918">
                  <c:v>60.921202104042379</c:v>
                </c:pt>
                <c:pt idx="919">
                  <c:v>60.934630078970528</c:v>
                </c:pt>
                <c:pt idx="920">
                  <c:v>60.948050754100962</c:v>
                </c:pt>
                <c:pt idx="921">
                  <c:v>60.961464141325834</c:v>
                </c:pt>
                <c:pt idx="922">
                  <c:v>60.974870252505028</c:v>
                </c:pt>
                <c:pt idx="923">
                  <c:v>60.988269099466329</c:v>
                </c:pt>
                <c:pt idx="924">
                  <c:v>61.001660694005494</c:v>
                </c:pt>
                <c:pt idx="925">
                  <c:v>61.015045047886382</c:v>
                </c:pt>
                <c:pt idx="926">
                  <c:v>61.028422172841097</c:v>
                </c:pt>
                <c:pt idx="927">
                  <c:v>61.04179208057009</c:v>
                </c:pt>
                <c:pt idx="928">
                  <c:v>61.055154782742278</c:v>
                </c:pt>
                <c:pt idx="929">
                  <c:v>61.068510290995185</c:v>
                </c:pt>
                <c:pt idx="930">
                  <c:v>61.081858616935023</c:v>
                </c:pt>
                <c:pt idx="931">
                  <c:v>61.09519977213683</c:v>
                </c:pt>
                <c:pt idx="932">
                  <c:v>61.108533768144611</c:v>
                </c:pt>
                <c:pt idx="933">
                  <c:v>61.121860616471402</c:v>
                </c:pt>
                <c:pt idx="934">
                  <c:v>61.135180328599432</c:v>
                </c:pt>
                <c:pt idx="935">
                  <c:v>61.148492915980199</c:v>
                </c:pt>
                <c:pt idx="936">
                  <c:v>61.161798390034647</c:v>
                </c:pt>
                <c:pt idx="937">
                  <c:v>61.175096762153188</c:v>
                </c:pt>
                <c:pt idx="938">
                  <c:v>61.188388043695916</c:v>
                </c:pt>
                <c:pt idx="939">
                  <c:v>61.20167224599264</c:v>
                </c:pt>
                <c:pt idx="940">
                  <c:v>61.214949380343029</c:v>
                </c:pt>
                <c:pt idx="941">
                  <c:v>61.228219458016753</c:v>
                </c:pt>
                <c:pt idx="942">
                  <c:v>61.241482490253532</c:v>
                </c:pt>
                <c:pt idx="943">
                  <c:v>61.2547384882633</c:v>
                </c:pt>
                <c:pt idx="944">
                  <c:v>61.267987463226277</c:v>
                </c:pt>
                <c:pt idx="945">
                  <c:v>61.28122942629313</c:v>
                </c:pt>
                <c:pt idx="946">
                  <c:v>61.294464388585013</c:v>
                </c:pt>
                <c:pt idx="947">
                  <c:v>61.307692361193737</c:v>
                </c:pt>
                <c:pt idx="948">
                  <c:v>61.320913355181851</c:v>
                </c:pt>
                <c:pt idx="949">
                  <c:v>61.334127381582746</c:v>
                </c:pt>
                <c:pt idx="950">
                  <c:v>61.347334451400783</c:v>
                </c:pt>
                <c:pt idx="951">
                  <c:v>61.360534575611368</c:v>
                </c:pt>
                <c:pt idx="952">
                  <c:v>61.3737277651611</c:v>
                </c:pt>
                <c:pt idx="953">
                  <c:v>61.38691403096783</c:v>
                </c:pt>
                <c:pt idx="954">
                  <c:v>61.400093383920819</c:v>
                </c:pt>
                <c:pt idx="955">
                  <c:v>61.413265834880789</c:v>
                </c:pt>
                <c:pt idx="956">
                  <c:v>61.426431394680066</c:v>
                </c:pt>
                <c:pt idx="957">
                  <c:v>61.439590074122677</c:v>
                </c:pt>
                <c:pt idx="958">
                  <c:v>61.452741883984416</c:v>
                </c:pt>
                <c:pt idx="959">
                  <c:v>61.465886835013023</c:v>
                </c:pt>
                <c:pt idx="960">
                  <c:v>61.479024937928209</c:v>
                </c:pt>
                <c:pt idx="961">
                  <c:v>61.492156203421814</c:v>
                </c:pt>
                <c:pt idx="962">
                  <c:v>61.505280642157857</c:v>
                </c:pt>
                <c:pt idx="963">
                  <c:v>61.518398264772685</c:v>
                </c:pt>
                <c:pt idx="964">
                  <c:v>61.531509081875058</c:v>
                </c:pt>
                <c:pt idx="965">
                  <c:v>61.544613104046235</c:v>
                </c:pt>
                <c:pt idx="966">
                  <c:v>61.557710341840092</c:v>
                </c:pt>
                <c:pt idx="967">
                  <c:v>61.570800805783193</c:v>
                </c:pt>
                <c:pt idx="968">
                  <c:v>61.583884506374929</c:v>
                </c:pt>
                <c:pt idx="969">
                  <c:v>61.596961454087598</c:v>
                </c:pt>
                <c:pt idx="970">
                  <c:v>61.610031659366477</c:v>
                </c:pt>
                <c:pt idx="971">
                  <c:v>61.62309513262997</c:v>
                </c:pt>
                <c:pt idx="972">
                  <c:v>61.636151884269665</c:v>
                </c:pt>
                <c:pt idx="973">
                  <c:v>61.649201924650427</c:v>
                </c:pt>
                <c:pt idx="974">
                  <c:v>61.662245264110553</c:v>
                </c:pt>
                <c:pt idx="975">
                  <c:v>61.675281912961793</c:v>
                </c:pt>
                <c:pt idx="976">
                  <c:v>61.688311881489469</c:v>
                </c:pt>
                <c:pt idx="977">
                  <c:v>61.701335179952594</c:v>
                </c:pt>
                <c:pt idx="978">
                  <c:v>61.714351818583957</c:v>
                </c:pt>
                <c:pt idx="979">
                  <c:v>61.727361807590199</c:v>
                </c:pt>
                <c:pt idx="980">
                  <c:v>61.740365157151913</c:v>
                </c:pt>
                <c:pt idx="981">
                  <c:v>61.753361877423757</c:v>
                </c:pt>
                <c:pt idx="982">
                  <c:v>61.766351978534495</c:v>
                </c:pt>
                <c:pt idx="983">
                  <c:v>61.779335470587171</c:v>
                </c:pt>
                <c:pt idx="984">
                  <c:v>61.792312363659136</c:v>
                </c:pt>
                <c:pt idx="985">
                  <c:v>61.805282667802132</c:v>
                </c:pt>
                <c:pt idx="986">
                  <c:v>61.818246393042443</c:v>
                </c:pt>
                <c:pt idx="987">
                  <c:v>61.831203549380938</c:v>
                </c:pt>
                <c:pt idx="988">
                  <c:v>61.844154146793173</c:v>
                </c:pt>
                <c:pt idx="989">
                  <c:v>61.857098195229483</c:v>
                </c:pt>
                <c:pt idx="990">
                  <c:v>61.870035704615056</c:v>
                </c:pt>
                <c:pt idx="991">
                  <c:v>61.882966684850068</c:v>
                </c:pt>
                <c:pt idx="992">
                  <c:v>61.895891145809699</c:v>
                </c:pt>
                <c:pt idx="993">
                  <c:v>61.908809097344289</c:v>
                </c:pt>
                <c:pt idx="994">
                  <c:v>61.921720549279399</c:v>
                </c:pt>
                <c:pt idx="995">
                  <c:v>61.934625511415867</c:v>
                </c:pt>
                <c:pt idx="996">
                  <c:v>61.947523993529956</c:v>
                </c:pt>
                <c:pt idx="997">
                  <c:v>61.960416005373382</c:v>
                </c:pt>
                <c:pt idx="998">
                  <c:v>61.973301556673455</c:v>
                </c:pt>
                <c:pt idx="999">
                  <c:v>61.986180657133119</c:v>
                </c:pt>
                <c:pt idx="1000">
                  <c:v>61.999053316431052</c:v>
                </c:pt>
                <c:pt idx="1001">
                  <c:v>62.011919544221755</c:v>
                </c:pt>
                <c:pt idx="1002">
                  <c:v>62.024779350135653</c:v>
                </c:pt>
                <c:pt idx="1003">
                  <c:v>62.037632743779135</c:v>
                </c:pt>
                <c:pt idx="1004">
                  <c:v>62.050479734734679</c:v>
                </c:pt>
                <c:pt idx="1005">
                  <c:v>62.06332033256092</c:v>
                </c:pt>
                <c:pt idx="1006">
                  <c:v>62.076154546792722</c:v>
                </c:pt>
                <c:pt idx="1007">
                  <c:v>62.088982386941282</c:v>
                </c:pt>
                <c:pt idx="1008">
                  <c:v>62.101803862494194</c:v>
                </c:pt>
                <c:pt idx="1009">
                  <c:v>62.114618982915559</c:v>
                </c:pt>
                <c:pt idx="1010">
                  <c:v>62.127427757646018</c:v>
                </c:pt>
                <c:pt idx="1011">
                  <c:v>62.140230196102877</c:v>
                </c:pt>
                <c:pt idx="1012">
                  <c:v>62.153026307680165</c:v>
                </c:pt>
                <c:pt idx="1013">
                  <c:v>62.165816101748739</c:v>
                </c:pt>
                <c:pt idx="1014">
                  <c:v>62.178599587656322</c:v>
                </c:pt>
                <c:pt idx="1015">
                  <c:v>62.191376774727615</c:v>
                </c:pt>
                <c:pt idx="1016">
                  <c:v>62.204147672264384</c:v>
                </c:pt>
                <c:pt idx="1017">
                  <c:v>62.216912289545519</c:v>
                </c:pt>
                <c:pt idx="1018">
                  <c:v>62.229670635827091</c:v>
                </c:pt>
                <c:pt idx="1019">
                  <c:v>62.242422720342482</c:v>
                </c:pt>
                <c:pt idx="1020">
                  <c:v>62.255168552302436</c:v>
                </c:pt>
                <c:pt idx="1021">
                  <c:v>62.267908140895145</c:v>
                </c:pt>
                <c:pt idx="1022">
                  <c:v>62.280641495286282</c:v>
                </c:pt>
                <c:pt idx="1023">
                  <c:v>62.293368624619163</c:v>
                </c:pt>
                <c:pt idx="1024">
                  <c:v>62.306089538014746</c:v>
                </c:pt>
                <c:pt idx="1025">
                  <c:v>62.318804244571758</c:v>
                </c:pt>
                <c:pt idx="1026">
                  <c:v>62.331512753366731</c:v>
                </c:pt>
                <c:pt idx="1027">
                  <c:v>62.344215073454095</c:v>
                </c:pt>
                <c:pt idx="1028">
                  <c:v>62.356911213866283</c:v>
                </c:pt>
                <c:pt idx="1029">
                  <c:v>62.369601183613753</c:v>
                </c:pt>
                <c:pt idx="1030">
                  <c:v>62.382284991685083</c:v>
                </c:pt>
                <c:pt idx="1031">
                  <c:v>62.394962647047073</c:v>
                </c:pt>
                <c:pt idx="1032">
                  <c:v>62.407634158644782</c:v>
                </c:pt>
                <c:pt idx="1033">
                  <c:v>62.420299535401611</c:v>
                </c:pt>
                <c:pt idx="1034">
                  <c:v>62.432958786219402</c:v>
                </c:pt>
                <c:pt idx="1035">
                  <c:v>62.445611919978461</c:v>
                </c:pt>
                <c:pt idx="1036">
                  <c:v>62.458258945537679</c:v>
                </c:pt>
                <c:pt idx="1037">
                  <c:v>62.470899871734588</c:v>
                </c:pt>
                <c:pt idx="1038">
                  <c:v>62.483534707385402</c:v>
                </c:pt>
                <c:pt idx="1039">
                  <c:v>62.49616346128515</c:v>
                </c:pt>
                <c:pt idx="1040">
                  <c:v>62.508786142207697</c:v>
                </c:pt>
                <c:pt idx="1041">
                  <c:v>62.521402758905836</c:v>
                </c:pt>
                <c:pt idx="1042">
                  <c:v>62.534013320111342</c:v>
                </c:pt>
                <c:pt idx="1043">
                  <c:v>62.546617834535084</c:v>
                </c:pt>
                <c:pt idx="1044">
                  <c:v>62.55921631086705</c:v>
                </c:pt>
                <c:pt idx="1045">
                  <c:v>62.571808757776431</c:v>
                </c:pt>
                <c:pt idx="1046">
                  <c:v>62.584395183911688</c:v>
                </c:pt>
                <c:pt idx="1047">
                  <c:v>62.596975597900638</c:v>
                </c:pt>
                <c:pt idx="1048">
                  <c:v>62.60955000835051</c:v>
                </c:pt>
                <c:pt idx="1049">
                  <c:v>62.622118423848022</c:v>
                </c:pt>
                <c:pt idx="1050">
                  <c:v>62.63468085295942</c:v>
                </c:pt>
                <c:pt idx="1051">
                  <c:v>62.647237304230572</c:v>
                </c:pt>
                <c:pt idx="1052">
                  <c:v>62.659787786187074</c:v>
                </c:pt>
                <c:pt idx="1053">
                  <c:v>62.67233230733423</c:v>
                </c:pt>
                <c:pt idx="1054">
                  <c:v>62.684870876157177</c:v>
                </c:pt>
                <c:pt idx="1055">
                  <c:v>62.697403501120938</c:v>
                </c:pt>
                <c:pt idx="1056">
                  <c:v>62.709930190670512</c:v>
                </c:pt>
                <c:pt idx="1057">
                  <c:v>62.72245095323089</c:v>
                </c:pt>
                <c:pt idx="1058">
                  <c:v>62.734965797207181</c:v>
                </c:pt>
                <c:pt idx="1059">
                  <c:v>62.747474730984607</c:v>
                </c:pt>
                <c:pt idx="1060">
                  <c:v>62.759977762928649</c:v>
                </c:pt>
                <c:pt idx="1061">
                  <c:v>62.772474901385053</c:v>
                </c:pt>
                <c:pt idx="1062">
                  <c:v>62.784966154679914</c:v>
                </c:pt>
                <c:pt idx="1063">
                  <c:v>62.797451531119741</c:v>
                </c:pt>
                <c:pt idx="1064">
                  <c:v>62.809931038991536</c:v>
                </c:pt>
                <c:pt idx="1065">
                  <c:v>62.822404686562805</c:v>
                </c:pt>
                <c:pt idx="1066">
                  <c:v>62.834872482081714</c:v>
                </c:pt>
                <c:pt idx="1067">
                  <c:v>62.84733443377705</c:v>
                </c:pt>
                <c:pt idx="1068">
                  <c:v>62.859790549858374</c:v>
                </c:pt>
                <c:pt idx="1069">
                  <c:v>62.872240838516007</c:v>
                </c:pt>
                <c:pt idx="1070">
                  <c:v>62.884685307921153</c:v>
                </c:pt>
                <c:pt idx="1071">
                  <c:v>62.897123966225926</c:v>
                </c:pt>
                <c:pt idx="1072">
                  <c:v>62.909556821563442</c:v>
                </c:pt>
                <c:pt idx="1073">
                  <c:v>62.921983882047826</c:v>
                </c:pt>
                <c:pt idx="1074">
                  <c:v>62.934405155774364</c:v>
                </c:pt>
                <c:pt idx="1075">
                  <c:v>62.946820650819461</c:v>
                </c:pt>
                <c:pt idx="1076">
                  <c:v>62.959230375240779</c:v>
                </c:pt>
                <c:pt idx="1077">
                  <c:v>62.971634337077276</c:v>
                </c:pt>
                <c:pt idx="1078">
                  <c:v>62.984032544349233</c:v>
                </c:pt>
                <c:pt idx="1079">
                  <c:v>62.996425005058384</c:v>
                </c:pt>
                <c:pt idx="1080">
                  <c:v>63.008811727187904</c:v>
                </c:pt>
                <c:pt idx="1081">
                  <c:v>63.021192718702522</c:v>
                </c:pt>
                <c:pt idx="1082">
                  <c:v>63.033567987548551</c:v>
                </c:pt>
                <c:pt idx="1083">
                  <c:v>63.045937541653949</c:v>
                </c:pt>
                <c:pt idx="1084">
                  <c:v>63.058301388928399</c:v>
                </c:pt>
                <c:pt idx="1085">
                  <c:v>63.070659537263353</c:v>
                </c:pt>
                <c:pt idx="1086">
                  <c:v>63.083011994532086</c:v>
                </c:pt>
                <c:pt idx="1087">
                  <c:v>63.095358768589762</c:v>
                </c:pt>
                <c:pt idx="1088">
                  <c:v>63.107699867273496</c:v>
                </c:pt>
                <c:pt idx="1089">
                  <c:v>63.120035298402392</c:v>
                </c:pt>
                <c:pt idx="1090">
                  <c:v>63.132365069777649</c:v>
                </c:pt>
                <c:pt idx="1091">
                  <c:v>63.14468918918255</c:v>
                </c:pt>
                <c:pt idx="1092">
                  <c:v>63.157007664382583</c:v>
                </c:pt>
                <c:pt idx="1093">
                  <c:v>63.169320503125448</c:v>
                </c:pt>
                <c:pt idx="1094">
                  <c:v>63.18162771314114</c:v>
                </c:pt>
                <c:pt idx="1095">
                  <c:v>63.193929302142024</c:v>
                </c:pt>
                <c:pt idx="1096">
                  <c:v>63.206225277822845</c:v>
                </c:pt>
                <c:pt idx="1097">
                  <c:v>63.218515647860812</c:v>
                </c:pt>
                <c:pt idx="1098">
                  <c:v>63.230800419915653</c:v>
                </c:pt>
                <c:pt idx="1099">
                  <c:v>63.24307960162966</c:v>
                </c:pt>
                <c:pt idx="1100">
                  <c:v>63.255353200627781</c:v>
                </c:pt>
                <c:pt idx="1101">
                  <c:v>63.267621224517612</c:v>
                </c:pt>
                <c:pt idx="1102">
                  <c:v>63.27988368088949</c:v>
                </c:pt>
                <c:pt idx="1103">
                  <c:v>63.292140577316573</c:v>
                </c:pt>
                <c:pt idx="1104">
                  <c:v>63.304391921354842</c:v>
                </c:pt>
                <c:pt idx="1105">
                  <c:v>63.316637720543177</c:v>
                </c:pt>
                <c:pt idx="1106">
                  <c:v>63.328877982403426</c:v>
                </c:pt>
                <c:pt idx="1107">
                  <c:v>63.341112714440428</c:v>
                </c:pt>
                <c:pt idx="1108">
                  <c:v>63.353341924142121</c:v>
                </c:pt>
                <c:pt idx="1109">
                  <c:v>63.365565618979517</c:v>
                </c:pt>
                <c:pt idx="1110">
                  <c:v>63.377783806406825</c:v>
                </c:pt>
                <c:pt idx="1111">
                  <c:v>63.38999649386146</c:v>
                </c:pt>
                <c:pt idx="1112">
                  <c:v>63.402203688764118</c:v>
                </c:pt>
                <c:pt idx="1113">
                  <c:v>63.414405398518838</c:v>
                </c:pt>
                <c:pt idx="1114">
                  <c:v>63.426601630513019</c:v>
                </c:pt>
                <c:pt idx="1115">
                  <c:v>63.438792392117506</c:v>
                </c:pt>
                <c:pt idx="1116">
                  <c:v>63.450977690686607</c:v>
                </c:pt>
                <c:pt idx="1117">
                  <c:v>63.463157533558196</c:v>
                </c:pt>
                <c:pt idx="1118">
                  <c:v>63.47533192805372</c:v>
                </c:pt>
                <c:pt idx="1119">
                  <c:v>63.487500881478255</c:v>
                </c:pt>
                <c:pt idx="1120">
                  <c:v>63.499664401120597</c:v>
                </c:pt>
                <c:pt idx="1121">
                  <c:v>63.511822494253245</c:v>
                </c:pt>
                <c:pt idx="1122">
                  <c:v>63.523975168132523</c:v>
                </c:pt>
                <c:pt idx="1123">
                  <c:v>63.536122429998585</c:v>
                </c:pt>
                <c:pt idx="1124">
                  <c:v>63.548264287075469</c:v>
                </c:pt>
                <c:pt idx="1125">
                  <c:v>63.560400746571162</c:v>
                </c:pt>
                <c:pt idx="1126">
                  <c:v>63.572531815677657</c:v>
                </c:pt>
                <c:pt idx="1127">
                  <c:v>63.584657501570973</c:v>
                </c:pt>
                <c:pt idx="1128">
                  <c:v>63.596777811411229</c:v>
                </c:pt>
                <c:pt idx="1129">
                  <c:v>63.608892752342669</c:v>
                </c:pt>
                <c:pt idx="1130">
                  <c:v>63.62100233149377</c:v>
                </c:pt>
                <c:pt idx="1131">
                  <c:v>63.633106555977193</c:v>
                </c:pt>
                <c:pt idx="1132">
                  <c:v>63.645205432889938</c:v>
                </c:pt>
                <c:pt idx="1133">
                  <c:v>63.657298969313302</c:v>
                </c:pt>
                <c:pt idx="1134">
                  <c:v>63.66938717231298</c:v>
                </c:pt>
                <c:pt idx="1135">
                  <c:v>63.681470048939126</c:v>
                </c:pt>
                <c:pt idx="1136">
                  <c:v>63.693547606226332</c:v>
                </c:pt>
                <c:pt idx="1137">
                  <c:v>63.705619851193752</c:v>
                </c:pt>
                <c:pt idx="1138">
                  <c:v>63.717686790845107</c:v>
                </c:pt>
                <c:pt idx="1139">
                  <c:v>63.729748432168726</c:v>
                </c:pt>
                <c:pt idx="1140">
                  <c:v>63.741804782137642</c:v>
                </c:pt>
                <c:pt idx="1141">
                  <c:v>63.753855847709573</c:v>
                </c:pt>
                <c:pt idx="1142">
                  <c:v>63.765901635827035</c:v>
                </c:pt>
                <c:pt idx="1143">
                  <c:v>63.777942153417314</c:v>
                </c:pt>
                <c:pt idx="1144">
                  <c:v>63.789977407392598</c:v>
                </c:pt>
                <c:pt idx="1145">
                  <c:v>63.802007404649949</c:v>
                </c:pt>
                <c:pt idx="1146">
                  <c:v>63.814032152071398</c:v>
                </c:pt>
                <c:pt idx="1147">
                  <c:v>63.826051656523966</c:v>
                </c:pt>
                <c:pt idx="1148">
                  <c:v>63.838065924859706</c:v>
                </c:pt>
                <c:pt idx="1149">
                  <c:v>63.85007496391578</c:v>
                </c:pt>
                <c:pt idx="1150">
                  <c:v>63.862078780514466</c:v>
                </c:pt>
                <c:pt idx="1151">
                  <c:v>63.874077381463223</c:v>
                </c:pt>
                <c:pt idx="1152">
                  <c:v>63.886070773554756</c:v>
                </c:pt>
                <c:pt idx="1153">
                  <c:v>63.898058963566996</c:v>
                </c:pt>
                <c:pt idx="1154">
                  <c:v>63.910041958263228</c:v>
                </c:pt>
                <c:pt idx="1155">
                  <c:v>63.922019764392076</c:v>
                </c:pt>
                <c:pt idx="1156">
                  <c:v>63.933992388687557</c:v>
                </c:pt>
                <c:pt idx="1157">
                  <c:v>63.945959837869154</c:v>
                </c:pt>
                <c:pt idx="1158">
                  <c:v>63.957922118641832</c:v>
                </c:pt>
                <c:pt idx="1159">
                  <c:v>63.969879237696084</c:v>
                </c:pt>
                <c:pt idx="1160">
                  <c:v>63.98183120170799</c:v>
                </c:pt>
                <c:pt idx="1161">
                  <c:v>63.993778017339253</c:v>
                </c:pt>
                <c:pt idx="1162">
                  <c:v>64.005719691237232</c:v>
                </c:pt>
                <c:pt idx="1163">
                  <c:v>64.017656230034987</c:v>
                </c:pt>
                <c:pt idx="1164">
                  <c:v>64.029587640351338</c:v>
                </c:pt>
                <c:pt idx="1165">
                  <c:v>64.04151392879092</c:v>
                </c:pt>
                <c:pt idx="1166">
                  <c:v>64.05343510194416</c:v>
                </c:pt>
                <c:pt idx="1167">
                  <c:v>64.065351166387416</c:v>
                </c:pt>
                <c:pt idx="1168">
                  <c:v>64.077262128682889</c:v>
                </c:pt>
                <c:pt idx="1169">
                  <c:v>64.08916799537883</c:v>
                </c:pt>
                <c:pt idx="1170">
                  <c:v>64.101068773009459</c:v>
                </c:pt>
                <c:pt idx="1171">
                  <c:v>64.112964468095015</c:v>
                </c:pt>
                <c:pt idx="1172">
                  <c:v>64.124855087141867</c:v>
                </c:pt>
                <c:pt idx="1173">
                  <c:v>64.136740636642486</c:v>
                </c:pt>
                <c:pt idx="1174">
                  <c:v>64.148621123075543</c:v>
                </c:pt>
                <c:pt idx="1175">
                  <c:v>64.160496552905897</c:v>
                </c:pt>
                <c:pt idx="1176">
                  <c:v>64.17236693258468</c:v>
                </c:pt>
                <c:pt idx="1177">
                  <c:v>64.18423226854928</c:v>
                </c:pt>
                <c:pt idx="1178">
                  <c:v>64.196092567223474</c:v>
                </c:pt>
                <c:pt idx="1179">
                  <c:v>64.207947835017393</c:v>
                </c:pt>
                <c:pt idx="1180">
                  <c:v>64.219798078327557</c:v>
                </c:pt>
                <c:pt idx="1181">
                  <c:v>64.231643303536984</c:v>
                </c:pt>
                <c:pt idx="1182">
                  <c:v>64.243483517015164</c:v>
                </c:pt>
                <c:pt idx="1183">
                  <c:v>64.25531872511813</c:v>
                </c:pt>
                <c:pt idx="1184">
                  <c:v>64.267148934188498</c:v>
                </c:pt>
                <c:pt idx="1185">
                  <c:v>64.27897415055547</c:v>
                </c:pt>
                <c:pt idx="1186">
                  <c:v>64.290794380534962</c:v>
                </c:pt>
                <c:pt idx="1187">
                  <c:v>64.302609630429544</c:v>
                </c:pt>
                <c:pt idx="1188">
                  <c:v>64.314419906528514</c:v>
                </c:pt>
                <c:pt idx="1189">
                  <c:v>64.326225215107954</c:v>
                </c:pt>
                <c:pt idx="1190">
                  <c:v>64.338025562430758</c:v>
                </c:pt>
                <c:pt idx="1191">
                  <c:v>64.34982095474669</c:v>
                </c:pt>
                <c:pt idx="1192">
                  <c:v>64.361611398292396</c:v>
                </c:pt>
                <c:pt idx="1193">
                  <c:v>64.373396899291407</c:v>
                </c:pt>
                <c:pt idx="1194">
                  <c:v>64.385177463954278</c:v>
                </c:pt>
                <c:pt idx="1195">
                  <c:v>64.396953098478534</c:v>
                </c:pt>
                <c:pt idx="1196">
                  <c:v>64.408723809048766</c:v>
                </c:pt>
                <c:pt idx="1197">
                  <c:v>64.420489601836607</c:v>
                </c:pt>
                <c:pt idx="1198">
                  <c:v>64.432250483000871</c:v>
                </c:pt>
                <c:pt idx="1199">
                  <c:v>64.444006458687454</c:v>
                </c:pt>
                <c:pt idx="1200">
                  <c:v>64.45575753502952</c:v>
                </c:pt>
                <c:pt idx="1201">
                  <c:v>64.467503718147384</c:v>
                </c:pt>
                <c:pt idx="1202">
                  <c:v>64.479245014148702</c:v>
                </c:pt>
                <c:pt idx="1203">
                  <c:v>64.490981429128396</c:v>
                </c:pt>
                <c:pt idx="1204">
                  <c:v>64.502712969168726</c:v>
                </c:pt>
                <c:pt idx="1205">
                  <c:v>64.514439640339361</c:v>
                </c:pt>
                <c:pt idx="1206">
                  <c:v>64.526161448697337</c:v>
                </c:pt>
                <c:pt idx="1207">
                  <c:v>64.537878400287212</c:v>
                </c:pt>
                <c:pt idx="1208">
                  <c:v>64.549590501140955</c:v>
                </c:pt>
                <c:pt idx="1209">
                  <c:v>64.561297757278112</c:v>
                </c:pt>
                <c:pt idx="1210">
                  <c:v>64.573000174705754</c:v>
                </c:pt>
                <c:pt idx="1211">
                  <c:v>64.584697759418589</c:v>
                </c:pt>
                <c:pt idx="1212">
                  <c:v>64.59639051739893</c:v>
                </c:pt>
                <c:pt idx="1213">
                  <c:v>64.608078454616759</c:v>
                </c:pt>
                <c:pt idx="1214">
                  <c:v>64.619761577029777</c:v>
                </c:pt>
                <c:pt idx="1215">
                  <c:v>64.63143989058338</c:v>
                </c:pt>
                <c:pt idx="1216">
                  <c:v>64.643113401210798</c:v>
                </c:pt>
                <c:pt idx="1217">
                  <c:v>64.65478211483304</c:v>
                </c:pt>
                <c:pt idx="1218">
                  <c:v>64.666446037358966</c:v>
                </c:pt>
                <c:pt idx="1219">
                  <c:v>64.678105174685285</c:v>
                </c:pt>
                <c:pt idx="1220">
                  <c:v>64.689759532696684</c:v>
                </c:pt>
                <c:pt idx="1221">
                  <c:v>64.701409117265726</c:v>
                </c:pt>
                <c:pt idx="1222">
                  <c:v>64.713053934253011</c:v>
                </c:pt>
                <c:pt idx="1223">
                  <c:v>64.724693989507131</c:v>
                </c:pt>
                <c:pt idx="1224">
                  <c:v>64.736329288864738</c:v>
                </c:pt>
                <c:pt idx="1225">
                  <c:v>64.747959838150578</c:v>
                </c:pt>
                <c:pt idx="1226">
                  <c:v>64.759585643177502</c:v>
                </c:pt>
                <c:pt idx="1227">
                  <c:v>64.771206709746508</c:v>
                </c:pt>
                <c:pt idx="1228">
                  <c:v>64.7828230436468</c:v>
                </c:pt>
                <c:pt idx="1229">
                  <c:v>64.794434650655816</c:v>
                </c:pt>
                <c:pt idx="1230">
                  <c:v>64.806041536539226</c:v>
                </c:pt>
                <c:pt idx="1231">
                  <c:v>64.817643707050962</c:v>
                </c:pt>
                <c:pt idx="1232">
                  <c:v>64.829241167933347</c:v>
                </c:pt>
                <c:pt idx="1233">
                  <c:v>64.840833924916993</c:v>
                </c:pt>
                <c:pt idx="1234">
                  <c:v>64.852421983720944</c:v>
                </c:pt>
                <c:pt idx="1235">
                  <c:v>64.864005350052651</c:v>
                </c:pt>
                <c:pt idx="1236">
                  <c:v>64.875584029607978</c:v>
                </c:pt>
                <c:pt idx="1237">
                  <c:v>64.887158028071369</c:v>
                </c:pt>
                <c:pt idx="1238">
                  <c:v>64.898727351115696</c:v>
                </c:pt>
                <c:pt idx="1239">
                  <c:v>64.910292004402407</c:v>
                </c:pt>
                <c:pt idx="1240">
                  <c:v>64.921851993581569</c:v>
                </c:pt>
                <c:pt idx="1241">
                  <c:v>64.933407324291821</c:v>
                </c:pt>
                <c:pt idx="1242">
                  <c:v>64.944958002160476</c:v>
                </c:pt>
                <c:pt idx="1243">
                  <c:v>64.956504032803508</c:v>
                </c:pt>
                <c:pt idx="1244">
                  <c:v>64.968045421825622</c:v>
                </c:pt>
                <c:pt idx="1245">
                  <c:v>64.979582174820251</c:v>
                </c:pt>
                <c:pt idx="1246">
                  <c:v>64.99111429736962</c:v>
                </c:pt>
                <c:pt idx="1247">
                  <c:v>65.002641795044724</c:v>
                </c:pt>
                <c:pt idx="1248">
                  <c:v>65.014164673405446</c:v>
                </c:pt>
                <c:pt idx="1249">
                  <c:v>65.0256829380005</c:v>
                </c:pt>
                <c:pt idx="1250">
                  <c:v>65.037196594367529</c:v>
                </c:pt>
                <c:pt idx="1251">
                  <c:v>65.048705648033064</c:v>
                </c:pt>
                <c:pt idx="1252">
                  <c:v>65.060210104512649</c:v>
                </c:pt>
                <c:pt idx="1253">
                  <c:v>65.071709969310803</c:v>
                </c:pt>
                <c:pt idx="1254">
                  <c:v>65.083205247921029</c:v>
                </c:pt>
                <c:pt idx="1255">
                  <c:v>65.094695945825961</c:v>
                </c:pt>
                <c:pt idx="1256">
                  <c:v>65.106182068497247</c:v>
                </c:pt>
                <c:pt idx="1257">
                  <c:v>65.117663621395707</c:v>
                </c:pt>
                <c:pt idx="1258">
                  <c:v>65.129140609971259</c:v>
                </c:pt>
                <c:pt idx="1259">
                  <c:v>65.140613039663023</c:v>
                </c:pt>
                <c:pt idx="1260">
                  <c:v>65.152080915899319</c:v>
                </c:pt>
                <c:pt idx="1261">
                  <c:v>65.163544244097707</c:v>
                </c:pt>
                <c:pt idx="1262">
                  <c:v>65.175003029665007</c:v>
                </c:pt>
                <c:pt idx="1263">
                  <c:v>65.186457277997334</c:v>
                </c:pt>
                <c:pt idx="1264">
                  <c:v>65.197906994480135</c:v>
                </c:pt>
                <c:pt idx="1265">
                  <c:v>65.20935218448821</c:v>
                </c:pt>
                <c:pt idx="1266">
                  <c:v>65.220792853385746</c:v>
                </c:pt>
                <c:pt idx="1267">
                  <c:v>65.232229006526325</c:v>
                </c:pt>
                <c:pt idx="1268">
                  <c:v>65.243660649252988</c:v>
                </c:pt>
                <c:pt idx="1269">
                  <c:v>65.255087786898244</c:v>
                </c:pt>
                <c:pt idx="1270">
                  <c:v>65.266510424784116</c:v>
                </c:pt>
                <c:pt idx="1271">
                  <c:v>65.277928568222137</c:v>
                </c:pt>
                <c:pt idx="1272">
                  <c:v>65.289342222513426</c:v>
                </c:pt>
                <c:pt idx="1273">
                  <c:v>65.300751392948627</c:v>
                </c:pt>
                <c:pt idx="1274">
                  <c:v>65.312156084808066</c:v>
                </c:pt>
                <c:pt idx="1275">
                  <c:v>65.323556303361698</c:v>
                </c:pt>
                <c:pt idx="1276">
                  <c:v>65.334952053869131</c:v>
                </c:pt>
                <c:pt idx="1277">
                  <c:v>65.346343341579683</c:v>
                </c:pt>
                <c:pt idx="1278">
                  <c:v>65.357730171732427</c:v>
                </c:pt>
                <c:pt idx="1279">
                  <c:v>65.369112549556149</c:v>
                </c:pt>
                <c:pt idx="1280">
                  <c:v>65.380490480269444</c:v>
                </c:pt>
                <c:pt idx="1281">
                  <c:v>65.391863969080717</c:v>
                </c:pt>
                <c:pt idx="1282">
                  <c:v>65.403233021188228</c:v>
                </c:pt>
                <c:pt idx="1283">
                  <c:v>65.414597641780091</c:v>
                </c:pt>
                <c:pt idx="1284">
                  <c:v>65.425957836034314</c:v>
                </c:pt>
                <c:pt idx="1285">
                  <c:v>65.437313609118831</c:v>
                </c:pt>
                <c:pt idx="1286">
                  <c:v>65.448664966191558</c:v>
                </c:pt>
                <c:pt idx="1287">
                  <c:v>65.460011912400319</c:v>
                </c:pt>
                <c:pt idx="1288">
                  <c:v>65.47135445288302</c:v>
                </c:pt>
                <c:pt idx="1289">
                  <c:v>65.482692592767549</c:v>
                </c:pt>
                <c:pt idx="1290">
                  <c:v>65.494026337171903</c:v>
                </c:pt>
                <c:pt idx="1291">
                  <c:v>65.505355691204102</c:v>
                </c:pt>
                <c:pt idx="1292">
                  <c:v>65.516680659962333</c:v>
                </c:pt>
                <c:pt idx="1293">
                  <c:v>65.528001248534892</c:v>
                </c:pt>
                <c:pt idx="1294">
                  <c:v>65.53931746200027</c:v>
                </c:pt>
                <c:pt idx="1295">
                  <c:v>65.550629305427151</c:v>
                </c:pt>
                <c:pt idx="1296">
                  <c:v>65.561936783874387</c:v>
                </c:pt>
                <c:pt idx="1297">
                  <c:v>65.573239902391151</c:v>
                </c:pt>
                <c:pt idx="1298">
                  <c:v>65.58453866601684</c:v>
                </c:pt>
                <c:pt idx="1299">
                  <c:v>65.595833079781187</c:v>
                </c:pt>
                <c:pt idx="1300">
                  <c:v>65.60712314870419</c:v>
                </c:pt>
                <c:pt idx="1301">
                  <c:v>65.61840887779627</c:v>
                </c:pt>
                <c:pt idx="1302">
                  <c:v>65.62969027205817</c:v>
                </c:pt>
                <c:pt idx="1303">
                  <c:v>65.640967336481083</c:v>
                </c:pt>
                <c:pt idx="1304">
                  <c:v>65.652240076046596</c:v>
                </c:pt>
                <c:pt idx="1305">
                  <c:v>65.663508495726774</c:v>
                </c:pt>
                <c:pt idx="1306">
                  <c:v>65.674772600484118</c:v>
                </c:pt>
                <c:pt idx="1307">
                  <c:v>65.68603239527171</c:v>
                </c:pt>
                <c:pt idx="1308">
                  <c:v>65.697287885033091</c:v>
                </c:pt>
                <c:pt idx="1309">
                  <c:v>65.708539074702415</c:v>
                </c:pt>
                <c:pt idx="1310">
                  <c:v>65.719785969204381</c:v>
                </c:pt>
                <c:pt idx="1311">
                  <c:v>65.731028573454296</c:v>
                </c:pt>
                <c:pt idx="1312">
                  <c:v>65.742266892358117</c:v>
                </c:pt>
                <c:pt idx="1313">
                  <c:v>65.75350093081245</c:v>
                </c:pt>
                <c:pt idx="1314">
                  <c:v>65.764730693704593</c:v>
                </c:pt>
                <c:pt idx="1315">
                  <c:v>65.77595618591252</c:v>
                </c:pt>
                <c:pt idx="1316">
                  <c:v>65.787177412304985</c:v>
                </c:pt>
                <c:pt idx="1317">
                  <c:v>65.798394377741445</c:v>
                </c:pt>
                <c:pt idx="1318">
                  <c:v>65.809607087072195</c:v>
                </c:pt>
                <c:pt idx="1319">
                  <c:v>65.820815545138274</c:v>
                </c:pt>
                <c:pt idx="1320">
                  <c:v>65.832019756771587</c:v>
                </c:pt>
                <c:pt idx="1321">
                  <c:v>65.843219726794899</c:v>
                </c:pt>
                <c:pt idx="1322">
                  <c:v>65.854415460021826</c:v>
                </c:pt>
                <c:pt idx="1323">
                  <c:v>65.865606961256915</c:v>
                </c:pt>
                <c:pt idx="1324">
                  <c:v>65.87679423529562</c:v>
                </c:pt>
                <c:pt idx="1325">
                  <c:v>65.887977286924325</c:v>
                </c:pt>
                <c:pt idx="1326">
                  <c:v>65.899156120920466</c:v>
                </c:pt>
                <c:pt idx="1327">
                  <c:v>65.910330742052381</c:v>
                </c:pt>
                <c:pt idx="1328">
                  <c:v>65.921501155079483</c:v>
                </c:pt>
                <c:pt idx="1329">
                  <c:v>65.932667364752234</c:v>
                </c:pt>
                <c:pt idx="1330">
                  <c:v>65.943829375812143</c:v>
                </c:pt>
                <c:pt idx="1331">
                  <c:v>65.954987192991808</c:v>
                </c:pt>
                <c:pt idx="1332">
                  <c:v>65.966140821014974</c:v>
                </c:pt>
                <c:pt idx="1333">
                  <c:v>65.97729026459649</c:v>
                </c:pt>
                <c:pt idx="1334">
                  <c:v>65.988435528442395</c:v>
                </c:pt>
                <c:pt idx="1335">
                  <c:v>65.999576617249886</c:v>
                </c:pt>
                <c:pt idx="1336">
                  <c:v>66.010713535707396</c:v>
                </c:pt>
                <c:pt idx="1337">
                  <c:v>66.021846288494586</c:v>
                </c:pt>
                <c:pt idx="1338">
                  <c:v>66.032974880282353</c:v>
                </c:pt>
                <c:pt idx="1339">
                  <c:v>66.044099315732879</c:v>
                </c:pt>
                <c:pt idx="1340">
                  <c:v>66.055219599499651</c:v>
                </c:pt>
                <c:pt idx="1341">
                  <c:v>66.066335736227487</c:v>
                </c:pt>
                <c:pt idx="1342">
                  <c:v>66.077447730552535</c:v>
                </c:pt>
                <c:pt idx="1343">
                  <c:v>66.088555587102292</c:v>
                </c:pt>
                <c:pt idx="1344">
                  <c:v>66.099659310495724</c:v>
                </c:pt>
                <c:pt idx="1345">
                  <c:v>66.110758905343118</c:v>
                </c:pt>
                <c:pt idx="1346">
                  <c:v>66.121854376246233</c:v>
                </c:pt>
                <c:pt idx="1347">
                  <c:v>66.132945727798301</c:v>
                </c:pt>
                <c:pt idx="1348">
                  <c:v>66.144032964584028</c:v>
                </c:pt>
                <c:pt idx="1349">
                  <c:v>66.155116091179607</c:v>
                </c:pt>
                <c:pt idx="1350">
                  <c:v>66.166195112152749</c:v>
                </c:pt>
                <c:pt idx="1351">
                  <c:v>66.177270032062751</c:v>
                </c:pt>
                <c:pt idx="1352">
                  <c:v>66.188340855460424</c:v>
                </c:pt>
                <c:pt idx="1353">
                  <c:v>66.199407586888213</c:v>
                </c:pt>
                <c:pt idx="1354">
                  <c:v>66.210470230880162</c:v>
                </c:pt>
                <c:pt idx="1355">
                  <c:v>66.22152879196193</c:v>
                </c:pt>
                <c:pt idx="1356">
                  <c:v>66.232583274650835</c:v>
                </c:pt>
                <c:pt idx="1357">
                  <c:v>66.243633683455911</c:v>
                </c:pt>
                <c:pt idx="1358">
                  <c:v>66.254680022877835</c:v>
                </c:pt>
                <c:pt idx="1359">
                  <c:v>66.265722297409042</c:v>
                </c:pt>
                <c:pt idx="1360">
                  <c:v>66.276760511533666</c:v>
                </c:pt>
                <c:pt idx="1361">
                  <c:v>66.287794669727674</c:v>
                </c:pt>
                <c:pt idx="1362">
                  <c:v>66.29882477645873</c:v>
                </c:pt>
                <c:pt idx="1363">
                  <c:v>66.309850836186357</c:v>
                </c:pt>
                <c:pt idx="1364">
                  <c:v>66.320872853361891</c:v>
                </c:pt>
                <c:pt idx="1365">
                  <c:v>66.331890832428513</c:v>
                </c:pt>
                <c:pt idx="1366">
                  <c:v>66.342904777821261</c:v>
                </c:pt>
                <c:pt idx="1367">
                  <c:v>66.35391469396707</c:v>
                </c:pt>
                <c:pt idx="1368">
                  <c:v>66.364920585284793</c:v>
                </c:pt>
                <c:pt idx="1369">
                  <c:v>66.375922456185179</c:v>
                </c:pt>
                <c:pt idx="1370">
                  <c:v>66.38692031107098</c:v>
                </c:pt>
                <c:pt idx="1371">
                  <c:v>66.39791415433686</c:v>
                </c:pt>
                <c:pt idx="1372">
                  <c:v>66.408903990369524</c:v>
                </c:pt>
                <c:pt idx="1373">
                  <c:v>66.419889823547649</c:v>
                </c:pt>
                <c:pt idx="1374">
                  <c:v>66.430871658241955</c:v>
                </c:pt>
                <c:pt idx="1375">
                  <c:v>66.441849498815245</c:v>
                </c:pt>
                <c:pt idx="1376">
                  <c:v>66.452823349622335</c:v>
                </c:pt>
                <c:pt idx="1377">
                  <c:v>66.463793215010185</c:v>
                </c:pt>
                <c:pt idx="1378">
                  <c:v>66.474759099317822</c:v>
                </c:pt>
                <c:pt idx="1379">
                  <c:v>66.485721006876474</c:v>
                </c:pt>
                <c:pt idx="1380">
                  <c:v>66.496678942009453</c:v>
                </c:pt>
                <c:pt idx="1381">
                  <c:v>66.507632909032267</c:v>
                </c:pt>
                <c:pt idx="1382">
                  <c:v>66.518582912252612</c:v>
                </c:pt>
                <c:pt idx="1383">
                  <c:v>66.52952895597042</c:v>
                </c:pt>
                <c:pt idx="1384">
                  <c:v>66.540471044477826</c:v>
                </c:pt>
                <c:pt idx="1385">
                  <c:v>66.551409182059217</c:v>
                </c:pt>
                <c:pt idx="1386">
                  <c:v>66.562343372991279</c:v>
                </c:pt>
                <c:pt idx="1387">
                  <c:v>66.573273621542938</c:v>
                </c:pt>
                <c:pt idx="1388">
                  <c:v>66.58419993197549</c:v>
                </c:pt>
                <c:pt idx="1389">
                  <c:v>66.595122308542514</c:v>
                </c:pt>
                <c:pt idx="1390">
                  <c:v>66.606040755489957</c:v>
                </c:pt>
                <c:pt idx="1391">
                  <c:v>66.616955277056135</c:v>
                </c:pt>
                <c:pt idx="1392">
                  <c:v>66.62786587747172</c:v>
                </c:pt>
                <c:pt idx="1393">
                  <c:v>66.638772560959865</c:v>
                </c:pt>
                <c:pt idx="1394">
                  <c:v>66.649675331736034</c:v>
                </c:pt>
                <c:pt idx="1395">
                  <c:v>66.660574194008248</c:v>
                </c:pt>
                <c:pt idx="1396">
                  <c:v>66.671469151976936</c:v>
                </c:pt>
                <c:pt idx="1397">
                  <c:v>66.682360209834982</c:v>
                </c:pt>
                <c:pt idx="1398">
                  <c:v>66.693247371767839</c:v>
                </c:pt>
                <c:pt idx="1399">
                  <c:v>66.704130641953427</c:v>
                </c:pt>
                <c:pt idx="1400">
                  <c:v>66.715010024562218</c:v>
                </c:pt>
                <c:pt idx="1401">
                  <c:v>66.725885523757256</c:v>
                </c:pt>
                <c:pt idx="1402">
                  <c:v>66.736757143694149</c:v>
                </c:pt>
                <c:pt idx="1403">
                  <c:v>66.747624888521074</c:v>
                </c:pt>
                <c:pt idx="1404">
                  <c:v>66.75848876237886</c:v>
                </c:pt>
                <c:pt idx="1405">
                  <c:v>66.769348769400963</c:v>
                </c:pt>
                <c:pt idx="1406">
                  <c:v>66.780204913713447</c:v>
                </c:pt>
                <c:pt idx="1407">
                  <c:v>66.791057199435102</c:v>
                </c:pt>
                <c:pt idx="1408">
                  <c:v>66.801905630677339</c:v>
                </c:pt>
                <c:pt idx="1409">
                  <c:v>66.812750211544326</c:v>
                </c:pt>
                <c:pt idx="1410">
                  <c:v>66.823590946132953</c:v>
                </c:pt>
                <c:pt idx="1411">
                  <c:v>66.834427838532804</c:v>
                </c:pt>
                <c:pt idx="1412">
                  <c:v>66.845260892826246</c:v>
                </c:pt>
                <c:pt idx="1413">
                  <c:v>66.856090113088442</c:v>
                </c:pt>
                <c:pt idx="1414">
                  <c:v>66.866915503387304</c:v>
                </c:pt>
                <c:pt idx="1415">
                  <c:v>66.877737067783613</c:v>
                </c:pt>
                <c:pt idx="1416">
                  <c:v>66.888554810330945</c:v>
                </c:pt>
                <c:pt idx="1417">
                  <c:v>66.899368735075697</c:v>
                </c:pt>
                <c:pt idx="1418">
                  <c:v>66.910178846057192</c:v>
                </c:pt>
                <c:pt idx="1419">
                  <c:v>66.92098514730759</c:v>
                </c:pt>
                <c:pt idx="1420">
                  <c:v>66.931787642851958</c:v>
                </c:pt>
                <c:pt idx="1421">
                  <c:v>66.942586336708274</c:v>
                </c:pt>
                <c:pt idx="1422">
                  <c:v>66.953381232887509</c:v>
                </c:pt>
                <c:pt idx="1423">
                  <c:v>66.964172335393499</c:v>
                </c:pt>
                <c:pt idx="1424">
                  <c:v>66.97495964822312</c:v>
                </c:pt>
                <c:pt idx="1425">
                  <c:v>66.985743175366167</c:v>
                </c:pt>
                <c:pt idx="1426">
                  <c:v>66.996522920805518</c:v>
                </c:pt>
                <c:pt idx="1427">
                  <c:v>67.007298888516999</c:v>
                </c:pt>
                <c:pt idx="1428">
                  <c:v>67.018071082469547</c:v>
                </c:pt>
                <c:pt idx="1429">
                  <c:v>67.028839506625076</c:v>
                </c:pt>
                <c:pt idx="1430">
                  <c:v>67.039604164938623</c:v>
                </c:pt>
                <c:pt idx="1431">
                  <c:v>67.050365061358306</c:v>
                </c:pt>
                <c:pt idx="1432">
                  <c:v>67.061122199825334</c:v>
                </c:pt>
                <c:pt idx="1433">
                  <c:v>67.071875584274068</c:v>
                </c:pt>
                <c:pt idx="1434">
                  <c:v>67.082625218631975</c:v>
                </c:pt>
                <c:pt idx="1435">
                  <c:v>67.093371106819703</c:v>
                </c:pt>
                <c:pt idx="1436">
                  <c:v>67.104113252751063</c:v>
                </c:pt>
                <c:pt idx="1437">
                  <c:v>67.114851660333045</c:v>
                </c:pt>
                <c:pt idx="1438">
                  <c:v>67.12558633346589</c:v>
                </c:pt>
                <c:pt idx="1439">
                  <c:v>67.136317276042988</c:v>
                </c:pt>
                <c:pt idx="1440">
                  <c:v>67.147044491951036</c:v>
                </c:pt>
                <c:pt idx="1441">
                  <c:v>67.157767985069952</c:v>
                </c:pt>
                <c:pt idx="1442">
                  <c:v>67.168487759272949</c:v>
                </c:pt>
                <c:pt idx="1443">
                  <c:v>67.179203818426487</c:v>
                </c:pt>
                <c:pt idx="1444">
                  <c:v>67.18991616639039</c:v>
                </c:pt>
                <c:pt idx="1445">
                  <c:v>67.200624807017732</c:v>
                </c:pt>
                <c:pt idx="1446">
                  <c:v>67.211329744155009</c:v>
                </c:pt>
                <c:pt idx="1447">
                  <c:v>67.222030981641993</c:v>
                </c:pt>
                <c:pt idx="1448">
                  <c:v>67.232728523311863</c:v>
                </c:pt>
                <c:pt idx="1449">
                  <c:v>67.243422372991176</c:v>
                </c:pt>
                <c:pt idx="1450">
                  <c:v>67.25411253449991</c:v>
                </c:pt>
                <c:pt idx="1451">
                  <c:v>67.264799011651419</c:v>
                </c:pt>
                <c:pt idx="1452">
                  <c:v>67.275481808252536</c:v>
                </c:pt>
                <c:pt idx="1453">
                  <c:v>67.286160928103484</c:v>
                </c:pt>
                <c:pt idx="1454">
                  <c:v>67.296836374998037</c:v>
                </c:pt>
                <c:pt idx="1455">
                  <c:v>67.307508152723358</c:v>
                </c:pt>
                <c:pt idx="1456">
                  <c:v>67.318176265060146</c:v>
                </c:pt>
                <c:pt idx="1457">
                  <c:v>67.328840715782647</c:v>
                </c:pt>
                <c:pt idx="1458">
                  <c:v>67.339501508658572</c:v>
                </c:pt>
                <c:pt idx="1459">
                  <c:v>67.35015864744922</c:v>
                </c:pt>
                <c:pt idx="1460">
                  <c:v>67.360812135909427</c:v>
                </c:pt>
                <c:pt idx="1461">
                  <c:v>67.371461977787604</c:v>
                </c:pt>
                <c:pt idx="1462">
                  <c:v>67.382108176825753</c:v>
                </c:pt>
                <c:pt idx="1463">
                  <c:v>67.392750736759481</c:v>
                </c:pt>
                <c:pt idx="1464">
                  <c:v>67.40338966131803</c:v>
                </c:pt>
                <c:pt idx="1465">
                  <c:v>67.414024954224246</c:v>
                </c:pt>
                <c:pt idx="1466">
                  <c:v>67.42465661919465</c:v>
                </c:pt>
                <c:pt idx="1467">
                  <c:v>67.435284659939413</c:v>
                </c:pt>
                <c:pt idx="1468">
                  <c:v>67.445909080162423</c:v>
                </c:pt>
                <c:pt idx="1469">
                  <c:v>67.456529883561188</c:v>
                </c:pt>
                <c:pt idx="1470">
                  <c:v>67.467147073827022</c:v>
                </c:pt>
                <c:pt idx="1471">
                  <c:v>67.477760654644882</c:v>
                </c:pt>
                <c:pt idx="1472">
                  <c:v>67.488370629693492</c:v>
                </c:pt>
                <c:pt idx="1473">
                  <c:v>67.498977002645375</c:v>
                </c:pt>
                <c:pt idx="1474">
                  <c:v>67.509579777166778</c:v>
                </c:pt>
                <c:pt idx="1475">
                  <c:v>67.520178956917704</c:v>
                </c:pt>
                <c:pt idx="1476">
                  <c:v>67.530774545552049</c:v>
                </c:pt>
                <c:pt idx="1477">
                  <c:v>67.541366546717427</c:v>
                </c:pt>
                <c:pt idx="1478">
                  <c:v>67.551954964055341</c:v>
                </c:pt>
                <c:pt idx="1479">
                  <c:v>67.562539801201126</c:v>
                </c:pt>
                <c:pt idx="1480">
                  <c:v>67.573121061783965</c:v>
                </c:pt>
                <c:pt idx="1481">
                  <c:v>67.583698749426901</c:v>
                </c:pt>
                <c:pt idx="1482">
                  <c:v>67.594272867746895</c:v>
                </c:pt>
                <c:pt idx="1483">
                  <c:v>67.604843420354797</c:v>
                </c:pt>
                <c:pt idx="1484">
                  <c:v>67.615410410855361</c:v>
                </c:pt>
                <c:pt idx="1485">
                  <c:v>67.625973842847287</c:v>
                </c:pt>
                <c:pt idx="1486">
                  <c:v>67.636533719923221</c:v>
                </c:pt>
                <c:pt idx="1487">
                  <c:v>67.647090045669756</c:v>
                </c:pt>
                <c:pt idx="1488">
                  <c:v>67.657642823667459</c:v>
                </c:pt>
                <c:pt idx="1489">
                  <c:v>67.668192057490884</c:v>
                </c:pt>
                <c:pt idx="1490">
                  <c:v>67.678737750708606</c:v>
                </c:pt>
                <c:pt idx="1491">
                  <c:v>67.689279906883186</c:v>
                </c:pt>
                <c:pt idx="1492">
                  <c:v>67.699818529571246</c:v>
                </c:pt>
                <c:pt idx="1493">
                  <c:v>67.710353622323424</c:v>
                </c:pt>
                <c:pt idx="1494">
                  <c:v>67.720885188684406</c:v>
                </c:pt>
                <c:pt idx="1495">
                  <c:v>67.73141323219302</c:v>
                </c:pt>
                <c:pt idx="1496">
                  <c:v>67.741937756382072</c:v>
                </c:pt>
                <c:pt idx="1497">
                  <c:v>67.752458764778567</c:v>
                </c:pt>
                <c:pt idx="1498">
                  <c:v>67.762976260903557</c:v>
                </c:pt>
                <c:pt idx="1499">
                  <c:v>67.773490248272253</c:v>
                </c:pt>
                <c:pt idx="1500">
                  <c:v>67.784000730393984</c:v>
                </c:pt>
                <c:pt idx="1501">
                  <c:v>67.794507710772251</c:v>
                </c:pt>
                <c:pt idx="1502">
                  <c:v>67.805011192904729</c:v>
                </c:pt>
                <c:pt idx="1503">
                  <c:v>67.815511180283266</c:v>
                </c:pt>
                <c:pt idx="1504">
                  <c:v>67.826007676393871</c:v>
                </c:pt>
                <c:pt idx="1505">
                  <c:v>67.83650068471681</c:v>
                </c:pt>
                <c:pt idx="1506">
                  <c:v>67.846990208726567</c:v>
                </c:pt>
                <c:pt idx="1507">
                  <c:v>67.857476251891825</c:v>
                </c:pt>
                <c:pt idx="1508">
                  <c:v>67.867958817675543</c:v>
                </c:pt>
                <c:pt idx="1509">
                  <c:v>67.878437909534938</c:v>
                </c:pt>
                <c:pt idx="1510">
                  <c:v>67.888913530921499</c:v>
                </c:pt>
                <c:pt idx="1511">
                  <c:v>67.899385685281004</c:v>
                </c:pt>
                <c:pt idx="1512">
                  <c:v>67.909854376053545</c:v>
                </c:pt>
                <c:pt idx="1513">
                  <c:v>67.920319606673488</c:v>
                </c:pt>
                <c:pt idx="1514">
                  <c:v>67.930781380569584</c:v>
                </c:pt>
                <c:pt idx="1515">
                  <c:v>67.941239701164889</c:v>
                </c:pt>
                <c:pt idx="1516">
                  <c:v>67.951694571876814</c:v>
                </c:pt>
                <c:pt idx="1517">
                  <c:v>67.962145996117158</c:v>
                </c:pt>
                <c:pt idx="1518">
                  <c:v>67.972593977292064</c:v>
                </c:pt>
                <c:pt idx="1519">
                  <c:v>67.983038518802118</c:v>
                </c:pt>
                <c:pt idx="1520">
                  <c:v>67.993479624042266</c:v>
                </c:pt>
                <c:pt idx="1521">
                  <c:v>68.003917296401909</c:v>
                </c:pt>
                <c:pt idx="1522">
                  <c:v>68.014351539264851</c:v>
                </c:pt>
                <c:pt idx="1523">
                  <c:v>68.024782356009354</c:v>
                </c:pt>
                <c:pt idx="1524">
                  <c:v>68.035209750008121</c:v>
                </c:pt>
                <c:pt idx="1525">
                  <c:v>68.045633724628374</c:v>
                </c:pt>
                <c:pt idx="1526">
                  <c:v>68.056054283231759</c:v>
                </c:pt>
                <c:pt idx="1527">
                  <c:v>68.066471429174442</c:v>
                </c:pt>
                <c:pt idx="1528">
                  <c:v>68.076885165807084</c:v>
                </c:pt>
                <c:pt idx="1529">
                  <c:v>68.087295496474923</c:v>
                </c:pt>
                <c:pt idx="1530">
                  <c:v>68.097702424517649</c:v>
                </c:pt>
                <c:pt idx="1531">
                  <c:v>68.108105953269529</c:v>
                </c:pt>
                <c:pt idx="1532">
                  <c:v>68.118506086059426</c:v>
                </c:pt>
                <c:pt idx="1533">
                  <c:v>68.128902826210734</c:v>
                </c:pt>
                <c:pt idx="1534">
                  <c:v>68.139296177041416</c:v>
                </c:pt>
                <c:pt idx="1535">
                  <c:v>68.149686141864066</c:v>
                </c:pt>
                <c:pt idx="1536">
                  <c:v>68.160072723985877</c:v>
                </c:pt>
                <c:pt idx="1537">
                  <c:v>68.170455926708641</c:v>
                </c:pt>
                <c:pt idx="1538">
                  <c:v>68.180835753328807</c:v>
                </c:pt>
                <c:pt idx="1539">
                  <c:v>68.191212207137454</c:v>
                </c:pt>
                <c:pt idx="1540">
                  <c:v>68.201585291420329</c:v>
                </c:pt>
                <c:pt idx="1541">
                  <c:v>68.211955009457839</c:v>
                </c:pt>
                <c:pt idx="1542">
                  <c:v>68.222321364525058</c:v>
                </c:pt>
                <c:pt idx="1543">
                  <c:v>68.232684359891792</c:v>
                </c:pt>
                <c:pt idx="1544">
                  <c:v>68.243043998822515</c:v>
                </c:pt>
                <c:pt idx="1545">
                  <c:v>68.253400284576415</c:v>
                </c:pt>
                <c:pt idx="1546">
                  <c:v>68.263753220407466</c:v>
                </c:pt>
                <c:pt idx="1547">
                  <c:v>68.274102809564283</c:v>
                </c:pt>
                <c:pt idx="1548">
                  <c:v>68.284449055290338</c:v>
                </c:pt>
                <c:pt idx="1549">
                  <c:v>68.294791960823829</c:v>
                </c:pt>
                <c:pt idx="1550">
                  <c:v>68.30513152939767</c:v>
                </c:pt>
                <c:pt idx="1551">
                  <c:v>68.315467764239656</c:v>
                </c:pt>
                <c:pt idx="1552">
                  <c:v>68.325800668572342</c:v>
                </c:pt>
                <c:pt idx="1553">
                  <c:v>68.336130245613077</c:v>
                </c:pt>
                <c:pt idx="1554">
                  <c:v>68.346456498574057</c:v>
                </c:pt>
                <c:pt idx="1555">
                  <c:v>68.3567794306623</c:v>
                </c:pt>
                <c:pt idx="1556">
                  <c:v>68.367099045079669</c:v>
                </c:pt>
                <c:pt idx="1557">
                  <c:v>68.377415345022925</c:v>
                </c:pt>
                <c:pt idx="1558">
                  <c:v>68.38772833368364</c:v>
                </c:pt>
                <c:pt idx="1559">
                  <c:v>68.398038014248286</c:v>
                </c:pt>
                <c:pt idx="1560">
                  <c:v>68.408344389898247</c:v>
                </c:pt>
                <c:pt idx="1561">
                  <c:v>68.418647463809819</c:v>
                </c:pt>
                <c:pt idx="1562">
                  <c:v>68.428947239154155</c:v>
                </c:pt>
                <c:pt idx="1563">
                  <c:v>68.439243719097405</c:v>
                </c:pt>
                <c:pt idx="1564">
                  <c:v>68.449536906800603</c:v>
                </c:pt>
                <c:pt idx="1565">
                  <c:v>68.459826805419766</c:v>
                </c:pt>
                <c:pt idx="1566">
                  <c:v>68.470113418105868</c:v>
                </c:pt>
                <c:pt idx="1567">
                  <c:v>68.480396748004836</c:v>
                </c:pt>
                <c:pt idx="1568">
                  <c:v>68.490676798257596</c:v>
                </c:pt>
                <c:pt idx="1569">
                  <c:v>68.500953572000057</c:v>
                </c:pt>
                <c:pt idx="1570">
                  <c:v>68.51122707236317</c:v>
                </c:pt>
                <c:pt idx="1571">
                  <c:v>68.521497302472824</c:v>
                </c:pt>
                <c:pt idx="1572">
                  <c:v>68.53176426545005</c:v>
                </c:pt>
                <c:pt idx="1573">
                  <c:v>68.542027964410806</c:v>
                </c:pt>
                <c:pt idx="1574">
                  <c:v>68.552288402466161</c:v>
                </c:pt>
                <c:pt idx="1575">
                  <c:v>68.562545582722237</c:v>
                </c:pt>
                <c:pt idx="1576">
                  <c:v>68.572799508280241</c:v>
                </c:pt>
                <c:pt idx="1577">
                  <c:v>68.583050182236406</c:v>
                </c:pt>
                <c:pt idx="1578">
                  <c:v>68.593297607682132</c:v>
                </c:pt>
                <c:pt idx="1579">
                  <c:v>68.603541787703875</c:v>
                </c:pt>
                <c:pt idx="1580">
                  <c:v>68.613782725383231</c:v>
                </c:pt>
                <c:pt idx="1581">
                  <c:v>68.624020423796907</c:v>
                </c:pt>
                <c:pt idx="1582">
                  <c:v>68.634254886016734</c:v>
                </c:pt>
                <c:pt idx="1583">
                  <c:v>68.644486115109743</c:v>
                </c:pt>
                <c:pt idx="1584">
                  <c:v>68.654714114138073</c:v>
                </c:pt>
                <c:pt idx="1585">
                  <c:v>68.664938886159064</c:v>
                </c:pt>
                <c:pt idx="1586">
                  <c:v>68.675160434225205</c:v>
                </c:pt>
                <c:pt idx="1587">
                  <c:v>68.685378761384186</c:v>
                </c:pt>
                <c:pt idx="1588">
                  <c:v>68.695593870678948</c:v>
                </c:pt>
                <c:pt idx="1589">
                  <c:v>68.705805765147545</c:v>
                </c:pt>
                <c:pt idx="1590">
                  <c:v>68.716014447823355</c:v>
                </c:pt>
                <c:pt idx="1591">
                  <c:v>68.726219921734923</c:v>
                </c:pt>
                <c:pt idx="1592">
                  <c:v>68.736422189906051</c:v>
                </c:pt>
                <c:pt idx="1593">
                  <c:v>68.746621255355805</c:v>
                </c:pt>
                <c:pt idx="1594">
                  <c:v>68.756817121098521</c:v>
                </c:pt>
                <c:pt idx="1595">
                  <c:v>68.767009790143788</c:v>
                </c:pt>
                <c:pt idx="1596">
                  <c:v>68.777199265496506</c:v>
                </c:pt>
                <c:pt idx="1597">
                  <c:v>68.787385550156856</c:v>
                </c:pt>
                <c:pt idx="1598">
                  <c:v>68.797568647120301</c:v>
                </c:pt>
                <c:pt idx="1599">
                  <c:v>68.807748559377671</c:v>
                </c:pt>
                <c:pt idx="1600">
                  <c:v>68.817925289915081</c:v>
                </c:pt>
                <c:pt idx="1601">
                  <c:v>68.828098841713995</c:v>
                </c:pt>
                <c:pt idx="1602">
                  <c:v>68.838269217751218</c:v>
                </c:pt>
                <c:pt idx="1603">
                  <c:v>68.848436420998951</c:v>
                </c:pt>
                <c:pt idx="1604">
                  <c:v>68.858600454424703</c:v>
                </c:pt>
                <c:pt idx="1605">
                  <c:v>68.868761320991382</c:v>
                </c:pt>
                <c:pt idx="1606">
                  <c:v>68.878919023657289</c:v>
                </c:pt>
                <c:pt idx="1607">
                  <c:v>68.889073565376151</c:v>
                </c:pt>
                <c:pt idx="1608">
                  <c:v>68.899224949097032</c:v>
                </c:pt>
                <c:pt idx="1609">
                  <c:v>68.909373177764479</c:v>
                </c:pt>
                <c:pt idx="1610">
                  <c:v>68.919518254318405</c:v>
                </c:pt>
                <c:pt idx="1611">
                  <c:v>68.92966018169426</c:v>
                </c:pt>
                <c:pt idx="1612">
                  <c:v>68.939798962822806</c:v>
                </c:pt>
                <c:pt idx="1613">
                  <c:v>68.949934600630371</c:v>
                </c:pt>
                <c:pt idx="1614">
                  <c:v>68.960067098038678</c:v>
                </c:pt>
                <c:pt idx="1615">
                  <c:v>68.970196457965002</c:v>
                </c:pt>
                <c:pt idx="1616">
                  <c:v>68.980322683322044</c:v>
                </c:pt>
                <c:pt idx="1617">
                  <c:v>68.990445777017996</c:v>
                </c:pt>
                <c:pt idx="1618">
                  <c:v>69.000565741956592</c:v>
                </c:pt>
                <c:pt idx="1619">
                  <c:v>69.010682581037074</c:v>
                </c:pt>
                <c:pt idx="1620">
                  <c:v>69.020796297154192</c:v>
                </c:pt>
                <c:pt idx="1621">
                  <c:v>69.030906893198249</c:v>
                </c:pt>
                <c:pt idx="1622">
                  <c:v>69.041014372055088</c:v>
                </c:pt>
                <c:pt idx="1623">
                  <c:v>69.051118736606085</c:v>
                </c:pt>
                <c:pt idx="1624">
                  <c:v>69.061219989728215</c:v>
                </c:pt>
                <c:pt idx="1625">
                  <c:v>69.071318134293989</c:v>
                </c:pt>
                <c:pt idx="1626">
                  <c:v>69.081413173171541</c:v>
                </c:pt>
                <c:pt idx="1627">
                  <c:v>69.09150510922457</c:v>
                </c:pt>
                <c:pt idx="1628">
                  <c:v>69.101593945312374</c:v>
                </c:pt>
                <c:pt idx="1629">
                  <c:v>69.111679684289896</c:v>
                </c:pt>
                <c:pt idx="1630">
                  <c:v>69.121762329007638</c:v>
                </c:pt>
                <c:pt idx="1631">
                  <c:v>69.13184188231179</c:v>
                </c:pt>
                <c:pt idx="1632">
                  <c:v>69.141918347044168</c:v>
                </c:pt>
                <c:pt idx="1633">
                  <c:v>69.151991726042212</c:v>
                </c:pt>
                <c:pt idx="1634">
                  <c:v>69.162062022139054</c:v>
                </c:pt>
                <c:pt idx="1635">
                  <c:v>69.17212923816345</c:v>
                </c:pt>
                <c:pt idx="1636">
                  <c:v>69.182193376939892</c:v>
                </c:pt>
                <c:pt idx="1637">
                  <c:v>69.192254441288512</c:v>
                </c:pt>
                <c:pt idx="1638">
                  <c:v>69.202312434025146</c:v>
                </c:pt>
                <c:pt idx="1639">
                  <c:v>69.212367357961341</c:v>
                </c:pt>
                <c:pt idx="1640">
                  <c:v>69.222419215904353</c:v>
                </c:pt>
                <c:pt idx="1641">
                  <c:v>69.232468010657158</c:v>
                </c:pt>
                <c:pt idx="1642">
                  <c:v>69.242513745018485</c:v>
                </c:pt>
                <c:pt idx="1643">
                  <c:v>69.252556421782771</c:v>
                </c:pt>
                <c:pt idx="1644">
                  <c:v>69.262596043740231</c:v>
                </c:pt>
                <c:pt idx="1645">
                  <c:v>69.272632613676819</c:v>
                </c:pt>
                <c:pt idx="1646">
                  <c:v>69.282666134374267</c:v>
                </c:pt>
                <c:pt idx="1647">
                  <c:v>69.292696608610072</c:v>
                </c:pt>
                <c:pt idx="1648">
                  <c:v>69.302724039157539</c:v>
                </c:pt>
                <c:pt idx="1649">
                  <c:v>69.312748428785767</c:v>
                </c:pt>
                <c:pt idx="1650">
                  <c:v>69.322769780259605</c:v>
                </c:pt>
                <c:pt idx="1651">
                  <c:v>69.332788096339812</c:v>
                </c:pt>
                <c:pt idx="1652">
                  <c:v>69.342803379782865</c:v>
                </c:pt>
                <c:pt idx="1653">
                  <c:v>69.352815633341152</c:v>
                </c:pt>
                <c:pt idx="1654">
                  <c:v>69.362824859762853</c:v>
                </c:pt>
                <c:pt idx="1655">
                  <c:v>69.372831061792027</c:v>
                </c:pt>
                <c:pt idx="1656">
                  <c:v>69.382834242168542</c:v>
                </c:pt>
                <c:pt idx="1657">
                  <c:v>69.3928344036282</c:v>
                </c:pt>
                <c:pt idx="1658">
                  <c:v>69.402831548902611</c:v>
                </c:pt>
                <c:pt idx="1659">
                  <c:v>69.412825680719322</c:v>
                </c:pt>
                <c:pt idx="1660">
                  <c:v>69.42281680180173</c:v>
                </c:pt>
                <c:pt idx="1661">
                  <c:v>69.432804914869166</c:v>
                </c:pt>
                <c:pt idx="1662">
                  <c:v>69.442790022636842</c:v>
                </c:pt>
                <c:pt idx="1663">
                  <c:v>69.452772127815877</c:v>
                </c:pt>
                <c:pt idx="1664">
                  <c:v>69.462751233113394</c:v>
                </c:pt>
                <c:pt idx="1665">
                  <c:v>69.472727341232343</c:v>
                </c:pt>
                <c:pt idx="1666">
                  <c:v>69.482700454871704</c:v>
                </c:pt>
                <c:pt idx="1667">
                  <c:v>69.492670576726368</c:v>
                </c:pt>
                <c:pt idx="1668">
                  <c:v>69.502637709487161</c:v>
                </c:pt>
                <c:pt idx="1669">
                  <c:v>69.512601855840941</c:v>
                </c:pt>
                <c:pt idx="1670">
                  <c:v>69.522563018470521</c:v>
                </c:pt>
                <c:pt idx="1671">
                  <c:v>69.532521200054646</c:v>
                </c:pt>
                <c:pt idx="1672">
                  <c:v>69.54247640326814</c:v>
                </c:pt>
                <c:pt idx="1673">
                  <c:v>69.552428630781776</c:v>
                </c:pt>
                <c:pt idx="1674">
                  <c:v>69.56237788526235</c:v>
                </c:pt>
                <c:pt idx="1675">
                  <c:v>69.572324169372678</c:v>
                </c:pt>
                <c:pt idx="1676">
                  <c:v>69.582267485771581</c:v>
                </c:pt>
                <c:pt idx="1677">
                  <c:v>69.592207837113975</c:v>
                </c:pt>
                <c:pt idx="1678">
                  <c:v>69.602145226050766</c:v>
                </c:pt>
                <c:pt idx="1679">
                  <c:v>69.612079655228911</c:v>
                </c:pt>
                <c:pt idx="1680">
                  <c:v>69.622011127291472</c:v>
                </c:pt>
                <c:pt idx="1681">
                  <c:v>69.631939644877548</c:v>
                </c:pt>
                <c:pt idx="1682">
                  <c:v>69.641865210622313</c:v>
                </c:pt>
                <c:pt idx="1683">
                  <c:v>69.651787827157023</c:v>
                </c:pt>
                <c:pt idx="1684">
                  <c:v>69.661707497109063</c:v>
                </c:pt>
                <c:pt idx="1685">
                  <c:v>69.671624223101873</c:v>
                </c:pt>
                <c:pt idx="1686">
                  <c:v>69.681538007755023</c:v>
                </c:pt>
                <c:pt idx="1687">
                  <c:v>69.691448853684221</c:v>
                </c:pt>
                <c:pt idx="1688">
                  <c:v>69.701356763501252</c:v>
                </c:pt>
                <c:pt idx="1689">
                  <c:v>69.711261739814063</c:v>
                </c:pt>
                <c:pt idx="1690">
                  <c:v>69.721163785226764</c:v>
                </c:pt>
                <c:pt idx="1691">
                  <c:v>69.731062902339573</c:v>
                </c:pt>
                <c:pt idx="1692">
                  <c:v>69.740959093748899</c:v>
                </c:pt>
                <c:pt idx="1693">
                  <c:v>69.750852362047283</c:v>
                </c:pt>
                <c:pt idx="1694">
                  <c:v>69.760742709823489</c:v>
                </c:pt>
                <c:pt idx="1695">
                  <c:v>69.770630139662387</c:v>
                </c:pt>
                <c:pt idx="1696">
                  <c:v>69.780514654145122</c:v>
                </c:pt>
                <c:pt idx="1697">
                  <c:v>69.790396255848975</c:v>
                </c:pt>
                <c:pt idx="1698">
                  <c:v>69.800274947347447</c:v>
                </c:pt>
                <c:pt idx="1699">
                  <c:v>69.810150731210271</c:v>
                </c:pt>
                <c:pt idx="1700">
                  <c:v>69.820023610003375</c:v>
                </c:pt>
                <c:pt idx="1701">
                  <c:v>69.829893586288932</c:v>
                </c:pt>
                <c:pt idx="1702">
                  <c:v>69.839760662625338</c:v>
                </c:pt>
                <c:pt idx="1703">
                  <c:v>69.849624841567248</c:v>
                </c:pt>
                <c:pt idx="1704">
                  <c:v>69.859486125665541</c:v>
                </c:pt>
                <c:pt idx="1705">
                  <c:v>69.869344517467397</c:v>
                </c:pt>
                <c:pt idx="1706">
                  <c:v>69.879200019516219</c:v>
                </c:pt>
                <c:pt idx="1707">
                  <c:v>69.889052634351742</c:v>
                </c:pt>
                <c:pt idx="1708">
                  <c:v>69.898902364509894</c:v>
                </c:pt>
                <c:pt idx="1709">
                  <c:v>69.908749212522991</c:v>
                </c:pt>
                <c:pt idx="1710">
                  <c:v>69.918593180919572</c:v>
                </c:pt>
                <c:pt idx="1711">
                  <c:v>69.928434272224507</c:v>
                </c:pt>
                <c:pt idx="1712">
                  <c:v>69.938272488959001</c:v>
                </c:pt>
                <c:pt idx="1713">
                  <c:v>69.948107833640563</c:v>
                </c:pt>
                <c:pt idx="1714">
                  <c:v>69.957940308783009</c:v>
                </c:pt>
                <c:pt idx="1715">
                  <c:v>69.967769916896486</c:v>
                </c:pt>
                <c:pt idx="1716">
                  <c:v>69.977596660487563</c:v>
                </c:pt>
                <c:pt idx="1717">
                  <c:v>69.987420542059027</c:v>
                </c:pt>
                <c:pt idx="1718">
                  <c:v>69.997241564110155</c:v>
                </c:pt>
                <c:pt idx="1719">
                  <c:v>70.0070597291365</c:v>
                </c:pt>
                <c:pt idx="1720">
                  <c:v>70.016875039630023</c:v>
                </c:pt>
                <c:pt idx="1721">
                  <c:v>70.026687498079042</c:v>
                </c:pt>
                <c:pt idx="1722">
                  <c:v>70.036497106968312</c:v>
                </c:pt>
                <c:pt idx="1723">
                  <c:v>70.046303868778907</c:v>
                </c:pt>
                <c:pt idx="1724">
                  <c:v>70.05610778598836</c:v>
                </c:pt>
                <c:pt idx="1725">
                  <c:v>70.065908861070625</c:v>
                </c:pt>
                <c:pt idx="1726">
                  <c:v>70.075707096495989</c:v>
                </c:pt>
                <c:pt idx="1727">
                  <c:v>70.085502494731259</c:v>
                </c:pt>
                <c:pt idx="1728">
                  <c:v>70.0952950582396</c:v>
                </c:pt>
                <c:pt idx="1729">
                  <c:v>70.105084789480671</c:v>
                </c:pt>
                <c:pt idx="1730">
                  <c:v>70.114871690910547</c:v>
                </c:pt>
                <c:pt idx="1731">
                  <c:v>70.124655764981739</c:v>
                </c:pt>
                <c:pt idx="1732">
                  <c:v>70.134437014143259</c:v>
                </c:pt>
                <c:pt idx="1733">
                  <c:v>70.14421544084054</c:v>
                </c:pt>
                <c:pt idx="1734">
                  <c:v>70.153991047515532</c:v>
                </c:pt>
                <c:pt idx="1735">
                  <c:v>70.163763836606648</c:v>
                </c:pt>
                <c:pt idx="1736">
                  <c:v>70.173533810548776</c:v>
                </c:pt>
                <c:pt idx="1737">
                  <c:v>70.183300971773306</c:v>
                </c:pt>
                <c:pt idx="1738">
                  <c:v>70.193065322708151</c:v>
                </c:pt>
                <c:pt idx="1739">
                  <c:v>70.202826865777695</c:v>
                </c:pt>
                <c:pt idx="1740">
                  <c:v>70.212585603402886</c:v>
                </c:pt>
                <c:pt idx="1741">
                  <c:v>70.22234153800116</c:v>
                </c:pt>
                <c:pt idx="1742">
                  <c:v>70.232094671986459</c:v>
                </c:pt>
                <c:pt idx="1743">
                  <c:v>70.241845007769342</c:v>
                </c:pt>
                <c:pt idx="1744">
                  <c:v>70.251592547756857</c:v>
                </c:pt>
                <c:pt idx="1745">
                  <c:v>70.261337294352586</c:v>
                </c:pt>
                <c:pt idx="1746">
                  <c:v>70.271079249956713</c:v>
                </c:pt>
                <c:pt idx="1747">
                  <c:v>70.280818416965957</c:v>
                </c:pt>
                <c:pt idx="1748">
                  <c:v>70.290554797773638</c:v>
                </c:pt>
                <c:pt idx="1749">
                  <c:v>70.300288394769609</c:v>
                </c:pt>
                <c:pt idx="1750">
                  <c:v>70.310019210340357</c:v>
                </c:pt>
                <c:pt idx="1751">
                  <c:v>70.319747246868928</c:v>
                </c:pt>
                <c:pt idx="1752">
                  <c:v>70.329472506734987</c:v>
                </c:pt>
                <c:pt idx="1753">
                  <c:v>70.339194992314788</c:v>
                </c:pt>
                <c:pt idx="1754">
                  <c:v>70.34891470598123</c:v>
                </c:pt>
                <c:pt idx="1755">
                  <c:v>70.358631650103774</c:v>
                </c:pt>
                <c:pt idx="1756">
                  <c:v>70.368345827048557</c:v>
                </c:pt>
                <c:pt idx="1757">
                  <c:v>70.378057239178318</c:v>
                </c:pt>
                <c:pt idx="1758">
                  <c:v>70.387765888852471</c:v>
                </c:pt>
                <c:pt idx="1759">
                  <c:v>70.397471778427061</c:v>
                </c:pt>
                <c:pt idx="1760">
                  <c:v>70.407174910254753</c:v>
                </c:pt>
                <c:pt idx="1761">
                  <c:v>70.416875286684913</c:v>
                </c:pt>
                <c:pt idx="1762">
                  <c:v>70.426572910063555</c:v>
                </c:pt>
                <c:pt idx="1763">
                  <c:v>70.436267782733381</c:v>
                </c:pt>
                <c:pt idx="1764">
                  <c:v>70.445959907033739</c:v>
                </c:pt>
                <c:pt idx="1765">
                  <c:v>70.455649285300694</c:v>
                </c:pt>
                <c:pt idx="1766">
                  <c:v>70.465335919867016</c:v>
                </c:pt>
                <c:pt idx="1767">
                  <c:v>70.475019813062119</c:v>
                </c:pt>
                <c:pt idx="1768">
                  <c:v>70.484700967212177</c:v>
                </c:pt>
                <c:pt idx="1769">
                  <c:v>70.494379384640069</c:v>
                </c:pt>
                <c:pt idx="1770">
                  <c:v>70.504055067665334</c:v>
                </c:pt>
                <c:pt idx="1771">
                  <c:v>70.513728018604311</c:v>
                </c:pt>
                <c:pt idx="1772">
                  <c:v>70.523398239770046</c:v>
                </c:pt>
                <c:pt idx="1773">
                  <c:v>70.533065733472299</c:v>
                </c:pt>
                <c:pt idx="1774">
                  <c:v>70.542730502017605</c:v>
                </c:pt>
                <c:pt idx="1775">
                  <c:v>70.552392547709232</c:v>
                </c:pt>
                <c:pt idx="1776">
                  <c:v>70.562051872847221</c:v>
                </c:pt>
                <c:pt idx="1777">
                  <c:v>70.571708479728358</c:v>
                </c:pt>
                <c:pt idx="1778">
                  <c:v>70.581362370646218</c:v>
                </c:pt>
                <c:pt idx="1779">
                  <c:v>70.591013547891123</c:v>
                </c:pt>
                <c:pt idx="1780">
                  <c:v>70.600662013750224</c:v>
                </c:pt>
                <c:pt idx="1781">
                  <c:v>70.610307770507404</c:v>
                </c:pt>
                <c:pt idx="1782">
                  <c:v>70.619950820443407</c:v>
                </c:pt>
                <c:pt idx="1783">
                  <c:v>70.629591165835734</c:v>
                </c:pt>
                <c:pt idx="1784">
                  <c:v>70.639228808958677</c:v>
                </c:pt>
                <c:pt idx="1785">
                  <c:v>70.648863752083386</c:v>
                </c:pt>
                <c:pt idx="1786">
                  <c:v>70.658495997477829</c:v>
                </c:pt>
                <c:pt idx="1787">
                  <c:v>70.66812554740676</c:v>
                </c:pt>
                <c:pt idx="1788">
                  <c:v>70.677752404131823</c:v>
                </c:pt>
                <c:pt idx="1789">
                  <c:v>70.687376569911436</c:v>
                </c:pt>
                <c:pt idx="1790">
                  <c:v>70.696998047000918</c:v>
                </c:pt>
                <c:pt idx="1791">
                  <c:v>70.706616837652405</c:v>
                </c:pt>
                <c:pt idx="1792">
                  <c:v>70.716232944114921</c:v>
                </c:pt>
                <c:pt idx="1793">
                  <c:v>70.725846368634336</c:v>
                </c:pt>
                <c:pt idx="1794">
                  <c:v>70.735457113453364</c:v>
                </c:pt>
                <c:pt idx="1795">
                  <c:v>70.74506518081165</c:v>
                </c:pt>
                <c:pt idx="1796">
                  <c:v>70.754670572945656</c:v>
                </c:pt>
                <c:pt idx="1797">
                  <c:v>70.764273292088816</c:v>
                </c:pt>
                <c:pt idx="1798">
                  <c:v>70.773873340471368</c:v>
                </c:pt>
                <c:pt idx="1799">
                  <c:v>70.783470720320537</c:v>
                </c:pt>
                <c:pt idx="1800">
                  <c:v>70.793065433860363</c:v>
                </c:pt>
                <c:pt idx="1801">
                  <c:v>70.802657483311862</c:v>
                </c:pt>
                <c:pt idx="1802">
                  <c:v>70.812246870892977</c:v>
                </c:pt>
                <c:pt idx="1803">
                  <c:v>70.8218335988185</c:v>
                </c:pt>
                <c:pt idx="1804">
                  <c:v>70.831417669300265</c:v>
                </c:pt>
                <c:pt idx="1805">
                  <c:v>70.840999084546922</c:v>
                </c:pt>
                <c:pt idx="1806">
                  <c:v>70.850577846764153</c:v>
                </c:pt>
                <c:pt idx="1807">
                  <c:v>70.860153958154541</c:v>
                </c:pt>
                <c:pt idx="1808">
                  <c:v>70.869727420917656</c:v>
                </c:pt>
                <c:pt idx="1809">
                  <c:v>70.879298237249998</c:v>
                </c:pt>
                <c:pt idx="1810">
                  <c:v>70.888866409345056</c:v>
                </c:pt>
                <c:pt idx="1811">
                  <c:v>70.898431939393248</c:v>
                </c:pt>
                <c:pt idx="1812">
                  <c:v>70.907994829582051</c:v>
                </c:pt>
                <c:pt idx="1813">
                  <c:v>70.917555082095845</c:v>
                </c:pt>
                <c:pt idx="1814">
                  <c:v>70.927112699116009</c:v>
                </c:pt>
                <c:pt idx="1815">
                  <c:v>70.936667682820982</c:v>
                </c:pt>
                <c:pt idx="1816">
                  <c:v>70.946220035386133</c:v>
                </c:pt>
                <c:pt idx="1817">
                  <c:v>70.955769758983848</c:v>
                </c:pt>
                <c:pt idx="1818">
                  <c:v>70.965316855783584</c:v>
                </c:pt>
                <c:pt idx="1819">
                  <c:v>70.974861327951743</c:v>
                </c:pt>
                <c:pt idx="1820">
                  <c:v>70.984403177651785</c:v>
                </c:pt>
                <c:pt idx="1821">
                  <c:v>70.993942407044187</c:v>
                </c:pt>
                <c:pt idx="1822">
                  <c:v>71.003479018286498</c:v>
                </c:pt>
                <c:pt idx="1823">
                  <c:v>71.013013013533239</c:v>
                </c:pt>
                <c:pt idx="1824">
                  <c:v>71.022544394936048</c:v>
                </c:pt>
                <c:pt idx="1825">
                  <c:v>71.032073164643563</c:v>
                </c:pt>
                <c:pt idx="1826">
                  <c:v>71.041599324801524</c:v>
                </c:pt>
                <c:pt idx="1827">
                  <c:v>71.051122877552672</c:v>
                </c:pt>
                <c:pt idx="1828">
                  <c:v>71.060643825036919</c:v>
                </c:pt>
                <c:pt idx="1829">
                  <c:v>71.070162169391125</c:v>
                </c:pt>
                <c:pt idx="1830">
                  <c:v>71.079677912749332</c:v>
                </c:pt>
                <c:pt idx="1831">
                  <c:v>71.08919105724263</c:v>
                </c:pt>
                <c:pt idx="1832">
                  <c:v>71.098701604999206</c:v>
                </c:pt>
                <c:pt idx="1833">
                  <c:v>71.108209558144296</c:v>
                </c:pt>
                <c:pt idx="1834">
                  <c:v>71.117714918800345</c:v>
                </c:pt>
                <c:pt idx="1835">
                  <c:v>71.127217689086791</c:v>
                </c:pt>
                <c:pt idx="1836">
                  <c:v>71.136717871120254</c:v>
                </c:pt>
                <c:pt idx="1837">
                  <c:v>71.146215467014471</c:v>
                </c:pt>
                <c:pt idx="1838">
                  <c:v>71.15571047888028</c:v>
                </c:pt>
                <c:pt idx="1839">
                  <c:v>71.165202908825648</c:v>
                </c:pt>
                <c:pt idx="1840">
                  <c:v>71.1746927589557</c:v>
                </c:pt>
                <c:pt idx="1841">
                  <c:v>71.184180031372676</c:v>
                </c:pt>
                <c:pt idx="1842">
                  <c:v>71.193664728175989</c:v>
                </c:pt>
                <c:pt idx="1843">
                  <c:v>71.203146851462179</c:v>
                </c:pt>
                <c:pt idx="1844">
                  <c:v>71.212626403324975</c:v>
                </c:pt>
                <c:pt idx="1845">
                  <c:v>71.222103385855235</c:v>
                </c:pt>
                <c:pt idx="1846">
                  <c:v>71.231577801141015</c:v>
                </c:pt>
                <c:pt idx="1847">
                  <c:v>71.241049651267502</c:v>
                </c:pt>
                <c:pt idx="1848">
                  <c:v>71.2505189383171</c:v>
                </c:pt>
                <c:pt idx="1849">
                  <c:v>71.259985664369367</c:v>
                </c:pt>
                <c:pt idx="1850">
                  <c:v>71.269449831501106</c:v>
                </c:pt>
                <c:pt idx="1851">
                  <c:v>71.278911441786249</c:v>
                </c:pt>
                <c:pt idx="1852">
                  <c:v>71.288370497295958</c:v>
                </c:pt>
                <c:pt idx="1853">
                  <c:v>71.297827000098607</c:v>
                </c:pt>
                <c:pt idx="1854">
                  <c:v>71.307280952259759</c:v>
                </c:pt>
                <c:pt idx="1855">
                  <c:v>71.31673235584222</c:v>
                </c:pt>
                <c:pt idx="1856">
                  <c:v>71.326181212906008</c:v>
                </c:pt>
                <c:pt idx="1857">
                  <c:v>71.335627525508343</c:v>
                </c:pt>
                <c:pt idx="1858">
                  <c:v>71.34507129570369</c:v>
                </c:pt>
                <c:pt idx="1859">
                  <c:v>71.354512525543782</c:v>
                </c:pt>
                <c:pt idx="1860">
                  <c:v>71.363951217077556</c:v>
                </c:pt>
                <c:pt idx="1861">
                  <c:v>71.373387372351203</c:v>
                </c:pt>
                <c:pt idx="1862">
                  <c:v>71.382820993408188</c:v>
                </c:pt>
                <c:pt idx="1863">
                  <c:v>71.39225208228919</c:v>
                </c:pt>
                <c:pt idx="1864">
                  <c:v>71.401680641032215</c:v>
                </c:pt>
                <c:pt idx="1865">
                  <c:v>71.411106671672457</c:v>
                </c:pt>
                <c:pt idx="1866">
                  <c:v>71.420530176242451</c:v>
                </c:pt>
                <c:pt idx="1867">
                  <c:v>71.429951156771978</c:v>
                </c:pt>
                <c:pt idx="1868">
                  <c:v>71.439369615288115</c:v>
                </c:pt>
                <c:pt idx="1869">
                  <c:v>71.448785553815213</c:v>
                </c:pt>
                <c:pt idx="1870">
                  <c:v>71.458198974374938</c:v>
                </c:pt>
                <c:pt idx="1871">
                  <c:v>71.467609878986195</c:v>
                </c:pt>
                <c:pt idx="1872">
                  <c:v>71.477018269665308</c:v>
                </c:pt>
                <c:pt idx="1873">
                  <c:v>71.486424148425783</c:v>
                </c:pt>
                <c:pt idx="1874">
                  <c:v>71.495827517278542</c:v>
                </c:pt>
                <c:pt idx="1875">
                  <c:v>71.50522837823172</c:v>
                </c:pt>
                <c:pt idx="1876">
                  <c:v>71.514626733290896</c:v>
                </c:pt>
                <c:pt idx="1877">
                  <c:v>71.524022584458876</c:v>
                </c:pt>
                <c:pt idx="1878">
                  <c:v>71.533415933735853</c:v>
                </c:pt>
                <c:pt idx="1879">
                  <c:v>71.542806783119346</c:v>
                </c:pt>
                <c:pt idx="1880">
                  <c:v>71.552195134604204</c:v>
                </c:pt>
                <c:pt idx="1881">
                  <c:v>71.561580990182648</c:v>
                </c:pt>
                <c:pt idx="1882">
                  <c:v>71.570964351844253</c:v>
                </c:pt>
                <c:pt idx="1883">
                  <c:v>71.580345221575911</c:v>
                </c:pt>
                <c:pt idx="1884">
                  <c:v>71.589723601361925</c:v>
                </c:pt>
                <c:pt idx="1885">
                  <c:v>71.599099493183957</c:v>
                </c:pt>
                <c:pt idx="1886">
                  <c:v>71.608472899020995</c:v>
                </c:pt>
                <c:pt idx="1887">
                  <c:v>71.617843820849487</c:v>
                </c:pt>
                <c:pt idx="1888">
                  <c:v>71.627212260643176</c:v>
                </c:pt>
                <c:pt idx="1889">
                  <c:v>71.636578220373266</c:v>
                </c:pt>
                <c:pt idx="1890">
                  <c:v>71.645941702008315</c:v>
                </c:pt>
                <c:pt idx="1891">
                  <c:v>71.655302707514267</c:v>
                </c:pt>
                <c:pt idx="1892">
                  <c:v>71.664661238854507</c:v>
                </c:pt>
                <c:pt idx="1893">
                  <c:v>71.67401729798982</c:v>
                </c:pt>
                <c:pt idx="1894">
                  <c:v>71.68337088687835</c:v>
                </c:pt>
                <c:pt idx="1895">
                  <c:v>71.692722007475709</c:v>
                </c:pt>
                <c:pt idx="1896">
                  <c:v>71.702070661734922</c:v>
                </c:pt>
                <c:pt idx="1897">
                  <c:v>71.71141685160643</c:v>
                </c:pt>
                <c:pt idx="1898">
                  <c:v>71.720760579038114</c:v>
                </c:pt>
                <c:pt idx="1899">
                  <c:v>71.730101845975298</c:v>
                </c:pt>
                <c:pt idx="1900">
                  <c:v>71.739440654360706</c:v>
                </c:pt>
                <c:pt idx="1901">
                  <c:v>71.74877700613456</c:v>
                </c:pt>
                <c:pt idx="1902">
                  <c:v>71.758110903234467</c:v>
                </c:pt>
                <c:pt idx="1903">
                  <c:v>71.767442347595576</c:v>
                </c:pt>
                <c:pt idx="1904">
                  <c:v>71.776771341150422</c:v>
                </c:pt>
                <c:pt idx="1905">
                  <c:v>71.786097885829022</c:v>
                </c:pt>
                <c:pt idx="1906">
                  <c:v>71.795421983558867</c:v>
                </c:pt>
                <c:pt idx="1907">
                  <c:v>71.804743636264931</c:v>
                </c:pt>
                <c:pt idx="1908">
                  <c:v>71.814062845869657</c:v>
                </c:pt>
                <c:pt idx="1909">
                  <c:v>71.823379614292946</c:v>
                </c:pt>
                <c:pt idx="1910">
                  <c:v>71.832693943452227</c:v>
                </c:pt>
                <c:pt idx="1911">
                  <c:v>71.842005835262398</c:v>
                </c:pt>
                <c:pt idx="1912">
                  <c:v>71.851315291635842</c:v>
                </c:pt>
                <c:pt idx="1913">
                  <c:v>71.86062231448247</c:v>
                </c:pt>
                <c:pt idx="1914">
                  <c:v>71.86992690570969</c:v>
                </c:pt>
                <c:pt idx="1915">
                  <c:v>71.879229067222383</c:v>
                </c:pt>
                <c:pt idx="1916">
                  <c:v>71.888528800923012</c:v>
                </c:pt>
                <c:pt idx="1917">
                  <c:v>71.897826108711499</c:v>
                </c:pt>
                <c:pt idx="1918">
                  <c:v>71.907120992485318</c:v>
                </c:pt>
                <c:pt idx="1919">
                  <c:v>71.916413454139459</c:v>
                </c:pt>
                <c:pt idx="1920">
                  <c:v>71.925703495566466</c:v>
                </c:pt>
                <c:pt idx="1921">
                  <c:v>71.93499111865637</c:v>
                </c:pt>
                <c:pt idx="1922">
                  <c:v>71.944276325296812</c:v>
                </c:pt>
                <c:pt idx="1923">
                  <c:v>71.953559117372933</c:v>
                </c:pt>
                <c:pt idx="1924">
                  <c:v>71.96283949676743</c:v>
                </c:pt>
                <c:pt idx="1925">
                  <c:v>71.972117465360554</c:v>
                </c:pt>
                <c:pt idx="1926">
                  <c:v>71.981393025030115</c:v>
                </c:pt>
                <c:pt idx="1927">
                  <c:v>71.990666177651519</c:v>
                </c:pt>
                <c:pt idx="1928">
                  <c:v>71.999936925097686</c:v>
                </c:pt>
                <c:pt idx="1929">
                  <c:v>72.009205269239146</c:v>
                </c:pt>
                <c:pt idx="1930">
                  <c:v>72.018471211943989</c:v>
                </c:pt>
                <c:pt idx="1931">
                  <c:v>72.027734755077915</c:v>
                </c:pt>
                <c:pt idx="1932">
                  <c:v>72.036995900504138</c:v>
                </c:pt>
                <c:pt idx="1933">
                  <c:v>72.046254650083569</c:v>
                </c:pt>
                <c:pt idx="1934">
                  <c:v>72.055511005674617</c:v>
                </c:pt>
                <c:pt idx="1935">
                  <c:v>72.064764969133307</c:v>
                </c:pt>
                <c:pt idx="1936">
                  <c:v>72.074016542313345</c:v>
                </c:pt>
                <c:pt idx="1937">
                  <c:v>72.083265727065935</c:v>
                </c:pt>
                <c:pt idx="1938">
                  <c:v>72.092512525239982</c:v>
                </c:pt>
                <c:pt idx="1939">
                  <c:v>72.101756938681945</c:v>
                </c:pt>
                <c:pt idx="1940">
                  <c:v>72.110998969235908</c:v>
                </c:pt>
                <c:pt idx="1941">
                  <c:v>72.120238618743656</c:v>
                </c:pt>
                <c:pt idx="1942">
                  <c:v>72.1294758890445</c:v>
                </c:pt>
                <c:pt idx="1943">
                  <c:v>72.138710781975419</c:v>
                </c:pt>
                <c:pt idx="1944">
                  <c:v>72.147943299371093</c:v>
                </c:pt>
                <c:pt idx="1945">
                  <c:v>72.157173443063741</c:v>
                </c:pt>
                <c:pt idx="1946">
                  <c:v>72.166401214883294</c:v>
                </c:pt>
                <c:pt idx="1947">
                  <c:v>72.175626616657325</c:v>
                </c:pt>
                <c:pt idx="1948">
                  <c:v>72.184849650211021</c:v>
                </c:pt>
                <c:pt idx="1949">
                  <c:v>72.194070317367306</c:v>
                </c:pt>
                <c:pt idx="1950">
                  <c:v>72.20328861994669</c:v>
                </c:pt>
                <c:pt idx="1951">
                  <c:v>72.212504559767382</c:v>
                </c:pt>
                <c:pt idx="1952">
                  <c:v>72.221718138645258</c:v>
                </c:pt>
                <c:pt idx="1953">
                  <c:v>72.230929358393865</c:v>
                </c:pt>
                <c:pt idx="1954">
                  <c:v>72.240138220824434</c:v>
                </c:pt>
                <c:pt idx="1955">
                  <c:v>72.249344727745907</c:v>
                </c:pt>
                <c:pt idx="1956">
                  <c:v>72.258548880964867</c:v>
                </c:pt>
                <c:pt idx="1957">
                  <c:v>72.267750682285595</c:v>
                </c:pt>
                <c:pt idx="1958">
                  <c:v>72.276950133510113</c:v>
                </c:pt>
                <c:pt idx="1959">
                  <c:v>72.286147236438097</c:v>
                </c:pt>
                <c:pt idx="1960">
                  <c:v>72.295341992866923</c:v>
                </c:pt>
                <c:pt idx="1961">
                  <c:v>72.304534404591749</c:v>
                </c:pt>
                <c:pt idx="1962">
                  <c:v>72.31372447340533</c:v>
                </c:pt>
                <c:pt idx="1963">
                  <c:v>72.322912201098219</c:v>
                </c:pt>
                <c:pt idx="1964">
                  <c:v>72.33209758945867</c:v>
                </c:pt>
                <c:pt idx="1965">
                  <c:v>72.341280640272686</c:v>
                </c:pt>
                <c:pt idx="1966">
                  <c:v>72.35046135532393</c:v>
                </c:pt>
                <c:pt idx="1967">
                  <c:v>72.359639736393859</c:v>
                </c:pt>
                <c:pt idx="1968">
                  <c:v>72.36881578526166</c:v>
                </c:pt>
                <c:pt idx="1969">
                  <c:v>72.377989503704242</c:v>
                </c:pt>
                <c:pt idx="1970">
                  <c:v>72.387160893496258</c:v>
                </c:pt>
                <c:pt idx="1971">
                  <c:v>72.396329956410128</c:v>
                </c:pt>
                <c:pt idx="1972">
                  <c:v>72.405496694215998</c:v>
                </c:pt>
                <c:pt idx="1973">
                  <c:v>72.414661108681798</c:v>
                </c:pt>
                <c:pt idx="1974">
                  <c:v>72.423823201573214</c:v>
                </c:pt>
                <c:pt idx="1975">
                  <c:v>72.432982974653683</c:v>
                </c:pt>
                <c:pt idx="1976">
                  <c:v>72.442140429684414</c:v>
                </c:pt>
                <c:pt idx="1977">
                  <c:v>72.451295568424399</c:v>
                </c:pt>
                <c:pt idx="1978">
                  <c:v>72.460448392630411</c:v>
                </c:pt>
                <c:pt idx="1979">
                  <c:v>72.469598904056966</c:v>
                </c:pt>
                <c:pt idx="1980">
                  <c:v>72.478747104456403</c:v>
                </c:pt>
                <c:pt idx="1981">
                  <c:v>72.487892995578846</c:v>
                </c:pt>
                <c:pt idx="1982">
                  <c:v>72.497036579172203</c:v>
                </c:pt>
                <c:pt idx="1983">
                  <c:v>72.506177856982163</c:v>
                </c:pt>
                <c:pt idx="1984">
                  <c:v>72.515316830752226</c:v>
                </c:pt>
                <c:pt idx="1985">
                  <c:v>72.524453502223736</c:v>
                </c:pt>
                <c:pt idx="1986">
                  <c:v>72.533587873135758</c:v>
                </c:pt>
                <c:pt idx="1987">
                  <c:v>72.542719945225272</c:v>
                </c:pt>
                <c:pt idx="1988">
                  <c:v>72.551849720226983</c:v>
                </c:pt>
                <c:pt idx="1989">
                  <c:v>72.560977199873449</c:v>
                </c:pt>
                <c:pt idx="1990">
                  <c:v>72.570102385895069</c:v>
                </c:pt>
                <c:pt idx="1991">
                  <c:v>72.579225280020069</c:v>
                </c:pt>
                <c:pt idx="1992">
                  <c:v>72.588345883974455</c:v>
                </c:pt>
                <c:pt idx="1993">
                  <c:v>72.597464199482147</c:v>
                </c:pt>
                <c:pt idx="1994">
                  <c:v>72.606580228264832</c:v>
                </c:pt>
                <c:pt idx="1995">
                  <c:v>72.615693972042067</c:v>
                </c:pt>
                <c:pt idx="1996">
                  <c:v>72.624805432531275</c:v>
                </c:pt>
                <c:pt idx="1997">
                  <c:v>72.633914611447693</c:v>
                </c:pt>
                <c:pt idx="1998">
                  <c:v>72.643021510504425</c:v>
                </c:pt>
                <c:pt idx="1999">
                  <c:v>72.652126131412444</c:v>
                </c:pt>
                <c:pt idx="2000" formatCode="General">
                  <c:v>72.661228475880591</c:v>
                </c:pt>
                <c:pt idx="2001" formatCode="General">
                  <c:v>72.670328545615519</c:v>
                </c:pt>
                <c:pt idx="2002" formatCode="General">
                  <c:v>72.679426342321818</c:v>
                </c:pt>
                <c:pt idx="2003" formatCode="General">
                  <c:v>72.688521867701908</c:v>
                </c:pt>
                <c:pt idx="2004" formatCode="General">
                  <c:v>72.697615123456103</c:v>
                </c:pt>
                <c:pt idx="2005" formatCode="General">
                  <c:v>72.706706111282557</c:v>
                </c:pt>
                <c:pt idx="2006" formatCode="General">
                  <c:v>72.715794832877378</c:v>
                </c:pt>
                <c:pt idx="2007" formatCode="General">
                  <c:v>72.724881289934515</c:v>
                </c:pt>
                <c:pt idx="2008" formatCode="General">
                  <c:v>72.733965484145813</c:v>
                </c:pt>
                <c:pt idx="2009" formatCode="General">
                  <c:v>72.743047417200998</c:v>
                </c:pt>
                <c:pt idx="2010" formatCode="General">
                  <c:v>72.752127090787724</c:v>
                </c:pt>
                <c:pt idx="2011" formatCode="General">
                  <c:v>72.761204506591525</c:v>
                </c:pt>
                <c:pt idx="2012" formatCode="General">
                  <c:v>72.770279666295863</c:v>
                </c:pt>
                <c:pt idx="2013" formatCode="General">
                  <c:v>72.779352571582095</c:v>
                </c:pt>
                <c:pt idx="2014" formatCode="General">
                  <c:v>72.788423224129474</c:v>
                </c:pt>
                <c:pt idx="2015" formatCode="General">
                  <c:v>72.79749162561518</c:v>
                </c:pt>
                <c:pt idx="2016" formatCode="General">
                  <c:v>72.806557777714346</c:v>
                </c:pt>
                <c:pt idx="2017" formatCode="General">
                  <c:v>72.815621682099973</c:v>
                </c:pt>
                <c:pt idx="2018" formatCode="General">
                  <c:v>72.82468334044303</c:v>
                </c:pt>
                <c:pt idx="2019" formatCode="General">
                  <c:v>72.833742754412398</c:v>
                </c:pt>
                <c:pt idx="2020" formatCode="General">
                  <c:v>72.84279992567491</c:v>
                </c:pt>
                <c:pt idx="2021" formatCode="General">
                  <c:v>72.851854855895297</c:v>
                </c:pt>
                <c:pt idx="2022" formatCode="General">
                  <c:v>72.860907546736286</c:v>
                </c:pt>
                <c:pt idx="2023" formatCode="General">
                  <c:v>72.869957999858514</c:v>
                </c:pt>
                <c:pt idx="2024" formatCode="General">
                  <c:v>72.879006216920558</c:v>
                </c:pt>
                <c:pt idx="2025" formatCode="General">
                  <c:v>72.888052199578993</c:v>
                </c:pt>
                <c:pt idx="2026" formatCode="General">
                  <c:v>72.897095949488303</c:v>
                </c:pt>
                <c:pt idx="2027" formatCode="General">
                  <c:v>72.906137468300955</c:v>
                </c:pt>
                <c:pt idx="2028" formatCode="General">
                  <c:v>72.915176757667354</c:v>
                </c:pt>
                <c:pt idx="2029" formatCode="General">
                  <c:v>72.924213819235902</c:v>
                </c:pt>
                <c:pt idx="2030" formatCode="General">
                  <c:v>72.933248654652971</c:v>
                </c:pt>
                <c:pt idx="2031" formatCode="General">
                  <c:v>72.942281265562869</c:v>
                </c:pt>
                <c:pt idx="2032" formatCode="General">
                  <c:v>72.951311653607917</c:v>
                </c:pt>
                <c:pt idx="2033" formatCode="General">
                  <c:v>72.960339820428416</c:v>
                </c:pt>
                <c:pt idx="2034" formatCode="General">
                  <c:v>72.969365767662623</c:v>
                </c:pt>
                <c:pt idx="2035" formatCode="General">
                  <c:v>72.978389496946789</c:v>
                </c:pt>
                <c:pt idx="2036" formatCode="General">
                  <c:v>72.987411009915192</c:v>
                </c:pt>
                <c:pt idx="2037" formatCode="General">
                  <c:v>72.996430308200047</c:v>
                </c:pt>
                <c:pt idx="2038" formatCode="General">
                  <c:v>73.005448721853156</c:v>
                </c:pt>
                <c:pt idx="2039" formatCode="General">
                  <c:v>73.014471635851933</c:v>
                </c:pt>
                <c:pt idx="2040" formatCode="General">
                  <c:v>73.023499628891614</c:v>
                </c:pt>
                <c:pt idx="2041" formatCode="General">
                  <c:v>73.032532709558893</c:v>
                </c:pt>
                <c:pt idx="2042" formatCode="General">
                  <c:v>73.041570886464712</c:v>
                </c:pt>
                <c:pt idx="2043" formatCode="General">
                  <c:v>73.050614168244351</c:v>
                </c:pt>
                <c:pt idx="2044" formatCode="General">
                  <c:v>73.059662563557453</c:v>
                </c:pt>
                <c:pt idx="2045" formatCode="General">
                  <c:v>73.068716081088212</c:v>
                </c:pt>
                <c:pt idx="2046" formatCode="General">
                  <c:v>73.077774729545411</c:v>
                </c:pt>
                <c:pt idx="2047" formatCode="General">
                  <c:v>73.086838517662557</c:v>
                </c:pt>
                <c:pt idx="2048" formatCode="General">
                  <c:v>73.095907454197942</c:v>
                </c:pt>
                <c:pt idx="2049" formatCode="General">
                  <c:v>73.104981547934756</c:v>
                </c:pt>
                <c:pt idx="2050" formatCode="General">
                  <c:v>73.114060807681227</c:v>
                </c:pt>
                <c:pt idx="2051" formatCode="General">
                  <c:v>73.123145242270638</c:v>
                </c:pt>
                <c:pt idx="2052" formatCode="General">
                  <c:v>73.132234860561525</c:v>
                </c:pt>
                <c:pt idx="2053" formatCode="General">
                  <c:v>73.141329671437674</c:v>
                </c:pt>
                <c:pt idx="2054" formatCode="General">
                  <c:v>73.150429683808298</c:v>
                </c:pt>
                <c:pt idx="2055" formatCode="General">
                  <c:v>73.159534906608144</c:v>
                </c:pt>
                <c:pt idx="2056" formatCode="General">
                  <c:v>73.168645348797511</c:v>
                </c:pt>
                <c:pt idx="2057" formatCode="General">
                  <c:v>73.177761019362464</c:v>
                </c:pt>
                <c:pt idx="2058" formatCode="General">
                  <c:v>73.186881927314843</c:v>
                </c:pt>
                <c:pt idx="2059" formatCode="General">
                  <c:v>73.196008081692412</c:v>
                </c:pt>
                <c:pt idx="2060" formatCode="General">
                  <c:v>73.205139491558995</c:v>
                </c:pt>
                <c:pt idx="2061" formatCode="General">
                  <c:v>73.21427616600451</c:v>
                </c:pt>
                <c:pt idx="2062" formatCode="General">
                  <c:v>73.22341811414509</c:v>
                </c:pt>
                <c:pt idx="2063" formatCode="General">
                  <c:v>73.232565345123248</c:v>
                </c:pt>
                <c:pt idx="2064" formatCode="General">
                  <c:v>73.241717868107926</c:v>
                </c:pt>
                <c:pt idx="2065" formatCode="General">
                  <c:v>73.250875692294642</c:v>
                </c:pt>
                <c:pt idx="2066" formatCode="General">
                  <c:v>73.260038826905514</c:v>
                </c:pt>
                <c:pt idx="2067" formatCode="General">
                  <c:v>73.269207281189509</c:v>
                </c:pt>
                <c:pt idx="2068" formatCode="General">
                  <c:v>73.278381064422405</c:v>
                </c:pt>
                <c:pt idx="2069" formatCode="General">
                  <c:v>73.287560185907026</c:v>
                </c:pt>
                <c:pt idx="2070" formatCode="General">
                  <c:v>73.296744654973239</c:v>
                </c:pt>
                <c:pt idx="2071" formatCode="General">
                  <c:v>73.305934480978152</c:v>
                </c:pt>
                <c:pt idx="2072" formatCode="General">
                  <c:v>73.315129673306203</c:v>
                </c:pt>
                <c:pt idx="2073" formatCode="General">
                  <c:v>73.324330241369225</c:v>
                </c:pt>
                <c:pt idx="2074" formatCode="General">
                  <c:v>73.333536194606637</c:v>
                </c:pt>
                <c:pt idx="2075" formatCode="General">
                  <c:v>73.342747542485469</c:v>
                </c:pt>
                <c:pt idx="2076" formatCode="General">
                  <c:v>73.351964294500576</c:v>
                </c:pt>
                <c:pt idx="2077" formatCode="General">
                  <c:v>73.361186460174636</c:v>
                </c:pt>
                <c:pt idx="2078" formatCode="General">
                  <c:v>73.370414049058397</c:v>
                </c:pt>
                <c:pt idx="2079" formatCode="General">
                  <c:v>73.379647070730655</c:v>
                </c:pt>
                <c:pt idx="2080" formatCode="General">
                  <c:v>73.38888553479849</c:v>
                </c:pt>
                <c:pt idx="2081" formatCode="General">
                  <c:v>73.398129450897287</c:v>
                </c:pt>
                <c:pt idx="2082" formatCode="General">
                  <c:v>73.407378828690923</c:v>
                </c:pt>
                <c:pt idx="2083" formatCode="General">
                  <c:v>73.416633677871857</c:v>
                </c:pt>
                <c:pt idx="2084" formatCode="General">
                  <c:v>73.425894008161251</c:v>
                </c:pt>
                <c:pt idx="2085" formatCode="General">
                  <c:v>73.435159829309043</c:v>
                </c:pt>
                <c:pt idx="2086" formatCode="General">
                  <c:v>73.444431151094193</c:v>
                </c:pt>
                <c:pt idx="2087" formatCode="General">
                  <c:v>73.453707983324648</c:v>
                </c:pt>
                <c:pt idx="2088" formatCode="General">
                  <c:v>73.462990335837588</c:v>
                </c:pt>
                <c:pt idx="2089" formatCode="General">
                  <c:v>73.47227821849944</c:v>
                </c:pt>
                <c:pt idx="2090" formatCode="General">
                  <c:v>73.481571641206131</c:v>
                </c:pt>
                <c:pt idx="2091" formatCode="General">
                  <c:v>73.490870613883061</c:v>
                </c:pt>
                <c:pt idx="2092" formatCode="General">
                  <c:v>73.500175146485361</c:v>
                </c:pt>
                <c:pt idx="2093" formatCode="General">
                  <c:v>73.509485248997919</c:v>
                </c:pt>
                <c:pt idx="2094" formatCode="General">
                  <c:v>73.518800931435592</c:v>
                </c:pt>
                <c:pt idx="2095" formatCode="General">
                  <c:v>73.528122203843225</c:v>
                </c:pt>
                <c:pt idx="2096" formatCode="General">
                  <c:v>73.537449076295857</c:v>
                </c:pt>
                <c:pt idx="2097" formatCode="General">
                  <c:v>73.546781558898871</c:v>
                </c:pt>
                <c:pt idx="2098" formatCode="General">
                  <c:v>73.556119661788031</c:v>
                </c:pt>
                <c:pt idx="2099" formatCode="General">
                  <c:v>73.565463395129669</c:v>
                </c:pt>
                <c:pt idx="2100" formatCode="General">
                  <c:v>73.574812769120797</c:v>
                </c:pt>
                <c:pt idx="2101" formatCode="General">
                  <c:v>73.584167793989266</c:v>
                </c:pt>
                <c:pt idx="2102" formatCode="General">
                  <c:v>73.59352847999385</c:v>
                </c:pt>
                <c:pt idx="2103" formatCode="General">
                  <c:v>73.602894837424415</c:v>
                </c:pt>
                <c:pt idx="2104" formatCode="General">
                  <c:v>73.612266876602035</c:v>
                </c:pt>
                <c:pt idx="2105" formatCode="General">
                  <c:v>73.621644607879119</c:v>
                </c:pt>
                <c:pt idx="2106" formatCode="General">
                  <c:v>73.631028041639553</c:v>
                </c:pt>
                <c:pt idx="2107" formatCode="General">
                  <c:v>73.640417188298855</c:v>
                </c:pt>
                <c:pt idx="2108" formatCode="General">
                  <c:v>73.649812058304249</c:v>
                </c:pt>
                <c:pt idx="2109" formatCode="General">
                  <c:v>73.659212662134863</c:v>
                </c:pt>
                <c:pt idx="2110" formatCode="General">
                  <c:v>73.668619010301839</c:v>
                </c:pt>
                <c:pt idx="2111" formatCode="General">
                  <c:v>73.678031113348482</c:v>
                </c:pt>
                <c:pt idx="2112" formatCode="General">
                  <c:v>73.68744898185038</c:v>
                </c:pt>
                <c:pt idx="2113" formatCode="General">
                  <c:v>73.696872626415541</c:v>
                </c:pt>
                <c:pt idx="2114" formatCode="General">
                  <c:v>73.706302057684553</c:v>
                </c:pt>
                <c:pt idx="2115" formatCode="General">
                  <c:v>73.715737286330722</c:v>
                </c:pt>
                <c:pt idx="2116" formatCode="General">
                  <c:v>73.725178323060192</c:v>
                </c:pt>
                <c:pt idx="2117" formatCode="General">
                  <c:v>73.73462517861212</c:v>
                </c:pt>
                <c:pt idx="2118" formatCode="General">
                  <c:v>73.744077863758761</c:v>
                </c:pt>
                <c:pt idx="2119" formatCode="General">
                  <c:v>73.753536389305694</c:v>
                </c:pt>
                <c:pt idx="2120" formatCode="General">
                  <c:v>73.763000766091864</c:v>
                </c:pt>
                <c:pt idx="2121" formatCode="General">
                  <c:v>73.772471004989853</c:v>
                </c:pt>
                <c:pt idx="2122" formatCode="General">
                  <c:v>73.781947116905911</c:v>
                </c:pt>
                <c:pt idx="2123" formatCode="General">
                  <c:v>73.791429112780136</c:v>
                </c:pt>
                <c:pt idx="2124" formatCode="General">
                  <c:v>73.800917003586676</c:v>
                </c:pt>
                <c:pt idx="2125" formatCode="General">
                  <c:v>73.810410800333827</c:v>
                </c:pt>
                <c:pt idx="2126" formatCode="General">
                  <c:v>73.819910514064134</c:v>
                </c:pt>
                <c:pt idx="2127" formatCode="General">
                  <c:v>73.829416155854673</c:v>
                </c:pt>
                <c:pt idx="2128" formatCode="General">
                  <c:v>73.838927736817084</c:v>
                </c:pt>
                <c:pt idx="2129" formatCode="General">
                  <c:v>73.848445268097763</c:v>
                </c:pt>
                <c:pt idx="2130" formatCode="General">
                  <c:v>73.857968760878009</c:v>
                </c:pt>
                <c:pt idx="2131" formatCode="General">
                  <c:v>73.867498226374224</c:v>
                </c:pt>
                <c:pt idx="2132" formatCode="General">
                  <c:v>73.877033675837978</c:v>
                </c:pt>
                <c:pt idx="2133" formatCode="General">
                  <c:v>73.88657512055623</c:v>
                </c:pt>
                <c:pt idx="2134" formatCode="General">
                  <c:v>73.896122571851492</c:v>
                </c:pt>
                <c:pt idx="2135" formatCode="General">
                  <c:v>73.905676041081904</c:v>
                </c:pt>
                <c:pt idx="2136" formatCode="General">
                  <c:v>73.9152355396415</c:v>
                </c:pt>
                <c:pt idx="2137" formatCode="General">
                  <c:v>73.924801078960286</c:v>
                </c:pt>
                <c:pt idx="2138" formatCode="General">
                  <c:v>73.93437267050443</c:v>
                </c:pt>
                <c:pt idx="2139" formatCode="General">
                  <c:v>73.943950325776441</c:v>
                </c:pt>
                <c:pt idx="2140" formatCode="General">
                  <c:v>73.953534056315291</c:v>
                </c:pt>
                <c:pt idx="2141" formatCode="General">
                  <c:v>73.963123873696574</c:v>
                </c:pt>
                <c:pt idx="2142" formatCode="General">
                  <c:v>73.972719789532746</c:v>
                </c:pt>
                <c:pt idx="2143" formatCode="General">
                  <c:v>73.982321815473185</c:v>
                </c:pt>
                <c:pt idx="2144" formatCode="General">
                  <c:v>73.991929963204413</c:v>
                </c:pt>
                <c:pt idx="2145" formatCode="General">
                  <c:v>74.001544244450272</c:v>
                </c:pt>
                <c:pt idx="2146" formatCode="General">
                  <c:v>74.011164670972065</c:v>
                </c:pt>
                <c:pt idx="2147" formatCode="General">
                  <c:v>74.020791254568721</c:v>
                </c:pt>
                <c:pt idx="2148" formatCode="General">
                  <c:v>74.030424007076988</c:v>
                </c:pt>
                <c:pt idx="2149" formatCode="General">
                  <c:v>74.04006294037157</c:v>
                </c:pt>
                <c:pt idx="2150" formatCode="General">
                  <c:v>74.049708066365326</c:v>
                </c:pt>
                <c:pt idx="2151" formatCode="General">
                  <c:v>74.059359397009459</c:v>
                </c:pt>
                <c:pt idx="2152" formatCode="General">
                  <c:v>74.069016944293608</c:v>
                </c:pt>
                <c:pt idx="2153" formatCode="General">
                  <c:v>74.078680720246126</c:v>
                </c:pt>
                <c:pt idx="2154" formatCode="General">
                  <c:v>74.088350736934188</c:v>
                </c:pt>
                <c:pt idx="2155" formatCode="General">
                  <c:v>74.098027006463951</c:v>
                </c:pt>
                <c:pt idx="2156" formatCode="General">
                  <c:v>74.107709540980821</c:v>
                </c:pt>
                <c:pt idx="2157" formatCode="General">
                  <c:v>74.117398352669539</c:v>
                </c:pt>
                <c:pt idx="2158" formatCode="General">
                  <c:v>74.127093453754384</c:v>
                </c:pt>
                <c:pt idx="2159" formatCode="General">
                  <c:v>74.136794856499392</c:v>
                </c:pt>
                <c:pt idx="2160" formatCode="General">
                  <c:v>74.146502573208494</c:v>
                </c:pt>
                <c:pt idx="2161" formatCode="General">
                  <c:v>74.156216616225706</c:v>
                </c:pt>
                <c:pt idx="2162" formatCode="General">
                  <c:v>74.165936997935333</c:v>
                </c:pt>
                <c:pt idx="2163" formatCode="General">
                  <c:v>74.175663730762125</c:v>
                </c:pt>
                <c:pt idx="2164" formatCode="General">
                  <c:v>74.185396827171473</c:v>
                </c:pt>
                <c:pt idx="2165" formatCode="General">
                  <c:v>74.195136299669628</c:v>
                </c:pt>
                <c:pt idx="2166" formatCode="General">
                  <c:v>74.204882160803805</c:v>
                </c:pt>
                <c:pt idx="2167" formatCode="General">
                  <c:v>74.214634423162465</c:v>
                </c:pt>
                <c:pt idx="2168" formatCode="General">
                  <c:v>74.22439309937549</c:v>
                </c:pt>
                <c:pt idx="2169" formatCode="General">
                  <c:v>74.234158202114273</c:v>
                </c:pt>
                <c:pt idx="2170" formatCode="General">
                  <c:v>74.243929744092043</c:v>
                </c:pt>
                <c:pt idx="2171" formatCode="General">
                  <c:v>74.25370773806398</c:v>
                </c:pt>
                <c:pt idx="2172" formatCode="General">
                  <c:v>74.263492196827443</c:v>
                </c:pt>
                <c:pt idx="2173" formatCode="General">
                  <c:v>74.273283133222137</c:v>
                </c:pt>
                <c:pt idx="2174" formatCode="General">
                  <c:v>74.283080560130344</c:v>
                </c:pt>
                <c:pt idx="2175" formatCode="General">
                  <c:v>74.292884490477064</c:v>
                </c:pt>
                <c:pt idx="2176" formatCode="General">
                  <c:v>74.302694937230314</c:v>
                </c:pt>
                <c:pt idx="2177" formatCode="General">
                  <c:v>74.312511913401195</c:v>
                </c:pt>
                <c:pt idx="2178" formatCode="General">
                  <c:v>74.322335432044213</c:v>
                </c:pt>
                <c:pt idx="2179" formatCode="General">
                  <c:v>74.332165506257411</c:v>
                </c:pt>
                <c:pt idx="2180" formatCode="General">
                  <c:v>74.342002149182619</c:v>
                </c:pt>
                <c:pt idx="2181" formatCode="General">
                  <c:v>74.351845374005606</c:v>
                </c:pt>
                <c:pt idx="2182" formatCode="General">
                  <c:v>74.361695193956308</c:v>
                </c:pt>
                <c:pt idx="2183" formatCode="General">
                  <c:v>74.371551622309084</c:v>
                </c:pt>
                <c:pt idx="2184" formatCode="General">
                  <c:v>74.381414672382846</c:v>
                </c:pt>
                <c:pt idx="2185" formatCode="General">
                  <c:v>74.391284357541309</c:v>
                </c:pt>
                <c:pt idx="2186" formatCode="General">
                  <c:v>74.401160691193212</c:v>
                </c:pt>
                <c:pt idx="2187" formatCode="General">
                  <c:v>74.411043686792539</c:v>
                </c:pt>
                <c:pt idx="2188" formatCode="General">
                  <c:v>74.420933357838635</c:v>
                </c:pt>
                <c:pt idx="2189" formatCode="General">
                  <c:v>74.430829717876591</c:v>
                </c:pt>
                <c:pt idx="2190" formatCode="General">
                  <c:v>74.440732780497285</c:v>
                </c:pt>
                <c:pt idx="2191" formatCode="General">
                  <c:v>74.450642559337751</c:v>
                </c:pt>
                <c:pt idx="2192" formatCode="General">
                  <c:v>74.460559068081295</c:v>
                </c:pt>
                <c:pt idx="2193" formatCode="General">
                  <c:v>74.47048232045772</c:v>
                </c:pt>
                <c:pt idx="2194" formatCode="General">
                  <c:v>74.480412330243638</c:v>
                </c:pt>
                <c:pt idx="2195" formatCode="General">
                  <c:v>74.490349111262589</c:v>
                </c:pt>
                <c:pt idx="2196" formatCode="General">
                  <c:v>74.500292677385332</c:v>
                </c:pt>
                <c:pt idx="2197" formatCode="General">
                  <c:v>74.510243042530035</c:v>
                </c:pt>
                <c:pt idx="2198" formatCode="General">
                  <c:v>74.520200220662488</c:v>
                </c:pt>
                <c:pt idx="2199" formatCode="General">
                  <c:v>74.530164225796426</c:v>
                </c:pt>
                <c:pt idx="2200" formatCode="General">
                  <c:v>74.540135071993632</c:v>
                </c:pt>
                <c:pt idx="2201" formatCode="General">
                  <c:v>74.550112773364248</c:v>
                </c:pt>
                <c:pt idx="2202" formatCode="General">
                  <c:v>74.560097344067003</c:v>
                </c:pt>
                <c:pt idx="2203" formatCode="General">
                  <c:v>74.570088798309399</c:v>
                </c:pt>
                <c:pt idx="2204" formatCode="General">
                  <c:v>74.580087150348007</c:v>
                </c:pt>
                <c:pt idx="2205" formatCode="General">
                  <c:v>74.59009241448868</c:v>
                </c:pt>
                <c:pt idx="2206" formatCode="General">
                  <c:v>74.600104605086756</c:v>
                </c:pt>
                <c:pt idx="2207" formatCode="General">
                  <c:v>74.610123736547365</c:v>
                </c:pt>
                <c:pt idx="2208" formatCode="General">
                  <c:v>74.620149823325633</c:v>
                </c:pt>
                <c:pt idx="2209" formatCode="General">
                  <c:v>74.63018287992692</c:v>
                </c:pt>
                <c:pt idx="2210" formatCode="General">
                  <c:v>74.640222920907064</c:v>
                </c:pt>
                <c:pt idx="2211" formatCode="General">
                  <c:v>74.650269960872677</c:v>
                </c:pt>
                <c:pt idx="2212" formatCode="General">
                  <c:v>74.660324014481318</c:v>
                </c:pt>
                <c:pt idx="2213" formatCode="General">
                  <c:v>74.670385096441791</c:v>
                </c:pt>
                <c:pt idx="2214" formatCode="General">
                  <c:v>74.680453221514369</c:v>
                </c:pt>
                <c:pt idx="2215" formatCode="General">
                  <c:v>74.690528404511085</c:v>
                </c:pt>
                <c:pt idx="2216" formatCode="General">
                  <c:v>74.700610660295965</c:v>
                </c:pt>
                <c:pt idx="2217" formatCode="General">
                  <c:v>74.710700003785234</c:v>
                </c:pt>
                <c:pt idx="2218" formatCode="General">
                  <c:v>74.720796449947684</c:v>
                </c:pt>
                <c:pt idx="2219" formatCode="General">
                  <c:v>74.730900013804828</c:v>
                </c:pt>
                <c:pt idx="2220" formatCode="General">
                  <c:v>74.741010710431226</c:v>
                </c:pt>
                <c:pt idx="2221" formatCode="General">
                  <c:v>74.751128554954676</c:v>
                </c:pt>
                <c:pt idx="2222" formatCode="General">
                  <c:v>74.761253562556604</c:v>
                </c:pt>
                <c:pt idx="2223" formatCode="General">
                  <c:v>74.771385748472184</c:v>
                </c:pt>
                <c:pt idx="2224" formatCode="General">
                  <c:v>74.781525127990719</c:v>
                </c:pt>
                <c:pt idx="2225" formatCode="General">
                  <c:v>74.791671716455824</c:v>
                </c:pt>
                <c:pt idx="2226" formatCode="General">
                  <c:v>74.801825529265756</c:v>
                </c:pt>
                <c:pt idx="2227" formatCode="General">
                  <c:v>74.811986581873683</c:v>
                </c:pt>
                <c:pt idx="2228" formatCode="General">
                  <c:v>74.822154889787925</c:v>
                </c:pt>
                <c:pt idx="2229" formatCode="General">
                  <c:v>74.832330468572252</c:v>
                </c:pt>
                <c:pt idx="2230" formatCode="General">
                  <c:v>74.842513333846156</c:v>
                </c:pt>
                <c:pt idx="2231" formatCode="General">
                  <c:v>74.852703501285134</c:v>
                </c:pt>
                <c:pt idx="2232" formatCode="General">
                  <c:v>74.862900986620986</c:v>
                </c:pt>
                <c:pt idx="2233" formatCode="General">
                  <c:v>74.873105805642041</c:v>
                </c:pt>
                <c:pt idx="2234" formatCode="General">
                  <c:v>74.883317974193517</c:v>
                </c:pt>
                <c:pt idx="2235" formatCode="General">
                  <c:v>74.893537508177758</c:v>
                </c:pt>
                <c:pt idx="2236" formatCode="General">
                  <c:v>74.903764423554549</c:v>
                </c:pt>
                <c:pt idx="2237" formatCode="General">
                  <c:v>74.913998736341384</c:v>
                </c:pt>
                <c:pt idx="2238" formatCode="General">
                  <c:v>74.924240462613795</c:v>
                </c:pt>
                <c:pt idx="2239" formatCode="General">
                  <c:v>74.934489618505566</c:v>
                </c:pt>
                <c:pt idx="2240" formatCode="General">
                  <c:v>74.94474622020914</c:v>
                </c:pt>
                <c:pt idx="2241" formatCode="General">
                  <c:v>74.955010283975852</c:v>
                </c:pt>
                <c:pt idx="2242" formatCode="General">
                  <c:v>74.965281826116225</c:v>
                </c:pt>
                <c:pt idx="2243" formatCode="General">
                  <c:v>74.975560863000297</c:v>
                </c:pt>
                <c:pt idx="2244" formatCode="General">
                  <c:v>74.985847411057918</c:v>
                </c:pt>
                <c:pt idx="2245" formatCode="General">
                  <c:v>74.996141486779038</c:v>
                </c:pt>
                <c:pt idx="2246" formatCode="General">
                  <c:v>75.006443106714073</c:v>
                </c:pt>
                <c:pt idx="2247" formatCode="General">
                  <c:v>75.016752287474134</c:v>
                </c:pt>
                <c:pt idx="2248" formatCode="General">
                  <c:v>75.02706904573138</c:v>
                </c:pt>
                <c:pt idx="2249" formatCode="General">
                  <c:v>75.037393398219365</c:v>
                </c:pt>
                <c:pt idx="2250" formatCode="General">
                  <c:v>75.047725361733285</c:v>
                </c:pt>
                <c:pt idx="2251" formatCode="General">
                  <c:v>75.058064953130369</c:v>
                </c:pt>
                <c:pt idx="2252" formatCode="General">
                  <c:v>75.068412189330147</c:v>
                </c:pt>
                <c:pt idx="2253" formatCode="General">
                  <c:v>75.078767087314773</c:v>
                </c:pt>
                <c:pt idx="2254" formatCode="General">
                  <c:v>75.089129664129402</c:v>
                </c:pt>
                <c:pt idx="2255" formatCode="General">
                  <c:v>75.099499936882466</c:v>
                </c:pt>
                <c:pt idx="2256" formatCode="General">
                  <c:v>75.109877922746023</c:v>
                </c:pt>
                <c:pt idx="2257" formatCode="General">
                  <c:v>75.120263638956075</c:v>
                </c:pt>
                <c:pt idx="2258" formatCode="General">
                  <c:v>75.130657102812933</c:v>
                </c:pt>
                <c:pt idx="2259" formatCode="General">
                  <c:v>75.141058331681535</c:v>
                </c:pt>
                <c:pt idx="2260" formatCode="General">
                  <c:v>75.151467342991751</c:v>
                </c:pt>
                <c:pt idx="2261" formatCode="General">
                  <c:v>75.161884154238805</c:v>
                </c:pt>
                <c:pt idx="2262" formatCode="General">
                  <c:v>75.172308782983521</c:v>
                </c:pt>
                <c:pt idx="2263" formatCode="General">
                  <c:v>75.182741246852743</c:v>
                </c:pt>
                <c:pt idx="2264" formatCode="General">
                  <c:v>75.193181563539667</c:v>
                </c:pt>
                <c:pt idx="2265" formatCode="General">
                  <c:v>75.20362975080414</c:v>
                </c:pt>
                <c:pt idx="2266" formatCode="General">
                  <c:v>75.214085826473095</c:v>
                </c:pt>
                <c:pt idx="2267" formatCode="General">
                  <c:v>75.224549808440841</c:v>
                </c:pt>
                <c:pt idx="2268" formatCode="General">
                  <c:v>75.235021714669443</c:v>
                </c:pt>
                <c:pt idx="2269" formatCode="General">
                  <c:v>75.245501563189094</c:v>
                </c:pt>
                <c:pt idx="2270" formatCode="General">
                  <c:v>75.255989372098469</c:v>
                </c:pt>
                <c:pt idx="2271" formatCode="General">
                  <c:v>75.266485159565036</c:v>
                </c:pt>
                <c:pt idx="2272" formatCode="General">
                  <c:v>75.276988943825543</c:v>
                </c:pt>
                <c:pt idx="2273" formatCode="General">
                  <c:v>75.287500743186285</c:v>
                </c:pt>
                <c:pt idx="2274" formatCode="General">
                  <c:v>75.29802057602349</c:v>
                </c:pt>
                <c:pt idx="2275" formatCode="General">
                  <c:v>75.30854846078374</c:v>
                </c:pt>
                <c:pt idx="2276" formatCode="General">
                  <c:v>75.319084415984321</c:v>
                </c:pt>
                <c:pt idx="2277" formatCode="General">
                  <c:v>75.32962846021357</c:v>
                </c:pt>
                <c:pt idx="2278" formatCode="General">
                  <c:v>75.340180612131334</c:v>
                </c:pt>
                <c:pt idx="2279" formatCode="General">
                  <c:v>75.350740890469268</c:v>
                </c:pt>
                <c:pt idx="2280" formatCode="General">
                  <c:v>75.361309314031317</c:v>
                </c:pt>
                <c:pt idx="2281" formatCode="General">
                  <c:v>75.371885901694014</c:v>
                </c:pt>
                <c:pt idx="2282" formatCode="General">
                  <c:v>75.382470672406924</c:v>
                </c:pt>
                <c:pt idx="2283" formatCode="General">
                  <c:v>75.393063645193052</c:v>
                </c:pt>
                <c:pt idx="2284" formatCode="General">
                  <c:v>75.403664839149201</c:v>
                </c:pt>
                <c:pt idx="2285" formatCode="General">
                  <c:v>75.414274273446395</c:v>
                </c:pt>
                <c:pt idx="2286" formatCode="General">
                  <c:v>75.424891967330296</c:v>
                </c:pt>
                <c:pt idx="2287" formatCode="General">
                  <c:v>75.435517940121571</c:v>
                </c:pt>
                <c:pt idx="2288" formatCode="General">
                  <c:v>75.446152211216358</c:v>
                </c:pt>
                <c:pt idx="2289" formatCode="General">
                  <c:v>75.456794800086655</c:v>
                </c:pt>
                <c:pt idx="2290" formatCode="General">
                  <c:v>75.467445726280701</c:v>
                </c:pt>
                <c:pt idx="2291" formatCode="General">
                  <c:v>75.47810500942343</c:v>
                </c:pt>
                <c:pt idx="2292" formatCode="General">
                  <c:v>75.488772669216914</c:v>
                </c:pt>
                <c:pt idx="2293" formatCode="General">
                  <c:v>75.499448725440743</c:v>
                </c:pt>
                <c:pt idx="2294" formatCode="General">
                  <c:v>75.510133197952456</c:v>
                </c:pt>
                <c:pt idx="2295" formatCode="General">
                  <c:v>75.520826106688034</c:v>
                </c:pt>
                <c:pt idx="2296" formatCode="General">
                  <c:v>75.53152747166223</c:v>
                </c:pt>
                <c:pt idx="2297" formatCode="General">
                  <c:v>75.542237312969121</c:v>
                </c:pt>
                <c:pt idx="2298" formatCode="General">
                  <c:v>75.552955650782437</c:v>
                </c:pt>
                <c:pt idx="2299" formatCode="General">
                  <c:v>75.563682505356084</c:v>
                </c:pt>
                <c:pt idx="2300" formatCode="General">
                  <c:v>75.574417897024588</c:v>
                </c:pt>
                <c:pt idx="2301" formatCode="General">
                  <c:v>75.585161846203476</c:v>
                </c:pt>
                <c:pt idx="2302" formatCode="General">
                  <c:v>75.595914373389803</c:v>
                </c:pt>
                <c:pt idx="2303" formatCode="General">
                  <c:v>75.606675499162549</c:v>
                </c:pt>
                <c:pt idx="2304" formatCode="General">
                  <c:v>75.617445244183173</c:v>
                </c:pt>
                <c:pt idx="2305" formatCode="General">
                  <c:v>75.628223629195929</c:v>
                </c:pt>
                <c:pt idx="2306" formatCode="General">
                  <c:v>75.639010675028501</c:v>
                </c:pt>
                <c:pt idx="2307" formatCode="General">
                  <c:v>75.64980640259229</c:v>
                </c:pt>
                <c:pt idx="2308" formatCode="General">
                  <c:v>75.66061083288308</c:v>
                </c:pt>
                <c:pt idx="2309" formatCode="General">
                  <c:v>75.671423986981353</c:v>
                </c:pt>
                <c:pt idx="2310" formatCode="General">
                  <c:v>75.682245886052868</c:v>
                </c:pt>
                <c:pt idx="2311" formatCode="General">
                  <c:v>75.693076551349066</c:v>
                </c:pt>
                <c:pt idx="2312" formatCode="General">
                  <c:v>75.703916004207656</c:v>
                </c:pt>
                <c:pt idx="2313" formatCode="General">
                  <c:v>75.714764266053024</c:v>
                </c:pt>
                <c:pt idx="2314" formatCode="General">
                  <c:v>75.725621358396751</c:v>
                </c:pt>
                <c:pt idx="2315" formatCode="General">
                  <c:v>75.736487302838114</c:v>
                </c:pt>
                <c:pt idx="2316" formatCode="General">
                  <c:v>75.747362121064597</c:v>
                </c:pt>
                <c:pt idx="2317" formatCode="General">
                  <c:v>75.758245834852374</c:v>
                </c:pt>
                <c:pt idx="2318" formatCode="General">
                  <c:v>75.769138466066835</c:v>
                </c:pt>
                <c:pt idx="2319" formatCode="General">
                  <c:v>75.780040036663081</c:v>
                </c:pt>
                <c:pt idx="2320" formatCode="General">
                  <c:v>75.790950568686469</c:v>
                </c:pt>
                <c:pt idx="2321" formatCode="General">
                  <c:v>75.801870084273119</c:v>
                </c:pt>
                <c:pt idx="2322" formatCode="General">
                  <c:v>75.8127986056504</c:v>
                </c:pt>
                <c:pt idx="2323" formatCode="General">
                  <c:v>75.823736155137539</c:v>
                </c:pt>
                <c:pt idx="2324" formatCode="General">
                  <c:v>75.834682755146062</c:v>
                </c:pt>
                <c:pt idx="2325" formatCode="General">
                  <c:v>75.845638428180393</c:v>
                </c:pt>
                <c:pt idx="2326" formatCode="General">
                  <c:v>75.856603196838392</c:v>
                </c:pt>
                <c:pt idx="2327" formatCode="General">
                  <c:v>75.867577083811852</c:v>
                </c:pt>
                <c:pt idx="2328" formatCode="General">
                  <c:v>75.878560111887083</c:v>
                </c:pt>
                <c:pt idx="2329" formatCode="General">
                  <c:v>75.889552303945479</c:v>
                </c:pt>
                <c:pt idx="2330" formatCode="General">
                  <c:v>75.900553682964016</c:v>
                </c:pt>
                <c:pt idx="2331" formatCode="General">
                  <c:v>75.911564272015866</c:v>
                </c:pt>
                <c:pt idx="2332" formatCode="General">
                  <c:v>75.922584094270945</c:v>
                </c:pt>
                <c:pt idx="2333" formatCode="General">
                  <c:v>75.933613172996488</c:v>
                </c:pt>
                <c:pt idx="2334" formatCode="General">
                  <c:v>75.944651531557611</c:v>
                </c:pt>
                <c:pt idx="2335" formatCode="General">
                  <c:v>75.955699193417885</c:v>
                </c:pt>
                <c:pt idx="2336" formatCode="General">
                  <c:v>75.966756182139918</c:v>
                </c:pt>
                <c:pt idx="2337" formatCode="General">
                  <c:v>75.977822521385974</c:v>
                </c:pt>
                <c:pt idx="2338" formatCode="General">
                  <c:v>75.988898234918508</c:v>
                </c:pt>
                <c:pt idx="2339" formatCode="General">
                  <c:v>75.999983346600828</c:v>
                </c:pt>
                <c:pt idx="2340" formatCode="General">
                  <c:v>76.011077880397622</c:v>
                </c:pt>
                <c:pt idx="2341" formatCode="General">
                  <c:v>76.022181860375625</c:v>
                </c:pt>
                <c:pt idx="2342" formatCode="General">
                  <c:v>76.03329531070419</c:v>
                </c:pt>
                <c:pt idx="2343" formatCode="General">
                  <c:v>76.044418255655913</c:v>
                </c:pt>
                <c:pt idx="2344" formatCode="General">
                  <c:v>76.055550719607254</c:v>
                </c:pt>
                <c:pt idx="2345" formatCode="General">
                  <c:v>76.066692727039182</c:v>
                </c:pt>
                <c:pt idx="2346" formatCode="General">
                  <c:v>76.077844302537727</c:v>
                </c:pt>
                <c:pt idx="2347" formatCode="General">
                  <c:v>76.089005470794717</c:v>
                </c:pt>
                <c:pt idx="2348" formatCode="General">
                  <c:v>76.100176256608336</c:v>
                </c:pt>
                <c:pt idx="2349" formatCode="General">
                  <c:v>76.111356684883802</c:v>
                </c:pt>
                <c:pt idx="2350" formatCode="General">
                  <c:v>76.122546780634011</c:v>
                </c:pt>
                <c:pt idx="2351" formatCode="General">
                  <c:v>76.133746568980186</c:v>
                </c:pt>
                <c:pt idx="2352" formatCode="General">
                  <c:v>76.144956075152535</c:v>
                </c:pt>
                <c:pt idx="2353" formatCode="General">
                  <c:v>76.156175324490931</c:v>
                </c:pt>
                <c:pt idx="2354" formatCode="General">
                  <c:v>76.167404342445522</c:v>
                </c:pt>
                <c:pt idx="2355" formatCode="General">
                  <c:v>76.178643154577486</c:v>
                </c:pt>
                <c:pt idx="2356" formatCode="General">
                  <c:v>76.18989178655967</c:v>
                </c:pt>
                <c:pt idx="2357" formatCode="General">
                  <c:v>76.201150264177244</c:v>
                </c:pt>
                <c:pt idx="2358" formatCode="General">
                  <c:v>76.212418613328452</c:v>
                </c:pt>
                <c:pt idx="2359" formatCode="General">
                  <c:v>76.223696860025271</c:v>
                </c:pt>
                <c:pt idx="2360" formatCode="General">
                  <c:v>76.234985030394085</c:v>
                </c:pt>
                <c:pt idx="2361" formatCode="General">
                  <c:v>76.246283150676476</c:v>
                </c:pt>
                <c:pt idx="2362" formatCode="General">
                  <c:v>76.257591247229854</c:v>
                </c:pt>
                <c:pt idx="2363" formatCode="General">
                  <c:v>76.268909346528204</c:v>
                </c:pt>
                <c:pt idx="2364" formatCode="General">
                  <c:v>76.280237475162792</c:v>
                </c:pt>
                <c:pt idx="2365" formatCode="General">
                  <c:v>76.291575659842948</c:v>
                </c:pt>
                <c:pt idx="2366" formatCode="General">
                  <c:v>76.302923927396733</c:v>
                </c:pt>
                <c:pt idx="2367" formatCode="General">
                  <c:v>76.314282304771737</c:v>
                </c:pt>
                <c:pt idx="2368" formatCode="General">
                  <c:v>76.325650819035758</c:v>
                </c:pt>
                <c:pt idx="2369" formatCode="General">
                  <c:v>76.337029497377642</c:v>
                </c:pt>
                <c:pt idx="2370" formatCode="General">
                  <c:v>76.348418367107953</c:v>
                </c:pt>
                <c:pt idx="2371" formatCode="General">
                  <c:v>76.359817455659808</c:v>
                </c:pt>
                <c:pt idx="2372" formatCode="General">
                  <c:v>76.371226790589589</c:v>
                </c:pt>
                <c:pt idx="2373" formatCode="General">
                  <c:v>76.382646399577794</c:v>
                </c:pt>
                <c:pt idx="2374" formatCode="General">
                  <c:v>76.394076310429725</c:v>
                </c:pt>
                <c:pt idx="2375" formatCode="General">
                  <c:v>76.405516551076389</c:v>
                </c:pt>
                <c:pt idx="2376" formatCode="General">
                  <c:v>76.416967149575157</c:v>
                </c:pt>
                <c:pt idx="2377" formatCode="General">
                  <c:v>76.428428134110732</c:v>
                </c:pt>
                <c:pt idx="2378" formatCode="General">
                  <c:v>76.43989953299581</c:v>
                </c:pt>
                <c:pt idx="2379" formatCode="General">
                  <c:v>76.451381374671982</c:v>
                </c:pt>
                <c:pt idx="2380" formatCode="General">
                  <c:v>76.462873687710513</c:v>
                </c:pt>
                <c:pt idx="2381" formatCode="General">
                  <c:v>76.474376500813207</c:v>
                </c:pt>
                <c:pt idx="2382" formatCode="General">
                  <c:v>76.485889842813236</c:v>
                </c:pt>
                <c:pt idx="2383" formatCode="General">
                  <c:v>76.497413742675946</c:v>
                </c:pt>
                <c:pt idx="2384" formatCode="General">
                  <c:v>76.508948229499737</c:v>
                </c:pt>
                <c:pt idx="2385" formatCode="General">
                  <c:v>76.520493332516963</c:v>
                </c:pt>
                <c:pt idx="2386" formatCode="General">
                  <c:v>76.532049081094698</c:v>
                </c:pt>
                <c:pt idx="2387" formatCode="General">
                  <c:v>76.543615504735698</c:v>
                </c:pt>
                <c:pt idx="2388" formatCode="General">
                  <c:v>76.555192633079201</c:v>
                </c:pt>
                <c:pt idx="2389" formatCode="General">
                  <c:v>76.566780495901895</c:v>
                </c:pt>
                <c:pt idx="2390" formatCode="General">
                  <c:v>76.578379123118751</c:v>
                </c:pt>
                <c:pt idx="2391" formatCode="General">
                  <c:v>76.589988544783949</c:v>
                </c:pt>
                <c:pt idx="2392" formatCode="General">
                  <c:v>76.601608791091792</c:v>
                </c:pt>
                <c:pt idx="2393" formatCode="General">
                  <c:v>76.613239892377607</c:v>
                </c:pt>
                <c:pt idx="2394" formatCode="General">
                  <c:v>76.624881879118647</c:v>
                </c:pt>
                <c:pt idx="2395" formatCode="General">
                  <c:v>76.636534781935097</c:v>
                </c:pt>
                <c:pt idx="2396" formatCode="General">
                  <c:v>76.64819863159093</c:v>
                </c:pt>
                <c:pt idx="2397" formatCode="General">
                  <c:v>76.659873458994895</c:v>
                </c:pt>
                <c:pt idx="2398" formatCode="General">
                  <c:v>76.67155929520149</c:v>
                </c:pt>
                <c:pt idx="2399" formatCode="General">
                  <c:v>76.683256171411898</c:v>
                </c:pt>
                <c:pt idx="2400" formatCode="General">
                  <c:v>76.694964118974937</c:v>
                </c:pt>
                <c:pt idx="2401" formatCode="General">
                  <c:v>76.706683169388114</c:v>
                </c:pt>
                <c:pt idx="2402" formatCode="General">
                  <c:v>76.718413354298519</c:v>
                </c:pt>
                <c:pt idx="2403" formatCode="General">
                  <c:v>76.730154705503907</c:v>
                </c:pt>
                <c:pt idx="2404" formatCode="General">
                  <c:v>76.741907254953659</c:v>
                </c:pt>
                <c:pt idx="2405" formatCode="General">
                  <c:v>76.7536710347498</c:v>
                </c:pt>
                <c:pt idx="2406" formatCode="General">
                  <c:v>76.765446077148013</c:v>
                </c:pt>
                <c:pt idx="2407" formatCode="General">
                  <c:v>76.777232414558739</c:v>
                </c:pt>
                <c:pt idx="2408" formatCode="General">
                  <c:v>76.789030079548084</c:v>
                </c:pt>
                <c:pt idx="2409" formatCode="General">
                  <c:v>76.800839104839014</c:v>
                </c:pt>
                <c:pt idx="2410" formatCode="General">
                  <c:v>76.81265952331232</c:v>
                </c:pt>
                <c:pt idx="2411" formatCode="General">
                  <c:v>76.824491368007713</c:v>
                </c:pt>
                <c:pt idx="2412" formatCode="General">
                  <c:v>76.836334672124906</c:v>
                </c:pt>
                <c:pt idx="2413" formatCode="General">
                  <c:v>76.848189469024717</c:v>
                </c:pt>
                <c:pt idx="2414" formatCode="General">
                  <c:v>76.860055792230128</c:v>
                </c:pt>
                <c:pt idx="2415" formatCode="General">
                  <c:v>76.871933675427385</c:v>
                </c:pt>
                <c:pt idx="2416" formatCode="General">
                  <c:v>76.883823152467187</c:v>
                </c:pt>
                <c:pt idx="2417" formatCode="General">
                  <c:v>76.895724257365728</c:v>
                </c:pt>
                <c:pt idx="2418" formatCode="General">
                  <c:v>76.907637024305899</c:v>
                </c:pt>
                <c:pt idx="2419" formatCode="General">
                  <c:v>76.919561487638333</c:v>
                </c:pt>
                <c:pt idx="2420" formatCode="General">
                  <c:v>76.931497681882718</c:v>
                </c:pt>
                <c:pt idx="2421" formatCode="General">
                  <c:v>76.943445641728829</c:v>
                </c:pt>
                <c:pt idx="2422" formatCode="General">
                  <c:v>76.955405402037727</c:v>
                </c:pt>
                <c:pt idx="2423" formatCode="General">
                  <c:v>76.967376997843004</c:v>
                </c:pt>
                <c:pt idx="2424" formatCode="General">
                  <c:v>76.979360464351913</c:v>
                </c:pt>
                <c:pt idx="2425" formatCode="General">
                  <c:v>76.991355836946653</c:v>
                </c:pt>
                <c:pt idx="2426" formatCode="General">
                  <c:v>77.003363151185511</c:v>
                </c:pt>
                <c:pt idx="2427" formatCode="General">
                  <c:v>77.015382442804096</c:v>
                </c:pt>
                <c:pt idx="2428" formatCode="General">
                  <c:v>77.027413747716665</c:v>
                </c:pt>
                <c:pt idx="2429" formatCode="General">
                  <c:v>77.03945710201728</c:v>
                </c:pt>
                <c:pt idx="2430" formatCode="General">
                  <c:v>77.051512541981097</c:v>
                </c:pt>
                <c:pt idx="2431" formatCode="General">
                  <c:v>77.063580104065679</c:v>
                </c:pt>
                <c:pt idx="2432" formatCode="General">
                  <c:v>77.07565982491225</c:v>
                </c:pt>
                <c:pt idx="2433" formatCode="General">
                  <c:v>77.087751741346977</c:v>
                </c:pt>
                <c:pt idx="2434" formatCode="General">
                  <c:v>77.099855890382344</c:v>
                </c:pt>
                <c:pt idx="2435" formatCode="General">
                  <c:v>77.111972309218359</c:v>
                </c:pt>
                <c:pt idx="2436" formatCode="General">
                  <c:v>77.124101035244024</c:v>
                </c:pt>
                <c:pt idx="2437" formatCode="General">
                  <c:v>77.136242106038594</c:v>
                </c:pt>
                <c:pt idx="2438" formatCode="General">
                  <c:v>77.148395559372943</c:v>
                </c:pt>
                <c:pt idx="2439" formatCode="General">
                  <c:v>77.160561433210972</c:v>
                </c:pt>
                <c:pt idx="2440" formatCode="General">
                  <c:v>77.172739765710958</c:v>
                </c:pt>
                <c:pt idx="2441" formatCode="General">
                  <c:v>77.184930595226973</c:v>
                </c:pt>
                <c:pt idx="2442" formatCode="General">
                  <c:v>77.197133960310254</c:v>
                </c:pt>
                <c:pt idx="2443" formatCode="General">
                  <c:v>77.209349899710702</c:v>
                </c:pt>
                <c:pt idx="2444" formatCode="General">
                  <c:v>77.221578452378225</c:v>
                </c:pt>
                <c:pt idx="2445" formatCode="General">
                  <c:v>77.233819657464238</c:v>
                </c:pt>
                <c:pt idx="2446" formatCode="General">
                  <c:v>77.246073554323146</c:v>
                </c:pt>
                <c:pt idx="2447" formatCode="General">
                  <c:v>77.258340182513763</c:v>
                </c:pt>
                <c:pt idx="2448" formatCode="General">
                  <c:v>77.270619581800844</c:v>
                </c:pt>
                <c:pt idx="2449" formatCode="General">
                  <c:v>77.282911792156597</c:v>
                </c:pt>
                <c:pt idx="2450" formatCode="General">
                  <c:v>77.295216853762128</c:v>
                </c:pt>
                <c:pt idx="2451" formatCode="General">
                  <c:v>77.307534807009077</c:v>
                </c:pt>
                <c:pt idx="2452" formatCode="General">
                  <c:v>77.319865692501097</c:v>
                </c:pt>
                <c:pt idx="2453" formatCode="General">
                  <c:v>77.332209551055413</c:v>
                </c:pt>
                <c:pt idx="2454" formatCode="General">
                  <c:v>77.34456642370445</c:v>
                </c:pt>
                <c:pt idx="2455" formatCode="General">
                  <c:v>77.356936351697385</c:v>
                </c:pt>
                <c:pt idx="2456" formatCode="General">
                  <c:v>77.369319376501736</c:v>
                </c:pt>
                <c:pt idx="2457" formatCode="General">
                  <c:v>77.381715539805015</c:v>
                </c:pt>
                <c:pt idx="2458" formatCode="General">
                  <c:v>77.394124883516398</c:v>
                </c:pt>
                <c:pt idx="2459" formatCode="General">
                  <c:v>77.406547449768297</c:v>
                </c:pt>
                <c:pt idx="2460" formatCode="General">
                  <c:v>77.41898328091807</c:v>
                </c:pt>
                <c:pt idx="2461" formatCode="General">
                  <c:v>77.431432419549751</c:v>
                </c:pt>
                <c:pt idx="2462" formatCode="General">
                  <c:v>77.443894908475627</c:v>
                </c:pt>
                <c:pt idx="2463" formatCode="General">
                  <c:v>77.456370790738134</c:v>
                </c:pt>
                <c:pt idx="2464" formatCode="General">
                  <c:v>77.468860109611413</c:v>
                </c:pt>
                <c:pt idx="2465" formatCode="General">
                  <c:v>77.481362908603188</c:v>
                </c:pt>
                <c:pt idx="2466" formatCode="General">
                  <c:v>77.493879231456461</c:v>
                </c:pt>
                <c:pt idx="2467" formatCode="General">
                  <c:v>77.506409122151325</c:v>
                </c:pt>
                <c:pt idx="2468" formatCode="General">
                  <c:v>77.518952624906802</c:v>
                </c:pt>
                <c:pt idx="2469" formatCode="General">
                  <c:v>77.531509784182575</c:v>
                </c:pt>
                <c:pt idx="2470" formatCode="General">
                  <c:v>77.544080644680918</c:v>
                </c:pt>
                <c:pt idx="2471" formatCode="General">
                  <c:v>77.556665251348491</c:v>
                </c:pt>
                <c:pt idx="2472" formatCode="General">
                  <c:v>77.569263649378257</c:v>
                </c:pt>
                <c:pt idx="2473" formatCode="General">
                  <c:v>77.581875884211343</c:v>
                </c:pt>
                <c:pt idx="2474" formatCode="General">
                  <c:v>77.594502001538956</c:v>
                </c:pt>
                <c:pt idx="2475" formatCode="General">
                  <c:v>77.607142047304364</c:v>
                </c:pt>
                <c:pt idx="2476" formatCode="General">
                  <c:v>77.619796067704755</c:v>
                </c:pt>
                <c:pt idx="2477" formatCode="General">
                  <c:v>77.632464109193279</c:v>
                </c:pt>
                <c:pt idx="2478" formatCode="General">
                  <c:v>77.645146218481017</c:v>
                </c:pt>
                <c:pt idx="2479" formatCode="General">
                  <c:v>77.657842442539007</c:v>
                </c:pt>
                <c:pt idx="2480" formatCode="General">
                  <c:v>77.670552828600236</c:v>
                </c:pt>
                <c:pt idx="2481" formatCode="General">
                  <c:v>77.683277424161702</c:v>
                </c:pt>
                <c:pt idx="2482" formatCode="General">
                  <c:v>77.696016276986512</c:v>
                </c:pt>
                <c:pt idx="2483" formatCode="General">
                  <c:v>77.70876943510595</c:v>
                </c:pt>
                <c:pt idx="2484" formatCode="General">
                  <c:v>77.721536946821601</c:v>
                </c:pt>
                <c:pt idx="2485" formatCode="General">
                  <c:v>77.734318860707461</c:v>
                </c:pt>
                <c:pt idx="2486" formatCode="General">
                  <c:v>77.747115225612134</c:v>
                </c:pt>
                <c:pt idx="2487" formatCode="General">
                  <c:v>77.759926090660954</c:v>
                </c:pt>
                <c:pt idx="2488" formatCode="General">
                  <c:v>77.772751505258256</c:v>
                </c:pt>
                <c:pt idx="2489" formatCode="General">
                  <c:v>77.785591519089536</c:v>
                </c:pt>
                <c:pt idx="2490" formatCode="General">
                  <c:v>77.79844618212374</c:v>
                </c:pt>
                <c:pt idx="2491" formatCode="General">
                  <c:v>77.811315544615496</c:v>
                </c:pt>
                <c:pt idx="2492" formatCode="General">
                  <c:v>77.824199657107442</c:v>
                </c:pt>
                <c:pt idx="2493" formatCode="General">
                  <c:v>77.837098570432531</c:v>
                </c:pt>
                <c:pt idx="2494" formatCode="General">
                  <c:v>77.850012335716315</c:v>
                </c:pt>
                <c:pt idx="2495" formatCode="General">
                  <c:v>77.862941004379422</c:v>
                </c:pt>
                <c:pt idx="2496" formatCode="General">
                  <c:v>77.875884628139843</c:v>
                </c:pt>
                <c:pt idx="2497" formatCode="General">
                  <c:v>77.888843259015388</c:v>
                </c:pt>
                <c:pt idx="2498" formatCode="General">
                  <c:v>77.901816949326147</c:v>
                </c:pt>
                <c:pt idx="2499" formatCode="General">
                  <c:v>77.914805751696903</c:v>
                </c:pt>
                <c:pt idx="2500" formatCode="General">
                  <c:v>77.927809719059653</c:v>
                </c:pt>
                <c:pt idx="2501" formatCode="General">
                  <c:v>77.940828904656115</c:v>
                </c:pt>
                <c:pt idx="2502" formatCode="General">
                  <c:v>77.953863362040295</c:v>
                </c:pt>
                <c:pt idx="2503" formatCode="General">
                  <c:v>77.966913145081008</c:v>
                </c:pt>
                <c:pt idx="2504" formatCode="General">
                  <c:v>77.979978307964544</c:v>
                </c:pt>
                <c:pt idx="2505" formatCode="General">
                  <c:v>77.993058905197216</c:v>
                </c:pt>
                <c:pt idx="2506" formatCode="General">
                  <c:v>78.006154991608085</c:v>
                </c:pt>
                <c:pt idx="2507" formatCode="General">
                  <c:v>78.01926662235158</c:v>
                </c:pt>
                <c:pt idx="2508" formatCode="General">
                  <c:v>78.032393852910261</c:v>
                </c:pt>
                <c:pt idx="2509" formatCode="General">
                  <c:v>78.045536739097486</c:v>
                </c:pt>
                <c:pt idx="2510" formatCode="General">
                  <c:v>78.0586953370603</c:v>
                </c:pt>
                <c:pt idx="2511" formatCode="General">
                  <c:v>78.071869703282104</c:v>
                </c:pt>
                <c:pt idx="2512" formatCode="General">
                  <c:v>78.085059894585555</c:v>
                </c:pt>
                <c:pt idx="2513" formatCode="General">
                  <c:v>78.098265968135394</c:v>
                </c:pt>
                <c:pt idx="2514" formatCode="General">
                  <c:v>78.1114879814414</c:v>
                </c:pt>
                <c:pt idx="2515" formatCode="General">
                  <c:v>78.124725992361206</c:v>
                </c:pt>
                <c:pt idx="2516" formatCode="General">
                  <c:v>78.137980059103356</c:v>
                </c:pt>
                <c:pt idx="2517" formatCode="General">
                  <c:v>78.151250240230212</c:v>
                </c:pt>
                <c:pt idx="2518" formatCode="General">
                  <c:v>78.16453659466103</c:v>
                </c:pt>
                <c:pt idx="2519" formatCode="General">
                  <c:v>78.177839181674983</c:v>
                </c:pt>
                <c:pt idx="2520" formatCode="General">
                  <c:v>78.191158060914262</c:v>
                </c:pt>
                <c:pt idx="2521" formatCode="General">
                  <c:v>78.204493292387156</c:v>
                </c:pt>
                <c:pt idx="2522" formatCode="General">
                  <c:v>78.217844936471266</c:v>
                </c:pt>
                <c:pt idx="2523" formatCode="General">
                  <c:v>78.231213053916662</c:v>
                </c:pt>
                <c:pt idx="2524" formatCode="General">
                  <c:v>78.244597705849102</c:v>
                </c:pt>
                <c:pt idx="2525" formatCode="General">
                  <c:v>78.257998953773296</c:v>
                </c:pt>
                <c:pt idx="2526" formatCode="General">
                  <c:v>78.271416859576235</c:v>
                </c:pt>
                <c:pt idx="2527" formatCode="General">
                  <c:v>78.284851485530481</c:v>
                </c:pt>
                <c:pt idx="2528" formatCode="General">
                  <c:v>78.298302894297549</c:v>
                </c:pt>
                <c:pt idx="2529" formatCode="General">
                  <c:v>78.311771148931328</c:v>
                </c:pt>
                <c:pt idx="2530" formatCode="General">
                  <c:v>78.325256312881564</c:v>
                </c:pt>
                <c:pt idx="2531" formatCode="General">
                  <c:v>78.338758449997272</c:v>
                </c:pt>
                <c:pt idx="2532" formatCode="General">
                  <c:v>78.352277624530288</c:v>
                </c:pt>
                <c:pt idx="2533" formatCode="General">
                  <c:v>78.365813901138893</c:v>
                </c:pt>
                <c:pt idx="2534" formatCode="General">
                  <c:v>78.379367344891349</c:v>
                </c:pt>
                <c:pt idx="2535" formatCode="General">
                  <c:v>78.392938021269586</c:v>
                </c:pt>
                <c:pt idx="2536" formatCode="General">
                  <c:v>78.406525996172888</c:v>
                </c:pt>
                <c:pt idx="2537" formatCode="General">
                  <c:v>78.420131335921582</c:v>
                </c:pt>
                <c:pt idx="2538" formatCode="General">
                  <c:v>78.433754107260924</c:v>
                </c:pt>
                <c:pt idx="2539" formatCode="General">
                  <c:v>78.447394377364787</c:v>
                </c:pt>
                <c:pt idx="2540" formatCode="General">
                  <c:v>78.461052213839636</c:v>
                </c:pt>
                <c:pt idx="2541" formatCode="General">
                  <c:v>78.474727684728336</c:v>
                </c:pt>
                <c:pt idx="2542" formatCode="General">
                  <c:v>78.488420858514218</c:v>
                </c:pt>
                <c:pt idx="2543" formatCode="General">
                  <c:v>78.502131804124986</c:v>
                </c:pt>
                <c:pt idx="2544" formatCode="General">
                  <c:v>78.515860590936796</c:v>
                </c:pt>
                <c:pt idx="2545" formatCode="General">
                  <c:v>78.529607288778408</c:v>
                </c:pt>
                <c:pt idx="2546" formatCode="General">
                  <c:v>78.543371967935201</c:v>
                </c:pt>
                <c:pt idx="2547" formatCode="General">
                  <c:v>78.557154699153514</c:v>
                </c:pt>
                <c:pt idx="2548" formatCode="General">
                  <c:v>78.570955553644765</c:v>
                </c:pt>
                <c:pt idx="2549" formatCode="General">
                  <c:v>78.584774603089841</c:v>
                </c:pt>
                <c:pt idx="2550" formatCode="General">
                  <c:v>78.598611919643375</c:v>
                </c:pt>
                <c:pt idx="2551" formatCode="General">
                  <c:v>78.612467575938155</c:v>
                </c:pt>
                <c:pt idx="2552" formatCode="General">
                  <c:v>78.626341645089582</c:v>
                </c:pt>
                <c:pt idx="2553" formatCode="General">
                  <c:v>78.640234200700192</c:v>
                </c:pt>
                <c:pt idx="2554" formatCode="General">
                  <c:v>78.654145316864174</c:v>
                </c:pt>
                <c:pt idx="2555" formatCode="General">
                  <c:v>78.668075068171987</c:v>
                </c:pt>
                <c:pt idx="2556" formatCode="General">
                  <c:v>78.682023529715053</c:v>
                </c:pt>
                <c:pt idx="2557" formatCode="General">
                  <c:v>78.695990777090458</c:v>
                </c:pt>
                <c:pt idx="2558" formatCode="General">
                  <c:v>78.709976886405713</c:v>
                </c:pt>
                <c:pt idx="2559" formatCode="General">
                  <c:v>78.723981934283643</c:v>
                </c:pt>
                <c:pt idx="2560" formatCode="General">
                  <c:v>78.738005997867248</c:v>
                </c:pt>
                <c:pt idx="2561" formatCode="General">
                  <c:v>78.752049154824675</c:v>
                </c:pt>
                <c:pt idx="2562" formatCode="General">
                  <c:v>78.766111483354209</c:v>
                </c:pt>
                <c:pt idx="2563" formatCode="General">
                  <c:v>78.780193062189412</c:v>
                </c:pt>
                <c:pt idx="2564" formatCode="General">
                  <c:v>78.794293970604173</c:v>
                </c:pt>
                <c:pt idx="2565" formatCode="General">
                  <c:v>78.808414288418021</c:v>
                </c:pt>
                <c:pt idx="2566" formatCode="General">
                  <c:v>78.822554096001355</c:v>
                </c:pt>
                <c:pt idx="2567" formatCode="General">
                  <c:v>78.8367134742807</c:v>
                </c:pt>
                <c:pt idx="2568" formatCode="General">
                  <c:v>78.850892504744266</c:v>
                </c:pt>
                <c:pt idx="2569" formatCode="General">
                  <c:v>78.865091269447277</c:v>
                </c:pt>
                <c:pt idx="2570" formatCode="General">
                  <c:v>78.879309851017609</c:v>
                </c:pt>
                <c:pt idx="2571" formatCode="General">
                  <c:v>78.893548332661354</c:v>
                </c:pt>
                <c:pt idx="2572" formatCode="General">
                  <c:v>78.907806798168465</c:v>
                </c:pt>
                <c:pt idx="2573" formatCode="General">
                  <c:v>78.922085331918623</c:v>
                </c:pt>
                <c:pt idx="2574" formatCode="General">
                  <c:v>78.936384018886955</c:v>
                </c:pt>
                <c:pt idx="2575" formatCode="General">
                  <c:v>78.950702944649947</c:v>
                </c:pt>
                <c:pt idx="2576" formatCode="General">
                  <c:v>78.965042195391476</c:v>
                </c:pt>
                <c:pt idx="2577" formatCode="General">
                  <c:v>78.979401857908854</c:v>
                </c:pt>
                <c:pt idx="2578" formatCode="General">
                  <c:v>78.993782019618862</c:v>
                </c:pt>
                <c:pt idx="2579" formatCode="General">
                  <c:v>79.008182768564097</c:v>
                </c:pt>
                <c:pt idx="2580" formatCode="General">
                  <c:v>79.022604193419156</c:v>
                </c:pt>
                <c:pt idx="2581" formatCode="General">
                  <c:v>79.037046383497056</c:v>
                </c:pt>
                <c:pt idx="2582" formatCode="General">
                  <c:v>79.051509428755679</c:v>
                </c:pt>
                <c:pt idx="2583" formatCode="General">
                  <c:v>79.0659934198043</c:v>
                </c:pt>
                <c:pt idx="2584" formatCode="General">
                  <c:v>79.080498447910202</c:v>
                </c:pt>
                <c:pt idx="2585" formatCode="General">
                  <c:v>79.095024605005449</c:v>
                </c:pt>
                <c:pt idx="2586" formatCode="General">
                  <c:v>79.10957198369357</c:v>
                </c:pt>
                <c:pt idx="2587" formatCode="General">
                  <c:v>79.124140677256563</c:v>
                </c:pt>
                <c:pt idx="2588" formatCode="General">
                  <c:v>79.138730779661785</c:v>
                </c:pt>
                <c:pt idx="2589" formatCode="General">
                  <c:v>79.153342385569076</c:v>
                </c:pt>
                <c:pt idx="2590" formatCode="General">
                  <c:v>79.167975590337932</c:v>
                </c:pt>
                <c:pt idx="2591" formatCode="General">
                  <c:v>79.182630490034683</c:v>
                </c:pt>
                <c:pt idx="2592" formatCode="General">
                  <c:v>79.197307181439953</c:v>
                </c:pt>
                <c:pt idx="2593" formatCode="General">
                  <c:v>79.212005762056066</c:v>
                </c:pt>
                <c:pt idx="2594" formatCode="General">
                  <c:v>79.226726330114616</c:v>
                </c:pt>
                <c:pt idx="2595" formatCode="General">
                  <c:v>79.241468984584117</c:v>
                </c:pt>
                <c:pt idx="2596" formatCode="General">
                  <c:v>79.256233825177759</c:v>
                </c:pt>
                <c:pt idx="2597" formatCode="General">
                  <c:v>79.271020952361283</c:v>
                </c:pt>
                <c:pt idx="2598" formatCode="General">
                  <c:v>79.285830467360995</c:v>
                </c:pt>
                <c:pt idx="2599" formatCode="General">
                  <c:v>79.30066247217178</c:v>
                </c:pt>
                <c:pt idx="2600" formatCode="General">
                  <c:v>79.315517069565345</c:v>
                </c:pt>
                <c:pt idx="2601" formatCode="General">
                  <c:v>79.330394363098549</c:v>
                </c:pt>
                <c:pt idx="2602" formatCode="General">
                  <c:v>79.345294457121739</c:v>
                </c:pt>
                <c:pt idx="2603" formatCode="General">
                  <c:v>79.360217456787367</c:v>
                </c:pt>
                <c:pt idx="2604" formatCode="General">
                  <c:v>79.375163468058645</c:v>
                </c:pt>
                <c:pt idx="2605" formatCode="General">
                  <c:v>79.390132597718278</c:v>
                </c:pt>
                <c:pt idx="2606" formatCode="General">
                  <c:v>79.405124953377396</c:v>
                </c:pt>
                <c:pt idx="2607" formatCode="General">
                  <c:v>79.420140643484572</c:v>
                </c:pt>
                <c:pt idx="2608" formatCode="General">
                  <c:v>79.435179777334966</c:v>
                </c:pt>
                <c:pt idx="2609" formatCode="General">
                  <c:v>79.45024246507964</c:v>
                </c:pt>
                <c:pt idx="2610" formatCode="General">
                  <c:v>79.465328817734928</c:v>
                </c:pt>
                <c:pt idx="2611" formatCode="General">
                  <c:v>79.480438947192027</c:v>
                </c:pt>
                <c:pt idx="2612" formatCode="General">
                  <c:v>79.495572966226604</c:v>
                </c:pt>
                <c:pt idx="2613" formatCode="General">
                  <c:v>79.510730988508698</c:v>
                </c:pt>
                <c:pt idx="2614" formatCode="General">
                  <c:v>79.525913128612672</c:v>
                </c:pt>
                <c:pt idx="2615" formatCode="General">
                  <c:v>79.541119502027229</c:v>
                </c:pt>
                <c:pt idx="2616" formatCode="General">
                  <c:v>79.556350225165787</c:v>
                </c:pt>
                <c:pt idx="2617" formatCode="General">
                  <c:v>79.57160541537678</c:v>
                </c:pt>
                <c:pt idx="2618" formatCode="General">
                  <c:v>79.586885190954263</c:v>
                </c:pt>
                <c:pt idx="2619" formatCode="General">
                  <c:v>79.602189671148579</c:v>
                </c:pt>
                <c:pt idx="2620" formatCode="General">
                  <c:v>79.617518976177223</c:v>
                </c:pt>
                <c:pt idx="2621" formatCode="General">
                  <c:v>79.632873227235905</c:v>
                </c:pt>
                <c:pt idx="2622" formatCode="General">
                  <c:v>79.648252546509653</c:v>
                </c:pt>
                <c:pt idx="2623" formatCode="General">
                  <c:v>79.66365705718421</c:v>
                </c:pt>
                <c:pt idx="2624" formatCode="General">
                  <c:v>79.679086883457543</c:v>
                </c:pt>
                <c:pt idx="2625" formatCode="General">
                  <c:v>79.694542150551499</c:v>
                </c:pt>
                <c:pt idx="2626" formatCode="General">
                  <c:v>79.710022984723679</c:v>
                </c:pt>
                <c:pt idx="2627" formatCode="General">
                  <c:v>79.725529513279469</c:v>
                </c:pt>
                <c:pt idx="2628" formatCode="General">
                  <c:v>79.741061864584282</c:v>
                </c:pt>
                <c:pt idx="2629" formatCode="General">
                  <c:v>79.756620168075898</c:v>
                </c:pt>
                <c:pt idx="2630" formatCode="General">
                  <c:v>79.772204554277067</c:v>
                </c:pt>
                <c:pt idx="2631" formatCode="General">
                  <c:v>79.787815154808357</c:v>
                </c:pt>
                <c:pt idx="2632" formatCode="General">
                  <c:v>79.803452102400982</c:v>
                </c:pt>
                <c:pt idx="2633" formatCode="General">
                  <c:v>79.819115530910139</c:v>
                </c:pt>
                <c:pt idx="2634" formatCode="General">
                  <c:v>79.834805575328204</c:v>
                </c:pt>
                <c:pt idx="2635" formatCode="General">
                  <c:v>79.850522371798434</c:v>
                </c:pt>
                <c:pt idx="2636" formatCode="General">
                  <c:v>79.866266057628721</c:v>
                </c:pt>
                <c:pt idx="2637" formatCode="General">
                  <c:v>79.882036771305522</c:v>
                </c:pt>
                <c:pt idx="2638" formatCode="General">
                  <c:v>79.897834652508152</c:v>
                </c:pt>
                <c:pt idx="2639" formatCode="General">
                  <c:v>79.913659842123195</c:v>
                </c:pt>
                <c:pt idx="2640" formatCode="General">
                  <c:v>79.929512482259142</c:v>
                </c:pt>
                <c:pt idx="2641" formatCode="General">
                  <c:v>79.945392716261267</c:v>
                </c:pt>
                <c:pt idx="2642" formatCode="General">
                  <c:v>79.961300688726823</c:v>
                </c:pt>
                <c:pt idx="2643" formatCode="General">
                  <c:v>79.977236545520313</c:v>
                </c:pt>
                <c:pt idx="2644" formatCode="General">
                  <c:v>79.99320043378917</c:v>
                </c:pt>
                <c:pt idx="2645" formatCode="General">
                  <c:v>80.009192501979555</c:v>
                </c:pt>
                <c:pt idx="2646" formatCode="General">
                  <c:v>80.025212899852477</c:v>
                </c:pt>
                <c:pt idx="2647" formatCode="General">
                  <c:v>80.041261778500186</c:v>
                </c:pt>
                <c:pt idx="2648" formatCode="General">
                  <c:v>80.057339290362748</c:v>
                </c:pt>
                <c:pt idx="2649" formatCode="General">
                  <c:v>80.073445589244983</c:v>
                </c:pt>
                <c:pt idx="2650" formatCode="General">
                  <c:v>80.089580830333603</c:v>
                </c:pt>
                <c:pt idx="2651" formatCode="General">
                  <c:v>80.105745170214661</c:v>
                </c:pt>
                <c:pt idx="2652" formatCode="General">
                  <c:v>80.121938766891304</c:v>
                </c:pt>
                <c:pt idx="2653" formatCode="General">
                  <c:v>80.138161779801777</c:v>
                </c:pt>
                <c:pt idx="2654" formatCode="General">
                  <c:v>80.154414369837696</c:v>
                </c:pt>
                <c:pt idx="2655" formatCode="General">
                  <c:v>80.170696699362765</c:v>
                </c:pt>
                <c:pt idx="2656" formatCode="General">
                  <c:v>80.187008932231592</c:v>
                </c:pt>
                <c:pt idx="2657" formatCode="General">
                  <c:v>80.203351233808974</c:v>
                </c:pt>
                <c:pt idx="2658" formatCode="General">
                  <c:v>80.219723770989518</c:v>
                </c:pt>
                <c:pt idx="2659" formatCode="General">
                  <c:v>80.23612671221737</c:v>
                </c:pt>
                <c:pt idx="2660" formatCode="General">
                  <c:v>80.252560227506606</c:v>
                </c:pt>
                <c:pt idx="2661" formatCode="General">
                  <c:v>80.269024488461682</c:v>
                </c:pt>
                <c:pt idx="2662" formatCode="General">
                  <c:v>80.285519668298377</c:v>
                </c:pt>
                <c:pt idx="2663" formatCode="General">
                  <c:v>80.302045941865046</c:v>
                </c:pt>
                <c:pt idx="2664" formatCode="General">
                  <c:v>80.318603485664269</c:v>
                </c:pt>
                <c:pt idx="2665" formatCode="General">
                  <c:v>80.335192477874799</c:v>
                </c:pt>
                <c:pt idx="2666" formatCode="General">
                  <c:v>80.351813098373981</c:v>
                </c:pt>
                <c:pt idx="2667" formatCode="General">
                  <c:v>80.368465528760453</c:v>
                </c:pt>
                <c:pt idx="2668" formatCode="General">
                  <c:v>80.385149952377375</c:v>
                </c:pt>
                <c:pt idx="2669" formatCode="General">
                  <c:v>80.401866554335882</c:v>
                </c:pt>
                <c:pt idx="2670" formatCode="General">
                  <c:v>80.418615521539138</c:v>
                </c:pt>
                <c:pt idx="2671" formatCode="General">
                  <c:v>80.435397042706654</c:v>
                </c:pt>
                <c:pt idx="2672" formatCode="General">
                  <c:v>80.452211308399129</c:v>
                </c:pt>
                <c:pt idx="2673" formatCode="General">
                  <c:v>80.46905851104367</c:v>
                </c:pt>
                <c:pt idx="2674" formatCode="General">
                  <c:v>80.485938844959534</c:v>
                </c:pt>
                <c:pt idx="2675" formatCode="General">
                  <c:v>80.502852506384215</c:v>
                </c:pt>
                <c:pt idx="2676" formatCode="General">
                  <c:v>80.519799693500104</c:v>
                </c:pt>
                <c:pt idx="2677" formatCode="General">
                  <c:v>80.536780606461576</c:v>
                </c:pt>
                <c:pt idx="2678" formatCode="General">
                  <c:v>80.553795447422544</c:v>
                </c:pt>
                <c:pt idx="2679" formatCode="General">
                  <c:v>80.570844420564597</c:v>
                </c:pt>
                <c:pt idx="2680" formatCode="General">
                  <c:v>80.587927732125479</c:v>
                </c:pt>
                <c:pt idx="2681" formatCode="General">
                  <c:v>80.605045590428347</c:v>
                </c:pt>
                <c:pt idx="2682" formatCode="General">
                  <c:v>80.622198205911275</c:v>
                </c:pt>
                <c:pt idx="2683" formatCode="General">
                  <c:v>80.639385791157508</c:v>
                </c:pt>
                <c:pt idx="2684" formatCode="General">
                  <c:v>80.656608560926173</c:v>
                </c:pt>
                <c:pt idx="2685" formatCode="General">
                  <c:v>80.673866732183598</c:v>
                </c:pt>
                <c:pt idx="2686" formatCode="General">
                  <c:v>80.691160524135242</c:v>
                </c:pt>
                <c:pt idx="2687" formatCode="General">
                  <c:v>80.708490158258087</c:v>
                </c:pt>
                <c:pt idx="2688" formatCode="General">
                  <c:v>80.725855858333816</c:v>
                </c:pt>
                <c:pt idx="2689" formatCode="General">
                  <c:v>80.743257850482479</c:v>
                </c:pt>
                <c:pt idx="2690" formatCode="General">
                  <c:v>80.760696363196885</c:v>
                </c:pt>
                <c:pt idx="2691" formatCode="General">
                  <c:v>80.778171627377546</c:v>
                </c:pt>
                <c:pt idx="2692" formatCode="General">
                  <c:v>80.795683876368415</c:v>
                </c:pt>
                <c:pt idx="2693" formatCode="General">
                  <c:v>80.813233345993211</c:v>
                </c:pt>
                <c:pt idx="2694" formatCode="General">
                  <c:v>80.830820274592455</c:v>
                </c:pt>
                <c:pt idx="2695" formatCode="General">
                  <c:v>80.84844490306125</c:v>
                </c:pt>
                <c:pt idx="2696" formatCode="General">
                  <c:v>80.86610747488777</c:v>
                </c:pt>
                <c:pt idx="2697" formatCode="General">
                  <c:v>80.88380823619255</c:v>
                </c:pt>
                <c:pt idx="2698" formatCode="General">
                  <c:v>80.901547435768421</c:v>
                </c:pt>
                <c:pt idx="2699" formatCode="General">
                  <c:v>80.919325325121378</c:v>
                </c:pt>
                <c:pt idx="2700" formatCode="General">
                  <c:v>80.93714215851216</c:v>
                </c:pt>
                <c:pt idx="2701" formatCode="General">
                  <c:v>80.954998192998659</c:v>
                </c:pt>
                <c:pt idx="2702" formatCode="General">
                  <c:v>80.972893688479246</c:v>
                </c:pt>
                <c:pt idx="2703" formatCode="General">
                  <c:v>80.990828907736841</c:v>
                </c:pt>
                <c:pt idx="2704" formatCode="General">
                  <c:v>81.008804116483958</c:v>
                </c:pt>
                <c:pt idx="2705" formatCode="General">
                  <c:v>81.026819583408667</c:v>
                </c:pt>
                <c:pt idx="2706" formatCode="General">
                  <c:v>81.044875580221429</c:v>
                </c:pt>
                <c:pt idx="2707" formatCode="General">
                  <c:v>81.062972381702878</c:v>
                </c:pt>
                <c:pt idx="2708" formatCode="General">
                  <c:v>81.081110265752642</c:v>
                </c:pt>
                <c:pt idx="2709" formatCode="General">
                  <c:v>81.099289513439174</c:v>
                </c:pt>
                <c:pt idx="2710" formatCode="General">
                  <c:v>81.117510409050482</c:v>
                </c:pt>
                <c:pt idx="2711" formatCode="General">
                  <c:v>81.135773240146065</c:v>
                </c:pt>
                <c:pt idx="2712" formatCode="General">
                  <c:v>81.154078297609814</c:v>
                </c:pt>
                <c:pt idx="2713" formatCode="General">
                  <c:v>81.172425875704121</c:v>
                </c:pt>
                <c:pt idx="2714" formatCode="General">
                  <c:v>81.190816272125048</c:v>
                </c:pt>
                <c:pt idx="2715" formatCode="General">
                  <c:v>81.209249788058642</c:v>
                </c:pt>
                <c:pt idx="2716" formatCode="General">
                  <c:v>81.227726728238565</c:v>
                </c:pt>
                <c:pt idx="2717" formatCode="General">
                  <c:v>81.246247401004823</c:v>
                </c:pt>
                <c:pt idx="2718" formatCode="General">
                  <c:v>81.264812118363764</c:v>
                </c:pt>
                <c:pt idx="2719" formatCode="General">
                  <c:v>81.283421196049517</c:v>
                </c:pt>
                <c:pt idx="2720" formatCode="General">
                  <c:v>81.302074953586498</c:v>
                </c:pt>
                <c:pt idx="2721" formatCode="General">
                  <c:v>81.320773714353578</c:v>
                </c:pt>
                <c:pt idx="2722" formatCode="General">
                  <c:v>81.339517805649351</c:v>
                </c:pt>
                <c:pt idx="2723" formatCode="General">
                  <c:v>81.358307558759051</c:v>
                </c:pt>
                <c:pt idx="2724" formatCode="General">
                  <c:v>81.37714330902287</c:v>
                </c:pt>
                <c:pt idx="2725" formatCode="General">
                  <c:v>81.396025395905767</c:v>
                </c:pt>
                <c:pt idx="2726" formatCode="General">
                  <c:v>81.414954163068828</c:v>
                </c:pt>
                <c:pt idx="2727" formatCode="General">
                  <c:v>81.433929958442292</c:v>
                </c:pt>
                <c:pt idx="2728" formatCode="General">
                  <c:v>81.452953134300117</c:v>
                </c:pt>
                <c:pt idx="2729" formatCode="General">
                  <c:v>81.472024047336348</c:v>
                </c:pt>
                <c:pt idx="2730" formatCode="General">
                  <c:v>81.491143058743063</c:v>
                </c:pt>
                <c:pt idx="2731" formatCode="General">
                  <c:v>81.510310534290298</c:v>
                </c:pt>
                <c:pt idx="2732" formatCode="General">
                  <c:v>81.52952684440757</c:v>
                </c:pt>
                <c:pt idx="2733" formatCode="General">
                  <c:v>81.548792364267499</c:v>
                </c:pt>
                <c:pt idx="2734" formatCode="General">
                  <c:v>81.568107473871251</c:v>
                </c:pt>
                <c:pt idx="2735" formatCode="General">
                  <c:v>81.587472558135943</c:v>
                </c:pt>
                <c:pt idx="2736" formatCode="General">
                  <c:v>81.606888006984192</c:v>
                </c:pt>
                <c:pt idx="2737" formatCode="General">
                  <c:v>81.626354215435697</c:v>
                </c:pt>
                <c:pt idx="2738" formatCode="General">
                  <c:v>81.645871583701037</c:v>
                </c:pt>
                <c:pt idx="2739" formatCode="General">
                  <c:v>81.665440517277617</c:v>
                </c:pt>
                <c:pt idx="2740" formatCode="General">
                  <c:v>81.685061427048041</c:v>
                </c:pt>
                <c:pt idx="2741" formatCode="General">
                  <c:v>81.704734729380704</c:v>
                </c:pt>
                <c:pt idx="2742" formatCode="General">
                  <c:v>81.724460846232887</c:v>
                </c:pt>
                <c:pt idx="2743" formatCode="General">
                  <c:v>81.744240205256432</c:v>
                </c:pt>
                <c:pt idx="2744" formatCode="General">
                  <c:v>81.764073239905812</c:v>
                </c:pt>
                <c:pt idx="2745" formatCode="General">
                  <c:v>81.783960389549023</c:v>
                </c:pt>
                <c:pt idx="2746" formatCode="General">
                  <c:v>81.803902099581151</c:v>
                </c:pt>
                <c:pt idx="2747" formatCode="General">
                  <c:v>81.823898821540695</c:v>
                </c:pt>
                <c:pt idx="2748" formatCode="General">
                  <c:v>81.84395101322896</c:v>
                </c:pt>
                <c:pt idx="2749" formatCode="General">
                  <c:v>81.86405913883226</c:v>
                </c:pt>
                <c:pt idx="2750" formatCode="General">
                  <c:v>81.884223669047358</c:v>
                </c:pt>
                <c:pt idx="2751" formatCode="General">
                  <c:v>81.904445081209943</c:v>
                </c:pt>
                <c:pt idx="2752" formatCode="General">
                  <c:v>81.924723859426578</c:v>
                </c:pt>
                <c:pt idx="2753" formatCode="General">
                  <c:v>81.945060494709807</c:v>
                </c:pt>
                <c:pt idx="2754" formatCode="General">
                  <c:v>81.965455485116962</c:v>
                </c:pt>
                <c:pt idx="2755" formatCode="General">
                  <c:v>81.985909335892444</c:v>
                </c:pt>
                <c:pt idx="2756" formatCode="General">
                  <c:v>82.006422559613796</c:v>
                </c:pt>
                <c:pt idx="2757" formatCode="General">
                  <c:v>82.026995676341528</c:v>
                </c:pt>
                <c:pt idx="2758" formatCode="General">
                  <c:v>82.047629213772979</c:v>
                </c:pt>
                <c:pt idx="2759" formatCode="General">
                  <c:v>82.068323707400268</c:v>
                </c:pt>
                <c:pt idx="2760" formatCode="General">
                  <c:v>82.089079700672428</c:v>
                </c:pt>
                <c:pt idx="2761" formatCode="General">
                  <c:v>82.109897745161916</c:v>
                </c:pt>
                <c:pt idx="2762" formatCode="General">
                  <c:v>82.130778400735622</c:v>
                </c:pt>
                <c:pt idx="2763" formatCode="General">
                  <c:v>82.151722235730603</c:v>
                </c:pt>
                <c:pt idx="2764" formatCode="General">
                  <c:v>82.172729827134532</c:v>
                </c:pt>
                <c:pt idx="2765" formatCode="General">
                  <c:v>82.19380176077118</c:v>
                </c:pt>
                <c:pt idx="2766" formatCode="General">
                  <c:v>82.214938631490995</c:v>
                </c:pt>
                <c:pt idx="2767" formatCode="General">
                  <c:v>82.236141043367113</c:v>
                </c:pt>
                <c:pt idx="2768" formatCode="General">
                  <c:v>82.257409609896726</c:v>
                </c:pt>
                <c:pt idx="2769" formatCode="General">
                  <c:v>82.278744954208236</c:v>
                </c:pt>
                <c:pt idx="2770" formatCode="General">
                  <c:v>82.300147709274242</c:v>
                </c:pt>
                <c:pt idx="2771" formatCode="General">
                  <c:v>82.32161851813072</c:v>
                </c:pt>
                <c:pt idx="2772" formatCode="General">
                  <c:v>82.343158034102373</c:v>
                </c:pt>
                <c:pt idx="2773" formatCode="General">
                  <c:v>82.364766921034629</c:v>
                </c:pt>
                <c:pt idx="2774" formatCode="General">
                  <c:v>82.386445853532351</c:v>
                </c:pt>
                <c:pt idx="2775" formatCode="General">
                  <c:v>82.408195517205584</c:v>
                </c:pt>
                <c:pt idx="2776" formatCode="General">
                  <c:v>82.430016608922571</c:v>
                </c:pt>
                <c:pt idx="2777" formatCode="General">
                  <c:v>82.451909837070204</c:v>
                </c:pt>
                <c:pt idx="2778" formatCode="General">
                  <c:v>82.473875921822454</c:v>
                </c:pt>
                <c:pt idx="2779" formatCode="General">
                  <c:v>82.495915595416733</c:v>
                </c:pt>
                <c:pt idx="2780" formatCode="General">
                  <c:v>82.518029602438673</c:v>
                </c:pt>
                <c:pt idx="2781" formatCode="General">
                  <c:v>82.540218700115744</c:v>
                </c:pt>
                <c:pt idx="2782" formatCode="General">
                  <c:v>82.562483658619684</c:v>
                </c:pt>
                <c:pt idx="2783" formatCode="General">
                  <c:v>82.584825261378512</c:v>
                </c:pt>
                <c:pt idx="2784" formatCode="General">
                  <c:v>82.607244305398126</c:v>
                </c:pt>
                <c:pt idx="2785" formatCode="General">
                  <c:v>82.629741601594034</c:v>
                </c:pt>
                <c:pt idx="2786" formatCode="General">
                  <c:v>82.652317975133698</c:v>
                </c:pt>
                <c:pt idx="2787" formatCode="General">
                  <c:v>82.674974265789615</c:v>
                </c:pt>
                <c:pt idx="2788" formatCode="General">
                  <c:v>82.697711328303782</c:v>
                </c:pt>
                <c:pt idx="2789" formatCode="General">
                  <c:v>82.720530032764032</c:v>
                </c:pt>
                <c:pt idx="2790" formatCode="General">
                  <c:v>82.743431264992509</c:v>
                </c:pt>
                <c:pt idx="2791" formatCode="General">
                  <c:v>82.766415926946905</c:v>
                </c:pt>
                <c:pt idx="2792" formatCode="General">
                  <c:v>82.789484937135029</c:v>
                </c:pt>
                <c:pt idx="2793" formatCode="General">
                  <c:v>82.812639231042965</c:v>
                </c:pt>
                <c:pt idx="2794" formatCode="General">
                  <c:v>82.8358797615779</c:v>
                </c:pt>
                <c:pt idx="2795" formatCode="General">
                  <c:v>82.859207499525624</c:v>
                </c:pt>
                <c:pt idx="2796" formatCode="General">
                  <c:v>82.882623434023671</c:v>
                </c:pt>
                <c:pt idx="2797" formatCode="General">
                  <c:v>82.906128573050822</c:v>
                </c:pt>
                <c:pt idx="2798" formatCode="General">
                  <c:v>82.929723943933311</c:v>
                </c:pt>
                <c:pt idx="2799" formatCode="General">
                  <c:v>82.953410593868838</c:v>
                </c:pt>
                <c:pt idx="2800" formatCode="General">
                  <c:v>82.977189590468825</c:v>
                </c:pt>
                <c:pt idx="2801" formatCode="General">
                  <c:v>83.001062022319942</c:v>
                </c:pt>
                <c:pt idx="2802" formatCode="General">
                  <c:v>83.025028999565635</c:v>
                </c:pt>
                <c:pt idx="2803" formatCode="General">
                  <c:v>83.049091654508487</c:v>
                </c:pt>
                <c:pt idx="2804" formatCode="General">
                  <c:v>83.073251142234497</c:v>
                </c:pt>
                <c:pt idx="2805" formatCode="General">
                  <c:v>83.097508641260035</c:v>
                </c:pt>
                <c:pt idx="2806" formatCode="General">
                  <c:v>83.121865354202754</c:v>
                </c:pt>
                <c:pt idx="2807" formatCode="General">
                  <c:v>83.146322508477226</c:v>
                </c:pt>
                <c:pt idx="2808" formatCode="General">
                  <c:v>83.17088135701681</c:v>
                </c:pt>
                <c:pt idx="2809" formatCode="General">
                  <c:v>83.195543179022565</c:v>
                </c:pt>
                <c:pt idx="2810" formatCode="General">
                  <c:v>83.220309280740835</c:v>
                </c:pt>
                <c:pt idx="2811" formatCode="General">
                  <c:v>83.245180996270591</c:v>
                </c:pt>
                <c:pt idx="2812" formatCode="General">
                  <c:v>83.270159688401975</c:v>
                </c:pt>
                <c:pt idx="2813" formatCode="General">
                  <c:v>83.295246749487745</c:v>
                </c:pt>
                <c:pt idx="2814" formatCode="General">
                  <c:v>83.320443602348917</c:v>
                </c:pt>
                <c:pt idx="2815" formatCode="General">
                  <c:v>83.345751701216329</c:v>
                </c:pt>
                <c:pt idx="2816" formatCode="General">
                  <c:v>83.371172532710276</c:v>
                </c:pt>
                <c:pt idx="2817" formatCode="General">
                  <c:v>83.396707616859317</c:v>
                </c:pt>
                <c:pt idx="2818" formatCode="General">
                  <c:v>83.422358508161039</c:v>
                </c:pt>
                <c:pt idx="2819" formatCode="General">
                  <c:v>83.448126796686367</c:v>
                </c:pt>
                <c:pt idx="2820" formatCode="General">
                  <c:v>83.474014109229742</c:v>
                </c:pt>
                <c:pt idx="2821" formatCode="General">
                  <c:v>83.500022110507672</c:v>
                </c:pt>
                <c:pt idx="2822" formatCode="General">
                  <c:v>83.526152504407946</c:v>
                </c:pt>
                <c:pt idx="2823" formatCode="General">
                  <c:v>83.552407035292333</c:v>
                </c:pt>
                <c:pt idx="2824" formatCode="General">
                  <c:v>83.578787489355491</c:v>
                </c:pt>
                <c:pt idx="2825" formatCode="General">
                  <c:v>83.605295696043072</c:v>
                </c:pt>
                <c:pt idx="2826" formatCode="General">
                  <c:v>83.631933529532347</c:v>
                </c:pt>
                <c:pt idx="2827" formatCode="General">
                  <c:v>83.658702910278492</c:v>
                </c:pt>
                <c:pt idx="2828" formatCode="General">
                  <c:v>83.685605806630363</c:v>
                </c:pt>
                <c:pt idx="2829" formatCode="General">
                  <c:v>83.712644236519623</c:v>
                </c:pt>
                <c:pt idx="2830" formatCode="General">
                  <c:v>83.739820269227081</c:v>
                </c:pt>
                <c:pt idx="2831" formatCode="General">
                  <c:v>83.767136027230805</c:v>
                </c:pt>
                <c:pt idx="2832" formatCode="General">
                  <c:v>83.794593688140807</c:v>
                </c:pt>
                <c:pt idx="2833" formatCode="General">
                  <c:v>83.82219548672488</c:v>
                </c:pt>
                <c:pt idx="2834" formatCode="General">
                  <c:v>83.849943717031394</c:v>
                </c:pt>
                <c:pt idx="2835" formatCode="General">
                  <c:v>83.877840734614409</c:v>
                </c:pt>
                <c:pt idx="2836" formatCode="General">
                  <c:v>83.905888958867351</c:v>
                </c:pt>
                <c:pt idx="2837" formatCode="General">
                  <c:v>83.934090875471838</c:v>
                </c:pt>
                <c:pt idx="2838" formatCode="General">
                  <c:v>83.962449038968643</c:v>
                </c:pt>
                <c:pt idx="2839" formatCode="General">
                  <c:v>83.990966075458076</c:v>
                </c:pt>
                <c:pt idx="2840" formatCode="General">
                  <c:v>84.019644685438422</c:v>
                </c:pt>
                <c:pt idx="2841" formatCode="General">
                  <c:v>84.04848764679052</c:v>
                </c:pt>
                <c:pt idx="2842" formatCode="General">
                  <c:v>84.077497817918129</c:v>
                </c:pt>
                <c:pt idx="2843" formatCode="General">
                  <c:v>84.106678141054161</c:v>
                </c:pt>
                <c:pt idx="2844" formatCode="General">
                  <c:v>84.136031645743444</c:v>
                </c:pt>
                <c:pt idx="2845" formatCode="General">
                  <c:v>84.165561452513771</c:v>
                </c:pt>
                <c:pt idx="2846" formatCode="General">
                  <c:v>84.19527077674789</c:v>
                </c:pt>
                <c:pt idx="2847" formatCode="General">
                  <c:v>84.225162932769805</c:v>
                </c:pt>
                <c:pt idx="2848" formatCode="General">
                  <c:v>84.255241338160431</c:v>
                </c:pt>
                <c:pt idx="2849" formatCode="General">
                  <c:v>84.285509518318236</c:v>
                </c:pt>
                <c:pt idx="2850" formatCode="General">
                  <c:v>84.315971111282053</c:v>
                </c:pt>
                <c:pt idx="2851" formatCode="General">
                  <c:v>84.346629872835194</c:v>
                </c:pt>
                <c:pt idx="2852" formatCode="General">
                  <c:v>84.377489681910461</c:v>
                </c:pt>
                <c:pt idx="2853" formatCode="General">
                  <c:v>84.408554546318683</c:v>
                </c:pt>
                <c:pt idx="2854" formatCode="General">
                  <c:v>84.439828608824371</c:v>
                </c:pt>
                <c:pt idx="2855" formatCode="General">
                  <c:v>84.471316153594586</c:v>
                </c:pt>
                <c:pt idx="2856" formatCode="General">
                  <c:v>84.503021613049725</c:v>
                </c:pt>
                <c:pt idx="2857" formatCode="General">
                  <c:v>84.534949575146911</c:v>
                </c:pt>
                <c:pt idx="2858" formatCode="General">
                  <c:v>84.567104791129935</c:v>
                </c:pt>
                <c:pt idx="2859" formatCode="General">
                  <c:v>84.599492183783028</c:v>
                </c:pt>
                <c:pt idx="2860" formatCode="General">
                  <c:v>84.632116856228819</c:v>
                </c:pt>
                <c:pt idx="2861" formatCode="General">
                  <c:v>84.664984101315156</c:v>
                </c:pt>
                <c:pt idx="2862" formatCode="General">
                  <c:v>84.698099411639504</c:v>
                </c:pt>
                <c:pt idx="2863" formatCode="General">
                  <c:v>84.731468490264902</c:v>
                </c:pt>
                <c:pt idx="2864" formatCode="General">
                  <c:v>84.765097262186558</c:v>
                </c:pt>
                <c:pt idx="2865" formatCode="General">
                  <c:v>84.798991886614317</c:v>
                </c:pt>
                <c:pt idx="2866" formatCode="General">
                  <c:v>84.833158770143243</c:v>
                </c:pt>
                <c:pt idx="2867" formatCode="General">
                  <c:v>84.867604580891992</c:v>
                </c:pt>
                <c:pt idx="2868" formatCode="General">
                  <c:v>84.902336263697265</c:v>
                </c:pt>
                <c:pt idx="2869" formatCode="General">
                  <c:v>84.937361056462706</c:v>
                </c:pt>
                <c:pt idx="2870" formatCode="General">
                  <c:v>84.972686507770774</c:v>
                </c:pt>
                <c:pt idx="2871" formatCode="General">
                  <c:v>85.008320495879445</c:v>
                </c:pt>
                <c:pt idx="2872" formatCode="General">
                  <c:v>85.044271249238889</c:v>
                </c:pt>
                <c:pt idx="2873" formatCode="General">
                  <c:v>85.080547368679532</c:v>
                </c:pt>
                <c:pt idx="2874" formatCode="General">
                  <c:v>85.11715785144105</c:v>
                </c:pt>
                <c:pt idx="2875" formatCode="General">
                  <c:v>85.154112117232458</c:v>
                </c:pt>
                <c:pt idx="2876" formatCode="General">
                  <c:v>85.191420036537139</c:v>
                </c:pt>
                <c:pt idx="2877" formatCode="General">
                  <c:v>85.229091961403782</c:v>
                </c:pt>
                <c:pt idx="2878" formatCode="General">
                  <c:v>85.267138758995515</c:v>
                </c:pt>
                <c:pt idx="2879" formatCode="General">
                  <c:v>85.305571848205176</c:v>
                </c:pt>
                <c:pt idx="2880" formatCode="General">
                  <c:v>85.344403239686542</c:v>
                </c:pt>
                <c:pt idx="2881" formatCode="General">
                  <c:v>85.383645579699163</c:v>
                </c:pt>
                <c:pt idx="2882" formatCode="General">
                  <c:v>85.423312198220344</c:v>
                </c:pt>
                <c:pt idx="2883" formatCode="General">
                  <c:v>85.463417161843481</c:v>
                </c:pt>
                <c:pt idx="2884" formatCode="General">
                  <c:v>85.503975332057635</c:v>
                </c:pt>
                <c:pt idx="2885" formatCode="General">
                  <c:v>85.545002429592799</c:v>
                </c:pt>
                <c:pt idx="2886" formatCode="General">
                  <c:v>85.586515105621402</c:v>
                </c:pt>
                <c:pt idx="2887" formatCode="General">
                  <c:v>85.62853102072981</c:v>
                </c:pt>
                <c:pt idx="2888" formatCode="General">
                  <c:v>85.671068932722818</c:v>
                </c:pt>
                <c:pt idx="2889" formatCode="General">
                  <c:v>85.714148794499025</c:v>
                </c:pt>
                <c:pt idx="2890" formatCode="General">
                  <c:v>85.757791863445973</c:v>
                </c:pt>
                <c:pt idx="2891" formatCode="General">
                  <c:v>85.802020824057252</c:v>
                </c:pt>
                <c:pt idx="2892" formatCode="General">
                  <c:v>85.846859925778332</c:v>
                </c:pt>
                <c:pt idx="2893" formatCode="General">
                  <c:v>85.892335138458932</c:v>
                </c:pt>
                <c:pt idx="2894" formatCode="General">
                  <c:v>85.938474328241227</c:v>
                </c:pt>
                <c:pt idx="2895" formatCode="General">
                  <c:v>85.985307457266146</c:v>
                </c:pt>
                <c:pt idx="2896" formatCode="General">
                  <c:v>86.032866811263048</c:v>
                </c:pt>
                <c:pt idx="2897" formatCode="General">
                  <c:v>86.081187259933927</c:v>
                </c:pt>
                <c:pt idx="2898" formatCode="General">
                  <c:v>86.130306556099455</c:v>
                </c:pt>
                <c:pt idx="2899" formatCode="General">
                  <c:v>86.18026568090221</c:v>
                </c:pt>
                <c:pt idx="2900" formatCode="General">
                  <c:v>86.231109244041832</c:v>
                </c:pt>
                <c:pt idx="2901" formatCode="General">
                  <c:v>86.282885950160832</c:v>
                </c:pt>
                <c:pt idx="2902" formatCode="General">
                  <c:v>86.335649145256156</c:v>
                </c:pt>
                <c:pt idx="2903" formatCode="General">
                  <c:v>86.389457460567627</c:v>
                </c:pt>
                <c:pt idx="2904" formatCode="General">
                  <c:v>86.444375576079523</c:v>
                </c:pt>
                <c:pt idx="2905" formatCode="General">
                  <c:v>86.500475131968599</c:v>
                </c:pt>
                <c:pt idx="2906" formatCode="General">
                  <c:v>86.557835824623751</c:v>
                </c:pt>
                <c:pt idx="2907" formatCode="General">
                  <c:v>86.616546735085478</c:v>
                </c:pt>
                <c:pt idx="2908" formatCode="General">
                  <c:v>86.676707953142198</c:v>
                </c:pt>
                <c:pt idx="2909" formatCode="General">
                  <c:v>86.73843258172063</c:v>
                </c:pt>
                <c:pt idx="2910" formatCode="General">
                  <c:v>86.801849236424744</c:v>
                </c:pt>
                <c:pt idx="2911" formatCode="General">
                  <c:v>86.867105198472245</c:v>
                </c:pt>
                <c:pt idx="2912" formatCode="General">
                  <c:v>86.934370442767928</c:v>
                </c:pt>
                <c:pt idx="2913" formatCode="General">
                  <c:v>87.003842857683622</c:v>
                </c:pt>
                <c:pt idx="2914" formatCode="General">
                  <c:v>87.07575511806759</c:v>
                </c:pt>
                <c:pt idx="2915" formatCode="General">
                  <c:v>87.150383900405444</c:v>
                </c:pt>
                <c:pt idx="2916" formatCode="General">
                  <c:v>87.228062496451841</c:v>
                </c:pt>
                <c:pt idx="2917" formatCode="General">
                  <c:v>87.309198495574961</c:v>
                </c:pt>
                <c:pt idx="2918" formatCode="General">
                  <c:v>87.394299272639358</c:v>
                </c:pt>
                <c:pt idx="2919" formatCode="General">
                  <c:v>87.484009957611732</c:v>
                </c:pt>
                <c:pt idx="2920" formatCode="General">
                  <c:v>87.579172285409598</c:v>
                </c:pt>
                <c:pt idx="2921" formatCode="General">
                  <c:v>87.680920352154246</c:v>
                </c:pt>
                <c:pt idx="2922" formatCode="General">
                  <c:v>87.790846252998506</c:v>
                </c:pt>
                <c:pt idx="2923" formatCode="General">
                  <c:v>87.911310340243261</c:v>
                </c:pt>
                <c:pt idx="2924" formatCode="General">
                  <c:v>88.046088937087703</c:v>
                </c:pt>
                <c:pt idx="2925" formatCode="General">
                  <c:v>88.201958377322867</c:v>
                </c:pt>
                <c:pt idx="2926" formatCode="General">
                  <c:v>88.393718372689165</c:v>
                </c:pt>
                <c:pt idx="2927" formatCode="General">
                  <c:v>88.672236780081107</c:v>
                </c:pt>
              </c:numCache>
            </c:numRef>
          </c:xVal>
          <c:yVal>
            <c:numRef>
              <c:f>Univariate!UV_QQ_Triangular</c:f>
              <c:numCache>
                <c:formatCode>0.0</c:formatCode>
                <c:ptCount val="2928"/>
                <c:pt idx="0">
                  <c:v>36.822982806837331</c:v>
                </c:pt>
                <c:pt idx="1">
                  <c:v>37.244411870486125</c:v>
                </c:pt>
                <c:pt idx="2">
                  <c:v>37.53456588956616</c:v>
                </c:pt>
                <c:pt idx="3">
                  <c:v>37.770413540947224</c:v>
                </c:pt>
                <c:pt idx="4">
                  <c:v>37.974348420512008</c:v>
                </c:pt>
                <c:pt idx="5">
                  <c:v>38.156623868538084</c:v>
                </c:pt>
                <c:pt idx="6">
                  <c:v>38.322953878455046</c:v>
                </c:pt>
                <c:pt idx="7">
                  <c:v>38.476909923578944</c:v>
                </c:pt>
                <c:pt idx="8">
                  <c:v>38.620901019442385</c:v>
                </c:pt>
                <c:pt idx="9">
                  <c:v>38.756643178537793</c:v>
                </c:pt>
                <c:pt idx="10">
                  <c:v>38.885410038616733</c:v>
                </c:pt>
                <c:pt idx="11">
                  <c:v>39.008177752459645</c:v>
                </c:pt>
                <c:pt idx="12">
                  <c:v>39.125714034186679</c:v>
                </c:pt>
                <c:pt idx="13">
                  <c:v>39.238635611458378</c:v>
                </c:pt>
                <c:pt idx="14">
                  <c:v>39.347446791452832</c:v>
                </c:pt>
                <c:pt idx="15">
                  <c:v>39.452566216202882</c:v>
                </c:pt>
                <c:pt idx="16">
                  <c:v>39.554345948411928</c:v>
                </c:pt>
                <c:pt idx="17">
                  <c:v>39.653085415008405</c:v>
                </c:pt>
                <c:pt idx="18">
                  <c:v>39.74904180676706</c:v>
                </c:pt>
                <c:pt idx="19">
                  <c:v>39.842437976411539</c:v>
                </c:pt>
                <c:pt idx="20">
                  <c:v>39.933468533533521</c:v>
                </c:pt>
                <c:pt idx="21">
                  <c:v>40.022304615333461</c:v>
                </c:pt>
                <c:pt idx="22">
                  <c:v>40.109097668698496</c:v>
                </c:pt>
                <c:pt idx="23">
                  <c:v>40.193982483066172</c:v>
                </c:pt>
                <c:pt idx="24">
                  <c:v>40.277079647861356</c:v>
                </c:pt>
                <c:pt idx="25">
                  <c:v>40.3584975625715</c:v>
                </c:pt>
                <c:pt idx="26">
                  <c:v>40.438334095145258</c:v>
                </c:pt>
                <c:pt idx="27">
                  <c:v>40.516677961114041</c:v>
                </c:pt>
                <c:pt idx="28">
                  <c:v>40.59360987885384</c:v>
                </c:pt>
                <c:pt idx="29">
                  <c:v>40.669203543859673</c:v>
                </c:pt>
                <c:pt idx="30">
                  <c:v>40.743526455526343</c:v>
                </c:pt>
                <c:pt idx="31">
                  <c:v>40.816640622841682</c:v>
                </c:pt>
                <c:pt idx="32">
                  <c:v>40.888603169986574</c:v>
                </c:pt>
                <c:pt idx="33">
                  <c:v>40.959466858665309</c:v>
                </c:pt>
                <c:pt idx="34">
                  <c:v>41.029280540746676</c:v>
                </c:pt>
                <c:pt idx="35">
                  <c:v>41.098089552253953</c:v>
                </c:pt>
                <c:pt idx="36">
                  <c:v>41.165936057733113</c:v>
                </c:pt>
                <c:pt idx="37">
                  <c:v>41.232859352430637</c:v>
                </c:pt>
                <c:pt idx="38">
                  <c:v>41.298896128431565</c:v>
                </c:pt>
                <c:pt idx="39">
                  <c:v>41.364080709876184</c:v>
                </c:pt>
                <c:pt idx="40">
                  <c:v>41.428445261536027</c:v>
                </c:pt>
                <c:pt idx="41">
                  <c:v>41.492019974346917</c:v>
                </c:pt>
                <c:pt idx="42">
                  <c:v>41.554833230935976</c:v>
                </c:pt>
                <c:pt idx="43">
                  <c:v>41.61691175371795</c:v>
                </c:pt>
                <c:pt idx="44">
                  <c:v>41.678280737752821</c:v>
                </c:pt>
                <c:pt idx="45">
                  <c:v>41.73896397023875</c:v>
                </c:pt>
                <c:pt idx="46">
                  <c:v>41.798983938247446</c:v>
                </c:pt>
                <c:pt idx="47">
                  <c:v>41.858361926085905</c:v>
                </c:pt>
                <c:pt idx="48">
                  <c:v>41.917118103479787</c:v>
                </c:pt>
                <c:pt idx="49">
                  <c:v>41.975271605614267</c:v>
                </c:pt>
                <c:pt idx="50">
                  <c:v>42.032840605932996</c:v>
                </c:pt>
                <c:pt idx="51">
                  <c:v>42.089842382480057</c:v>
                </c:pt>
                <c:pt idx="52">
                  <c:v>42.146293378471618</c:v>
                </c:pt>
                <c:pt idx="53">
                  <c:v>42.202209257698911</c:v>
                </c:pt>
                <c:pt idx="54">
                  <c:v>42.25760495529174</c:v>
                </c:pt>
                <c:pt idx="55">
                  <c:v>42.312494724308586</c:v>
                </c:pt>
                <c:pt idx="56">
                  <c:v>42.366892178565244</c:v>
                </c:pt>
                <c:pt idx="57">
                  <c:v>42.420810332066608</c:v>
                </c:pt>
                <c:pt idx="58">
                  <c:v>42.474261635365146</c:v>
                </c:pt>
                <c:pt idx="59">
                  <c:v>42.527258009133945</c:v>
                </c:pt>
                <c:pt idx="60">
                  <c:v>42.579810875210704</c:v>
                </c:pt>
                <c:pt idx="61">
                  <c:v>42.631931185341728</c:v>
                </c:pt>
                <c:pt idx="62">
                  <c:v>42.683629447830825</c:v>
                </c:pt>
                <c:pt idx="63">
                  <c:v>42.734915752276834</c:v>
                </c:pt>
                <c:pt idx="64">
                  <c:v>42.785799792564561</c:v>
                </c:pt>
                <c:pt idx="65">
                  <c:v>42.8362908882577</c:v>
                </c:pt>
                <c:pt idx="66">
                  <c:v>42.886398004527365</c:v>
                </c:pt>
                <c:pt idx="67">
                  <c:v>42.936129770736841</c:v>
                </c:pt>
                <c:pt idx="68">
                  <c:v>42.985494497791798</c:v>
                </c:pt>
                <c:pt idx="69">
                  <c:v>43.034500194354656</c:v>
                </c:pt>
                <c:pt idx="70">
                  <c:v>43.08315458201271</c:v>
                </c:pt>
                <c:pt idx="71">
                  <c:v>43.131465109481347</c:v>
                </c:pt>
                <c:pt idx="72">
                  <c:v>43.179438965916404</c:v>
                </c:pt>
                <c:pt idx="73">
                  <c:v>43.227083093402889</c:v>
                </c:pt>
                <c:pt idx="74">
                  <c:v>43.274404198681637</c:v>
                </c:pt>
                <c:pt idx="75">
                  <c:v>43.321408764169888</c:v>
                </c:pt>
                <c:pt idx="76">
                  <c:v>43.368103058327165</c:v>
                </c:pt>
                <c:pt idx="77">
                  <c:v>43.414493145413182</c:v>
                </c:pt>
                <c:pt idx="78">
                  <c:v>43.460584894681062</c:v>
                </c:pt>
                <c:pt idx="79">
                  <c:v>43.506383989045048</c:v>
                </c:pt>
                <c:pt idx="80">
                  <c:v>43.551895933259175</c:v>
                </c:pt>
                <c:pt idx="81">
                  <c:v>43.597126061640004</c:v>
                </c:pt>
                <c:pt idx="82">
                  <c:v>43.642079545364339</c:v>
                </c:pt>
                <c:pt idx="83">
                  <c:v>43.686761399369928</c:v>
                </c:pt>
                <c:pt idx="84">
                  <c:v>43.731176488885382</c:v>
                </c:pt>
                <c:pt idx="85">
                  <c:v>43.775329535613395</c:v>
                </c:pt>
                <c:pt idx="86">
                  <c:v>43.819225123589362</c:v>
                </c:pt>
                <c:pt idx="87">
                  <c:v>43.862867704736139</c:v>
                </c:pt>
                <c:pt idx="88">
                  <c:v>43.906261604133832</c:v>
                </c:pt>
                <c:pt idx="89">
                  <c:v>43.949411025022457</c:v>
                </c:pt>
                <c:pt idx="90">
                  <c:v>43.992320053553684</c:v>
                </c:pt>
                <c:pt idx="91">
                  <c:v>44.034992663306951</c:v>
                </c:pt>
                <c:pt idx="92">
                  <c:v>44.077432719584081</c:v>
                </c:pt>
                <c:pt idx="93">
                  <c:v>44.119643983495479</c:v>
                </c:pt>
                <c:pt idx="94">
                  <c:v>44.161630115850215</c:v>
                </c:pt>
                <c:pt idx="95">
                  <c:v>44.203394680861322</c:v>
                </c:pt>
                <c:pt idx="96">
                  <c:v>44.244941149676954</c:v>
                </c:pt>
                <c:pt idx="97">
                  <c:v>44.286272903747239</c:v>
                </c:pt>
                <c:pt idx="98">
                  <c:v>44.327393238036215</c:v>
                </c:pt>
                <c:pt idx="99">
                  <c:v>44.368305364087306</c:v>
                </c:pt>
                <c:pt idx="100">
                  <c:v>44.409012412950545</c:v>
                </c:pt>
                <c:pt idx="101">
                  <c:v>44.449517437979026</c:v>
                </c:pt>
                <c:pt idx="102">
                  <c:v>44.489823417501675</c:v>
                </c:pt>
                <c:pt idx="103">
                  <c:v>44.529933257378943</c:v>
                </c:pt>
                <c:pt idx="104">
                  <c:v>44.569849793447673</c:v>
                </c:pt>
                <c:pt idx="105">
                  <c:v>44.609575793860913</c:v>
                </c:pt>
                <c:pt idx="106">
                  <c:v>44.649113961328133</c:v>
                </c:pt>
                <c:pt idx="107">
                  <c:v>44.688466935261062</c:v>
                </c:pt>
                <c:pt idx="108">
                  <c:v>44.727637293829815</c:v>
                </c:pt>
                <c:pt idx="109">
                  <c:v>44.766627555934043</c:v>
                </c:pt>
                <c:pt idx="110">
                  <c:v>44.805440183093125</c:v>
                </c:pt>
                <c:pt idx="111">
                  <c:v>44.844077581259711</c:v>
                </c:pt>
                <c:pt idx="112">
                  <c:v>44.882542102560052</c:v>
                </c:pt>
                <c:pt idx="113">
                  <c:v>44.920836046965043</c:v>
                </c:pt>
                <c:pt idx="114">
                  <c:v>44.958961663895025</c:v>
                </c:pt>
                <c:pt idx="115">
                  <c:v>44.996921153761711</c:v>
                </c:pt>
                <c:pt idx="116">
                  <c:v>45.034716669450169</c:v>
                </c:pt>
                <c:pt idx="117">
                  <c:v>45.072350317743627</c:v>
                </c:pt>
                <c:pt idx="118">
                  <c:v>45.109824160693904</c:v>
                </c:pt>
                <c:pt idx="119">
                  <c:v>45.147140216939817</c:v>
                </c:pt>
                <c:pt idx="120">
                  <c:v>45.184300462976132</c:v>
                </c:pt>
                <c:pt idx="121">
                  <c:v>45.221306834375149</c:v>
                </c:pt>
                <c:pt idx="122">
                  <c:v>45.258161226963161</c:v>
                </c:pt>
                <c:pt idx="123">
                  <c:v>45.294865497953815</c:v>
                </c:pt>
                <c:pt idx="124">
                  <c:v>45.331421467040194</c:v>
                </c:pt>
                <c:pt idx="125">
                  <c:v>45.367830917447556</c:v>
                </c:pt>
                <c:pt idx="126">
                  <c:v>45.404095596948366</c:v>
                </c:pt>
                <c:pt idx="127">
                  <c:v>45.440217218841319</c:v>
                </c:pt>
                <c:pt idx="128">
                  <c:v>45.476197462895847</c:v>
                </c:pt>
                <c:pt idx="129">
                  <c:v>45.512037976263642</c:v>
                </c:pt>
                <c:pt idx="130">
                  <c:v>45.547740374358511</c:v>
                </c:pt>
                <c:pt idx="131">
                  <c:v>45.58330624170604</c:v>
                </c:pt>
                <c:pt idx="132">
                  <c:v>45.618737132764132</c:v>
                </c:pt>
                <c:pt idx="133">
                  <c:v>45.654034572715794</c:v>
                </c:pt>
                <c:pt idx="134">
                  <c:v>45.689200058235251</c:v>
                </c:pt>
                <c:pt idx="135">
                  <c:v>45.72423505822843</c:v>
                </c:pt>
                <c:pt idx="136">
                  <c:v>45.759141014548931</c:v>
                </c:pt>
                <c:pt idx="137">
                  <c:v>45.793919342690451</c:v>
                </c:pt>
                <c:pt idx="138">
                  <c:v>45.828571432456535</c:v>
                </c:pt>
                <c:pt idx="139">
                  <c:v>45.863098648608648</c:v>
                </c:pt>
                <c:pt idx="140">
                  <c:v>45.897502331493378</c:v>
                </c:pt>
                <c:pt idx="141">
                  <c:v>45.931783797649537</c:v>
                </c:pt>
                <c:pt idx="142">
                  <c:v>45.965944340396078</c:v>
                </c:pt>
                <c:pt idx="143">
                  <c:v>45.999985230401364</c:v>
                </c:pt>
                <c:pt idx="144">
                  <c:v>46.033907716234729</c:v>
                </c:pt>
                <c:pt idx="145">
                  <c:v>46.067713024900804</c:v>
                </c:pt>
                <c:pt idx="146">
                  <c:v>46.101402362357391</c:v>
                </c:pt>
                <c:pt idx="147">
                  <c:v>46.134976914017457</c:v>
                </c:pt>
                <c:pt idx="148">
                  <c:v>46.1684378452358</c:v>
                </c:pt>
                <c:pt idx="149">
                  <c:v>46.201786301781034</c:v>
                </c:pt>
                <c:pt idx="150">
                  <c:v>46.23502341029338</c:v>
                </c:pt>
                <c:pt idx="151">
                  <c:v>46.268150278728783</c:v>
                </c:pt>
                <c:pt idx="152">
                  <c:v>46.301167996789843</c:v>
                </c:pt>
                <c:pt idx="153">
                  <c:v>46.334077636344084</c:v>
                </c:pt>
                <c:pt idx="154">
                  <c:v>46.366880251829983</c:v>
                </c:pt>
                <c:pt idx="155">
                  <c:v>46.399576880651139</c:v>
                </c:pt>
                <c:pt idx="156">
                  <c:v>46.432168543559108</c:v>
                </c:pt>
                <c:pt idx="157">
                  <c:v>46.464656245025232</c:v>
                </c:pt>
                <c:pt idx="158">
                  <c:v>46.497040973601834</c:v>
                </c:pt>
                <c:pt idx="159">
                  <c:v>46.529323702273231</c:v>
                </c:pt>
                <c:pt idx="160">
                  <c:v>46.561505388796789</c:v>
                </c:pt>
                <c:pt idx="161">
                  <c:v>46.593586976034494</c:v>
                </c:pt>
                <c:pt idx="162">
                  <c:v>46.625569392275246</c:v>
                </c:pt>
                <c:pt idx="163">
                  <c:v>46.657453551548286</c:v>
                </c:pt>
                <c:pt idx="164">
                  <c:v>46.689240353927985</c:v>
                </c:pt>
                <c:pt idx="165">
                  <c:v>46.720930685830297</c:v>
                </c:pt>
                <c:pt idx="166">
                  <c:v>46.752525420301183</c:v>
                </c:pt>
                <c:pt idx="167">
                  <c:v>46.784025417297272</c:v>
                </c:pt>
                <c:pt idx="168">
                  <c:v>46.815431523958935</c:v>
                </c:pt>
                <c:pt idx="169">
                  <c:v>46.846744574876119</c:v>
                </c:pt>
                <c:pt idx="170">
                  <c:v>46.877965392347136</c:v>
                </c:pt>
                <c:pt idx="171">
                  <c:v>46.90909478663059</c:v>
                </c:pt>
                <c:pt idx="172">
                  <c:v>46.94013355619078</c:v>
                </c:pt>
                <c:pt idx="173">
                  <c:v>46.971082487936599</c:v>
                </c:pt>
                <c:pt idx="174">
                  <c:v>47.001942357454382</c:v>
                </c:pt>
                <c:pt idx="175">
                  <c:v>47.032713929234617</c:v>
                </c:pt>
                <c:pt idx="176">
                  <c:v>47.063397956892977</c:v>
                </c:pt>
                <c:pt idx="177">
                  <c:v>47.093995183385616</c:v>
                </c:pt>
                <c:pt idx="178">
                  <c:v>47.124506341219096</c:v>
                </c:pt>
                <c:pt idx="179">
                  <c:v>47.154932152655</c:v>
                </c:pt>
                <c:pt idx="180">
                  <c:v>47.1852733299094</c:v>
                </c:pt>
                <c:pt idx="181">
                  <c:v>47.215530575347401</c:v>
                </c:pt>
                <c:pt idx="182">
                  <c:v>47.245704581672825</c:v>
                </c:pt>
                <c:pt idx="183">
                  <c:v>47.275796032113263</c:v>
                </c:pt>
                <c:pt idx="184">
                  <c:v>47.305805600600578</c:v>
                </c:pt>
                <c:pt idx="185">
                  <c:v>47.335733951946978</c:v>
                </c:pt>
                <c:pt idx="186">
                  <c:v>47.365581742016914</c:v>
                </c:pt>
                <c:pt idx="187">
                  <c:v>47.395349617894738</c:v>
                </c:pt>
                <c:pt idx="188">
                  <c:v>47.425038218048371</c:v>
                </c:pt>
                <c:pt idx="189">
                  <c:v>47.454648172489129</c:v>
                </c:pt>
                <c:pt idx="190">
                  <c:v>47.484180102927667</c:v>
                </c:pt>
                <c:pt idx="191">
                  <c:v>47.513634622926304</c:v>
                </c:pt>
                <c:pt idx="192">
                  <c:v>47.543012338047745</c:v>
                </c:pt>
                <c:pt idx="193">
                  <c:v>47.572313846000384</c:v>
                </c:pt>
                <c:pt idx="194">
                  <c:v>47.601539736780111</c:v>
                </c:pt>
                <c:pt idx="195">
                  <c:v>47.630690592809017</c:v>
                </c:pt>
                <c:pt idx="196">
                  <c:v>47.659766989070725</c:v>
                </c:pt>
                <c:pt idx="197">
                  <c:v>47.688769493242781</c:v>
                </c:pt>
                <c:pt idx="198">
                  <c:v>47.717698665825935</c:v>
                </c:pt>
                <c:pt idx="199">
                  <c:v>47.746555060270545</c:v>
                </c:pt>
                <c:pt idx="200">
                  <c:v>47.775339223100083</c:v>
                </c:pt>
                <c:pt idx="201">
                  <c:v>47.804051694031941</c:v>
                </c:pt>
                <c:pt idx="202">
                  <c:v>47.832693006095496</c:v>
                </c:pt>
                <c:pt idx="203">
                  <c:v>47.861263685747545</c:v>
                </c:pt>
                <c:pt idx="204">
                  <c:v>47.889764252985231</c:v>
                </c:pt>
                <c:pt idx="205">
                  <c:v>47.918195221456457</c:v>
                </c:pt>
                <c:pt idx="206">
                  <c:v>47.946557098567894</c:v>
                </c:pt>
                <c:pt idx="207">
                  <c:v>47.974850385590656</c:v>
                </c:pt>
                <c:pt idx="208">
                  <c:v>48.003075577763632</c:v>
                </c:pt>
                <c:pt idx="209">
                  <c:v>48.031233164394649</c:v>
                </c:pt>
                <c:pt idx="210">
                  <c:v>48.059323628959447</c:v>
                </c:pt>
                <c:pt idx="211">
                  <c:v>48.087347449198525</c:v>
                </c:pt>
                <c:pt idx="212">
                  <c:v>48.115305097211944</c:v>
                </c:pt>
                <c:pt idx="213">
                  <c:v>48.14319703955212</c:v>
                </c:pt>
                <c:pt idx="214">
                  <c:v>48.171023737314663</c:v>
                </c:pt>
                <c:pt idx="215">
                  <c:v>48.198785646227307</c:v>
                </c:pt>
                <c:pt idx="216">
                  <c:v>48.226483216737009</c:v>
                </c:pt>
                <c:pt idx="217">
                  <c:v>48.254116894095198</c:v>
                </c:pt>
                <c:pt idx="218">
                  <c:v>48.281687118441312</c:v>
                </c:pt>
                <c:pt idx="219">
                  <c:v>48.309194324884558</c:v>
                </c:pt>
                <c:pt idx="220">
                  <c:v>48.336638943584077</c:v>
                </c:pt>
                <c:pt idx="221">
                  <c:v>48.364021399827379</c:v>
                </c:pt>
                <c:pt idx="222">
                  <c:v>48.391342114107267</c:v>
                </c:pt>
                <c:pt idx="223">
                  <c:v>48.418601502197177</c:v>
                </c:pt>
                <c:pt idx="224">
                  <c:v>48.445799975224965</c:v>
                </c:pt>
                <c:pt idx="225">
                  <c:v>48.4729379397453</c:v>
                </c:pt>
                <c:pt idx="226">
                  <c:v>48.500015797810534</c:v>
                </c:pt>
                <c:pt idx="227">
                  <c:v>48.527033947040223</c:v>
                </c:pt>
                <c:pt idx="228">
                  <c:v>48.553992780689228</c:v>
                </c:pt>
                <c:pt idx="229">
                  <c:v>48.580892687714503</c:v>
                </c:pt>
                <c:pt idx="230">
                  <c:v>48.60773405284057</c:v>
                </c:pt>
                <c:pt idx="231">
                  <c:v>48.634517256623745</c:v>
                </c:pt>
                <c:pt idx="232">
                  <c:v>48.661242675515027</c:v>
                </c:pt>
                <c:pt idx="233">
                  <c:v>48.687910681921906</c:v>
                </c:pt>
                <c:pt idx="234">
                  <c:v>48.714521644268849</c:v>
                </c:pt>
                <c:pt idx="235">
                  <c:v>48.74107592705672</c:v>
                </c:pt>
                <c:pt idx="236">
                  <c:v>48.767573890921007</c:v>
                </c:pt>
                <c:pt idx="237">
                  <c:v>48.794015892688989</c:v>
                </c:pt>
                <c:pt idx="238">
                  <c:v>48.82040228543579</c:v>
                </c:pt>
                <c:pt idx="239">
                  <c:v>48.84673341853938</c:v>
                </c:pt>
                <c:pt idx="240">
                  <c:v>48.873009637734555</c:v>
                </c:pt>
                <c:pt idx="241">
                  <c:v>48.899231285165889</c:v>
                </c:pt>
                <c:pt idx="242">
                  <c:v>48.925398699439739</c:v>
                </c:pt>
                <c:pt idx="243">
                  <c:v>48.951512215675237</c:v>
                </c:pt>
                <c:pt idx="244">
                  <c:v>48.977572165554356</c:v>
                </c:pt>
                <c:pt idx="245">
                  <c:v>49.003578877371112</c:v>
                </c:pt>
                <c:pt idx="246">
                  <c:v>49.029532676079739</c:v>
                </c:pt>
                <c:pt idx="247">
                  <c:v>49.055433883342133</c:v>
                </c:pt>
                <c:pt idx="248">
                  <c:v>49.081282817574319</c:v>
                </c:pt>
                <c:pt idx="249">
                  <c:v>49.10707979399217</c:v>
                </c:pt>
                <c:pt idx="250">
                  <c:v>49.132825124656172</c:v>
                </c:pt>
                <c:pt idx="251">
                  <c:v>49.158519118515557</c:v>
                </c:pt>
                <c:pt idx="252">
                  <c:v>49.184162081451511</c:v>
                </c:pt>
                <c:pt idx="253">
                  <c:v>49.20975431631966</c:v>
                </c:pt>
                <c:pt idx="254">
                  <c:v>49.235296122991812</c:v>
                </c:pt>
                <c:pt idx="255">
                  <c:v>49.260787798396962</c:v>
                </c:pt>
                <c:pt idx="256">
                  <c:v>49.286229636561536</c:v>
                </c:pt>
                <c:pt idx="257">
                  <c:v>49.311621928648997</c:v>
                </c:pt>
                <c:pt idx="258">
                  <c:v>49.336964962998678</c:v>
                </c:pt>
                <c:pt idx="259">
                  <c:v>49.362259025164029</c:v>
                </c:pt>
                <c:pt idx="260">
                  <c:v>49.387504397950124</c:v>
                </c:pt>
                <c:pt idx="261">
                  <c:v>49.412701361450544</c:v>
                </c:pt>
                <c:pt idx="262">
                  <c:v>49.43785019308369</c:v>
                </c:pt>
                <c:pt idx="263">
                  <c:v>49.462951167628347</c:v>
                </c:pt>
                <c:pt idx="264">
                  <c:v>49.488004557258748</c:v>
                </c:pt>
                <c:pt idx="265">
                  <c:v>49.513010631579029</c:v>
                </c:pt>
                <c:pt idx="266">
                  <c:v>49.537969657657023</c:v>
                </c:pt>
                <c:pt idx="267">
                  <c:v>49.56288190005759</c:v>
                </c:pt>
                <c:pt idx="268">
                  <c:v>49.587747620875305</c:v>
                </c:pt>
                <c:pt idx="269">
                  <c:v>49.612567079766634</c:v>
                </c:pt>
                <c:pt idx="270">
                  <c:v>49.637340533981586</c:v>
                </c:pt>
                <c:pt idx="271">
                  <c:v>49.662068238394809</c:v>
                </c:pt>
                <c:pt idx="272">
                  <c:v>49.686750445536177</c:v>
                </c:pt>
                <c:pt idx="273">
                  <c:v>49.711387405620876</c:v>
                </c:pt>
                <c:pt idx="274">
                  <c:v>49.735979366579031</c:v>
                </c:pt>
                <c:pt idx="275">
                  <c:v>49.760526574084786</c:v>
                </c:pt>
                <c:pt idx="276">
                  <c:v>49.785029271584932</c:v>
                </c:pt>
                <c:pt idx="277">
                  <c:v>49.809487700327097</c:v>
                </c:pt>
                <c:pt idx="278">
                  <c:v>49.833902099387466</c:v>
                </c:pt>
                <c:pt idx="279">
                  <c:v>49.858272705698006</c:v>
                </c:pt>
                <c:pt idx="280">
                  <c:v>49.882599754073333</c:v>
                </c:pt>
                <c:pt idx="281">
                  <c:v>49.906883477237088</c:v>
                </c:pt>
                <c:pt idx="282">
                  <c:v>49.931124105847928</c:v>
                </c:pt>
                <c:pt idx="283">
                  <c:v>49.955321868525047</c:v>
                </c:pt>
                <c:pt idx="284">
                  <c:v>49.979476991873405</c:v>
                </c:pt>
                <c:pt idx="285">
                  <c:v>50.0035897005084</c:v>
                </c:pt>
                <c:pt idx="286">
                  <c:v>50.02766021708031</c:v>
                </c:pt>
                <c:pt idx="287">
                  <c:v>50.051688762298241</c:v>
                </c:pt>
                <c:pt idx="288">
                  <c:v>50.07567555495374</c:v>
                </c:pt>
                <c:pt idx="289">
                  <c:v>50.099620811944057</c:v>
                </c:pt>
                <c:pt idx="290">
                  <c:v>50.123524748294997</c:v>
                </c:pt>
                <c:pt idx="291">
                  <c:v>50.147387577183494</c:v>
                </c:pt>
                <c:pt idx="292">
                  <c:v>50.171209509959731</c:v>
                </c:pt>
                <c:pt idx="293">
                  <c:v>50.194990756169041</c:v>
                </c:pt>
                <c:pt idx="294">
                  <c:v>50.218731523573361</c:v>
                </c:pt>
                <c:pt idx="295">
                  <c:v>50.242432018172451</c:v>
                </c:pt>
                <c:pt idx="296">
                  <c:v>50.266092444224711</c:v>
                </c:pt>
                <c:pt idx="297">
                  <c:v>50.289713004267753</c:v>
                </c:pt>
                <c:pt idx="298">
                  <c:v>50.313293899138607</c:v>
                </c:pt>
                <c:pt idx="299">
                  <c:v>50.336835327993633</c:v>
                </c:pt>
                <c:pt idx="300">
                  <c:v>50.360337488328192</c:v>
                </c:pt>
                <c:pt idx="301">
                  <c:v>50.38380057599592</c:v>
                </c:pt>
                <c:pt idx="302">
                  <c:v>50.407224785227825</c:v>
                </c:pt>
                <c:pt idx="303">
                  <c:v>50.430610308650998</c:v>
                </c:pt>
                <c:pt idx="304">
                  <c:v>50.453957337307102</c:v>
                </c:pt>
                <c:pt idx="305">
                  <c:v>50.47726606067063</c:v>
                </c:pt>
                <c:pt idx="306">
                  <c:v>50.500536666666775</c:v>
                </c:pt>
                <c:pt idx="307">
                  <c:v>50.52376934168916</c:v>
                </c:pt>
                <c:pt idx="308">
                  <c:v>50.546964270617224</c:v>
                </c:pt>
                <c:pt idx="309">
                  <c:v>50.570121636833399</c:v>
                </c:pt>
                <c:pt idx="310">
                  <c:v>50.593241622240043</c:v>
                </c:pt>
                <c:pt idx="311">
                  <c:v>50.616324407276068</c:v>
                </c:pt>
                <c:pt idx="312">
                  <c:v>50.639370170933425</c:v>
                </c:pt>
                <c:pt idx="313">
                  <c:v>50.662379090773243</c:v>
                </c:pt>
                <c:pt idx="314">
                  <c:v>50.685351342941821</c:v>
                </c:pt>
                <c:pt idx="315">
                  <c:v>50.708287102186361</c:v>
                </c:pt>
                <c:pt idx="316">
                  <c:v>50.731186541870471</c:v>
                </c:pt>
                <c:pt idx="317">
                  <c:v>50.754049833989441</c:v>
                </c:pt>
                <c:pt idx="318">
                  <c:v>50.776877149185346</c:v>
                </c:pt>
                <c:pt idx="319">
                  <c:v>50.799668656761867</c:v>
                </c:pt>
                <c:pt idx="320">
                  <c:v>50.822424524698974</c:v>
                </c:pt>
                <c:pt idx="321">
                  <c:v>50.845144919667348</c:v>
                </c:pt>
                <c:pt idx="322">
                  <c:v>50.867830007042627</c:v>
                </c:pt>
                <c:pt idx="323">
                  <c:v>50.890479950919477</c:v>
                </c:pt>
                <c:pt idx="324">
                  <c:v>50.913094914125395</c:v>
                </c:pt>
                <c:pt idx="325">
                  <c:v>50.935675058234409</c:v>
                </c:pt>
                <c:pt idx="326">
                  <c:v>50.958220543580502</c:v>
                </c:pt>
                <c:pt idx="327">
                  <c:v>50.98073152927094</c:v>
                </c:pt>
                <c:pt idx="328">
                  <c:v>51.003208173199347</c:v>
                </c:pt>
                <c:pt idx="329">
                  <c:v>51.025650632058628</c:v>
                </c:pt>
                <c:pt idx="330">
                  <c:v>51.048059061353705</c:v>
                </c:pt>
                <c:pt idx="331">
                  <c:v>51.070433615414117</c:v>
                </c:pt>
                <c:pt idx="332">
                  <c:v>51.092774447406399</c:v>
                </c:pt>
                <c:pt idx="333">
                  <c:v>51.115081709346299</c:v>
                </c:pt>
                <c:pt idx="334">
                  <c:v>51.137355552110904</c:v>
                </c:pt>
                <c:pt idx="335">
                  <c:v>51.159596125450463</c:v>
                </c:pt>
                <c:pt idx="336">
                  <c:v>51.181803578000213</c:v>
                </c:pt>
                <c:pt idx="337">
                  <c:v>51.203978057291913</c:v>
                </c:pt>
                <c:pt idx="338">
                  <c:v>51.226119709765307</c:v>
                </c:pt>
                <c:pt idx="339">
                  <c:v>51.248228680779391</c:v>
                </c:pt>
                <c:pt idx="340">
                  <c:v>51.270305114623575</c:v>
                </c:pt>
                <c:pt idx="341">
                  <c:v>51.292349154528623</c:v>
                </c:pt>
                <c:pt idx="342">
                  <c:v>51.314360942677524</c:v>
                </c:pt>
                <c:pt idx="343">
                  <c:v>51.336340620216205</c:v>
                </c:pt>
                <c:pt idx="344">
                  <c:v>51.35828832726407</c:v>
                </c:pt>
                <c:pt idx="345">
                  <c:v>51.380204202924411</c:v>
                </c:pt>
                <c:pt idx="346">
                  <c:v>51.402088385294711</c:v>
                </c:pt>
                <c:pt idx="347">
                  <c:v>51.423941011476806</c:v>
                </c:pt>
                <c:pt idx="348">
                  <c:v>51.445762217586882</c:v>
                </c:pt>
                <c:pt idx="349">
                  <c:v>51.467552138765384</c:v>
                </c:pt>
                <c:pt idx="350">
                  <c:v>51.489310909186763</c:v>
                </c:pt>
                <c:pt idx="351">
                  <c:v>51.511038662069154</c:v>
                </c:pt>
                <c:pt idx="352">
                  <c:v>51.532735529683833</c:v>
                </c:pt>
                <c:pt idx="353">
                  <c:v>51.554401643364656</c:v>
                </c:pt>
                <c:pt idx="354">
                  <c:v>51.576037133517332</c:v>
                </c:pt>
                <c:pt idx="355">
                  <c:v>51.597642129628561</c:v>
                </c:pt>
                <c:pt idx="356">
                  <c:v>51.619216760275073</c:v>
                </c:pt>
                <c:pt idx="357">
                  <c:v>51.640761153132587</c:v>
                </c:pt>
                <c:pt idx="358">
                  <c:v>51.662275434984586</c:v>
                </c:pt>
                <c:pt idx="359">
                  <c:v>51.683759731731058</c:v>
                </c:pt>
                <c:pt idx="360">
                  <c:v>51.705214168397063</c:v>
                </c:pt>
                <c:pt idx="361">
                  <c:v>51.72663886914124</c:v>
                </c:pt>
                <c:pt idx="362">
                  <c:v>51.748033957264191</c:v>
                </c:pt>
                <c:pt idx="363">
                  <c:v>51.769399555216729</c:v>
                </c:pt>
                <c:pt idx="364">
                  <c:v>51.790735784608103</c:v>
                </c:pt>
                <c:pt idx="365">
                  <c:v>51.812042766214027</c:v>
                </c:pt>
                <c:pt idx="366">
                  <c:v>51.83332061998469</c:v>
                </c:pt>
                <c:pt idx="367">
                  <c:v>51.854569465052634</c:v>
                </c:pt>
                <c:pt idx="368">
                  <c:v>51.875789419740492</c:v>
                </c:pt>
                <c:pt idx="369">
                  <c:v>51.896980601568735</c:v>
                </c:pt>
                <c:pt idx="370">
                  <c:v>51.918143127263221</c:v>
                </c:pt>
                <c:pt idx="371">
                  <c:v>51.939277112762724</c:v>
                </c:pt>
                <c:pt idx="372">
                  <c:v>51.960382673226327</c:v>
                </c:pt>
                <c:pt idx="373">
                  <c:v>51.981459923040745</c:v>
                </c:pt>
                <c:pt idx="374">
                  <c:v>52.002508975827581</c:v>
                </c:pt>
                <c:pt idx="375">
                  <c:v>52.023529944450416</c:v>
                </c:pt>
                <c:pt idx="376">
                  <c:v>52.044522941021953</c:v>
                </c:pt>
                <c:pt idx="377">
                  <c:v>52.06548807691091</c:v>
                </c:pt>
                <c:pt idx="378">
                  <c:v>52.08642546274897</c:v>
                </c:pt>
                <c:pt idx="379">
                  <c:v>52.107335208437561</c:v>
                </c:pt>
                <c:pt idx="380">
                  <c:v>52.128217423154595</c:v>
                </c:pt>
                <c:pt idx="381">
                  <c:v>52.149072215361137</c:v>
                </c:pt>
                <c:pt idx="382">
                  <c:v>52.169899692807945</c:v>
                </c:pt>
                <c:pt idx="383">
                  <c:v>52.190699962541991</c:v>
                </c:pt>
                <c:pt idx="384">
                  <c:v>52.211473130912864</c:v>
                </c:pt>
                <c:pt idx="385">
                  <c:v>52.232219303579122</c:v>
                </c:pt>
                <c:pt idx="386">
                  <c:v>52.252938585514563</c:v>
                </c:pt>
                <c:pt idx="387">
                  <c:v>52.273631081014422</c:v>
                </c:pt>
                <c:pt idx="388">
                  <c:v>52.294296893701485</c:v>
                </c:pt>
                <c:pt idx="389">
                  <c:v>52.31493612653216</c:v>
                </c:pt>
                <c:pt idx="390">
                  <c:v>52.335548881802438</c:v>
                </c:pt>
                <c:pt idx="391">
                  <c:v>52.356135261153852</c:v>
                </c:pt>
                <c:pt idx="392">
                  <c:v>52.376695365579266</c:v>
                </c:pt>
                <c:pt idx="393">
                  <c:v>52.397229295428701</c:v>
                </c:pt>
                <c:pt idx="394">
                  <c:v>52.417737150415022</c:v>
                </c:pt>
                <c:pt idx="395">
                  <c:v>52.438219029619617</c:v>
                </c:pt>
                <c:pt idx="396">
                  <c:v>52.458675031497947</c:v>
                </c:pt>
                <c:pt idx="397">
                  <c:v>52.479105253885081</c:v>
                </c:pt>
                <c:pt idx="398">
                  <c:v>52.49950979400117</c:v>
                </c:pt>
                <c:pt idx="399">
                  <c:v>52.519888748456822</c:v>
                </c:pt>
                <c:pt idx="400">
                  <c:v>52.540242213258466</c:v>
                </c:pt>
                <c:pt idx="401">
                  <c:v>52.560570283813604</c:v>
                </c:pt>
                <c:pt idx="402">
                  <c:v>52.580873054936035</c:v>
                </c:pt>
                <c:pt idx="403">
                  <c:v>52.601150620851001</c:v>
                </c:pt>
                <c:pt idx="404">
                  <c:v>52.62140307520032</c:v>
                </c:pt>
                <c:pt idx="405">
                  <c:v>52.641630511047438</c:v>
                </c:pt>
                <c:pt idx="406">
                  <c:v>52.661833020882355</c:v>
                </c:pt>
                <c:pt idx="407">
                  <c:v>52.68201069662662</c:v>
                </c:pt>
                <c:pt idx="408">
                  <c:v>52.702163629638193</c:v>
                </c:pt>
                <c:pt idx="409">
                  <c:v>52.722291910716251</c:v>
                </c:pt>
                <c:pt idx="410">
                  <c:v>52.742395630106003</c:v>
                </c:pt>
                <c:pt idx="411">
                  <c:v>52.762474877503365</c:v>
                </c:pt>
                <c:pt idx="412">
                  <c:v>52.782529742059666</c:v>
                </c:pt>
                <c:pt idx="413">
                  <c:v>52.802560312386234</c:v>
                </c:pt>
                <c:pt idx="414">
                  <c:v>52.822566676558992</c:v>
                </c:pt>
                <c:pt idx="415">
                  <c:v>52.842548922122958</c:v>
                </c:pt>
                <c:pt idx="416">
                  <c:v>52.862507136096724</c:v>
                </c:pt>
                <c:pt idx="417">
                  <c:v>52.882441404976866</c:v>
                </c:pt>
                <c:pt idx="418">
                  <c:v>52.902351814742332</c:v>
                </c:pt>
                <c:pt idx="419">
                  <c:v>52.922238450858771</c:v>
                </c:pt>
                <c:pt idx="420">
                  <c:v>52.942101398282773</c:v>
                </c:pt>
                <c:pt idx="421">
                  <c:v>52.961940741466165</c:v>
                </c:pt>
                <c:pt idx="422">
                  <c:v>52.981756564360161</c:v>
                </c:pt>
                <c:pt idx="423">
                  <c:v>53.001548950419505</c:v>
                </c:pt>
                <c:pt idx="424">
                  <c:v>53.02131798260659</c:v>
                </c:pt>
                <c:pt idx="425">
                  <c:v>53.041063743395512</c:v>
                </c:pt>
                <c:pt idx="426">
                  <c:v>53.06078631477606</c:v>
                </c:pt>
                <c:pt idx="427">
                  <c:v>53.080485778257724</c:v>
                </c:pt>
                <c:pt idx="428">
                  <c:v>53.100162214873599</c:v>
                </c:pt>
                <c:pt idx="429">
                  <c:v>53.119815705184294</c:v>
                </c:pt>
                <c:pt idx="430">
                  <c:v>53.139446329281746</c:v>
                </c:pt>
                <c:pt idx="431">
                  <c:v>53.159054166793069</c:v>
                </c:pt>
                <c:pt idx="432">
                  <c:v>53.17863929688432</c:v>
                </c:pt>
                <c:pt idx="433">
                  <c:v>53.198201798264165</c:v>
                </c:pt>
                <c:pt idx="434">
                  <c:v>53.217741749187667</c:v>
                </c:pt>
                <c:pt idx="435">
                  <c:v>53.237259227459845</c:v>
                </c:pt>
                <c:pt idx="436">
                  <c:v>53.256754310439362</c:v>
                </c:pt>
                <c:pt idx="437">
                  <c:v>53.276227075042058</c:v>
                </c:pt>
                <c:pt idx="438">
                  <c:v>53.295677597744501</c:v>
                </c:pt>
                <c:pt idx="439">
                  <c:v>53.315105954587509</c:v>
                </c:pt>
                <c:pt idx="440">
                  <c:v>53.334512221179587</c:v>
                </c:pt>
                <c:pt idx="441">
                  <c:v>53.353896472700384</c:v>
                </c:pt>
                <c:pt idx="442">
                  <c:v>53.373258783904085</c:v>
                </c:pt>
                <c:pt idx="443">
                  <c:v>53.392599229122766</c:v>
                </c:pt>
                <c:pt idx="444">
                  <c:v>53.411917882269734</c:v>
                </c:pt>
                <c:pt idx="445">
                  <c:v>53.431214816842818</c:v>
                </c:pt>
                <c:pt idx="446">
                  <c:v>53.450490105927635</c:v>
                </c:pt>
                <c:pt idx="447">
                  <c:v>53.469743822200797</c:v>
                </c:pt>
                <c:pt idx="448">
                  <c:v>53.48897603793317</c:v>
                </c:pt>
                <c:pt idx="449">
                  <c:v>53.508186824992947</c:v>
                </c:pt>
                <c:pt idx="450">
                  <c:v>53.527376254848861</c:v>
                </c:pt>
                <c:pt idx="451">
                  <c:v>53.546544398573239</c:v>
                </c:pt>
                <c:pt idx="452">
                  <c:v>53.565691326845105</c:v>
                </c:pt>
                <c:pt idx="453">
                  <c:v>53.584817109953207</c:v>
                </c:pt>
                <c:pt idx="454">
                  <c:v>53.603921817798998</c:v>
                </c:pt>
                <c:pt idx="455">
                  <c:v>53.623005519899692</c:v>
                </c:pt>
                <c:pt idx="456">
                  <c:v>53.642068285391119</c:v>
                </c:pt>
                <c:pt idx="457">
                  <c:v>53.661110183030736</c:v>
                </c:pt>
                <c:pt idx="458">
                  <c:v>53.68013128120046</c:v>
                </c:pt>
                <c:pt idx="459">
                  <c:v>53.699131647909553</c:v>
                </c:pt>
                <c:pt idx="460">
                  <c:v>53.718111350797471</c:v>
                </c:pt>
                <c:pt idx="461">
                  <c:v>53.737070457136646</c:v>
                </c:pt>
                <c:pt idx="462">
                  <c:v>53.756009033835305</c:v>
                </c:pt>
                <c:pt idx="463">
                  <c:v>53.774927147440188</c:v>
                </c:pt>
                <c:pt idx="464">
                  <c:v>53.793824864139296</c:v>
                </c:pt>
                <c:pt idx="465">
                  <c:v>53.812702249764584</c:v>
                </c:pt>
                <c:pt idx="466">
                  <c:v>53.831559369794647</c:v>
                </c:pt>
                <c:pt idx="467">
                  <c:v>53.85039628935737</c:v>
                </c:pt>
                <c:pt idx="468">
                  <c:v>53.86921307323253</c:v>
                </c:pt>
                <c:pt idx="469">
                  <c:v>53.888009785854415</c:v>
                </c:pt>
                <c:pt idx="470">
                  <c:v>53.906786491314406</c:v>
                </c:pt>
                <c:pt idx="471">
                  <c:v>53.9255432533635</c:v>
                </c:pt>
                <c:pt idx="472">
                  <c:v>53.944280135414871</c:v>
                </c:pt>
                <c:pt idx="473">
                  <c:v>53.962997200546312</c:v>
                </c:pt>
                <c:pt idx="474">
                  <c:v>53.981694511502809</c:v>
                </c:pt>
                <c:pt idx="475">
                  <c:v>54.000372130698878</c:v>
                </c:pt>
                <c:pt idx="476">
                  <c:v>54.019030120221089</c:v>
                </c:pt>
                <c:pt idx="477">
                  <c:v>54.037668541830428</c:v>
                </c:pt>
                <c:pt idx="478">
                  <c:v>54.056287456964697</c:v>
                </c:pt>
                <c:pt idx="479">
                  <c:v>54.074886926740874</c:v>
                </c:pt>
                <c:pt idx="480">
                  <c:v>54.093467011957443</c:v>
                </c:pt>
                <c:pt idx="481">
                  <c:v>54.112027773096756</c:v>
                </c:pt>
                <c:pt idx="482">
                  <c:v>54.130569270327243</c:v>
                </c:pt>
                <c:pt idx="483">
                  <c:v>54.149091563505785</c:v>
                </c:pt>
                <c:pt idx="484">
                  <c:v>54.167594712179906</c:v>
                </c:pt>
                <c:pt idx="485">
                  <c:v>54.186078775590033</c:v>
                </c:pt>
                <c:pt idx="486">
                  <c:v>54.204543812671687</c:v>
                </c:pt>
                <c:pt idx="487">
                  <c:v>54.222989882057703</c:v>
                </c:pt>
                <c:pt idx="488">
                  <c:v>54.241417042080393</c:v>
                </c:pt>
                <c:pt idx="489">
                  <c:v>54.259825350773674</c:v>
                </c:pt>
                <c:pt idx="490">
                  <c:v>54.278214865875235</c:v>
                </c:pt>
                <c:pt idx="491">
                  <c:v>54.296585644828625</c:v>
                </c:pt>
                <c:pt idx="492">
                  <c:v>54.314937744785368</c:v>
                </c:pt>
                <c:pt idx="493">
                  <c:v>54.333271222607024</c:v>
                </c:pt>
                <c:pt idx="494">
                  <c:v>54.351586134867219</c:v>
                </c:pt>
                <c:pt idx="495">
                  <c:v>54.369882537853748</c:v>
                </c:pt>
                <c:pt idx="496">
                  <c:v>54.388160487570531</c:v>
                </c:pt>
                <c:pt idx="497">
                  <c:v>54.406420039739643</c:v>
                </c:pt>
                <c:pt idx="498">
                  <c:v>54.424661249803293</c:v>
                </c:pt>
                <c:pt idx="499">
                  <c:v>54.442884172925758</c:v>
                </c:pt>
                <c:pt idx="500">
                  <c:v>54.4610888639954</c:v>
                </c:pt>
                <c:pt idx="501">
                  <c:v>54.4792753776265</c:v>
                </c:pt>
                <c:pt idx="502">
                  <c:v>54.497443768161261</c:v>
                </c:pt>
                <c:pt idx="503">
                  <c:v>54.51559408967163</c:v>
                </c:pt>
                <c:pt idx="504">
                  <c:v>54.533726395961239</c:v>
                </c:pt>
                <c:pt idx="505">
                  <c:v>54.551840740567187</c:v>
                </c:pt>
                <c:pt idx="506">
                  <c:v>54.569937176761982</c:v>
                </c:pt>
                <c:pt idx="507">
                  <c:v>54.588015757555276</c:v>
                </c:pt>
                <c:pt idx="508">
                  <c:v>54.606076535695749</c:v>
                </c:pt>
                <c:pt idx="509">
                  <c:v>54.624119563672842</c:v>
                </c:pt>
                <c:pt idx="510">
                  <c:v>54.642144893718594</c:v>
                </c:pt>
                <c:pt idx="511">
                  <c:v>54.66015257780937</c:v>
                </c:pt>
                <c:pt idx="512">
                  <c:v>54.678142667667629</c:v>
                </c:pt>
                <c:pt idx="513">
                  <c:v>54.696115214763623</c:v>
                </c:pt>
                <c:pt idx="514">
                  <c:v>54.714070270317166</c:v>
                </c:pt>
                <c:pt idx="515">
                  <c:v>54.732007885299303</c:v>
                </c:pt>
                <c:pt idx="516">
                  <c:v>54.749928110433999</c:v>
                </c:pt>
                <c:pt idx="517">
                  <c:v>54.767830996199834</c:v>
                </c:pt>
                <c:pt idx="518">
                  <c:v>54.785716592831626</c:v>
                </c:pt>
                <c:pt idx="519">
                  <c:v>54.803584950322119</c:v>
                </c:pt>
                <c:pt idx="520">
                  <c:v>54.821436118423577</c:v>
                </c:pt>
                <c:pt idx="521">
                  <c:v>54.839270146649426</c:v>
                </c:pt>
                <c:pt idx="522">
                  <c:v>54.85708708427584</c:v>
                </c:pt>
                <c:pt idx="523">
                  <c:v>54.874886980343319</c:v>
                </c:pt>
                <c:pt idx="524">
                  <c:v>54.892669883658314</c:v>
                </c:pt>
                <c:pt idx="525">
                  <c:v>54.910435842794712</c:v>
                </c:pt>
                <c:pt idx="526">
                  <c:v>54.928184906095453</c:v>
                </c:pt>
                <c:pt idx="527">
                  <c:v>54.945917121674029</c:v>
                </c:pt>
                <c:pt idx="528">
                  <c:v>54.963632537416011</c:v>
                </c:pt>
                <c:pt idx="529">
                  <c:v>54.98133120098057</c:v>
                </c:pt>
                <c:pt idx="530">
                  <c:v>54.999013159801947</c:v>
                </c:pt>
                <c:pt idx="531">
                  <c:v>55.016678461090976</c:v>
                </c:pt>
                <c:pt idx="532">
                  <c:v>55.034327151836507</c:v>
                </c:pt>
                <c:pt idx="533">
                  <c:v>55.051959278806898</c:v>
                </c:pt>
                <c:pt idx="534">
                  <c:v>55.06957488855145</c:v>
                </c:pt>
                <c:pt idx="535">
                  <c:v>55.087174027401851</c:v>
                </c:pt>
                <c:pt idx="536">
                  <c:v>55.104756741473572</c:v>
                </c:pt>
                <c:pt idx="537">
                  <c:v>55.1223230766673</c:v>
                </c:pt>
                <c:pt idx="538">
                  <c:v>55.139873078670348</c:v>
                </c:pt>
                <c:pt idx="539">
                  <c:v>55.157406792957985</c:v>
                </c:pt>
                <c:pt idx="540">
                  <c:v>55.174924264794882</c:v>
                </c:pt>
                <c:pt idx="541">
                  <c:v>55.192425539236424</c:v>
                </c:pt>
                <c:pt idx="542">
                  <c:v>55.209910661130081</c:v>
                </c:pt>
                <c:pt idx="543">
                  <c:v>55.227379675116765</c:v>
                </c:pt>
                <c:pt idx="544">
                  <c:v>55.244832625632121</c:v>
                </c:pt>
                <c:pt idx="545">
                  <c:v>55.262269556907867</c:v>
                </c:pt>
                <c:pt idx="546">
                  <c:v>55.279690512973119</c:v>
                </c:pt>
                <c:pt idx="547">
                  <c:v>55.297095537655665</c:v>
                </c:pt>
                <c:pt idx="548">
                  <c:v>55.314484674583241</c:v>
                </c:pt>
                <c:pt idx="549">
                  <c:v>55.331857967184831</c:v>
                </c:pt>
                <c:pt idx="550">
                  <c:v>55.349215458691944</c:v>
                </c:pt>
                <c:pt idx="551">
                  <c:v>55.366557192139823</c:v>
                </c:pt>
                <c:pt idx="552">
                  <c:v>55.383883210368737</c:v>
                </c:pt>
                <c:pt idx="553">
                  <c:v>55.401193556025177</c:v>
                </c:pt>
                <c:pt idx="554">
                  <c:v>55.41848827156312</c:v>
                </c:pt>
                <c:pt idx="555">
                  <c:v>55.435767399245194</c:v>
                </c:pt>
                <c:pt idx="556">
                  <c:v>55.453030981143925</c:v>
                </c:pt>
                <c:pt idx="557">
                  <c:v>55.470279059142939</c:v>
                </c:pt>
                <c:pt idx="558">
                  <c:v>55.487511674938091</c:v>
                </c:pt>
                <c:pt idx="559">
                  <c:v>55.504728870038711</c:v>
                </c:pt>
                <c:pt idx="560">
                  <c:v>55.521930685768709</c:v>
                </c:pt>
                <c:pt idx="561">
                  <c:v>55.539117163267768</c:v>
                </c:pt>
                <c:pt idx="562">
                  <c:v>55.556288343492497</c:v>
                </c:pt>
                <c:pt idx="563">
                  <c:v>55.573444267217539</c:v>
                </c:pt>
                <c:pt idx="564">
                  <c:v>55.59058497503672</c:v>
                </c:pt>
                <c:pt idx="565">
                  <c:v>55.607710507364189</c:v>
                </c:pt>
                <c:pt idx="566">
                  <c:v>55.624820904435481</c:v>
                </c:pt>
                <c:pt idx="567">
                  <c:v>55.64191620630865</c:v>
                </c:pt>
                <c:pt idx="568">
                  <c:v>55.658996452865381</c:v>
                </c:pt>
                <c:pt idx="569">
                  <c:v>55.676061683812037</c:v>
                </c:pt>
                <c:pt idx="570">
                  <c:v>55.693111938680751</c:v>
                </c:pt>
                <c:pt idx="571">
                  <c:v>55.71014725683051</c:v>
                </c:pt>
                <c:pt idx="572">
                  <c:v>55.727167677448207</c:v>
                </c:pt>
                <c:pt idx="573">
                  <c:v>55.744173239549653</c:v>
                </c:pt>
                <c:pt idx="574">
                  <c:v>55.761163981980701</c:v>
                </c:pt>
                <c:pt idx="575">
                  <c:v>55.778139943418203</c:v>
                </c:pt>
                <c:pt idx="576">
                  <c:v>55.795101162371083</c:v>
                </c:pt>
                <c:pt idx="577">
                  <c:v>55.812047677181333</c:v>
                </c:pt>
                <c:pt idx="578">
                  <c:v>55.828979526025051</c:v>
                </c:pt>
                <c:pt idx="579">
                  <c:v>55.845896746913411</c:v>
                </c:pt>
                <c:pt idx="580">
                  <c:v>55.862799377693676</c:v>
                </c:pt>
                <c:pt idx="581">
                  <c:v>55.879687456050206</c:v>
                </c:pt>
                <c:pt idx="582">
                  <c:v>55.896561019505384</c:v>
                </c:pt>
                <c:pt idx="583">
                  <c:v>55.913420105420641</c:v>
                </c:pt>
                <c:pt idx="584">
                  <c:v>55.930264750997395</c:v>
                </c:pt>
                <c:pt idx="585">
                  <c:v>55.947094993278029</c:v>
                </c:pt>
                <c:pt idx="586">
                  <c:v>55.963910869146815</c:v>
                </c:pt>
                <c:pt idx="587">
                  <c:v>55.980712415330878</c:v>
                </c:pt>
                <c:pt idx="588">
                  <c:v>55.997499668401105</c:v>
                </c:pt>
                <c:pt idx="589">
                  <c:v>56.014272664773102</c:v>
                </c:pt>
                <c:pt idx="590">
                  <c:v>56.031031440708134</c:v>
                </c:pt>
                <c:pt idx="591">
                  <c:v>56.047776032313962</c:v>
                </c:pt>
                <c:pt idx="592">
                  <c:v>56.064506475545841</c:v>
                </c:pt>
                <c:pt idx="593">
                  <c:v>56.08122280620735</c:v>
                </c:pt>
                <c:pt idx="594">
                  <c:v>56.097925059951351</c:v>
                </c:pt>
                <c:pt idx="595">
                  <c:v>56.114613272280792</c:v>
                </c:pt>
                <c:pt idx="596">
                  <c:v>56.131287478549694</c:v>
                </c:pt>
                <c:pt idx="597">
                  <c:v>56.147947713963909</c:v>
                </c:pt>
                <c:pt idx="598">
                  <c:v>56.164594013582104</c:v>
                </c:pt>
                <c:pt idx="599">
                  <c:v>56.181226412316505</c:v>
                </c:pt>
                <c:pt idx="600">
                  <c:v>56.197844944933856</c:v>
                </c:pt>
                <c:pt idx="601">
                  <c:v>56.214449646056195</c:v>
                </c:pt>
                <c:pt idx="602">
                  <c:v>56.23104055016173</c:v>
                </c:pt>
                <c:pt idx="603">
                  <c:v>56.24761769158566</c:v>
                </c:pt>
                <c:pt idx="604">
                  <c:v>56.264181104521015</c:v>
                </c:pt>
                <c:pt idx="605">
                  <c:v>56.280730823019482</c:v>
                </c:pt>
                <c:pt idx="606">
                  <c:v>56.297266880992176</c:v>
                </c:pt>
                <c:pt idx="607">
                  <c:v>56.313789312210531</c:v>
                </c:pt>
                <c:pt idx="608">
                  <c:v>56.33029815030703</c:v>
                </c:pt>
                <c:pt idx="609">
                  <c:v>56.346793428776053</c:v>
                </c:pt>
                <c:pt idx="610">
                  <c:v>56.363275180974654</c:v>
                </c:pt>
                <c:pt idx="611">
                  <c:v>56.379743440123313</c:v>
                </c:pt>
                <c:pt idx="612">
                  <c:v>56.396198239306798</c:v>
                </c:pt>
                <c:pt idx="613">
                  <c:v>56.412639611474852</c:v>
                </c:pt>
                <c:pt idx="614">
                  <c:v>56.429067589443022</c:v>
                </c:pt>
                <c:pt idx="615">
                  <c:v>56.445482205893413</c:v>
                </c:pt>
                <c:pt idx="616">
                  <c:v>56.461883493375403</c:v>
                </c:pt>
                <c:pt idx="617">
                  <c:v>56.478271484306475</c:v>
                </c:pt>
                <c:pt idx="618">
                  <c:v>56.494646210972881</c:v>
                </c:pt>
                <c:pt idx="619">
                  <c:v>56.511007705530446</c:v>
                </c:pt>
                <c:pt idx="620">
                  <c:v>56.527356000005284</c:v>
                </c:pt>
                <c:pt idx="621">
                  <c:v>56.543691126294512</c:v>
                </c:pt>
                <c:pt idx="622">
                  <c:v>56.560013116166999</c:v>
                </c:pt>
                <c:pt idx="623">
                  <c:v>56.576322001264082</c:v>
                </c:pt>
                <c:pt idx="624">
                  <c:v>56.592617813100276</c:v>
                </c:pt>
                <c:pt idx="625">
                  <c:v>56.608900583063985</c:v>
                </c:pt>
                <c:pt idx="626">
                  <c:v>56.625170342418215</c:v>
                </c:pt>
                <c:pt idx="627">
                  <c:v>56.641427122301266</c:v>
                </c:pt>
                <c:pt idx="628">
                  <c:v>56.657670953727425</c:v>
                </c:pt>
                <c:pt idx="629">
                  <c:v>56.673901867587674</c:v>
                </c:pt>
                <c:pt idx="630">
                  <c:v>56.690119894650365</c:v>
                </c:pt>
                <c:pt idx="631">
                  <c:v>56.70632506556187</c:v>
                </c:pt>
                <c:pt idx="632">
                  <c:v>56.722517410847317</c:v>
                </c:pt>
                <c:pt idx="633">
                  <c:v>56.738696960911213</c:v>
                </c:pt>
                <c:pt idx="634">
                  <c:v>56.754863746038133</c:v>
                </c:pt>
                <c:pt idx="635">
                  <c:v>56.771017796393366</c:v>
                </c:pt>
                <c:pt idx="636">
                  <c:v>56.78715914202359</c:v>
                </c:pt>
                <c:pt idx="637">
                  <c:v>56.803287812857505</c:v>
                </c:pt>
                <c:pt idx="638">
                  <c:v>56.819403838706492</c:v>
                </c:pt>
                <c:pt idx="639">
                  <c:v>56.835507249265262</c:v>
                </c:pt>
                <c:pt idx="640">
                  <c:v>56.851598074112474</c:v>
                </c:pt>
                <c:pt idx="641">
                  <c:v>56.867676342711377</c:v>
                </c:pt>
                <c:pt idx="642">
                  <c:v>56.883742084410471</c:v>
                </c:pt>
                <c:pt idx="643">
                  <c:v>56.899795328444057</c:v>
                </c:pt>
                <c:pt idx="644">
                  <c:v>56.915836103932946</c:v>
                </c:pt>
                <c:pt idx="645">
                  <c:v>56.931864439885025</c:v>
                </c:pt>
                <c:pt idx="646">
                  <c:v>56.947880365195857</c:v>
                </c:pt>
                <c:pt idx="647">
                  <c:v>56.963883908649336</c:v>
                </c:pt>
                <c:pt idx="648">
                  <c:v>56.979875098918242</c:v>
                </c:pt>
                <c:pt idx="649">
                  <c:v>56.99585396456488</c:v>
                </c:pt>
                <c:pt idx="650">
                  <c:v>57.011820534041647</c:v>
                </c:pt>
                <c:pt idx="651">
                  <c:v>57.027774835691638</c:v>
                </c:pt>
                <c:pt idx="652">
                  <c:v>57.043716897749228</c:v>
                </c:pt>
                <c:pt idx="653">
                  <c:v>57.059646748340654</c:v>
                </c:pt>
                <c:pt idx="654">
                  <c:v>57.075564415484607</c:v>
                </c:pt>
                <c:pt idx="655">
                  <c:v>57.09146992709276</c:v>
                </c:pt>
                <c:pt idx="656">
                  <c:v>57.107363310970428</c:v>
                </c:pt>
                <c:pt idx="657">
                  <c:v>57.123244594817038</c:v>
                </c:pt>
                <c:pt idx="658">
                  <c:v>57.13911380622676</c:v>
                </c:pt>
                <c:pt idx="659">
                  <c:v>57.154970972689028</c:v>
                </c:pt>
                <c:pt idx="660">
                  <c:v>57.170816121589112</c:v>
                </c:pt>
                <c:pt idx="661">
                  <c:v>57.186649280208684</c:v>
                </c:pt>
                <c:pt idx="662">
                  <c:v>57.202470475726315</c:v>
                </c:pt>
                <c:pt idx="663">
                  <c:v>57.218279735218104</c:v>
                </c:pt>
                <c:pt idx="664">
                  <c:v>57.234077085658114</c:v>
                </c:pt>
                <c:pt idx="665">
                  <c:v>57.249862553919002</c:v>
                </c:pt>
                <c:pt idx="666">
                  <c:v>57.265636166772502</c:v>
                </c:pt>
                <c:pt idx="667">
                  <c:v>57.281397950889954</c:v>
                </c:pt>
                <c:pt idx="668">
                  <c:v>57.297147932842876</c:v>
                </c:pt>
                <c:pt idx="669">
                  <c:v>57.312886139103405</c:v>
                </c:pt>
                <c:pt idx="670">
                  <c:v>57.328612596044913</c:v>
                </c:pt>
                <c:pt idx="671">
                  <c:v>57.344327329942431</c:v>
                </c:pt>
                <c:pt idx="672">
                  <c:v>57.360030366973248</c:v>
                </c:pt>
                <c:pt idx="673">
                  <c:v>57.375721733217333</c:v>
                </c:pt>
                <c:pt idx="674">
                  <c:v>57.39140145465791</c:v>
                </c:pt>
                <c:pt idx="675">
                  <c:v>57.407069557181927</c:v>
                </c:pt>
                <c:pt idx="676">
                  <c:v>57.422726066580552</c:v>
                </c:pt>
                <c:pt idx="677">
                  <c:v>57.438371008549694</c:v>
                </c:pt>
                <c:pt idx="678">
                  <c:v>57.454004408690466</c:v>
                </c:pt>
                <c:pt idx="679">
                  <c:v>57.469626292509687</c:v>
                </c:pt>
                <c:pt idx="680">
                  <c:v>57.485236685420361</c:v>
                </c:pt>
                <c:pt idx="681">
                  <c:v>57.500835612742186</c:v>
                </c:pt>
                <c:pt idx="682">
                  <c:v>57.516423099701981</c:v>
                </c:pt>
                <c:pt idx="683">
                  <c:v>57.531999171434222</c:v>
                </c:pt>
                <c:pt idx="684">
                  <c:v>57.547563852981469</c:v>
                </c:pt>
                <c:pt idx="685">
                  <c:v>57.563117169294856</c:v>
                </c:pt>
                <c:pt idx="686">
                  <c:v>57.578659145234546</c:v>
                </c:pt>
                <c:pt idx="687">
                  <c:v>57.594189805570224</c:v>
                </c:pt>
                <c:pt idx="688">
                  <c:v>57.609709174981504</c:v>
                </c:pt>
                <c:pt idx="689">
                  <c:v>57.625217278058457</c:v>
                </c:pt>
                <c:pt idx="690">
                  <c:v>57.640714139301991</c:v>
                </c:pt>
                <c:pt idx="691">
                  <c:v>57.656199783124364</c:v>
                </c:pt>
                <c:pt idx="692">
                  <c:v>57.6716742338496</c:v>
                </c:pt>
                <c:pt idx="693">
                  <c:v>57.687137515713943</c:v>
                </c:pt>
                <c:pt idx="694">
                  <c:v>57.702589652866294</c:v>
                </c:pt>
                <c:pt idx="695">
                  <c:v>57.718030669368645</c:v>
                </c:pt>
                <c:pt idx="696">
                  <c:v>57.733460589196568</c:v>
                </c:pt>
                <c:pt idx="697">
                  <c:v>57.748879436239562</c:v>
                </c:pt>
                <c:pt idx="698">
                  <c:v>57.764287234301563</c:v>
                </c:pt>
                <c:pt idx="699">
                  <c:v>57.779684007101309</c:v>
                </c:pt>
                <c:pt idx="700">
                  <c:v>57.795069778272847</c:v>
                </c:pt>
                <c:pt idx="701">
                  <c:v>57.810444571365863</c:v>
                </c:pt>
                <c:pt idx="702">
                  <c:v>57.825808409846154</c:v>
                </c:pt>
                <c:pt idx="703">
                  <c:v>57.841161317096052</c:v>
                </c:pt>
                <c:pt idx="704">
                  <c:v>57.85650331641483</c:v>
                </c:pt>
                <c:pt idx="705">
                  <c:v>57.871834431019082</c:v>
                </c:pt>
                <c:pt idx="706">
                  <c:v>57.887154684043196</c:v>
                </c:pt>
                <c:pt idx="707">
                  <c:v>57.902464098539689</c:v>
                </c:pt>
                <c:pt idx="708">
                  <c:v>57.917762697479688</c:v>
                </c:pt>
                <c:pt idx="709">
                  <c:v>57.933050503753265</c:v>
                </c:pt>
                <c:pt idx="710">
                  <c:v>57.948327540169871</c:v>
                </c:pt>
                <c:pt idx="711">
                  <c:v>57.963593829458731</c:v>
                </c:pt>
                <c:pt idx="712">
                  <c:v>57.978849394269233</c:v>
                </c:pt>
                <c:pt idx="713">
                  <c:v>57.994094257171326</c:v>
                </c:pt>
                <c:pt idx="714">
                  <c:v>58.009328440655892</c:v>
                </c:pt>
                <c:pt idx="715">
                  <c:v>58.024551967135153</c:v>
                </c:pt>
                <c:pt idx="716">
                  <c:v>58.039764858943066</c:v>
                </c:pt>
                <c:pt idx="717">
                  <c:v>58.054967138335655</c:v>
                </c:pt>
                <c:pt idx="718">
                  <c:v>58.070158827491433</c:v>
                </c:pt>
                <c:pt idx="719">
                  <c:v>58.085339948511795</c:v>
                </c:pt>
                <c:pt idx="720">
                  <c:v>58.100510523421342</c:v>
                </c:pt>
                <c:pt idx="721">
                  <c:v>58.115670574168291</c:v>
                </c:pt>
                <c:pt idx="722">
                  <c:v>58.130820122624826</c:v>
                </c:pt>
                <c:pt idx="723">
                  <c:v>58.14595919058749</c:v>
                </c:pt>
                <c:pt idx="724">
                  <c:v>58.161087799777519</c:v>
                </c:pt>
                <c:pt idx="725">
                  <c:v>58.176205971841242</c:v>
                </c:pt>
                <c:pt idx="726">
                  <c:v>58.191313728350394</c:v>
                </c:pt>
                <c:pt idx="727">
                  <c:v>58.206411090802533</c:v>
                </c:pt>
                <c:pt idx="728">
                  <c:v>58.221498080621352</c:v>
                </c:pt>
                <c:pt idx="729">
                  <c:v>58.236574719157048</c:v>
                </c:pt>
                <c:pt idx="730">
                  <c:v>58.251641027686688</c:v>
                </c:pt>
                <c:pt idx="731">
                  <c:v>58.266697027414523</c:v>
                </c:pt>
                <c:pt idx="732">
                  <c:v>58.281742739472406</c:v>
                </c:pt>
                <c:pt idx="733">
                  <c:v>58.296778184920029</c:v>
                </c:pt>
                <c:pt idx="734">
                  <c:v>58.311803384745389</c:v>
                </c:pt>
                <c:pt idx="735">
                  <c:v>58.32681835986503</c:v>
                </c:pt>
                <c:pt idx="736">
                  <c:v>58.341823131124443</c:v>
                </c:pt>
                <c:pt idx="737">
                  <c:v>58.356817719298384</c:v>
                </c:pt>
                <c:pt idx="738">
                  <c:v>58.371802145091209</c:v>
                </c:pt>
                <c:pt idx="739">
                  <c:v>58.3867764291372</c:v>
                </c:pt>
                <c:pt idx="740">
                  <c:v>58.40174059200092</c:v>
                </c:pt>
                <c:pt idx="741">
                  <c:v>58.416694654177505</c:v>
                </c:pt>
                <c:pt idx="742">
                  <c:v>58.431638636093041</c:v>
                </c:pt>
                <c:pt idx="743">
                  <c:v>58.44657255810484</c:v>
                </c:pt>
                <c:pt idx="744">
                  <c:v>58.461496440501797</c:v>
                </c:pt>
                <c:pt idx="745">
                  <c:v>58.476410303504707</c:v>
                </c:pt>
                <c:pt idx="746">
                  <c:v>58.491314167266552</c:v>
                </c:pt>
                <c:pt idx="747">
                  <c:v>58.506208051872889</c:v>
                </c:pt>
                <c:pt idx="748">
                  <c:v>58.521091977342067</c:v>
                </c:pt>
                <c:pt idx="749">
                  <c:v>58.535965963625642</c:v>
                </c:pt>
                <c:pt idx="750">
                  <c:v>58.550830030608608</c:v>
                </c:pt>
                <c:pt idx="751">
                  <c:v>58.565684198109778</c:v>
                </c:pt>
                <c:pt idx="752">
                  <c:v>58.580528485882027</c:v>
                </c:pt>
                <c:pt idx="753">
                  <c:v>58.595362913612647</c:v>
                </c:pt>
                <c:pt idx="754">
                  <c:v>58.610187500923601</c:v>
                </c:pt>
                <c:pt idx="755">
                  <c:v>58.625002267371897</c:v>
                </c:pt>
                <c:pt idx="756">
                  <c:v>58.639807232449826</c:v>
                </c:pt>
                <c:pt idx="757">
                  <c:v>58.654602415585273</c:v>
                </c:pt>
                <c:pt idx="758">
                  <c:v>58.669387836142064</c:v>
                </c:pt>
                <c:pt idx="759">
                  <c:v>58.684163513420188</c:v>
                </c:pt>
                <c:pt idx="760">
                  <c:v>58.698929466656139</c:v>
                </c:pt>
                <c:pt idx="761">
                  <c:v>58.713685715023203</c:v>
                </c:pt>
                <c:pt idx="762">
                  <c:v>58.728432277631725</c:v>
                </c:pt>
                <c:pt idx="763">
                  <c:v>58.743169173529417</c:v>
                </c:pt>
                <c:pt idx="764">
                  <c:v>58.757896421701659</c:v>
                </c:pt>
                <c:pt idx="765">
                  <c:v>58.772614041071741</c:v>
                </c:pt>
                <c:pt idx="766">
                  <c:v>58.787322050501189</c:v>
                </c:pt>
                <c:pt idx="767">
                  <c:v>58.802020468790033</c:v>
                </c:pt>
                <c:pt idx="768">
                  <c:v>58.81670931467707</c:v>
                </c:pt>
                <c:pt idx="769">
                  <c:v>58.831388606840179</c:v>
                </c:pt>
                <c:pt idx="770">
                  <c:v>58.84605836389656</c:v>
                </c:pt>
                <c:pt idx="771">
                  <c:v>58.860718604403026</c:v>
                </c:pt>
                <c:pt idx="772">
                  <c:v>58.875369346856289</c:v>
                </c:pt>
                <c:pt idx="773">
                  <c:v>58.890010609693206</c:v>
                </c:pt>
                <c:pt idx="774">
                  <c:v>58.904642411291086</c:v>
                </c:pt>
                <c:pt idx="775">
                  <c:v>58.91926476996791</c:v>
                </c:pt>
                <c:pt idx="776">
                  <c:v>58.933877703982638</c:v>
                </c:pt>
                <c:pt idx="777">
                  <c:v>58.948481231535467</c:v>
                </c:pt>
                <c:pt idx="778">
                  <c:v>58.963075370768102</c:v>
                </c:pt>
                <c:pt idx="779">
                  <c:v>58.977660139763969</c:v>
                </c:pt>
                <c:pt idx="780">
                  <c:v>58.992235556548565</c:v>
                </c:pt>
                <c:pt idx="781">
                  <c:v>59.006801639089623</c:v>
                </c:pt>
                <c:pt idx="782">
                  <c:v>59.021358405297448</c:v>
                </c:pt>
                <c:pt idx="783">
                  <c:v>59.035905873025136</c:v>
                </c:pt>
                <c:pt idx="784">
                  <c:v>59.05044406006882</c:v>
                </c:pt>
                <c:pt idx="785">
                  <c:v>59.064972984167959</c:v>
                </c:pt>
                <c:pt idx="786">
                  <c:v>59.079492663005553</c:v>
                </c:pt>
                <c:pt idx="787">
                  <c:v>59.094003114208419</c:v>
                </c:pt>
                <c:pt idx="788">
                  <c:v>59.108504355347442</c:v>
                </c:pt>
                <c:pt idx="789">
                  <c:v>59.122996403937805</c:v>
                </c:pt>
                <c:pt idx="790">
                  <c:v>59.137479277439255</c:v>
                </c:pt>
                <c:pt idx="791">
                  <c:v>59.151952993256316</c:v>
                </c:pt>
                <c:pt idx="792">
                  <c:v>59.166417568738588</c:v>
                </c:pt>
                <c:pt idx="793">
                  <c:v>59.180873021180936</c:v>
                </c:pt>
                <c:pt idx="794">
                  <c:v>59.195319367823757</c:v>
                </c:pt>
                <c:pt idx="795">
                  <c:v>59.209756625853217</c:v>
                </c:pt>
                <c:pt idx="796">
                  <c:v>59.224184812401504</c:v>
                </c:pt>
                <c:pt idx="797">
                  <c:v>59.238603944547009</c:v>
                </c:pt>
                <c:pt idx="798">
                  <c:v>59.25301403931465</c:v>
                </c:pt>
                <c:pt idx="799">
                  <c:v>59.267415113676023</c:v>
                </c:pt>
                <c:pt idx="800">
                  <c:v>59.281807184549699</c:v>
                </c:pt>
                <c:pt idx="801">
                  <c:v>59.296190268801396</c:v>
                </c:pt>
                <c:pt idx="802">
                  <c:v>59.310564383244284</c:v>
                </c:pt>
                <c:pt idx="803">
                  <c:v>59.324929544639119</c:v>
                </c:pt>
                <c:pt idx="804">
                  <c:v>59.33928576969457</c:v>
                </c:pt>
                <c:pt idx="805">
                  <c:v>59.353633075067378</c:v>
                </c:pt>
                <c:pt idx="806">
                  <c:v>59.367971477362616</c:v>
                </c:pt>
                <c:pt idx="807">
                  <c:v>59.382300993133867</c:v>
                </c:pt>
                <c:pt idx="808">
                  <c:v>59.396621638883531</c:v>
                </c:pt>
                <c:pt idx="809">
                  <c:v>59.410933431062958</c:v>
                </c:pt>
                <c:pt idx="810">
                  <c:v>59.425236386072726</c:v>
                </c:pt>
                <c:pt idx="811">
                  <c:v>59.439530520262821</c:v>
                </c:pt>
                <c:pt idx="812">
                  <c:v>59.453815849932894</c:v>
                </c:pt>
                <c:pt idx="813">
                  <c:v>59.468092391332448</c:v>
                </c:pt>
                <c:pt idx="814">
                  <c:v>59.482360160661059</c:v>
                </c:pt>
                <c:pt idx="815">
                  <c:v>59.496619174068627</c:v>
                </c:pt>
                <c:pt idx="816">
                  <c:v>59.510869447655523</c:v>
                </c:pt>
                <c:pt idx="817">
                  <c:v>59.525110997472844</c:v>
                </c:pt>
                <c:pt idx="818">
                  <c:v>59.539343839522623</c:v>
                </c:pt>
                <c:pt idx="819">
                  <c:v>59.553567989758037</c:v>
                </c:pt>
                <c:pt idx="820">
                  <c:v>59.56778346408359</c:v>
                </c:pt>
                <c:pt idx="821">
                  <c:v>59.581990278355363</c:v>
                </c:pt>
                <c:pt idx="822">
                  <c:v>59.596188448381191</c:v>
                </c:pt>
                <c:pt idx="823">
                  <c:v>59.610377989920863</c:v>
                </c:pt>
                <c:pt idx="824">
                  <c:v>59.624558918686361</c:v>
                </c:pt>
                <c:pt idx="825">
                  <c:v>59.638731250342019</c:v>
                </c:pt>
                <c:pt idx="826">
                  <c:v>59.652895000504763</c:v>
                </c:pt>
                <c:pt idx="827">
                  <c:v>59.667050184744284</c:v>
                </c:pt>
                <c:pt idx="828">
                  <c:v>59.681196818583246</c:v>
                </c:pt>
                <c:pt idx="829">
                  <c:v>59.695334917497505</c:v>
                </c:pt>
                <c:pt idx="830">
                  <c:v>59.709464496916276</c:v>
                </c:pt>
                <c:pt idx="831">
                  <c:v>59.723585572222341</c:v>
                </c:pt>
                <c:pt idx="832">
                  <c:v>59.737698158752252</c:v>
                </c:pt>
                <c:pt idx="833">
                  <c:v>59.751802271796507</c:v>
                </c:pt>
                <c:pt idx="834">
                  <c:v>59.765897926599777</c:v>
                </c:pt>
                <c:pt idx="835">
                  <c:v>59.779985138361063</c:v>
                </c:pt>
                <c:pt idx="836">
                  <c:v>59.794063922233903</c:v>
                </c:pt>
                <c:pt idx="837">
                  <c:v>59.808134293326546</c:v>
                </c:pt>
                <c:pt idx="838">
                  <c:v>59.822196266702178</c:v>
                </c:pt>
                <c:pt idx="839">
                  <c:v>59.836249857379087</c:v>
                </c:pt>
                <c:pt idx="840">
                  <c:v>59.850295080330824</c:v>
                </c:pt>
                <c:pt idx="841">
                  <c:v>59.864331950486431</c:v>
                </c:pt>
                <c:pt idx="842">
                  <c:v>59.878360482730628</c:v>
                </c:pt>
                <c:pt idx="843">
                  <c:v>59.892380691903966</c:v>
                </c:pt>
                <c:pt idx="844">
                  <c:v>59.906392592803002</c:v>
                </c:pt>
                <c:pt idx="845">
                  <c:v>59.920396200180534</c:v>
                </c:pt>
                <c:pt idx="846">
                  <c:v>59.934391528745742</c:v>
                </c:pt>
                <c:pt idx="847">
                  <c:v>59.948378593164371</c:v>
                </c:pt>
                <c:pt idx="848">
                  <c:v>59.962357408058928</c:v>
                </c:pt>
                <c:pt idx="849">
                  <c:v>59.97632798800884</c:v>
                </c:pt>
                <c:pt idx="850">
                  <c:v>59.990290347550648</c:v>
                </c:pt>
                <c:pt idx="851">
                  <c:v>60.004244501178164</c:v>
                </c:pt>
                <c:pt idx="852">
                  <c:v>60.018190463342677</c:v>
                </c:pt>
                <c:pt idx="853">
                  <c:v>60.032128248453077</c:v>
                </c:pt>
                <c:pt idx="854">
                  <c:v>60.046057870876119</c:v>
                </c:pt>
                <c:pt idx="855">
                  <c:v>60.05997934493648</c:v>
                </c:pt>
                <c:pt idx="856">
                  <c:v>60.073892684917006</c:v>
                </c:pt>
                <c:pt idx="857">
                  <c:v>60.087797905058878</c:v>
                </c:pt>
                <c:pt idx="858">
                  <c:v>60.10169501956176</c:v>
                </c:pt>
                <c:pt idx="859">
                  <c:v>60.115584042583983</c:v>
                </c:pt>
                <c:pt idx="860">
                  <c:v>60.129464988242702</c:v>
                </c:pt>
                <c:pt idx="861">
                  <c:v>60.143337870614062</c:v>
                </c:pt>
                <c:pt idx="862">
                  <c:v>60.157202703733404</c:v>
                </c:pt>
                <c:pt idx="863">
                  <c:v>60.171059501595359</c:v>
                </c:pt>
                <c:pt idx="864">
                  <c:v>60.184908278154069</c:v>
                </c:pt>
                <c:pt idx="865">
                  <c:v>60.198749047323346</c:v>
                </c:pt>
                <c:pt idx="866">
                  <c:v>60.212581822976816</c:v>
                </c:pt>
                <c:pt idx="867">
                  <c:v>60.226406618948069</c:v>
                </c:pt>
                <c:pt idx="868">
                  <c:v>60.240223449030864</c:v>
                </c:pt>
                <c:pt idx="869">
                  <c:v>60.254032326979271</c:v>
                </c:pt>
                <c:pt idx="870">
                  <c:v>60.267833266507793</c:v>
                </c:pt>
                <c:pt idx="871">
                  <c:v>60.281626281291594</c:v>
                </c:pt>
                <c:pt idx="872">
                  <c:v>60.295411384966599</c:v>
                </c:pt>
                <c:pt idx="873">
                  <c:v>60.309188591129676</c:v>
                </c:pt>
                <c:pt idx="874">
                  <c:v>60.32295791333879</c:v>
                </c:pt>
                <c:pt idx="875">
                  <c:v>60.336719365113161</c:v>
                </c:pt>
                <c:pt idx="876">
                  <c:v>60.350472959933413</c:v>
                </c:pt>
                <c:pt idx="877">
                  <c:v>60.364218711241733</c:v>
                </c:pt>
                <c:pt idx="878">
                  <c:v>60.377956632442007</c:v>
                </c:pt>
                <c:pt idx="879">
                  <c:v>60.391686736900027</c:v>
                </c:pt>
                <c:pt idx="880">
                  <c:v>60.405409037943556</c:v>
                </c:pt>
                <c:pt idx="881">
                  <c:v>60.419123548862551</c:v>
                </c:pt>
                <c:pt idx="882">
                  <c:v>60.432830282909293</c:v>
                </c:pt>
                <c:pt idx="883">
                  <c:v>60.446529253298522</c:v>
                </c:pt>
                <c:pt idx="884">
                  <c:v>60.460220473207585</c:v>
                </c:pt>
                <c:pt idx="885">
                  <c:v>60.47390395577662</c:v>
                </c:pt>
                <c:pt idx="886">
                  <c:v>60.487579714108648</c:v>
                </c:pt>
                <c:pt idx="887">
                  <c:v>60.501247761269781</c:v>
                </c:pt>
                <c:pt idx="888">
                  <c:v>60.514908110289312</c:v>
                </c:pt>
                <c:pt idx="889">
                  <c:v>60.528560774159899</c:v>
                </c:pt>
                <c:pt idx="890">
                  <c:v>60.542205765837664</c:v>
                </c:pt>
                <c:pt idx="891">
                  <c:v>60.555843098242406</c:v>
                </c:pt>
                <c:pt idx="892">
                  <c:v>60.569472784257677</c:v>
                </c:pt>
                <c:pt idx="893">
                  <c:v>60.58309483673095</c:v>
                </c:pt>
                <c:pt idx="894">
                  <c:v>60.596709268473788</c:v>
                </c:pt>
                <c:pt idx="895">
                  <c:v>60.610316092261925</c:v>
                </c:pt>
                <c:pt idx="896">
                  <c:v>60.623915320835451</c:v>
                </c:pt>
                <c:pt idx="897">
                  <c:v>60.637506966898947</c:v>
                </c:pt>
                <c:pt idx="898">
                  <c:v>60.651091043121603</c:v>
                </c:pt>
                <c:pt idx="899">
                  <c:v>60.664667562137367</c:v>
                </c:pt>
                <c:pt idx="900">
                  <c:v>60.678236536545107</c:v>
                </c:pt>
                <c:pt idx="901">
                  <c:v>60.691797978908681</c:v>
                </c:pt>
                <c:pt idx="902">
                  <c:v>60.705351901757162</c:v>
                </c:pt>
                <c:pt idx="903">
                  <c:v>60.718898317584888</c:v>
                </c:pt>
                <c:pt idx="904">
                  <c:v>60.732437238851645</c:v>
                </c:pt>
                <c:pt idx="905">
                  <c:v>60.745968677982802</c:v>
                </c:pt>
                <c:pt idx="906">
                  <c:v>60.759492647369427</c:v>
                </c:pt>
                <c:pt idx="907">
                  <c:v>60.773009159368428</c:v>
                </c:pt>
                <c:pt idx="908">
                  <c:v>60.786518226302654</c:v>
                </c:pt>
                <c:pt idx="909">
                  <c:v>60.800019860461092</c:v>
                </c:pt>
                <c:pt idx="910">
                  <c:v>60.813514074098947</c:v>
                </c:pt>
                <c:pt idx="911">
                  <c:v>60.827000879437755</c:v>
                </c:pt>
                <c:pt idx="912">
                  <c:v>60.840480288665582</c:v>
                </c:pt>
                <c:pt idx="913">
                  <c:v>60.853952313937086</c:v>
                </c:pt>
                <c:pt idx="914">
                  <c:v>60.867416967373686</c:v>
                </c:pt>
                <c:pt idx="915">
                  <c:v>60.88087426106366</c:v>
                </c:pt>
                <c:pt idx="916">
                  <c:v>60.894324207062283</c:v>
                </c:pt>
                <c:pt idx="917">
                  <c:v>60.907766817391973</c:v>
                </c:pt>
                <c:pt idx="918">
                  <c:v>60.921202104042379</c:v>
                </c:pt>
                <c:pt idx="919">
                  <c:v>60.934630078970528</c:v>
                </c:pt>
                <c:pt idx="920">
                  <c:v>60.948050754100962</c:v>
                </c:pt>
                <c:pt idx="921">
                  <c:v>60.961464141325834</c:v>
                </c:pt>
                <c:pt idx="922">
                  <c:v>60.974870252505028</c:v>
                </c:pt>
                <c:pt idx="923">
                  <c:v>60.988269099466329</c:v>
                </c:pt>
                <c:pt idx="924">
                  <c:v>61.001660694005494</c:v>
                </c:pt>
                <c:pt idx="925">
                  <c:v>61.015045047886382</c:v>
                </c:pt>
                <c:pt idx="926">
                  <c:v>61.028422172841097</c:v>
                </c:pt>
                <c:pt idx="927">
                  <c:v>61.04179208057009</c:v>
                </c:pt>
                <c:pt idx="928">
                  <c:v>61.055154782742278</c:v>
                </c:pt>
                <c:pt idx="929">
                  <c:v>61.068510290995185</c:v>
                </c:pt>
                <c:pt idx="930">
                  <c:v>61.081858616935023</c:v>
                </c:pt>
                <c:pt idx="931">
                  <c:v>61.09519977213683</c:v>
                </c:pt>
                <c:pt idx="932">
                  <c:v>61.108533768144611</c:v>
                </c:pt>
                <c:pt idx="933">
                  <c:v>61.121860616471402</c:v>
                </c:pt>
                <c:pt idx="934">
                  <c:v>61.135180328599432</c:v>
                </c:pt>
                <c:pt idx="935">
                  <c:v>61.148492915980199</c:v>
                </c:pt>
                <c:pt idx="936">
                  <c:v>61.161798390034647</c:v>
                </c:pt>
                <c:pt idx="937">
                  <c:v>61.175096762153188</c:v>
                </c:pt>
                <c:pt idx="938">
                  <c:v>61.188388043695916</c:v>
                </c:pt>
                <c:pt idx="939">
                  <c:v>61.20167224599264</c:v>
                </c:pt>
                <c:pt idx="940">
                  <c:v>61.214949380343029</c:v>
                </c:pt>
                <c:pt idx="941">
                  <c:v>61.228219458016753</c:v>
                </c:pt>
                <c:pt idx="942">
                  <c:v>61.241482490253532</c:v>
                </c:pt>
                <c:pt idx="943">
                  <c:v>61.2547384882633</c:v>
                </c:pt>
                <c:pt idx="944">
                  <c:v>61.267987463226277</c:v>
                </c:pt>
                <c:pt idx="945">
                  <c:v>61.28122942629313</c:v>
                </c:pt>
                <c:pt idx="946">
                  <c:v>61.294464388585013</c:v>
                </c:pt>
                <c:pt idx="947">
                  <c:v>61.307692361193737</c:v>
                </c:pt>
                <c:pt idx="948">
                  <c:v>61.320913355181851</c:v>
                </c:pt>
                <c:pt idx="949">
                  <c:v>61.334127381582746</c:v>
                </c:pt>
                <c:pt idx="950">
                  <c:v>61.347334451400783</c:v>
                </c:pt>
                <c:pt idx="951">
                  <c:v>61.360534575611368</c:v>
                </c:pt>
                <c:pt idx="952">
                  <c:v>61.3737277651611</c:v>
                </c:pt>
                <c:pt idx="953">
                  <c:v>61.38691403096783</c:v>
                </c:pt>
                <c:pt idx="954">
                  <c:v>61.400093383920819</c:v>
                </c:pt>
                <c:pt idx="955">
                  <c:v>61.413265834880789</c:v>
                </c:pt>
                <c:pt idx="956">
                  <c:v>61.426431394680066</c:v>
                </c:pt>
                <c:pt idx="957">
                  <c:v>61.439590074122677</c:v>
                </c:pt>
                <c:pt idx="958">
                  <c:v>61.452741883984416</c:v>
                </c:pt>
                <c:pt idx="959">
                  <c:v>61.465886835013023</c:v>
                </c:pt>
                <c:pt idx="960">
                  <c:v>61.479024937928209</c:v>
                </c:pt>
                <c:pt idx="961">
                  <c:v>61.492156203421814</c:v>
                </c:pt>
                <c:pt idx="962">
                  <c:v>61.505280642157857</c:v>
                </c:pt>
                <c:pt idx="963">
                  <c:v>61.518398264772685</c:v>
                </c:pt>
                <c:pt idx="964">
                  <c:v>61.531509081875058</c:v>
                </c:pt>
                <c:pt idx="965">
                  <c:v>61.544613104046235</c:v>
                </c:pt>
                <c:pt idx="966">
                  <c:v>61.557710341840092</c:v>
                </c:pt>
                <c:pt idx="967">
                  <c:v>61.570800805783193</c:v>
                </c:pt>
                <c:pt idx="968">
                  <c:v>61.583884506374929</c:v>
                </c:pt>
                <c:pt idx="969">
                  <c:v>61.596961454087598</c:v>
                </c:pt>
                <c:pt idx="970">
                  <c:v>61.610031659366477</c:v>
                </c:pt>
                <c:pt idx="971">
                  <c:v>61.62309513262997</c:v>
                </c:pt>
                <c:pt idx="972">
                  <c:v>61.636151884269665</c:v>
                </c:pt>
                <c:pt idx="973">
                  <c:v>61.649201924650427</c:v>
                </c:pt>
                <c:pt idx="974">
                  <c:v>61.662245264110553</c:v>
                </c:pt>
                <c:pt idx="975">
                  <c:v>61.675281912961793</c:v>
                </c:pt>
                <c:pt idx="976">
                  <c:v>61.688311881489469</c:v>
                </c:pt>
                <c:pt idx="977">
                  <c:v>61.701335179952594</c:v>
                </c:pt>
                <c:pt idx="978">
                  <c:v>61.714351818583957</c:v>
                </c:pt>
                <c:pt idx="979">
                  <c:v>61.727361807590199</c:v>
                </c:pt>
                <c:pt idx="980">
                  <c:v>61.740365157151913</c:v>
                </c:pt>
                <c:pt idx="981">
                  <c:v>61.753361877423757</c:v>
                </c:pt>
                <c:pt idx="982">
                  <c:v>61.766351978534495</c:v>
                </c:pt>
                <c:pt idx="983">
                  <c:v>61.779335470587171</c:v>
                </c:pt>
                <c:pt idx="984">
                  <c:v>61.792312363659136</c:v>
                </c:pt>
                <c:pt idx="985">
                  <c:v>61.805282667802132</c:v>
                </c:pt>
                <c:pt idx="986">
                  <c:v>61.818246393042443</c:v>
                </c:pt>
                <c:pt idx="987">
                  <c:v>61.831203549380938</c:v>
                </c:pt>
                <c:pt idx="988">
                  <c:v>61.844154146793173</c:v>
                </c:pt>
                <c:pt idx="989">
                  <c:v>61.857098195229483</c:v>
                </c:pt>
                <c:pt idx="990">
                  <c:v>61.870035704615056</c:v>
                </c:pt>
                <c:pt idx="991">
                  <c:v>61.882966684850068</c:v>
                </c:pt>
                <c:pt idx="992">
                  <c:v>61.895891145809699</c:v>
                </c:pt>
                <c:pt idx="993">
                  <c:v>61.908809097344289</c:v>
                </c:pt>
                <c:pt idx="994">
                  <c:v>61.921720549279399</c:v>
                </c:pt>
                <c:pt idx="995">
                  <c:v>61.934625511415867</c:v>
                </c:pt>
                <c:pt idx="996">
                  <c:v>61.947523993529956</c:v>
                </c:pt>
                <c:pt idx="997">
                  <c:v>61.960416005373382</c:v>
                </c:pt>
                <c:pt idx="998">
                  <c:v>61.973301556673455</c:v>
                </c:pt>
                <c:pt idx="999">
                  <c:v>61.986180657133119</c:v>
                </c:pt>
                <c:pt idx="1000">
                  <c:v>61.999053316431052</c:v>
                </c:pt>
                <c:pt idx="1001">
                  <c:v>62.011919544221755</c:v>
                </c:pt>
                <c:pt idx="1002">
                  <c:v>62.024779350135653</c:v>
                </c:pt>
                <c:pt idx="1003">
                  <c:v>62.037632743779135</c:v>
                </c:pt>
                <c:pt idx="1004">
                  <c:v>62.050479734734679</c:v>
                </c:pt>
                <c:pt idx="1005">
                  <c:v>62.06332033256092</c:v>
                </c:pt>
                <c:pt idx="1006">
                  <c:v>62.076154546792722</c:v>
                </c:pt>
                <c:pt idx="1007">
                  <c:v>62.088982386941282</c:v>
                </c:pt>
                <c:pt idx="1008">
                  <c:v>62.101803862494194</c:v>
                </c:pt>
                <c:pt idx="1009">
                  <c:v>62.114618982915559</c:v>
                </c:pt>
                <c:pt idx="1010">
                  <c:v>62.127427757646018</c:v>
                </c:pt>
                <c:pt idx="1011">
                  <c:v>62.140230196102877</c:v>
                </c:pt>
                <c:pt idx="1012">
                  <c:v>62.153026307680165</c:v>
                </c:pt>
                <c:pt idx="1013">
                  <c:v>62.165816101748739</c:v>
                </c:pt>
                <c:pt idx="1014">
                  <c:v>62.178599587656322</c:v>
                </c:pt>
                <c:pt idx="1015">
                  <c:v>62.191376774727615</c:v>
                </c:pt>
                <c:pt idx="1016">
                  <c:v>62.204147672264384</c:v>
                </c:pt>
                <c:pt idx="1017">
                  <c:v>62.216912289545519</c:v>
                </c:pt>
                <c:pt idx="1018">
                  <c:v>62.229670635827091</c:v>
                </c:pt>
                <c:pt idx="1019">
                  <c:v>62.242422720342482</c:v>
                </c:pt>
                <c:pt idx="1020">
                  <c:v>62.255168552302436</c:v>
                </c:pt>
                <c:pt idx="1021">
                  <c:v>62.267908140895145</c:v>
                </c:pt>
                <c:pt idx="1022">
                  <c:v>62.280641495286282</c:v>
                </c:pt>
                <c:pt idx="1023">
                  <c:v>62.293368624619163</c:v>
                </c:pt>
                <c:pt idx="1024">
                  <c:v>62.306089538014746</c:v>
                </c:pt>
                <c:pt idx="1025">
                  <c:v>62.318804244571758</c:v>
                </c:pt>
                <c:pt idx="1026">
                  <c:v>62.331512753366731</c:v>
                </c:pt>
                <c:pt idx="1027">
                  <c:v>62.344215073454095</c:v>
                </c:pt>
                <c:pt idx="1028">
                  <c:v>62.356911213866283</c:v>
                </c:pt>
                <c:pt idx="1029">
                  <c:v>62.369601183613753</c:v>
                </c:pt>
                <c:pt idx="1030">
                  <c:v>62.382284991685083</c:v>
                </c:pt>
                <c:pt idx="1031">
                  <c:v>62.394962647047073</c:v>
                </c:pt>
                <c:pt idx="1032">
                  <c:v>62.407634158644782</c:v>
                </c:pt>
                <c:pt idx="1033">
                  <c:v>62.420299535401611</c:v>
                </c:pt>
                <c:pt idx="1034">
                  <c:v>62.432958786219402</c:v>
                </c:pt>
                <c:pt idx="1035">
                  <c:v>62.445611919978461</c:v>
                </c:pt>
                <c:pt idx="1036">
                  <c:v>62.458258945537679</c:v>
                </c:pt>
                <c:pt idx="1037">
                  <c:v>62.470899871734588</c:v>
                </c:pt>
                <c:pt idx="1038">
                  <c:v>62.483534707385402</c:v>
                </c:pt>
                <c:pt idx="1039">
                  <c:v>62.49616346128515</c:v>
                </c:pt>
                <c:pt idx="1040">
                  <c:v>62.508786142207697</c:v>
                </c:pt>
                <c:pt idx="1041">
                  <c:v>62.521402758905836</c:v>
                </c:pt>
                <c:pt idx="1042">
                  <c:v>62.534013320111342</c:v>
                </c:pt>
                <c:pt idx="1043">
                  <c:v>62.546617834535084</c:v>
                </c:pt>
                <c:pt idx="1044">
                  <c:v>62.55921631086705</c:v>
                </c:pt>
                <c:pt idx="1045">
                  <c:v>62.571808757776431</c:v>
                </c:pt>
                <c:pt idx="1046">
                  <c:v>62.584395183911688</c:v>
                </c:pt>
                <c:pt idx="1047">
                  <c:v>62.596975597900638</c:v>
                </c:pt>
                <c:pt idx="1048">
                  <c:v>62.60955000835051</c:v>
                </c:pt>
                <c:pt idx="1049">
                  <c:v>62.622118423848022</c:v>
                </c:pt>
                <c:pt idx="1050">
                  <c:v>62.63468085295942</c:v>
                </c:pt>
                <c:pt idx="1051">
                  <c:v>62.647237304230572</c:v>
                </c:pt>
                <c:pt idx="1052">
                  <c:v>62.659787786187074</c:v>
                </c:pt>
                <c:pt idx="1053">
                  <c:v>62.67233230733423</c:v>
                </c:pt>
                <c:pt idx="1054">
                  <c:v>62.684870876157177</c:v>
                </c:pt>
                <c:pt idx="1055">
                  <c:v>62.697403501120938</c:v>
                </c:pt>
                <c:pt idx="1056">
                  <c:v>62.709930190670512</c:v>
                </c:pt>
                <c:pt idx="1057">
                  <c:v>62.72245095323089</c:v>
                </c:pt>
                <c:pt idx="1058">
                  <c:v>62.734965797207181</c:v>
                </c:pt>
                <c:pt idx="1059">
                  <c:v>62.747474730984607</c:v>
                </c:pt>
                <c:pt idx="1060">
                  <c:v>62.759977762928649</c:v>
                </c:pt>
                <c:pt idx="1061">
                  <c:v>62.772474901385053</c:v>
                </c:pt>
                <c:pt idx="1062">
                  <c:v>62.784966154679914</c:v>
                </c:pt>
                <c:pt idx="1063">
                  <c:v>62.797451531119741</c:v>
                </c:pt>
                <c:pt idx="1064">
                  <c:v>62.809931038991536</c:v>
                </c:pt>
                <c:pt idx="1065">
                  <c:v>62.822404686562805</c:v>
                </c:pt>
                <c:pt idx="1066">
                  <c:v>62.834872482081714</c:v>
                </c:pt>
                <c:pt idx="1067">
                  <c:v>62.84733443377705</c:v>
                </c:pt>
                <c:pt idx="1068">
                  <c:v>62.859790549858374</c:v>
                </c:pt>
                <c:pt idx="1069">
                  <c:v>62.872240838516007</c:v>
                </c:pt>
                <c:pt idx="1070">
                  <c:v>62.884685307921153</c:v>
                </c:pt>
                <c:pt idx="1071">
                  <c:v>62.897123966225926</c:v>
                </c:pt>
                <c:pt idx="1072">
                  <c:v>62.909556821563442</c:v>
                </c:pt>
                <c:pt idx="1073">
                  <c:v>62.921983882047826</c:v>
                </c:pt>
                <c:pt idx="1074">
                  <c:v>62.934405155774364</c:v>
                </c:pt>
                <c:pt idx="1075">
                  <c:v>62.946820650819461</c:v>
                </c:pt>
                <c:pt idx="1076">
                  <c:v>62.959230375240779</c:v>
                </c:pt>
                <c:pt idx="1077">
                  <c:v>62.971634337077276</c:v>
                </c:pt>
                <c:pt idx="1078">
                  <c:v>62.984032544349233</c:v>
                </c:pt>
                <c:pt idx="1079">
                  <c:v>62.996425005058384</c:v>
                </c:pt>
                <c:pt idx="1080">
                  <c:v>63.008811727187904</c:v>
                </c:pt>
                <c:pt idx="1081">
                  <c:v>63.021192718702522</c:v>
                </c:pt>
                <c:pt idx="1082">
                  <c:v>63.033567987548551</c:v>
                </c:pt>
                <c:pt idx="1083">
                  <c:v>63.045937541653949</c:v>
                </c:pt>
                <c:pt idx="1084">
                  <c:v>63.058301388928399</c:v>
                </c:pt>
                <c:pt idx="1085">
                  <c:v>63.070659537263353</c:v>
                </c:pt>
                <c:pt idx="1086">
                  <c:v>63.083011994532086</c:v>
                </c:pt>
                <c:pt idx="1087">
                  <c:v>63.095358768589762</c:v>
                </c:pt>
                <c:pt idx="1088">
                  <c:v>63.107699867273496</c:v>
                </c:pt>
                <c:pt idx="1089">
                  <c:v>63.120035298402392</c:v>
                </c:pt>
                <c:pt idx="1090">
                  <c:v>63.132365069777649</c:v>
                </c:pt>
                <c:pt idx="1091">
                  <c:v>63.14468918918255</c:v>
                </c:pt>
                <c:pt idx="1092">
                  <c:v>63.157007664382583</c:v>
                </c:pt>
                <c:pt idx="1093">
                  <c:v>63.169320503125448</c:v>
                </c:pt>
                <c:pt idx="1094">
                  <c:v>63.18162771314114</c:v>
                </c:pt>
                <c:pt idx="1095">
                  <c:v>63.193929302142024</c:v>
                </c:pt>
                <c:pt idx="1096">
                  <c:v>63.206225277822845</c:v>
                </c:pt>
                <c:pt idx="1097">
                  <c:v>63.218515647860812</c:v>
                </c:pt>
                <c:pt idx="1098">
                  <c:v>63.230800419915653</c:v>
                </c:pt>
                <c:pt idx="1099">
                  <c:v>63.24307960162966</c:v>
                </c:pt>
                <c:pt idx="1100">
                  <c:v>63.255353200627781</c:v>
                </c:pt>
                <c:pt idx="1101">
                  <c:v>63.267621224517612</c:v>
                </c:pt>
                <c:pt idx="1102">
                  <c:v>63.27988368088949</c:v>
                </c:pt>
                <c:pt idx="1103">
                  <c:v>63.292140577316573</c:v>
                </c:pt>
                <c:pt idx="1104">
                  <c:v>63.304391921354842</c:v>
                </c:pt>
                <c:pt idx="1105">
                  <c:v>63.316637720543177</c:v>
                </c:pt>
                <c:pt idx="1106">
                  <c:v>63.328877982403426</c:v>
                </c:pt>
                <c:pt idx="1107">
                  <c:v>63.341112714440428</c:v>
                </c:pt>
                <c:pt idx="1108">
                  <c:v>63.353341924142121</c:v>
                </c:pt>
                <c:pt idx="1109">
                  <c:v>63.365565618979517</c:v>
                </c:pt>
                <c:pt idx="1110">
                  <c:v>63.377783806406825</c:v>
                </c:pt>
                <c:pt idx="1111">
                  <c:v>63.38999649386146</c:v>
                </c:pt>
                <c:pt idx="1112">
                  <c:v>63.402203688764118</c:v>
                </c:pt>
                <c:pt idx="1113">
                  <c:v>63.414405398518838</c:v>
                </c:pt>
                <c:pt idx="1114">
                  <c:v>63.426601630513019</c:v>
                </c:pt>
                <c:pt idx="1115">
                  <c:v>63.438792392117506</c:v>
                </c:pt>
                <c:pt idx="1116">
                  <c:v>63.450977690686607</c:v>
                </c:pt>
                <c:pt idx="1117">
                  <c:v>63.463157533558196</c:v>
                </c:pt>
                <c:pt idx="1118">
                  <c:v>63.47533192805372</c:v>
                </c:pt>
                <c:pt idx="1119">
                  <c:v>63.487500881478255</c:v>
                </c:pt>
                <c:pt idx="1120">
                  <c:v>63.499664401120597</c:v>
                </c:pt>
                <c:pt idx="1121">
                  <c:v>63.511822494253245</c:v>
                </c:pt>
                <c:pt idx="1122">
                  <c:v>63.523975168132523</c:v>
                </c:pt>
                <c:pt idx="1123">
                  <c:v>63.536122429998585</c:v>
                </c:pt>
                <c:pt idx="1124">
                  <c:v>63.548264287075469</c:v>
                </c:pt>
                <c:pt idx="1125">
                  <c:v>63.560400746571162</c:v>
                </c:pt>
                <c:pt idx="1126">
                  <c:v>63.572531815677657</c:v>
                </c:pt>
                <c:pt idx="1127">
                  <c:v>63.584657501570973</c:v>
                </c:pt>
                <c:pt idx="1128">
                  <c:v>63.596777811411229</c:v>
                </c:pt>
                <c:pt idx="1129">
                  <c:v>63.608892752342669</c:v>
                </c:pt>
                <c:pt idx="1130">
                  <c:v>63.62100233149377</c:v>
                </c:pt>
                <c:pt idx="1131">
                  <c:v>63.633106555977193</c:v>
                </c:pt>
                <c:pt idx="1132">
                  <c:v>63.645205432889938</c:v>
                </c:pt>
                <c:pt idx="1133">
                  <c:v>63.657298969313302</c:v>
                </c:pt>
                <c:pt idx="1134">
                  <c:v>63.66938717231298</c:v>
                </c:pt>
                <c:pt idx="1135">
                  <c:v>63.681470048939126</c:v>
                </c:pt>
                <c:pt idx="1136">
                  <c:v>63.693547606226332</c:v>
                </c:pt>
                <c:pt idx="1137">
                  <c:v>63.705619851193752</c:v>
                </c:pt>
                <c:pt idx="1138">
                  <c:v>63.717686790845107</c:v>
                </c:pt>
                <c:pt idx="1139">
                  <c:v>63.729748432168726</c:v>
                </c:pt>
                <c:pt idx="1140">
                  <c:v>63.741804782137642</c:v>
                </c:pt>
                <c:pt idx="1141">
                  <c:v>63.753855847709573</c:v>
                </c:pt>
                <c:pt idx="1142">
                  <c:v>63.765901635827035</c:v>
                </c:pt>
                <c:pt idx="1143">
                  <c:v>63.777942153417314</c:v>
                </c:pt>
                <c:pt idx="1144">
                  <c:v>63.789977407392598</c:v>
                </c:pt>
                <c:pt idx="1145">
                  <c:v>63.802007404649949</c:v>
                </c:pt>
                <c:pt idx="1146">
                  <c:v>63.814032152071398</c:v>
                </c:pt>
                <c:pt idx="1147">
                  <c:v>63.826051656523966</c:v>
                </c:pt>
                <c:pt idx="1148">
                  <c:v>63.838065924859706</c:v>
                </c:pt>
                <c:pt idx="1149">
                  <c:v>63.85007496391578</c:v>
                </c:pt>
                <c:pt idx="1150">
                  <c:v>63.862078780514466</c:v>
                </c:pt>
                <c:pt idx="1151">
                  <c:v>63.874077381463223</c:v>
                </c:pt>
                <c:pt idx="1152">
                  <c:v>63.886070773554756</c:v>
                </c:pt>
                <c:pt idx="1153">
                  <c:v>63.898058963566996</c:v>
                </c:pt>
                <c:pt idx="1154">
                  <c:v>63.910041958263228</c:v>
                </c:pt>
                <c:pt idx="1155">
                  <c:v>63.922019764392076</c:v>
                </c:pt>
                <c:pt idx="1156">
                  <c:v>63.933992388687557</c:v>
                </c:pt>
                <c:pt idx="1157">
                  <c:v>63.945959837869154</c:v>
                </c:pt>
                <c:pt idx="1158">
                  <c:v>63.957922118641832</c:v>
                </c:pt>
                <c:pt idx="1159">
                  <c:v>63.969879237696084</c:v>
                </c:pt>
                <c:pt idx="1160">
                  <c:v>63.98183120170799</c:v>
                </c:pt>
                <c:pt idx="1161">
                  <c:v>63.993778017339253</c:v>
                </c:pt>
                <c:pt idx="1162">
                  <c:v>64.005719691237232</c:v>
                </c:pt>
                <c:pt idx="1163">
                  <c:v>64.017656230034987</c:v>
                </c:pt>
                <c:pt idx="1164">
                  <c:v>64.029587640351338</c:v>
                </c:pt>
                <c:pt idx="1165">
                  <c:v>64.04151392879092</c:v>
                </c:pt>
                <c:pt idx="1166">
                  <c:v>64.05343510194416</c:v>
                </c:pt>
                <c:pt idx="1167">
                  <c:v>64.065351166387416</c:v>
                </c:pt>
                <c:pt idx="1168">
                  <c:v>64.077262128682889</c:v>
                </c:pt>
                <c:pt idx="1169">
                  <c:v>64.08916799537883</c:v>
                </c:pt>
                <c:pt idx="1170">
                  <c:v>64.101068773009459</c:v>
                </c:pt>
                <c:pt idx="1171">
                  <c:v>64.112964468095015</c:v>
                </c:pt>
                <c:pt idx="1172">
                  <c:v>64.124855087141867</c:v>
                </c:pt>
                <c:pt idx="1173">
                  <c:v>64.136740636642486</c:v>
                </c:pt>
                <c:pt idx="1174">
                  <c:v>64.148621123075543</c:v>
                </c:pt>
                <c:pt idx="1175">
                  <c:v>64.160496552905897</c:v>
                </c:pt>
                <c:pt idx="1176">
                  <c:v>64.17236693258468</c:v>
                </c:pt>
                <c:pt idx="1177">
                  <c:v>64.18423226854928</c:v>
                </c:pt>
                <c:pt idx="1178">
                  <c:v>64.196092567223474</c:v>
                </c:pt>
                <c:pt idx="1179">
                  <c:v>64.207947835017393</c:v>
                </c:pt>
                <c:pt idx="1180">
                  <c:v>64.219798078327557</c:v>
                </c:pt>
                <c:pt idx="1181">
                  <c:v>64.231643303536984</c:v>
                </c:pt>
                <c:pt idx="1182">
                  <c:v>64.243483517015164</c:v>
                </c:pt>
                <c:pt idx="1183">
                  <c:v>64.25531872511813</c:v>
                </c:pt>
                <c:pt idx="1184">
                  <c:v>64.267148934188498</c:v>
                </c:pt>
                <c:pt idx="1185">
                  <c:v>64.27897415055547</c:v>
                </c:pt>
                <c:pt idx="1186">
                  <c:v>64.290794380534962</c:v>
                </c:pt>
                <c:pt idx="1187">
                  <c:v>64.302609630429544</c:v>
                </c:pt>
                <c:pt idx="1188">
                  <c:v>64.314419906528514</c:v>
                </c:pt>
                <c:pt idx="1189">
                  <c:v>64.326225215107954</c:v>
                </c:pt>
                <c:pt idx="1190">
                  <c:v>64.338025562430758</c:v>
                </c:pt>
                <c:pt idx="1191">
                  <c:v>64.34982095474669</c:v>
                </c:pt>
                <c:pt idx="1192">
                  <c:v>64.361611398292396</c:v>
                </c:pt>
                <c:pt idx="1193">
                  <c:v>64.373396899291407</c:v>
                </c:pt>
                <c:pt idx="1194">
                  <c:v>64.385177463954278</c:v>
                </c:pt>
                <c:pt idx="1195">
                  <c:v>64.396953098478534</c:v>
                </c:pt>
                <c:pt idx="1196">
                  <c:v>64.408723809048766</c:v>
                </c:pt>
                <c:pt idx="1197">
                  <c:v>64.420489601836607</c:v>
                </c:pt>
                <c:pt idx="1198">
                  <c:v>64.432250483000871</c:v>
                </c:pt>
                <c:pt idx="1199">
                  <c:v>64.444006458687454</c:v>
                </c:pt>
                <c:pt idx="1200">
                  <c:v>64.45575753502952</c:v>
                </c:pt>
                <c:pt idx="1201">
                  <c:v>64.467503718147384</c:v>
                </c:pt>
                <c:pt idx="1202">
                  <c:v>64.479245014148702</c:v>
                </c:pt>
                <c:pt idx="1203">
                  <c:v>64.490981429128396</c:v>
                </c:pt>
                <c:pt idx="1204">
                  <c:v>64.502712969168726</c:v>
                </c:pt>
                <c:pt idx="1205">
                  <c:v>64.514439640339361</c:v>
                </c:pt>
                <c:pt idx="1206">
                  <c:v>64.526161448697337</c:v>
                </c:pt>
                <c:pt idx="1207">
                  <c:v>64.537878400287212</c:v>
                </c:pt>
                <c:pt idx="1208">
                  <c:v>64.549590501140955</c:v>
                </c:pt>
                <c:pt idx="1209">
                  <c:v>64.561297757278112</c:v>
                </c:pt>
                <c:pt idx="1210">
                  <c:v>64.573000174705754</c:v>
                </c:pt>
                <c:pt idx="1211">
                  <c:v>64.584697759418589</c:v>
                </c:pt>
                <c:pt idx="1212">
                  <c:v>64.59639051739893</c:v>
                </c:pt>
                <c:pt idx="1213">
                  <c:v>64.608078454616759</c:v>
                </c:pt>
                <c:pt idx="1214">
                  <c:v>64.619761577029777</c:v>
                </c:pt>
                <c:pt idx="1215">
                  <c:v>64.63143989058338</c:v>
                </c:pt>
                <c:pt idx="1216">
                  <c:v>64.643113401210798</c:v>
                </c:pt>
                <c:pt idx="1217">
                  <c:v>64.65478211483304</c:v>
                </c:pt>
                <c:pt idx="1218">
                  <c:v>64.666446037358966</c:v>
                </c:pt>
                <c:pt idx="1219">
                  <c:v>64.678105174685285</c:v>
                </c:pt>
                <c:pt idx="1220">
                  <c:v>64.689759532696684</c:v>
                </c:pt>
                <c:pt idx="1221">
                  <c:v>64.701409117265726</c:v>
                </c:pt>
                <c:pt idx="1222">
                  <c:v>64.713053934253011</c:v>
                </c:pt>
                <c:pt idx="1223">
                  <c:v>64.724693989507131</c:v>
                </c:pt>
                <c:pt idx="1224">
                  <c:v>64.736329288864738</c:v>
                </c:pt>
                <c:pt idx="1225">
                  <c:v>64.747959838150578</c:v>
                </c:pt>
                <c:pt idx="1226">
                  <c:v>64.759585643177502</c:v>
                </c:pt>
                <c:pt idx="1227">
                  <c:v>64.771206709746508</c:v>
                </c:pt>
                <c:pt idx="1228">
                  <c:v>64.7828230436468</c:v>
                </c:pt>
                <c:pt idx="1229">
                  <c:v>64.794434650655816</c:v>
                </c:pt>
                <c:pt idx="1230">
                  <c:v>64.806041536539226</c:v>
                </c:pt>
                <c:pt idx="1231">
                  <c:v>64.817643707050962</c:v>
                </c:pt>
                <c:pt idx="1232">
                  <c:v>64.829241167933347</c:v>
                </c:pt>
                <c:pt idx="1233">
                  <c:v>64.840833924916993</c:v>
                </c:pt>
                <c:pt idx="1234">
                  <c:v>64.852421983720944</c:v>
                </c:pt>
                <c:pt idx="1235">
                  <c:v>64.864005350052651</c:v>
                </c:pt>
                <c:pt idx="1236">
                  <c:v>64.875584029607978</c:v>
                </c:pt>
                <c:pt idx="1237">
                  <c:v>64.887158028071369</c:v>
                </c:pt>
                <c:pt idx="1238">
                  <c:v>64.898727351115696</c:v>
                </c:pt>
                <c:pt idx="1239">
                  <c:v>64.910292004402407</c:v>
                </c:pt>
                <c:pt idx="1240">
                  <c:v>64.921851993581569</c:v>
                </c:pt>
                <c:pt idx="1241">
                  <c:v>64.933407324291821</c:v>
                </c:pt>
                <c:pt idx="1242">
                  <c:v>64.944958002160476</c:v>
                </c:pt>
                <c:pt idx="1243">
                  <c:v>64.956504032803508</c:v>
                </c:pt>
                <c:pt idx="1244">
                  <c:v>64.968045421825622</c:v>
                </c:pt>
                <c:pt idx="1245">
                  <c:v>64.979582174820251</c:v>
                </c:pt>
                <c:pt idx="1246">
                  <c:v>64.99111429736962</c:v>
                </c:pt>
                <c:pt idx="1247">
                  <c:v>65.002641795044724</c:v>
                </c:pt>
                <c:pt idx="1248">
                  <c:v>65.014164673405446</c:v>
                </c:pt>
                <c:pt idx="1249">
                  <c:v>65.0256829380005</c:v>
                </c:pt>
                <c:pt idx="1250">
                  <c:v>65.037196594367529</c:v>
                </c:pt>
                <c:pt idx="1251">
                  <c:v>65.048705648033064</c:v>
                </c:pt>
                <c:pt idx="1252">
                  <c:v>65.060210104512649</c:v>
                </c:pt>
                <c:pt idx="1253">
                  <c:v>65.071709969310803</c:v>
                </c:pt>
                <c:pt idx="1254">
                  <c:v>65.083205247921029</c:v>
                </c:pt>
                <c:pt idx="1255">
                  <c:v>65.094695945825961</c:v>
                </c:pt>
                <c:pt idx="1256">
                  <c:v>65.106182068497247</c:v>
                </c:pt>
                <c:pt idx="1257">
                  <c:v>65.117663621395707</c:v>
                </c:pt>
                <c:pt idx="1258">
                  <c:v>65.129140609971259</c:v>
                </c:pt>
                <c:pt idx="1259">
                  <c:v>65.140613039663023</c:v>
                </c:pt>
                <c:pt idx="1260">
                  <c:v>65.152080915899319</c:v>
                </c:pt>
                <c:pt idx="1261">
                  <c:v>65.163544244097707</c:v>
                </c:pt>
                <c:pt idx="1262">
                  <c:v>65.175003029665007</c:v>
                </c:pt>
                <c:pt idx="1263">
                  <c:v>65.186457277997334</c:v>
                </c:pt>
                <c:pt idx="1264">
                  <c:v>65.197906994480135</c:v>
                </c:pt>
                <c:pt idx="1265">
                  <c:v>65.20935218448821</c:v>
                </c:pt>
                <c:pt idx="1266">
                  <c:v>65.220792853385746</c:v>
                </c:pt>
                <c:pt idx="1267">
                  <c:v>65.232229006526325</c:v>
                </c:pt>
                <c:pt idx="1268">
                  <c:v>65.243660649252988</c:v>
                </c:pt>
                <c:pt idx="1269">
                  <c:v>65.255087786898244</c:v>
                </c:pt>
                <c:pt idx="1270">
                  <c:v>65.266510424784116</c:v>
                </c:pt>
                <c:pt idx="1271">
                  <c:v>65.277928568222137</c:v>
                </c:pt>
                <c:pt idx="1272">
                  <c:v>65.289342222513426</c:v>
                </c:pt>
                <c:pt idx="1273">
                  <c:v>65.300751392948627</c:v>
                </c:pt>
                <c:pt idx="1274">
                  <c:v>65.312156084808066</c:v>
                </c:pt>
                <c:pt idx="1275">
                  <c:v>65.323556303361698</c:v>
                </c:pt>
                <c:pt idx="1276">
                  <c:v>65.334952053869131</c:v>
                </c:pt>
                <c:pt idx="1277">
                  <c:v>65.346343341579683</c:v>
                </c:pt>
                <c:pt idx="1278">
                  <c:v>65.357730171732427</c:v>
                </c:pt>
                <c:pt idx="1279">
                  <c:v>65.369112549556149</c:v>
                </c:pt>
                <c:pt idx="1280">
                  <c:v>65.380490480269444</c:v>
                </c:pt>
                <c:pt idx="1281">
                  <c:v>65.391863969080717</c:v>
                </c:pt>
                <c:pt idx="1282">
                  <c:v>65.403233021188228</c:v>
                </c:pt>
                <c:pt idx="1283">
                  <c:v>65.414597641780091</c:v>
                </c:pt>
                <c:pt idx="1284">
                  <c:v>65.425957836034314</c:v>
                </c:pt>
                <c:pt idx="1285">
                  <c:v>65.437313609118831</c:v>
                </c:pt>
                <c:pt idx="1286">
                  <c:v>65.448664966191558</c:v>
                </c:pt>
                <c:pt idx="1287">
                  <c:v>65.460011912400319</c:v>
                </c:pt>
                <c:pt idx="1288">
                  <c:v>65.47135445288302</c:v>
                </c:pt>
                <c:pt idx="1289">
                  <c:v>65.482692592767549</c:v>
                </c:pt>
                <c:pt idx="1290">
                  <c:v>65.494026337171903</c:v>
                </c:pt>
                <c:pt idx="1291">
                  <c:v>65.505355691204102</c:v>
                </c:pt>
                <c:pt idx="1292">
                  <c:v>65.516680659962333</c:v>
                </c:pt>
                <c:pt idx="1293">
                  <c:v>65.528001248534892</c:v>
                </c:pt>
                <c:pt idx="1294">
                  <c:v>65.53931746200027</c:v>
                </c:pt>
                <c:pt idx="1295">
                  <c:v>65.550629305427151</c:v>
                </c:pt>
                <c:pt idx="1296">
                  <c:v>65.561936783874387</c:v>
                </c:pt>
                <c:pt idx="1297">
                  <c:v>65.573239902391151</c:v>
                </c:pt>
                <c:pt idx="1298">
                  <c:v>65.58453866601684</c:v>
                </c:pt>
                <c:pt idx="1299">
                  <c:v>65.595833079781187</c:v>
                </c:pt>
                <c:pt idx="1300">
                  <c:v>65.60712314870419</c:v>
                </c:pt>
                <c:pt idx="1301">
                  <c:v>65.61840887779627</c:v>
                </c:pt>
                <c:pt idx="1302">
                  <c:v>65.62969027205817</c:v>
                </c:pt>
                <c:pt idx="1303">
                  <c:v>65.640967336481083</c:v>
                </c:pt>
                <c:pt idx="1304">
                  <c:v>65.652240076046596</c:v>
                </c:pt>
                <c:pt idx="1305">
                  <c:v>65.663508495726774</c:v>
                </c:pt>
                <c:pt idx="1306">
                  <c:v>65.674772600484118</c:v>
                </c:pt>
                <c:pt idx="1307">
                  <c:v>65.68603239527171</c:v>
                </c:pt>
                <c:pt idx="1308">
                  <c:v>65.697287885033091</c:v>
                </c:pt>
                <c:pt idx="1309">
                  <c:v>65.708539074702415</c:v>
                </c:pt>
                <c:pt idx="1310">
                  <c:v>65.719785969204381</c:v>
                </c:pt>
                <c:pt idx="1311">
                  <c:v>65.731028573454296</c:v>
                </c:pt>
                <c:pt idx="1312">
                  <c:v>65.742266892358117</c:v>
                </c:pt>
                <c:pt idx="1313">
                  <c:v>65.75350093081245</c:v>
                </c:pt>
                <c:pt idx="1314">
                  <c:v>65.764730693704593</c:v>
                </c:pt>
                <c:pt idx="1315">
                  <c:v>65.77595618591252</c:v>
                </c:pt>
                <c:pt idx="1316">
                  <c:v>65.787177412304985</c:v>
                </c:pt>
                <c:pt idx="1317">
                  <c:v>65.798394377741445</c:v>
                </c:pt>
                <c:pt idx="1318">
                  <c:v>65.809607087072195</c:v>
                </c:pt>
                <c:pt idx="1319">
                  <c:v>65.820815545138274</c:v>
                </c:pt>
                <c:pt idx="1320">
                  <c:v>65.832019756771587</c:v>
                </c:pt>
                <c:pt idx="1321">
                  <c:v>65.843219726794899</c:v>
                </c:pt>
                <c:pt idx="1322">
                  <c:v>65.854415460021826</c:v>
                </c:pt>
                <c:pt idx="1323">
                  <c:v>65.865606961256915</c:v>
                </c:pt>
                <c:pt idx="1324">
                  <c:v>65.87679423529562</c:v>
                </c:pt>
                <c:pt idx="1325">
                  <c:v>65.887977286924325</c:v>
                </c:pt>
                <c:pt idx="1326">
                  <c:v>65.899156120920466</c:v>
                </c:pt>
                <c:pt idx="1327">
                  <c:v>65.910330742052381</c:v>
                </c:pt>
                <c:pt idx="1328">
                  <c:v>65.921501155079483</c:v>
                </c:pt>
                <c:pt idx="1329">
                  <c:v>65.932667364752234</c:v>
                </c:pt>
                <c:pt idx="1330">
                  <c:v>65.943829375812143</c:v>
                </c:pt>
                <c:pt idx="1331">
                  <c:v>65.954987192991808</c:v>
                </c:pt>
                <c:pt idx="1332">
                  <c:v>65.966140821014974</c:v>
                </c:pt>
                <c:pt idx="1333">
                  <c:v>65.97729026459649</c:v>
                </c:pt>
                <c:pt idx="1334">
                  <c:v>65.988435528442395</c:v>
                </c:pt>
                <c:pt idx="1335">
                  <c:v>65.999576617249886</c:v>
                </c:pt>
                <c:pt idx="1336">
                  <c:v>66.010713535707396</c:v>
                </c:pt>
                <c:pt idx="1337">
                  <c:v>66.021846288494586</c:v>
                </c:pt>
                <c:pt idx="1338">
                  <c:v>66.032974880282353</c:v>
                </c:pt>
                <c:pt idx="1339">
                  <c:v>66.044099315732879</c:v>
                </c:pt>
                <c:pt idx="1340">
                  <c:v>66.055219599499651</c:v>
                </c:pt>
                <c:pt idx="1341">
                  <c:v>66.066335736227487</c:v>
                </c:pt>
                <c:pt idx="1342">
                  <c:v>66.077447730552535</c:v>
                </c:pt>
                <c:pt idx="1343">
                  <c:v>66.088555587102292</c:v>
                </c:pt>
                <c:pt idx="1344">
                  <c:v>66.099659310495724</c:v>
                </c:pt>
                <c:pt idx="1345">
                  <c:v>66.110758905343118</c:v>
                </c:pt>
                <c:pt idx="1346">
                  <c:v>66.121854376246233</c:v>
                </c:pt>
                <c:pt idx="1347">
                  <c:v>66.132945727798301</c:v>
                </c:pt>
                <c:pt idx="1348">
                  <c:v>66.144032964584028</c:v>
                </c:pt>
                <c:pt idx="1349">
                  <c:v>66.155116091179607</c:v>
                </c:pt>
                <c:pt idx="1350">
                  <c:v>66.166195112152749</c:v>
                </c:pt>
                <c:pt idx="1351">
                  <c:v>66.177270032062751</c:v>
                </c:pt>
                <c:pt idx="1352">
                  <c:v>66.188340855460424</c:v>
                </c:pt>
                <c:pt idx="1353">
                  <c:v>66.199407586888213</c:v>
                </c:pt>
                <c:pt idx="1354">
                  <c:v>66.210470230880162</c:v>
                </c:pt>
                <c:pt idx="1355">
                  <c:v>66.22152879196193</c:v>
                </c:pt>
                <c:pt idx="1356">
                  <c:v>66.232583274650835</c:v>
                </c:pt>
                <c:pt idx="1357">
                  <c:v>66.243633683455911</c:v>
                </c:pt>
                <c:pt idx="1358">
                  <c:v>66.254680022877835</c:v>
                </c:pt>
                <c:pt idx="1359">
                  <c:v>66.265722297409042</c:v>
                </c:pt>
                <c:pt idx="1360">
                  <c:v>66.276760511533666</c:v>
                </c:pt>
                <c:pt idx="1361">
                  <c:v>66.287794669727674</c:v>
                </c:pt>
                <c:pt idx="1362">
                  <c:v>66.29882477645873</c:v>
                </c:pt>
                <c:pt idx="1363">
                  <c:v>66.309850836186357</c:v>
                </c:pt>
                <c:pt idx="1364">
                  <c:v>66.320872853361891</c:v>
                </c:pt>
                <c:pt idx="1365">
                  <c:v>66.331890832428513</c:v>
                </c:pt>
                <c:pt idx="1366">
                  <c:v>66.342904777821261</c:v>
                </c:pt>
                <c:pt idx="1367">
                  <c:v>66.35391469396707</c:v>
                </c:pt>
                <c:pt idx="1368">
                  <c:v>66.364920585284793</c:v>
                </c:pt>
                <c:pt idx="1369">
                  <c:v>66.375922456185179</c:v>
                </c:pt>
                <c:pt idx="1370">
                  <c:v>66.38692031107098</c:v>
                </c:pt>
                <c:pt idx="1371">
                  <c:v>66.39791415433686</c:v>
                </c:pt>
                <c:pt idx="1372">
                  <c:v>66.408903990369524</c:v>
                </c:pt>
                <c:pt idx="1373">
                  <c:v>66.419889823547649</c:v>
                </c:pt>
                <c:pt idx="1374">
                  <c:v>66.430871658241955</c:v>
                </c:pt>
                <c:pt idx="1375">
                  <c:v>66.441849498815245</c:v>
                </c:pt>
                <c:pt idx="1376">
                  <c:v>66.452823349622335</c:v>
                </c:pt>
                <c:pt idx="1377">
                  <c:v>66.463793215010185</c:v>
                </c:pt>
                <c:pt idx="1378">
                  <c:v>66.474759099317822</c:v>
                </c:pt>
                <c:pt idx="1379">
                  <c:v>66.485721006876474</c:v>
                </c:pt>
                <c:pt idx="1380">
                  <c:v>66.496678942009453</c:v>
                </c:pt>
                <c:pt idx="1381">
                  <c:v>66.507632909032267</c:v>
                </c:pt>
                <c:pt idx="1382">
                  <c:v>66.518582912252612</c:v>
                </c:pt>
                <c:pt idx="1383">
                  <c:v>66.52952895597042</c:v>
                </c:pt>
                <c:pt idx="1384">
                  <c:v>66.540471044477826</c:v>
                </c:pt>
                <c:pt idx="1385">
                  <c:v>66.551409182059217</c:v>
                </c:pt>
                <c:pt idx="1386">
                  <c:v>66.562343372991279</c:v>
                </c:pt>
                <c:pt idx="1387">
                  <c:v>66.573273621542938</c:v>
                </c:pt>
                <c:pt idx="1388">
                  <c:v>66.58419993197549</c:v>
                </c:pt>
                <c:pt idx="1389">
                  <c:v>66.595122308542514</c:v>
                </c:pt>
                <c:pt idx="1390">
                  <c:v>66.606040755489957</c:v>
                </c:pt>
                <c:pt idx="1391">
                  <c:v>66.616955277056135</c:v>
                </c:pt>
                <c:pt idx="1392">
                  <c:v>66.62786587747172</c:v>
                </c:pt>
                <c:pt idx="1393">
                  <c:v>66.638772560959865</c:v>
                </c:pt>
                <c:pt idx="1394">
                  <c:v>66.649675331736034</c:v>
                </c:pt>
                <c:pt idx="1395">
                  <c:v>66.660574194008248</c:v>
                </c:pt>
                <c:pt idx="1396">
                  <c:v>66.671469151976936</c:v>
                </c:pt>
                <c:pt idx="1397">
                  <c:v>66.682360209834982</c:v>
                </c:pt>
                <c:pt idx="1398">
                  <c:v>66.693247371767839</c:v>
                </c:pt>
                <c:pt idx="1399">
                  <c:v>66.704130641953427</c:v>
                </c:pt>
                <c:pt idx="1400">
                  <c:v>66.715010024562218</c:v>
                </c:pt>
                <c:pt idx="1401">
                  <c:v>66.725885523757256</c:v>
                </c:pt>
                <c:pt idx="1402">
                  <c:v>66.736757143694149</c:v>
                </c:pt>
                <c:pt idx="1403">
                  <c:v>66.747624888521074</c:v>
                </c:pt>
                <c:pt idx="1404">
                  <c:v>66.75848876237886</c:v>
                </c:pt>
                <c:pt idx="1405">
                  <c:v>66.769348769400963</c:v>
                </c:pt>
                <c:pt idx="1406">
                  <c:v>66.780204913713447</c:v>
                </c:pt>
                <c:pt idx="1407">
                  <c:v>66.791057199435102</c:v>
                </c:pt>
                <c:pt idx="1408">
                  <c:v>66.801905630677339</c:v>
                </c:pt>
                <c:pt idx="1409">
                  <c:v>66.812750211544326</c:v>
                </c:pt>
                <c:pt idx="1410">
                  <c:v>66.823590946132953</c:v>
                </c:pt>
                <c:pt idx="1411">
                  <c:v>66.834427838532804</c:v>
                </c:pt>
                <c:pt idx="1412">
                  <c:v>66.845260892826246</c:v>
                </c:pt>
                <c:pt idx="1413">
                  <c:v>66.856090113088442</c:v>
                </c:pt>
                <c:pt idx="1414">
                  <c:v>66.866915503387304</c:v>
                </c:pt>
                <c:pt idx="1415">
                  <c:v>66.877737067783613</c:v>
                </c:pt>
                <c:pt idx="1416">
                  <c:v>66.888554810330945</c:v>
                </c:pt>
                <c:pt idx="1417">
                  <c:v>66.899368735075697</c:v>
                </c:pt>
                <c:pt idx="1418">
                  <c:v>66.910178846057192</c:v>
                </c:pt>
                <c:pt idx="1419">
                  <c:v>66.92098514730759</c:v>
                </c:pt>
                <c:pt idx="1420">
                  <c:v>66.931787642851958</c:v>
                </c:pt>
                <c:pt idx="1421">
                  <c:v>66.942586336708274</c:v>
                </c:pt>
                <c:pt idx="1422">
                  <c:v>66.953381232887509</c:v>
                </c:pt>
                <c:pt idx="1423">
                  <c:v>66.964172335393499</c:v>
                </c:pt>
                <c:pt idx="1424">
                  <c:v>66.97495964822312</c:v>
                </c:pt>
                <c:pt idx="1425">
                  <c:v>66.985743175366167</c:v>
                </c:pt>
                <c:pt idx="1426">
                  <c:v>66.996522920805518</c:v>
                </c:pt>
                <c:pt idx="1427">
                  <c:v>67.007298888516999</c:v>
                </c:pt>
                <c:pt idx="1428">
                  <c:v>67.018071082469547</c:v>
                </c:pt>
                <c:pt idx="1429">
                  <c:v>67.028839506625076</c:v>
                </c:pt>
                <c:pt idx="1430">
                  <c:v>67.039604164938623</c:v>
                </c:pt>
                <c:pt idx="1431">
                  <c:v>67.050365061358306</c:v>
                </c:pt>
                <c:pt idx="1432">
                  <c:v>67.061122199825334</c:v>
                </c:pt>
                <c:pt idx="1433">
                  <c:v>67.071875584274068</c:v>
                </c:pt>
                <c:pt idx="1434">
                  <c:v>67.082625218631975</c:v>
                </c:pt>
                <c:pt idx="1435">
                  <c:v>67.093371106819703</c:v>
                </c:pt>
                <c:pt idx="1436">
                  <c:v>67.104113252751063</c:v>
                </c:pt>
                <c:pt idx="1437">
                  <c:v>67.114851660333045</c:v>
                </c:pt>
                <c:pt idx="1438">
                  <c:v>67.12558633346589</c:v>
                </c:pt>
                <c:pt idx="1439">
                  <c:v>67.136317276042988</c:v>
                </c:pt>
                <c:pt idx="1440">
                  <c:v>67.147044491951036</c:v>
                </c:pt>
                <c:pt idx="1441">
                  <c:v>67.157767985069952</c:v>
                </c:pt>
                <c:pt idx="1442">
                  <c:v>67.168487759272949</c:v>
                </c:pt>
                <c:pt idx="1443">
                  <c:v>67.179203818426487</c:v>
                </c:pt>
                <c:pt idx="1444">
                  <c:v>67.18991616639039</c:v>
                </c:pt>
                <c:pt idx="1445">
                  <c:v>67.200624807017732</c:v>
                </c:pt>
                <c:pt idx="1446">
                  <c:v>67.211329744155009</c:v>
                </c:pt>
                <c:pt idx="1447">
                  <c:v>67.222030981641993</c:v>
                </c:pt>
                <c:pt idx="1448">
                  <c:v>67.232728523311863</c:v>
                </c:pt>
                <c:pt idx="1449">
                  <c:v>67.243422372991176</c:v>
                </c:pt>
                <c:pt idx="1450">
                  <c:v>67.25411253449991</c:v>
                </c:pt>
                <c:pt idx="1451">
                  <c:v>67.264799011651419</c:v>
                </c:pt>
                <c:pt idx="1452">
                  <c:v>67.275481808252536</c:v>
                </c:pt>
                <c:pt idx="1453">
                  <c:v>67.286160928103484</c:v>
                </c:pt>
                <c:pt idx="1454">
                  <c:v>67.296836374998037</c:v>
                </c:pt>
                <c:pt idx="1455">
                  <c:v>67.307508152723358</c:v>
                </c:pt>
                <c:pt idx="1456">
                  <c:v>67.318176265060146</c:v>
                </c:pt>
                <c:pt idx="1457">
                  <c:v>67.328840715782647</c:v>
                </c:pt>
                <c:pt idx="1458">
                  <c:v>67.339501508658572</c:v>
                </c:pt>
                <c:pt idx="1459">
                  <c:v>67.35015864744922</c:v>
                </c:pt>
                <c:pt idx="1460">
                  <c:v>67.360812135909427</c:v>
                </c:pt>
                <c:pt idx="1461">
                  <c:v>67.371461977787604</c:v>
                </c:pt>
                <c:pt idx="1462">
                  <c:v>67.382108176825753</c:v>
                </c:pt>
                <c:pt idx="1463">
                  <c:v>67.392750736759481</c:v>
                </c:pt>
                <c:pt idx="1464">
                  <c:v>67.40338966131803</c:v>
                </c:pt>
                <c:pt idx="1465">
                  <c:v>67.414024954224246</c:v>
                </c:pt>
                <c:pt idx="1466">
                  <c:v>67.42465661919465</c:v>
                </c:pt>
                <c:pt idx="1467">
                  <c:v>67.435284659939413</c:v>
                </c:pt>
                <c:pt idx="1468">
                  <c:v>67.445909080162423</c:v>
                </c:pt>
                <c:pt idx="1469">
                  <c:v>67.456529883561188</c:v>
                </c:pt>
                <c:pt idx="1470">
                  <c:v>67.467147073827022</c:v>
                </c:pt>
                <c:pt idx="1471">
                  <c:v>67.477760654644882</c:v>
                </c:pt>
                <c:pt idx="1472">
                  <c:v>67.488370629693492</c:v>
                </c:pt>
                <c:pt idx="1473">
                  <c:v>67.498977002645375</c:v>
                </c:pt>
                <c:pt idx="1474">
                  <c:v>67.509579777166778</c:v>
                </c:pt>
                <c:pt idx="1475">
                  <c:v>67.520178956917704</c:v>
                </c:pt>
                <c:pt idx="1476">
                  <c:v>67.530774545552049</c:v>
                </c:pt>
                <c:pt idx="1477">
                  <c:v>67.541366546717427</c:v>
                </c:pt>
                <c:pt idx="1478">
                  <c:v>67.551954964055341</c:v>
                </c:pt>
                <c:pt idx="1479">
                  <c:v>67.562539801201126</c:v>
                </c:pt>
                <c:pt idx="1480">
                  <c:v>67.573121061783965</c:v>
                </c:pt>
                <c:pt idx="1481">
                  <c:v>67.583698749426901</c:v>
                </c:pt>
                <c:pt idx="1482">
                  <c:v>67.594272867746895</c:v>
                </c:pt>
                <c:pt idx="1483">
                  <c:v>67.604843420354797</c:v>
                </c:pt>
                <c:pt idx="1484">
                  <c:v>67.615410410855361</c:v>
                </c:pt>
                <c:pt idx="1485">
                  <c:v>67.625973842847287</c:v>
                </c:pt>
                <c:pt idx="1486">
                  <c:v>67.636533719923221</c:v>
                </c:pt>
                <c:pt idx="1487">
                  <c:v>67.647090045669756</c:v>
                </c:pt>
                <c:pt idx="1488">
                  <c:v>67.657642823667459</c:v>
                </c:pt>
                <c:pt idx="1489">
                  <c:v>67.668192057490884</c:v>
                </c:pt>
                <c:pt idx="1490">
                  <c:v>67.678737750708606</c:v>
                </c:pt>
                <c:pt idx="1491">
                  <c:v>67.689279906883186</c:v>
                </c:pt>
                <c:pt idx="1492">
                  <c:v>67.699818529571246</c:v>
                </c:pt>
                <c:pt idx="1493">
                  <c:v>67.710353622323424</c:v>
                </c:pt>
                <c:pt idx="1494">
                  <c:v>67.720885188684406</c:v>
                </c:pt>
                <c:pt idx="1495">
                  <c:v>67.73141323219302</c:v>
                </c:pt>
                <c:pt idx="1496">
                  <c:v>67.741937756382072</c:v>
                </c:pt>
                <c:pt idx="1497">
                  <c:v>67.752458764778567</c:v>
                </c:pt>
                <c:pt idx="1498">
                  <c:v>67.762976260903557</c:v>
                </c:pt>
                <c:pt idx="1499">
                  <c:v>67.773490248272253</c:v>
                </c:pt>
                <c:pt idx="1500">
                  <c:v>67.784000730393984</c:v>
                </c:pt>
                <c:pt idx="1501">
                  <c:v>67.794507710772251</c:v>
                </c:pt>
                <c:pt idx="1502">
                  <c:v>67.805011192904729</c:v>
                </c:pt>
                <c:pt idx="1503">
                  <c:v>67.815511180283266</c:v>
                </c:pt>
                <c:pt idx="1504">
                  <c:v>67.826007676393871</c:v>
                </c:pt>
                <c:pt idx="1505">
                  <c:v>67.83650068471681</c:v>
                </c:pt>
                <c:pt idx="1506">
                  <c:v>67.846990208726567</c:v>
                </c:pt>
                <c:pt idx="1507">
                  <c:v>67.857476251891825</c:v>
                </c:pt>
                <c:pt idx="1508">
                  <c:v>67.867958817675543</c:v>
                </c:pt>
                <c:pt idx="1509">
                  <c:v>67.878437909534938</c:v>
                </c:pt>
                <c:pt idx="1510">
                  <c:v>67.888913530921499</c:v>
                </c:pt>
                <c:pt idx="1511">
                  <c:v>67.899385685281004</c:v>
                </c:pt>
                <c:pt idx="1512">
                  <c:v>67.909854376053545</c:v>
                </c:pt>
                <c:pt idx="1513">
                  <c:v>67.920319606673488</c:v>
                </c:pt>
                <c:pt idx="1514">
                  <c:v>67.930781380569584</c:v>
                </c:pt>
                <c:pt idx="1515">
                  <c:v>67.941239701164889</c:v>
                </c:pt>
                <c:pt idx="1516">
                  <c:v>67.951694571876814</c:v>
                </c:pt>
                <c:pt idx="1517">
                  <c:v>67.962145996117158</c:v>
                </c:pt>
                <c:pt idx="1518">
                  <c:v>67.972593977292064</c:v>
                </c:pt>
                <c:pt idx="1519">
                  <c:v>67.983038518802118</c:v>
                </c:pt>
                <c:pt idx="1520">
                  <c:v>67.993479624042266</c:v>
                </c:pt>
                <c:pt idx="1521">
                  <c:v>68.003917296401909</c:v>
                </c:pt>
                <c:pt idx="1522">
                  <c:v>68.014351539264851</c:v>
                </c:pt>
                <c:pt idx="1523">
                  <c:v>68.024782356009354</c:v>
                </c:pt>
                <c:pt idx="1524">
                  <c:v>68.035209750008121</c:v>
                </c:pt>
                <c:pt idx="1525">
                  <c:v>68.045633724628374</c:v>
                </c:pt>
                <c:pt idx="1526">
                  <c:v>68.056054283231759</c:v>
                </c:pt>
                <c:pt idx="1527">
                  <c:v>68.066471429174442</c:v>
                </c:pt>
                <c:pt idx="1528">
                  <c:v>68.076885165807084</c:v>
                </c:pt>
                <c:pt idx="1529">
                  <c:v>68.087295496474923</c:v>
                </c:pt>
                <c:pt idx="1530">
                  <c:v>68.097702424517649</c:v>
                </c:pt>
                <c:pt idx="1531">
                  <c:v>68.108105953269529</c:v>
                </c:pt>
                <c:pt idx="1532">
                  <c:v>68.118506086059426</c:v>
                </c:pt>
                <c:pt idx="1533">
                  <c:v>68.128902826210734</c:v>
                </c:pt>
                <c:pt idx="1534">
                  <c:v>68.139296177041416</c:v>
                </c:pt>
                <c:pt idx="1535">
                  <c:v>68.149686141864066</c:v>
                </c:pt>
                <c:pt idx="1536">
                  <c:v>68.160072723985877</c:v>
                </c:pt>
                <c:pt idx="1537">
                  <c:v>68.170455926708641</c:v>
                </c:pt>
                <c:pt idx="1538">
                  <c:v>68.180835753328807</c:v>
                </c:pt>
                <c:pt idx="1539">
                  <c:v>68.191212207137454</c:v>
                </c:pt>
                <c:pt idx="1540">
                  <c:v>68.201585291420329</c:v>
                </c:pt>
                <c:pt idx="1541">
                  <c:v>68.211955009457839</c:v>
                </c:pt>
                <c:pt idx="1542">
                  <c:v>68.222321364525058</c:v>
                </c:pt>
                <c:pt idx="1543">
                  <c:v>68.232684359891792</c:v>
                </c:pt>
                <c:pt idx="1544">
                  <c:v>68.243043998822515</c:v>
                </c:pt>
                <c:pt idx="1545">
                  <c:v>68.253400284576415</c:v>
                </c:pt>
                <c:pt idx="1546">
                  <c:v>68.263753220407466</c:v>
                </c:pt>
                <c:pt idx="1547">
                  <c:v>68.274102809564283</c:v>
                </c:pt>
                <c:pt idx="1548">
                  <c:v>68.284449055290338</c:v>
                </c:pt>
                <c:pt idx="1549">
                  <c:v>68.294791960823829</c:v>
                </c:pt>
                <c:pt idx="1550">
                  <c:v>68.30513152939767</c:v>
                </c:pt>
                <c:pt idx="1551">
                  <c:v>68.315467764239656</c:v>
                </c:pt>
                <c:pt idx="1552">
                  <c:v>68.325800668572342</c:v>
                </c:pt>
                <c:pt idx="1553">
                  <c:v>68.336130245613077</c:v>
                </c:pt>
                <c:pt idx="1554">
                  <c:v>68.346456498574057</c:v>
                </c:pt>
                <c:pt idx="1555">
                  <c:v>68.3567794306623</c:v>
                </c:pt>
                <c:pt idx="1556">
                  <c:v>68.367099045079669</c:v>
                </c:pt>
                <c:pt idx="1557">
                  <c:v>68.377415345022925</c:v>
                </c:pt>
                <c:pt idx="1558">
                  <c:v>68.38772833368364</c:v>
                </c:pt>
                <c:pt idx="1559">
                  <c:v>68.398038014248286</c:v>
                </c:pt>
                <c:pt idx="1560">
                  <c:v>68.408344389898247</c:v>
                </c:pt>
                <c:pt idx="1561">
                  <c:v>68.418647463809819</c:v>
                </c:pt>
                <c:pt idx="1562">
                  <c:v>68.428947239154155</c:v>
                </c:pt>
                <c:pt idx="1563">
                  <c:v>68.439243719097405</c:v>
                </c:pt>
                <c:pt idx="1564">
                  <c:v>68.449536906800603</c:v>
                </c:pt>
                <c:pt idx="1565">
                  <c:v>68.459826805419766</c:v>
                </c:pt>
                <c:pt idx="1566">
                  <c:v>68.470113418105868</c:v>
                </c:pt>
                <c:pt idx="1567">
                  <c:v>68.480396748004836</c:v>
                </c:pt>
                <c:pt idx="1568">
                  <c:v>68.490676798257596</c:v>
                </c:pt>
                <c:pt idx="1569">
                  <c:v>68.500953572000057</c:v>
                </c:pt>
                <c:pt idx="1570">
                  <c:v>68.51122707236317</c:v>
                </c:pt>
                <c:pt idx="1571">
                  <c:v>68.521497302472824</c:v>
                </c:pt>
                <c:pt idx="1572">
                  <c:v>68.53176426545005</c:v>
                </c:pt>
                <c:pt idx="1573">
                  <c:v>68.542027964410806</c:v>
                </c:pt>
                <c:pt idx="1574">
                  <c:v>68.552288402466161</c:v>
                </c:pt>
                <c:pt idx="1575">
                  <c:v>68.562545582722237</c:v>
                </c:pt>
                <c:pt idx="1576">
                  <c:v>68.572799508280241</c:v>
                </c:pt>
                <c:pt idx="1577">
                  <c:v>68.583050182236406</c:v>
                </c:pt>
                <c:pt idx="1578">
                  <c:v>68.593297607682132</c:v>
                </c:pt>
                <c:pt idx="1579">
                  <c:v>68.603541787703875</c:v>
                </c:pt>
                <c:pt idx="1580">
                  <c:v>68.613782725383231</c:v>
                </c:pt>
                <c:pt idx="1581">
                  <c:v>68.624020423796907</c:v>
                </c:pt>
                <c:pt idx="1582">
                  <c:v>68.634254886016734</c:v>
                </c:pt>
                <c:pt idx="1583">
                  <c:v>68.644486115109743</c:v>
                </c:pt>
                <c:pt idx="1584">
                  <c:v>68.654714114138073</c:v>
                </c:pt>
                <c:pt idx="1585">
                  <c:v>68.664938886159064</c:v>
                </c:pt>
                <c:pt idx="1586">
                  <c:v>68.675160434225205</c:v>
                </c:pt>
                <c:pt idx="1587">
                  <c:v>68.685378761384186</c:v>
                </c:pt>
                <c:pt idx="1588">
                  <c:v>68.695593870678948</c:v>
                </c:pt>
                <c:pt idx="1589">
                  <c:v>68.705805765147545</c:v>
                </c:pt>
                <c:pt idx="1590">
                  <c:v>68.716014447823355</c:v>
                </c:pt>
                <c:pt idx="1591">
                  <c:v>68.726219921734923</c:v>
                </c:pt>
                <c:pt idx="1592">
                  <c:v>68.736422189906051</c:v>
                </c:pt>
                <c:pt idx="1593">
                  <c:v>68.746621255355805</c:v>
                </c:pt>
                <c:pt idx="1594">
                  <c:v>68.756817121098521</c:v>
                </c:pt>
                <c:pt idx="1595">
                  <c:v>68.767009790143788</c:v>
                </c:pt>
                <c:pt idx="1596">
                  <c:v>68.777199265496506</c:v>
                </c:pt>
                <c:pt idx="1597">
                  <c:v>68.787385550156856</c:v>
                </c:pt>
                <c:pt idx="1598">
                  <c:v>68.797568647120301</c:v>
                </c:pt>
                <c:pt idx="1599">
                  <c:v>68.807748559377671</c:v>
                </c:pt>
                <c:pt idx="1600">
                  <c:v>68.817925289915081</c:v>
                </c:pt>
                <c:pt idx="1601">
                  <c:v>68.828098841713995</c:v>
                </c:pt>
                <c:pt idx="1602">
                  <c:v>68.838269217751218</c:v>
                </c:pt>
                <c:pt idx="1603">
                  <c:v>68.848436420998951</c:v>
                </c:pt>
                <c:pt idx="1604">
                  <c:v>68.858600454424703</c:v>
                </c:pt>
                <c:pt idx="1605">
                  <c:v>68.868761320991382</c:v>
                </c:pt>
                <c:pt idx="1606">
                  <c:v>68.878919023657289</c:v>
                </c:pt>
                <c:pt idx="1607">
                  <c:v>68.889073565376151</c:v>
                </c:pt>
                <c:pt idx="1608">
                  <c:v>68.899224949097032</c:v>
                </c:pt>
                <c:pt idx="1609">
                  <c:v>68.909373177764479</c:v>
                </c:pt>
                <c:pt idx="1610">
                  <c:v>68.919518254318405</c:v>
                </c:pt>
                <c:pt idx="1611">
                  <c:v>68.92966018169426</c:v>
                </c:pt>
                <c:pt idx="1612">
                  <c:v>68.939798962822806</c:v>
                </c:pt>
                <c:pt idx="1613">
                  <c:v>68.949934600630371</c:v>
                </c:pt>
                <c:pt idx="1614">
                  <c:v>68.960067098038678</c:v>
                </c:pt>
                <c:pt idx="1615">
                  <c:v>68.970196457965002</c:v>
                </c:pt>
                <c:pt idx="1616">
                  <c:v>68.980322683322044</c:v>
                </c:pt>
                <c:pt idx="1617">
                  <c:v>68.990445777017996</c:v>
                </c:pt>
                <c:pt idx="1618">
                  <c:v>69.000565741956592</c:v>
                </c:pt>
                <c:pt idx="1619">
                  <c:v>69.010682581037074</c:v>
                </c:pt>
                <c:pt idx="1620">
                  <c:v>69.020796297154192</c:v>
                </c:pt>
                <c:pt idx="1621">
                  <c:v>69.030906893198249</c:v>
                </c:pt>
                <c:pt idx="1622">
                  <c:v>69.041014372055088</c:v>
                </c:pt>
                <c:pt idx="1623">
                  <c:v>69.051118736606085</c:v>
                </c:pt>
                <c:pt idx="1624">
                  <c:v>69.061219989728215</c:v>
                </c:pt>
                <c:pt idx="1625">
                  <c:v>69.071318134293989</c:v>
                </c:pt>
                <c:pt idx="1626">
                  <c:v>69.081413173171541</c:v>
                </c:pt>
                <c:pt idx="1627">
                  <c:v>69.09150510922457</c:v>
                </c:pt>
                <c:pt idx="1628">
                  <c:v>69.101593945312374</c:v>
                </c:pt>
                <c:pt idx="1629">
                  <c:v>69.111679684289896</c:v>
                </c:pt>
                <c:pt idx="1630">
                  <c:v>69.121762329007638</c:v>
                </c:pt>
                <c:pt idx="1631">
                  <c:v>69.13184188231179</c:v>
                </c:pt>
                <c:pt idx="1632">
                  <c:v>69.141918347044168</c:v>
                </c:pt>
                <c:pt idx="1633">
                  <c:v>69.151991726042212</c:v>
                </c:pt>
                <c:pt idx="1634">
                  <c:v>69.162062022139054</c:v>
                </c:pt>
                <c:pt idx="1635">
                  <c:v>69.17212923816345</c:v>
                </c:pt>
                <c:pt idx="1636">
                  <c:v>69.182193376939892</c:v>
                </c:pt>
                <c:pt idx="1637">
                  <c:v>69.192254441288512</c:v>
                </c:pt>
                <c:pt idx="1638">
                  <c:v>69.202312434025146</c:v>
                </c:pt>
                <c:pt idx="1639">
                  <c:v>69.212367357961341</c:v>
                </c:pt>
                <c:pt idx="1640">
                  <c:v>69.222419215904353</c:v>
                </c:pt>
                <c:pt idx="1641">
                  <c:v>69.232468010657158</c:v>
                </c:pt>
                <c:pt idx="1642">
                  <c:v>69.242513745018485</c:v>
                </c:pt>
                <c:pt idx="1643">
                  <c:v>69.252556421782771</c:v>
                </c:pt>
                <c:pt idx="1644">
                  <c:v>69.262596043740231</c:v>
                </c:pt>
                <c:pt idx="1645">
                  <c:v>69.272632613676819</c:v>
                </c:pt>
                <c:pt idx="1646">
                  <c:v>69.282666134374267</c:v>
                </c:pt>
                <c:pt idx="1647">
                  <c:v>69.292696608610072</c:v>
                </c:pt>
                <c:pt idx="1648">
                  <c:v>69.302724039157539</c:v>
                </c:pt>
                <c:pt idx="1649">
                  <c:v>69.312748428785767</c:v>
                </c:pt>
                <c:pt idx="1650">
                  <c:v>69.322769780259605</c:v>
                </c:pt>
                <c:pt idx="1651">
                  <c:v>69.332788096339812</c:v>
                </c:pt>
                <c:pt idx="1652">
                  <c:v>69.342803379782865</c:v>
                </c:pt>
                <c:pt idx="1653">
                  <c:v>69.352815633341152</c:v>
                </c:pt>
                <c:pt idx="1654">
                  <c:v>69.362824859762853</c:v>
                </c:pt>
                <c:pt idx="1655">
                  <c:v>69.372831061792027</c:v>
                </c:pt>
                <c:pt idx="1656">
                  <c:v>69.382834242168542</c:v>
                </c:pt>
                <c:pt idx="1657">
                  <c:v>69.3928344036282</c:v>
                </c:pt>
                <c:pt idx="1658">
                  <c:v>69.402831548902611</c:v>
                </c:pt>
                <c:pt idx="1659">
                  <c:v>69.412825680719322</c:v>
                </c:pt>
                <c:pt idx="1660">
                  <c:v>69.42281680180173</c:v>
                </c:pt>
                <c:pt idx="1661">
                  <c:v>69.432804914869166</c:v>
                </c:pt>
                <c:pt idx="1662">
                  <c:v>69.442790022636842</c:v>
                </c:pt>
                <c:pt idx="1663">
                  <c:v>69.452772127815877</c:v>
                </c:pt>
                <c:pt idx="1664">
                  <c:v>69.462751233113394</c:v>
                </c:pt>
                <c:pt idx="1665">
                  <c:v>69.472727341232343</c:v>
                </c:pt>
                <c:pt idx="1666">
                  <c:v>69.482700454871704</c:v>
                </c:pt>
                <c:pt idx="1667">
                  <c:v>69.492670576726368</c:v>
                </c:pt>
                <c:pt idx="1668">
                  <c:v>69.502637709487161</c:v>
                </c:pt>
                <c:pt idx="1669">
                  <c:v>69.512601855840941</c:v>
                </c:pt>
                <c:pt idx="1670">
                  <c:v>69.522563018470521</c:v>
                </c:pt>
                <c:pt idx="1671">
                  <c:v>69.532521200054646</c:v>
                </c:pt>
                <c:pt idx="1672">
                  <c:v>69.54247640326814</c:v>
                </c:pt>
                <c:pt idx="1673">
                  <c:v>69.552428630781776</c:v>
                </c:pt>
                <c:pt idx="1674">
                  <c:v>69.56237788526235</c:v>
                </c:pt>
                <c:pt idx="1675">
                  <c:v>69.572324169372678</c:v>
                </c:pt>
                <c:pt idx="1676">
                  <c:v>69.582267485771581</c:v>
                </c:pt>
                <c:pt idx="1677">
                  <c:v>69.592207837113975</c:v>
                </c:pt>
                <c:pt idx="1678">
                  <c:v>69.602145226050766</c:v>
                </c:pt>
                <c:pt idx="1679">
                  <c:v>69.612079655228911</c:v>
                </c:pt>
                <c:pt idx="1680">
                  <c:v>69.622011127291472</c:v>
                </c:pt>
                <c:pt idx="1681">
                  <c:v>69.631939644877548</c:v>
                </c:pt>
                <c:pt idx="1682">
                  <c:v>69.641865210622313</c:v>
                </c:pt>
                <c:pt idx="1683">
                  <c:v>69.651787827157023</c:v>
                </c:pt>
                <c:pt idx="1684">
                  <c:v>69.661707497109063</c:v>
                </c:pt>
                <c:pt idx="1685">
                  <c:v>69.671624223101873</c:v>
                </c:pt>
                <c:pt idx="1686">
                  <c:v>69.681538007755023</c:v>
                </c:pt>
                <c:pt idx="1687">
                  <c:v>69.691448853684221</c:v>
                </c:pt>
                <c:pt idx="1688">
                  <c:v>69.701356763501252</c:v>
                </c:pt>
                <c:pt idx="1689">
                  <c:v>69.711261739814063</c:v>
                </c:pt>
                <c:pt idx="1690">
                  <c:v>69.721163785226764</c:v>
                </c:pt>
                <c:pt idx="1691">
                  <c:v>69.731062902339573</c:v>
                </c:pt>
                <c:pt idx="1692">
                  <c:v>69.740959093748899</c:v>
                </c:pt>
                <c:pt idx="1693">
                  <c:v>69.750852362047283</c:v>
                </c:pt>
                <c:pt idx="1694">
                  <c:v>69.760742709823489</c:v>
                </c:pt>
                <c:pt idx="1695">
                  <c:v>69.770630139662387</c:v>
                </c:pt>
                <c:pt idx="1696">
                  <c:v>69.780514654145122</c:v>
                </c:pt>
                <c:pt idx="1697">
                  <c:v>69.790396255848975</c:v>
                </c:pt>
                <c:pt idx="1698">
                  <c:v>69.800274947347447</c:v>
                </c:pt>
                <c:pt idx="1699">
                  <c:v>69.810150731210271</c:v>
                </c:pt>
                <c:pt idx="1700">
                  <c:v>69.820023610003375</c:v>
                </c:pt>
                <c:pt idx="1701">
                  <c:v>69.829893586288932</c:v>
                </c:pt>
                <c:pt idx="1702">
                  <c:v>69.839760662625338</c:v>
                </c:pt>
                <c:pt idx="1703">
                  <c:v>69.849624841567248</c:v>
                </c:pt>
                <c:pt idx="1704">
                  <c:v>69.859486125665541</c:v>
                </c:pt>
                <c:pt idx="1705">
                  <c:v>69.869344517467397</c:v>
                </c:pt>
                <c:pt idx="1706">
                  <c:v>69.879200019516219</c:v>
                </c:pt>
                <c:pt idx="1707">
                  <c:v>69.889052634351742</c:v>
                </c:pt>
                <c:pt idx="1708">
                  <c:v>69.898902364509894</c:v>
                </c:pt>
                <c:pt idx="1709">
                  <c:v>69.908749212522991</c:v>
                </c:pt>
                <c:pt idx="1710">
                  <c:v>69.918593180919572</c:v>
                </c:pt>
                <c:pt idx="1711">
                  <c:v>69.928434272224507</c:v>
                </c:pt>
                <c:pt idx="1712">
                  <c:v>69.938272488959001</c:v>
                </c:pt>
                <c:pt idx="1713">
                  <c:v>69.948107833640563</c:v>
                </c:pt>
                <c:pt idx="1714">
                  <c:v>69.957940308783009</c:v>
                </c:pt>
                <c:pt idx="1715">
                  <c:v>69.967769916896486</c:v>
                </c:pt>
                <c:pt idx="1716">
                  <c:v>69.977596660487563</c:v>
                </c:pt>
                <c:pt idx="1717">
                  <c:v>69.987420542059027</c:v>
                </c:pt>
                <c:pt idx="1718">
                  <c:v>69.997241564110155</c:v>
                </c:pt>
                <c:pt idx="1719">
                  <c:v>70.0070597291365</c:v>
                </c:pt>
                <c:pt idx="1720">
                  <c:v>70.016875039630023</c:v>
                </c:pt>
                <c:pt idx="1721">
                  <c:v>70.026687498079042</c:v>
                </c:pt>
                <c:pt idx="1722">
                  <c:v>70.036497106968312</c:v>
                </c:pt>
                <c:pt idx="1723">
                  <c:v>70.046303868778907</c:v>
                </c:pt>
                <c:pt idx="1724">
                  <c:v>70.05610778598836</c:v>
                </c:pt>
                <c:pt idx="1725">
                  <c:v>70.065908861070625</c:v>
                </c:pt>
                <c:pt idx="1726">
                  <c:v>70.075707096495989</c:v>
                </c:pt>
                <c:pt idx="1727">
                  <c:v>70.085502494731259</c:v>
                </c:pt>
                <c:pt idx="1728">
                  <c:v>70.0952950582396</c:v>
                </c:pt>
                <c:pt idx="1729">
                  <c:v>70.105084789480671</c:v>
                </c:pt>
                <c:pt idx="1730">
                  <c:v>70.114871690910547</c:v>
                </c:pt>
                <c:pt idx="1731">
                  <c:v>70.124655764981739</c:v>
                </c:pt>
                <c:pt idx="1732">
                  <c:v>70.134437014143259</c:v>
                </c:pt>
                <c:pt idx="1733">
                  <c:v>70.14421544084054</c:v>
                </c:pt>
                <c:pt idx="1734">
                  <c:v>70.153991047515532</c:v>
                </c:pt>
                <c:pt idx="1735">
                  <c:v>70.163763836606648</c:v>
                </c:pt>
                <c:pt idx="1736">
                  <c:v>70.173533810548776</c:v>
                </c:pt>
                <c:pt idx="1737">
                  <c:v>70.183300971773306</c:v>
                </c:pt>
                <c:pt idx="1738">
                  <c:v>70.193065322708151</c:v>
                </c:pt>
                <c:pt idx="1739">
                  <c:v>70.202826865777695</c:v>
                </c:pt>
                <c:pt idx="1740">
                  <c:v>70.212585603402886</c:v>
                </c:pt>
                <c:pt idx="1741">
                  <c:v>70.22234153800116</c:v>
                </c:pt>
                <c:pt idx="1742">
                  <c:v>70.232094671986459</c:v>
                </c:pt>
                <c:pt idx="1743">
                  <c:v>70.241845007769342</c:v>
                </c:pt>
                <c:pt idx="1744">
                  <c:v>70.251592547756857</c:v>
                </c:pt>
                <c:pt idx="1745">
                  <c:v>70.261337294352586</c:v>
                </c:pt>
                <c:pt idx="1746">
                  <c:v>70.271079249956713</c:v>
                </c:pt>
                <c:pt idx="1747">
                  <c:v>70.280818416965957</c:v>
                </c:pt>
                <c:pt idx="1748">
                  <c:v>70.290554797773638</c:v>
                </c:pt>
                <c:pt idx="1749">
                  <c:v>70.300288394769609</c:v>
                </c:pt>
                <c:pt idx="1750">
                  <c:v>70.310019210340357</c:v>
                </c:pt>
                <c:pt idx="1751">
                  <c:v>70.319747246868928</c:v>
                </c:pt>
                <c:pt idx="1752">
                  <c:v>70.329472506734987</c:v>
                </c:pt>
                <c:pt idx="1753">
                  <c:v>70.339194992314788</c:v>
                </c:pt>
                <c:pt idx="1754">
                  <c:v>70.34891470598123</c:v>
                </c:pt>
                <c:pt idx="1755">
                  <c:v>70.358631650103774</c:v>
                </c:pt>
                <c:pt idx="1756">
                  <c:v>70.368345827048557</c:v>
                </c:pt>
                <c:pt idx="1757">
                  <c:v>70.378057239178318</c:v>
                </c:pt>
                <c:pt idx="1758">
                  <c:v>70.387765888852471</c:v>
                </c:pt>
                <c:pt idx="1759">
                  <c:v>70.397471778427061</c:v>
                </c:pt>
                <c:pt idx="1760">
                  <c:v>70.407174910254753</c:v>
                </c:pt>
                <c:pt idx="1761">
                  <c:v>70.416875286684913</c:v>
                </c:pt>
                <c:pt idx="1762">
                  <c:v>70.426572910063555</c:v>
                </c:pt>
                <c:pt idx="1763">
                  <c:v>70.436267782733381</c:v>
                </c:pt>
                <c:pt idx="1764">
                  <c:v>70.445959907033739</c:v>
                </c:pt>
                <c:pt idx="1765">
                  <c:v>70.455649285300694</c:v>
                </c:pt>
                <c:pt idx="1766">
                  <c:v>70.465335919867016</c:v>
                </c:pt>
                <c:pt idx="1767">
                  <c:v>70.475019813062119</c:v>
                </c:pt>
                <c:pt idx="1768">
                  <c:v>70.484700967212177</c:v>
                </c:pt>
                <c:pt idx="1769">
                  <c:v>70.494379384640069</c:v>
                </c:pt>
                <c:pt idx="1770">
                  <c:v>70.504055067665334</c:v>
                </c:pt>
                <c:pt idx="1771">
                  <c:v>70.513728018604311</c:v>
                </c:pt>
                <c:pt idx="1772">
                  <c:v>70.523398239770046</c:v>
                </c:pt>
                <c:pt idx="1773">
                  <c:v>70.533065733472299</c:v>
                </c:pt>
                <c:pt idx="1774">
                  <c:v>70.542730502017605</c:v>
                </c:pt>
                <c:pt idx="1775">
                  <c:v>70.552392547709232</c:v>
                </c:pt>
                <c:pt idx="1776">
                  <c:v>70.562051872847221</c:v>
                </c:pt>
                <c:pt idx="1777">
                  <c:v>70.571708479728358</c:v>
                </c:pt>
                <c:pt idx="1778">
                  <c:v>70.581362370646218</c:v>
                </c:pt>
                <c:pt idx="1779">
                  <c:v>70.591013547891123</c:v>
                </c:pt>
                <c:pt idx="1780">
                  <c:v>70.600662013750224</c:v>
                </c:pt>
                <c:pt idx="1781">
                  <c:v>70.610307770507404</c:v>
                </c:pt>
                <c:pt idx="1782">
                  <c:v>70.619950820443407</c:v>
                </c:pt>
                <c:pt idx="1783">
                  <c:v>70.629591165835734</c:v>
                </c:pt>
                <c:pt idx="1784">
                  <c:v>70.639228808958677</c:v>
                </c:pt>
                <c:pt idx="1785">
                  <c:v>70.648863752083386</c:v>
                </c:pt>
                <c:pt idx="1786">
                  <c:v>70.658495997477829</c:v>
                </c:pt>
                <c:pt idx="1787">
                  <c:v>70.66812554740676</c:v>
                </c:pt>
                <c:pt idx="1788">
                  <c:v>70.677752404131823</c:v>
                </c:pt>
                <c:pt idx="1789">
                  <c:v>70.687376569911436</c:v>
                </c:pt>
                <c:pt idx="1790">
                  <c:v>70.696998047000918</c:v>
                </c:pt>
                <c:pt idx="1791">
                  <c:v>70.706616837652405</c:v>
                </c:pt>
                <c:pt idx="1792">
                  <c:v>70.716232944114921</c:v>
                </c:pt>
                <c:pt idx="1793">
                  <c:v>70.725846368634336</c:v>
                </c:pt>
                <c:pt idx="1794">
                  <c:v>70.735457113453364</c:v>
                </c:pt>
                <c:pt idx="1795">
                  <c:v>70.74506518081165</c:v>
                </c:pt>
                <c:pt idx="1796">
                  <c:v>70.754670572945656</c:v>
                </c:pt>
                <c:pt idx="1797">
                  <c:v>70.764273292088816</c:v>
                </c:pt>
                <c:pt idx="1798">
                  <c:v>70.773873340471368</c:v>
                </c:pt>
                <c:pt idx="1799">
                  <c:v>70.783470720320537</c:v>
                </c:pt>
                <c:pt idx="1800">
                  <c:v>70.793065433860363</c:v>
                </c:pt>
                <c:pt idx="1801">
                  <c:v>70.802657483311862</c:v>
                </c:pt>
                <c:pt idx="1802">
                  <c:v>70.812246870892977</c:v>
                </c:pt>
                <c:pt idx="1803">
                  <c:v>70.8218335988185</c:v>
                </c:pt>
                <c:pt idx="1804">
                  <c:v>70.831417669300265</c:v>
                </c:pt>
                <c:pt idx="1805">
                  <c:v>70.840999084546922</c:v>
                </c:pt>
                <c:pt idx="1806">
                  <c:v>70.850577846764153</c:v>
                </c:pt>
                <c:pt idx="1807">
                  <c:v>70.860153958154541</c:v>
                </c:pt>
                <c:pt idx="1808">
                  <c:v>70.869727420917656</c:v>
                </c:pt>
                <c:pt idx="1809">
                  <c:v>70.879298237249998</c:v>
                </c:pt>
                <c:pt idx="1810">
                  <c:v>70.888866409345056</c:v>
                </c:pt>
                <c:pt idx="1811">
                  <c:v>70.898431939393248</c:v>
                </c:pt>
                <c:pt idx="1812">
                  <c:v>70.907994829582051</c:v>
                </c:pt>
                <c:pt idx="1813">
                  <c:v>70.917555082095845</c:v>
                </c:pt>
                <c:pt idx="1814">
                  <c:v>70.927112699116009</c:v>
                </c:pt>
                <c:pt idx="1815">
                  <c:v>70.936667682820982</c:v>
                </c:pt>
                <c:pt idx="1816">
                  <c:v>70.946220035386133</c:v>
                </c:pt>
                <c:pt idx="1817">
                  <c:v>70.955769758983848</c:v>
                </c:pt>
                <c:pt idx="1818">
                  <c:v>70.965316855783584</c:v>
                </c:pt>
                <c:pt idx="1819">
                  <c:v>70.974861327951743</c:v>
                </c:pt>
                <c:pt idx="1820">
                  <c:v>70.984403177651785</c:v>
                </c:pt>
                <c:pt idx="1821">
                  <c:v>70.993942407044187</c:v>
                </c:pt>
                <c:pt idx="1822">
                  <c:v>71.003479018286498</c:v>
                </c:pt>
                <c:pt idx="1823">
                  <c:v>71.013013013533239</c:v>
                </c:pt>
                <c:pt idx="1824">
                  <c:v>71.022544394936048</c:v>
                </c:pt>
                <c:pt idx="1825">
                  <c:v>71.032073164643563</c:v>
                </c:pt>
                <c:pt idx="1826">
                  <c:v>71.041599324801524</c:v>
                </c:pt>
                <c:pt idx="1827">
                  <c:v>71.051122877552672</c:v>
                </c:pt>
                <c:pt idx="1828">
                  <c:v>71.060643825036919</c:v>
                </c:pt>
                <c:pt idx="1829">
                  <c:v>71.070162169391125</c:v>
                </c:pt>
                <c:pt idx="1830">
                  <c:v>71.079677912749332</c:v>
                </c:pt>
                <c:pt idx="1831">
                  <c:v>71.08919105724263</c:v>
                </c:pt>
                <c:pt idx="1832">
                  <c:v>71.098701604999206</c:v>
                </c:pt>
                <c:pt idx="1833">
                  <c:v>71.108209558144296</c:v>
                </c:pt>
                <c:pt idx="1834">
                  <c:v>71.117714918800345</c:v>
                </c:pt>
                <c:pt idx="1835">
                  <c:v>71.127217689086791</c:v>
                </c:pt>
                <c:pt idx="1836">
                  <c:v>71.136717871120254</c:v>
                </c:pt>
                <c:pt idx="1837">
                  <c:v>71.146215467014471</c:v>
                </c:pt>
                <c:pt idx="1838">
                  <c:v>71.15571047888028</c:v>
                </c:pt>
                <c:pt idx="1839">
                  <c:v>71.165202908825648</c:v>
                </c:pt>
                <c:pt idx="1840">
                  <c:v>71.1746927589557</c:v>
                </c:pt>
                <c:pt idx="1841">
                  <c:v>71.184180031372676</c:v>
                </c:pt>
                <c:pt idx="1842">
                  <c:v>71.193664728175989</c:v>
                </c:pt>
                <c:pt idx="1843">
                  <c:v>71.203146851462179</c:v>
                </c:pt>
                <c:pt idx="1844">
                  <c:v>71.212626403324975</c:v>
                </c:pt>
                <c:pt idx="1845">
                  <c:v>71.222103385855235</c:v>
                </c:pt>
                <c:pt idx="1846">
                  <c:v>71.231577801141015</c:v>
                </c:pt>
                <c:pt idx="1847">
                  <c:v>71.241049651267502</c:v>
                </c:pt>
                <c:pt idx="1848">
                  <c:v>71.2505189383171</c:v>
                </c:pt>
                <c:pt idx="1849">
                  <c:v>71.259985664369367</c:v>
                </c:pt>
                <c:pt idx="1850">
                  <c:v>71.269449831501106</c:v>
                </c:pt>
                <c:pt idx="1851">
                  <c:v>71.278911441786249</c:v>
                </c:pt>
                <c:pt idx="1852">
                  <c:v>71.288370497295958</c:v>
                </c:pt>
                <c:pt idx="1853">
                  <c:v>71.297827000098607</c:v>
                </c:pt>
                <c:pt idx="1854">
                  <c:v>71.307280952259759</c:v>
                </c:pt>
                <c:pt idx="1855">
                  <c:v>71.31673235584222</c:v>
                </c:pt>
                <c:pt idx="1856">
                  <c:v>71.326181212906008</c:v>
                </c:pt>
                <c:pt idx="1857">
                  <c:v>71.335627525508343</c:v>
                </c:pt>
                <c:pt idx="1858">
                  <c:v>71.34507129570369</c:v>
                </c:pt>
                <c:pt idx="1859">
                  <c:v>71.354512525543782</c:v>
                </c:pt>
                <c:pt idx="1860">
                  <c:v>71.363951217077556</c:v>
                </c:pt>
                <c:pt idx="1861">
                  <c:v>71.373387372351203</c:v>
                </c:pt>
                <c:pt idx="1862">
                  <c:v>71.382820993408188</c:v>
                </c:pt>
                <c:pt idx="1863">
                  <c:v>71.39225208228919</c:v>
                </c:pt>
                <c:pt idx="1864">
                  <c:v>71.401680641032215</c:v>
                </c:pt>
                <c:pt idx="1865">
                  <c:v>71.411106671672457</c:v>
                </c:pt>
                <c:pt idx="1866">
                  <c:v>71.420530176242451</c:v>
                </c:pt>
                <c:pt idx="1867">
                  <c:v>71.429951156771978</c:v>
                </c:pt>
                <c:pt idx="1868">
                  <c:v>71.439369615288115</c:v>
                </c:pt>
                <c:pt idx="1869">
                  <c:v>71.448785553815213</c:v>
                </c:pt>
                <c:pt idx="1870">
                  <c:v>71.458198974374938</c:v>
                </c:pt>
                <c:pt idx="1871">
                  <c:v>71.467609878986195</c:v>
                </c:pt>
                <c:pt idx="1872">
                  <c:v>71.477018269665308</c:v>
                </c:pt>
                <c:pt idx="1873">
                  <c:v>71.486424148425783</c:v>
                </c:pt>
                <c:pt idx="1874">
                  <c:v>71.495827517278542</c:v>
                </c:pt>
                <c:pt idx="1875">
                  <c:v>71.50522837823172</c:v>
                </c:pt>
                <c:pt idx="1876">
                  <c:v>71.514626733290896</c:v>
                </c:pt>
                <c:pt idx="1877">
                  <c:v>71.524022584458876</c:v>
                </c:pt>
                <c:pt idx="1878">
                  <c:v>71.533415933735853</c:v>
                </c:pt>
                <c:pt idx="1879">
                  <c:v>71.542806783119346</c:v>
                </c:pt>
                <c:pt idx="1880">
                  <c:v>71.552195134604204</c:v>
                </c:pt>
                <c:pt idx="1881">
                  <c:v>71.561580990182648</c:v>
                </c:pt>
                <c:pt idx="1882">
                  <c:v>71.570964351844253</c:v>
                </c:pt>
                <c:pt idx="1883">
                  <c:v>71.580345221575911</c:v>
                </c:pt>
                <c:pt idx="1884">
                  <c:v>71.589723601361925</c:v>
                </c:pt>
                <c:pt idx="1885">
                  <c:v>71.599099493183957</c:v>
                </c:pt>
                <c:pt idx="1886">
                  <c:v>71.608472899020995</c:v>
                </c:pt>
                <c:pt idx="1887">
                  <c:v>71.617843820849487</c:v>
                </c:pt>
                <c:pt idx="1888">
                  <c:v>71.627212260643176</c:v>
                </c:pt>
                <c:pt idx="1889">
                  <c:v>71.636578220373266</c:v>
                </c:pt>
                <c:pt idx="1890">
                  <c:v>71.645941702008315</c:v>
                </c:pt>
                <c:pt idx="1891">
                  <c:v>71.655302707514267</c:v>
                </c:pt>
                <c:pt idx="1892">
                  <c:v>71.664661238854507</c:v>
                </c:pt>
                <c:pt idx="1893">
                  <c:v>71.67401729798982</c:v>
                </c:pt>
                <c:pt idx="1894">
                  <c:v>71.68337088687835</c:v>
                </c:pt>
                <c:pt idx="1895">
                  <c:v>71.692722007475709</c:v>
                </c:pt>
                <c:pt idx="1896">
                  <c:v>71.702070661734922</c:v>
                </c:pt>
                <c:pt idx="1897">
                  <c:v>71.71141685160643</c:v>
                </c:pt>
                <c:pt idx="1898">
                  <c:v>71.720760579038114</c:v>
                </c:pt>
                <c:pt idx="1899">
                  <c:v>71.730101845975298</c:v>
                </c:pt>
                <c:pt idx="1900">
                  <c:v>71.739440654360706</c:v>
                </c:pt>
                <c:pt idx="1901">
                  <c:v>71.74877700613456</c:v>
                </c:pt>
                <c:pt idx="1902">
                  <c:v>71.758110903234467</c:v>
                </c:pt>
                <c:pt idx="1903">
                  <c:v>71.767442347595576</c:v>
                </c:pt>
                <c:pt idx="1904">
                  <c:v>71.776771341150422</c:v>
                </c:pt>
                <c:pt idx="1905">
                  <c:v>71.786097885829022</c:v>
                </c:pt>
                <c:pt idx="1906">
                  <c:v>71.795421983558867</c:v>
                </c:pt>
                <c:pt idx="1907">
                  <c:v>71.804743636264931</c:v>
                </c:pt>
                <c:pt idx="1908">
                  <c:v>71.814062845869657</c:v>
                </c:pt>
                <c:pt idx="1909">
                  <c:v>71.823379614292946</c:v>
                </c:pt>
                <c:pt idx="1910">
                  <c:v>71.832693943452227</c:v>
                </c:pt>
                <c:pt idx="1911">
                  <c:v>71.842005835262398</c:v>
                </c:pt>
                <c:pt idx="1912">
                  <c:v>71.851315291635842</c:v>
                </c:pt>
                <c:pt idx="1913">
                  <c:v>71.86062231448247</c:v>
                </c:pt>
                <c:pt idx="1914">
                  <c:v>71.86992690570969</c:v>
                </c:pt>
                <c:pt idx="1915">
                  <c:v>71.879229067222383</c:v>
                </c:pt>
                <c:pt idx="1916">
                  <c:v>71.888528800923012</c:v>
                </c:pt>
                <c:pt idx="1917">
                  <c:v>71.897826108711499</c:v>
                </c:pt>
                <c:pt idx="1918">
                  <c:v>71.907120992485318</c:v>
                </c:pt>
                <c:pt idx="1919">
                  <c:v>71.916413454139459</c:v>
                </c:pt>
                <c:pt idx="1920">
                  <c:v>71.925703495566466</c:v>
                </c:pt>
                <c:pt idx="1921">
                  <c:v>71.93499111865637</c:v>
                </c:pt>
                <c:pt idx="1922">
                  <c:v>71.944276325296812</c:v>
                </c:pt>
                <c:pt idx="1923">
                  <c:v>71.953559117372933</c:v>
                </c:pt>
                <c:pt idx="1924">
                  <c:v>71.96283949676743</c:v>
                </c:pt>
                <c:pt idx="1925">
                  <c:v>71.972117465360554</c:v>
                </c:pt>
                <c:pt idx="1926">
                  <c:v>71.981393025030115</c:v>
                </c:pt>
                <c:pt idx="1927">
                  <c:v>71.990666177651519</c:v>
                </c:pt>
                <c:pt idx="1928">
                  <c:v>71.999936925097686</c:v>
                </c:pt>
                <c:pt idx="1929">
                  <c:v>72.009205269239146</c:v>
                </c:pt>
                <c:pt idx="1930">
                  <c:v>72.018471211943989</c:v>
                </c:pt>
                <c:pt idx="1931">
                  <c:v>72.027734755077915</c:v>
                </c:pt>
                <c:pt idx="1932">
                  <c:v>72.036995900504138</c:v>
                </c:pt>
                <c:pt idx="1933">
                  <c:v>72.046254650083569</c:v>
                </c:pt>
                <c:pt idx="1934">
                  <c:v>72.055511005674617</c:v>
                </c:pt>
                <c:pt idx="1935">
                  <c:v>72.064764969133307</c:v>
                </c:pt>
                <c:pt idx="1936">
                  <c:v>72.074016542313345</c:v>
                </c:pt>
                <c:pt idx="1937">
                  <c:v>72.083265727065935</c:v>
                </c:pt>
                <c:pt idx="1938">
                  <c:v>72.092512525239982</c:v>
                </c:pt>
                <c:pt idx="1939">
                  <c:v>72.101756938681945</c:v>
                </c:pt>
                <c:pt idx="1940">
                  <c:v>72.110998969235908</c:v>
                </c:pt>
                <c:pt idx="1941">
                  <c:v>72.120238618743656</c:v>
                </c:pt>
                <c:pt idx="1942">
                  <c:v>72.1294758890445</c:v>
                </c:pt>
                <c:pt idx="1943">
                  <c:v>72.138710781975419</c:v>
                </c:pt>
                <c:pt idx="1944">
                  <c:v>72.147943299371093</c:v>
                </c:pt>
                <c:pt idx="1945">
                  <c:v>72.157173443063741</c:v>
                </c:pt>
                <c:pt idx="1946">
                  <c:v>72.166401214883294</c:v>
                </c:pt>
                <c:pt idx="1947">
                  <c:v>72.175626616657325</c:v>
                </c:pt>
                <c:pt idx="1948">
                  <c:v>72.184849650211021</c:v>
                </c:pt>
                <c:pt idx="1949">
                  <c:v>72.194070317367306</c:v>
                </c:pt>
                <c:pt idx="1950">
                  <c:v>72.20328861994669</c:v>
                </c:pt>
                <c:pt idx="1951">
                  <c:v>72.212504559767382</c:v>
                </c:pt>
                <c:pt idx="1952">
                  <c:v>72.221718138645258</c:v>
                </c:pt>
                <c:pt idx="1953">
                  <c:v>72.230929358393865</c:v>
                </c:pt>
                <c:pt idx="1954">
                  <c:v>72.240138220824434</c:v>
                </c:pt>
                <c:pt idx="1955">
                  <c:v>72.249344727745907</c:v>
                </c:pt>
                <c:pt idx="1956">
                  <c:v>72.258548880964867</c:v>
                </c:pt>
                <c:pt idx="1957">
                  <c:v>72.267750682285595</c:v>
                </c:pt>
                <c:pt idx="1958">
                  <c:v>72.276950133510113</c:v>
                </c:pt>
                <c:pt idx="1959">
                  <c:v>72.286147236438097</c:v>
                </c:pt>
                <c:pt idx="1960">
                  <c:v>72.295341992866923</c:v>
                </c:pt>
                <c:pt idx="1961">
                  <c:v>72.304534404591749</c:v>
                </c:pt>
                <c:pt idx="1962">
                  <c:v>72.31372447340533</c:v>
                </c:pt>
                <c:pt idx="1963">
                  <c:v>72.322912201098219</c:v>
                </c:pt>
                <c:pt idx="1964">
                  <c:v>72.33209758945867</c:v>
                </c:pt>
                <c:pt idx="1965">
                  <c:v>72.341280640272686</c:v>
                </c:pt>
                <c:pt idx="1966">
                  <c:v>72.35046135532393</c:v>
                </c:pt>
                <c:pt idx="1967">
                  <c:v>72.359639736393859</c:v>
                </c:pt>
                <c:pt idx="1968">
                  <c:v>72.36881578526166</c:v>
                </c:pt>
                <c:pt idx="1969">
                  <c:v>72.377989503704242</c:v>
                </c:pt>
                <c:pt idx="1970">
                  <c:v>72.387160893496258</c:v>
                </c:pt>
                <c:pt idx="1971">
                  <c:v>72.396329956410128</c:v>
                </c:pt>
                <c:pt idx="1972">
                  <c:v>72.405496694215998</c:v>
                </c:pt>
                <c:pt idx="1973">
                  <c:v>72.414661108681798</c:v>
                </c:pt>
                <c:pt idx="1974">
                  <c:v>72.423823201573214</c:v>
                </c:pt>
                <c:pt idx="1975">
                  <c:v>72.432982974653683</c:v>
                </c:pt>
                <c:pt idx="1976">
                  <c:v>72.442140429684414</c:v>
                </c:pt>
                <c:pt idx="1977">
                  <c:v>72.451295568424399</c:v>
                </c:pt>
                <c:pt idx="1978">
                  <c:v>72.460448392630411</c:v>
                </c:pt>
                <c:pt idx="1979">
                  <c:v>72.469598904056966</c:v>
                </c:pt>
                <c:pt idx="1980">
                  <c:v>72.478747104456403</c:v>
                </c:pt>
                <c:pt idx="1981">
                  <c:v>72.487892995578846</c:v>
                </c:pt>
                <c:pt idx="1982">
                  <c:v>72.497036579172203</c:v>
                </c:pt>
                <c:pt idx="1983">
                  <c:v>72.506177856982163</c:v>
                </c:pt>
                <c:pt idx="1984">
                  <c:v>72.515316830752226</c:v>
                </c:pt>
                <c:pt idx="1985">
                  <c:v>72.524453502223736</c:v>
                </c:pt>
                <c:pt idx="1986">
                  <c:v>72.533587873135758</c:v>
                </c:pt>
                <c:pt idx="1987">
                  <c:v>72.542719945225272</c:v>
                </c:pt>
                <c:pt idx="1988">
                  <c:v>72.551849720226983</c:v>
                </c:pt>
                <c:pt idx="1989">
                  <c:v>72.560977199873449</c:v>
                </c:pt>
                <c:pt idx="1990">
                  <c:v>72.570102385895069</c:v>
                </c:pt>
                <c:pt idx="1991">
                  <c:v>72.579225280020069</c:v>
                </c:pt>
                <c:pt idx="1992">
                  <c:v>72.588345883974455</c:v>
                </c:pt>
                <c:pt idx="1993">
                  <c:v>72.597464199482147</c:v>
                </c:pt>
                <c:pt idx="1994">
                  <c:v>72.606580228264832</c:v>
                </c:pt>
                <c:pt idx="1995">
                  <c:v>72.615693972042067</c:v>
                </c:pt>
                <c:pt idx="1996">
                  <c:v>72.624805432531275</c:v>
                </c:pt>
                <c:pt idx="1997">
                  <c:v>72.633914611447693</c:v>
                </c:pt>
                <c:pt idx="1998">
                  <c:v>72.643021510504425</c:v>
                </c:pt>
                <c:pt idx="1999">
                  <c:v>72.652126131412444</c:v>
                </c:pt>
                <c:pt idx="2000" formatCode="General">
                  <c:v>72.661228475880591</c:v>
                </c:pt>
                <c:pt idx="2001" formatCode="General">
                  <c:v>72.670328545615519</c:v>
                </c:pt>
                <c:pt idx="2002" formatCode="General">
                  <c:v>72.679426342321818</c:v>
                </c:pt>
                <c:pt idx="2003" formatCode="General">
                  <c:v>72.688521867701908</c:v>
                </c:pt>
                <c:pt idx="2004" formatCode="General">
                  <c:v>72.697615123456103</c:v>
                </c:pt>
                <c:pt idx="2005" formatCode="General">
                  <c:v>72.706706111282557</c:v>
                </c:pt>
                <c:pt idx="2006" formatCode="General">
                  <c:v>72.715794832877378</c:v>
                </c:pt>
                <c:pt idx="2007" formatCode="General">
                  <c:v>72.724881289934515</c:v>
                </c:pt>
                <c:pt idx="2008" formatCode="General">
                  <c:v>72.733965484145813</c:v>
                </c:pt>
                <c:pt idx="2009" formatCode="General">
                  <c:v>72.743047417200998</c:v>
                </c:pt>
                <c:pt idx="2010" formatCode="General">
                  <c:v>72.752127090787724</c:v>
                </c:pt>
                <c:pt idx="2011" formatCode="General">
                  <c:v>72.761204506591525</c:v>
                </c:pt>
                <c:pt idx="2012" formatCode="General">
                  <c:v>72.770279666295863</c:v>
                </c:pt>
                <c:pt idx="2013" formatCode="General">
                  <c:v>72.779352571582095</c:v>
                </c:pt>
                <c:pt idx="2014" formatCode="General">
                  <c:v>72.788423224129474</c:v>
                </c:pt>
                <c:pt idx="2015" formatCode="General">
                  <c:v>72.79749162561518</c:v>
                </c:pt>
                <c:pt idx="2016" formatCode="General">
                  <c:v>72.806557777714346</c:v>
                </c:pt>
                <c:pt idx="2017" formatCode="General">
                  <c:v>72.815621682099973</c:v>
                </c:pt>
                <c:pt idx="2018" formatCode="General">
                  <c:v>72.82468334044303</c:v>
                </c:pt>
                <c:pt idx="2019" formatCode="General">
                  <c:v>72.833742754412398</c:v>
                </c:pt>
                <c:pt idx="2020" formatCode="General">
                  <c:v>72.84279992567491</c:v>
                </c:pt>
                <c:pt idx="2021" formatCode="General">
                  <c:v>72.851854855895297</c:v>
                </c:pt>
                <c:pt idx="2022" formatCode="General">
                  <c:v>72.860907546736286</c:v>
                </c:pt>
                <c:pt idx="2023" formatCode="General">
                  <c:v>72.869957999858514</c:v>
                </c:pt>
                <c:pt idx="2024" formatCode="General">
                  <c:v>72.879006216920558</c:v>
                </c:pt>
                <c:pt idx="2025" formatCode="General">
                  <c:v>72.888052199578993</c:v>
                </c:pt>
                <c:pt idx="2026" formatCode="General">
                  <c:v>72.897095949488303</c:v>
                </c:pt>
                <c:pt idx="2027" formatCode="General">
                  <c:v>72.906137468300955</c:v>
                </c:pt>
                <c:pt idx="2028" formatCode="General">
                  <c:v>72.915176757667354</c:v>
                </c:pt>
                <c:pt idx="2029" formatCode="General">
                  <c:v>72.924213819235902</c:v>
                </c:pt>
                <c:pt idx="2030" formatCode="General">
                  <c:v>72.933248654652971</c:v>
                </c:pt>
                <c:pt idx="2031" formatCode="General">
                  <c:v>72.942281265562869</c:v>
                </c:pt>
                <c:pt idx="2032" formatCode="General">
                  <c:v>72.951311653607917</c:v>
                </c:pt>
                <c:pt idx="2033" formatCode="General">
                  <c:v>72.960339820428416</c:v>
                </c:pt>
                <c:pt idx="2034" formatCode="General">
                  <c:v>72.969365767662623</c:v>
                </c:pt>
                <c:pt idx="2035" formatCode="General">
                  <c:v>72.978389496946789</c:v>
                </c:pt>
                <c:pt idx="2036" formatCode="General">
                  <c:v>72.987411009915192</c:v>
                </c:pt>
                <c:pt idx="2037" formatCode="General">
                  <c:v>72.996430308200047</c:v>
                </c:pt>
                <c:pt idx="2038" formatCode="General">
                  <c:v>73.005448721853156</c:v>
                </c:pt>
                <c:pt idx="2039" formatCode="General">
                  <c:v>73.014471635851933</c:v>
                </c:pt>
                <c:pt idx="2040" formatCode="General">
                  <c:v>73.023499628891614</c:v>
                </c:pt>
                <c:pt idx="2041" formatCode="General">
                  <c:v>73.032532709558893</c:v>
                </c:pt>
                <c:pt idx="2042" formatCode="General">
                  <c:v>73.041570886464712</c:v>
                </c:pt>
                <c:pt idx="2043" formatCode="General">
                  <c:v>73.050614168244351</c:v>
                </c:pt>
                <c:pt idx="2044" formatCode="General">
                  <c:v>73.059662563557453</c:v>
                </c:pt>
                <c:pt idx="2045" formatCode="General">
                  <c:v>73.068716081088212</c:v>
                </c:pt>
                <c:pt idx="2046" formatCode="General">
                  <c:v>73.077774729545411</c:v>
                </c:pt>
                <c:pt idx="2047" formatCode="General">
                  <c:v>73.086838517662557</c:v>
                </c:pt>
                <c:pt idx="2048" formatCode="General">
                  <c:v>73.095907454197942</c:v>
                </c:pt>
                <c:pt idx="2049" formatCode="General">
                  <c:v>73.104981547934756</c:v>
                </c:pt>
                <c:pt idx="2050" formatCode="General">
                  <c:v>73.114060807681227</c:v>
                </c:pt>
                <c:pt idx="2051" formatCode="General">
                  <c:v>73.123145242270638</c:v>
                </c:pt>
                <c:pt idx="2052" formatCode="General">
                  <c:v>73.132234860561525</c:v>
                </c:pt>
                <c:pt idx="2053" formatCode="General">
                  <c:v>73.141329671437674</c:v>
                </c:pt>
                <c:pt idx="2054" formatCode="General">
                  <c:v>73.150429683808298</c:v>
                </c:pt>
                <c:pt idx="2055" formatCode="General">
                  <c:v>73.159534906608144</c:v>
                </c:pt>
                <c:pt idx="2056" formatCode="General">
                  <c:v>73.168645348797511</c:v>
                </c:pt>
                <c:pt idx="2057" formatCode="General">
                  <c:v>73.177761019362464</c:v>
                </c:pt>
                <c:pt idx="2058" formatCode="General">
                  <c:v>73.186881927314843</c:v>
                </c:pt>
                <c:pt idx="2059" formatCode="General">
                  <c:v>73.196008081692412</c:v>
                </c:pt>
                <c:pt idx="2060" formatCode="General">
                  <c:v>73.205139491558995</c:v>
                </c:pt>
                <c:pt idx="2061" formatCode="General">
                  <c:v>73.21427616600451</c:v>
                </c:pt>
                <c:pt idx="2062" formatCode="General">
                  <c:v>73.22341811414509</c:v>
                </c:pt>
                <c:pt idx="2063" formatCode="General">
                  <c:v>73.232565345123248</c:v>
                </c:pt>
                <c:pt idx="2064" formatCode="General">
                  <c:v>73.241717868107926</c:v>
                </c:pt>
                <c:pt idx="2065" formatCode="General">
                  <c:v>73.250875692294642</c:v>
                </c:pt>
                <c:pt idx="2066" formatCode="General">
                  <c:v>73.260038826905514</c:v>
                </c:pt>
                <c:pt idx="2067" formatCode="General">
                  <c:v>73.269207281189509</c:v>
                </c:pt>
                <c:pt idx="2068" formatCode="General">
                  <c:v>73.278381064422405</c:v>
                </c:pt>
                <c:pt idx="2069" formatCode="General">
                  <c:v>73.287560185907026</c:v>
                </c:pt>
                <c:pt idx="2070" formatCode="General">
                  <c:v>73.296744654973239</c:v>
                </c:pt>
                <c:pt idx="2071" formatCode="General">
                  <c:v>73.305934480978152</c:v>
                </c:pt>
                <c:pt idx="2072" formatCode="General">
                  <c:v>73.315129673306203</c:v>
                </c:pt>
                <c:pt idx="2073" formatCode="General">
                  <c:v>73.324330241369225</c:v>
                </c:pt>
                <c:pt idx="2074" formatCode="General">
                  <c:v>73.333536194606637</c:v>
                </c:pt>
                <c:pt idx="2075" formatCode="General">
                  <c:v>73.342747542485469</c:v>
                </c:pt>
                <c:pt idx="2076" formatCode="General">
                  <c:v>73.351964294500576</c:v>
                </c:pt>
                <c:pt idx="2077" formatCode="General">
                  <c:v>73.361186460174636</c:v>
                </c:pt>
                <c:pt idx="2078" formatCode="General">
                  <c:v>73.370414049058397</c:v>
                </c:pt>
                <c:pt idx="2079" formatCode="General">
                  <c:v>73.379647070730655</c:v>
                </c:pt>
                <c:pt idx="2080" formatCode="General">
                  <c:v>73.38888553479849</c:v>
                </c:pt>
                <c:pt idx="2081" formatCode="General">
                  <c:v>73.398129450897287</c:v>
                </c:pt>
                <c:pt idx="2082" formatCode="General">
                  <c:v>73.407378828690923</c:v>
                </c:pt>
                <c:pt idx="2083" formatCode="General">
                  <c:v>73.416633677871857</c:v>
                </c:pt>
                <c:pt idx="2084" formatCode="General">
                  <c:v>73.425894008161251</c:v>
                </c:pt>
                <c:pt idx="2085" formatCode="General">
                  <c:v>73.435159829309043</c:v>
                </c:pt>
                <c:pt idx="2086" formatCode="General">
                  <c:v>73.444431151094193</c:v>
                </c:pt>
                <c:pt idx="2087" formatCode="General">
                  <c:v>73.453707983324648</c:v>
                </c:pt>
                <c:pt idx="2088" formatCode="General">
                  <c:v>73.462990335837588</c:v>
                </c:pt>
                <c:pt idx="2089" formatCode="General">
                  <c:v>73.47227821849944</c:v>
                </c:pt>
                <c:pt idx="2090" formatCode="General">
                  <c:v>73.481571641206131</c:v>
                </c:pt>
                <c:pt idx="2091" formatCode="General">
                  <c:v>73.490870613883061</c:v>
                </c:pt>
                <c:pt idx="2092" formatCode="General">
                  <c:v>73.500175146485361</c:v>
                </c:pt>
                <c:pt idx="2093" formatCode="General">
                  <c:v>73.509485248997919</c:v>
                </c:pt>
                <c:pt idx="2094" formatCode="General">
                  <c:v>73.518800931435592</c:v>
                </c:pt>
                <c:pt idx="2095" formatCode="General">
                  <c:v>73.528122203843225</c:v>
                </c:pt>
                <c:pt idx="2096" formatCode="General">
                  <c:v>73.537449076295857</c:v>
                </c:pt>
                <c:pt idx="2097" formatCode="General">
                  <c:v>73.546781558898871</c:v>
                </c:pt>
                <c:pt idx="2098" formatCode="General">
                  <c:v>73.556119661788031</c:v>
                </c:pt>
                <c:pt idx="2099" formatCode="General">
                  <c:v>73.565463395129669</c:v>
                </c:pt>
                <c:pt idx="2100" formatCode="General">
                  <c:v>73.574812769120797</c:v>
                </c:pt>
                <c:pt idx="2101" formatCode="General">
                  <c:v>73.584167793989266</c:v>
                </c:pt>
                <c:pt idx="2102" formatCode="General">
                  <c:v>73.59352847999385</c:v>
                </c:pt>
                <c:pt idx="2103" formatCode="General">
                  <c:v>73.602894837424415</c:v>
                </c:pt>
                <c:pt idx="2104" formatCode="General">
                  <c:v>73.612266876602035</c:v>
                </c:pt>
                <c:pt idx="2105" formatCode="General">
                  <c:v>73.621644607879119</c:v>
                </c:pt>
                <c:pt idx="2106" formatCode="General">
                  <c:v>73.631028041639553</c:v>
                </c:pt>
                <c:pt idx="2107" formatCode="General">
                  <c:v>73.640417188298855</c:v>
                </c:pt>
                <c:pt idx="2108" formatCode="General">
                  <c:v>73.649812058304249</c:v>
                </c:pt>
                <c:pt idx="2109" formatCode="General">
                  <c:v>73.659212662134863</c:v>
                </c:pt>
                <c:pt idx="2110" formatCode="General">
                  <c:v>73.668619010301839</c:v>
                </c:pt>
                <c:pt idx="2111" formatCode="General">
                  <c:v>73.678031113348482</c:v>
                </c:pt>
                <c:pt idx="2112" formatCode="General">
                  <c:v>73.68744898185038</c:v>
                </c:pt>
                <c:pt idx="2113" formatCode="General">
                  <c:v>73.696872626415541</c:v>
                </c:pt>
                <c:pt idx="2114" formatCode="General">
                  <c:v>73.706302057684553</c:v>
                </c:pt>
                <c:pt idx="2115" formatCode="General">
                  <c:v>73.715737286330722</c:v>
                </c:pt>
                <c:pt idx="2116" formatCode="General">
                  <c:v>73.725178323060192</c:v>
                </c:pt>
                <c:pt idx="2117" formatCode="General">
                  <c:v>73.73462517861212</c:v>
                </c:pt>
                <c:pt idx="2118" formatCode="General">
                  <c:v>73.744077863758761</c:v>
                </c:pt>
                <c:pt idx="2119" formatCode="General">
                  <c:v>73.753536389305694</c:v>
                </c:pt>
                <c:pt idx="2120" formatCode="General">
                  <c:v>73.763000766091864</c:v>
                </c:pt>
                <c:pt idx="2121" formatCode="General">
                  <c:v>73.772471004989853</c:v>
                </c:pt>
                <c:pt idx="2122" formatCode="General">
                  <c:v>73.781947116905911</c:v>
                </c:pt>
                <c:pt idx="2123" formatCode="General">
                  <c:v>73.791429112780136</c:v>
                </c:pt>
                <c:pt idx="2124" formatCode="General">
                  <c:v>73.800917003586676</c:v>
                </c:pt>
                <c:pt idx="2125" formatCode="General">
                  <c:v>73.810410800333827</c:v>
                </c:pt>
                <c:pt idx="2126" formatCode="General">
                  <c:v>73.819910514064134</c:v>
                </c:pt>
                <c:pt idx="2127" formatCode="General">
                  <c:v>73.829416155854673</c:v>
                </c:pt>
                <c:pt idx="2128" formatCode="General">
                  <c:v>73.838927736817084</c:v>
                </c:pt>
                <c:pt idx="2129" formatCode="General">
                  <c:v>73.848445268097763</c:v>
                </c:pt>
                <c:pt idx="2130" formatCode="General">
                  <c:v>73.857968760878009</c:v>
                </c:pt>
                <c:pt idx="2131" formatCode="General">
                  <c:v>73.867498226374224</c:v>
                </c:pt>
                <c:pt idx="2132" formatCode="General">
                  <c:v>73.877033675837978</c:v>
                </c:pt>
                <c:pt idx="2133" formatCode="General">
                  <c:v>73.88657512055623</c:v>
                </c:pt>
                <c:pt idx="2134" formatCode="General">
                  <c:v>73.896122571851492</c:v>
                </c:pt>
                <c:pt idx="2135" formatCode="General">
                  <c:v>73.905676041081904</c:v>
                </c:pt>
                <c:pt idx="2136" formatCode="General">
                  <c:v>73.9152355396415</c:v>
                </c:pt>
                <c:pt idx="2137" formatCode="General">
                  <c:v>73.924801078960286</c:v>
                </c:pt>
                <c:pt idx="2138" formatCode="General">
                  <c:v>73.93437267050443</c:v>
                </c:pt>
                <c:pt idx="2139" formatCode="General">
                  <c:v>73.943950325776441</c:v>
                </c:pt>
                <c:pt idx="2140" formatCode="General">
                  <c:v>73.953534056315291</c:v>
                </c:pt>
                <c:pt idx="2141" formatCode="General">
                  <c:v>73.963123873696574</c:v>
                </c:pt>
                <c:pt idx="2142" formatCode="General">
                  <c:v>73.972719789532746</c:v>
                </c:pt>
                <c:pt idx="2143" formatCode="General">
                  <c:v>73.982321815473185</c:v>
                </c:pt>
                <c:pt idx="2144" formatCode="General">
                  <c:v>73.991929963204413</c:v>
                </c:pt>
                <c:pt idx="2145" formatCode="General">
                  <c:v>74.001544244450272</c:v>
                </c:pt>
                <c:pt idx="2146" formatCode="General">
                  <c:v>74.011164670972065</c:v>
                </c:pt>
                <c:pt idx="2147" formatCode="General">
                  <c:v>74.020791254568721</c:v>
                </c:pt>
                <c:pt idx="2148" formatCode="General">
                  <c:v>74.030424007076988</c:v>
                </c:pt>
                <c:pt idx="2149" formatCode="General">
                  <c:v>74.04006294037157</c:v>
                </c:pt>
                <c:pt idx="2150" formatCode="General">
                  <c:v>74.049708066365326</c:v>
                </c:pt>
                <c:pt idx="2151" formatCode="General">
                  <c:v>74.059359397009459</c:v>
                </c:pt>
                <c:pt idx="2152" formatCode="General">
                  <c:v>74.069016944293608</c:v>
                </c:pt>
                <c:pt idx="2153" formatCode="General">
                  <c:v>74.078680720246126</c:v>
                </c:pt>
                <c:pt idx="2154" formatCode="General">
                  <c:v>74.088350736934188</c:v>
                </c:pt>
                <c:pt idx="2155" formatCode="General">
                  <c:v>74.098027006463951</c:v>
                </c:pt>
                <c:pt idx="2156" formatCode="General">
                  <c:v>74.107709540980821</c:v>
                </c:pt>
                <c:pt idx="2157" formatCode="General">
                  <c:v>74.117398352669539</c:v>
                </c:pt>
                <c:pt idx="2158" formatCode="General">
                  <c:v>74.127093453754384</c:v>
                </c:pt>
                <c:pt idx="2159" formatCode="General">
                  <c:v>74.136794856499392</c:v>
                </c:pt>
                <c:pt idx="2160" formatCode="General">
                  <c:v>74.146502573208494</c:v>
                </c:pt>
                <c:pt idx="2161" formatCode="General">
                  <c:v>74.156216616225706</c:v>
                </c:pt>
                <c:pt idx="2162" formatCode="General">
                  <c:v>74.165936997935333</c:v>
                </c:pt>
                <c:pt idx="2163" formatCode="General">
                  <c:v>74.175663730762125</c:v>
                </c:pt>
                <c:pt idx="2164" formatCode="General">
                  <c:v>74.185396827171473</c:v>
                </c:pt>
                <c:pt idx="2165" formatCode="General">
                  <c:v>74.195136299669628</c:v>
                </c:pt>
                <c:pt idx="2166" formatCode="General">
                  <c:v>74.204882160803805</c:v>
                </c:pt>
                <c:pt idx="2167" formatCode="General">
                  <c:v>74.214634423162465</c:v>
                </c:pt>
                <c:pt idx="2168" formatCode="General">
                  <c:v>74.22439309937549</c:v>
                </c:pt>
                <c:pt idx="2169" formatCode="General">
                  <c:v>74.234158202114273</c:v>
                </c:pt>
                <c:pt idx="2170" formatCode="General">
                  <c:v>74.243929744092043</c:v>
                </c:pt>
                <c:pt idx="2171" formatCode="General">
                  <c:v>74.25370773806398</c:v>
                </c:pt>
                <c:pt idx="2172" formatCode="General">
                  <c:v>74.263492196827443</c:v>
                </c:pt>
                <c:pt idx="2173" formatCode="General">
                  <c:v>74.273283133222137</c:v>
                </c:pt>
                <c:pt idx="2174" formatCode="General">
                  <c:v>74.283080560130344</c:v>
                </c:pt>
                <c:pt idx="2175" formatCode="General">
                  <c:v>74.292884490477064</c:v>
                </c:pt>
                <c:pt idx="2176" formatCode="General">
                  <c:v>74.302694937230314</c:v>
                </c:pt>
                <c:pt idx="2177" formatCode="General">
                  <c:v>74.312511913401195</c:v>
                </c:pt>
                <c:pt idx="2178" formatCode="General">
                  <c:v>74.322335432044213</c:v>
                </c:pt>
                <c:pt idx="2179" formatCode="General">
                  <c:v>74.332165506257411</c:v>
                </c:pt>
                <c:pt idx="2180" formatCode="General">
                  <c:v>74.342002149182619</c:v>
                </c:pt>
                <c:pt idx="2181" formatCode="General">
                  <c:v>74.351845374005606</c:v>
                </c:pt>
                <c:pt idx="2182" formatCode="General">
                  <c:v>74.361695193956308</c:v>
                </c:pt>
                <c:pt idx="2183" formatCode="General">
                  <c:v>74.371551622309084</c:v>
                </c:pt>
                <c:pt idx="2184" formatCode="General">
                  <c:v>74.381414672382846</c:v>
                </c:pt>
                <c:pt idx="2185" formatCode="General">
                  <c:v>74.391284357541309</c:v>
                </c:pt>
                <c:pt idx="2186" formatCode="General">
                  <c:v>74.401160691193212</c:v>
                </c:pt>
                <c:pt idx="2187" formatCode="General">
                  <c:v>74.411043686792539</c:v>
                </c:pt>
                <c:pt idx="2188" formatCode="General">
                  <c:v>74.420933357838635</c:v>
                </c:pt>
                <c:pt idx="2189" formatCode="General">
                  <c:v>74.430829717876591</c:v>
                </c:pt>
                <c:pt idx="2190" formatCode="General">
                  <c:v>74.440732780497285</c:v>
                </c:pt>
                <c:pt idx="2191" formatCode="General">
                  <c:v>74.450642559337751</c:v>
                </c:pt>
                <c:pt idx="2192" formatCode="General">
                  <c:v>74.460559068081295</c:v>
                </c:pt>
                <c:pt idx="2193" formatCode="General">
                  <c:v>74.47048232045772</c:v>
                </c:pt>
                <c:pt idx="2194" formatCode="General">
                  <c:v>74.480412330243638</c:v>
                </c:pt>
                <c:pt idx="2195" formatCode="General">
                  <c:v>74.490349111262589</c:v>
                </c:pt>
                <c:pt idx="2196" formatCode="General">
                  <c:v>74.500292677385332</c:v>
                </c:pt>
                <c:pt idx="2197" formatCode="General">
                  <c:v>74.510243042530035</c:v>
                </c:pt>
                <c:pt idx="2198" formatCode="General">
                  <c:v>74.520200220662488</c:v>
                </c:pt>
                <c:pt idx="2199" formatCode="General">
                  <c:v>74.530164225796426</c:v>
                </c:pt>
                <c:pt idx="2200" formatCode="General">
                  <c:v>74.540135071993632</c:v>
                </c:pt>
                <c:pt idx="2201" formatCode="General">
                  <c:v>74.550112773364248</c:v>
                </c:pt>
                <c:pt idx="2202" formatCode="General">
                  <c:v>74.560097344067003</c:v>
                </c:pt>
                <c:pt idx="2203" formatCode="General">
                  <c:v>74.570088798309399</c:v>
                </c:pt>
                <c:pt idx="2204" formatCode="General">
                  <c:v>74.580087150348007</c:v>
                </c:pt>
                <c:pt idx="2205" formatCode="General">
                  <c:v>74.59009241448868</c:v>
                </c:pt>
                <c:pt idx="2206" formatCode="General">
                  <c:v>74.600104605086756</c:v>
                </c:pt>
                <c:pt idx="2207" formatCode="General">
                  <c:v>74.610123736547365</c:v>
                </c:pt>
                <c:pt idx="2208" formatCode="General">
                  <c:v>74.620149823325633</c:v>
                </c:pt>
                <c:pt idx="2209" formatCode="General">
                  <c:v>74.63018287992692</c:v>
                </c:pt>
                <c:pt idx="2210" formatCode="General">
                  <c:v>74.640222920907064</c:v>
                </c:pt>
                <c:pt idx="2211" formatCode="General">
                  <c:v>74.650269960872677</c:v>
                </c:pt>
                <c:pt idx="2212" formatCode="General">
                  <c:v>74.660324014481318</c:v>
                </c:pt>
                <c:pt idx="2213" formatCode="General">
                  <c:v>74.670385096441791</c:v>
                </c:pt>
                <c:pt idx="2214" formatCode="General">
                  <c:v>74.680453221514369</c:v>
                </c:pt>
                <c:pt idx="2215" formatCode="General">
                  <c:v>74.690528404511085</c:v>
                </c:pt>
                <c:pt idx="2216" formatCode="General">
                  <c:v>74.700610660295965</c:v>
                </c:pt>
                <c:pt idx="2217" formatCode="General">
                  <c:v>74.710700003785234</c:v>
                </c:pt>
                <c:pt idx="2218" formatCode="General">
                  <c:v>74.720796449947684</c:v>
                </c:pt>
                <c:pt idx="2219" formatCode="General">
                  <c:v>74.730900013804828</c:v>
                </c:pt>
                <c:pt idx="2220" formatCode="General">
                  <c:v>74.741010710431226</c:v>
                </c:pt>
                <c:pt idx="2221" formatCode="General">
                  <c:v>74.751128554954676</c:v>
                </c:pt>
                <c:pt idx="2222" formatCode="General">
                  <c:v>74.761253562556604</c:v>
                </c:pt>
                <c:pt idx="2223" formatCode="General">
                  <c:v>74.771385748472184</c:v>
                </c:pt>
                <c:pt idx="2224" formatCode="General">
                  <c:v>74.781525127990719</c:v>
                </c:pt>
                <c:pt idx="2225" formatCode="General">
                  <c:v>74.791671716455824</c:v>
                </c:pt>
                <c:pt idx="2226" formatCode="General">
                  <c:v>74.801825529265756</c:v>
                </c:pt>
                <c:pt idx="2227" formatCode="General">
                  <c:v>74.811986581873683</c:v>
                </c:pt>
                <c:pt idx="2228" formatCode="General">
                  <c:v>74.822154889787925</c:v>
                </c:pt>
                <c:pt idx="2229" formatCode="General">
                  <c:v>74.832330468572252</c:v>
                </c:pt>
                <c:pt idx="2230" formatCode="General">
                  <c:v>74.842513333846156</c:v>
                </c:pt>
                <c:pt idx="2231" formatCode="General">
                  <c:v>74.852703501285134</c:v>
                </c:pt>
                <c:pt idx="2232" formatCode="General">
                  <c:v>74.862900986620986</c:v>
                </c:pt>
                <c:pt idx="2233" formatCode="General">
                  <c:v>74.873105805642041</c:v>
                </c:pt>
                <c:pt idx="2234" formatCode="General">
                  <c:v>74.883317974193517</c:v>
                </c:pt>
                <c:pt idx="2235" formatCode="General">
                  <c:v>74.893537508177758</c:v>
                </c:pt>
                <c:pt idx="2236" formatCode="General">
                  <c:v>74.903764423554549</c:v>
                </c:pt>
                <c:pt idx="2237" formatCode="General">
                  <c:v>74.913998736341384</c:v>
                </c:pt>
                <c:pt idx="2238" formatCode="General">
                  <c:v>74.924240462613795</c:v>
                </c:pt>
                <c:pt idx="2239" formatCode="General">
                  <c:v>74.934489618505566</c:v>
                </c:pt>
                <c:pt idx="2240" formatCode="General">
                  <c:v>74.94474622020914</c:v>
                </c:pt>
                <c:pt idx="2241" formatCode="General">
                  <c:v>74.955010283975852</c:v>
                </c:pt>
                <c:pt idx="2242" formatCode="General">
                  <c:v>74.965281826116225</c:v>
                </c:pt>
                <c:pt idx="2243" formatCode="General">
                  <c:v>74.975560863000297</c:v>
                </c:pt>
                <c:pt idx="2244" formatCode="General">
                  <c:v>74.985847411057918</c:v>
                </c:pt>
                <c:pt idx="2245" formatCode="General">
                  <c:v>74.996141486779038</c:v>
                </c:pt>
                <c:pt idx="2246" formatCode="General">
                  <c:v>75.006443106714073</c:v>
                </c:pt>
                <c:pt idx="2247" formatCode="General">
                  <c:v>75.016752287474134</c:v>
                </c:pt>
                <c:pt idx="2248" formatCode="General">
                  <c:v>75.02706904573138</c:v>
                </c:pt>
                <c:pt idx="2249" formatCode="General">
                  <c:v>75.037393398219365</c:v>
                </c:pt>
                <c:pt idx="2250" formatCode="General">
                  <c:v>75.047725361733285</c:v>
                </c:pt>
                <c:pt idx="2251" formatCode="General">
                  <c:v>75.058064953130369</c:v>
                </c:pt>
                <c:pt idx="2252" formatCode="General">
                  <c:v>75.068412189330147</c:v>
                </c:pt>
                <c:pt idx="2253" formatCode="General">
                  <c:v>75.078767087314773</c:v>
                </c:pt>
                <c:pt idx="2254" formatCode="General">
                  <c:v>75.089129664129402</c:v>
                </c:pt>
                <c:pt idx="2255" formatCode="General">
                  <c:v>75.099499936882466</c:v>
                </c:pt>
                <c:pt idx="2256" formatCode="General">
                  <c:v>75.109877922746023</c:v>
                </c:pt>
                <c:pt idx="2257" formatCode="General">
                  <c:v>75.120263638956075</c:v>
                </c:pt>
                <c:pt idx="2258" formatCode="General">
                  <c:v>75.130657102812933</c:v>
                </c:pt>
                <c:pt idx="2259" formatCode="General">
                  <c:v>75.141058331681535</c:v>
                </c:pt>
                <c:pt idx="2260" formatCode="General">
                  <c:v>75.151467342991751</c:v>
                </c:pt>
                <c:pt idx="2261" formatCode="General">
                  <c:v>75.161884154238805</c:v>
                </c:pt>
                <c:pt idx="2262" formatCode="General">
                  <c:v>75.172308782983521</c:v>
                </c:pt>
                <c:pt idx="2263" formatCode="General">
                  <c:v>75.182741246852743</c:v>
                </c:pt>
                <c:pt idx="2264" formatCode="General">
                  <c:v>75.193181563539667</c:v>
                </c:pt>
                <c:pt idx="2265" formatCode="General">
                  <c:v>75.20362975080414</c:v>
                </c:pt>
                <c:pt idx="2266" formatCode="General">
                  <c:v>75.214085826473095</c:v>
                </c:pt>
                <c:pt idx="2267" formatCode="General">
                  <c:v>75.224549808440841</c:v>
                </c:pt>
                <c:pt idx="2268" formatCode="General">
                  <c:v>75.235021714669443</c:v>
                </c:pt>
                <c:pt idx="2269" formatCode="General">
                  <c:v>75.245501563189094</c:v>
                </c:pt>
                <c:pt idx="2270" formatCode="General">
                  <c:v>75.255989372098469</c:v>
                </c:pt>
                <c:pt idx="2271" formatCode="General">
                  <c:v>75.266485159565036</c:v>
                </c:pt>
                <c:pt idx="2272" formatCode="General">
                  <c:v>75.276988943825543</c:v>
                </c:pt>
                <c:pt idx="2273" formatCode="General">
                  <c:v>75.287500743186285</c:v>
                </c:pt>
                <c:pt idx="2274" formatCode="General">
                  <c:v>75.29802057602349</c:v>
                </c:pt>
                <c:pt idx="2275" formatCode="General">
                  <c:v>75.30854846078374</c:v>
                </c:pt>
                <c:pt idx="2276" formatCode="General">
                  <c:v>75.319084415984321</c:v>
                </c:pt>
                <c:pt idx="2277" formatCode="General">
                  <c:v>75.32962846021357</c:v>
                </c:pt>
                <c:pt idx="2278" formatCode="General">
                  <c:v>75.340180612131334</c:v>
                </c:pt>
                <c:pt idx="2279" formatCode="General">
                  <c:v>75.350740890469268</c:v>
                </c:pt>
                <c:pt idx="2280" formatCode="General">
                  <c:v>75.361309314031317</c:v>
                </c:pt>
                <c:pt idx="2281" formatCode="General">
                  <c:v>75.371885901694014</c:v>
                </c:pt>
                <c:pt idx="2282" formatCode="General">
                  <c:v>75.382470672406924</c:v>
                </c:pt>
                <c:pt idx="2283" formatCode="General">
                  <c:v>75.393063645193052</c:v>
                </c:pt>
                <c:pt idx="2284" formatCode="General">
                  <c:v>75.403664839149201</c:v>
                </c:pt>
                <c:pt idx="2285" formatCode="General">
                  <c:v>75.414274273446395</c:v>
                </c:pt>
                <c:pt idx="2286" formatCode="General">
                  <c:v>75.424891967330296</c:v>
                </c:pt>
                <c:pt idx="2287" formatCode="General">
                  <c:v>75.435517940121571</c:v>
                </c:pt>
                <c:pt idx="2288" formatCode="General">
                  <c:v>75.446152211216358</c:v>
                </c:pt>
                <c:pt idx="2289" formatCode="General">
                  <c:v>75.456794800086655</c:v>
                </c:pt>
                <c:pt idx="2290" formatCode="General">
                  <c:v>75.467445726280701</c:v>
                </c:pt>
                <c:pt idx="2291" formatCode="General">
                  <c:v>75.47810500942343</c:v>
                </c:pt>
                <c:pt idx="2292" formatCode="General">
                  <c:v>75.488772669216914</c:v>
                </c:pt>
                <c:pt idx="2293" formatCode="General">
                  <c:v>75.499448725440743</c:v>
                </c:pt>
                <c:pt idx="2294" formatCode="General">
                  <c:v>75.510133197952456</c:v>
                </c:pt>
                <c:pt idx="2295" formatCode="General">
                  <c:v>75.520826106688034</c:v>
                </c:pt>
                <c:pt idx="2296" formatCode="General">
                  <c:v>75.53152747166223</c:v>
                </c:pt>
                <c:pt idx="2297" formatCode="General">
                  <c:v>75.542237312969121</c:v>
                </c:pt>
                <c:pt idx="2298" formatCode="General">
                  <c:v>75.552955650782437</c:v>
                </c:pt>
                <c:pt idx="2299" formatCode="General">
                  <c:v>75.563682505356084</c:v>
                </c:pt>
                <c:pt idx="2300" formatCode="General">
                  <c:v>75.574417897024588</c:v>
                </c:pt>
                <c:pt idx="2301" formatCode="General">
                  <c:v>75.585161846203476</c:v>
                </c:pt>
                <c:pt idx="2302" formatCode="General">
                  <c:v>75.595914373389803</c:v>
                </c:pt>
                <c:pt idx="2303" formatCode="General">
                  <c:v>75.606675499162549</c:v>
                </c:pt>
                <c:pt idx="2304" formatCode="General">
                  <c:v>75.617445244183173</c:v>
                </c:pt>
                <c:pt idx="2305" formatCode="General">
                  <c:v>75.628223629195929</c:v>
                </c:pt>
                <c:pt idx="2306" formatCode="General">
                  <c:v>75.639010675028501</c:v>
                </c:pt>
                <c:pt idx="2307" formatCode="General">
                  <c:v>75.64980640259229</c:v>
                </c:pt>
                <c:pt idx="2308" formatCode="General">
                  <c:v>75.66061083288308</c:v>
                </c:pt>
                <c:pt idx="2309" formatCode="General">
                  <c:v>75.671423986981353</c:v>
                </c:pt>
                <c:pt idx="2310" formatCode="General">
                  <c:v>75.682245886052868</c:v>
                </c:pt>
                <c:pt idx="2311" formatCode="General">
                  <c:v>75.693076551349066</c:v>
                </c:pt>
                <c:pt idx="2312" formatCode="General">
                  <c:v>75.703916004207656</c:v>
                </c:pt>
                <c:pt idx="2313" formatCode="General">
                  <c:v>75.714764266053024</c:v>
                </c:pt>
                <c:pt idx="2314" formatCode="General">
                  <c:v>75.725621358396751</c:v>
                </c:pt>
                <c:pt idx="2315" formatCode="General">
                  <c:v>75.736487302838114</c:v>
                </c:pt>
                <c:pt idx="2316" formatCode="General">
                  <c:v>75.747362121064597</c:v>
                </c:pt>
                <c:pt idx="2317" formatCode="General">
                  <c:v>75.758245834852374</c:v>
                </c:pt>
                <c:pt idx="2318" formatCode="General">
                  <c:v>75.769138466066835</c:v>
                </c:pt>
                <c:pt idx="2319" formatCode="General">
                  <c:v>75.780040036663081</c:v>
                </c:pt>
                <c:pt idx="2320" formatCode="General">
                  <c:v>75.790950568686469</c:v>
                </c:pt>
                <c:pt idx="2321" formatCode="General">
                  <c:v>75.801870084273119</c:v>
                </c:pt>
                <c:pt idx="2322" formatCode="General">
                  <c:v>75.8127986056504</c:v>
                </c:pt>
                <c:pt idx="2323" formatCode="General">
                  <c:v>75.823736155137539</c:v>
                </c:pt>
                <c:pt idx="2324" formatCode="General">
                  <c:v>75.834682755146062</c:v>
                </c:pt>
                <c:pt idx="2325" formatCode="General">
                  <c:v>75.845638428180393</c:v>
                </c:pt>
                <c:pt idx="2326" formatCode="General">
                  <c:v>75.856603196838392</c:v>
                </c:pt>
                <c:pt idx="2327" formatCode="General">
                  <c:v>75.867577083811852</c:v>
                </c:pt>
                <c:pt idx="2328" formatCode="General">
                  <c:v>75.878560111887083</c:v>
                </c:pt>
                <c:pt idx="2329" formatCode="General">
                  <c:v>75.889552303945479</c:v>
                </c:pt>
                <c:pt idx="2330" formatCode="General">
                  <c:v>75.900553682964016</c:v>
                </c:pt>
                <c:pt idx="2331" formatCode="General">
                  <c:v>75.911564272015866</c:v>
                </c:pt>
                <c:pt idx="2332" formatCode="General">
                  <c:v>75.922584094270945</c:v>
                </c:pt>
                <c:pt idx="2333" formatCode="General">
                  <c:v>75.933613172996488</c:v>
                </c:pt>
                <c:pt idx="2334" formatCode="General">
                  <c:v>75.944651531557611</c:v>
                </c:pt>
                <c:pt idx="2335" formatCode="General">
                  <c:v>75.955699193417885</c:v>
                </c:pt>
                <c:pt idx="2336" formatCode="General">
                  <c:v>75.966756182139918</c:v>
                </c:pt>
                <c:pt idx="2337" formatCode="General">
                  <c:v>75.977822521385974</c:v>
                </c:pt>
                <c:pt idx="2338" formatCode="General">
                  <c:v>75.988898234918508</c:v>
                </c:pt>
                <c:pt idx="2339" formatCode="General">
                  <c:v>75.999983346600828</c:v>
                </c:pt>
                <c:pt idx="2340" formatCode="General">
                  <c:v>76.011077880397622</c:v>
                </c:pt>
                <c:pt idx="2341" formatCode="General">
                  <c:v>76.022181860375625</c:v>
                </c:pt>
                <c:pt idx="2342" formatCode="General">
                  <c:v>76.03329531070419</c:v>
                </c:pt>
                <c:pt idx="2343" formatCode="General">
                  <c:v>76.044418255655913</c:v>
                </c:pt>
                <c:pt idx="2344" formatCode="General">
                  <c:v>76.055550719607254</c:v>
                </c:pt>
                <c:pt idx="2345" formatCode="General">
                  <c:v>76.066692727039182</c:v>
                </c:pt>
                <c:pt idx="2346" formatCode="General">
                  <c:v>76.077844302537727</c:v>
                </c:pt>
                <c:pt idx="2347" formatCode="General">
                  <c:v>76.089005470794717</c:v>
                </c:pt>
                <c:pt idx="2348" formatCode="General">
                  <c:v>76.100176256608336</c:v>
                </c:pt>
                <c:pt idx="2349" formatCode="General">
                  <c:v>76.111356684883802</c:v>
                </c:pt>
                <c:pt idx="2350" formatCode="General">
                  <c:v>76.122546780634011</c:v>
                </c:pt>
                <c:pt idx="2351" formatCode="General">
                  <c:v>76.133746568980186</c:v>
                </c:pt>
                <c:pt idx="2352" formatCode="General">
                  <c:v>76.144956075152535</c:v>
                </c:pt>
                <c:pt idx="2353" formatCode="General">
                  <c:v>76.156175324490931</c:v>
                </c:pt>
                <c:pt idx="2354" formatCode="General">
                  <c:v>76.167404342445522</c:v>
                </c:pt>
                <c:pt idx="2355" formatCode="General">
                  <c:v>76.178643154577486</c:v>
                </c:pt>
                <c:pt idx="2356" formatCode="General">
                  <c:v>76.18989178655967</c:v>
                </c:pt>
                <c:pt idx="2357" formatCode="General">
                  <c:v>76.201150264177244</c:v>
                </c:pt>
                <c:pt idx="2358" formatCode="General">
                  <c:v>76.212418613328452</c:v>
                </c:pt>
                <c:pt idx="2359" formatCode="General">
                  <c:v>76.223696860025271</c:v>
                </c:pt>
                <c:pt idx="2360" formatCode="General">
                  <c:v>76.234985030394085</c:v>
                </c:pt>
                <c:pt idx="2361" formatCode="General">
                  <c:v>76.246283150676476</c:v>
                </c:pt>
                <c:pt idx="2362" formatCode="General">
                  <c:v>76.257591247229854</c:v>
                </c:pt>
                <c:pt idx="2363" formatCode="General">
                  <c:v>76.268909346528204</c:v>
                </c:pt>
                <c:pt idx="2364" formatCode="General">
                  <c:v>76.280237475162792</c:v>
                </c:pt>
                <c:pt idx="2365" formatCode="General">
                  <c:v>76.291575659842948</c:v>
                </c:pt>
                <c:pt idx="2366" formatCode="General">
                  <c:v>76.302923927396733</c:v>
                </c:pt>
                <c:pt idx="2367" formatCode="General">
                  <c:v>76.314282304771737</c:v>
                </c:pt>
                <c:pt idx="2368" formatCode="General">
                  <c:v>76.325650819035758</c:v>
                </c:pt>
                <c:pt idx="2369" formatCode="General">
                  <c:v>76.337029497377642</c:v>
                </c:pt>
                <c:pt idx="2370" formatCode="General">
                  <c:v>76.348418367107953</c:v>
                </c:pt>
                <c:pt idx="2371" formatCode="General">
                  <c:v>76.359817455659808</c:v>
                </c:pt>
                <c:pt idx="2372" formatCode="General">
                  <c:v>76.371226790589589</c:v>
                </c:pt>
                <c:pt idx="2373" formatCode="General">
                  <c:v>76.382646399577794</c:v>
                </c:pt>
                <c:pt idx="2374" formatCode="General">
                  <c:v>76.394076310429725</c:v>
                </c:pt>
                <c:pt idx="2375" formatCode="General">
                  <c:v>76.405516551076389</c:v>
                </c:pt>
                <c:pt idx="2376" formatCode="General">
                  <c:v>76.416967149575157</c:v>
                </c:pt>
                <c:pt idx="2377" formatCode="General">
                  <c:v>76.428428134110732</c:v>
                </c:pt>
                <c:pt idx="2378" formatCode="General">
                  <c:v>76.43989953299581</c:v>
                </c:pt>
                <c:pt idx="2379" formatCode="General">
                  <c:v>76.451381374671982</c:v>
                </c:pt>
                <c:pt idx="2380" formatCode="General">
                  <c:v>76.462873687710513</c:v>
                </c:pt>
                <c:pt idx="2381" formatCode="General">
                  <c:v>76.474376500813207</c:v>
                </c:pt>
                <c:pt idx="2382" formatCode="General">
                  <c:v>76.485889842813236</c:v>
                </c:pt>
                <c:pt idx="2383" formatCode="General">
                  <c:v>76.497413742675946</c:v>
                </c:pt>
                <c:pt idx="2384" formatCode="General">
                  <c:v>76.508948229499737</c:v>
                </c:pt>
                <c:pt idx="2385" formatCode="General">
                  <c:v>76.520493332516963</c:v>
                </c:pt>
                <c:pt idx="2386" formatCode="General">
                  <c:v>76.532049081094698</c:v>
                </c:pt>
                <c:pt idx="2387" formatCode="General">
                  <c:v>76.543615504735698</c:v>
                </c:pt>
                <c:pt idx="2388" formatCode="General">
                  <c:v>76.555192633079201</c:v>
                </c:pt>
                <c:pt idx="2389" formatCode="General">
                  <c:v>76.566780495901895</c:v>
                </c:pt>
                <c:pt idx="2390" formatCode="General">
                  <c:v>76.578379123118751</c:v>
                </c:pt>
                <c:pt idx="2391" formatCode="General">
                  <c:v>76.589988544783949</c:v>
                </c:pt>
                <c:pt idx="2392" formatCode="General">
                  <c:v>76.601608791091792</c:v>
                </c:pt>
                <c:pt idx="2393" formatCode="General">
                  <c:v>76.613239892377607</c:v>
                </c:pt>
                <c:pt idx="2394" formatCode="General">
                  <c:v>76.624881879118647</c:v>
                </c:pt>
                <c:pt idx="2395" formatCode="General">
                  <c:v>76.636534781935097</c:v>
                </c:pt>
                <c:pt idx="2396" formatCode="General">
                  <c:v>76.64819863159093</c:v>
                </c:pt>
                <c:pt idx="2397" formatCode="General">
                  <c:v>76.659873458994895</c:v>
                </c:pt>
                <c:pt idx="2398" formatCode="General">
                  <c:v>76.67155929520149</c:v>
                </c:pt>
                <c:pt idx="2399" formatCode="General">
                  <c:v>76.683256171411898</c:v>
                </c:pt>
                <c:pt idx="2400" formatCode="General">
                  <c:v>76.694964118974937</c:v>
                </c:pt>
                <c:pt idx="2401" formatCode="General">
                  <c:v>76.706683169388114</c:v>
                </c:pt>
                <c:pt idx="2402" formatCode="General">
                  <c:v>76.718413354298519</c:v>
                </c:pt>
                <c:pt idx="2403" formatCode="General">
                  <c:v>76.730154705503907</c:v>
                </c:pt>
                <c:pt idx="2404" formatCode="General">
                  <c:v>76.741907254953659</c:v>
                </c:pt>
                <c:pt idx="2405" formatCode="General">
                  <c:v>76.7536710347498</c:v>
                </c:pt>
                <c:pt idx="2406" formatCode="General">
                  <c:v>76.765446077148013</c:v>
                </c:pt>
                <c:pt idx="2407" formatCode="General">
                  <c:v>76.777232414558739</c:v>
                </c:pt>
                <c:pt idx="2408" formatCode="General">
                  <c:v>76.789030079548084</c:v>
                </c:pt>
                <c:pt idx="2409" formatCode="General">
                  <c:v>76.800839104839014</c:v>
                </c:pt>
                <c:pt idx="2410" formatCode="General">
                  <c:v>76.81265952331232</c:v>
                </c:pt>
                <c:pt idx="2411" formatCode="General">
                  <c:v>76.824491368007713</c:v>
                </c:pt>
                <c:pt idx="2412" formatCode="General">
                  <c:v>76.836334672124906</c:v>
                </c:pt>
                <c:pt idx="2413" formatCode="General">
                  <c:v>76.848189469024717</c:v>
                </c:pt>
                <c:pt idx="2414" formatCode="General">
                  <c:v>76.860055792230128</c:v>
                </c:pt>
                <c:pt idx="2415" formatCode="General">
                  <c:v>76.871933675427385</c:v>
                </c:pt>
                <c:pt idx="2416" formatCode="General">
                  <c:v>76.883823152467187</c:v>
                </c:pt>
                <c:pt idx="2417" formatCode="General">
                  <c:v>76.895724257365728</c:v>
                </c:pt>
                <c:pt idx="2418" formatCode="General">
                  <c:v>76.907637024305899</c:v>
                </c:pt>
                <c:pt idx="2419" formatCode="General">
                  <c:v>76.919561487638333</c:v>
                </c:pt>
                <c:pt idx="2420" formatCode="General">
                  <c:v>76.931497681882718</c:v>
                </c:pt>
                <c:pt idx="2421" formatCode="General">
                  <c:v>76.943445641728829</c:v>
                </c:pt>
                <c:pt idx="2422" formatCode="General">
                  <c:v>76.955405402037727</c:v>
                </c:pt>
                <c:pt idx="2423" formatCode="General">
                  <c:v>76.967376997843004</c:v>
                </c:pt>
                <c:pt idx="2424" formatCode="General">
                  <c:v>76.979360464351913</c:v>
                </c:pt>
                <c:pt idx="2425" formatCode="General">
                  <c:v>76.991355836946653</c:v>
                </c:pt>
                <c:pt idx="2426" formatCode="General">
                  <c:v>77.003363151185511</c:v>
                </c:pt>
                <c:pt idx="2427" formatCode="General">
                  <c:v>77.015382442804096</c:v>
                </c:pt>
                <c:pt idx="2428" formatCode="General">
                  <c:v>77.027413747716665</c:v>
                </c:pt>
                <c:pt idx="2429" formatCode="General">
                  <c:v>77.03945710201728</c:v>
                </c:pt>
                <c:pt idx="2430" formatCode="General">
                  <c:v>77.051512541981097</c:v>
                </c:pt>
                <c:pt idx="2431" formatCode="General">
                  <c:v>77.063580104065679</c:v>
                </c:pt>
                <c:pt idx="2432" formatCode="General">
                  <c:v>77.07565982491225</c:v>
                </c:pt>
                <c:pt idx="2433" formatCode="General">
                  <c:v>77.087751741346977</c:v>
                </c:pt>
                <c:pt idx="2434" formatCode="General">
                  <c:v>77.099855890382344</c:v>
                </c:pt>
                <c:pt idx="2435" formatCode="General">
                  <c:v>77.111972309218359</c:v>
                </c:pt>
                <c:pt idx="2436" formatCode="General">
                  <c:v>77.124101035244024</c:v>
                </c:pt>
                <c:pt idx="2437" formatCode="General">
                  <c:v>77.136242106038594</c:v>
                </c:pt>
                <c:pt idx="2438" formatCode="General">
                  <c:v>77.148395559372943</c:v>
                </c:pt>
                <c:pt idx="2439" formatCode="General">
                  <c:v>77.160561433210972</c:v>
                </c:pt>
                <c:pt idx="2440" formatCode="General">
                  <c:v>77.172739765710958</c:v>
                </c:pt>
                <c:pt idx="2441" formatCode="General">
                  <c:v>77.184930595226973</c:v>
                </c:pt>
                <c:pt idx="2442" formatCode="General">
                  <c:v>77.197133960310254</c:v>
                </c:pt>
                <c:pt idx="2443" formatCode="General">
                  <c:v>77.209349899710702</c:v>
                </c:pt>
                <c:pt idx="2444" formatCode="General">
                  <c:v>77.221578452378225</c:v>
                </c:pt>
                <c:pt idx="2445" formatCode="General">
                  <c:v>77.233819657464238</c:v>
                </c:pt>
                <c:pt idx="2446" formatCode="General">
                  <c:v>77.246073554323146</c:v>
                </c:pt>
                <c:pt idx="2447" formatCode="General">
                  <c:v>77.258340182513763</c:v>
                </c:pt>
                <c:pt idx="2448" formatCode="General">
                  <c:v>77.270619581800844</c:v>
                </c:pt>
                <c:pt idx="2449" formatCode="General">
                  <c:v>77.282911792156597</c:v>
                </c:pt>
                <c:pt idx="2450" formatCode="General">
                  <c:v>77.295216853762128</c:v>
                </c:pt>
                <c:pt idx="2451" formatCode="General">
                  <c:v>77.307534807009077</c:v>
                </c:pt>
                <c:pt idx="2452" formatCode="General">
                  <c:v>77.319865692501097</c:v>
                </c:pt>
                <c:pt idx="2453" formatCode="General">
                  <c:v>77.332209551055413</c:v>
                </c:pt>
                <c:pt idx="2454" formatCode="General">
                  <c:v>77.34456642370445</c:v>
                </c:pt>
                <c:pt idx="2455" formatCode="General">
                  <c:v>77.356936351697385</c:v>
                </c:pt>
                <c:pt idx="2456" formatCode="General">
                  <c:v>77.369319376501736</c:v>
                </c:pt>
                <c:pt idx="2457" formatCode="General">
                  <c:v>77.381715539805015</c:v>
                </c:pt>
                <c:pt idx="2458" formatCode="General">
                  <c:v>77.394124883516398</c:v>
                </c:pt>
                <c:pt idx="2459" formatCode="General">
                  <c:v>77.406547449768297</c:v>
                </c:pt>
                <c:pt idx="2460" formatCode="General">
                  <c:v>77.41898328091807</c:v>
                </c:pt>
                <c:pt idx="2461" formatCode="General">
                  <c:v>77.431432419549751</c:v>
                </c:pt>
                <c:pt idx="2462" formatCode="General">
                  <c:v>77.443894908475627</c:v>
                </c:pt>
                <c:pt idx="2463" formatCode="General">
                  <c:v>77.456370790738134</c:v>
                </c:pt>
                <c:pt idx="2464" formatCode="General">
                  <c:v>77.468860109611413</c:v>
                </c:pt>
                <c:pt idx="2465" formatCode="General">
                  <c:v>77.481362908603188</c:v>
                </c:pt>
                <c:pt idx="2466" formatCode="General">
                  <c:v>77.493879231456461</c:v>
                </c:pt>
                <c:pt idx="2467" formatCode="General">
                  <c:v>77.506409122151325</c:v>
                </c:pt>
                <c:pt idx="2468" formatCode="General">
                  <c:v>77.518952624906802</c:v>
                </c:pt>
                <c:pt idx="2469" formatCode="General">
                  <c:v>77.531509784182575</c:v>
                </c:pt>
                <c:pt idx="2470" formatCode="General">
                  <c:v>77.544080644680918</c:v>
                </c:pt>
                <c:pt idx="2471" formatCode="General">
                  <c:v>77.556665251348491</c:v>
                </c:pt>
                <c:pt idx="2472" formatCode="General">
                  <c:v>77.569263649378257</c:v>
                </c:pt>
                <c:pt idx="2473" formatCode="General">
                  <c:v>77.581875884211343</c:v>
                </c:pt>
                <c:pt idx="2474" formatCode="General">
                  <c:v>77.594502001538956</c:v>
                </c:pt>
                <c:pt idx="2475" formatCode="General">
                  <c:v>77.607142047304364</c:v>
                </c:pt>
                <c:pt idx="2476" formatCode="General">
                  <c:v>77.619796067704755</c:v>
                </c:pt>
                <c:pt idx="2477" formatCode="General">
                  <c:v>77.632464109193279</c:v>
                </c:pt>
                <c:pt idx="2478" formatCode="General">
                  <c:v>77.645146218481017</c:v>
                </c:pt>
                <c:pt idx="2479" formatCode="General">
                  <c:v>77.657842442539007</c:v>
                </c:pt>
                <c:pt idx="2480" formatCode="General">
                  <c:v>77.670552828600236</c:v>
                </c:pt>
                <c:pt idx="2481" formatCode="General">
                  <c:v>77.683277424161702</c:v>
                </c:pt>
                <c:pt idx="2482" formatCode="General">
                  <c:v>77.696016276986512</c:v>
                </c:pt>
                <c:pt idx="2483" formatCode="General">
                  <c:v>77.70876943510595</c:v>
                </c:pt>
                <c:pt idx="2484" formatCode="General">
                  <c:v>77.721536946821601</c:v>
                </c:pt>
                <c:pt idx="2485" formatCode="General">
                  <c:v>77.734318860707461</c:v>
                </c:pt>
                <c:pt idx="2486" formatCode="General">
                  <c:v>77.747115225612134</c:v>
                </c:pt>
                <c:pt idx="2487" formatCode="General">
                  <c:v>77.759926090660954</c:v>
                </c:pt>
                <c:pt idx="2488" formatCode="General">
                  <c:v>77.772751505258256</c:v>
                </c:pt>
                <c:pt idx="2489" formatCode="General">
                  <c:v>77.785591519089536</c:v>
                </c:pt>
                <c:pt idx="2490" formatCode="General">
                  <c:v>77.79844618212374</c:v>
                </c:pt>
                <c:pt idx="2491" formatCode="General">
                  <c:v>77.811315544615496</c:v>
                </c:pt>
                <c:pt idx="2492" formatCode="General">
                  <c:v>77.824199657107442</c:v>
                </c:pt>
                <c:pt idx="2493" formatCode="General">
                  <c:v>77.837098570432531</c:v>
                </c:pt>
                <c:pt idx="2494" formatCode="General">
                  <c:v>77.850012335716315</c:v>
                </c:pt>
                <c:pt idx="2495" formatCode="General">
                  <c:v>77.862941004379422</c:v>
                </c:pt>
                <c:pt idx="2496" formatCode="General">
                  <c:v>77.875884628139843</c:v>
                </c:pt>
                <c:pt idx="2497" formatCode="General">
                  <c:v>77.888843259015388</c:v>
                </c:pt>
                <c:pt idx="2498" formatCode="General">
                  <c:v>77.901816949326147</c:v>
                </c:pt>
                <c:pt idx="2499" formatCode="General">
                  <c:v>77.914805751696903</c:v>
                </c:pt>
                <c:pt idx="2500" formatCode="General">
                  <c:v>77.927809719059653</c:v>
                </c:pt>
                <c:pt idx="2501" formatCode="General">
                  <c:v>77.940828904656115</c:v>
                </c:pt>
                <c:pt idx="2502" formatCode="General">
                  <c:v>77.953863362040295</c:v>
                </c:pt>
                <c:pt idx="2503" formatCode="General">
                  <c:v>77.966913145081008</c:v>
                </c:pt>
                <c:pt idx="2504" formatCode="General">
                  <c:v>77.979978307964544</c:v>
                </c:pt>
                <c:pt idx="2505" formatCode="General">
                  <c:v>77.993058905197216</c:v>
                </c:pt>
                <c:pt idx="2506" formatCode="General">
                  <c:v>78.006154991608085</c:v>
                </c:pt>
                <c:pt idx="2507" formatCode="General">
                  <c:v>78.01926662235158</c:v>
                </c:pt>
                <c:pt idx="2508" formatCode="General">
                  <c:v>78.032393852910261</c:v>
                </c:pt>
                <c:pt idx="2509" formatCode="General">
                  <c:v>78.045536739097486</c:v>
                </c:pt>
                <c:pt idx="2510" formatCode="General">
                  <c:v>78.0586953370603</c:v>
                </c:pt>
                <c:pt idx="2511" formatCode="General">
                  <c:v>78.071869703282104</c:v>
                </c:pt>
                <c:pt idx="2512" formatCode="General">
                  <c:v>78.085059894585555</c:v>
                </c:pt>
                <c:pt idx="2513" formatCode="General">
                  <c:v>78.098265968135394</c:v>
                </c:pt>
                <c:pt idx="2514" formatCode="General">
                  <c:v>78.1114879814414</c:v>
                </c:pt>
                <c:pt idx="2515" formatCode="General">
                  <c:v>78.124725992361206</c:v>
                </c:pt>
                <c:pt idx="2516" formatCode="General">
                  <c:v>78.137980059103356</c:v>
                </c:pt>
                <c:pt idx="2517" formatCode="General">
                  <c:v>78.151250240230212</c:v>
                </c:pt>
                <c:pt idx="2518" formatCode="General">
                  <c:v>78.16453659466103</c:v>
                </c:pt>
                <c:pt idx="2519" formatCode="General">
                  <c:v>78.177839181674983</c:v>
                </c:pt>
                <c:pt idx="2520" formatCode="General">
                  <c:v>78.191158060914262</c:v>
                </c:pt>
                <c:pt idx="2521" formatCode="General">
                  <c:v>78.204493292387156</c:v>
                </c:pt>
                <c:pt idx="2522" formatCode="General">
                  <c:v>78.217844936471266</c:v>
                </c:pt>
                <c:pt idx="2523" formatCode="General">
                  <c:v>78.231213053916662</c:v>
                </c:pt>
                <c:pt idx="2524" formatCode="General">
                  <c:v>78.244597705849102</c:v>
                </c:pt>
                <c:pt idx="2525" formatCode="General">
                  <c:v>78.257998953773296</c:v>
                </c:pt>
                <c:pt idx="2526" formatCode="General">
                  <c:v>78.271416859576235</c:v>
                </c:pt>
                <c:pt idx="2527" formatCode="General">
                  <c:v>78.284851485530481</c:v>
                </c:pt>
                <c:pt idx="2528" formatCode="General">
                  <c:v>78.298302894297549</c:v>
                </c:pt>
                <c:pt idx="2529" formatCode="General">
                  <c:v>78.311771148931328</c:v>
                </c:pt>
                <c:pt idx="2530" formatCode="General">
                  <c:v>78.325256312881564</c:v>
                </c:pt>
                <c:pt idx="2531" formatCode="General">
                  <c:v>78.338758449997272</c:v>
                </c:pt>
                <c:pt idx="2532" formatCode="General">
                  <c:v>78.352277624530288</c:v>
                </c:pt>
                <c:pt idx="2533" formatCode="General">
                  <c:v>78.365813901138893</c:v>
                </c:pt>
                <c:pt idx="2534" formatCode="General">
                  <c:v>78.379367344891349</c:v>
                </c:pt>
                <c:pt idx="2535" formatCode="General">
                  <c:v>78.392938021269586</c:v>
                </c:pt>
                <c:pt idx="2536" formatCode="General">
                  <c:v>78.406525996172888</c:v>
                </c:pt>
                <c:pt idx="2537" formatCode="General">
                  <c:v>78.420131335921582</c:v>
                </c:pt>
                <c:pt idx="2538" formatCode="General">
                  <c:v>78.433754107260924</c:v>
                </c:pt>
                <c:pt idx="2539" formatCode="General">
                  <c:v>78.447394377364787</c:v>
                </c:pt>
                <c:pt idx="2540" formatCode="General">
                  <c:v>78.461052213839636</c:v>
                </c:pt>
                <c:pt idx="2541" formatCode="General">
                  <c:v>78.474727684728336</c:v>
                </c:pt>
                <c:pt idx="2542" formatCode="General">
                  <c:v>78.488420858514218</c:v>
                </c:pt>
                <c:pt idx="2543" formatCode="General">
                  <c:v>78.502131804124986</c:v>
                </c:pt>
                <c:pt idx="2544" formatCode="General">
                  <c:v>78.515860590936796</c:v>
                </c:pt>
                <c:pt idx="2545" formatCode="General">
                  <c:v>78.529607288778408</c:v>
                </c:pt>
                <c:pt idx="2546" formatCode="General">
                  <c:v>78.543371967935201</c:v>
                </c:pt>
                <c:pt idx="2547" formatCode="General">
                  <c:v>78.557154699153514</c:v>
                </c:pt>
                <c:pt idx="2548" formatCode="General">
                  <c:v>78.570955553644765</c:v>
                </c:pt>
                <c:pt idx="2549" formatCode="General">
                  <c:v>78.584774603089841</c:v>
                </c:pt>
                <c:pt idx="2550" formatCode="General">
                  <c:v>78.598611919643375</c:v>
                </c:pt>
                <c:pt idx="2551" formatCode="General">
                  <c:v>78.612467575938155</c:v>
                </c:pt>
                <c:pt idx="2552" formatCode="General">
                  <c:v>78.626341645089582</c:v>
                </c:pt>
                <c:pt idx="2553" formatCode="General">
                  <c:v>78.640234200700192</c:v>
                </c:pt>
                <c:pt idx="2554" formatCode="General">
                  <c:v>78.654145316864174</c:v>
                </c:pt>
                <c:pt idx="2555" formatCode="General">
                  <c:v>78.668075068171987</c:v>
                </c:pt>
                <c:pt idx="2556" formatCode="General">
                  <c:v>78.682023529715053</c:v>
                </c:pt>
                <c:pt idx="2557" formatCode="General">
                  <c:v>78.695990777090458</c:v>
                </c:pt>
                <c:pt idx="2558" formatCode="General">
                  <c:v>78.709976886405713</c:v>
                </c:pt>
                <c:pt idx="2559" formatCode="General">
                  <c:v>78.723981934283643</c:v>
                </c:pt>
                <c:pt idx="2560" formatCode="General">
                  <c:v>78.738005997867248</c:v>
                </c:pt>
                <c:pt idx="2561" formatCode="General">
                  <c:v>78.752049154824675</c:v>
                </c:pt>
                <c:pt idx="2562" formatCode="General">
                  <c:v>78.766111483354209</c:v>
                </c:pt>
                <c:pt idx="2563" formatCode="General">
                  <c:v>78.780193062189412</c:v>
                </c:pt>
                <c:pt idx="2564" formatCode="General">
                  <c:v>78.794293970604173</c:v>
                </c:pt>
                <c:pt idx="2565" formatCode="General">
                  <c:v>78.808414288418021</c:v>
                </c:pt>
                <c:pt idx="2566" formatCode="General">
                  <c:v>78.822554096001355</c:v>
                </c:pt>
                <c:pt idx="2567" formatCode="General">
                  <c:v>78.8367134742807</c:v>
                </c:pt>
                <c:pt idx="2568" formatCode="General">
                  <c:v>78.850892504744266</c:v>
                </c:pt>
                <c:pt idx="2569" formatCode="General">
                  <c:v>78.865091269447277</c:v>
                </c:pt>
                <c:pt idx="2570" formatCode="General">
                  <c:v>78.879309851017609</c:v>
                </c:pt>
                <c:pt idx="2571" formatCode="General">
                  <c:v>78.893548332661354</c:v>
                </c:pt>
                <c:pt idx="2572" formatCode="General">
                  <c:v>78.907806798168465</c:v>
                </c:pt>
                <c:pt idx="2573" formatCode="General">
                  <c:v>78.922085331918623</c:v>
                </c:pt>
                <c:pt idx="2574" formatCode="General">
                  <c:v>78.936384018886955</c:v>
                </c:pt>
                <c:pt idx="2575" formatCode="General">
                  <c:v>78.950702944649947</c:v>
                </c:pt>
                <c:pt idx="2576" formatCode="General">
                  <c:v>78.965042195391476</c:v>
                </c:pt>
                <c:pt idx="2577" formatCode="General">
                  <c:v>78.979401857908854</c:v>
                </c:pt>
                <c:pt idx="2578" formatCode="General">
                  <c:v>78.993782019618862</c:v>
                </c:pt>
                <c:pt idx="2579" formatCode="General">
                  <c:v>79.008182768564097</c:v>
                </c:pt>
                <c:pt idx="2580" formatCode="General">
                  <c:v>79.022604193419156</c:v>
                </c:pt>
                <c:pt idx="2581" formatCode="General">
                  <c:v>79.037046383497056</c:v>
                </c:pt>
                <c:pt idx="2582" formatCode="General">
                  <c:v>79.051509428755679</c:v>
                </c:pt>
                <c:pt idx="2583" formatCode="General">
                  <c:v>79.0659934198043</c:v>
                </c:pt>
                <c:pt idx="2584" formatCode="General">
                  <c:v>79.080498447910202</c:v>
                </c:pt>
                <c:pt idx="2585" formatCode="General">
                  <c:v>79.095024605005449</c:v>
                </c:pt>
                <c:pt idx="2586" formatCode="General">
                  <c:v>79.10957198369357</c:v>
                </c:pt>
                <c:pt idx="2587" formatCode="General">
                  <c:v>79.124140677256563</c:v>
                </c:pt>
                <c:pt idx="2588" formatCode="General">
                  <c:v>79.138730779661785</c:v>
                </c:pt>
                <c:pt idx="2589" formatCode="General">
                  <c:v>79.153342385569076</c:v>
                </c:pt>
                <c:pt idx="2590" formatCode="General">
                  <c:v>79.167975590337932</c:v>
                </c:pt>
                <c:pt idx="2591" formatCode="General">
                  <c:v>79.182630490034683</c:v>
                </c:pt>
                <c:pt idx="2592" formatCode="General">
                  <c:v>79.197307181439953</c:v>
                </c:pt>
                <c:pt idx="2593" formatCode="General">
                  <c:v>79.212005762056066</c:v>
                </c:pt>
                <c:pt idx="2594" formatCode="General">
                  <c:v>79.226726330114616</c:v>
                </c:pt>
                <c:pt idx="2595" formatCode="General">
                  <c:v>79.241468984584117</c:v>
                </c:pt>
                <c:pt idx="2596" formatCode="General">
                  <c:v>79.256233825177759</c:v>
                </c:pt>
                <c:pt idx="2597" formatCode="General">
                  <c:v>79.271020952361283</c:v>
                </c:pt>
                <c:pt idx="2598" formatCode="General">
                  <c:v>79.285830467360995</c:v>
                </c:pt>
                <c:pt idx="2599" formatCode="General">
                  <c:v>79.30066247217178</c:v>
                </c:pt>
                <c:pt idx="2600" formatCode="General">
                  <c:v>79.315517069565345</c:v>
                </c:pt>
                <c:pt idx="2601" formatCode="General">
                  <c:v>79.330394363098549</c:v>
                </c:pt>
                <c:pt idx="2602" formatCode="General">
                  <c:v>79.345294457121739</c:v>
                </c:pt>
                <c:pt idx="2603" formatCode="General">
                  <c:v>79.360217456787367</c:v>
                </c:pt>
                <c:pt idx="2604" formatCode="General">
                  <c:v>79.375163468058645</c:v>
                </c:pt>
                <c:pt idx="2605" formatCode="General">
                  <c:v>79.390132597718278</c:v>
                </c:pt>
                <c:pt idx="2606" formatCode="General">
                  <c:v>79.405124953377396</c:v>
                </c:pt>
                <c:pt idx="2607" formatCode="General">
                  <c:v>79.420140643484572</c:v>
                </c:pt>
                <c:pt idx="2608" formatCode="General">
                  <c:v>79.435179777334966</c:v>
                </c:pt>
                <c:pt idx="2609" formatCode="General">
                  <c:v>79.45024246507964</c:v>
                </c:pt>
                <c:pt idx="2610" formatCode="General">
                  <c:v>79.465328817734928</c:v>
                </c:pt>
                <c:pt idx="2611" formatCode="General">
                  <c:v>79.480438947192027</c:v>
                </c:pt>
                <c:pt idx="2612" formatCode="General">
                  <c:v>79.495572966226604</c:v>
                </c:pt>
                <c:pt idx="2613" formatCode="General">
                  <c:v>79.510730988508698</c:v>
                </c:pt>
                <c:pt idx="2614" formatCode="General">
                  <c:v>79.525913128612672</c:v>
                </c:pt>
                <c:pt idx="2615" formatCode="General">
                  <c:v>79.541119502027229</c:v>
                </c:pt>
                <c:pt idx="2616" formatCode="General">
                  <c:v>79.556350225165787</c:v>
                </c:pt>
                <c:pt idx="2617" formatCode="General">
                  <c:v>79.57160541537678</c:v>
                </c:pt>
                <c:pt idx="2618" formatCode="General">
                  <c:v>79.586885190954263</c:v>
                </c:pt>
                <c:pt idx="2619" formatCode="General">
                  <c:v>79.602189671148579</c:v>
                </c:pt>
                <c:pt idx="2620" formatCode="General">
                  <c:v>79.617518976177223</c:v>
                </c:pt>
                <c:pt idx="2621" formatCode="General">
                  <c:v>79.632873227235905</c:v>
                </c:pt>
                <c:pt idx="2622" formatCode="General">
                  <c:v>79.648252546509653</c:v>
                </c:pt>
                <c:pt idx="2623" formatCode="General">
                  <c:v>79.66365705718421</c:v>
                </c:pt>
                <c:pt idx="2624" formatCode="General">
                  <c:v>79.679086883457543</c:v>
                </c:pt>
                <c:pt idx="2625" formatCode="General">
                  <c:v>79.694542150551499</c:v>
                </c:pt>
                <c:pt idx="2626" formatCode="General">
                  <c:v>79.710022984723679</c:v>
                </c:pt>
                <c:pt idx="2627" formatCode="General">
                  <c:v>79.725529513279469</c:v>
                </c:pt>
                <c:pt idx="2628" formatCode="General">
                  <c:v>79.741061864584282</c:v>
                </c:pt>
                <c:pt idx="2629" formatCode="General">
                  <c:v>79.756620168075898</c:v>
                </c:pt>
                <c:pt idx="2630" formatCode="General">
                  <c:v>79.772204554277067</c:v>
                </c:pt>
                <c:pt idx="2631" formatCode="General">
                  <c:v>79.787815154808357</c:v>
                </c:pt>
                <c:pt idx="2632" formatCode="General">
                  <c:v>79.803452102400982</c:v>
                </c:pt>
                <c:pt idx="2633" formatCode="General">
                  <c:v>79.819115530910139</c:v>
                </c:pt>
                <c:pt idx="2634" formatCode="General">
                  <c:v>79.834805575328204</c:v>
                </c:pt>
                <c:pt idx="2635" formatCode="General">
                  <c:v>79.850522371798434</c:v>
                </c:pt>
                <c:pt idx="2636" formatCode="General">
                  <c:v>79.866266057628721</c:v>
                </c:pt>
                <c:pt idx="2637" formatCode="General">
                  <c:v>79.882036771305522</c:v>
                </c:pt>
                <c:pt idx="2638" formatCode="General">
                  <c:v>79.897834652508152</c:v>
                </c:pt>
                <c:pt idx="2639" formatCode="General">
                  <c:v>79.913659842123195</c:v>
                </c:pt>
                <c:pt idx="2640" formatCode="General">
                  <c:v>79.929512482259142</c:v>
                </c:pt>
                <c:pt idx="2641" formatCode="General">
                  <c:v>79.945392716261267</c:v>
                </c:pt>
                <c:pt idx="2642" formatCode="General">
                  <c:v>79.961300688726823</c:v>
                </c:pt>
                <c:pt idx="2643" formatCode="General">
                  <c:v>79.977236545520313</c:v>
                </c:pt>
                <c:pt idx="2644" formatCode="General">
                  <c:v>79.99320043378917</c:v>
                </c:pt>
                <c:pt idx="2645" formatCode="General">
                  <c:v>80.009192501979555</c:v>
                </c:pt>
                <c:pt idx="2646" formatCode="General">
                  <c:v>80.025212899852477</c:v>
                </c:pt>
                <c:pt idx="2647" formatCode="General">
                  <c:v>80.041261778500186</c:v>
                </c:pt>
                <c:pt idx="2648" formatCode="General">
                  <c:v>80.057339290362748</c:v>
                </c:pt>
                <c:pt idx="2649" formatCode="General">
                  <c:v>80.073445589244983</c:v>
                </c:pt>
                <c:pt idx="2650" formatCode="General">
                  <c:v>80.089580830333603</c:v>
                </c:pt>
                <c:pt idx="2651" formatCode="General">
                  <c:v>80.105745170214661</c:v>
                </c:pt>
                <c:pt idx="2652" formatCode="General">
                  <c:v>80.121938766891304</c:v>
                </c:pt>
                <c:pt idx="2653" formatCode="General">
                  <c:v>80.138161779801777</c:v>
                </c:pt>
                <c:pt idx="2654" formatCode="General">
                  <c:v>80.154414369837696</c:v>
                </c:pt>
                <c:pt idx="2655" formatCode="General">
                  <c:v>80.170696699362765</c:v>
                </c:pt>
                <c:pt idx="2656" formatCode="General">
                  <c:v>80.187008932231592</c:v>
                </c:pt>
                <c:pt idx="2657" formatCode="General">
                  <c:v>80.203351233808974</c:v>
                </c:pt>
                <c:pt idx="2658" formatCode="General">
                  <c:v>80.219723770989518</c:v>
                </c:pt>
                <c:pt idx="2659" formatCode="General">
                  <c:v>80.23612671221737</c:v>
                </c:pt>
                <c:pt idx="2660" formatCode="General">
                  <c:v>80.252560227506606</c:v>
                </c:pt>
                <c:pt idx="2661" formatCode="General">
                  <c:v>80.269024488461682</c:v>
                </c:pt>
                <c:pt idx="2662" formatCode="General">
                  <c:v>80.285519668298377</c:v>
                </c:pt>
                <c:pt idx="2663" formatCode="General">
                  <c:v>80.302045941865046</c:v>
                </c:pt>
                <c:pt idx="2664" formatCode="General">
                  <c:v>80.318603485664269</c:v>
                </c:pt>
                <c:pt idx="2665" formatCode="General">
                  <c:v>80.335192477874799</c:v>
                </c:pt>
                <c:pt idx="2666" formatCode="General">
                  <c:v>80.351813098373981</c:v>
                </c:pt>
                <c:pt idx="2667" formatCode="General">
                  <c:v>80.368465528760453</c:v>
                </c:pt>
                <c:pt idx="2668" formatCode="General">
                  <c:v>80.385149952377375</c:v>
                </c:pt>
                <c:pt idx="2669" formatCode="General">
                  <c:v>80.401866554335882</c:v>
                </c:pt>
                <c:pt idx="2670" formatCode="General">
                  <c:v>80.418615521539138</c:v>
                </c:pt>
                <c:pt idx="2671" formatCode="General">
                  <c:v>80.435397042706654</c:v>
                </c:pt>
                <c:pt idx="2672" formatCode="General">
                  <c:v>80.452211308399129</c:v>
                </c:pt>
                <c:pt idx="2673" formatCode="General">
                  <c:v>80.46905851104367</c:v>
                </c:pt>
                <c:pt idx="2674" formatCode="General">
                  <c:v>80.485938844959534</c:v>
                </c:pt>
                <c:pt idx="2675" formatCode="General">
                  <c:v>80.502852506384215</c:v>
                </c:pt>
                <c:pt idx="2676" formatCode="General">
                  <c:v>80.519799693500104</c:v>
                </c:pt>
                <c:pt idx="2677" formatCode="General">
                  <c:v>80.536780606461576</c:v>
                </c:pt>
                <c:pt idx="2678" formatCode="General">
                  <c:v>80.553795447422544</c:v>
                </c:pt>
                <c:pt idx="2679" formatCode="General">
                  <c:v>80.570844420564597</c:v>
                </c:pt>
                <c:pt idx="2680" formatCode="General">
                  <c:v>80.587927732125479</c:v>
                </c:pt>
                <c:pt idx="2681" formatCode="General">
                  <c:v>80.605045590428347</c:v>
                </c:pt>
                <c:pt idx="2682" formatCode="General">
                  <c:v>80.622198205911275</c:v>
                </c:pt>
                <c:pt idx="2683" formatCode="General">
                  <c:v>80.639385791157508</c:v>
                </c:pt>
                <c:pt idx="2684" formatCode="General">
                  <c:v>80.656608560926173</c:v>
                </c:pt>
                <c:pt idx="2685" formatCode="General">
                  <c:v>80.673866732183598</c:v>
                </c:pt>
                <c:pt idx="2686" formatCode="General">
                  <c:v>80.691160524135242</c:v>
                </c:pt>
                <c:pt idx="2687" formatCode="General">
                  <c:v>80.708490158258087</c:v>
                </c:pt>
                <c:pt idx="2688" formatCode="General">
                  <c:v>80.725855858333816</c:v>
                </c:pt>
                <c:pt idx="2689" formatCode="General">
                  <c:v>80.743257850482479</c:v>
                </c:pt>
                <c:pt idx="2690" formatCode="General">
                  <c:v>80.760696363196885</c:v>
                </c:pt>
                <c:pt idx="2691" formatCode="General">
                  <c:v>80.778171627377546</c:v>
                </c:pt>
                <c:pt idx="2692" formatCode="General">
                  <c:v>80.795683876368415</c:v>
                </c:pt>
                <c:pt idx="2693" formatCode="General">
                  <c:v>80.813233345993211</c:v>
                </c:pt>
                <c:pt idx="2694" formatCode="General">
                  <c:v>80.830820274592455</c:v>
                </c:pt>
                <c:pt idx="2695" formatCode="General">
                  <c:v>80.84844490306125</c:v>
                </c:pt>
                <c:pt idx="2696" formatCode="General">
                  <c:v>80.86610747488777</c:v>
                </c:pt>
                <c:pt idx="2697" formatCode="General">
                  <c:v>80.88380823619255</c:v>
                </c:pt>
                <c:pt idx="2698" formatCode="General">
                  <c:v>80.901547435768421</c:v>
                </c:pt>
                <c:pt idx="2699" formatCode="General">
                  <c:v>80.919325325121378</c:v>
                </c:pt>
                <c:pt idx="2700" formatCode="General">
                  <c:v>80.93714215851216</c:v>
                </c:pt>
                <c:pt idx="2701" formatCode="General">
                  <c:v>80.954998192998659</c:v>
                </c:pt>
                <c:pt idx="2702" formatCode="General">
                  <c:v>80.972893688479246</c:v>
                </c:pt>
                <c:pt idx="2703" formatCode="General">
                  <c:v>80.990828907736841</c:v>
                </c:pt>
                <c:pt idx="2704" formatCode="General">
                  <c:v>81.008804116483958</c:v>
                </c:pt>
                <c:pt idx="2705" formatCode="General">
                  <c:v>81.026819583408667</c:v>
                </c:pt>
                <c:pt idx="2706" formatCode="General">
                  <c:v>81.044875580221429</c:v>
                </c:pt>
                <c:pt idx="2707" formatCode="General">
                  <c:v>81.062972381702878</c:v>
                </c:pt>
                <c:pt idx="2708" formatCode="General">
                  <c:v>81.081110265752642</c:v>
                </c:pt>
                <c:pt idx="2709" formatCode="General">
                  <c:v>81.099289513439174</c:v>
                </c:pt>
                <c:pt idx="2710" formatCode="General">
                  <c:v>81.117510409050482</c:v>
                </c:pt>
                <c:pt idx="2711" formatCode="General">
                  <c:v>81.135773240146065</c:v>
                </c:pt>
                <c:pt idx="2712" formatCode="General">
                  <c:v>81.154078297609814</c:v>
                </c:pt>
                <c:pt idx="2713" formatCode="General">
                  <c:v>81.172425875704121</c:v>
                </c:pt>
                <c:pt idx="2714" formatCode="General">
                  <c:v>81.190816272125048</c:v>
                </c:pt>
                <c:pt idx="2715" formatCode="General">
                  <c:v>81.209249788058642</c:v>
                </c:pt>
                <c:pt idx="2716" formatCode="General">
                  <c:v>81.227726728238565</c:v>
                </c:pt>
                <c:pt idx="2717" formatCode="General">
                  <c:v>81.246247401004823</c:v>
                </c:pt>
                <c:pt idx="2718" formatCode="General">
                  <c:v>81.264812118363764</c:v>
                </c:pt>
                <c:pt idx="2719" formatCode="General">
                  <c:v>81.283421196049517</c:v>
                </c:pt>
                <c:pt idx="2720" formatCode="General">
                  <c:v>81.302074953586498</c:v>
                </c:pt>
                <c:pt idx="2721" formatCode="General">
                  <c:v>81.320773714353578</c:v>
                </c:pt>
                <c:pt idx="2722" formatCode="General">
                  <c:v>81.339517805649351</c:v>
                </c:pt>
                <c:pt idx="2723" formatCode="General">
                  <c:v>81.358307558759051</c:v>
                </c:pt>
                <c:pt idx="2724" formatCode="General">
                  <c:v>81.37714330902287</c:v>
                </c:pt>
                <c:pt idx="2725" formatCode="General">
                  <c:v>81.396025395905767</c:v>
                </c:pt>
                <c:pt idx="2726" formatCode="General">
                  <c:v>81.414954163068828</c:v>
                </c:pt>
                <c:pt idx="2727" formatCode="General">
                  <c:v>81.433929958442292</c:v>
                </c:pt>
                <c:pt idx="2728" formatCode="General">
                  <c:v>81.452953134300117</c:v>
                </c:pt>
                <c:pt idx="2729" formatCode="General">
                  <c:v>81.472024047336348</c:v>
                </c:pt>
                <c:pt idx="2730" formatCode="General">
                  <c:v>81.491143058743063</c:v>
                </c:pt>
                <c:pt idx="2731" formatCode="General">
                  <c:v>81.510310534290298</c:v>
                </c:pt>
                <c:pt idx="2732" formatCode="General">
                  <c:v>81.52952684440757</c:v>
                </c:pt>
                <c:pt idx="2733" formatCode="General">
                  <c:v>81.548792364267499</c:v>
                </c:pt>
                <c:pt idx="2734" formatCode="General">
                  <c:v>81.568107473871251</c:v>
                </c:pt>
                <c:pt idx="2735" formatCode="General">
                  <c:v>81.587472558135943</c:v>
                </c:pt>
                <c:pt idx="2736" formatCode="General">
                  <c:v>81.606888006984192</c:v>
                </c:pt>
                <c:pt idx="2737" formatCode="General">
                  <c:v>81.626354215435697</c:v>
                </c:pt>
                <c:pt idx="2738" formatCode="General">
                  <c:v>81.645871583701037</c:v>
                </c:pt>
                <c:pt idx="2739" formatCode="General">
                  <c:v>81.665440517277617</c:v>
                </c:pt>
                <c:pt idx="2740" formatCode="General">
                  <c:v>81.685061427048041</c:v>
                </c:pt>
                <c:pt idx="2741" formatCode="General">
                  <c:v>81.704734729380704</c:v>
                </c:pt>
                <c:pt idx="2742" formatCode="General">
                  <c:v>81.724460846232887</c:v>
                </c:pt>
                <c:pt idx="2743" formatCode="General">
                  <c:v>81.744240205256432</c:v>
                </c:pt>
                <c:pt idx="2744" formatCode="General">
                  <c:v>81.764073239905812</c:v>
                </c:pt>
                <c:pt idx="2745" formatCode="General">
                  <c:v>81.783960389549023</c:v>
                </c:pt>
                <c:pt idx="2746" formatCode="General">
                  <c:v>81.803902099581151</c:v>
                </c:pt>
                <c:pt idx="2747" formatCode="General">
                  <c:v>81.823898821540695</c:v>
                </c:pt>
                <c:pt idx="2748" formatCode="General">
                  <c:v>81.84395101322896</c:v>
                </c:pt>
                <c:pt idx="2749" formatCode="General">
                  <c:v>81.86405913883226</c:v>
                </c:pt>
                <c:pt idx="2750" formatCode="General">
                  <c:v>81.884223669047358</c:v>
                </c:pt>
                <c:pt idx="2751" formatCode="General">
                  <c:v>81.904445081209943</c:v>
                </c:pt>
                <c:pt idx="2752" formatCode="General">
                  <c:v>81.924723859426578</c:v>
                </c:pt>
                <c:pt idx="2753" formatCode="General">
                  <c:v>81.945060494709807</c:v>
                </c:pt>
                <c:pt idx="2754" formatCode="General">
                  <c:v>81.965455485116962</c:v>
                </c:pt>
                <c:pt idx="2755" formatCode="General">
                  <c:v>81.985909335892444</c:v>
                </c:pt>
                <c:pt idx="2756" formatCode="General">
                  <c:v>82.006422559613796</c:v>
                </c:pt>
                <c:pt idx="2757" formatCode="General">
                  <c:v>82.026995676341528</c:v>
                </c:pt>
                <c:pt idx="2758" formatCode="General">
                  <c:v>82.047629213772979</c:v>
                </c:pt>
                <c:pt idx="2759" formatCode="General">
                  <c:v>82.068323707400268</c:v>
                </c:pt>
                <c:pt idx="2760" formatCode="General">
                  <c:v>82.089079700672428</c:v>
                </c:pt>
                <c:pt idx="2761" formatCode="General">
                  <c:v>82.109897745161916</c:v>
                </c:pt>
                <c:pt idx="2762" formatCode="General">
                  <c:v>82.130778400735622</c:v>
                </c:pt>
                <c:pt idx="2763" formatCode="General">
                  <c:v>82.151722235730603</c:v>
                </c:pt>
                <c:pt idx="2764" formatCode="General">
                  <c:v>82.172729827134532</c:v>
                </c:pt>
                <c:pt idx="2765" formatCode="General">
                  <c:v>82.19380176077118</c:v>
                </c:pt>
                <c:pt idx="2766" formatCode="General">
                  <c:v>82.214938631490995</c:v>
                </c:pt>
                <c:pt idx="2767" formatCode="General">
                  <c:v>82.236141043367113</c:v>
                </c:pt>
                <c:pt idx="2768" formatCode="General">
                  <c:v>82.257409609896726</c:v>
                </c:pt>
                <c:pt idx="2769" formatCode="General">
                  <c:v>82.278744954208236</c:v>
                </c:pt>
                <c:pt idx="2770" formatCode="General">
                  <c:v>82.300147709274242</c:v>
                </c:pt>
                <c:pt idx="2771" formatCode="General">
                  <c:v>82.32161851813072</c:v>
                </c:pt>
                <c:pt idx="2772" formatCode="General">
                  <c:v>82.343158034102373</c:v>
                </c:pt>
                <c:pt idx="2773" formatCode="General">
                  <c:v>82.364766921034629</c:v>
                </c:pt>
                <c:pt idx="2774" formatCode="General">
                  <c:v>82.386445853532351</c:v>
                </c:pt>
                <c:pt idx="2775" formatCode="General">
                  <c:v>82.408195517205584</c:v>
                </c:pt>
                <c:pt idx="2776" formatCode="General">
                  <c:v>82.430016608922571</c:v>
                </c:pt>
                <c:pt idx="2777" formatCode="General">
                  <c:v>82.451909837070204</c:v>
                </c:pt>
                <c:pt idx="2778" formatCode="General">
                  <c:v>82.473875921822454</c:v>
                </c:pt>
                <c:pt idx="2779" formatCode="General">
                  <c:v>82.495915595416733</c:v>
                </c:pt>
                <c:pt idx="2780" formatCode="General">
                  <c:v>82.518029602438673</c:v>
                </c:pt>
                <c:pt idx="2781" formatCode="General">
                  <c:v>82.540218700115744</c:v>
                </c:pt>
                <c:pt idx="2782" formatCode="General">
                  <c:v>82.562483658619684</c:v>
                </c:pt>
                <c:pt idx="2783" formatCode="General">
                  <c:v>82.584825261378512</c:v>
                </c:pt>
                <c:pt idx="2784" formatCode="General">
                  <c:v>82.607244305398126</c:v>
                </c:pt>
                <c:pt idx="2785" formatCode="General">
                  <c:v>82.629741601594034</c:v>
                </c:pt>
                <c:pt idx="2786" formatCode="General">
                  <c:v>82.652317975133698</c:v>
                </c:pt>
                <c:pt idx="2787" formatCode="General">
                  <c:v>82.674974265789615</c:v>
                </c:pt>
                <c:pt idx="2788" formatCode="General">
                  <c:v>82.697711328303782</c:v>
                </c:pt>
                <c:pt idx="2789" formatCode="General">
                  <c:v>82.720530032764032</c:v>
                </c:pt>
                <c:pt idx="2790" formatCode="General">
                  <c:v>82.743431264992509</c:v>
                </c:pt>
                <c:pt idx="2791" formatCode="General">
                  <c:v>82.766415926946905</c:v>
                </c:pt>
                <c:pt idx="2792" formatCode="General">
                  <c:v>82.789484937135029</c:v>
                </c:pt>
                <c:pt idx="2793" formatCode="General">
                  <c:v>82.812639231042965</c:v>
                </c:pt>
                <c:pt idx="2794" formatCode="General">
                  <c:v>82.8358797615779</c:v>
                </c:pt>
                <c:pt idx="2795" formatCode="General">
                  <c:v>82.859207499525624</c:v>
                </c:pt>
                <c:pt idx="2796" formatCode="General">
                  <c:v>82.882623434023671</c:v>
                </c:pt>
                <c:pt idx="2797" formatCode="General">
                  <c:v>82.906128573050822</c:v>
                </c:pt>
                <c:pt idx="2798" formatCode="General">
                  <c:v>82.929723943933311</c:v>
                </c:pt>
                <c:pt idx="2799" formatCode="General">
                  <c:v>82.953410593868838</c:v>
                </c:pt>
                <c:pt idx="2800" formatCode="General">
                  <c:v>82.977189590468825</c:v>
                </c:pt>
                <c:pt idx="2801" formatCode="General">
                  <c:v>83.001062022319942</c:v>
                </c:pt>
                <c:pt idx="2802" formatCode="General">
                  <c:v>83.025028999565635</c:v>
                </c:pt>
                <c:pt idx="2803" formatCode="General">
                  <c:v>83.049091654508487</c:v>
                </c:pt>
                <c:pt idx="2804" formatCode="General">
                  <c:v>83.073251142234497</c:v>
                </c:pt>
                <c:pt idx="2805" formatCode="General">
                  <c:v>83.097508641260035</c:v>
                </c:pt>
                <c:pt idx="2806" formatCode="General">
                  <c:v>83.121865354202754</c:v>
                </c:pt>
                <c:pt idx="2807" formatCode="General">
                  <c:v>83.146322508477226</c:v>
                </c:pt>
                <c:pt idx="2808" formatCode="General">
                  <c:v>83.17088135701681</c:v>
                </c:pt>
                <c:pt idx="2809" formatCode="General">
                  <c:v>83.195543179022565</c:v>
                </c:pt>
                <c:pt idx="2810" formatCode="General">
                  <c:v>83.220309280740835</c:v>
                </c:pt>
                <c:pt idx="2811" formatCode="General">
                  <c:v>83.245180996270591</c:v>
                </c:pt>
                <c:pt idx="2812" formatCode="General">
                  <c:v>83.270159688401975</c:v>
                </c:pt>
                <c:pt idx="2813" formatCode="General">
                  <c:v>83.295246749487745</c:v>
                </c:pt>
                <c:pt idx="2814" formatCode="General">
                  <c:v>83.320443602348917</c:v>
                </c:pt>
                <c:pt idx="2815" formatCode="General">
                  <c:v>83.345751701216329</c:v>
                </c:pt>
                <c:pt idx="2816" formatCode="General">
                  <c:v>83.371172532710276</c:v>
                </c:pt>
                <c:pt idx="2817" formatCode="General">
                  <c:v>83.396707616859317</c:v>
                </c:pt>
                <c:pt idx="2818" formatCode="General">
                  <c:v>83.422358508161039</c:v>
                </c:pt>
                <c:pt idx="2819" formatCode="General">
                  <c:v>83.448126796686367</c:v>
                </c:pt>
                <c:pt idx="2820" formatCode="General">
                  <c:v>83.474014109229742</c:v>
                </c:pt>
                <c:pt idx="2821" formatCode="General">
                  <c:v>83.500022110507672</c:v>
                </c:pt>
                <c:pt idx="2822" formatCode="General">
                  <c:v>83.526152504407946</c:v>
                </c:pt>
                <c:pt idx="2823" formatCode="General">
                  <c:v>83.552407035292333</c:v>
                </c:pt>
                <c:pt idx="2824" formatCode="General">
                  <c:v>83.578787489355491</c:v>
                </c:pt>
                <c:pt idx="2825" formatCode="General">
                  <c:v>83.605295696043072</c:v>
                </c:pt>
                <c:pt idx="2826" formatCode="General">
                  <c:v>83.631933529532347</c:v>
                </c:pt>
                <c:pt idx="2827" formatCode="General">
                  <c:v>83.658702910278492</c:v>
                </c:pt>
                <c:pt idx="2828" formatCode="General">
                  <c:v>83.685605806630363</c:v>
                </c:pt>
                <c:pt idx="2829" formatCode="General">
                  <c:v>83.712644236519623</c:v>
                </c:pt>
                <c:pt idx="2830" formatCode="General">
                  <c:v>83.739820269227081</c:v>
                </c:pt>
                <c:pt idx="2831" formatCode="General">
                  <c:v>83.767136027230805</c:v>
                </c:pt>
                <c:pt idx="2832" formatCode="General">
                  <c:v>83.794593688140807</c:v>
                </c:pt>
                <c:pt idx="2833" formatCode="General">
                  <c:v>83.82219548672488</c:v>
                </c:pt>
                <c:pt idx="2834" formatCode="General">
                  <c:v>83.849943717031394</c:v>
                </c:pt>
                <c:pt idx="2835" formatCode="General">
                  <c:v>83.877840734614409</c:v>
                </c:pt>
                <c:pt idx="2836" formatCode="General">
                  <c:v>83.905888958867351</c:v>
                </c:pt>
                <c:pt idx="2837" formatCode="General">
                  <c:v>83.934090875471838</c:v>
                </c:pt>
                <c:pt idx="2838" formatCode="General">
                  <c:v>83.962449038968643</c:v>
                </c:pt>
                <c:pt idx="2839" formatCode="General">
                  <c:v>83.990966075458076</c:v>
                </c:pt>
                <c:pt idx="2840" formatCode="General">
                  <c:v>84.019644685438422</c:v>
                </c:pt>
                <c:pt idx="2841" formatCode="General">
                  <c:v>84.04848764679052</c:v>
                </c:pt>
                <c:pt idx="2842" formatCode="General">
                  <c:v>84.077497817918129</c:v>
                </c:pt>
                <c:pt idx="2843" formatCode="General">
                  <c:v>84.106678141054161</c:v>
                </c:pt>
                <c:pt idx="2844" formatCode="General">
                  <c:v>84.136031645743444</c:v>
                </c:pt>
                <c:pt idx="2845" formatCode="General">
                  <c:v>84.165561452513771</c:v>
                </c:pt>
                <c:pt idx="2846" formatCode="General">
                  <c:v>84.19527077674789</c:v>
                </c:pt>
                <c:pt idx="2847" formatCode="General">
                  <c:v>84.225162932769805</c:v>
                </c:pt>
                <c:pt idx="2848" formatCode="General">
                  <c:v>84.255241338160431</c:v>
                </c:pt>
                <c:pt idx="2849" formatCode="General">
                  <c:v>84.285509518318236</c:v>
                </c:pt>
                <c:pt idx="2850" formatCode="General">
                  <c:v>84.315971111282053</c:v>
                </c:pt>
                <c:pt idx="2851" formatCode="General">
                  <c:v>84.346629872835194</c:v>
                </c:pt>
                <c:pt idx="2852" formatCode="General">
                  <c:v>84.377489681910461</c:v>
                </c:pt>
                <c:pt idx="2853" formatCode="General">
                  <c:v>84.408554546318683</c:v>
                </c:pt>
                <c:pt idx="2854" formatCode="General">
                  <c:v>84.439828608824371</c:v>
                </c:pt>
                <c:pt idx="2855" formatCode="General">
                  <c:v>84.471316153594586</c:v>
                </c:pt>
                <c:pt idx="2856" formatCode="General">
                  <c:v>84.503021613049725</c:v>
                </c:pt>
                <c:pt idx="2857" formatCode="General">
                  <c:v>84.534949575146911</c:v>
                </c:pt>
                <c:pt idx="2858" formatCode="General">
                  <c:v>84.567104791129935</c:v>
                </c:pt>
                <c:pt idx="2859" formatCode="General">
                  <c:v>84.599492183783028</c:v>
                </c:pt>
                <c:pt idx="2860" formatCode="General">
                  <c:v>84.632116856228819</c:v>
                </c:pt>
                <c:pt idx="2861" formatCode="General">
                  <c:v>84.664984101315156</c:v>
                </c:pt>
                <c:pt idx="2862" formatCode="General">
                  <c:v>84.698099411639504</c:v>
                </c:pt>
                <c:pt idx="2863" formatCode="General">
                  <c:v>84.731468490264902</c:v>
                </c:pt>
                <c:pt idx="2864" formatCode="General">
                  <c:v>84.765097262186558</c:v>
                </c:pt>
                <c:pt idx="2865" formatCode="General">
                  <c:v>84.798991886614317</c:v>
                </c:pt>
                <c:pt idx="2866" formatCode="General">
                  <c:v>84.833158770143243</c:v>
                </c:pt>
                <c:pt idx="2867" formatCode="General">
                  <c:v>84.867604580891992</c:v>
                </c:pt>
                <c:pt idx="2868" formatCode="General">
                  <c:v>84.902336263697265</c:v>
                </c:pt>
                <c:pt idx="2869" formatCode="General">
                  <c:v>84.937361056462706</c:v>
                </c:pt>
                <c:pt idx="2870" formatCode="General">
                  <c:v>84.972686507770774</c:v>
                </c:pt>
                <c:pt idx="2871" formatCode="General">
                  <c:v>85.008320495879445</c:v>
                </c:pt>
                <c:pt idx="2872" formatCode="General">
                  <c:v>85.044271249238889</c:v>
                </c:pt>
                <c:pt idx="2873" formatCode="General">
                  <c:v>85.080547368679532</c:v>
                </c:pt>
                <c:pt idx="2874" formatCode="General">
                  <c:v>85.11715785144105</c:v>
                </c:pt>
                <c:pt idx="2875" formatCode="General">
                  <c:v>85.154112117232458</c:v>
                </c:pt>
                <c:pt idx="2876" formatCode="General">
                  <c:v>85.191420036537139</c:v>
                </c:pt>
                <c:pt idx="2877" formatCode="General">
                  <c:v>85.229091961403782</c:v>
                </c:pt>
                <c:pt idx="2878" formatCode="General">
                  <c:v>85.267138758995515</c:v>
                </c:pt>
                <c:pt idx="2879" formatCode="General">
                  <c:v>85.305571848205176</c:v>
                </c:pt>
                <c:pt idx="2880" formatCode="General">
                  <c:v>85.344403239686542</c:v>
                </c:pt>
                <c:pt idx="2881" formatCode="General">
                  <c:v>85.383645579699163</c:v>
                </c:pt>
                <c:pt idx="2882" formatCode="General">
                  <c:v>85.423312198220344</c:v>
                </c:pt>
                <c:pt idx="2883" formatCode="General">
                  <c:v>85.463417161843481</c:v>
                </c:pt>
                <c:pt idx="2884" formatCode="General">
                  <c:v>85.503975332057635</c:v>
                </c:pt>
                <c:pt idx="2885" formatCode="General">
                  <c:v>85.545002429592799</c:v>
                </c:pt>
                <c:pt idx="2886" formatCode="General">
                  <c:v>85.586515105621402</c:v>
                </c:pt>
                <c:pt idx="2887" formatCode="General">
                  <c:v>85.62853102072981</c:v>
                </c:pt>
                <c:pt idx="2888" formatCode="General">
                  <c:v>85.671068932722818</c:v>
                </c:pt>
                <c:pt idx="2889" formatCode="General">
                  <c:v>85.714148794499025</c:v>
                </c:pt>
                <c:pt idx="2890" formatCode="General">
                  <c:v>85.757791863445973</c:v>
                </c:pt>
                <c:pt idx="2891" formatCode="General">
                  <c:v>85.802020824057252</c:v>
                </c:pt>
                <c:pt idx="2892" formatCode="General">
                  <c:v>85.846859925778332</c:v>
                </c:pt>
                <c:pt idx="2893" formatCode="General">
                  <c:v>85.892335138458932</c:v>
                </c:pt>
                <c:pt idx="2894" formatCode="General">
                  <c:v>85.938474328241227</c:v>
                </c:pt>
                <c:pt idx="2895" formatCode="General">
                  <c:v>85.985307457266146</c:v>
                </c:pt>
                <c:pt idx="2896" formatCode="General">
                  <c:v>86.032866811263048</c:v>
                </c:pt>
                <c:pt idx="2897" formatCode="General">
                  <c:v>86.081187259933927</c:v>
                </c:pt>
                <c:pt idx="2898" formatCode="General">
                  <c:v>86.130306556099455</c:v>
                </c:pt>
                <c:pt idx="2899" formatCode="General">
                  <c:v>86.18026568090221</c:v>
                </c:pt>
                <c:pt idx="2900" formatCode="General">
                  <c:v>86.231109244041832</c:v>
                </c:pt>
                <c:pt idx="2901" formatCode="General">
                  <c:v>86.282885950160832</c:v>
                </c:pt>
                <c:pt idx="2902" formatCode="General">
                  <c:v>86.335649145256156</c:v>
                </c:pt>
                <c:pt idx="2903" formatCode="General">
                  <c:v>86.389457460567627</c:v>
                </c:pt>
                <c:pt idx="2904" formatCode="General">
                  <c:v>86.444375576079523</c:v>
                </c:pt>
                <c:pt idx="2905" formatCode="General">
                  <c:v>86.500475131968599</c:v>
                </c:pt>
                <c:pt idx="2906" formatCode="General">
                  <c:v>86.557835824623751</c:v>
                </c:pt>
                <c:pt idx="2907" formatCode="General">
                  <c:v>86.616546735085478</c:v>
                </c:pt>
                <c:pt idx="2908" formatCode="General">
                  <c:v>86.676707953142198</c:v>
                </c:pt>
                <c:pt idx="2909" formatCode="General">
                  <c:v>86.73843258172063</c:v>
                </c:pt>
                <c:pt idx="2910" formatCode="General">
                  <c:v>86.801849236424744</c:v>
                </c:pt>
                <c:pt idx="2911" formatCode="General">
                  <c:v>86.867105198472245</c:v>
                </c:pt>
                <c:pt idx="2912" formatCode="General">
                  <c:v>86.934370442767928</c:v>
                </c:pt>
                <c:pt idx="2913" formatCode="General">
                  <c:v>87.003842857683622</c:v>
                </c:pt>
                <c:pt idx="2914" formatCode="General">
                  <c:v>87.07575511806759</c:v>
                </c:pt>
                <c:pt idx="2915" formatCode="General">
                  <c:v>87.150383900405444</c:v>
                </c:pt>
                <c:pt idx="2916" formatCode="General">
                  <c:v>87.228062496451841</c:v>
                </c:pt>
                <c:pt idx="2917" formatCode="General">
                  <c:v>87.309198495574961</c:v>
                </c:pt>
                <c:pt idx="2918" formatCode="General">
                  <c:v>87.394299272639358</c:v>
                </c:pt>
                <c:pt idx="2919" formatCode="General">
                  <c:v>87.484009957611732</c:v>
                </c:pt>
                <c:pt idx="2920" formatCode="General">
                  <c:v>87.579172285409598</c:v>
                </c:pt>
                <c:pt idx="2921" formatCode="General">
                  <c:v>87.680920352154246</c:v>
                </c:pt>
                <c:pt idx="2922" formatCode="General">
                  <c:v>87.790846252998506</c:v>
                </c:pt>
                <c:pt idx="2923" formatCode="General">
                  <c:v>87.911310340243261</c:v>
                </c:pt>
                <c:pt idx="2924" formatCode="General">
                  <c:v>88.046088937087703</c:v>
                </c:pt>
                <c:pt idx="2925" formatCode="General">
                  <c:v>88.201958377322867</c:v>
                </c:pt>
                <c:pt idx="2926" formatCode="General">
                  <c:v>88.393718372689165</c:v>
                </c:pt>
                <c:pt idx="2927" formatCode="General">
                  <c:v>88.672236780081107</c:v>
                </c:pt>
              </c:numCache>
            </c:numRef>
          </c:yVal>
          <c:smooth val="0"/>
          <c:extLst>
            <c:ext xmlns:c16="http://schemas.microsoft.com/office/drawing/2014/chart" uri="{C3380CC4-5D6E-409C-BE32-E72D297353CC}">
              <c16:uniqueId val="{00000002-D64F-4866-85DD-5BE8F24FE5A2}"/>
            </c:ext>
          </c:extLst>
        </c:ser>
        <c:dLbls>
          <c:showLegendKey val="0"/>
          <c:showVal val="0"/>
          <c:showCatName val="0"/>
          <c:showSerName val="0"/>
          <c:showPercent val="0"/>
          <c:showBubbleSize val="0"/>
        </c:dLbls>
        <c:axId val="2016055104"/>
        <c:axId val="2016056544"/>
      </c:scatterChart>
      <c:valAx>
        <c:axId val="2016055104"/>
        <c:scaling>
          <c:orientation val="minMax"/>
          <c:max val="89"/>
          <c:min val="36.299999999999997"/>
        </c:scaling>
        <c:delete val="0"/>
        <c:axPos val="b"/>
        <c:title>
          <c:tx>
            <c:rich>
              <a:bodyPr/>
              <a:lstStyle/>
              <a:p>
                <a:pPr>
                  <a:defRPr/>
                </a:pPr>
                <a:r>
                  <a:rPr lang="en-US"/>
                  <a:t>Theoretical Quantiles</a:t>
                </a:r>
              </a:p>
            </c:rich>
          </c:tx>
          <c:overlay val="0"/>
        </c:title>
        <c:numFmt formatCode="0.0" sourceLinked="1"/>
        <c:majorTickMark val="out"/>
        <c:minorTickMark val="none"/>
        <c:tickLblPos val="nextTo"/>
        <c:crossAx val="2016056544"/>
        <c:crosses val="autoZero"/>
        <c:crossBetween val="midCat"/>
      </c:valAx>
      <c:valAx>
        <c:axId val="2016056544"/>
        <c:scaling>
          <c:orientation val="minMax"/>
          <c:max val="89"/>
          <c:min val="36.299999999999997"/>
        </c:scaling>
        <c:delete val="0"/>
        <c:axPos val="l"/>
        <c:majorGridlines/>
        <c:title>
          <c:tx>
            <c:rich>
              <a:bodyPr/>
              <a:lstStyle/>
              <a:p>
                <a:pPr>
                  <a:defRPr/>
                </a:pPr>
                <a:r>
                  <a:rPr lang="en-US"/>
                  <a:t>Sample Quantiles</a:t>
                </a:r>
              </a:p>
            </c:rich>
          </c:tx>
          <c:overlay val="0"/>
        </c:title>
        <c:numFmt formatCode="0.0" sourceLinked="1"/>
        <c:majorTickMark val="out"/>
        <c:minorTickMark val="none"/>
        <c:tickLblPos val="nextTo"/>
        <c:crossAx val="2016055104"/>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Beta Q-Q Plot</a:t>
            </a:r>
          </a:p>
        </c:rich>
      </c:tx>
      <c:overlay val="0"/>
    </c:title>
    <c:autoTitleDeleted val="0"/>
    <c:plotArea>
      <c:layout/>
      <c:scatterChart>
        <c:scatterStyle val="lineMarker"/>
        <c:varyColors val="0"/>
        <c:ser>
          <c:idx val="0"/>
          <c:order val="0"/>
          <c:tx>
            <c:v>Beta</c:v>
          </c:tx>
          <c:spPr>
            <a:ln w="38100">
              <a:noFill/>
            </a:ln>
          </c:spPr>
          <c:marker>
            <c:symbol val="diamond"/>
            <c:size val="4"/>
          </c:marker>
          <c:xVal>
            <c:numRef>
              <c:f>Univariate!UV_QQ_Beta</c:f>
              <c:numCache>
                <c:formatCode>0.0</c:formatCode>
                <c:ptCount val="292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formatCode="General">
                  <c:v>0</c:v>
                </c:pt>
                <c:pt idx="2001" formatCode="General">
                  <c:v>0</c:v>
                </c:pt>
                <c:pt idx="2002" formatCode="General">
                  <c:v>0</c:v>
                </c:pt>
                <c:pt idx="2003" formatCode="General">
                  <c:v>0</c:v>
                </c:pt>
                <c:pt idx="2004" formatCode="General">
                  <c:v>0</c:v>
                </c:pt>
                <c:pt idx="2005" formatCode="General">
                  <c:v>0</c:v>
                </c:pt>
                <c:pt idx="2006" formatCode="General">
                  <c:v>0</c:v>
                </c:pt>
                <c:pt idx="2007" formatCode="General">
                  <c:v>0</c:v>
                </c:pt>
                <c:pt idx="2008" formatCode="General">
                  <c:v>0</c:v>
                </c:pt>
                <c:pt idx="2009" formatCode="General">
                  <c:v>0</c:v>
                </c:pt>
                <c:pt idx="2010" formatCode="General">
                  <c:v>0</c:v>
                </c:pt>
                <c:pt idx="2011" formatCode="General">
                  <c:v>0</c:v>
                </c:pt>
                <c:pt idx="2012" formatCode="General">
                  <c:v>0</c:v>
                </c:pt>
                <c:pt idx="2013" formatCode="General">
                  <c:v>0</c:v>
                </c:pt>
                <c:pt idx="2014" formatCode="General">
                  <c:v>0</c:v>
                </c:pt>
                <c:pt idx="2015" formatCode="General">
                  <c:v>0</c:v>
                </c:pt>
                <c:pt idx="2016" formatCode="General">
                  <c:v>0</c:v>
                </c:pt>
                <c:pt idx="2017" formatCode="General">
                  <c:v>0</c:v>
                </c:pt>
                <c:pt idx="2018" formatCode="General">
                  <c:v>0</c:v>
                </c:pt>
                <c:pt idx="2019" formatCode="General">
                  <c:v>0</c:v>
                </c:pt>
                <c:pt idx="2020" formatCode="General">
                  <c:v>0</c:v>
                </c:pt>
                <c:pt idx="2021" formatCode="General">
                  <c:v>0</c:v>
                </c:pt>
                <c:pt idx="2022" formatCode="General">
                  <c:v>0</c:v>
                </c:pt>
                <c:pt idx="2023" formatCode="General">
                  <c:v>0</c:v>
                </c:pt>
                <c:pt idx="2024" formatCode="General">
                  <c:v>0</c:v>
                </c:pt>
                <c:pt idx="2025" formatCode="General">
                  <c:v>0</c:v>
                </c:pt>
                <c:pt idx="2026" formatCode="General">
                  <c:v>0</c:v>
                </c:pt>
                <c:pt idx="2027" formatCode="General">
                  <c:v>0</c:v>
                </c:pt>
                <c:pt idx="2028" formatCode="General">
                  <c:v>0</c:v>
                </c:pt>
                <c:pt idx="2029" formatCode="General">
                  <c:v>0</c:v>
                </c:pt>
                <c:pt idx="2030" formatCode="General">
                  <c:v>0</c:v>
                </c:pt>
                <c:pt idx="2031" formatCode="General">
                  <c:v>0</c:v>
                </c:pt>
                <c:pt idx="2032" formatCode="General">
                  <c:v>0</c:v>
                </c:pt>
                <c:pt idx="2033" formatCode="General">
                  <c:v>0</c:v>
                </c:pt>
                <c:pt idx="2034" formatCode="General">
                  <c:v>0</c:v>
                </c:pt>
                <c:pt idx="2035" formatCode="General">
                  <c:v>0</c:v>
                </c:pt>
                <c:pt idx="2036" formatCode="General">
                  <c:v>0</c:v>
                </c:pt>
                <c:pt idx="2037" formatCode="General">
                  <c:v>0</c:v>
                </c:pt>
                <c:pt idx="2038" formatCode="General">
                  <c:v>0</c:v>
                </c:pt>
                <c:pt idx="2039" formatCode="General">
                  <c:v>0</c:v>
                </c:pt>
                <c:pt idx="2040" formatCode="General">
                  <c:v>0</c:v>
                </c:pt>
                <c:pt idx="2041" formatCode="General">
                  <c:v>0</c:v>
                </c:pt>
                <c:pt idx="2042" formatCode="General">
                  <c:v>0</c:v>
                </c:pt>
                <c:pt idx="2043" formatCode="General">
                  <c:v>0</c:v>
                </c:pt>
                <c:pt idx="2044" formatCode="General">
                  <c:v>0</c:v>
                </c:pt>
                <c:pt idx="2045" formatCode="General">
                  <c:v>0</c:v>
                </c:pt>
                <c:pt idx="2046" formatCode="General">
                  <c:v>0</c:v>
                </c:pt>
                <c:pt idx="2047" formatCode="General">
                  <c:v>0</c:v>
                </c:pt>
                <c:pt idx="2048" formatCode="General">
                  <c:v>0</c:v>
                </c:pt>
                <c:pt idx="2049" formatCode="General">
                  <c:v>0</c:v>
                </c:pt>
                <c:pt idx="2050" formatCode="General">
                  <c:v>0</c:v>
                </c:pt>
                <c:pt idx="2051" formatCode="General">
                  <c:v>0</c:v>
                </c:pt>
                <c:pt idx="2052" formatCode="General">
                  <c:v>0</c:v>
                </c:pt>
                <c:pt idx="2053" formatCode="General">
                  <c:v>0</c:v>
                </c:pt>
                <c:pt idx="2054" formatCode="General">
                  <c:v>0</c:v>
                </c:pt>
                <c:pt idx="2055" formatCode="General">
                  <c:v>0</c:v>
                </c:pt>
                <c:pt idx="2056" formatCode="General">
                  <c:v>0</c:v>
                </c:pt>
                <c:pt idx="2057" formatCode="General">
                  <c:v>0</c:v>
                </c:pt>
                <c:pt idx="2058" formatCode="General">
                  <c:v>0</c:v>
                </c:pt>
                <c:pt idx="2059" formatCode="General">
                  <c:v>0</c:v>
                </c:pt>
                <c:pt idx="2060" formatCode="General">
                  <c:v>0</c:v>
                </c:pt>
                <c:pt idx="2061" formatCode="General">
                  <c:v>0</c:v>
                </c:pt>
                <c:pt idx="2062" formatCode="General">
                  <c:v>0</c:v>
                </c:pt>
                <c:pt idx="2063" formatCode="General">
                  <c:v>0</c:v>
                </c:pt>
                <c:pt idx="2064" formatCode="General">
                  <c:v>0</c:v>
                </c:pt>
                <c:pt idx="2065" formatCode="General">
                  <c:v>0</c:v>
                </c:pt>
                <c:pt idx="2066" formatCode="General">
                  <c:v>0</c:v>
                </c:pt>
                <c:pt idx="2067" formatCode="General">
                  <c:v>0</c:v>
                </c:pt>
                <c:pt idx="2068" formatCode="General">
                  <c:v>0</c:v>
                </c:pt>
                <c:pt idx="2069" formatCode="General">
                  <c:v>0</c:v>
                </c:pt>
                <c:pt idx="2070" formatCode="General">
                  <c:v>0</c:v>
                </c:pt>
                <c:pt idx="2071" formatCode="General">
                  <c:v>0</c:v>
                </c:pt>
                <c:pt idx="2072" formatCode="General">
                  <c:v>0</c:v>
                </c:pt>
                <c:pt idx="2073" formatCode="General">
                  <c:v>0</c:v>
                </c:pt>
                <c:pt idx="2074" formatCode="General">
                  <c:v>0</c:v>
                </c:pt>
                <c:pt idx="2075" formatCode="General">
                  <c:v>0</c:v>
                </c:pt>
                <c:pt idx="2076" formatCode="General">
                  <c:v>0</c:v>
                </c:pt>
                <c:pt idx="2077" formatCode="General">
                  <c:v>0</c:v>
                </c:pt>
                <c:pt idx="2078" formatCode="General">
                  <c:v>0</c:v>
                </c:pt>
                <c:pt idx="2079" formatCode="General">
                  <c:v>0</c:v>
                </c:pt>
                <c:pt idx="2080" formatCode="General">
                  <c:v>0</c:v>
                </c:pt>
                <c:pt idx="2081" formatCode="General">
                  <c:v>0</c:v>
                </c:pt>
                <c:pt idx="2082" formatCode="General">
                  <c:v>0</c:v>
                </c:pt>
                <c:pt idx="2083" formatCode="General">
                  <c:v>0</c:v>
                </c:pt>
                <c:pt idx="2084" formatCode="General">
                  <c:v>0</c:v>
                </c:pt>
                <c:pt idx="2085" formatCode="General">
                  <c:v>0</c:v>
                </c:pt>
                <c:pt idx="2086" formatCode="General">
                  <c:v>0</c:v>
                </c:pt>
                <c:pt idx="2087" formatCode="General">
                  <c:v>0</c:v>
                </c:pt>
                <c:pt idx="2088" formatCode="General">
                  <c:v>0</c:v>
                </c:pt>
                <c:pt idx="2089" formatCode="General">
                  <c:v>0</c:v>
                </c:pt>
                <c:pt idx="2090" formatCode="General">
                  <c:v>0</c:v>
                </c:pt>
                <c:pt idx="2091" formatCode="General">
                  <c:v>0</c:v>
                </c:pt>
                <c:pt idx="2092" formatCode="General">
                  <c:v>0</c:v>
                </c:pt>
                <c:pt idx="2093" formatCode="General">
                  <c:v>0</c:v>
                </c:pt>
                <c:pt idx="2094" formatCode="General">
                  <c:v>0</c:v>
                </c:pt>
                <c:pt idx="2095" formatCode="General">
                  <c:v>0</c:v>
                </c:pt>
                <c:pt idx="2096" formatCode="General">
                  <c:v>0</c:v>
                </c:pt>
                <c:pt idx="2097" formatCode="General">
                  <c:v>0</c:v>
                </c:pt>
                <c:pt idx="2098" formatCode="General">
                  <c:v>0</c:v>
                </c:pt>
                <c:pt idx="2099" formatCode="General">
                  <c:v>0</c:v>
                </c:pt>
                <c:pt idx="2100" formatCode="General">
                  <c:v>0</c:v>
                </c:pt>
                <c:pt idx="2101" formatCode="General">
                  <c:v>0</c:v>
                </c:pt>
                <c:pt idx="2102" formatCode="General">
                  <c:v>0</c:v>
                </c:pt>
                <c:pt idx="2103" formatCode="General">
                  <c:v>0</c:v>
                </c:pt>
                <c:pt idx="2104" formatCode="General">
                  <c:v>0</c:v>
                </c:pt>
                <c:pt idx="2105" formatCode="General">
                  <c:v>0</c:v>
                </c:pt>
                <c:pt idx="2106" formatCode="General">
                  <c:v>0</c:v>
                </c:pt>
                <c:pt idx="2107" formatCode="General">
                  <c:v>0</c:v>
                </c:pt>
                <c:pt idx="2108" formatCode="General">
                  <c:v>0</c:v>
                </c:pt>
                <c:pt idx="2109" formatCode="General">
                  <c:v>0</c:v>
                </c:pt>
                <c:pt idx="2110" formatCode="General">
                  <c:v>0</c:v>
                </c:pt>
                <c:pt idx="2111" formatCode="General">
                  <c:v>0</c:v>
                </c:pt>
                <c:pt idx="2112" formatCode="General">
                  <c:v>0</c:v>
                </c:pt>
                <c:pt idx="2113" formatCode="General">
                  <c:v>0</c:v>
                </c:pt>
                <c:pt idx="2114" formatCode="General">
                  <c:v>0</c:v>
                </c:pt>
                <c:pt idx="2115" formatCode="General">
                  <c:v>0</c:v>
                </c:pt>
                <c:pt idx="2116" formatCode="General">
                  <c:v>0</c:v>
                </c:pt>
                <c:pt idx="2117" formatCode="General">
                  <c:v>0</c:v>
                </c:pt>
                <c:pt idx="2118" formatCode="General">
                  <c:v>0</c:v>
                </c:pt>
                <c:pt idx="2119" formatCode="General">
                  <c:v>0</c:v>
                </c:pt>
                <c:pt idx="2120" formatCode="General">
                  <c:v>0</c:v>
                </c:pt>
                <c:pt idx="2121" formatCode="General">
                  <c:v>0</c:v>
                </c:pt>
                <c:pt idx="2122" formatCode="General">
                  <c:v>0</c:v>
                </c:pt>
                <c:pt idx="2123" formatCode="General">
                  <c:v>0</c:v>
                </c:pt>
                <c:pt idx="2124" formatCode="General">
                  <c:v>0</c:v>
                </c:pt>
                <c:pt idx="2125" formatCode="General">
                  <c:v>0</c:v>
                </c:pt>
                <c:pt idx="2126" formatCode="General">
                  <c:v>0</c:v>
                </c:pt>
                <c:pt idx="2127" formatCode="General">
                  <c:v>0</c:v>
                </c:pt>
                <c:pt idx="2128" formatCode="General">
                  <c:v>0</c:v>
                </c:pt>
                <c:pt idx="2129" formatCode="General">
                  <c:v>0</c:v>
                </c:pt>
                <c:pt idx="2130" formatCode="General">
                  <c:v>0</c:v>
                </c:pt>
                <c:pt idx="2131" formatCode="General">
                  <c:v>0</c:v>
                </c:pt>
                <c:pt idx="2132" formatCode="General">
                  <c:v>0</c:v>
                </c:pt>
                <c:pt idx="2133" formatCode="General">
                  <c:v>0</c:v>
                </c:pt>
                <c:pt idx="2134" formatCode="General">
                  <c:v>0</c:v>
                </c:pt>
                <c:pt idx="2135" formatCode="General">
                  <c:v>0</c:v>
                </c:pt>
                <c:pt idx="2136" formatCode="General">
                  <c:v>0</c:v>
                </c:pt>
                <c:pt idx="2137" formatCode="General">
                  <c:v>0</c:v>
                </c:pt>
                <c:pt idx="2138" formatCode="General">
                  <c:v>0</c:v>
                </c:pt>
                <c:pt idx="2139" formatCode="General">
                  <c:v>0</c:v>
                </c:pt>
                <c:pt idx="2140" formatCode="General">
                  <c:v>0</c:v>
                </c:pt>
                <c:pt idx="2141" formatCode="General">
                  <c:v>0</c:v>
                </c:pt>
                <c:pt idx="2142" formatCode="General">
                  <c:v>0</c:v>
                </c:pt>
                <c:pt idx="2143" formatCode="General">
                  <c:v>0</c:v>
                </c:pt>
                <c:pt idx="2144" formatCode="General">
                  <c:v>0</c:v>
                </c:pt>
                <c:pt idx="2145" formatCode="General">
                  <c:v>0</c:v>
                </c:pt>
                <c:pt idx="2146" formatCode="General">
                  <c:v>0</c:v>
                </c:pt>
                <c:pt idx="2147" formatCode="General">
                  <c:v>0</c:v>
                </c:pt>
                <c:pt idx="2148" formatCode="General">
                  <c:v>0</c:v>
                </c:pt>
                <c:pt idx="2149" formatCode="General">
                  <c:v>0</c:v>
                </c:pt>
                <c:pt idx="2150" formatCode="General">
                  <c:v>0</c:v>
                </c:pt>
                <c:pt idx="2151" formatCode="General">
                  <c:v>0</c:v>
                </c:pt>
                <c:pt idx="2152" formatCode="General">
                  <c:v>0</c:v>
                </c:pt>
                <c:pt idx="2153" formatCode="General">
                  <c:v>0</c:v>
                </c:pt>
                <c:pt idx="2154" formatCode="General">
                  <c:v>0</c:v>
                </c:pt>
                <c:pt idx="2155" formatCode="General">
                  <c:v>0</c:v>
                </c:pt>
                <c:pt idx="2156" formatCode="General">
                  <c:v>0</c:v>
                </c:pt>
                <c:pt idx="2157" formatCode="General">
                  <c:v>0</c:v>
                </c:pt>
                <c:pt idx="2158" formatCode="General">
                  <c:v>0</c:v>
                </c:pt>
                <c:pt idx="2159" formatCode="General">
                  <c:v>0</c:v>
                </c:pt>
                <c:pt idx="2160" formatCode="General">
                  <c:v>0</c:v>
                </c:pt>
                <c:pt idx="2161" formatCode="General">
                  <c:v>0</c:v>
                </c:pt>
                <c:pt idx="2162" formatCode="General">
                  <c:v>0</c:v>
                </c:pt>
                <c:pt idx="2163" formatCode="General">
                  <c:v>0</c:v>
                </c:pt>
                <c:pt idx="2164" formatCode="General">
                  <c:v>0</c:v>
                </c:pt>
                <c:pt idx="2165" formatCode="General">
                  <c:v>0</c:v>
                </c:pt>
                <c:pt idx="2166" formatCode="General">
                  <c:v>0</c:v>
                </c:pt>
                <c:pt idx="2167" formatCode="General">
                  <c:v>0</c:v>
                </c:pt>
                <c:pt idx="2168" formatCode="General">
                  <c:v>0</c:v>
                </c:pt>
                <c:pt idx="2169" formatCode="General">
                  <c:v>0</c:v>
                </c:pt>
                <c:pt idx="2170" formatCode="General">
                  <c:v>0</c:v>
                </c:pt>
                <c:pt idx="2171" formatCode="General">
                  <c:v>0</c:v>
                </c:pt>
                <c:pt idx="2172" formatCode="General">
                  <c:v>0</c:v>
                </c:pt>
                <c:pt idx="2173" formatCode="General">
                  <c:v>0</c:v>
                </c:pt>
                <c:pt idx="2174" formatCode="General">
                  <c:v>0</c:v>
                </c:pt>
                <c:pt idx="2175" formatCode="General">
                  <c:v>0</c:v>
                </c:pt>
                <c:pt idx="2176" formatCode="General">
                  <c:v>0</c:v>
                </c:pt>
                <c:pt idx="2177" formatCode="General">
                  <c:v>0</c:v>
                </c:pt>
                <c:pt idx="2178" formatCode="General">
                  <c:v>0</c:v>
                </c:pt>
                <c:pt idx="2179" formatCode="General">
                  <c:v>0</c:v>
                </c:pt>
                <c:pt idx="2180" formatCode="General">
                  <c:v>0</c:v>
                </c:pt>
                <c:pt idx="2181" formatCode="General">
                  <c:v>0</c:v>
                </c:pt>
                <c:pt idx="2182" formatCode="General">
                  <c:v>0</c:v>
                </c:pt>
                <c:pt idx="2183" formatCode="General">
                  <c:v>0</c:v>
                </c:pt>
                <c:pt idx="2184" formatCode="General">
                  <c:v>0</c:v>
                </c:pt>
                <c:pt idx="2185" formatCode="General">
                  <c:v>0</c:v>
                </c:pt>
                <c:pt idx="2186" formatCode="General">
                  <c:v>0</c:v>
                </c:pt>
                <c:pt idx="2187" formatCode="General">
                  <c:v>0</c:v>
                </c:pt>
                <c:pt idx="2188" formatCode="General">
                  <c:v>0</c:v>
                </c:pt>
                <c:pt idx="2189" formatCode="General">
                  <c:v>0</c:v>
                </c:pt>
                <c:pt idx="2190" formatCode="General">
                  <c:v>0</c:v>
                </c:pt>
                <c:pt idx="2191" formatCode="General">
                  <c:v>0</c:v>
                </c:pt>
                <c:pt idx="2192" formatCode="General">
                  <c:v>0</c:v>
                </c:pt>
                <c:pt idx="2193" formatCode="General">
                  <c:v>0</c:v>
                </c:pt>
                <c:pt idx="2194" formatCode="General">
                  <c:v>0</c:v>
                </c:pt>
                <c:pt idx="2195" formatCode="General">
                  <c:v>0</c:v>
                </c:pt>
                <c:pt idx="2196" formatCode="General">
                  <c:v>0</c:v>
                </c:pt>
                <c:pt idx="2197" formatCode="General">
                  <c:v>0</c:v>
                </c:pt>
                <c:pt idx="2198" formatCode="General">
                  <c:v>0</c:v>
                </c:pt>
                <c:pt idx="2199" formatCode="General">
                  <c:v>0</c:v>
                </c:pt>
                <c:pt idx="2200" formatCode="General">
                  <c:v>0</c:v>
                </c:pt>
                <c:pt idx="2201" formatCode="General">
                  <c:v>0</c:v>
                </c:pt>
                <c:pt idx="2202" formatCode="General">
                  <c:v>0</c:v>
                </c:pt>
                <c:pt idx="2203" formatCode="General">
                  <c:v>0</c:v>
                </c:pt>
                <c:pt idx="2204" formatCode="General">
                  <c:v>0</c:v>
                </c:pt>
                <c:pt idx="2205" formatCode="General">
                  <c:v>0</c:v>
                </c:pt>
                <c:pt idx="2206" formatCode="General">
                  <c:v>0</c:v>
                </c:pt>
                <c:pt idx="2207" formatCode="General">
                  <c:v>0</c:v>
                </c:pt>
                <c:pt idx="2208" formatCode="General">
                  <c:v>0</c:v>
                </c:pt>
                <c:pt idx="2209" formatCode="General">
                  <c:v>0</c:v>
                </c:pt>
                <c:pt idx="2210" formatCode="General">
                  <c:v>0</c:v>
                </c:pt>
                <c:pt idx="2211" formatCode="General">
                  <c:v>0</c:v>
                </c:pt>
                <c:pt idx="2212" formatCode="General">
                  <c:v>0</c:v>
                </c:pt>
                <c:pt idx="2213" formatCode="General">
                  <c:v>0</c:v>
                </c:pt>
                <c:pt idx="2214" formatCode="General">
                  <c:v>0</c:v>
                </c:pt>
                <c:pt idx="2215" formatCode="General">
                  <c:v>0</c:v>
                </c:pt>
                <c:pt idx="2216" formatCode="General">
                  <c:v>0</c:v>
                </c:pt>
                <c:pt idx="2217" formatCode="General">
                  <c:v>0</c:v>
                </c:pt>
                <c:pt idx="2218" formatCode="General">
                  <c:v>0</c:v>
                </c:pt>
                <c:pt idx="2219" formatCode="General">
                  <c:v>0</c:v>
                </c:pt>
                <c:pt idx="2220" formatCode="General">
                  <c:v>0</c:v>
                </c:pt>
                <c:pt idx="2221" formatCode="General">
                  <c:v>0</c:v>
                </c:pt>
                <c:pt idx="2222" formatCode="General">
                  <c:v>0</c:v>
                </c:pt>
                <c:pt idx="2223" formatCode="General">
                  <c:v>0</c:v>
                </c:pt>
                <c:pt idx="2224" formatCode="General">
                  <c:v>0</c:v>
                </c:pt>
                <c:pt idx="2225" formatCode="General">
                  <c:v>0</c:v>
                </c:pt>
                <c:pt idx="2226" formatCode="General">
                  <c:v>0</c:v>
                </c:pt>
                <c:pt idx="2227" formatCode="General">
                  <c:v>0</c:v>
                </c:pt>
                <c:pt idx="2228" formatCode="General">
                  <c:v>0</c:v>
                </c:pt>
                <c:pt idx="2229" formatCode="General">
                  <c:v>0</c:v>
                </c:pt>
                <c:pt idx="2230" formatCode="General">
                  <c:v>0</c:v>
                </c:pt>
                <c:pt idx="2231" formatCode="General">
                  <c:v>0</c:v>
                </c:pt>
                <c:pt idx="2232" formatCode="General">
                  <c:v>0</c:v>
                </c:pt>
                <c:pt idx="2233" formatCode="General">
                  <c:v>0</c:v>
                </c:pt>
                <c:pt idx="2234" formatCode="General">
                  <c:v>0</c:v>
                </c:pt>
                <c:pt idx="2235" formatCode="General">
                  <c:v>0</c:v>
                </c:pt>
                <c:pt idx="2236" formatCode="General">
                  <c:v>0</c:v>
                </c:pt>
                <c:pt idx="2237" formatCode="General">
                  <c:v>0</c:v>
                </c:pt>
                <c:pt idx="2238" formatCode="General">
                  <c:v>0</c:v>
                </c:pt>
                <c:pt idx="2239" formatCode="General">
                  <c:v>0</c:v>
                </c:pt>
                <c:pt idx="2240" formatCode="General">
                  <c:v>0</c:v>
                </c:pt>
                <c:pt idx="2241" formatCode="General">
                  <c:v>0</c:v>
                </c:pt>
                <c:pt idx="2242" formatCode="General">
                  <c:v>0</c:v>
                </c:pt>
                <c:pt idx="2243" formatCode="General">
                  <c:v>0</c:v>
                </c:pt>
                <c:pt idx="2244" formatCode="General">
                  <c:v>0</c:v>
                </c:pt>
                <c:pt idx="2245" formatCode="General">
                  <c:v>0</c:v>
                </c:pt>
                <c:pt idx="2246" formatCode="General">
                  <c:v>0</c:v>
                </c:pt>
                <c:pt idx="2247" formatCode="General">
                  <c:v>0</c:v>
                </c:pt>
                <c:pt idx="2248" formatCode="General">
                  <c:v>0</c:v>
                </c:pt>
                <c:pt idx="2249" formatCode="General">
                  <c:v>0</c:v>
                </c:pt>
                <c:pt idx="2250" formatCode="General">
                  <c:v>0</c:v>
                </c:pt>
                <c:pt idx="2251" formatCode="General">
                  <c:v>0</c:v>
                </c:pt>
                <c:pt idx="2252" formatCode="General">
                  <c:v>0</c:v>
                </c:pt>
                <c:pt idx="2253" formatCode="General">
                  <c:v>0</c:v>
                </c:pt>
                <c:pt idx="2254" formatCode="General">
                  <c:v>0</c:v>
                </c:pt>
                <c:pt idx="2255" formatCode="General">
                  <c:v>0</c:v>
                </c:pt>
                <c:pt idx="2256" formatCode="General">
                  <c:v>0</c:v>
                </c:pt>
                <c:pt idx="2257" formatCode="General">
                  <c:v>0</c:v>
                </c:pt>
                <c:pt idx="2258" formatCode="General">
                  <c:v>0</c:v>
                </c:pt>
                <c:pt idx="2259" formatCode="General">
                  <c:v>0</c:v>
                </c:pt>
                <c:pt idx="2260" formatCode="General">
                  <c:v>0</c:v>
                </c:pt>
                <c:pt idx="2261" formatCode="General">
                  <c:v>0</c:v>
                </c:pt>
                <c:pt idx="2262" formatCode="General">
                  <c:v>0</c:v>
                </c:pt>
                <c:pt idx="2263" formatCode="General">
                  <c:v>0</c:v>
                </c:pt>
                <c:pt idx="2264" formatCode="General">
                  <c:v>0</c:v>
                </c:pt>
                <c:pt idx="2265" formatCode="General">
                  <c:v>0</c:v>
                </c:pt>
                <c:pt idx="2266" formatCode="General">
                  <c:v>0</c:v>
                </c:pt>
                <c:pt idx="2267" formatCode="General">
                  <c:v>0</c:v>
                </c:pt>
                <c:pt idx="2268" formatCode="General">
                  <c:v>0</c:v>
                </c:pt>
                <c:pt idx="2269" formatCode="General">
                  <c:v>0</c:v>
                </c:pt>
                <c:pt idx="2270" formatCode="General">
                  <c:v>0</c:v>
                </c:pt>
                <c:pt idx="2271" formatCode="General">
                  <c:v>0</c:v>
                </c:pt>
                <c:pt idx="2272" formatCode="General">
                  <c:v>0</c:v>
                </c:pt>
                <c:pt idx="2273" formatCode="General">
                  <c:v>0</c:v>
                </c:pt>
                <c:pt idx="2274" formatCode="General">
                  <c:v>0</c:v>
                </c:pt>
                <c:pt idx="2275" formatCode="General">
                  <c:v>0</c:v>
                </c:pt>
                <c:pt idx="2276" formatCode="General">
                  <c:v>0</c:v>
                </c:pt>
                <c:pt idx="2277" formatCode="General">
                  <c:v>0</c:v>
                </c:pt>
                <c:pt idx="2278" formatCode="General">
                  <c:v>0</c:v>
                </c:pt>
                <c:pt idx="2279" formatCode="General">
                  <c:v>0</c:v>
                </c:pt>
                <c:pt idx="2280" formatCode="General">
                  <c:v>0</c:v>
                </c:pt>
                <c:pt idx="2281" formatCode="General">
                  <c:v>0</c:v>
                </c:pt>
                <c:pt idx="2282" formatCode="General">
                  <c:v>0</c:v>
                </c:pt>
                <c:pt idx="2283" formatCode="General">
                  <c:v>0</c:v>
                </c:pt>
                <c:pt idx="2284" formatCode="General">
                  <c:v>0</c:v>
                </c:pt>
                <c:pt idx="2285" formatCode="General">
                  <c:v>0</c:v>
                </c:pt>
                <c:pt idx="2286" formatCode="General">
                  <c:v>0</c:v>
                </c:pt>
                <c:pt idx="2287" formatCode="General">
                  <c:v>0</c:v>
                </c:pt>
                <c:pt idx="2288" formatCode="General">
                  <c:v>0</c:v>
                </c:pt>
                <c:pt idx="2289" formatCode="General">
                  <c:v>0</c:v>
                </c:pt>
                <c:pt idx="2290" formatCode="General">
                  <c:v>0</c:v>
                </c:pt>
                <c:pt idx="2291" formatCode="General">
                  <c:v>0</c:v>
                </c:pt>
                <c:pt idx="2292" formatCode="General">
                  <c:v>0</c:v>
                </c:pt>
                <c:pt idx="2293" formatCode="General">
                  <c:v>0</c:v>
                </c:pt>
                <c:pt idx="2294" formatCode="General">
                  <c:v>0</c:v>
                </c:pt>
                <c:pt idx="2295" formatCode="General">
                  <c:v>0</c:v>
                </c:pt>
                <c:pt idx="2296" formatCode="General">
                  <c:v>0</c:v>
                </c:pt>
                <c:pt idx="2297" formatCode="General">
                  <c:v>0</c:v>
                </c:pt>
                <c:pt idx="2298" formatCode="General">
                  <c:v>0</c:v>
                </c:pt>
                <c:pt idx="2299" formatCode="General">
                  <c:v>0</c:v>
                </c:pt>
                <c:pt idx="2300" formatCode="General">
                  <c:v>0</c:v>
                </c:pt>
                <c:pt idx="2301" formatCode="General">
                  <c:v>0</c:v>
                </c:pt>
                <c:pt idx="2302" formatCode="General">
                  <c:v>0</c:v>
                </c:pt>
                <c:pt idx="2303" formatCode="General">
                  <c:v>0</c:v>
                </c:pt>
                <c:pt idx="2304" formatCode="General">
                  <c:v>0</c:v>
                </c:pt>
                <c:pt idx="2305" formatCode="General">
                  <c:v>0</c:v>
                </c:pt>
                <c:pt idx="2306" formatCode="General">
                  <c:v>0</c:v>
                </c:pt>
                <c:pt idx="2307" formatCode="General">
                  <c:v>0</c:v>
                </c:pt>
                <c:pt idx="2308" formatCode="General">
                  <c:v>0</c:v>
                </c:pt>
                <c:pt idx="2309" formatCode="General">
                  <c:v>0</c:v>
                </c:pt>
                <c:pt idx="2310" formatCode="General">
                  <c:v>0</c:v>
                </c:pt>
                <c:pt idx="2311" formatCode="General">
                  <c:v>0</c:v>
                </c:pt>
                <c:pt idx="2312" formatCode="General">
                  <c:v>0</c:v>
                </c:pt>
                <c:pt idx="2313" formatCode="General">
                  <c:v>0</c:v>
                </c:pt>
                <c:pt idx="2314" formatCode="General">
                  <c:v>0</c:v>
                </c:pt>
                <c:pt idx="2315" formatCode="General">
                  <c:v>0</c:v>
                </c:pt>
                <c:pt idx="2316" formatCode="General">
                  <c:v>0</c:v>
                </c:pt>
                <c:pt idx="2317" formatCode="General">
                  <c:v>0</c:v>
                </c:pt>
                <c:pt idx="2318" formatCode="General">
                  <c:v>0</c:v>
                </c:pt>
                <c:pt idx="2319" formatCode="General">
                  <c:v>0</c:v>
                </c:pt>
                <c:pt idx="2320" formatCode="General">
                  <c:v>0</c:v>
                </c:pt>
                <c:pt idx="2321" formatCode="General">
                  <c:v>0</c:v>
                </c:pt>
                <c:pt idx="2322" formatCode="General">
                  <c:v>0</c:v>
                </c:pt>
                <c:pt idx="2323" formatCode="General">
                  <c:v>0</c:v>
                </c:pt>
                <c:pt idx="2324" formatCode="General">
                  <c:v>0</c:v>
                </c:pt>
                <c:pt idx="2325" formatCode="General">
                  <c:v>0</c:v>
                </c:pt>
                <c:pt idx="2326" formatCode="General">
                  <c:v>0</c:v>
                </c:pt>
                <c:pt idx="2327" formatCode="General">
                  <c:v>0</c:v>
                </c:pt>
                <c:pt idx="2328" formatCode="General">
                  <c:v>0</c:v>
                </c:pt>
                <c:pt idx="2329" formatCode="General">
                  <c:v>0</c:v>
                </c:pt>
                <c:pt idx="2330" formatCode="General">
                  <c:v>0</c:v>
                </c:pt>
                <c:pt idx="2331" formatCode="General">
                  <c:v>0</c:v>
                </c:pt>
                <c:pt idx="2332" formatCode="General">
                  <c:v>0</c:v>
                </c:pt>
                <c:pt idx="2333" formatCode="General">
                  <c:v>0</c:v>
                </c:pt>
                <c:pt idx="2334" formatCode="General">
                  <c:v>0</c:v>
                </c:pt>
                <c:pt idx="2335" formatCode="General">
                  <c:v>0</c:v>
                </c:pt>
                <c:pt idx="2336" formatCode="General">
                  <c:v>0</c:v>
                </c:pt>
                <c:pt idx="2337" formatCode="General">
                  <c:v>0</c:v>
                </c:pt>
                <c:pt idx="2338" formatCode="General">
                  <c:v>0</c:v>
                </c:pt>
                <c:pt idx="2339" formatCode="General">
                  <c:v>0</c:v>
                </c:pt>
                <c:pt idx="2340" formatCode="General">
                  <c:v>0</c:v>
                </c:pt>
                <c:pt idx="2341" formatCode="General">
                  <c:v>0</c:v>
                </c:pt>
                <c:pt idx="2342" formatCode="General">
                  <c:v>0</c:v>
                </c:pt>
                <c:pt idx="2343" formatCode="General">
                  <c:v>0</c:v>
                </c:pt>
                <c:pt idx="2344" formatCode="General">
                  <c:v>0</c:v>
                </c:pt>
                <c:pt idx="2345" formatCode="General">
                  <c:v>0</c:v>
                </c:pt>
                <c:pt idx="2346" formatCode="General">
                  <c:v>0</c:v>
                </c:pt>
                <c:pt idx="2347" formatCode="General">
                  <c:v>0</c:v>
                </c:pt>
                <c:pt idx="2348" formatCode="General">
                  <c:v>0</c:v>
                </c:pt>
                <c:pt idx="2349" formatCode="General">
                  <c:v>0</c:v>
                </c:pt>
                <c:pt idx="2350" formatCode="General">
                  <c:v>0</c:v>
                </c:pt>
                <c:pt idx="2351" formatCode="General">
                  <c:v>0</c:v>
                </c:pt>
                <c:pt idx="2352" formatCode="General">
                  <c:v>0</c:v>
                </c:pt>
                <c:pt idx="2353" formatCode="General">
                  <c:v>0</c:v>
                </c:pt>
                <c:pt idx="2354" formatCode="General">
                  <c:v>0</c:v>
                </c:pt>
                <c:pt idx="2355" formatCode="General">
                  <c:v>0</c:v>
                </c:pt>
                <c:pt idx="2356" formatCode="General">
                  <c:v>0</c:v>
                </c:pt>
                <c:pt idx="2357" formatCode="General">
                  <c:v>0</c:v>
                </c:pt>
                <c:pt idx="2358" formatCode="General">
                  <c:v>0</c:v>
                </c:pt>
                <c:pt idx="2359" formatCode="General">
                  <c:v>0</c:v>
                </c:pt>
                <c:pt idx="2360" formatCode="General">
                  <c:v>0</c:v>
                </c:pt>
                <c:pt idx="2361" formatCode="General">
                  <c:v>0</c:v>
                </c:pt>
                <c:pt idx="2362" formatCode="General">
                  <c:v>0</c:v>
                </c:pt>
                <c:pt idx="2363" formatCode="General">
                  <c:v>0</c:v>
                </c:pt>
                <c:pt idx="2364" formatCode="General">
                  <c:v>0</c:v>
                </c:pt>
                <c:pt idx="2365" formatCode="General">
                  <c:v>0</c:v>
                </c:pt>
                <c:pt idx="2366" formatCode="General">
                  <c:v>0</c:v>
                </c:pt>
                <c:pt idx="2367" formatCode="General">
                  <c:v>0</c:v>
                </c:pt>
                <c:pt idx="2368" formatCode="General">
                  <c:v>0</c:v>
                </c:pt>
                <c:pt idx="2369" formatCode="General">
                  <c:v>0</c:v>
                </c:pt>
                <c:pt idx="2370" formatCode="General">
                  <c:v>0</c:v>
                </c:pt>
                <c:pt idx="2371" formatCode="General">
                  <c:v>0</c:v>
                </c:pt>
                <c:pt idx="2372" formatCode="General">
                  <c:v>0</c:v>
                </c:pt>
                <c:pt idx="2373" formatCode="General">
                  <c:v>0</c:v>
                </c:pt>
                <c:pt idx="2374" formatCode="General">
                  <c:v>0</c:v>
                </c:pt>
                <c:pt idx="2375" formatCode="General">
                  <c:v>0</c:v>
                </c:pt>
                <c:pt idx="2376" formatCode="General">
                  <c:v>0</c:v>
                </c:pt>
                <c:pt idx="2377" formatCode="General">
                  <c:v>0</c:v>
                </c:pt>
                <c:pt idx="2378" formatCode="General">
                  <c:v>0</c:v>
                </c:pt>
                <c:pt idx="2379" formatCode="General">
                  <c:v>0</c:v>
                </c:pt>
                <c:pt idx="2380" formatCode="General">
                  <c:v>0</c:v>
                </c:pt>
                <c:pt idx="2381" formatCode="General">
                  <c:v>0</c:v>
                </c:pt>
                <c:pt idx="2382" formatCode="General">
                  <c:v>0</c:v>
                </c:pt>
                <c:pt idx="2383" formatCode="General">
                  <c:v>0</c:v>
                </c:pt>
                <c:pt idx="2384" formatCode="General">
                  <c:v>0</c:v>
                </c:pt>
                <c:pt idx="2385" formatCode="General">
                  <c:v>0</c:v>
                </c:pt>
                <c:pt idx="2386" formatCode="General">
                  <c:v>0</c:v>
                </c:pt>
                <c:pt idx="2387" formatCode="General">
                  <c:v>0</c:v>
                </c:pt>
                <c:pt idx="2388" formatCode="General">
                  <c:v>0</c:v>
                </c:pt>
                <c:pt idx="2389" formatCode="General">
                  <c:v>0</c:v>
                </c:pt>
                <c:pt idx="2390" formatCode="General">
                  <c:v>0</c:v>
                </c:pt>
                <c:pt idx="2391" formatCode="General">
                  <c:v>0</c:v>
                </c:pt>
                <c:pt idx="2392" formatCode="General">
                  <c:v>0</c:v>
                </c:pt>
                <c:pt idx="2393" formatCode="General">
                  <c:v>0</c:v>
                </c:pt>
                <c:pt idx="2394" formatCode="General">
                  <c:v>0</c:v>
                </c:pt>
                <c:pt idx="2395" formatCode="General">
                  <c:v>0</c:v>
                </c:pt>
                <c:pt idx="2396" formatCode="General">
                  <c:v>0</c:v>
                </c:pt>
                <c:pt idx="2397" formatCode="General">
                  <c:v>0</c:v>
                </c:pt>
                <c:pt idx="2398" formatCode="General">
                  <c:v>0</c:v>
                </c:pt>
                <c:pt idx="2399" formatCode="General">
                  <c:v>0</c:v>
                </c:pt>
                <c:pt idx="2400" formatCode="General">
                  <c:v>0</c:v>
                </c:pt>
                <c:pt idx="2401" formatCode="General">
                  <c:v>0</c:v>
                </c:pt>
                <c:pt idx="2402" formatCode="General">
                  <c:v>0</c:v>
                </c:pt>
                <c:pt idx="2403" formatCode="General">
                  <c:v>0</c:v>
                </c:pt>
                <c:pt idx="2404" formatCode="General">
                  <c:v>0</c:v>
                </c:pt>
                <c:pt idx="2405" formatCode="General">
                  <c:v>0</c:v>
                </c:pt>
                <c:pt idx="2406" formatCode="General">
                  <c:v>0</c:v>
                </c:pt>
                <c:pt idx="2407" formatCode="General">
                  <c:v>0</c:v>
                </c:pt>
                <c:pt idx="2408" formatCode="General">
                  <c:v>0</c:v>
                </c:pt>
                <c:pt idx="2409" formatCode="General">
                  <c:v>0</c:v>
                </c:pt>
                <c:pt idx="2410" formatCode="General">
                  <c:v>0</c:v>
                </c:pt>
                <c:pt idx="2411" formatCode="General">
                  <c:v>0</c:v>
                </c:pt>
                <c:pt idx="2412" formatCode="General">
                  <c:v>0</c:v>
                </c:pt>
                <c:pt idx="2413" formatCode="General">
                  <c:v>0</c:v>
                </c:pt>
                <c:pt idx="2414" formatCode="General">
                  <c:v>0</c:v>
                </c:pt>
                <c:pt idx="2415" formatCode="General">
                  <c:v>0</c:v>
                </c:pt>
                <c:pt idx="2416" formatCode="General">
                  <c:v>0</c:v>
                </c:pt>
                <c:pt idx="2417" formatCode="General">
                  <c:v>0</c:v>
                </c:pt>
                <c:pt idx="2418" formatCode="General">
                  <c:v>0</c:v>
                </c:pt>
                <c:pt idx="2419" formatCode="General">
                  <c:v>0</c:v>
                </c:pt>
                <c:pt idx="2420" formatCode="General">
                  <c:v>0</c:v>
                </c:pt>
                <c:pt idx="2421" formatCode="General">
                  <c:v>0</c:v>
                </c:pt>
                <c:pt idx="2422" formatCode="General">
                  <c:v>0</c:v>
                </c:pt>
                <c:pt idx="2423" formatCode="General">
                  <c:v>0</c:v>
                </c:pt>
                <c:pt idx="2424" formatCode="General">
                  <c:v>0</c:v>
                </c:pt>
                <c:pt idx="2425" formatCode="General">
                  <c:v>0</c:v>
                </c:pt>
                <c:pt idx="2426" formatCode="General">
                  <c:v>0</c:v>
                </c:pt>
                <c:pt idx="2427" formatCode="General">
                  <c:v>0</c:v>
                </c:pt>
                <c:pt idx="2428" formatCode="General">
                  <c:v>0</c:v>
                </c:pt>
                <c:pt idx="2429" formatCode="General">
                  <c:v>0</c:v>
                </c:pt>
                <c:pt idx="2430" formatCode="General">
                  <c:v>0</c:v>
                </c:pt>
                <c:pt idx="2431" formatCode="General">
                  <c:v>0</c:v>
                </c:pt>
                <c:pt idx="2432" formatCode="General">
                  <c:v>0</c:v>
                </c:pt>
                <c:pt idx="2433" formatCode="General">
                  <c:v>0</c:v>
                </c:pt>
                <c:pt idx="2434" formatCode="General">
                  <c:v>0</c:v>
                </c:pt>
                <c:pt idx="2435" formatCode="General">
                  <c:v>0</c:v>
                </c:pt>
                <c:pt idx="2436" formatCode="General">
                  <c:v>0</c:v>
                </c:pt>
                <c:pt idx="2437" formatCode="General">
                  <c:v>0</c:v>
                </c:pt>
                <c:pt idx="2438" formatCode="General">
                  <c:v>0</c:v>
                </c:pt>
                <c:pt idx="2439" formatCode="General">
                  <c:v>0</c:v>
                </c:pt>
                <c:pt idx="2440" formatCode="General">
                  <c:v>0</c:v>
                </c:pt>
                <c:pt idx="2441" formatCode="General">
                  <c:v>0</c:v>
                </c:pt>
                <c:pt idx="2442" formatCode="General">
                  <c:v>0</c:v>
                </c:pt>
                <c:pt idx="2443" formatCode="General">
                  <c:v>0</c:v>
                </c:pt>
                <c:pt idx="2444" formatCode="General">
                  <c:v>0</c:v>
                </c:pt>
                <c:pt idx="2445" formatCode="General">
                  <c:v>0</c:v>
                </c:pt>
                <c:pt idx="2446" formatCode="General">
                  <c:v>0</c:v>
                </c:pt>
                <c:pt idx="2447" formatCode="General">
                  <c:v>0</c:v>
                </c:pt>
                <c:pt idx="2448" formatCode="General">
                  <c:v>0</c:v>
                </c:pt>
                <c:pt idx="2449" formatCode="General">
                  <c:v>0</c:v>
                </c:pt>
                <c:pt idx="2450" formatCode="General">
                  <c:v>0</c:v>
                </c:pt>
                <c:pt idx="2451" formatCode="General">
                  <c:v>0</c:v>
                </c:pt>
                <c:pt idx="2452" formatCode="General">
                  <c:v>0</c:v>
                </c:pt>
                <c:pt idx="2453" formatCode="General">
                  <c:v>0</c:v>
                </c:pt>
                <c:pt idx="2454" formatCode="General">
                  <c:v>0</c:v>
                </c:pt>
                <c:pt idx="2455" formatCode="General">
                  <c:v>0</c:v>
                </c:pt>
                <c:pt idx="2456" formatCode="General">
                  <c:v>0</c:v>
                </c:pt>
                <c:pt idx="2457" formatCode="General">
                  <c:v>0</c:v>
                </c:pt>
                <c:pt idx="2458" formatCode="General">
                  <c:v>0</c:v>
                </c:pt>
                <c:pt idx="2459" formatCode="General">
                  <c:v>0</c:v>
                </c:pt>
                <c:pt idx="2460" formatCode="General">
                  <c:v>0</c:v>
                </c:pt>
                <c:pt idx="2461" formatCode="General">
                  <c:v>0</c:v>
                </c:pt>
                <c:pt idx="2462" formatCode="General">
                  <c:v>0</c:v>
                </c:pt>
                <c:pt idx="2463" formatCode="General">
                  <c:v>0</c:v>
                </c:pt>
                <c:pt idx="2464" formatCode="General">
                  <c:v>0</c:v>
                </c:pt>
                <c:pt idx="2465" formatCode="General">
                  <c:v>0</c:v>
                </c:pt>
                <c:pt idx="2466" formatCode="General">
                  <c:v>0</c:v>
                </c:pt>
                <c:pt idx="2467" formatCode="General">
                  <c:v>0</c:v>
                </c:pt>
                <c:pt idx="2468" formatCode="General">
                  <c:v>0</c:v>
                </c:pt>
                <c:pt idx="2469" formatCode="General">
                  <c:v>0</c:v>
                </c:pt>
                <c:pt idx="2470" formatCode="General">
                  <c:v>0</c:v>
                </c:pt>
                <c:pt idx="2471" formatCode="General">
                  <c:v>0</c:v>
                </c:pt>
                <c:pt idx="2472" formatCode="General">
                  <c:v>0</c:v>
                </c:pt>
                <c:pt idx="2473" formatCode="General">
                  <c:v>0</c:v>
                </c:pt>
                <c:pt idx="2474" formatCode="General">
                  <c:v>0</c:v>
                </c:pt>
                <c:pt idx="2475" formatCode="General">
                  <c:v>0</c:v>
                </c:pt>
                <c:pt idx="2476" formatCode="General">
                  <c:v>0</c:v>
                </c:pt>
                <c:pt idx="2477" formatCode="General">
                  <c:v>0</c:v>
                </c:pt>
                <c:pt idx="2478" formatCode="General">
                  <c:v>0</c:v>
                </c:pt>
                <c:pt idx="2479" formatCode="General">
                  <c:v>0</c:v>
                </c:pt>
                <c:pt idx="2480" formatCode="General">
                  <c:v>0</c:v>
                </c:pt>
                <c:pt idx="2481" formatCode="General">
                  <c:v>0</c:v>
                </c:pt>
                <c:pt idx="2482" formatCode="General">
                  <c:v>0</c:v>
                </c:pt>
                <c:pt idx="2483" formatCode="General">
                  <c:v>0</c:v>
                </c:pt>
                <c:pt idx="2484" formatCode="General">
                  <c:v>0</c:v>
                </c:pt>
                <c:pt idx="2485" formatCode="General">
                  <c:v>0</c:v>
                </c:pt>
                <c:pt idx="2486" formatCode="General">
                  <c:v>0</c:v>
                </c:pt>
                <c:pt idx="2487" formatCode="General">
                  <c:v>0</c:v>
                </c:pt>
                <c:pt idx="2488" formatCode="General">
                  <c:v>0</c:v>
                </c:pt>
                <c:pt idx="2489" formatCode="General">
                  <c:v>0</c:v>
                </c:pt>
                <c:pt idx="2490" formatCode="General">
                  <c:v>0</c:v>
                </c:pt>
                <c:pt idx="2491" formatCode="General">
                  <c:v>0</c:v>
                </c:pt>
                <c:pt idx="2492" formatCode="General">
                  <c:v>0</c:v>
                </c:pt>
                <c:pt idx="2493" formatCode="General">
                  <c:v>0</c:v>
                </c:pt>
                <c:pt idx="2494" formatCode="General">
                  <c:v>0</c:v>
                </c:pt>
                <c:pt idx="2495" formatCode="General">
                  <c:v>0</c:v>
                </c:pt>
                <c:pt idx="2496" formatCode="General">
                  <c:v>0</c:v>
                </c:pt>
                <c:pt idx="2497" formatCode="General">
                  <c:v>0</c:v>
                </c:pt>
                <c:pt idx="2498" formatCode="General">
                  <c:v>0</c:v>
                </c:pt>
                <c:pt idx="2499" formatCode="General">
                  <c:v>0</c:v>
                </c:pt>
                <c:pt idx="2500" formatCode="General">
                  <c:v>0</c:v>
                </c:pt>
                <c:pt idx="2501" formatCode="General">
                  <c:v>0</c:v>
                </c:pt>
                <c:pt idx="2502" formatCode="General">
                  <c:v>0</c:v>
                </c:pt>
                <c:pt idx="2503" formatCode="General">
                  <c:v>0</c:v>
                </c:pt>
                <c:pt idx="2504" formatCode="General">
                  <c:v>0</c:v>
                </c:pt>
                <c:pt idx="2505" formatCode="General">
                  <c:v>0</c:v>
                </c:pt>
                <c:pt idx="2506" formatCode="General">
                  <c:v>0</c:v>
                </c:pt>
                <c:pt idx="2507" formatCode="General">
                  <c:v>0</c:v>
                </c:pt>
                <c:pt idx="2508" formatCode="General">
                  <c:v>0</c:v>
                </c:pt>
                <c:pt idx="2509" formatCode="General">
                  <c:v>0</c:v>
                </c:pt>
                <c:pt idx="2510" formatCode="General">
                  <c:v>0</c:v>
                </c:pt>
                <c:pt idx="2511" formatCode="General">
                  <c:v>0</c:v>
                </c:pt>
                <c:pt idx="2512" formatCode="General">
                  <c:v>0</c:v>
                </c:pt>
                <c:pt idx="2513" formatCode="General">
                  <c:v>0</c:v>
                </c:pt>
                <c:pt idx="2514" formatCode="General">
                  <c:v>0</c:v>
                </c:pt>
                <c:pt idx="2515" formatCode="General">
                  <c:v>0</c:v>
                </c:pt>
                <c:pt idx="2516" formatCode="General">
                  <c:v>0</c:v>
                </c:pt>
                <c:pt idx="2517" formatCode="General">
                  <c:v>0</c:v>
                </c:pt>
                <c:pt idx="2518" formatCode="General">
                  <c:v>0</c:v>
                </c:pt>
                <c:pt idx="2519" formatCode="General">
                  <c:v>0</c:v>
                </c:pt>
                <c:pt idx="2520" formatCode="General">
                  <c:v>0</c:v>
                </c:pt>
                <c:pt idx="2521" formatCode="General">
                  <c:v>0</c:v>
                </c:pt>
                <c:pt idx="2522" formatCode="General">
                  <c:v>0</c:v>
                </c:pt>
                <c:pt idx="2523" formatCode="General">
                  <c:v>0</c:v>
                </c:pt>
                <c:pt idx="2524" formatCode="General">
                  <c:v>0</c:v>
                </c:pt>
                <c:pt idx="2525" formatCode="General">
                  <c:v>0</c:v>
                </c:pt>
                <c:pt idx="2526" formatCode="General">
                  <c:v>0</c:v>
                </c:pt>
                <c:pt idx="2527" formatCode="General">
                  <c:v>0</c:v>
                </c:pt>
                <c:pt idx="2528" formatCode="General">
                  <c:v>0</c:v>
                </c:pt>
                <c:pt idx="2529" formatCode="General">
                  <c:v>0</c:v>
                </c:pt>
                <c:pt idx="2530" formatCode="General">
                  <c:v>0</c:v>
                </c:pt>
                <c:pt idx="2531" formatCode="General">
                  <c:v>0</c:v>
                </c:pt>
                <c:pt idx="2532" formatCode="General">
                  <c:v>0</c:v>
                </c:pt>
                <c:pt idx="2533" formatCode="General">
                  <c:v>0</c:v>
                </c:pt>
                <c:pt idx="2534" formatCode="General">
                  <c:v>0</c:v>
                </c:pt>
                <c:pt idx="2535" formatCode="General">
                  <c:v>0</c:v>
                </c:pt>
                <c:pt idx="2536" formatCode="General">
                  <c:v>0</c:v>
                </c:pt>
                <c:pt idx="2537" formatCode="General">
                  <c:v>0</c:v>
                </c:pt>
                <c:pt idx="2538" formatCode="General">
                  <c:v>0</c:v>
                </c:pt>
                <c:pt idx="2539" formatCode="General">
                  <c:v>0</c:v>
                </c:pt>
                <c:pt idx="2540" formatCode="General">
                  <c:v>0</c:v>
                </c:pt>
                <c:pt idx="2541" formatCode="General">
                  <c:v>0</c:v>
                </c:pt>
                <c:pt idx="2542" formatCode="General">
                  <c:v>0</c:v>
                </c:pt>
                <c:pt idx="2543" formatCode="General">
                  <c:v>0</c:v>
                </c:pt>
                <c:pt idx="2544" formatCode="General">
                  <c:v>0</c:v>
                </c:pt>
                <c:pt idx="2545" formatCode="General">
                  <c:v>0</c:v>
                </c:pt>
                <c:pt idx="2546" formatCode="General">
                  <c:v>0</c:v>
                </c:pt>
                <c:pt idx="2547" formatCode="General">
                  <c:v>0</c:v>
                </c:pt>
                <c:pt idx="2548" formatCode="General">
                  <c:v>0</c:v>
                </c:pt>
                <c:pt idx="2549" formatCode="General">
                  <c:v>0</c:v>
                </c:pt>
                <c:pt idx="2550" formatCode="General">
                  <c:v>0</c:v>
                </c:pt>
                <c:pt idx="2551" formatCode="General">
                  <c:v>0</c:v>
                </c:pt>
                <c:pt idx="2552" formatCode="General">
                  <c:v>0</c:v>
                </c:pt>
                <c:pt idx="2553" formatCode="General">
                  <c:v>0</c:v>
                </c:pt>
                <c:pt idx="2554" formatCode="General">
                  <c:v>0</c:v>
                </c:pt>
                <c:pt idx="2555" formatCode="General">
                  <c:v>0</c:v>
                </c:pt>
                <c:pt idx="2556" formatCode="General">
                  <c:v>0</c:v>
                </c:pt>
                <c:pt idx="2557" formatCode="General">
                  <c:v>0</c:v>
                </c:pt>
                <c:pt idx="2558" formatCode="General">
                  <c:v>0</c:v>
                </c:pt>
                <c:pt idx="2559" formatCode="General">
                  <c:v>0</c:v>
                </c:pt>
                <c:pt idx="2560" formatCode="General">
                  <c:v>0</c:v>
                </c:pt>
                <c:pt idx="2561" formatCode="General">
                  <c:v>0</c:v>
                </c:pt>
                <c:pt idx="2562" formatCode="General">
                  <c:v>0</c:v>
                </c:pt>
                <c:pt idx="2563" formatCode="General">
                  <c:v>0</c:v>
                </c:pt>
                <c:pt idx="2564" formatCode="General">
                  <c:v>0</c:v>
                </c:pt>
                <c:pt idx="2565" formatCode="General">
                  <c:v>0</c:v>
                </c:pt>
                <c:pt idx="2566" formatCode="General">
                  <c:v>0</c:v>
                </c:pt>
                <c:pt idx="2567" formatCode="General">
                  <c:v>0</c:v>
                </c:pt>
                <c:pt idx="2568" formatCode="General">
                  <c:v>0</c:v>
                </c:pt>
                <c:pt idx="2569" formatCode="General">
                  <c:v>0</c:v>
                </c:pt>
                <c:pt idx="2570" formatCode="General">
                  <c:v>0</c:v>
                </c:pt>
                <c:pt idx="2571" formatCode="General">
                  <c:v>0</c:v>
                </c:pt>
                <c:pt idx="2572" formatCode="General">
                  <c:v>0</c:v>
                </c:pt>
                <c:pt idx="2573" formatCode="General">
                  <c:v>0</c:v>
                </c:pt>
                <c:pt idx="2574" formatCode="General">
                  <c:v>0</c:v>
                </c:pt>
                <c:pt idx="2575" formatCode="General">
                  <c:v>0</c:v>
                </c:pt>
                <c:pt idx="2576" formatCode="General">
                  <c:v>0</c:v>
                </c:pt>
                <c:pt idx="2577" formatCode="General">
                  <c:v>0</c:v>
                </c:pt>
                <c:pt idx="2578" formatCode="General">
                  <c:v>0</c:v>
                </c:pt>
                <c:pt idx="2579" formatCode="General">
                  <c:v>0</c:v>
                </c:pt>
                <c:pt idx="2580" formatCode="General">
                  <c:v>0</c:v>
                </c:pt>
                <c:pt idx="2581" formatCode="General">
                  <c:v>0</c:v>
                </c:pt>
                <c:pt idx="2582" formatCode="General">
                  <c:v>0</c:v>
                </c:pt>
                <c:pt idx="2583" formatCode="General">
                  <c:v>0</c:v>
                </c:pt>
                <c:pt idx="2584" formatCode="General">
                  <c:v>0</c:v>
                </c:pt>
                <c:pt idx="2585" formatCode="General">
                  <c:v>0</c:v>
                </c:pt>
                <c:pt idx="2586" formatCode="General">
                  <c:v>0</c:v>
                </c:pt>
                <c:pt idx="2587" formatCode="General">
                  <c:v>0</c:v>
                </c:pt>
                <c:pt idx="2588" formatCode="General">
                  <c:v>0</c:v>
                </c:pt>
                <c:pt idx="2589" formatCode="General">
                  <c:v>0</c:v>
                </c:pt>
                <c:pt idx="2590" formatCode="General">
                  <c:v>0</c:v>
                </c:pt>
                <c:pt idx="2591" formatCode="General">
                  <c:v>0</c:v>
                </c:pt>
                <c:pt idx="2592" formatCode="General">
                  <c:v>0</c:v>
                </c:pt>
                <c:pt idx="2593" formatCode="General">
                  <c:v>0</c:v>
                </c:pt>
                <c:pt idx="2594" formatCode="General">
                  <c:v>0</c:v>
                </c:pt>
                <c:pt idx="2595" formatCode="General">
                  <c:v>0</c:v>
                </c:pt>
                <c:pt idx="2596" formatCode="General">
                  <c:v>0</c:v>
                </c:pt>
                <c:pt idx="2597" formatCode="General">
                  <c:v>0</c:v>
                </c:pt>
                <c:pt idx="2598" formatCode="General">
                  <c:v>0</c:v>
                </c:pt>
                <c:pt idx="2599" formatCode="General">
                  <c:v>0</c:v>
                </c:pt>
                <c:pt idx="2600" formatCode="General">
                  <c:v>0</c:v>
                </c:pt>
                <c:pt idx="2601" formatCode="General">
                  <c:v>0</c:v>
                </c:pt>
                <c:pt idx="2602" formatCode="General">
                  <c:v>0</c:v>
                </c:pt>
                <c:pt idx="2603" formatCode="General">
                  <c:v>0</c:v>
                </c:pt>
                <c:pt idx="2604" formatCode="General">
                  <c:v>0</c:v>
                </c:pt>
                <c:pt idx="2605" formatCode="General">
                  <c:v>0</c:v>
                </c:pt>
                <c:pt idx="2606" formatCode="General">
                  <c:v>0</c:v>
                </c:pt>
                <c:pt idx="2607" formatCode="General">
                  <c:v>0</c:v>
                </c:pt>
                <c:pt idx="2608" formatCode="General">
                  <c:v>0</c:v>
                </c:pt>
                <c:pt idx="2609" formatCode="General">
                  <c:v>0</c:v>
                </c:pt>
                <c:pt idx="2610" formatCode="General">
                  <c:v>0</c:v>
                </c:pt>
                <c:pt idx="2611" formatCode="General">
                  <c:v>0</c:v>
                </c:pt>
                <c:pt idx="2612" formatCode="General">
                  <c:v>0</c:v>
                </c:pt>
                <c:pt idx="2613" formatCode="General">
                  <c:v>0</c:v>
                </c:pt>
                <c:pt idx="2614" formatCode="General">
                  <c:v>0</c:v>
                </c:pt>
                <c:pt idx="2615" formatCode="General">
                  <c:v>0</c:v>
                </c:pt>
                <c:pt idx="2616" formatCode="General">
                  <c:v>0</c:v>
                </c:pt>
                <c:pt idx="2617" formatCode="General">
                  <c:v>0</c:v>
                </c:pt>
                <c:pt idx="2618" formatCode="General">
                  <c:v>0</c:v>
                </c:pt>
                <c:pt idx="2619" formatCode="General">
                  <c:v>0</c:v>
                </c:pt>
                <c:pt idx="2620" formatCode="General">
                  <c:v>0</c:v>
                </c:pt>
                <c:pt idx="2621" formatCode="General">
                  <c:v>0</c:v>
                </c:pt>
                <c:pt idx="2622" formatCode="General">
                  <c:v>0</c:v>
                </c:pt>
                <c:pt idx="2623" formatCode="General">
                  <c:v>0</c:v>
                </c:pt>
                <c:pt idx="2624" formatCode="General">
                  <c:v>0</c:v>
                </c:pt>
                <c:pt idx="2625" formatCode="General">
                  <c:v>0</c:v>
                </c:pt>
                <c:pt idx="2626" formatCode="General">
                  <c:v>0</c:v>
                </c:pt>
                <c:pt idx="2627" formatCode="General">
                  <c:v>0</c:v>
                </c:pt>
                <c:pt idx="2628" formatCode="General">
                  <c:v>0</c:v>
                </c:pt>
                <c:pt idx="2629" formatCode="General">
                  <c:v>0</c:v>
                </c:pt>
                <c:pt idx="2630" formatCode="General">
                  <c:v>0</c:v>
                </c:pt>
                <c:pt idx="2631" formatCode="General">
                  <c:v>0</c:v>
                </c:pt>
                <c:pt idx="2632" formatCode="General">
                  <c:v>0</c:v>
                </c:pt>
                <c:pt idx="2633" formatCode="General">
                  <c:v>0</c:v>
                </c:pt>
                <c:pt idx="2634" formatCode="General">
                  <c:v>0</c:v>
                </c:pt>
                <c:pt idx="2635" formatCode="General">
                  <c:v>0</c:v>
                </c:pt>
                <c:pt idx="2636" formatCode="General">
                  <c:v>0</c:v>
                </c:pt>
                <c:pt idx="2637" formatCode="General">
                  <c:v>0</c:v>
                </c:pt>
                <c:pt idx="2638" formatCode="General">
                  <c:v>0</c:v>
                </c:pt>
                <c:pt idx="2639" formatCode="General">
                  <c:v>0</c:v>
                </c:pt>
                <c:pt idx="2640" formatCode="General">
                  <c:v>0</c:v>
                </c:pt>
                <c:pt idx="2641" formatCode="General">
                  <c:v>0</c:v>
                </c:pt>
                <c:pt idx="2642" formatCode="General">
                  <c:v>0</c:v>
                </c:pt>
                <c:pt idx="2643" formatCode="General">
                  <c:v>0</c:v>
                </c:pt>
                <c:pt idx="2644" formatCode="General">
                  <c:v>0</c:v>
                </c:pt>
                <c:pt idx="2645" formatCode="General">
                  <c:v>0</c:v>
                </c:pt>
                <c:pt idx="2646" formatCode="General">
                  <c:v>0</c:v>
                </c:pt>
                <c:pt idx="2647" formatCode="General">
                  <c:v>0</c:v>
                </c:pt>
                <c:pt idx="2648" formatCode="General">
                  <c:v>0</c:v>
                </c:pt>
                <c:pt idx="2649" formatCode="General">
                  <c:v>0</c:v>
                </c:pt>
                <c:pt idx="2650" formatCode="General">
                  <c:v>0</c:v>
                </c:pt>
                <c:pt idx="2651" formatCode="General">
                  <c:v>0</c:v>
                </c:pt>
                <c:pt idx="2652" formatCode="General">
                  <c:v>0</c:v>
                </c:pt>
                <c:pt idx="2653" formatCode="General">
                  <c:v>0</c:v>
                </c:pt>
                <c:pt idx="2654" formatCode="General">
                  <c:v>0</c:v>
                </c:pt>
                <c:pt idx="2655" formatCode="General">
                  <c:v>0</c:v>
                </c:pt>
                <c:pt idx="2656" formatCode="General">
                  <c:v>0</c:v>
                </c:pt>
                <c:pt idx="2657" formatCode="General">
                  <c:v>0</c:v>
                </c:pt>
                <c:pt idx="2658" formatCode="General">
                  <c:v>0</c:v>
                </c:pt>
                <c:pt idx="2659" formatCode="General">
                  <c:v>0</c:v>
                </c:pt>
                <c:pt idx="2660" formatCode="General">
                  <c:v>0</c:v>
                </c:pt>
                <c:pt idx="2661" formatCode="General">
                  <c:v>0</c:v>
                </c:pt>
                <c:pt idx="2662" formatCode="General">
                  <c:v>0</c:v>
                </c:pt>
                <c:pt idx="2663" formatCode="General">
                  <c:v>0</c:v>
                </c:pt>
                <c:pt idx="2664" formatCode="General">
                  <c:v>0</c:v>
                </c:pt>
                <c:pt idx="2665" formatCode="General">
                  <c:v>0</c:v>
                </c:pt>
                <c:pt idx="2666" formatCode="General">
                  <c:v>0</c:v>
                </c:pt>
                <c:pt idx="2667" formatCode="General">
                  <c:v>0</c:v>
                </c:pt>
                <c:pt idx="2668" formatCode="General">
                  <c:v>0</c:v>
                </c:pt>
                <c:pt idx="2669" formatCode="General">
                  <c:v>0</c:v>
                </c:pt>
                <c:pt idx="2670" formatCode="General">
                  <c:v>0</c:v>
                </c:pt>
                <c:pt idx="2671" formatCode="General">
                  <c:v>0</c:v>
                </c:pt>
                <c:pt idx="2672" formatCode="General">
                  <c:v>0</c:v>
                </c:pt>
                <c:pt idx="2673" formatCode="General">
                  <c:v>0</c:v>
                </c:pt>
                <c:pt idx="2674" formatCode="General">
                  <c:v>0</c:v>
                </c:pt>
                <c:pt idx="2675" formatCode="General">
                  <c:v>0</c:v>
                </c:pt>
                <c:pt idx="2676" formatCode="General">
                  <c:v>0</c:v>
                </c:pt>
                <c:pt idx="2677" formatCode="General">
                  <c:v>0</c:v>
                </c:pt>
                <c:pt idx="2678" formatCode="General">
                  <c:v>0</c:v>
                </c:pt>
                <c:pt idx="2679" formatCode="General">
                  <c:v>0</c:v>
                </c:pt>
                <c:pt idx="2680" formatCode="General">
                  <c:v>0</c:v>
                </c:pt>
                <c:pt idx="2681" formatCode="General">
                  <c:v>0</c:v>
                </c:pt>
                <c:pt idx="2682" formatCode="General">
                  <c:v>0</c:v>
                </c:pt>
                <c:pt idx="2683" formatCode="General">
                  <c:v>0</c:v>
                </c:pt>
                <c:pt idx="2684" formatCode="General">
                  <c:v>0</c:v>
                </c:pt>
                <c:pt idx="2685" formatCode="General">
                  <c:v>0</c:v>
                </c:pt>
                <c:pt idx="2686" formatCode="General">
                  <c:v>0</c:v>
                </c:pt>
                <c:pt idx="2687" formatCode="General">
                  <c:v>0</c:v>
                </c:pt>
                <c:pt idx="2688" formatCode="General">
                  <c:v>0</c:v>
                </c:pt>
                <c:pt idx="2689" formatCode="General">
                  <c:v>0</c:v>
                </c:pt>
                <c:pt idx="2690" formatCode="General">
                  <c:v>0</c:v>
                </c:pt>
                <c:pt idx="2691" formatCode="General">
                  <c:v>0</c:v>
                </c:pt>
                <c:pt idx="2692" formatCode="General">
                  <c:v>0</c:v>
                </c:pt>
                <c:pt idx="2693" formatCode="General">
                  <c:v>0</c:v>
                </c:pt>
                <c:pt idx="2694" formatCode="General">
                  <c:v>0</c:v>
                </c:pt>
                <c:pt idx="2695" formatCode="General">
                  <c:v>0</c:v>
                </c:pt>
                <c:pt idx="2696" formatCode="General">
                  <c:v>0</c:v>
                </c:pt>
                <c:pt idx="2697" formatCode="General">
                  <c:v>0</c:v>
                </c:pt>
                <c:pt idx="2698" formatCode="General">
                  <c:v>0</c:v>
                </c:pt>
                <c:pt idx="2699" formatCode="General">
                  <c:v>0</c:v>
                </c:pt>
                <c:pt idx="2700" formatCode="General">
                  <c:v>0</c:v>
                </c:pt>
                <c:pt idx="2701" formatCode="General">
                  <c:v>0</c:v>
                </c:pt>
                <c:pt idx="2702" formatCode="General">
                  <c:v>0</c:v>
                </c:pt>
                <c:pt idx="2703" formatCode="General">
                  <c:v>0</c:v>
                </c:pt>
                <c:pt idx="2704" formatCode="General">
                  <c:v>0</c:v>
                </c:pt>
                <c:pt idx="2705" formatCode="General">
                  <c:v>0</c:v>
                </c:pt>
                <c:pt idx="2706" formatCode="General">
                  <c:v>0</c:v>
                </c:pt>
                <c:pt idx="2707" formatCode="General">
                  <c:v>0</c:v>
                </c:pt>
                <c:pt idx="2708" formatCode="General">
                  <c:v>0</c:v>
                </c:pt>
                <c:pt idx="2709" formatCode="General">
                  <c:v>0</c:v>
                </c:pt>
                <c:pt idx="2710" formatCode="General">
                  <c:v>0</c:v>
                </c:pt>
                <c:pt idx="2711" formatCode="General">
                  <c:v>0</c:v>
                </c:pt>
                <c:pt idx="2712" formatCode="General">
                  <c:v>0</c:v>
                </c:pt>
                <c:pt idx="2713" formatCode="General">
                  <c:v>0</c:v>
                </c:pt>
                <c:pt idx="2714" formatCode="General">
                  <c:v>0</c:v>
                </c:pt>
                <c:pt idx="2715" formatCode="General">
                  <c:v>0</c:v>
                </c:pt>
                <c:pt idx="2716" formatCode="General">
                  <c:v>0</c:v>
                </c:pt>
                <c:pt idx="2717" formatCode="General">
                  <c:v>0</c:v>
                </c:pt>
                <c:pt idx="2718" formatCode="General">
                  <c:v>0</c:v>
                </c:pt>
                <c:pt idx="2719" formatCode="General">
                  <c:v>0</c:v>
                </c:pt>
                <c:pt idx="2720" formatCode="General">
                  <c:v>0</c:v>
                </c:pt>
                <c:pt idx="2721" formatCode="General">
                  <c:v>0</c:v>
                </c:pt>
                <c:pt idx="2722" formatCode="General">
                  <c:v>0</c:v>
                </c:pt>
                <c:pt idx="2723" formatCode="General">
                  <c:v>0</c:v>
                </c:pt>
                <c:pt idx="2724" formatCode="General">
                  <c:v>0</c:v>
                </c:pt>
                <c:pt idx="2725" formatCode="General">
                  <c:v>0</c:v>
                </c:pt>
                <c:pt idx="2726" formatCode="General">
                  <c:v>0</c:v>
                </c:pt>
                <c:pt idx="2727" formatCode="General">
                  <c:v>0</c:v>
                </c:pt>
                <c:pt idx="2728" formatCode="General">
                  <c:v>0</c:v>
                </c:pt>
                <c:pt idx="2729" formatCode="General">
                  <c:v>0</c:v>
                </c:pt>
                <c:pt idx="2730" formatCode="General">
                  <c:v>0</c:v>
                </c:pt>
                <c:pt idx="2731" formatCode="General">
                  <c:v>0</c:v>
                </c:pt>
                <c:pt idx="2732" formatCode="General">
                  <c:v>0</c:v>
                </c:pt>
                <c:pt idx="2733" formatCode="General">
                  <c:v>0</c:v>
                </c:pt>
                <c:pt idx="2734" formatCode="General">
                  <c:v>0</c:v>
                </c:pt>
                <c:pt idx="2735" formatCode="General">
                  <c:v>0</c:v>
                </c:pt>
                <c:pt idx="2736" formatCode="General">
                  <c:v>0</c:v>
                </c:pt>
                <c:pt idx="2737" formatCode="General">
                  <c:v>0</c:v>
                </c:pt>
                <c:pt idx="2738" formatCode="General">
                  <c:v>0</c:v>
                </c:pt>
                <c:pt idx="2739" formatCode="General">
                  <c:v>0</c:v>
                </c:pt>
                <c:pt idx="2740" formatCode="General">
                  <c:v>0</c:v>
                </c:pt>
                <c:pt idx="2741" formatCode="General">
                  <c:v>0</c:v>
                </c:pt>
                <c:pt idx="2742" formatCode="General">
                  <c:v>0</c:v>
                </c:pt>
                <c:pt idx="2743" formatCode="General">
                  <c:v>0</c:v>
                </c:pt>
                <c:pt idx="2744" formatCode="General">
                  <c:v>0</c:v>
                </c:pt>
                <c:pt idx="2745" formatCode="General">
                  <c:v>0</c:v>
                </c:pt>
                <c:pt idx="2746" formatCode="General">
                  <c:v>0</c:v>
                </c:pt>
                <c:pt idx="2747" formatCode="General">
                  <c:v>0</c:v>
                </c:pt>
                <c:pt idx="2748" formatCode="General">
                  <c:v>0</c:v>
                </c:pt>
                <c:pt idx="2749" formatCode="General">
                  <c:v>0</c:v>
                </c:pt>
                <c:pt idx="2750" formatCode="General">
                  <c:v>0</c:v>
                </c:pt>
                <c:pt idx="2751" formatCode="General">
                  <c:v>0</c:v>
                </c:pt>
                <c:pt idx="2752" formatCode="General">
                  <c:v>0</c:v>
                </c:pt>
                <c:pt idx="2753" formatCode="General">
                  <c:v>0</c:v>
                </c:pt>
                <c:pt idx="2754" formatCode="General">
                  <c:v>0</c:v>
                </c:pt>
                <c:pt idx="2755" formatCode="General">
                  <c:v>0</c:v>
                </c:pt>
                <c:pt idx="2756" formatCode="General">
                  <c:v>0</c:v>
                </c:pt>
                <c:pt idx="2757" formatCode="General">
                  <c:v>0</c:v>
                </c:pt>
                <c:pt idx="2758" formatCode="General">
                  <c:v>0</c:v>
                </c:pt>
                <c:pt idx="2759" formatCode="General">
                  <c:v>0</c:v>
                </c:pt>
                <c:pt idx="2760" formatCode="General">
                  <c:v>0</c:v>
                </c:pt>
                <c:pt idx="2761" formatCode="General">
                  <c:v>0</c:v>
                </c:pt>
                <c:pt idx="2762" formatCode="General">
                  <c:v>0</c:v>
                </c:pt>
                <c:pt idx="2763" formatCode="General">
                  <c:v>0</c:v>
                </c:pt>
                <c:pt idx="2764" formatCode="General">
                  <c:v>0</c:v>
                </c:pt>
                <c:pt idx="2765" formatCode="General">
                  <c:v>0</c:v>
                </c:pt>
                <c:pt idx="2766" formatCode="General">
                  <c:v>0</c:v>
                </c:pt>
                <c:pt idx="2767" formatCode="General">
                  <c:v>0</c:v>
                </c:pt>
                <c:pt idx="2768" formatCode="General">
                  <c:v>0</c:v>
                </c:pt>
                <c:pt idx="2769" formatCode="General">
                  <c:v>0</c:v>
                </c:pt>
                <c:pt idx="2770" formatCode="General">
                  <c:v>0</c:v>
                </c:pt>
                <c:pt idx="2771" formatCode="General">
                  <c:v>0</c:v>
                </c:pt>
                <c:pt idx="2772" formatCode="General">
                  <c:v>0</c:v>
                </c:pt>
                <c:pt idx="2773" formatCode="General">
                  <c:v>0</c:v>
                </c:pt>
                <c:pt idx="2774" formatCode="General">
                  <c:v>0</c:v>
                </c:pt>
                <c:pt idx="2775" formatCode="General">
                  <c:v>0</c:v>
                </c:pt>
                <c:pt idx="2776" formatCode="General">
                  <c:v>0</c:v>
                </c:pt>
                <c:pt idx="2777" formatCode="General">
                  <c:v>0</c:v>
                </c:pt>
                <c:pt idx="2778" formatCode="General">
                  <c:v>0</c:v>
                </c:pt>
                <c:pt idx="2779" formatCode="General">
                  <c:v>0</c:v>
                </c:pt>
                <c:pt idx="2780" formatCode="General">
                  <c:v>0</c:v>
                </c:pt>
                <c:pt idx="2781" formatCode="General">
                  <c:v>0</c:v>
                </c:pt>
                <c:pt idx="2782" formatCode="General">
                  <c:v>0</c:v>
                </c:pt>
                <c:pt idx="2783" formatCode="General">
                  <c:v>0</c:v>
                </c:pt>
                <c:pt idx="2784" formatCode="General">
                  <c:v>0</c:v>
                </c:pt>
                <c:pt idx="2785" formatCode="General">
                  <c:v>0</c:v>
                </c:pt>
                <c:pt idx="2786" formatCode="General">
                  <c:v>0</c:v>
                </c:pt>
                <c:pt idx="2787" formatCode="General">
                  <c:v>0</c:v>
                </c:pt>
                <c:pt idx="2788" formatCode="General">
                  <c:v>0</c:v>
                </c:pt>
                <c:pt idx="2789" formatCode="General">
                  <c:v>0</c:v>
                </c:pt>
                <c:pt idx="2790" formatCode="General">
                  <c:v>0</c:v>
                </c:pt>
                <c:pt idx="2791" formatCode="General">
                  <c:v>0</c:v>
                </c:pt>
                <c:pt idx="2792" formatCode="General">
                  <c:v>0</c:v>
                </c:pt>
                <c:pt idx="2793" formatCode="General">
                  <c:v>0</c:v>
                </c:pt>
                <c:pt idx="2794" formatCode="General">
                  <c:v>0</c:v>
                </c:pt>
                <c:pt idx="2795" formatCode="General">
                  <c:v>0</c:v>
                </c:pt>
                <c:pt idx="2796" formatCode="General">
                  <c:v>0</c:v>
                </c:pt>
                <c:pt idx="2797" formatCode="General">
                  <c:v>0</c:v>
                </c:pt>
                <c:pt idx="2798" formatCode="General">
                  <c:v>0</c:v>
                </c:pt>
                <c:pt idx="2799" formatCode="General">
                  <c:v>0</c:v>
                </c:pt>
                <c:pt idx="2800" formatCode="General">
                  <c:v>0</c:v>
                </c:pt>
                <c:pt idx="2801" formatCode="General">
                  <c:v>0</c:v>
                </c:pt>
                <c:pt idx="2802" formatCode="General">
                  <c:v>0</c:v>
                </c:pt>
                <c:pt idx="2803" formatCode="General">
                  <c:v>0</c:v>
                </c:pt>
                <c:pt idx="2804" formatCode="General">
                  <c:v>0</c:v>
                </c:pt>
                <c:pt idx="2805" formatCode="General">
                  <c:v>0</c:v>
                </c:pt>
                <c:pt idx="2806" formatCode="General">
                  <c:v>0</c:v>
                </c:pt>
                <c:pt idx="2807" formatCode="General">
                  <c:v>0</c:v>
                </c:pt>
                <c:pt idx="2808" formatCode="General">
                  <c:v>0</c:v>
                </c:pt>
                <c:pt idx="2809" formatCode="General">
                  <c:v>0</c:v>
                </c:pt>
                <c:pt idx="2810" formatCode="General">
                  <c:v>0</c:v>
                </c:pt>
                <c:pt idx="2811" formatCode="General">
                  <c:v>0</c:v>
                </c:pt>
                <c:pt idx="2812" formatCode="General">
                  <c:v>0</c:v>
                </c:pt>
                <c:pt idx="2813" formatCode="General">
                  <c:v>0</c:v>
                </c:pt>
                <c:pt idx="2814" formatCode="General">
                  <c:v>0</c:v>
                </c:pt>
                <c:pt idx="2815" formatCode="General">
                  <c:v>0</c:v>
                </c:pt>
                <c:pt idx="2816" formatCode="General">
                  <c:v>0</c:v>
                </c:pt>
                <c:pt idx="2817" formatCode="General">
                  <c:v>0</c:v>
                </c:pt>
                <c:pt idx="2818" formatCode="General">
                  <c:v>0</c:v>
                </c:pt>
                <c:pt idx="2819" formatCode="General">
                  <c:v>0</c:v>
                </c:pt>
                <c:pt idx="2820" formatCode="General">
                  <c:v>0</c:v>
                </c:pt>
                <c:pt idx="2821" formatCode="General">
                  <c:v>0</c:v>
                </c:pt>
                <c:pt idx="2822" formatCode="General">
                  <c:v>0</c:v>
                </c:pt>
                <c:pt idx="2823" formatCode="General">
                  <c:v>0</c:v>
                </c:pt>
                <c:pt idx="2824" formatCode="General">
                  <c:v>0</c:v>
                </c:pt>
                <c:pt idx="2825" formatCode="General">
                  <c:v>0</c:v>
                </c:pt>
                <c:pt idx="2826" formatCode="General">
                  <c:v>0</c:v>
                </c:pt>
                <c:pt idx="2827" formatCode="General">
                  <c:v>0</c:v>
                </c:pt>
                <c:pt idx="2828" formatCode="General">
                  <c:v>0</c:v>
                </c:pt>
                <c:pt idx="2829" formatCode="General">
                  <c:v>0</c:v>
                </c:pt>
                <c:pt idx="2830" formatCode="General">
                  <c:v>0</c:v>
                </c:pt>
                <c:pt idx="2831" formatCode="General">
                  <c:v>0</c:v>
                </c:pt>
                <c:pt idx="2832" formatCode="General">
                  <c:v>0</c:v>
                </c:pt>
                <c:pt idx="2833" formatCode="General">
                  <c:v>0</c:v>
                </c:pt>
                <c:pt idx="2834" formatCode="General">
                  <c:v>0</c:v>
                </c:pt>
                <c:pt idx="2835" formatCode="General">
                  <c:v>0</c:v>
                </c:pt>
                <c:pt idx="2836" formatCode="General">
                  <c:v>0</c:v>
                </c:pt>
                <c:pt idx="2837" formatCode="General">
                  <c:v>0</c:v>
                </c:pt>
                <c:pt idx="2838" formatCode="General">
                  <c:v>0</c:v>
                </c:pt>
                <c:pt idx="2839" formatCode="General">
                  <c:v>0</c:v>
                </c:pt>
                <c:pt idx="2840" formatCode="General">
                  <c:v>0</c:v>
                </c:pt>
                <c:pt idx="2841" formatCode="General">
                  <c:v>0</c:v>
                </c:pt>
                <c:pt idx="2842" formatCode="General">
                  <c:v>0</c:v>
                </c:pt>
                <c:pt idx="2843" formatCode="General">
                  <c:v>0</c:v>
                </c:pt>
                <c:pt idx="2844" formatCode="General">
                  <c:v>0</c:v>
                </c:pt>
                <c:pt idx="2845" formatCode="General">
                  <c:v>0</c:v>
                </c:pt>
                <c:pt idx="2846" formatCode="General">
                  <c:v>0</c:v>
                </c:pt>
                <c:pt idx="2847" formatCode="General">
                  <c:v>0</c:v>
                </c:pt>
                <c:pt idx="2848" formatCode="General">
                  <c:v>0</c:v>
                </c:pt>
                <c:pt idx="2849" formatCode="General">
                  <c:v>0</c:v>
                </c:pt>
                <c:pt idx="2850" formatCode="General">
                  <c:v>0</c:v>
                </c:pt>
                <c:pt idx="2851" formatCode="General">
                  <c:v>0</c:v>
                </c:pt>
                <c:pt idx="2852" formatCode="General">
                  <c:v>0</c:v>
                </c:pt>
                <c:pt idx="2853" formatCode="General">
                  <c:v>0</c:v>
                </c:pt>
                <c:pt idx="2854" formatCode="General">
                  <c:v>0</c:v>
                </c:pt>
                <c:pt idx="2855" formatCode="General">
                  <c:v>0</c:v>
                </c:pt>
                <c:pt idx="2856" formatCode="General">
                  <c:v>0</c:v>
                </c:pt>
                <c:pt idx="2857" formatCode="General">
                  <c:v>0</c:v>
                </c:pt>
                <c:pt idx="2858" formatCode="General">
                  <c:v>0</c:v>
                </c:pt>
                <c:pt idx="2859" formatCode="General">
                  <c:v>0</c:v>
                </c:pt>
                <c:pt idx="2860" formatCode="General">
                  <c:v>0</c:v>
                </c:pt>
                <c:pt idx="2861" formatCode="General">
                  <c:v>0</c:v>
                </c:pt>
                <c:pt idx="2862" formatCode="General">
                  <c:v>0</c:v>
                </c:pt>
                <c:pt idx="2863" formatCode="General">
                  <c:v>0</c:v>
                </c:pt>
                <c:pt idx="2864" formatCode="General">
                  <c:v>0</c:v>
                </c:pt>
                <c:pt idx="2865" formatCode="General">
                  <c:v>0</c:v>
                </c:pt>
                <c:pt idx="2866" formatCode="General">
                  <c:v>0</c:v>
                </c:pt>
                <c:pt idx="2867" formatCode="General">
                  <c:v>0</c:v>
                </c:pt>
                <c:pt idx="2868" formatCode="General">
                  <c:v>0</c:v>
                </c:pt>
                <c:pt idx="2869" formatCode="General">
                  <c:v>0</c:v>
                </c:pt>
                <c:pt idx="2870" formatCode="General">
                  <c:v>0</c:v>
                </c:pt>
                <c:pt idx="2871" formatCode="General">
                  <c:v>0</c:v>
                </c:pt>
                <c:pt idx="2872" formatCode="General">
                  <c:v>0</c:v>
                </c:pt>
                <c:pt idx="2873" formatCode="General">
                  <c:v>0</c:v>
                </c:pt>
                <c:pt idx="2874" formatCode="General">
                  <c:v>0</c:v>
                </c:pt>
                <c:pt idx="2875" formatCode="General">
                  <c:v>0</c:v>
                </c:pt>
                <c:pt idx="2876" formatCode="General">
                  <c:v>0</c:v>
                </c:pt>
                <c:pt idx="2877" formatCode="General">
                  <c:v>0</c:v>
                </c:pt>
                <c:pt idx="2878" formatCode="General">
                  <c:v>0</c:v>
                </c:pt>
                <c:pt idx="2879" formatCode="General">
                  <c:v>0</c:v>
                </c:pt>
                <c:pt idx="2880" formatCode="General">
                  <c:v>0</c:v>
                </c:pt>
                <c:pt idx="2881" formatCode="General">
                  <c:v>0</c:v>
                </c:pt>
                <c:pt idx="2882" formatCode="General">
                  <c:v>0</c:v>
                </c:pt>
                <c:pt idx="2883" formatCode="General">
                  <c:v>0</c:v>
                </c:pt>
                <c:pt idx="2884" formatCode="General">
                  <c:v>0</c:v>
                </c:pt>
                <c:pt idx="2885" formatCode="General">
                  <c:v>0</c:v>
                </c:pt>
                <c:pt idx="2886" formatCode="General">
                  <c:v>0</c:v>
                </c:pt>
                <c:pt idx="2887" formatCode="General">
                  <c:v>0</c:v>
                </c:pt>
                <c:pt idx="2888" formatCode="General">
                  <c:v>0</c:v>
                </c:pt>
                <c:pt idx="2889" formatCode="General">
                  <c:v>0</c:v>
                </c:pt>
                <c:pt idx="2890" formatCode="General">
                  <c:v>0</c:v>
                </c:pt>
                <c:pt idx="2891" formatCode="General">
                  <c:v>0</c:v>
                </c:pt>
                <c:pt idx="2892" formatCode="General">
                  <c:v>0</c:v>
                </c:pt>
                <c:pt idx="2893" formatCode="General">
                  <c:v>0</c:v>
                </c:pt>
                <c:pt idx="2894" formatCode="General">
                  <c:v>0</c:v>
                </c:pt>
                <c:pt idx="2895" formatCode="General">
                  <c:v>0</c:v>
                </c:pt>
                <c:pt idx="2896" formatCode="General">
                  <c:v>0</c:v>
                </c:pt>
                <c:pt idx="2897" formatCode="General">
                  <c:v>0</c:v>
                </c:pt>
                <c:pt idx="2898" formatCode="General">
                  <c:v>0</c:v>
                </c:pt>
                <c:pt idx="2899" formatCode="General">
                  <c:v>0</c:v>
                </c:pt>
                <c:pt idx="2900" formatCode="General">
                  <c:v>0</c:v>
                </c:pt>
                <c:pt idx="2901" formatCode="General">
                  <c:v>0</c:v>
                </c:pt>
                <c:pt idx="2902" formatCode="General">
                  <c:v>0</c:v>
                </c:pt>
                <c:pt idx="2903" formatCode="General">
                  <c:v>0</c:v>
                </c:pt>
                <c:pt idx="2904" formatCode="General">
                  <c:v>0</c:v>
                </c:pt>
                <c:pt idx="2905" formatCode="General">
                  <c:v>0</c:v>
                </c:pt>
                <c:pt idx="2906" formatCode="General">
                  <c:v>0</c:v>
                </c:pt>
                <c:pt idx="2907" formatCode="General">
                  <c:v>0</c:v>
                </c:pt>
                <c:pt idx="2908" formatCode="General">
                  <c:v>0</c:v>
                </c:pt>
                <c:pt idx="2909" formatCode="General">
                  <c:v>0</c:v>
                </c:pt>
                <c:pt idx="2910" formatCode="General">
                  <c:v>0</c:v>
                </c:pt>
                <c:pt idx="2911" formatCode="General">
                  <c:v>0</c:v>
                </c:pt>
                <c:pt idx="2912" formatCode="General">
                  <c:v>0</c:v>
                </c:pt>
                <c:pt idx="2913" formatCode="General">
                  <c:v>0</c:v>
                </c:pt>
                <c:pt idx="2914" formatCode="General">
                  <c:v>0</c:v>
                </c:pt>
                <c:pt idx="2915" formatCode="General">
                  <c:v>0</c:v>
                </c:pt>
                <c:pt idx="2916" formatCode="General">
                  <c:v>0</c:v>
                </c:pt>
                <c:pt idx="2917" formatCode="General">
                  <c:v>0</c:v>
                </c:pt>
                <c:pt idx="2918" formatCode="General">
                  <c:v>0</c:v>
                </c:pt>
                <c:pt idx="2919" formatCode="General">
                  <c:v>0</c:v>
                </c:pt>
                <c:pt idx="2920" formatCode="General">
                  <c:v>0</c:v>
                </c:pt>
                <c:pt idx="2921" formatCode="General">
                  <c:v>0</c:v>
                </c:pt>
                <c:pt idx="2922" formatCode="General">
                  <c:v>0</c:v>
                </c:pt>
                <c:pt idx="2923" formatCode="General">
                  <c:v>0</c:v>
                </c:pt>
                <c:pt idx="2924" formatCode="General">
                  <c:v>0</c:v>
                </c:pt>
                <c:pt idx="2925" formatCode="General">
                  <c:v>0</c:v>
                </c:pt>
                <c:pt idx="2926" formatCode="General">
                  <c:v>0</c:v>
                </c:pt>
                <c:pt idx="2927" formatCode="General">
                  <c:v>0</c:v>
                </c:pt>
              </c:numCache>
            </c:numRef>
          </c:xVal>
          <c:yVal>
            <c:numRef>
              <c:f>Univariate!UV_QQ_Sample</c:f>
              <c:numCache>
                <c:formatCode>0.0</c:formatCode>
                <c:ptCount val="2928"/>
                <c:pt idx="0">
                  <c:v>36.299999999999997</c:v>
                </c:pt>
                <c:pt idx="1">
                  <c:v>39</c:v>
                </c:pt>
                <c:pt idx="2">
                  <c:v>41</c:v>
                </c:pt>
                <c:pt idx="3">
                  <c:v>41.5</c:v>
                </c:pt>
                <c:pt idx="4">
                  <c:v>42.3</c:v>
                </c:pt>
                <c:pt idx="5">
                  <c:v>43.1</c:v>
                </c:pt>
                <c:pt idx="6">
                  <c:v>43.3</c:v>
                </c:pt>
                <c:pt idx="7">
                  <c:v>43.5</c:v>
                </c:pt>
                <c:pt idx="8">
                  <c:v>43.8</c:v>
                </c:pt>
                <c:pt idx="9">
                  <c:v>44</c:v>
                </c:pt>
                <c:pt idx="10">
                  <c:v>44.3</c:v>
                </c:pt>
                <c:pt idx="11">
                  <c:v>44.3</c:v>
                </c:pt>
                <c:pt idx="12">
                  <c:v>44.5</c:v>
                </c:pt>
                <c:pt idx="13">
                  <c:v>44.5</c:v>
                </c:pt>
                <c:pt idx="14">
                  <c:v>44.6</c:v>
                </c:pt>
                <c:pt idx="15">
                  <c:v>44.6</c:v>
                </c:pt>
                <c:pt idx="16">
                  <c:v>44.6</c:v>
                </c:pt>
                <c:pt idx="17">
                  <c:v>44.8</c:v>
                </c:pt>
                <c:pt idx="18">
                  <c:v>44.8</c:v>
                </c:pt>
                <c:pt idx="19">
                  <c:v>45.1</c:v>
                </c:pt>
                <c:pt idx="20">
                  <c:v>45.3</c:v>
                </c:pt>
                <c:pt idx="21">
                  <c:v>45.3</c:v>
                </c:pt>
                <c:pt idx="22">
                  <c:v>45.3</c:v>
                </c:pt>
                <c:pt idx="23">
                  <c:v>45.3</c:v>
                </c:pt>
                <c:pt idx="24">
                  <c:v>45.3</c:v>
                </c:pt>
                <c:pt idx="25">
                  <c:v>45.4</c:v>
                </c:pt>
                <c:pt idx="26">
                  <c:v>45.5</c:v>
                </c:pt>
                <c:pt idx="27">
                  <c:v>45.5</c:v>
                </c:pt>
                <c:pt idx="28">
                  <c:v>45.6</c:v>
                </c:pt>
                <c:pt idx="29">
                  <c:v>45.6</c:v>
                </c:pt>
                <c:pt idx="30">
                  <c:v>45.6</c:v>
                </c:pt>
                <c:pt idx="31">
                  <c:v>45.7</c:v>
                </c:pt>
                <c:pt idx="32">
                  <c:v>45.7</c:v>
                </c:pt>
                <c:pt idx="33">
                  <c:v>45.7</c:v>
                </c:pt>
                <c:pt idx="34">
                  <c:v>45.9</c:v>
                </c:pt>
                <c:pt idx="35">
                  <c:v>45.9</c:v>
                </c:pt>
                <c:pt idx="36">
                  <c:v>46</c:v>
                </c:pt>
                <c:pt idx="37">
                  <c:v>46</c:v>
                </c:pt>
                <c:pt idx="38">
                  <c:v>46</c:v>
                </c:pt>
                <c:pt idx="39">
                  <c:v>46</c:v>
                </c:pt>
                <c:pt idx="40">
                  <c:v>46</c:v>
                </c:pt>
                <c:pt idx="41">
                  <c:v>46.2</c:v>
                </c:pt>
                <c:pt idx="42">
                  <c:v>46.2</c:v>
                </c:pt>
                <c:pt idx="43">
                  <c:v>46.3</c:v>
                </c:pt>
                <c:pt idx="44">
                  <c:v>46.4</c:v>
                </c:pt>
                <c:pt idx="45">
                  <c:v>46.4</c:v>
                </c:pt>
                <c:pt idx="46">
                  <c:v>46.4</c:v>
                </c:pt>
                <c:pt idx="47">
                  <c:v>46.4</c:v>
                </c:pt>
                <c:pt idx="48">
                  <c:v>46.5</c:v>
                </c:pt>
                <c:pt idx="49">
                  <c:v>46.6</c:v>
                </c:pt>
                <c:pt idx="50">
                  <c:v>46.6</c:v>
                </c:pt>
                <c:pt idx="51">
                  <c:v>46.7</c:v>
                </c:pt>
                <c:pt idx="52">
                  <c:v>46.8</c:v>
                </c:pt>
                <c:pt idx="53">
                  <c:v>46.8</c:v>
                </c:pt>
                <c:pt idx="54">
                  <c:v>47.1</c:v>
                </c:pt>
                <c:pt idx="55">
                  <c:v>47.1</c:v>
                </c:pt>
                <c:pt idx="56">
                  <c:v>47.1</c:v>
                </c:pt>
                <c:pt idx="57">
                  <c:v>47.1</c:v>
                </c:pt>
                <c:pt idx="58">
                  <c:v>47.1</c:v>
                </c:pt>
                <c:pt idx="59">
                  <c:v>47.4</c:v>
                </c:pt>
                <c:pt idx="60">
                  <c:v>47.4</c:v>
                </c:pt>
                <c:pt idx="61">
                  <c:v>47.6</c:v>
                </c:pt>
                <c:pt idx="62">
                  <c:v>47.6</c:v>
                </c:pt>
                <c:pt idx="63">
                  <c:v>47.7</c:v>
                </c:pt>
                <c:pt idx="64">
                  <c:v>47.7</c:v>
                </c:pt>
                <c:pt idx="65">
                  <c:v>47.7</c:v>
                </c:pt>
                <c:pt idx="66">
                  <c:v>47.7</c:v>
                </c:pt>
                <c:pt idx="67">
                  <c:v>47.8</c:v>
                </c:pt>
                <c:pt idx="68">
                  <c:v>47.8</c:v>
                </c:pt>
                <c:pt idx="69">
                  <c:v>47.8</c:v>
                </c:pt>
                <c:pt idx="70">
                  <c:v>47.8</c:v>
                </c:pt>
                <c:pt idx="71">
                  <c:v>47.8</c:v>
                </c:pt>
                <c:pt idx="72">
                  <c:v>47.9</c:v>
                </c:pt>
                <c:pt idx="73">
                  <c:v>47.9</c:v>
                </c:pt>
                <c:pt idx="74">
                  <c:v>48</c:v>
                </c:pt>
                <c:pt idx="75">
                  <c:v>48</c:v>
                </c:pt>
                <c:pt idx="76">
                  <c:v>48</c:v>
                </c:pt>
                <c:pt idx="77">
                  <c:v>48.1</c:v>
                </c:pt>
                <c:pt idx="78">
                  <c:v>48.1</c:v>
                </c:pt>
                <c:pt idx="79">
                  <c:v>48.1</c:v>
                </c:pt>
                <c:pt idx="80">
                  <c:v>48.1</c:v>
                </c:pt>
                <c:pt idx="81">
                  <c:v>48.1</c:v>
                </c:pt>
                <c:pt idx="82">
                  <c:v>48.2</c:v>
                </c:pt>
                <c:pt idx="83">
                  <c:v>48.2</c:v>
                </c:pt>
                <c:pt idx="84">
                  <c:v>48.2</c:v>
                </c:pt>
                <c:pt idx="85">
                  <c:v>48.3</c:v>
                </c:pt>
                <c:pt idx="86">
                  <c:v>48.4</c:v>
                </c:pt>
                <c:pt idx="87">
                  <c:v>48.4</c:v>
                </c:pt>
                <c:pt idx="88">
                  <c:v>48.5</c:v>
                </c:pt>
                <c:pt idx="89">
                  <c:v>48.5</c:v>
                </c:pt>
                <c:pt idx="90">
                  <c:v>48.5</c:v>
                </c:pt>
                <c:pt idx="91">
                  <c:v>48.5</c:v>
                </c:pt>
                <c:pt idx="92">
                  <c:v>48.6</c:v>
                </c:pt>
                <c:pt idx="93">
                  <c:v>48.6</c:v>
                </c:pt>
                <c:pt idx="94">
                  <c:v>48.6</c:v>
                </c:pt>
                <c:pt idx="95">
                  <c:v>48.7</c:v>
                </c:pt>
                <c:pt idx="96">
                  <c:v>48.7</c:v>
                </c:pt>
                <c:pt idx="97">
                  <c:v>48.8</c:v>
                </c:pt>
                <c:pt idx="98">
                  <c:v>48.9</c:v>
                </c:pt>
                <c:pt idx="99">
                  <c:v>48.9</c:v>
                </c:pt>
                <c:pt idx="100">
                  <c:v>49</c:v>
                </c:pt>
                <c:pt idx="101">
                  <c:v>49.1</c:v>
                </c:pt>
                <c:pt idx="102">
                  <c:v>49.2</c:v>
                </c:pt>
                <c:pt idx="103">
                  <c:v>49.2</c:v>
                </c:pt>
                <c:pt idx="104">
                  <c:v>49.2</c:v>
                </c:pt>
                <c:pt idx="105">
                  <c:v>49.3</c:v>
                </c:pt>
                <c:pt idx="106">
                  <c:v>49.3</c:v>
                </c:pt>
                <c:pt idx="107">
                  <c:v>49.4</c:v>
                </c:pt>
                <c:pt idx="108">
                  <c:v>49.4</c:v>
                </c:pt>
                <c:pt idx="109">
                  <c:v>49.4</c:v>
                </c:pt>
                <c:pt idx="110">
                  <c:v>49.5</c:v>
                </c:pt>
                <c:pt idx="111">
                  <c:v>49.6</c:v>
                </c:pt>
                <c:pt idx="112">
                  <c:v>49.6</c:v>
                </c:pt>
                <c:pt idx="113">
                  <c:v>49.6</c:v>
                </c:pt>
                <c:pt idx="114">
                  <c:v>49.6</c:v>
                </c:pt>
                <c:pt idx="115">
                  <c:v>49.7</c:v>
                </c:pt>
                <c:pt idx="116">
                  <c:v>49.8</c:v>
                </c:pt>
                <c:pt idx="117">
                  <c:v>49.8</c:v>
                </c:pt>
                <c:pt idx="118">
                  <c:v>49.8</c:v>
                </c:pt>
                <c:pt idx="119">
                  <c:v>49.8</c:v>
                </c:pt>
                <c:pt idx="120">
                  <c:v>49.9</c:v>
                </c:pt>
                <c:pt idx="121">
                  <c:v>49.9</c:v>
                </c:pt>
                <c:pt idx="122">
                  <c:v>50</c:v>
                </c:pt>
                <c:pt idx="123">
                  <c:v>50</c:v>
                </c:pt>
                <c:pt idx="124">
                  <c:v>50</c:v>
                </c:pt>
                <c:pt idx="125">
                  <c:v>50</c:v>
                </c:pt>
                <c:pt idx="126">
                  <c:v>50</c:v>
                </c:pt>
                <c:pt idx="127">
                  <c:v>51</c:v>
                </c:pt>
                <c:pt idx="128">
                  <c:v>51</c:v>
                </c:pt>
                <c:pt idx="129">
                  <c:v>51</c:v>
                </c:pt>
                <c:pt idx="130">
                  <c:v>51</c:v>
                </c:pt>
                <c:pt idx="131">
                  <c:v>51</c:v>
                </c:pt>
                <c:pt idx="132">
                  <c:v>51</c:v>
                </c:pt>
                <c:pt idx="133">
                  <c:v>51</c:v>
                </c:pt>
                <c:pt idx="134">
                  <c:v>51.1</c:v>
                </c:pt>
                <c:pt idx="135">
                  <c:v>51.1</c:v>
                </c:pt>
                <c:pt idx="136">
                  <c:v>51.1</c:v>
                </c:pt>
                <c:pt idx="137">
                  <c:v>51.2</c:v>
                </c:pt>
                <c:pt idx="138">
                  <c:v>51.2</c:v>
                </c:pt>
                <c:pt idx="139">
                  <c:v>51.2</c:v>
                </c:pt>
                <c:pt idx="140">
                  <c:v>51.2</c:v>
                </c:pt>
                <c:pt idx="141">
                  <c:v>51.2</c:v>
                </c:pt>
                <c:pt idx="142">
                  <c:v>51.3</c:v>
                </c:pt>
                <c:pt idx="143">
                  <c:v>51.3</c:v>
                </c:pt>
                <c:pt idx="144">
                  <c:v>51.3</c:v>
                </c:pt>
                <c:pt idx="145">
                  <c:v>51.4</c:v>
                </c:pt>
                <c:pt idx="146">
                  <c:v>51.4</c:v>
                </c:pt>
                <c:pt idx="147">
                  <c:v>51.4</c:v>
                </c:pt>
                <c:pt idx="148">
                  <c:v>51.4</c:v>
                </c:pt>
                <c:pt idx="149">
                  <c:v>51.5</c:v>
                </c:pt>
                <c:pt idx="150">
                  <c:v>51.5</c:v>
                </c:pt>
                <c:pt idx="151">
                  <c:v>51.5</c:v>
                </c:pt>
                <c:pt idx="152">
                  <c:v>51.5</c:v>
                </c:pt>
                <c:pt idx="153">
                  <c:v>51.5</c:v>
                </c:pt>
                <c:pt idx="154">
                  <c:v>51.5</c:v>
                </c:pt>
                <c:pt idx="155">
                  <c:v>51.5</c:v>
                </c:pt>
                <c:pt idx="156">
                  <c:v>51.5</c:v>
                </c:pt>
                <c:pt idx="157">
                  <c:v>51.6</c:v>
                </c:pt>
                <c:pt idx="158">
                  <c:v>51.6</c:v>
                </c:pt>
                <c:pt idx="159">
                  <c:v>51.6</c:v>
                </c:pt>
                <c:pt idx="160">
                  <c:v>51.6</c:v>
                </c:pt>
                <c:pt idx="161">
                  <c:v>51.6</c:v>
                </c:pt>
                <c:pt idx="162">
                  <c:v>51.7</c:v>
                </c:pt>
                <c:pt idx="163">
                  <c:v>51.7</c:v>
                </c:pt>
                <c:pt idx="164">
                  <c:v>51.7</c:v>
                </c:pt>
                <c:pt idx="165">
                  <c:v>51.8</c:v>
                </c:pt>
                <c:pt idx="166">
                  <c:v>51.8</c:v>
                </c:pt>
                <c:pt idx="167">
                  <c:v>51.8</c:v>
                </c:pt>
                <c:pt idx="168">
                  <c:v>51.9</c:v>
                </c:pt>
                <c:pt idx="169">
                  <c:v>51.9</c:v>
                </c:pt>
                <c:pt idx="170">
                  <c:v>51.9</c:v>
                </c:pt>
                <c:pt idx="171">
                  <c:v>51.9</c:v>
                </c:pt>
                <c:pt idx="172">
                  <c:v>51.9</c:v>
                </c:pt>
                <c:pt idx="173">
                  <c:v>51.9</c:v>
                </c:pt>
                <c:pt idx="174">
                  <c:v>52</c:v>
                </c:pt>
                <c:pt idx="175">
                  <c:v>52</c:v>
                </c:pt>
                <c:pt idx="176">
                  <c:v>52</c:v>
                </c:pt>
                <c:pt idx="177">
                  <c:v>52</c:v>
                </c:pt>
                <c:pt idx="178">
                  <c:v>52</c:v>
                </c:pt>
                <c:pt idx="179">
                  <c:v>52</c:v>
                </c:pt>
                <c:pt idx="180">
                  <c:v>52.1</c:v>
                </c:pt>
                <c:pt idx="181">
                  <c:v>52.1</c:v>
                </c:pt>
                <c:pt idx="182">
                  <c:v>52.1</c:v>
                </c:pt>
                <c:pt idx="183">
                  <c:v>52.1</c:v>
                </c:pt>
                <c:pt idx="184">
                  <c:v>52.1</c:v>
                </c:pt>
                <c:pt idx="185">
                  <c:v>52.1</c:v>
                </c:pt>
                <c:pt idx="186">
                  <c:v>52.1</c:v>
                </c:pt>
                <c:pt idx="187">
                  <c:v>52.1</c:v>
                </c:pt>
                <c:pt idx="188">
                  <c:v>52.2</c:v>
                </c:pt>
                <c:pt idx="189">
                  <c:v>52.2</c:v>
                </c:pt>
                <c:pt idx="190">
                  <c:v>52.2</c:v>
                </c:pt>
                <c:pt idx="191">
                  <c:v>52.2</c:v>
                </c:pt>
                <c:pt idx="192">
                  <c:v>52.3</c:v>
                </c:pt>
                <c:pt idx="193">
                  <c:v>52.3</c:v>
                </c:pt>
                <c:pt idx="194">
                  <c:v>52.3</c:v>
                </c:pt>
                <c:pt idx="195">
                  <c:v>52.4</c:v>
                </c:pt>
                <c:pt idx="196">
                  <c:v>52.4</c:v>
                </c:pt>
                <c:pt idx="197">
                  <c:v>52.4</c:v>
                </c:pt>
                <c:pt idx="198">
                  <c:v>52.4</c:v>
                </c:pt>
                <c:pt idx="199">
                  <c:v>52.4</c:v>
                </c:pt>
                <c:pt idx="200">
                  <c:v>52.5</c:v>
                </c:pt>
                <c:pt idx="201">
                  <c:v>52.5</c:v>
                </c:pt>
                <c:pt idx="202">
                  <c:v>52.5</c:v>
                </c:pt>
                <c:pt idx="203">
                  <c:v>52.5</c:v>
                </c:pt>
                <c:pt idx="204">
                  <c:v>52.5</c:v>
                </c:pt>
                <c:pt idx="205">
                  <c:v>52.5</c:v>
                </c:pt>
                <c:pt idx="206">
                  <c:v>52.6</c:v>
                </c:pt>
                <c:pt idx="207">
                  <c:v>52.6</c:v>
                </c:pt>
                <c:pt idx="208">
                  <c:v>52.6</c:v>
                </c:pt>
                <c:pt idx="209">
                  <c:v>52.6</c:v>
                </c:pt>
                <c:pt idx="210">
                  <c:v>52.6</c:v>
                </c:pt>
                <c:pt idx="211">
                  <c:v>52.7</c:v>
                </c:pt>
                <c:pt idx="212">
                  <c:v>52.7</c:v>
                </c:pt>
                <c:pt idx="213">
                  <c:v>52.7</c:v>
                </c:pt>
                <c:pt idx="214">
                  <c:v>52.8</c:v>
                </c:pt>
                <c:pt idx="215">
                  <c:v>52.8</c:v>
                </c:pt>
                <c:pt idx="216">
                  <c:v>52.8</c:v>
                </c:pt>
                <c:pt idx="217">
                  <c:v>52.8</c:v>
                </c:pt>
                <c:pt idx="218">
                  <c:v>52.8</c:v>
                </c:pt>
                <c:pt idx="219">
                  <c:v>52.9</c:v>
                </c:pt>
                <c:pt idx="220">
                  <c:v>52.9</c:v>
                </c:pt>
                <c:pt idx="221">
                  <c:v>52.9</c:v>
                </c:pt>
                <c:pt idx="222">
                  <c:v>52.9</c:v>
                </c:pt>
                <c:pt idx="223">
                  <c:v>53</c:v>
                </c:pt>
                <c:pt idx="224">
                  <c:v>53</c:v>
                </c:pt>
                <c:pt idx="225">
                  <c:v>53</c:v>
                </c:pt>
                <c:pt idx="226">
                  <c:v>53.1</c:v>
                </c:pt>
                <c:pt idx="227">
                  <c:v>53.1</c:v>
                </c:pt>
                <c:pt idx="228">
                  <c:v>53.1</c:v>
                </c:pt>
                <c:pt idx="229">
                  <c:v>53.1</c:v>
                </c:pt>
                <c:pt idx="230">
                  <c:v>53.1</c:v>
                </c:pt>
                <c:pt idx="231">
                  <c:v>53.1</c:v>
                </c:pt>
                <c:pt idx="232">
                  <c:v>53.2</c:v>
                </c:pt>
                <c:pt idx="233">
                  <c:v>53.2</c:v>
                </c:pt>
                <c:pt idx="234">
                  <c:v>53.2</c:v>
                </c:pt>
                <c:pt idx="235">
                  <c:v>53.2</c:v>
                </c:pt>
                <c:pt idx="236">
                  <c:v>53.2</c:v>
                </c:pt>
                <c:pt idx="237">
                  <c:v>53.3</c:v>
                </c:pt>
                <c:pt idx="238">
                  <c:v>53.3</c:v>
                </c:pt>
                <c:pt idx="239">
                  <c:v>53.3</c:v>
                </c:pt>
                <c:pt idx="240">
                  <c:v>53.3</c:v>
                </c:pt>
                <c:pt idx="241">
                  <c:v>53.4</c:v>
                </c:pt>
                <c:pt idx="242">
                  <c:v>53.4</c:v>
                </c:pt>
                <c:pt idx="243">
                  <c:v>53.5</c:v>
                </c:pt>
                <c:pt idx="244">
                  <c:v>53.5</c:v>
                </c:pt>
                <c:pt idx="245">
                  <c:v>53.5</c:v>
                </c:pt>
                <c:pt idx="246">
                  <c:v>53.6</c:v>
                </c:pt>
                <c:pt idx="247">
                  <c:v>53.6</c:v>
                </c:pt>
                <c:pt idx="248">
                  <c:v>53.6</c:v>
                </c:pt>
                <c:pt idx="249">
                  <c:v>53.6</c:v>
                </c:pt>
                <c:pt idx="250">
                  <c:v>53.6</c:v>
                </c:pt>
                <c:pt idx="251">
                  <c:v>53.7</c:v>
                </c:pt>
                <c:pt idx="252">
                  <c:v>53.7</c:v>
                </c:pt>
                <c:pt idx="253">
                  <c:v>53.7</c:v>
                </c:pt>
                <c:pt idx="254">
                  <c:v>53.8</c:v>
                </c:pt>
                <c:pt idx="255">
                  <c:v>53.8</c:v>
                </c:pt>
                <c:pt idx="256">
                  <c:v>53.8</c:v>
                </c:pt>
                <c:pt idx="257">
                  <c:v>53.9</c:v>
                </c:pt>
                <c:pt idx="258">
                  <c:v>54</c:v>
                </c:pt>
                <c:pt idx="259">
                  <c:v>54</c:v>
                </c:pt>
                <c:pt idx="260">
                  <c:v>54</c:v>
                </c:pt>
                <c:pt idx="261">
                  <c:v>54</c:v>
                </c:pt>
                <c:pt idx="262">
                  <c:v>54</c:v>
                </c:pt>
                <c:pt idx="263">
                  <c:v>54</c:v>
                </c:pt>
                <c:pt idx="264">
                  <c:v>54</c:v>
                </c:pt>
                <c:pt idx="265">
                  <c:v>54</c:v>
                </c:pt>
                <c:pt idx="266">
                  <c:v>54</c:v>
                </c:pt>
                <c:pt idx="267">
                  <c:v>54.1</c:v>
                </c:pt>
                <c:pt idx="268">
                  <c:v>54.1</c:v>
                </c:pt>
                <c:pt idx="269">
                  <c:v>54.1</c:v>
                </c:pt>
                <c:pt idx="270">
                  <c:v>54.1</c:v>
                </c:pt>
                <c:pt idx="271">
                  <c:v>54.1</c:v>
                </c:pt>
                <c:pt idx="272">
                  <c:v>54.2</c:v>
                </c:pt>
                <c:pt idx="273">
                  <c:v>54.2</c:v>
                </c:pt>
                <c:pt idx="274">
                  <c:v>54.3</c:v>
                </c:pt>
                <c:pt idx="275">
                  <c:v>54.3</c:v>
                </c:pt>
                <c:pt idx="276">
                  <c:v>54.3</c:v>
                </c:pt>
                <c:pt idx="277">
                  <c:v>54.3</c:v>
                </c:pt>
                <c:pt idx="278">
                  <c:v>54.3</c:v>
                </c:pt>
                <c:pt idx="279">
                  <c:v>54.3</c:v>
                </c:pt>
                <c:pt idx="280">
                  <c:v>54.4</c:v>
                </c:pt>
                <c:pt idx="281">
                  <c:v>54.4</c:v>
                </c:pt>
                <c:pt idx="282">
                  <c:v>54.5</c:v>
                </c:pt>
                <c:pt idx="283">
                  <c:v>54.5</c:v>
                </c:pt>
                <c:pt idx="284">
                  <c:v>54.5</c:v>
                </c:pt>
                <c:pt idx="285">
                  <c:v>54.5</c:v>
                </c:pt>
                <c:pt idx="286">
                  <c:v>54.6</c:v>
                </c:pt>
                <c:pt idx="287">
                  <c:v>54.6</c:v>
                </c:pt>
                <c:pt idx="288">
                  <c:v>54.7</c:v>
                </c:pt>
                <c:pt idx="289">
                  <c:v>54.7</c:v>
                </c:pt>
                <c:pt idx="290">
                  <c:v>54.7</c:v>
                </c:pt>
                <c:pt idx="291">
                  <c:v>54.7</c:v>
                </c:pt>
                <c:pt idx="292">
                  <c:v>54.8</c:v>
                </c:pt>
                <c:pt idx="293">
                  <c:v>54.8</c:v>
                </c:pt>
                <c:pt idx="294">
                  <c:v>54.8</c:v>
                </c:pt>
                <c:pt idx="295">
                  <c:v>54.8</c:v>
                </c:pt>
                <c:pt idx="296">
                  <c:v>54.8</c:v>
                </c:pt>
                <c:pt idx="297">
                  <c:v>54.8</c:v>
                </c:pt>
                <c:pt idx="298">
                  <c:v>54.9</c:v>
                </c:pt>
                <c:pt idx="299">
                  <c:v>54.9</c:v>
                </c:pt>
                <c:pt idx="300">
                  <c:v>54.9</c:v>
                </c:pt>
                <c:pt idx="301">
                  <c:v>54.9</c:v>
                </c:pt>
                <c:pt idx="302">
                  <c:v>55</c:v>
                </c:pt>
                <c:pt idx="303">
                  <c:v>55</c:v>
                </c:pt>
                <c:pt idx="304">
                  <c:v>55</c:v>
                </c:pt>
                <c:pt idx="305">
                  <c:v>55</c:v>
                </c:pt>
                <c:pt idx="306">
                  <c:v>55</c:v>
                </c:pt>
                <c:pt idx="307">
                  <c:v>55</c:v>
                </c:pt>
                <c:pt idx="308">
                  <c:v>55</c:v>
                </c:pt>
                <c:pt idx="309">
                  <c:v>55</c:v>
                </c:pt>
                <c:pt idx="310">
                  <c:v>55</c:v>
                </c:pt>
                <c:pt idx="311">
                  <c:v>55</c:v>
                </c:pt>
                <c:pt idx="312">
                  <c:v>55</c:v>
                </c:pt>
                <c:pt idx="313">
                  <c:v>55</c:v>
                </c:pt>
                <c:pt idx="314">
                  <c:v>55</c:v>
                </c:pt>
                <c:pt idx="315">
                  <c:v>55.1</c:v>
                </c:pt>
                <c:pt idx="316">
                  <c:v>55.2</c:v>
                </c:pt>
                <c:pt idx="317">
                  <c:v>55.3</c:v>
                </c:pt>
                <c:pt idx="318">
                  <c:v>55.3</c:v>
                </c:pt>
                <c:pt idx="319">
                  <c:v>55.3</c:v>
                </c:pt>
                <c:pt idx="320">
                  <c:v>55.3</c:v>
                </c:pt>
                <c:pt idx="321">
                  <c:v>55.3</c:v>
                </c:pt>
                <c:pt idx="322">
                  <c:v>55.3</c:v>
                </c:pt>
                <c:pt idx="323">
                  <c:v>55.3</c:v>
                </c:pt>
                <c:pt idx="324">
                  <c:v>55.3</c:v>
                </c:pt>
                <c:pt idx="325">
                  <c:v>55.3</c:v>
                </c:pt>
                <c:pt idx="326">
                  <c:v>55.3</c:v>
                </c:pt>
                <c:pt idx="327">
                  <c:v>55.3</c:v>
                </c:pt>
                <c:pt idx="328">
                  <c:v>55.4</c:v>
                </c:pt>
                <c:pt idx="329">
                  <c:v>55.4</c:v>
                </c:pt>
                <c:pt idx="330">
                  <c:v>55.4</c:v>
                </c:pt>
                <c:pt idx="331">
                  <c:v>55.5</c:v>
                </c:pt>
                <c:pt idx="332">
                  <c:v>55.5</c:v>
                </c:pt>
                <c:pt idx="333">
                  <c:v>55.5</c:v>
                </c:pt>
                <c:pt idx="334">
                  <c:v>55.6</c:v>
                </c:pt>
                <c:pt idx="335">
                  <c:v>55.6</c:v>
                </c:pt>
                <c:pt idx="336">
                  <c:v>55.6</c:v>
                </c:pt>
                <c:pt idx="337">
                  <c:v>55.6</c:v>
                </c:pt>
                <c:pt idx="338">
                  <c:v>55.7</c:v>
                </c:pt>
                <c:pt idx="339">
                  <c:v>55.7</c:v>
                </c:pt>
                <c:pt idx="340">
                  <c:v>55.7</c:v>
                </c:pt>
                <c:pt idx="341">
                  <c:v>55.7</c:v>
                </c:pt>
                <c:pt idx="342">
                  <c:v>55.7</c:v>
                </c:pt>
                <c:pt idx="343">
                  <c:v>55.8</c:v>
                </c:pt>
                <c:pt idx="344">
                  <c:v>55.9</c:v>
                </c:pt>
                <c:pt idx="345">
                  <c:v>55.9</c:v>
                </c:pt>
                <c:pt idx="346">
                  <c:v>55.9</c:v>
                </c:pt>
                <c:pt idx="347">
                  <c:v>56</c:v>
                </c:pt>
                <c:pt idx="348">
                  <c:v>56</c:v>
                </c:pt>
                <c:pt idx="349">
                  <c:v>56</c:v>
                </c:pt>
                <c:pt idx="350">
                  <c:v>56</c:v>
                </c:pt>
                <c:pt idx="351">
                  <c:v>56</c:v>
                </c:pt>
                <c:pt idx="352">
                  <c:v>56</c:v>
                </c:pt>
                <c:pt idx="353">
                  <c:v>56</c:v>
                </c:pt>
                <c:pt idx="354">
                  <c:v>56</c:v>
                </c:pt>
                <c:pt idx="355">
                  <c:v>56</c:v>
                </c:pt>
                <c:pt idx="356">
                  <c:v>56.1</c:v>
                </c:pt>
                <c:pt idx="357">
                  <c:v>56.1</c:v>
                </c:pt>
                <c:pt idx="358">
                  <c:v>56.1</c:v>
                </c:pt>
                <c:pt idx="359">
                  <c:v>56.2</c:v>
                </c:pt>
                <c:pt idx="360">
                  <c:v>56.2</c:v>
                </c:pt>
                <c:pt idx="361">
                  <c:v>56.2</c:v>
                </c:pt>
                <c:pt idx="362">
                  <c:v>56.2</c:v>
                </c:pt>
                <c:pt idx="363">
                  <c:v>56.2</c:v>
                </c:pt>
                <c:pt idx="364">
                  <c:v>56.3</c:v>
                </c:pt>
                <c:pt idx="365">
                  <c:v>56.3</c:v>
                </c:pt>
                <c:pt idx="366">
                  <c:v>56.3</c:v>
                </c:pt>
                <c:pt idx="367">
                  <c:v>56.3</c:v>
                </c:pt>
                <c:pt idx="368">
                  <c:v>56.4</c:v>
                </c:pt>
                <c:pt idx="369">
                  <c:v>56.4</c:v>
                </c:pt>
                <c:pt idx="370">
                  <c:v>56.4</c:v>
                </c:pt>
                <c:pt idx="371">
                  <c:v>56.5</c:v>
                </c:pt>
                <c:pt idx="372">
                  <c:v>56.5</c:v>
                </c:pt>
                <c:pt idx="373">
                  <c:v>56.5</c:v>
                </c:pt>
                <c:pt idx="374">
                  <c:v>56.5</c:v>
                </c:pt>
                <c:pt idx="375">
                  <c:v>56.5</c:v>
                </c:pt>
                <c:pt idx="376">
                  <c:v>56.6</c:v>
                </c:pt>
                <c:pt idx="377">
                  <c:v>56.6</c:v>
                </c:pt>
                <c:pt idx="378">
                  <c:v>56.6</c:v>
                </c:pt>
                <c:pt idx="379">
                  <c:v>56.7</c:v>
                </c:pt>
                <c:pt idx="380">
                  <c:v>56.7</c:v>
                </c:pt>
                <c:pt idx="381">
                  <c:v>56.7</c:v>
                </c:pt>
                <c:pt idx="382">
                  <c:v>56.7</c:v>
                </c:pt>
                <c:pt idx="383">
                  <c:v>56.7</c:v>
                </c:pt>
                <c:pt idx="384">
                  <c:v>56.7</c:v>
                </c:pt>
                <c:pt idx="385">
                  <c:v>56.7</c:v>
                </c:pt>
                <c:pt idx="386">
                  <c:v>56.7</c:v>
                </c:pt>
                <c:pt idx="387">
                  <c:v>56.7</c:v>
                </c:pt>
                <c:pt idx="388">
                  <c:v>56.8</c:v>
                </c:pt>
                <c:pt idx="389">
                  <c:v>56.8</c:v>
                </c:pt>
                <c:pt idx="390">
                  <c:v>56.8</c:v>
                </c:pt>
                <c:pt idx="391">
                  <c:v>56.8</c:v>
                </c:pt>
                <c:pt idx="392">
                  <c:v>56.8</c:v>
                </c:pt>
                <c:pt idx="393">
                  <c:v>56.9</c:v>
                </c:pt>
                <c:pt idx="394">
                  <c:v>56.9</c:v>
                </c:pt>
                <c:pt idx="395">
                  <c:v>56.9</c:v>
                </c:pt>
                <c:pt idx="396">
                  <c:v>56.9</c:v>
                </c:pt>
                <c:pt idx="397">
                  <c:v>57</c:v>
                </c:pt>
                <c:pt idx="398">
                  <c:v>57</c:v>
                </c:pt>
                <c:pt idx="399">
                  <c:v>57</c:v>
                </c:pt>
                <c:pt idx="400">
                  <c:v>57</c:v>
                </c:pt>
                <c:pt idx="401">
                  <c:v>57</c:v>
                </c:pt>
                <c:pt idx="402">
                  <c:v>57</c:v>
                </c:pt>
                <c:pt idx="403">
                  <c:v>57.1</c:v>
                </c:pt>
                <c:pt idx="404">
                  <c:v>57.1</c:v>
                </c:pt>
                <c:pt idx="405">
                  <c:v>57.1</c:v>
                </c:pt>
                <c:pt idx="406">
                  <c:v>57.2</c:v>
                </c:pt>
                <c:pt idx="407">
                  <c:v>57.2</c:v>
                </c:pt>
                <c:pt idx="408">
                  <c:v>57.2</c:v>
                </c:pt>
                <c:pt idx="409">
                  <c:v>57.3</c:v>
                </c:pt>
                <c:pt idx="410">
                  <c:v>57.3</c:v>
                </c:pt>
                <c:pt idx="411">
                  <c:v>57.3</c:v>
                </c:pt>
                <c:pt idx="412">
                  <c:v>57.3</c:v>
                </c:pt>
                <c:pt idx="413">
                  <c:v>57.3</c:v>
                </c:pt>
                <c:pt idx="414">
                  <c:v>57.3</c:v>
                </c:pt>
                <c:pt idx="415">
                  <c:v>57.3</c:v>
                </c:pt>
                <c:pt idx="416">
                  <c:v>57.3</c:v>
                </c:pt>
                <c:pt idx="417">
                  <c:v>57.4</c:v>
                </c:pt>
                <c:pt idx="418">
                  <c:v>57.4</c:v>
                </c:pt>
                <c:pt idx="419">
                  <c:v>57.4</c:v>
                </c:pt>
                <c:pt idx="420">
                  <c:v>57.4</c:v>
                </c:pt>
                <c:pt idx="421">
                  <c:v>57.4</c:v>
                </c:pt>
                <c:pt idx="422">
                  <c:v>57.4</c:v>
                </c:pt>
                <c:pt idx="423">
                  <c:v>57.4</c:v>
                </c:pt>
                <c:pt idx="424">
                  <c:v>57.4</c:v>
                </c:pt>
                <c:pt idx="425">
                  <c:v>57.5</c:v>
                </c:pt>
                <c:pt idx="426">
                  <c:v>57.5</c:v>
                </c:pt>
                <c:pt idx="427">
                  <c:v>57.5</c:v>
                </c:pt>
                <c:pt idx="428">
                  <c:v>57.5</c:v>
                </c:pt>
                <c:pt idx="429">
                  <c:v>57.5</c:v>
                </c:pt>
                <c:pt idx="430">
                  <c:v>57.5</c:v>
                </c:pt>
                <c:pt idx="431">
                  <c:v>57.6</c:v>
                </c:pt>
                <c:pt idx="432">
                  <c:v>57.6</c:v>
                </c:pt>
                <c:pt idx="433">
                  <c:v>57.6</c:v>
                </c:pt>
                <c:pt idx="434">
                  <c:v>57.6</c:v>
                </c:pt>
                <c:pt idx="435">
                  <c:v>57.6</c:v>
                </c:pt>
                <c:pt idx="436">
                  <c:v>57.6</c:v>
                </c:pt>
                <c:pt idx="437">
                  <c:v>57.6</c:v>
                </c:pt>
                <c:pt idx="438">
                  <c:v>57.7</c:v>
                </c:pt>
                <c:pt idx="439">
                  <c:v>57.7</c:v>
                </c:pt>
                <c:pt idx="440">
                  <c:v>57.7</c:v>
                </c:pt>
                <c:pt idx="441">
                  <c:v>57.8</c:v>
                </c:pt>
                <c:pt idx="442">
                  <c:v>57.8</c:v>
                </c:pt>
                <c:pt idx="443">
                  <c:v>57.9</c:v>
                </c:pt>
                <c:pt idx="444">
                  <c:v>57.9</c:v>
                </c:pt>
                <c:pt idx="445">
                  <c:v>57.9</c:v>
                </c:pt>
                <c:pt idx="446">
                  <c:v>57.9</c:v>
                </c:pt>
                <c:pt idx="447">
                  <c:v>57.9</c:v>
                </c:pt>
                <c:pt idx="448">
                  <c:v>57.9</c:v>
                </c:pt>
                <c:pt idx="449">
                  <c:v>57.9</c:v>
                </c:pt>
                <c:pt idx="450">
                  <c:v>57.9</c:v>
                </c:pt>
                <c:pt idx="451">
                  <c:v>58</c:v>
                </c:pt>
                <c:pt idx="452">
                  <c:v>58</c:v>
                </c:pt>
                <c:pt idx="453">
                  <c:v>58</c:v>
                </c:pt>
                <c:pt idx="454">
                  <c:v>58</c:v>
                </c:pt>
                <c:pt idx="455">
                  <c:v>58</c:v>
                </c:pt>
                <c:pt idx="456">
                  <c:v>58</c:v>
                </c:pt>
                <c:pt idx="457">
                  <c:v>58</c:v>
                </c:pt>
                <c:pt idx="458">
                  <c:v>58</c:v>
                </c:pt>
                <c:pt idx="459">
                  <c:v>58</c:v>
                </c:pt>
                <c:pt idx="460">
                  <c:v>58</c:v>
                </c:pt>
                <c:pt idx="461">
                  <c:v>58</c:v>
                </c:pt>
                <c:pt idx="462">
                  <c:v>58</c:v>
                </c:pt>
                <c:pt idx="463">
                  <c:v>58.1</c:v>
                </c:pt>
                <c:pt idx="464">
                  <c:v>58.1</c:v>
                </c:pt>
                <c:pt idx="465">
                  <c:v>58.1</c:v>
                </c:pt>
                <c:pt idx="466">
                  <c:v>58.1</c:v>
                </c:pt>
                <c:pt idx="467">
                  <c:v>58.1</c:v>
                </c:pt>
                <c:pt idx="468">
                  <c:v>58.1</c:v>
                </c:pt>
                <c:pt idx="469">
                  <c:v>58.1</c:v>
                </c:pt>
                <c:pt idx="470">
                  <c:v>58.1</c:v>
                </c:pt>
                <c:pt idx="471">
                  <c:v>58.1</c:v>
                </c:pt>
                <c:pt idx="472">
                  <c:v>58.2</c:v>
                </c:pt>
                <c:pt idx="473">
                  <c:v>58.2</c:v>
                </c:pt>
                <c:pt idx="474">
                  <c:v>58.2</c:v>
                </c:pt>
                <c:pt idx="475">
                  <c:v>58.2</c:v>
                </c:pt>
                <c:pt idx="476">
                  <c:v>58.2</c:v>
                </c:pt>
                <c:pt idx="477">
                  <c:v>58.2</c:v>
                </c:pt>
                <c:pt idx="478">
                  <c:v>58.3</c:v>
                </c:pt>
                <c:pt idx="479">
                  <c:v>58.3</c:v>
                </c:pt>
                <c:pt idx="480">
                  <c:v>58.3</c:v>
                </c:pt>
                <c:pt idx="481">
                  <c:v>58.3</c:v>
                </c:pt>
                <c:pt idx="482">
                  <c:v>58.3</c:v>
                </c:pt>
                <c:pt idx="483">
                  <c:v>58.4</c:v>
                </c:pt>
                <c:pt idx="484">
                  <c:v>58.4</c:v>
                </c:pt>
                <c:pt idx="485">
                  <c:v>58.4</c:v>
                </c:pt>
                <c:pt idx="486">
                  <c:v>58.4</c:v>
                </c:pt>
                <c:pt idx="487">
                  <c:v>58.4</c:v>
                </c:pt>
                <c:pt idx="488">
                  <c:v>58.4</c:v>
                </c:pt>
                <c:pt idx="489">
                  <c:v>58.5</c:v>
                </c:pt>
                <c:pt idx="490">
                  <c:v>58.5</c:v>
                </c:pt>
                <c:pt idx="491">
                  <c:v>58.5</c:v>
                </c:pt>
                <c:pt idx="492">
                  <c:v>58.5</c:v>
                </c:pt>
                <c:pt idx="493">
                  <c:v>58.6</c:v>
                </c:pt>
                <c:pt idx="494">
                  <c:v>58.6</c:v>
                </c:pt>
                <c:pt idx="495">
                  <c:v>58.6</c:v>
                </c:pt>
                <c:pt idx="496">
                  <c:v>58.6</c:v>
                </c:pt>
                <c:pt idx="497">
                  <c:v>58.6</c:v>
                </c:pt>
                <c:pt idx="498">
                  <c:v>58.6</c:v>
                </c:pt>
                <c:pt idx="499">
                  <c:v>58.6</c:v>
                </c:pt>
                <c:pt idx="500">
                  <c:v>58.6</c:v>
                </c:pt>
                <c:pt idx="501">
                  <c:v>58.7</c:v>
                </c:pt>
                <c:pt idx="502">
                  <c:v>58.7</c:v>
                </c:pt>
                <c:pt idx="503">
                  <c:v>58.7</c:v>
                </c:pt>
                <c:pt idx="504">
                  <c:v>58.7</c:v>
                </c:pt>
                <c:pt idx="505">
                  <c:v>58.7</c:v>
                </c:pt>
                <c:pt idx="506">
                  <c:v>58.7</c:v>
                </c:pt>
                <c:pt idx="507">
                  <c:v>58.8</c:v>
                </c:pt>
                <c:pt idx="508">
                  <c:v>58.8</c:v>
                </c:pt>
                <c:pt idx="509">
                  <c:v>58.8</c:v>
                </c:pt>
                <c:pt idx="510">
                  <c:v>58.8</c:v>
                </c:pt>
                <c:pt idx="511">
                  <c:v>58.9</c:v>
                </c:pt>
                <c:pt idx="512">
                  <c:v>58.9</c:v>
                </c:pt>
                <c:pt idx="513">
                  <c:v>58.9</c:v>
                </c:pt>
                <c:pt idx="514">
                  <c:v>58.9</c:v>
                </c:pt>
                <c:pt idx="515">
                  <c:v>58.9</c:v>
                </c:pt>
                <c:pt idx="516">
                  <c:v>58.9</c:v>
                </c:pt>
                <c:pt idx="517">
                  <c:v>58.9</c:v>
                </c:pt>
                <c:pt idx="518">
                  <c:v>58.9</c:v>
                </c:pt>
                <c:pt idx="519">
                  <c:v>59</c:v>
                </c:pt>
                <c:pt idx="520">
                  <c:v>59</c:v>
                </c:pt>
                <c:pt idx="521">
                  <c:v>59</c:v>
                </c:pt>
                <c:pt idx="522">
                  <c:v>59</c:v>
                </c:pt>
                <c:pt idx="523">
                  <c:v>59</c:v>
                </c:pt>
                <c:pt idx="524">
                  <c:v>59.1</c:v>
                </c:pt>
                <c:pt idx="525">
                  <c:v>59.1</c:v>
                </c:pt>
                <c:pt idx="526">
                  <c:v>59.1</c:v>
                </c:pt>
                <c:pt idx="527">
                  <c:v>59.1</c:v>
                </c:pt>
                <c:pt idx="528">
                  <c:v>59.1</c:v>
                </c:pt>
                <c:pt idx="529">
                  <c:v>59.1</c:v>
                </c:pt>
                <c:pt idx="530">
                  <c:v>59.2</c:v>
                </c:pt>
                <c:pt idx="531">
                  <c:v>59.2</c:v>
                </c:pt>
                <c:pt idx="532">
                  <c:v>59.2</c:v>
                </c:pt>
                <c:pt idx="533">
                  <c:v>59.2</c:v>
                </c:pt>
                <c:pt idx="534">
                  <c:v>59.2</c:v>
                </c:pt>
                <c:pt idx="535">
                  <c:v>59.2</c:v>
                </c:pt>
                <c:pt idx="536">
                  <c:v>59.2</c:v>
                </c:pt>
                <c:pt idx="537">
                  <c:v>59.3</c:v>
                </c:pt>
                <c:pt idx="538">
                  <c:v>59.3</c:v>
                </c:pt>
                <c:pt idx="539">
                  <c:v>59.3</c:v>
                </c:pt>
                <c:pt idx="540">
                  <c:v>59.3</c:v>
                </c:pt>
                <c:pt idx="541">
                  <c:v>59.3</c:v>
                </c:pt>
                <c:pt idx="542">
                  <c:v>59.3</c:v>
                </c:pt>
                <c:pt idx="543">
                  <c:v>59.3</c:v>
                </c:pt>
                <c:pt idx="544">
                  <c:v>59.3</c:v>
                </c:pt>
                <c:pt idx="545">
                  <c:v>59.3</c:v>
                </c:pt>
                <c:pt idx="546">
                  <c:v>59.3</c:v>
                </c:pt>
                <c:pt idx="547">
                  <c:v>59.4</c:v>
                </c:pt>
                <c:pt idx="548">
                  <c:v>59.4</c:v>
                </c:pt>
                <c:pt idx="549">
                  <c:v>59.4</c:v>
                </c:pt>
                <c:pt idx="550">
                  <c:v>59.4</c:v>
                </c:pt>
                <c:pt idx="551">
                  <c:v>59.4</c:v>
                </c:pt>
                <c:pt idx="552">
                  <c:v>59.4</c:v>
                </c:pt>
                <c:pt idx="553">
                  <c:v>59.4</c:v>
                </c:pt>
                <c:pt idx="554">
                  <c:v>59.5</c:v>
                </c:pt>
                <c:pt idx="555">
                  <c:v>59.5</c:v>
                </c:pt>
                <c:pt idx="556">
                  <c:v>59.5</c:v>
                </c:pt>
                <c:pt idx="557">
                  <c:v>59.5</c:v>
                </c:pt>
                <c:pt idx="558">
                  <c:v>59.5</c:v>
                </c:pt>
                <c:pt idx="559">
                  <c:v>59.6</c:v>
                </c:pt>
                <c:pt idx="560">
                  <c:v>59.6</c:v>
                </c:pt>
                <c:pt idx="561">
                  <c:v>59.6</c:v>
                </c:pt>
                <c:pt idx="562">
                  <c:v>59.6</c:v>
                </c:pt>
                <c:pt idx="563">
                  <c:v>59.6</c:v>
                </c:pt>
                <c:pt idx="564">
                  <c:v>59.7</c:v>
                </c:pt>
                <c:pt idx="565">
                  <c:v>59.7</c:v>
                </c:pt>
                <c:pt idx="566">
                  <c:v>59.7</c:v>
                </c:pt>
                <c:pt idx="567">
                  <c:v>59.7</c:v>
                </c:pt>
                <c:pt idx="568">
                  <c:v>59.7</c:v>
                </c:pt>
                <c:pt idx="569">
                  <c:v>59.7</c:v>
                </c:pt>
                <c:pt idx="570">
                  <c:v>59.7</c:v>
                </c:pt>
                <c:pt idx="571">
                  <c:v>59.7</c:v>
                </c:pt>
                <c:pt idx="572">
                  <c:v>59.7</c:v>
                </c:pt>
                <c:pt idx="573">
                  <c:v>59.7</c:v>
                </c:pt>
                <c:pt idx="574">
                  <c:v>59.7</c:v>
                </c:pt>
                <c:pt idx="575">
                  <c:v>59.8</c:v>
                </c:pt>
                <c:pt idx="576">
                  <c:v>59.8</c:v>
                </c:pt>
                <c:pt idx="577">
                  <c:v>59.8</c:v>
                </c:pt>
                <c:pt idx="578">
                  <c:v>59.8</c:v>
                </c:pt>
                <c:pt idx="579">
                  <c:v>59.8</c:v>
                </c:pt>
                <c:pt idx="580">
                  <c:v>59.8</c:v>
                </c:pt>
                <c:pt idx="581">
                  <c:v>59.8</c:v>
                </c:pt>
                <c:pt idx="582">
                  <c:v>59.9</c:v>
                </c:pt>
                <c:pt idx="583">
                  <c:v>59.9</c:v>
                </c:pt>
                <c:pt idx="584">
                  <c:v>59.9</c:v>
                </c:pt>
                <c:pt idx="585">
                  <c:v>59.9</c:v>
                </c:pt>
                <c:pt idx="586">
                  <c:v>59.9</c:v>
                </c:pt>
                <c:pt idx="587">
                  <c:v>59.9</c:v>
                </c:pt>
                <c:pt idx="588">
                  <c:v>59.9</c:v>
                </c:pt>
                <c:pt idx="589">
                  <c:v>60</c:v>
                </c:pt>
                <c:pt idx="590">
                  <c:v>60</c:v>
                </c:pt>
                <c:pt idx="591">
                  <c:v>60</c:v>
                </c:pt>
                <c:pt idx="592">
                  <c:v>60</c:v>
                </c:pt>
                <c:pt idx="593">
                  <c:v>60</c:v>
                </c:pt>
                <c:pt idx="594">
                  <c:v>61</c:v>
                </c:pt>
                <c:pt idx="595">
                  <c:v>61</c:v>
                </c:pt>
                <c:pt idx="596">
                  <c:v>61</c:v>
                </c:pt>
                <c:pt idx="597">
                  <c:v>61</c:v>
                </c:pt>
                <c:pt idx="598">
                  <c:v>61</c:v>
                </c:pt>
                <c:pt idx="599">
                  <c:v>61</c:v>
                </c:pt>
                <c:pt idx="600">
                  <c:v>61</c:v>
                </c:pt>
                <c:pt idx="601">
                  <c:v>61.1</c:v>
                </c:pt>
                <c:pt idx="602">
                  <c:v>61.1</c:v>
                </c:pt>
                <c:pt idx="603">
                  <c:v>61.1</c:v>
                </c:pt>
                <c:pt idx="604">
                  <c:v>61.1</c:v>
                </c:pt>
                <c:pt idx="605">
                  <c:v>61.1</c:v>
                </c:pt>
                <c:pt idx="606">
                  <c:v>61.1</c:v>
                </c:pt>
                <c:pt idx="607">
                  <c:v>61.1</c:v>
                </c:pt>
                <c:pt idx="608">
                  <c:v>61.2</c:v>
                </c:pt>
                <c:pt idx="609">
                  <c:v>61.2</c:v>
                </c:pt>
                <c:pt idx="610">
                  <c:v>61.2</c:v>
                </c:pt>
                <c:pt idx="611">
                  <c:v>61.3</c:v>
                </c:pt>
                <c:pt idx="612">
                  <c:v>61.3</c:v>
                </c:pt>
                <c:pt idx="613">
                  <c:v>61.3</c:v>
                </c:pt>
                <c:pt idx="614">
                  <c:v>61.4</c:v>
                </c:pt>
                <c:pt idx="615">
                  <c:v>61.4</c:v>
                </c:pt>
                <c:pt idx="616">
                  <c:v>61.4</c:v>
                </c:pt>
                <c:pt idx="617">
                  <c:v>61.4</c:v>
                </c:pt>
                <c:pt idx="618">
                  <c:v>61.4</c:v>
                </c:pt>
                <c:pt idx="619">
                  <c:v>61.4</c:v>
                </c:pt>
                <c:pt idx="620">
                  <c:v>61.4</c:v>
                </c:pt>
                <c:pt idx="621">
                  <c:v>61.4</c:v>
                </c:pt>
                <c:pt idx="622">
                  <c:v>61.5</c:v>
                </c:pt>
                <c:pt idx="623">
                  <c:v>61.5</c:v>
                </c:pt>
                <c:pt idx="624">
                  <c:v>61.5</c:v>
                </c:pt>
                <c:pt idx="625">
                  <c:v>61.5</c:v>
                </c:pt>
                <c:pt idx="626">
                  <c:v>61.6</c:v>
                </c:pt>
                <c:pt idx="627">
                  <c:v>61.6</c:v>
                </c:pt>
                <c:pt idx="628">
                  <c:v>61.6</c:v>
                </c:pt>
                <c:pt idx="629">
                  <c:v>61.6</c:v>
                </c:pt>
                <c:pt idx="630">
                  <c:v>61.7</c:v>
                </c:pt>
                <c:pt idx="631">
                  <c:v>61.7</c:v>
                </c:pt>
                <c:pt idx="632">
                  <c:v>61.7</c:v>
                </c:pt>
                <c:pt idx="633">
                  <c:v>61.7</c:v>
                </c:pt>
                <c:pt idx="634">
                  <c:v>61.8</c:v>
                </c:pt>
                <c:pt idx="635">
                  <c:v>61.8</c:v>
                </c:pt>
                <c:pt idx="636">
                  <c:v>61.8</c:v>
                </c:pt>
                <c:pt idx="637">
                  <c:v>61.8</c:v>
                </c:pt>
                <c:pt idx="638">
                  <c:v>61.8</c:v>
                </c:pt>
                <c:pt idx="639">
                  <c:v>61.8</c:v>
                </c:pt>
                <c:pt idx="640">
                  <c:v>61.8</c:v>
                </c:pt>
                <c:pt idx="641">
                  <c:v>61.8</c:v>
                </c:pt>
                <c:pt idx="642">
                  <c:v>61.8</c:v>
                </c:pt>
                <c:pt idx="643">
                  <c:v>61.9</c:v>
                </c:pt>
                <c:pt idx="644">
                  <c:v>61.9</c:v>
                </c:pt>
                <c:pt idx="645">
                  <c:v>61.9</c:v>
                </c:pt>
                <c:pt idx="646">
                  <c:v>62</c:v>
                </c:pt>
                <c:pt idx="647">
                  <c:v>62</c:v>
                </c:pt>
                <c:pt idx="648">
                  <c:v>62</c:v>
                </c:pt>
                <c:pt idx="649">
                  <c:v>62</c:v>
                </c:pt>
                <c:pt idx="650">
                  <c:v>62</c:v>
                </c:pt>
                <c:pt idx="651">
                  <c:v>62</c:v>
                </c:pt>
                <c:pt idx="652">
                  <c:v>62</c:v>
                </c:pt>
                <c:pt idx="653">
                  <c:v>62</c:v>
                </c:pt>
                <c:pt idx="654">
                  <c:v>62</c:v>
                </c:pt>
                <c:pt idx="655">
                  <c:v>62</c:v>
                </c:pt>
                <c:pt idx="656">
                  <c:v>62</c:v>
                </c:pt>
                <c:pt idx="657">
                  <c:v>62</c:v>
                </c:pt>
                <c:pt idx="658">
                  <c:v>62.1</c:v>
                </c:pt>
                <c:pt idx="659">
                  <c:v>62.1</c:v>
                </c:pt>
                <c:pt idx="660">
                  <c:v>62.1</c:v>
                </c:pt>
                <c:pt idx="661">
                  <c:v>62.1</c:v>
                </c:pt>
                <c:pt idx="662">
                  <c:v>62.1</c:v>
                </c:pt>
                <c:pt idx="663">
                  <c:v>62.1</c:v>
                </c:pt>
                <c:pt idx="664">
                  <c:v>62.1</c:v>
                </c:pt>
                <c:pt idx="665">
                  <c:v>62.2</c:v>
                </c:pt>
                <c:pt idx="666">
                  <c:v>62.2</c:v>
                </c:pt>
                <c:pt idx="667">
                  <c:v>62.2</c:v>
                </c:pt>
                <c:pt idx="668">
                  <c:v>62.2</c:v>
                </c:pt>
                <c:pt idx="669">
                  <c:v>62.2</c:v>
                </c:pt>
                <c:pt idx="670">
                  <c:v>62.2</c:v>
                </c:pt>
                <c:pt idx="671">
                  <c:v>62.3</c:v>
                </c:pt>
                <c:pt idx="672">
                  <c:v>62.3</c:v>
                </c:pt>
                <c:pt idx="673">
                  <c:v>62.3</c:v>
                </c:pt>
                <c:pt idx="674">
                  <c:v>62.3</c:v>
                </c:pt>
                <c:pt idx="675">
                  <c:v>62.3</c:v>
                </c:pt>
                <c:pt idx="676">
                  <c:v>62.3</c:v>
                </c:pt>
                <c:pt idx="677">
                  <c:v>62.4</c:v>
                </c:pt>
                <c:pt idx="678">
                  <c:v>62.4</c:v>
                </c:pt>
                <c:pt idx="679">
                  <c:v>62.4</c:v>
                </c:pt>
                <c:pt idx="680">
                  <c:v>62.5</c:v>
                </c:pt>
                <c:pt idx="681">
                  <c:v>62.5</c:v>
                </c:pt>
                <c:pt idx="682">
                  <c:v>62.5</c:v>
                </c:pt>
                <c:pt idx="683">
                  <c:v>62.5</c:v>
                </c:pt>
                <c:pt idx="684">
                  <c:v>62.5</c:v>
                </c:pt>
                <c:pt idx="685">
                  <c:v>62.5</c:v>
                </c:pt>
                <c:pt idx="686">
                  <c:v>62.5</c:v>
                </c:pt>
                <c:pt idx="687">
                  <c:v>62.5</c:v>
                </c:pt>
                <c:pt idx="688">
                  <c:v>62.6</c:v>
                </c:pt>
                <c:pt idx="689">
                  <c:v>62.6</c:v>
                </c:pt>
                <c:pt idx="690">
                  <c:v>62.6</c:v>
                </c:pt>
                <c:pt idx="691">
                  <c:v>62.6</c:v>
                </c:pt>
                <c:pt idx="692">
                  <c:v>62.6</c:v>
                </c:pt>
                <c:pt idx="693">
                  <c:v>62.6</c:v>
                </c:pt>
                <c:pt idx="694">
                  <c:v>62.7</c:v>
                </c:pt>
                <c:pt idx="695">
                  <c:v>62.7</c:v>
                </c:pt>
                <c:pt idx="696">
                  <c:v>62.7</c:v>
                </c:pt>
                <c:pt idx="697">
                  <c:v>62.7</c:v>
                </c:pt>
                <c:pt idx="698">
                  <c:v>62.7</c:v>
                </c:pt>
                <c:pt idx="699">
                  <c:v>62.8</c:v>
                </c:pt>
                <c:pt idx="700">
                  <c:v>62.8</c:v>
                </c:pt>
                <c:pt idx="701">
                  <c:v>62.8</c:v>
                </c:pt>
                <c:pt idx="702">
                  <c:v>62.8</c:v>
                </c:pt>
                <c:pt idx="703">
                  <c:v>62.8</c:v>
                </c:pt>
                <c:pt idx="704">
                  <c:v>62.8</c:v>
                </c:pt>
                <c:pt idx="705">
                  <c:v>62.8</c:v>
                </c:pt>
                <c:pt idx="706">
                  <c:v>62.8</c:v>
                </c:pt>
                <c:pt idx="707">
                  <c:v>62.8</c:v>
                </c:pt>
                <c:pt idx="708">
                  <c:v>62.9</c:v>
                </c:pt>
                <c:pt idx="709">
                  <c:v>62.9</c:v>
                </c:pt>
                <c:pt idx="710">
                  <c:v>62.9</c:v>
                </c:pt>
                <c:pt idx="711">
                  <c:v>62.9</c:v>
                </c:pt>
                <c:pt idx="712">
                  <c:v>62.9</c:v>
                </c:pt>
                <c:pt idx="713">
                  <c:v>62.9</c:v>
                </c:pt>
                <c:pt idx="714">
                  <c:v>62.9</c:v>
                </c:pt>
                <c:pt idx="715">
                  <c:v>62.9</c:v>
                </c:pt>
                <c:pt idx="716">
                  <c:v>62.9</c:v>
                </c:pt>
                <c:pt idx="717">
                  <c:v>63</c:v>
                </c:pt>
                <c:pt idx="718">
                  <c:v>63</c:v>
                </c:pt>
                <c:pt idx="719">
                  <c:v>63</c:v>
                </c:pt>
                <c:pt idx="720">
                  <c:v>63</c:v>
                </c:pt>
                <c:pt idx="721">
                  <c:v>63</c:v>
                </c:pt>
                <c:pt idx="722">
                  <c:v>63</c:v>
                </c:pt>
                <c:pt idx="723">
                  <c:v>63</c:v>
                </c:pt>
                <c:pt idx="724">
                  <c:v>63</c:v>
                </c:pt>
                <c:pt idx="725">
                  <c:v>63</c:v>
                </c:pt>
                <c:pt idx="726">
                  <c:v>63</c:v>
                </c:pt>
                <c:pt idx="727">
                  <c:v>63</c:v>
                </c:pt>
                <c:pt idx="728">
                  <c:v>63</c:v>
                </c:pt>
                <c:pt idx="729">
                  <c:v>63.1</c:v>
                </c:pt>
                <c:pt idx="730">
                  <c:v>63.1</c:v>
                </c:pt>
                <c:pt idx="731">
                  <c:v>63.1</c:v>
                </c:pt>
                <c:pt idx="732">
                  <c:v>63.1</c:v>
                </c:pt>
                <c:pt idx="733">
                  <c:v>63.1</c:v>
                </c:pt>
                <c:pt idx="734">
                  <c:v>63.2</c:v>
                </c:pt>
                <c:pt idx="735">
                  <c:v>63.2</c:v>
                </c:pt>
                <c:pt idx="736">
                  <c:v>63.2</c:v>
                </c:pt>
                <c:pt idx="737">
                  <c:v>63.2</c:v>
                </c:pt>
                <c:pt idx="738">
                  <c:v>63.2</c:v>
                </c:pt>
                <c:pt idx="739">
                  <c:v>63.2</c:v>
                </c:pt>
                <c:pt idx="740">
                  <c:v>63.3</c:v>
                </c:pt>
                <c:pt idx="741">
                  <c:v>63.3</c:v>
                </c:pt>
                <c:pt idx="742">
                  <c:v>63.3</c:v>
                </c:pt>
                <c:pt idx="743">
                  <c:v>63.3</c:v>
                </c:pt>
                <c:pt idx="744">
                  <c:v>63.3</c:v>
                </c:pt>
                <c:pt idx="745">
                  <c:v>63.3</c:v>
                </c:pt>
                <c:pt idx="746">
                  <c:v>63.3</c:v>
                </c:pt>
                <c:pt idx="747">
                  <c:v>63.4</c:v>
                </c:pt>
                <c:pt idx="748">
                  <c:v>63.4</c:v>
                </c:pt>
                <c:pt idx="749">
                  <c:v>63.4</c:v>
                </c:pt>
                <c:pt idx="750">
                  <c:v>63.4</c:v>
                </c:pt>
                <c:pt idx="751">
                  <c:v>63.4</c:v>
                </c:pt>
                <c:pt idx="752">
                  <c:v>63.5</c:v>
                </c:pt>
                <c:pt idx="753">
                  <c:v>63.5</c:v>
                </c:pt>
                <c:pt idx="754">
                  <c:v>63.5</c:v>
                </c:pt>
                <c:pt idx="755">
                  <c:v>63.5</c:v>
                </c:pt>
                <c:pt idx="756">
                  <c:v>63.5</c:v>
                </c:pt>
                <c:pt idx="757">
                  <c:v>63.5</c:v>
                </c:pt>
                <c:pt idx="758">
                  <c:v>63.5</c:v>
                </c:pt>
                <c:pt idx="759">
                  <c:v>63.5</c:v>
                </c:pt>
                <c:pt idx="760">
                  <c:v>63.5</c:v>
                </c:pt>
                <c:pt idx="761">
                  <c:v>63.6</c:v>
                </c:pt>
                <c:pt idx="762">
                  <c:v>63.6</c:v>
                </c:pt>
                <c:pt idx="763">
                  <c:v>63.6</c:v>
                </c:pt>
                <c:pt idx="764">
                  <c:v>63.7</c:v>
                </c:pt>
                <c:pt idx="765">
                  <c:v>63.7</c:v>
                </c:pt>
                <c:pt idx="766">
                  <c:v>63.7</c:v>
                </c:pt>
                <c:pt idx="767">
                  <c:v>63.7</c:v>
                </c:pt>
                <c:pt idx="768">
                  <c:v>63.7</c:v>
                </c:pt>
                <c:pt idx="769">
                  <c:v>63.7</c:v>
                </c:pt>
                <c:pt idx="770">
                  <c:v>63.7</c:v>
                </c:pt>
                <c:pt idx="771">
                  <c:v>63.8</c:v>
                </c:pt>
                <c:pt idx="772">
                  <c:v>63.8</c:v>
                </c:pt>
                <c:pt idx="773">
                  <c:v>63.8</c:v>
                </c:pt>
                <c:pt idx="774">
                  <c:v>63.8</c:v>
                </c:pt>
                <c:pt idx="775">
                  <c:v>63.8</c:v>
                </c:pt>
                <c:pt idx="776">
                  <c:v>63.8</c:v>
                </c:pt>
                <c:pt idx="777">
                  <c:v>63.8</c:v>
                </c:pt>
                <c:pt idx="778">
                  <c:v>63.9</c:v>
                </c:pt>
                <c:pt idx="779">
                  <c:v>63.9</c:v>
                </c:pt>
                <c:pt idx="780">
                  <c:v>63.9</c:v>
                </c:pt>
                <c:pt idx="781">
                  <c:v>63.9</c:v>
                </c:pt>
                <c:pt idx="782">
                  <c:v>64</c:v>
                </c:pt>
                <c:pt idx="783">
                  <c:v>64</c:v>
                </c:pt>
                <c:pt idx="784">
                  <c:v>64</c:v>
                </c:pt>
                <c:pt idx="785">
                  <c:v>64</c:v>
                </c:pt>
                <c:pt idx="786">
                  <c:v>64</c:v>
                </c:pt>
                <c:pt idx="787">
                  <c:v>64</c:v>
                </c:pt>
                <c:pt idx="788">
                  <c:v>64</c:v>
                </c:pt>
                <c:pt idx="789">
                  <c:v>64</c:v>
                </c:pt>
                <c:pt idx="790">
                  <c:v>64</c:v>
                </c:pt>
                <c:pt idx="791">
                  <c:v>64</c:v>
                </c:pt>
                <c:pt idx="792">
                  <c:v>64</c:v>
                </c:pt>
                <c:pt idx="793">
                  <c:v>64.099999999999994</c:v>
                </c:pt>
                <c:pt idx="794">
                  <c:v>64.099999999999994</c:v>
                </c:pt>
                <c:pt idx="795">
                  <c:v>64.099999999999994</c:v>
                </c:pt>
                <c:pt idx="796">
                  <c:v>64.099999999999994</c:v>
                </c:pt>
                <c:pt idx="797">
                  <c:v>64.099999999999994</c:v>
                </c:pt>
                <c:pt idx="798">
                  <c:v>64.2</c:v>
                </c:pt>
                <c:pt idx="799">
                  <c:v>64.2</c:v>
                </c:pt>
                <c:pt idx="800">
                  <c:v>64.2</c:v>
                </c:pt>
                <c:pt idx="801">
                  <c:v>64.2</c:v>
                </c:pt>
                <c:pt idx="802">
                  <c:v>64.2</c:v>
                </c:pt>
                <c:pt idx="803">
                  <c:v>64.2</c:v>
                </c:pt>
                <c:pt idx="804">
                  <c:v>64.3</c:v>
                </c:pt>
                <c:pt idx="805">
                  <c:v>64.3</c:v>
                </c:pt>
                <c:pt idx="806">
                  <c:v>64.3</c:v>
                </c:pt>
                <c:pt idx="807">
                  <c:v>64.3</c:v>
                </c:pt>
                <c:pt idx="808">
                  <c:v>64.3</c:v>
                </c:pt>
                <c:pt idx="809">
                  <c:v>64.3</c:v>
                </c:pt>
                <c:pt idx="810">
                  <c:v>64.3</c:v>
                </c:pt>
                <c:pt idx="811">
                  <c:v>64.400000000000006</c:v>
                </c:pt>
                <c:pt idx="812">
                  <c:v>64.400000000000006</c:v>
                </c:pt>
                <c:pt idx="813">
                  <c:v>64.400000000000006</c:v>
                </c:pt>
                <c:pt idx="814">
                  <c:v>64.400000000000006</c:v>
                </c:pt>
                <c:pt idx="815">
                  <c:v>64.400000000000006</c:v>
                </c:pt>
                <c:pt idx="816">
                  <c:v>64.400000000000006</c:v>
                </c:pt>
                <c:pt idx="817">
                  <c:v>64.400000000000006</c:v>
                </c:pt>
                <c:pt idx="818">
                  <c:v>64.400000000000006</c:v>
                </c:pt>
                <c:pt idx="819">
                  <c:v>64.5</c:v>
                </c:pt>
                <c:pt idx="820">
                  <c:v>64.5</c:v>
                </c:pt>
                <c:pt idx="821">
                  <c:v>64.5</c:v>
                </c:pt>
                <c:pt idx="822">
                  <c:v>64.5</c:v>
                </c:pt>
                <c:pt idx="823">
                  <c:v>64.5</c:v>
                </c:pt>
                <c:pt idx="824">
                  <c:v>64.599999999999994</c:v>
                </c:pt>
                <c:pt idx="825">
                  <c:v>64.599999999999994</c:v>
                </c:pt>
                <c:pt idx="826">
                  <c:v>64.599999999999994</c:v>
                </c:pt>
                <c:pt idx="827">
                  <c:v>64.599999999999994</c:v>
                </c:pt>
                <c:pt idx="828">
                  <c:v>64.599999999999994</c:v>
                </c:pt>
                <c:pt idx="829">
                  <c:v>64.599999999999994</c:v>
                </c:pt>
                <c:pt idx="830">
                  <c:v>64.599999999999994</c:v>
                </c:pt>
                <c:pt idx="831">
                  <c:v>64.7</c:v>
                </c:pt>
                <c:pt idx="832">
                  <c:v>64.7</c:v>
                </c:pt>
                <c:pt idx="833">
                  <c:v>64.7</c:v>
                </c:pt>
                <c:pt idx="834">
                  <c:v>64.7</c:v>
                </c:pt>
                <c:pt idx="835">
                  <c:v>64.7</c:v>
                </c:pt>
                <c:pt idx="836">
                  <c:v>64.7</c:v>
                </c:pt>
                <c:pt idx="837">
                  <c:v>64.7</c:v>
                </c:pt>
                <c:pt idx="838">
                  <c:v>64.7</c:v>
                </c:pt>
                <c:pt idx="839">
                  <c:v>64.7</c:v>
                </c:pt>
                <c:pt idx="840">
                  <c:v>64.7</c:v>
                </c:pt>
                <c:pt idx="841">
                  <c:v>64.8</c:v>
                </c:pt>
                <c:pt idx="842">
                  <c:v>64.8</c:v>
                </c:pt>
                <c:pt idx="843">
                  <c:v>64.8</c:v>
                </c:pt>
                <c:pt idx="844">
                  <c:v>64.8</c:v>
                </c:pt>
                <c:pt idx="845">
                  <c:v>64.8</c:v>
                </c:pt>
                <c:pt idx="846">
                  <c:v>64.900000000000006</c:v>
                </c:pt>
                <c:pt idx="847">
                  <c:v>64.900000000000006</c:v>
                </c:pt>
                <c:pt idx="848">
                  <c:v>64.900000000000006</c:v>
                </c:pt>
                <c:pt idx="849">
                  <c:v>64.900000000000006</c:v>
                </c:pt>
                <c:pt idx="850">
                  <c:v>64.900000000000006</c:v>
                </c:pt>
                <c:pt idx="851">
                  <c:v>65</c:v>
                </c:pt>
                <c:pt idx="852">
                  <c:v>65</c:v>
                </c:pt>
                <c:pt idx="853">
                  <c:v>65</c:v>
                </c:pt>
                <c:pt idx="854">
                  <c:v>65</c:v>
                </c:pt>
                <c:pt idx="855">
                  <c:v>65</c:v>
                </c:pt>
                <c:pt idx="856">
                  <c:v>65</c:v>
                </c:pt>
                <c:pt idx="857">
                  <c:v>65</c:v>
                </c:pt>
                <c:pt idx="858">
                  <c:v>65</c:v>
                </c:pt>
                <c:pt idx="859">
                  <c:v>65</c:v>
                </c:pt>
                <c:pt idx="860">
                  <c:v>65</c:v>
                </c:pt>
                <c:pt idx="861">
                  <c:v>65</c:v>
                </c:pt>
                <c:pt idx="862">
                  <c:v>65</c:v>
                </c:pt>
                <c:pt idx="863">
                  <c:v>65</c:v>
                </c:pt>
                <c:pt idx="864">
                  <c:v>65.099999999999994</c:v>
                </c:pt>
                <c:pt idx="865">
                  <c:v>65.099999999999994</c:v>
                </c:pt>
                <c:pt idx="866">
                  <c:v>65.099999999999994</c:v>
                </c:pt>
                <c:pt idx="867">
                  <c:v>65.099999999999994</c:v>
                </c:pt>
                <c:pt idx="868">
                  <c:v>65.099999999999994</c:v>
                </c:pt>
                <c:pt idx="869">
                  <c:v>65.099999999999994</c:v>
                </c:pt>
                <c:pt idx="870">
                  <c:v>65.099999999999994</c:v>
                </c:pt>
                <c:pt idx="871">
                  <c:v>65.099999999999994</c:v>
                </c:pt>
                <c:pt idx="872">
                  <c:v>65.2</c:v>
                </c:pt>
                <c:pt idx="873">
                  <c:v>65.2</c:v>
                </c:pt>
                <c:pt idx="874">
                  <c:v>65.2</c:v>
                </c:pt>
                <c:pt idx="875">
                  <c:v>65.2</c:v>
                </c:pt>
                <c:pt idx="876">
                  <c:v>65.2</c:v>
                </c:pt>
                <c:pt idx="877">
                  <c:v>65.2</c:v>
                </c:pt>
                <c:pt idx="878">
                  <c:v>65.3</c:v>
                </c:pt>
                <c:pt idx="879">
                  <c:v>65.3</c:v>
                </c:pt>
                <c:pt idx="880">
                  <c:v>65.3</c:v>
                </c:pt>
                <c:pt idx="881">
                  <c:v>65.3</c:v>
                </c:pt>
                <c:pt idx="882">
                  <c:v>65.3</c:v>
                </c:pt>
                <c:pt idx="883">
                  <c:v>65.3</c:v>
                </c:pt>
                <c:pt idx="884">
                  <c:v>65.3</c:v>
                </c:pt>
                <c:pt idx="885">
                  <c:v>65.400000000000006</c:v>
                </c:pt>
                <c:pt idx="886">
                  <c:v>65.400000000000006</c:v>
                </c:pt>
                <c:pt idx="887">
                  <c:v>65.400000000000006</c:v>
                </c:pt>
                <c:pt idx="888">
                  <c:v>65.400000000000006</c:v>
                </c:pt>
                <c:pt idx="889">
                  <c:v>65.400000000000006</c:v>
                </c:pt>
                <c:pt idx="890">
                  <c:v>65.400000000000006</c:v>
                </c:pt>
                <c:pt idx="891">
                  <c:v>65.400000000000006</c:v>
                </c:pt>
                <c:pt idx="892">
                  <c:v>65.400000000000006</c:v>
                </c:pt>
                <c:pt idx="893">
                  <c:v>65.400000000000006</c:v>
                </c:pt>
                <c:pt idx="894">
                  <c:v>65.5</c:v>
                </c:pt>
                <c:pt idx="895">
                  <c:v>65.5</c:v>
                </c:pt>
                <c:pt idx="896">
                  <c:v>65.5</c:v>
                </c:pt>
                <c:pt idx="897">
                  <c:v>65.5</c:v>
                </c:pt>
                <c:pt idx="898">
                  <c:v>65.5</c:v>
                </c:pt>
                <c:pt idx="899">
                  <c:v>65.5</c:v>
                </c:pt>
                <c:pt idx="900">
                  <c:v>65.599999999999994</c:v>
                </c:pt>
                <c:pt idx="901">
                  <c:v>65.599999999999994</c:v>
                </c:pt>
                <c:pt idx="902">
                  <c:v>65.599999999999994</c:v>
                </c:pt>
                <c:pt idx="903">
                  <c:v>65.599999999999994</c:v>
                </c:pt>
                <c:pt idx="904">
                  <c:v>65.599999999999994</c:v>
                </c:pt>
                <c:pt idx="905">
                  <c:v>65.599999999999994</c:v>
                </c:pt>
                <c:pt idx="906">
                  <c:v>65.599999999999994</c:v>
                </c:pt>
                <c:pt idx="907">
                  <c:v>65.7</c:v>
                </c:pt>
                <c:pt idx="908">
                  <c:v>65.7</c:v>
                </c:pt>
                <c:pt idx="909">
                  <c:v>65.7</c:v>
                </c:pt>
                <c:pt idx="910">
                  <c:v>65.7</c:v>
                </c:pt>
                <c:pt idx="911">
                  <c:v>65.7</c:v>
                </c:pt>
                <c:pt idx="912">
                  <c:v>65.7</c:v>
                </c:pt>
                <c:pt idx="913">
                  <c:v>65.7</c:v>
                </c:pt>
                <c:pt idx="914">
                  <c:v>65.7</c:v>
                </c:pt>
                <c:pt idx="915">
                  <c:v>65.8</c:v>
                </c:pt>
                <c:pt idx="916">
                  <c:v>65.8</c:v>
                </c:pt>
                <c:pt idx="917">
                  <c:v>65.8</c:v>
                </c:pt>
                <c:pt idx="918">
                  <c:v>65.8</c:v>
                </c:pt>
                <c:pt idx="919">
                  <c:v>65.8</c:v>
                </c:pt>
                <c:pt idx="920">
                  <c:v>65.8</c:v>
                </c:pt>
                <c:pt idx="921">
                  <c:v>65.8</c:v>
                </c:pt>
                <c:pt idx="922">
                  <c:v>65.8</c:v>
                </c:pt>
                <c:pt idx="923">
                  <c:v>65.8</c:v>
                </c:pt>
                <c:pt idx="924">
                  <c:v>65.8</c:v>
                </c:pt>
                <c:pt idx="925">
                  <c:v>65.900000000000006</c:v>
                </c:pt>
                <c:pt idx="926">
                  <c:v>65.900000000000006</c:v>
                </c:pt>
                <c:pt idx="927">
                  <c:v>65.900000000000006</c:v>
                </c:pt>
                <c:pt idx="928">
                  <c:v>65.900000000000006</c:v>
                </c:pt>
                <c:pt idx="929">
                  <c:v>65.900000000000006</c:v>
                </c:pt>
                <c:pt idx="930">
                  <c:v>65.900000000000006</c:v>
                </c:pt>
                <c:pt idx="931">
                  <c:v>65.900000000000006</c:v>
                </c:pt>
                <c:pt idx="932">
                  <c:v>65.900000000000006</c:v>
                </c:pt>
                <c:pt idx="933">
                  <c:v>66</c:v>
                </c:pt>
                <c:pt idx="934">
                  <c:v>66</c:v>
                </c:pt>
                <c:pt idx="935">
                  <c:v>66</c:v>
                </c:pt>
                <c:pt idx="936">
                  <c:v>66</c:v>
                </c:pt>
                <c:pt idx="937">
                  <c:v>66</c:v>
                </c:pt>
                <c:pt idx="938">
                  <c:v>66</c:v>
                </c:pt>
                <c:pt idx="939">
                  <c:v>66</c:v>
                </c:pt>
                <c:pt idx="940">
                  <c:v>66</c:v>
                </c:pt>
                <c:pt idx="941">
                  <c:v>66</c:v>
                </c:pt>
                <c:pt idx="942">
                  <c:v>66</c:v>
                </c:pt>
                <c:pt idx="943">
                  <c:v>66</c:v>
                </c:pt>
                <c:pt idx="944">
                  <c:v>66.099999999999994</c:v>
                </c:pt>
                <c:pt idx="945">
                  <c:v>66.099999999999994</c:v>
                </c:pt>
                <c:pt idx="946">
                  <c:v>66.099999999999994</c:v>
                </c:pt>
                <c:pt idx="947">
                  <c:v>66.099999999999994</c:v>
                </c:pt>
                <c:pt idx="948">
                  <c:v>66.099999999999994</c:v>
                </c:pt>
                <c:pt idx="949">
                  <c:v>66.099999999999994</c:v>
                </c:pt>
                <c:pt idx="950">
                  <c:v>66.2</c:v>
                </c:pt>
                <c:pt idx="951">
                  <c:v>66.2</c:v>
                </c:pt>
                <c:pt idx="952">
                  <c:v>66.2</c:v>
                </c:pt>
                <c:pt idx="953">
                  <c:v>66.2</c:v>
                </c:pt>
                <c:pt idx="954">
                  <c:v>66.2</c:v>
                </c:pt>
                <c:pt idx="955">
                  <c:v>66.2</c:v>
                </c:pt>
                <c:pt idx="956">
                  <c:v>66.2</c:v>
                </c:pt>
                <c:pt idx="957">
                  <c:v>66.2</c:v>
                </c:pt>
                <c:pt idx="958">
                  <c:v>66.3</c:v>
                </c:pt>
                <c:pt idx="959">
                  <c:v>66.3</c:v>
                </c:pt>
                <c:pt idx="960">
                  <c:v>66.3</c:v>
                </c:pt>
                <c:pt idx="961">
                  <c:v>66.3</c:v>
                </c:pt>
                <c:pt idx="962">
                  <c:v>66.3</c:v>
                </c:pt>
                <c:pt idx="963">
                  <c:v>66.3</c:v>
                </c:pt>
                <c:pt idx="964">
                  <c:v>66.400000000000006</c:v>
                </c:pt>
                <c:pt idx="965">
                  <c:v>66.400000000000006</c:v>
                </c:pt>
                <c:pt idx="966">
                  <c:v>66.400000000000006</c:v>
                </c:pt>
                <c:pt idx="967">
                  <c:v>66.400000000000006</c:v>
                </c:pt>
                <c:pt idx="968">
                  <c:v>66.400000000000006</c:v>
                </c:pt>
                <c:pt idx="969">
                  <c:v>66.400000000000006</c:v>
                </c:pt>
                <c:pt idx="970">
                  <c:v>66.5</c:v>
                </c:pt>
                <c:pt idx="971">
                  <c:v>66.5</c:v>
                </c:pt>
                <c:pt idx="972">
                  <c:v>66.5</c:v>
                </c:pt>
                <c:pt idx="973">
                  <c:v>66.5</c:v>
                </c:pt>
                <c:pt idx="974">
                  <c:v>66.599999999999994</c:v>
                </c:pt>
                <c:pt idx="975">
                  <c:v>66.599999999999994</c:v>
                </c:pt>
                <c:pt idx="976">
                  <c:v>66.599999999999994</c:v>
                </c:pt>
                <c:pt idx="977">
                  <c:v>66.599999999999994</c:v>
                </c:pt>
                <c:pt idx="978">
                  <c:v>66.599999999999994</c:v>
                </c:pt>
                <c:pt idx="979">
                  <c:v>66.599999999999994</c:v>
                </c:pt>
                <c:pt idx="980">
                  <c:v>66.599999999999994</c:v>
                </c:pt>
                <c:pt idx="981">
                  <c:v>66.599999999999994</c:v>
                </c:pt>
                <c:pt idx="982">
                  <c:v>66.599999999999994</c:v>
                </c:pt>
                <c:pt idx="983">
                  <c:v>66.599999999999994</c:v>
                </c:pt>
                <c:pt idx="984">
                  <c:v>66.7</c:v>
                </c:pt>
                <c:pt idx="985">
                  <c:v>66.7</c:v>
                </c:pt>
                <c:pt idx="986">
                  <c:v>66.7</c:v>
                </c:pt>
                <c:pt idx="987">
                  <c:v>66.7</c:v>
                </c:pt>
                <c:pt idx="988">
                  <c:v>66.7</c:v>
                </c:pt>
                <c:pt idx="989">
                  <c:v>66.8</c:v>
                </c:pt>
                <c:pt idx="990">
                  <c:v>66.8</c:v>
                </c:pt>
                <c:pt idx="991">
                  <c:v>66.8</c:v>
                </c:pt>
                <c:pt idx="992">
                  <c:v>66.8</c:v>
                </c:pt>
                <c:pt idx="993">
                  <c:v>66.8</c:v>
                </c:pt>
                <c:pt idx="994">
                  <c:v>66.8</c:v>
                </c:pt>
                <c:pt idx="995">
                  <c:v>66.8</c:v>
                </c:pt>
                <c:pt idx="996">
                  <c:v>66.8</c:v>
                </c:pt>
                <c:pt idx="997">
                  <c:v>66.900000000000006</c:v>
                </c:pt>
                <c:pt idx="998">
                  <c:v>66.900000000000006</c:v>
                </c:pt>
                <c:pt idx="999">
                  <c:v>66.900000000000006</c:v>
                </c:pt>
                <c:pt idx="1000">
                  <c:v>66.900000000000006</c:v>
                </c:pt>
                <c:pt idx="1001">
                  <c:v>66.900000000000006</c:v>
                </c:pt>
                <c:pt idx="1002">
                  <c:v>67</c:v>
                </c:pt>
                <c:pt idx="1003">
                  <c:v>67</c:v>
                </c:pt>
                <c:pt idx="1004">
                  <c:v>67</c:v>
                </c:pt>
                <c:pt idx="1005">
                  <c:v>67</c:v>
                </c:pt>
                <c:pt idx="1006">
                  <c:v>67</c:v>
                </c:pt>
                <c:pt idx="1007">
                  <c:v>67</c:v>
                </c:pt>
                <c:pt idx="1008">
                  <c:v>67</c:v>
                </c:pt>
                <c:pt idx="1009">
                  <c:v>67</c:v>
                </c:pt>
                <c:pt idx="1010">
                  <c:v>67</c:v>
                </c:pt>
                <c:pt idx="1011">
                  <c:v>67</c:v>
                </c:pt>
                <c:pt idx="1012">
                  <c:v>67</c:v>
                </c:pt>
                <c:pt idx="1013">
                  <c:v>67</c:v>
                </c:pt>
                <c:pt idx="1014">
                  <c:v>67.099999999999994</c:v>
                </c:pt>
                <c:pt idx="1015">
                  <c:v>67.099999999999994</c:v>
                </c:pt>
                <c:pt idx="1016">
                  <c:v>67.099999999999994</c:v>
                </c:pt>
                <c:pt idx="1017">
                  <c:v>67.099999999999994</c:v>
                </c:pt>
                <c:pt idx="1018">
                  <c:v>67.099999999999994</c:v>
                </c:pt>
                <c:pt idx="1019">
                  <c:v>67.099999999999994</c:v>
                </c:pt>
                <c:pt idx="1020">
                  <c:v>67.2</c:v>
                </c:pt>
                <c:pt idx="1021">
                  <c:v>67.2</c:v>
                </c:pt>
                <c:pt idx="1022">
                  <c:v>67.2</c:v>
                </c:pt>
                <c:pt idx="1023">
                  <c:v>67.2</c:v>
                </c:pt>
                <c:pt idx="1024">
                  <c:v>67.2</c:v>
                </c:pt>
                <c:pt idx="1025">
                  <c:v>67.2</c:v>
                </c:pt>
                <c:pt idx="1026">
                  <c:v>67.2</c:v>
                </c:pt>
                <c:pt idx="1027">
                  <c:v>67.2</c:v>
                </c:pt>
                <c:pt idx="1028">
                  <c:v>67.2</c:v>
                </c:pt>
                <c:pt idx="1029">
                  <c:v>67.3</c:v>
                </c:pt>
                <c:pt idx="1030">
                  <c:v>67.3</c:v>
                </c:pt>
                <c:pt idx="1031">
                  <c:v>67.3</c:v>
                </c:pt>
                <c:pt idx="1032">
                  <c:v>67.3</c:v>
                </c:pt>
                <c:pt idx="1033">
                  <c:v>67.3</c:v>
                </c:pt>
                <c:pt idx="1034">
                  <c:v>67.3</c:v>
                </c:pt>
                <c:pt idx="1035">
                  <c:v>67.3</c:v>
                </c:pt>
                <c:pt idx="1036">
                  <c:v>67.3</c:v>
                </c:pt>
                <c:pt idx="1037">
                  <c:v>67.3</c:v>
                </c:pt>
                <c:pt idx="1038">
                  <c:v>67.3</c:v>
                </c:pt>
                <c:pt idx="1039">
                  <c:v>67.3</c:v>
                </c:pt>
                <c:pt idx="1040">
                  <c:v>67.400000000000006</c:v>
                </c:pt>
                <c:pt idx="1041">
                  <c:v>67.400000000000006</c:v>
                </c:pt>
                <c:pt idx="1042">
                  <c:v>67.400000000000006</c:v>
                </c:pt>
                <c:pt idx="1043">
                  <c:v>67.400000000000006</c:v>
                </c:pt>
                <c:pt idx="1044">
                  <c:v>67.400000000000006</c:v>
                </c:pt>
                <c:pt idx="1045">
                  <c:v>67.400000000000006</c:v>
                </c:pt>
                <c:pt idx="1046">
                  <c:v>67.400000000000006</c:v>
                </c:pt>
                <c:pt idx="1047">
                  <c:v>67.400000000000006</c:v>
                </c:pt>
                <c:pt idx="1048">
                  <c:v>67.400000000000006</c:v>
                </c:pt>
                <c:pt idx="1049">
                  <c:v>67.5</c:v>
                </c:pt>
                <c:pt idx="1050">
                  <c:v>67.5</c:v>
                </c:pt>
                <c:pt idx="1051">
                  <c:v>67.5</c:v>
                </c:pt>
                <c:pt idx="1052">
                  <c:v>67.5</c:v>
                </c:pt>
                <c:pt idx="1053">
                  <c:v>67.5</c:v>
                </c:pt>
                <c:pt idx="1054">
                  <c:v>67.5</c:v>
                </c:pt>
                <c:pt idx="1055">
                  <c:v>67.5</c:v>
                </c:pt>
                <c:pt idx="1056">
                  <c:v>67.5</c:v>
                </c:pt>
                <c:pt idx="1057">
                  <c:v>67.5</c:v>
                </c:pt>
                <c:pt idx="1058">
                  <c:v>67.5</c:v>
                </c:pt>
                <c:pt idx="1059">
                  <c:v>67.5</c:v>
                </c:pt>
                <c:pt idx="1060">
                  <c:v>67.599999999999994</c:v>
                </c:pt>
                <c:pt idx="1061">
                  <c:v>67.599999999999994</c:v>
                </c:pt>
                <c:pt idx="1062">
                  <c:v>67.599999999999994</c:v>
                </c:pt>
                <c:pt idx="1063">
                  <c:v>67.599999999999994</c:v>
                </c:pt>
                <c:pt idx="1064">
                  <c:v>67.599999999999994</c:v>
                </c:pt>
                <c:pt idx="1065">
                  <c:v>67.599999999999994</c:v>
                </c:pt>
                <c:pt idx="1066">
                  <c:v>67.599999999999994</c:v>
                </c:pt>
                <c:pt idx="1067">
                  <c:v>67.599999999999994</c:v>
                </c:pt>
                <c:pt idx="1068">
                  <c:v>67.599999999999994</c:v>
                </c:pt>
                <c:pt idx="1069">
                  <c:v>67.599999999999994</c:v>
                </c:pt>
                <c:pt idx="1070">
                  <c:v>67.7</c:v>
                </c:pt>
                <c:pt idx="1071">
                  <c:v>67.7</c:v>
                </c:pt>
                <c:pt idx="1072">
                  <c:v>67.7</c:v>
                </c:pt>
                <c:pt idx="1073">
                  <c:v>67.7</c:v>
                </c:pt>
                <c:pt idx="1074">
                  <c:v>67.7</c:v>
                </c:pt>
                <c:pt idx="1075">
                  <c:v>67.7</c:v>
                </c:pt>
                <c:pt idx="1076">
                  <c:v>67.7</c:v>
                </c:pt>
                <c:pt idx="1077">
                  <c:v>67.7</c:v>
                </c:pt>
                <c:pt idx="1078">
                  <c:v>67.7</c:v>
                </c:pt>
                <c:pt idx="1079">
                  <c:v>67.7</c:v>
                </c:pt>
                <c:pt idx="1080">
                  <c:v>67.7</c:v>
                </c:pt>
                <c:pt idx="1081">
                  <c:v>67.8</c:v>
                </c:pt>
                <c:pt idx="1082">
                  <c:v>67.8</c:v>
                </c:pt>
                <c:pt idx="1083">
                  <c:v>67.8</c:v>
                </c:pt>
                <c:pt idx="1084">
                  <c:v>67.8</c:v>
                </c:pt>
                <c:pt idx="1085">
                  <c:v>67.8</c:v>
                </c:pt>
                <c:pt idx="1086">
                  <c:v>67.8</c:v>
                </c:pt>
                <c:pt idx="1087">
                  <c:v>67.8</c:v>
                </c:pt>
                <c:pt idx="1088">
                  <c:v>67.8</c:v>
                </c:pt>
                <c:pt idx="1089">
                  <c:v>67.8</c:v>
                </c:pt>
                <c:pt idx="1090">
                  <c:v>67.8</c:v>
                </c:pt>
                <c:pt idx="1091">
                  <c:v>67.900000000000006</c:v>
                </c:pt>
                <c:pt idx="1092">
                  <c:v>67.900000000000006</c:v>
                </c:pt>
                <c:pt idx="1093">
                  <c:v>67.900000000000006</c:v>
                </c:pt>
                <c:pt idx="1094">
                  <c:v>67.900000000000006</c:v>
                </c:pt>
                <c:pt idx="1095">
                  <c:v>67.900000000000006</c:v>
                </c:pt>
                <c:pt idx="1096">
                  <c:v>67.900000000000006</c:v>
                </c:pt>
                <c:pt idx="1097">
                  <c:v>67.900000000000006</c:v>
                </c:pt>
                <c:pt idx="1098">
                  <c:v>67.900000000000006</c:v>
                </c:pt>
                <c:pt idx="1099">
                  <c:v>68</c:v>
                </c:pt>
                <c:pt idx="1100">
                  <c:v>68</c:v>
                </c:pt>
                <c:pt idx="1101">
                  <c:v>68</c:v>
                </c:pt>
                <c:pt idx="1102">
                  <c:v>68</c:v>
                </c:pt>
                <c:pt idx="1103">
                  <c:v>68</c:v>
                </c:pt>
                <c:pt idx="1104">
                  <c:v>68</c:v>
                </c:pt>
                <c:pt idx="1105">
                  <c:v>68</c:v>
                </c:pt>
                <c:pt idx="1106">
                  <c:v>68</c:v>
                </c:pt>
                <c:pt idx="1107">
                  <c:v>68</c:v>
                </c:pt>
                <c:pt idx="1108">
                  <c:v>68</c:v>
                </c:pt>
                <c:pt idx="1109">
                  <c:v>68</c:v>
                </c:pt>
                <c:pt idx="1110">
                  <c:v>68</c:v>
                </c:pt>
                <c:pt idx="1111">
                  <c:v>68</c:v>
                </c:pt>
                <c:pt idx="1112">
                  <c:v>68</c:v>
                </c:pt>
                <c:pt idx="1113">
                  <c:v>68</c:v>
                </c:pt>
                <c:pt idx="1114">
                  <c:v>68</c:v>
                </c:pt>
                <c:pt idx="1115">
                  <c:v>68</c:v>
                </c:pt>
                <c:pt idx="1116">
                  <c:v>68</c:v>
                </c:pt>
                <c:pt idx="1117">
                  <c:v>68</c:v>
                </c:pt>
                <c:pt idx="1118">
                  <c:v>68</c:v>
                </c:pt>
                <c:pt idx="1119">
                  <c:v>68.099999999999994</c:v>
                </c:pt>
                <c:pt idx="1120">
                  <c:v>68.099999999999994</c:v>
                </c:pt>
                <c:pt idx="1121">
                  <c:v>68.099999999999994</c:v>
                </c:pt>
                <c:pt idx="1122">
                  <c:v>68.099999999999994</c:v>
                </c:pt>
                <c:pt idx="1123">
                  <c:v>68.099999999999994</c:v>
                </c:pt>
                <c:pt idx="1124">
                  <c:v>68.099999999999994</c:v>
                </c:pt>
                <c:pt idx="1125">
                  <c:v>68.099999999999994</c:v>
                </c:pt>
                <c:pt idx="1126">
                  <c:v>68.099999999999994</c:v>
                </c:pt>
                <c:pt idx="1127">
                  <c:v>68.099999999999994</c:v>
                </c:pt>
                <c:pt idx="1128">
                  <c:v>68.2</c:v>
                </c:pt>
                <c:pt idx="1129">
                  <c:v>68.2</c:v>
                </c:pt>
                <c:pt idx="1130">
                  <c:v>68.2</c:v>
                </c:pt>
                <c:pt idx="1131">
                  <c:v>68.2</c:v>
                </c:pt>
                <c:pt idx="1132">
                  <c:v>68.2</c:v>
                </c:pt>
                <c:pt idx="1133">
                  <c:v>68.3</c:v>
                </c:pt>
                <c:pt idx="1134">
                  <c:v>68.3</c:v>
                </c:pt>
                <c:pt idx="1135">
                  <c:v>68.3</c:v>
                </c:pt>
                <c:pt idx="1136">
                  <c:v>68.3</c:v>
                </c:pt>
                <c:pt idx="1137">
                  <c:v>68.3</c:v>
                </c:pt>
                <c:pt idx="1138">
                  <c:v>68.3</c:v>
                </c:pt>
                <c:pt idx="1139">
                  <c:v>68.3</c:v>
                </c:pt>
                <c:pt idx="1140">
                  <c:v>68.3</c:v>
                </c:pt>
                <c:pt idx="1141">
                  <c:v>68.3</c:v>
                </c:pt>
                <c:pt idx="1142">
                  <c:v>68.3</c:v>
                </c:pt>
                <c:pt idx="1143">
                  <c:v>68.3</c:v>
                </c:pt>
                <c:pt idx="1144">
                  <c:v>68.400000000000006</c:v>
                </c:pt>
                <c:pt idx="1145">
                  <c:v>68.400000000000006</c:v>
                </c:pt>
                <c:pt idx="1146">
                  <c:v>68.400000000000006</c:v>
                </c:pt>
                <c:pt idx="1147">
                  <c:v>68.400000000000006</c:v>
                </c:pt>
                <c:pt idx="1148">
                  <c:v>68.400000000000006</c:v>
                </c:pt>
                <c:pt idx="1149">
                  <c:v>68.400000000000006</c:v>
                </c:pt>
                <c:pt idx="1150">
                  <c:v>68.400000000000006</c:v>
                </c:pt>
                <c:pt idx="1151">
                  <c:v>68.400000000000006</c:v>
                </c:pt>
                <c:pt idx="1152">
                  <c:v>68.400000000000006</c:v>
                </c:pt>
                <c:pt idx="1153">
                  <c:v>68.400000000000006</c:v>
                </c:pt>
                <c:pt idx="1154">
                  <c:v>68.5</c:v>
                </c:pt>
                <c:pt idx="1155">
                  <c:v>68.5</c:v>
                </c:pt>
                <c:pt idx="1156">
                  <c:v>68.5</c:v>
                </c:pt>
                <c:pt idx="1157">
                  <c:v>68.5</c:v>
                </c:pt>
                <c:pt idx="1158">
                  <c:v>68.5</c:v>
                </c:pt>
                <c:pt idx="1159">
                  <c:v>68.5</c:v>
                </c:pt>
                <c:pt idx="1160">
                  <c:v>68.5</c:v>
                </c:pt>
                <c:pt idx="1161">
                  <c:v>68.5</c:v>
                </c:pt>
                <c:pt idx="1162">
                  <c:v>68.5</c:v>
                </c:pt>
                <c:pt idx="1163">
                  <c:v>68.5</c:v>
                </c:pt>
                <c:pt idx="1164">
                  <c:v>68.5</c:v>
                </c:pt>
                <c:pt idx="1165">
                  <c:v>68.5</c:v>
                </c:pt>
                <c:pt idx="1166">
                  <c:v>68.599999999999994</c:v>
                </c:pt>
                <c:pt idx="1167">
                  <c:v>68.599999999999994</c:v>
                </c:pt>
                <c:pt idx="1168">
                  <c:v>68.599999999999994</c:v>
                </c:pt>
                <c:pt idx="1169">
                  <c:v>68.599999999999994</c:v>
                </c:pt>
                <c:pt idx="1170">
                  <c:v>68.599999999999994</c:v>
                </c:pt>
                <c:pt idx="1171">
                  <c:v>68.599999999999994</c:v>
                </c:pt>
                <c:pt idx="1172">
                  <c:v>68.7</c:v>
                </c:pt>
                <c:pt idx="1173">
                  <c:v>68.7</c:v>
                </c:pt>
                <c:pt idx="1174">
                  <c:v>68.7</c:v>
                </c:pt>
                <c:pt idx="1175">
                  <c:v>68.7</c:v>
                </c:pt>
                <c:pt idx="1176">
                  <c:v>68.7</c:v>
                </c:pt>
                <c:pt idx="1177">
                  <c:v>68.7</c:v>
                </c:pt>
                <c:pt idx="1178">
                  <c:v>68.7</c:v>
                </c:pt>
                <c:pt idx="1179">
                  <c:v>68.7</c:v>
                </c:pt>
                <c:pt idx="1180">
                  <c:v>68.7</c:v>
                </c:pt>
                <c:pt idx="1181">
                  <c:v>68.7</c:v>
                </c:pt>
                <c:pt idx="1182">
                  <c:v>68.8</c:v>
                </c:pt>
                <c:pt idx="1183">
                  <c:v>68.8</c:v>
                </c:pt>
                <c:pt idx="1184">
                  <c:v>68.8</c:v>
                </c:pt>
                <c:pt idx="1185">
                  <c:v>68.8</c:v>
                </c:pt>
                <c:pt idx="1186">
                  <c:v>68.8</c:v>
                </c:pt>
                <c:pt idx="1187">
                  <c:v>68.8</c:v>
                </c:pt>
                <c:pt idx="1188">
                  <c:v>68.8</c:v>
                </c:pt>
                <c:pt idx="1189">
                  <c:v>68.8</c:v>
                </c:pt>
                <c:pt idx="1190">
                  <c:v>68.900000000000006</c:v>
                </c:pt>
                <c:pt idx="1191">
                  <c:v>68.900000000000006</c:v>
                </c:pt>
                <c:pt idx="1192">
                  <c:v>68.900000000000006</c:v>
                </c:pt>
                <c:pt idx="1193">
                  <c:v>68.900000000000006</c:v>
                </c:pt>
                <c:pt idx="1194">
                  <c:v>68.900000000000006</c:v>
                </c:pt>
                <c:pt idx="1195">
                  <c:v>68.900000000000006</c:v>
                </c:pt>
                <c:pt idx="1196">
                  <c:v>68.900000000000006</c:v>
                </c:pt>
                <c:pt idx="1197">
                  <c:v>68.900000000000006</c:v>
                </c:pt>
                <c:pt idx="1198">
                  <c:v>68.900000000000006</c:v>
                </c:pt>
                <c:pt idx="1199">
                  <c:v>69</c:v>
                </c:pt>
                <c:pt idx="1200">
                  <c:v>69</c:v>
                </c:pt>
                <c:pt idx="1201">
                  <c:v>69</c:v>
                </c:pt>
                <c:pt idx="1202">
                  <c:v>69</c:v>
                </c:pt>
                <c:pt idx="1203">
                  <c:v>69</c:v>
                </c:pt>
                <c:pt idx="1204">
                  <c:v>69</c:v>
                </c:pt>
                <c:pt idx="1205">
                  <c:v>69</c:v>
                </c:pt>
                <c:pt idx="1206">
                  <c:v>69</c:v>
                </c:pt>
                <c:pt idx="1207">
                  <c:v>69</c:v>
                </c:pt>
                <c:pt idx="1208">
                  <c:v>69</c:v>
                </c:pt>
                <c:pt idx="1209">
                  <c:v>69</c:v>
                </c:pt>
                <c:pt idx="1210">
                  <c:v>69</c:v>
                </c:pt>
                <c:pt idx="1211">
                  <c:v>69</c:v>
                </c:pt>
                <c:pt idx="1212">
                  <c:v>69</c:v>
                </c:pt>
                <c:pt idx="1213">
                  <c:v>69.099999999999994</c:v>
                </c:pt>
                <c:pt idx="1214">
                  <c:v>69.099999999999994</c:v>
                </c:pt>
                <c:pt idx="1215">
                  <c:v>69.099999999999994</c:v>
                </c:pt>
                <c:pt idx="1216">
                  <c:v>69.099999999999994</c:v>
                </c:pt>
                <c:pt idx="1217">
                  <c:v>69.099999999999994</c:v>
                </c:pt>
                <c:pt idx="1218">
                  <c:v>69.099999999999994</c:v>
                </c:pt>
                <c:pt idx="1219">
                  <c:v>69.099999999999994</c:v>
                </c:pt>
                <c:pt idx="1220">
                  <c:v>69.099999999999994</c:v>
                </c:pt>
                <c:pt idx="1221">
                  <c:v>69.099999999999994</c:v>
                </c:pt>
                <c:pt idx="1222">
                  <c:v>69.099999999999994</c:v>
                </c:pt>
                <c:pt idx="1223">
                  <c:v>69.2</c:v>
                </c:pt>
                <c:pt idx="1224">
                  <c:v>69.2</c:v>
                </c:pt>
                <c:pt idx="1225">
                  <c:v>69.2</c:v>
                </c:pt>
                <c:pt idx="1226">
                  <c:v>69.2</c:v>
                </c:pt>
                <c:pt idx="1227">
                  <c:v>69.2</c:v>
                </c:pt>
                <c:pt idx="1228">
                  <c:v>69.2</c:v>
                </c:pt>
                <c:pt idx="1229">
                  <c:v>69.2</c:v>
                </c:pt>
                <c:pt idx="1230">
                  <c:v>69.2</c:v>
                </c:pt>
                <c:pt idx="1231">
                  <c:v>69.2</c:v>
                </c:pt>
                <c:pt idx="1232">
                  <c:v>69.3</c:v>
                </c:pt>
                <c:pt idx="1233">
                  <c:v>69.3</c:v>
                </c:pt>
                <c:pt idx="1234">
                  <c:v>69.3</c:v>
                </c:pt>
                <c:pt idx="1235">
                  <c:v>69.3</c:v>
                </c:pt>
                <c:pt idx="1236">
                  <c:v>69.3</c:v>
                </c:pt>
                <c:pt idx="1237">
                  <c:v>69.3</c:v>
                </c:pt>
                <c:pt idx="1238">
                  <c:v>69.3</c:v>
                </c:pt>
                <c:pt idx="1239">
                  <c:v>69.3</c:v>
                </c:pt>
                <c:pt idx="1240">
                  <c:v>69.3</c:v>
                </c:pt>
                <c:pt idx="1241">
                  <c:v>69.400000000000006</c:v>
                </c:pt>
                <c:pt idx="1242">
                  <c:v>69.400000000000006</c:v>
                </c:pt>
                <c:pt idx="1243">
                  <c:v>69.400000000000006</c:v>
                </c:pt>
                <c:pt idx="1244">
                  <c:v>69.400000000000006</c:v>
                </c:pt>
                <c:pt idx="1245">
                  <c:v>69.400000000000006</c:v>
                </c:pt>
                <c:pt idx="1246">
                  <c:v>69.400000000000006</c:v>
                </c:pt>
                <c:pt idx="1247">
                  <c:v>69.400000000000006</c:v>
                </c:pt>
                <c:pt idx="1248">
                  <c:v>69.400000000000006</c:v>
                </c:pt>
                <c:pt idx="1249">
                  <c:v>69.400000000000006</c:v>
                </c:pt>
                <c:pt idx="1250">
                  <c:v>69.400000000000006</c:v>
                </c:pt>
                <c:pt idx="1251">
                  <c:v>69.400000000000006</c:v>
                </c:pt>
                <c:pt idx="1252">
                  <c:v>69.400000000000006</c:v>
                </c:pt>
                <c:pt idx="1253">
                  <c:v>69.400000000000006</c:v>
                </c:pt>
                <c:pt idx="1254">
                  <c:v>69.400000000000006</c:v>
                </c:pt>
                <c:pt idx="1255">
                  <c:v>69.400000000000006</c:v>
                </c:pt>
                <c:pt idx="1256">
                  <c:v>69.5</c:v>
                </c:pt>
                <c:pt idx="1257">
                  <c:v>69.5</c:v>
                </c:pt>
                <c:pt idx="1258">
                  <c:v>69.5</c:v>
                </c:pt>
                <c:pt idx="1259">
                  <c:v>69.5</c:v>
                </c:pt>
                <c:pt idx="1260">
                  <c:v>69.5</c:v>
                </c:pt>
                <c:pt idx="1261">
                  <c:v>69.5</c:v>
                </c:pt>
                <c:pt idx="1262">
                  <c:v>69.5</c:v>
                </c:pt>
                <c:pt idx="1263">
                  <c:v>69.5</c:v>
                </c:pt>
                <c:pt idx="1264">
                  <c:v>69.5</c:v>
                </c:pt>
                <c:pt idx="1265">
                  <c:v>69.599999999999994</c:v>
                </c:pt>
                <c:pt idx="1266">
                  <c:v>69.599999999999994</c:v>
                </c:pt>
                <c:pt idx="1267">
                  <c:v>69.599999999999994</c:v>
                </c:pt>
                <c:pt idx="1268">
                  <c:v>69.599999999999994</c:v>
                </c:pt>
                <c:pt idx="1269">
                  <c:v>69.599999999999994</c:v>
                </c:pt>
                <c:pt idx="1270">
                  <c:v>69.599999999999994</c:v>
                </c:pt>
                <c:pt idx="1271">
                  <c:v>69.599999999999994</c:v>
                </c:pt>
                <c:pt idx="1272">
                  <c:v>69.599999999999994</c:v>
                </c:pt>
                <c:pt idx="1273">
                  <c:v>69.599999999999994</c:v>
                </c:pt>
                <c:pt idx="1274">
                  <c:v>69.599999999999994</c:v>
                </c:pt>
                <c:pt idx="1275">
                  <c:v>69.7</c:v>
                </c:pt>
                <c:pt idx="1276">
                  <c:v>69.7</c:v>
                </c:pt>
                <c:pt idx="1277">
                  <c:v>69.7</c:v>
                </c:pt>
                <c:pt idx="1278">
                  <c:v>69.7</c:v>
                </c:pt>
                <c:pt idx="1279">
                  <c:v>69.7</c:v>
                </c:pt>
                <c:pt idx="1280">
                  <c:v>69.7</c:v>
                </c:pt>
                <c:pt idx="1281">
                  <c:v>69.8</c:v>
                </c:pt>
                <c:pt idx="1282">
                  <c:v>69.8</c:v>
                </c:pt>
                <c:pt idx="1283">
                  <c:v>69.8</c:v>
                </c:pt>
                <c:pt idx="1284">
                  <c:v>69.8</c:v>
                </c:pt>
                <c:pt idx="1285">
                  <c:v>69.8</c:v>
                </c:pt>
                <c:pt idx="1286">
                  <c:v>69.8</c:v>
                </c:pt>
                <c:pt idx="1287">
                  <c:v>69.8</c:v>
                </c:pt>
                <c:pt idx="1288">
                  <c:v>69.8</c:v>
                </c:pt>
                <c:pt idx="1289">
                  <c:v>69.900000000000006</c:v>
                </c:pt>
                <c:pt idx="1290">
                  <c:v>69.900000000000006</c:v>
                </c:pt>
                <c:pt idx="1291">
                  <c:v>69.900000000000006</c:v>
                </c:pt>
                <c:pt idx="1292">
                  <c:v>69.900000000000006</c:v>
                </c:pt>
                <c:pt idx="1293">
                  <c:v>69.900000000000006</c:v>
                </c:pt>
                <c:pt idx="1294">
                  <c:v>69.900000000000006</c:v>
                </c:pt>
                <c:pt idx="1295">
                  <c:v>69.900000000000006</c:v>
                </c:pt>
                <c:pt idx="1296">
                  <c:v>69.900000000000006</c:v>
                </c:pt>
                <c:pt idx="1297">
                  <c:v>69.900000000000006</c:v>
                </c:pt>
                <c:pt idx="1298">
                  <c:v>69.900000000000006</c:v>
                </c:pt>
                <c:pt idx="1299">
                  <c:v>69.900000000000006</c:v>
                </c:pt>
                <c:pt idx="1300">
                  <c:v>70</c:v>
                </c:pt>
                <c:pt idx="1301">
                  <c:v>70</c:v>
                </c:pt>
                <c:pt idx="1302">
                  <c:v>70</c:v>
                </c:pt>
                <c:pt idx="1303">
                  <c:v>70</c:v>
                </c:pt>
                <c:pt idx="1304">
                  <c:v>70</c:v>
                </c:pt>
                <c:pt idx="1305">
                  <c:v>70</c:v>
                </c:pt>
                <c:pt idx="1306">
                  <c:v>70</c:v>
                </c:pt>
                <c:pt idx="1307">
                  <c:v>70</c:v>
                </c:pt>
                <c:pt idx="1308">
                  <c:v>71</c:v>
                </c:pt>
                <c:pt idx="1309">
                  <c:v>71</c:v>
                </c:pt>
                <c:pt idx="1310">
                  <c:v>71</c:v>
                </c:pt>
                <c:pt idx="1311">
                  <c:v>71</c:v>
                </c:pt>
                <c:pt idx="1312">
                  <c:v>71</c:v>
                </c:pt>
                <c:pt idx="1313">
                  <c:v>71</c:v>
                </c:pt>
                <c:pt idx="1314">
                  <c:v>71</c:v>
                </c:pt>
                <c:pt idx="1315">
                  <c:v>71</c:v>
                </c:pt>
                <c:pt idx="1316">
                  <c:v>71</c:v>
                </c:pt>
                <c:pt idx="1317">
                  <c:v>71</c:v>
                </c:pt>
                <c:pt idx="1318">
                  <c:v>71</c:v>
                </c:pt>
                <c:pt idx="1319">
                  <c:v>71</c:v>
                </c:pt>
                <c:pt idx="1320">
                  <c:v>71</c:v>
                </c:pt>
                <c:pt idx="1321">
                  <c:v>71</c:v>
                </c:pt>
                <c:pt idx="1322">
                  <c:v>71</c:v>
                </c:pt>
                <c:pt idx="1323">
                  <c:v>71</c:v>
                </c:pt>
                <c:pt idx="1324">
                  <c:v>71</c:v>
                </c:pt>
                <c:pt idx="1325">
                  <c:v>71</c:v>
                </c:pt>
                <c:pt idx="1326">
                  <c:v>71</c:v>
                </c:pt>
                <c:pt idx="1327">
                  <c:v>71.099999999999994</c:v>
                </c:pt>
                <c:pt idx="1328">
                  <c:v>71.099999999999994</c:v>
                </c:pt>
                <c:pt idx="1329">
                  <c:v>71.099999999999994</c:v>
                </c:pt>
                <c:pt idx="1330">
                  <c:v>71.099999999999994</c:v>
                </c:pt>
                <c:pt idx="1331">
                  <c:v>71.099999999999994</c:v>
                </c:pt>
                <c:pt idx="1332">
                  <c:v>71.099999999999994</c:v>
                </c:pt>
                <c:pt idx="1333">
                  <c:v>71.099999999999994</c:v>
                </c:pt>
                <c:pt idx="1334">
                  <c:v>71.099999999999994</c:v>
                </c:pt>
                <c:pt idx="1335">
                  <c:v>71.099999999999994</c:v>
                </c:pt>
                <c:pt idx="1336">
                  <c:v>71.099999999999994</c:v>
                </c:pt>
                <c:pt idx="1337">
                  <c:v>71.099999999999994</c:v>
                </c:pt>
                <c:pt idx="1338">
                  <c:v>71.2</c:v>
                </c:pt>
                <c:pt idx="1339">
                  <c:v>71.2</c:v>
                </c:pt>
                <c:pt idx="1340">
                  <c:v>71.2</c:v>
                </c:pt>
                <c:pt idx="1341">
                  <c:v>71.2</c:v>
                </c:pt>
                <c:pt idx="1342">
                  <c:v>71.2</c:v>
                </c:pt>
                <c:pt idx="1343">
                  <c:v>71.2</c:v>
                </c:pt>
                <c:pt idx="1344">
                  <c:v>71.2</c:v>
                </c:pt>
                <c:pt idx="1345">
                  <c:v>71.2</c:v>
                </c:pt>
                <c:pt idx="1346">
                  <c:v>71.2</c:v>
                </c:pt>
                <c:pt idx="1347">
                  <c:v>71.2</c:v>
                </c:pt>
                <c:pt idx="1348">
                  <c:v>71.2</c:v>
                </c:pt>
                <c:pt idx="1349">
                  <c:v>71.2</c:v>
                </c:pt>
                <c:pt idx="1350">
                  <c:v>71.2</c:v>
                </c:pt>
                <c:pt idx="1351">
                  <c:v>71.3</c:v>
                </c:pt>
                <c:pt idx="1352">
                  <c:v>71.3</c:v>
                </c:pt>
                <c:pt idx="1353">
                  <c:v>71.3</c:v>
                </c:pt>
                <c:pt idx="1354">
                  <c:v>71.3</c:v>
                </c:pt>
                <c:pt idx="1355">
                  <c:v>71.3</c:v>
                </c:pt>
                <c:pt idx="1356">
                  <c:v>71.3</c:v>
                </c:pt>
                <c:pt idx="1357">
                  <c:v>71.3</c:v>
                </c:pt>
                <c:pt idx="1358">
                  <c:v>71.400000000000006</c:v>
                </c:pt>
                <c:pt idx="1359">
                  <c:v>71.400000000000006</c:v>
                </c:pt>
                <c:pt idx="1360">
                  <c:v>71.400000000000006</c:v>
                </c:pt>
                <c:pt idx="1361">
                  <c:v>71.400000000000006</c:v>
                </c:pt>
                <c:pt idx="1362">
                  <c:v>71.400000000000006</c:v>
                </c:pt>
                <c:pt idx="1363">
                  <c:v>71.400000000000006</c:v>
                </c:pt>
                <c:pt idx="1364">
                  <c:v>71.400000000000006</c:v>
                </c:pt>
                <c:pt idx="1365">
                  <c:v>71.400000000000006</c:v>
                </c:pt>
                <c:pt idx="1366">
                  <c:v>71.400000000000006</c:v>
                </c:pt>
                <c:pt idx="1367">
                  <c:v>71.400000000000006</c:v>
                </c:pt>
                <c:pt idx="1368">
                  <c:v>71.400000000000006</c:v>
                </c:pt>
                <c:pt idx="1369">
                  <c:v>71.400000000000006</c:v>
                </c:pt>
                <c:pt idx="1370">
                  <c:v>71.400000000000006</c:v>
                </c:pt>
                <c:pt idx="1371">
                  <c:v>71.400000000000006</c:v>
                </c:pt>
                <c:pt idx="1372">
                  <c:v>71.400000000000006</c:v>
                </c:pt>
                <c:pt idx="1373">
                  <c:v>71.400000000000006</c:v>
                </c:pt>
                <c:pt idx="1374">
                  <c:v>71.5</c:v>
                </c:pt>
                <c:pt idx="1375">
                  <c:v>71.5</c:v>
                </c:pt>
                <c:pt idx="1376">
                  <c:v>71.5</c:v>
                </c:pt>
                <c:pt idx="1377">
                  <c:v>71.5</c:v>
                </c:pt>
                <c:pt idx="1378">
                  <c:v>71.5</c:v>
                </c:pt>
                <c:pt idx="1379">
                  <c:v>71.5</c:v>
                </c:pt>
                <c:pt idx="1380">
                  <c:v>71.5</c:v>
                </c:pt>
                <c:pt idx="1381">
                  <c:v>71.5</c:v>
                </c:pt>
                <c:pt idx="1382">
                  <c:v>71.599999999999994</c:v>
                </c:pt>
                <c:pt idx="1383">
                  <c:v>71.599999999999994</c:v>
                </c:pt>
                <c:pt idx="1384">
                  <c:v>71.599999999999994</c:v>
                </c:pt>
                <c:pt idx="1385">
                  <c:v>71.599999999999994</c:v>
                </c:pt>
                <c:pt idx="1386">
                  <c:v>71.599999999999994</c:v>
                </c:pt>
                <c:pt idx="1387">
                  <c:v>71.599999999999994</c:v>
                </c:pt>
                <c:pt idx="1388">
                  <c:v>71.599999999999994</c:v>
                </c:pt>
                <c:pt idx="1389">
                  <c:v>71.599999999999994</c:v>
                </c:pt>
                <c:pt idx="1390">
                  <c:v>71.599999999999994</c:v>
                </c:pt>
                <c:pt idx="1391">
                  <c:v>71.599999999999994</c:v>
                </c:pt>
                <c:pt idx="1392">
                  <c:v>71.599999999999994</c:v>
                </c:pt>
                <c:pt idx="1393">
                  <c:v>71.599999999999994</c:v>
                </c:pt>
                <c:pt idx="1394">
                  <c:v>71.599999999999994</c:v>
                </c:pt>
                <c:pt idx="1395">
                  <c:v>71.599999999999994</c:v>
                </c:pt>
                <c:pt idx="1396">
                  <c:v>71.7</c:v>
                </c:pt>
                <c:pt idx="1397">
                  <c:v>71.7</c:v>
                </c:pt>
                <c:pt idx="1398">
                  <c:v>71.7</c:v>
                </c:pt>
                <c:pt idx="1399">
                  <c:v>71.7</c:v>
                </c:pt>
                <c:pt idx="1400">
                  <c:v>71.7</c:v>
                </c:pt>
                <c:pt idx="1401">
                  <c:v>71.7</c:v>
                </c:pt>
                <c:pt idx="1402">
                  <c:v>71.7</c:v>
                </c:pt>
                <c:pt idx="1403">
                  <c:v>71.7</c:v>
                </c:pt>
                <c:pt idx="1404">
                  <c:v>71.7</c:v>
                </c:pt>
                <c:pt idx="1405">
                  <c:v>71.7</c:v>
                </c:pt>
                <c:pt idx="1406">
                  <c:v>71.7</c:v>
                </c:pt>
                <c:pt idx="1407">
                  <c:v>71.7</c:v>
                </c:pt>
                <c:pt idx="1408">
                  <c:v>71.7</c:v>
                </c:pt>
                <c:pt idx="1409">
                  <c:v>71.7</c:v>
                </c:pt>
                <c:pt idx="1410">
                  <c:v>71.7</c:v>
                </c:pt>
                <c:pt idx="1411">
                  <c:v>71.7</c:v>
                </c:pt>
                <c:pt idx="1412">
                  <c:v>71.8</c:v>
                </c:pt>
                <c:pt idx="1413">
                  <c:v>71.8</c:v>
                </c:pt>
                <c:pt idx="1414">
                  <c:v>71.8</c:v>
                </c:pt>
                <c:pt idx="1415">
                  <c:v>71.8</c:v>
                </c:pt>
                <c:pt idx="1416">
                  <c:v>71.8</c:v>
                </c:pt>
                <c:pt idx="1417">
                  <c:v>71.8</c:v>
                </c:pt>
                <c:pt idx="1418">
                  <c:v>71.8</c:v>
                </c:pt>
                <c:pt idx="1419">
                  <c:v>71.8</c:v>
                </c:pt>
                <c:pt idx="1420">
                  <c:v>71.8</c:v>
                </c:pt>
                <c:pt idx="1421">
                  <c:v>71.8</c:v>
                </c:pt>
                <c:pt idx="1422">
                  <c:v>71.8</c:v>
                </c:pt>
                <c:pt idx="1423">
                  <c:v>71.8</c:v>
                </c:pt>
                <c:pt idx="1424">
                  <c:v>71.8</c:v>
                </c:pt>
                <c:pt idx="1425">
                  <c:v>71.8</c:v>
                </c:pt>
                <c:pt idx="1426">
                  <c:v>71.8</c:v>
                </c:pt>
                <c:pt idx="1427">
                  <c:v>71.900000000000006</c:v>
                </c:pt>
                <c:pt idx="1428">
                  <c:v>71.900000000000006</c:v>
                </c:pt>
                <c:pt idx="1429">
                  <c:v>71.900000000000006</c:v>
                </c:pt>
                <c:pt idx="1430">
                  <c:v>71.900000000000006</c:v>
                </c:pt>
                <c:pt idx="1431">
                  <c:v>71.900000000000006</c:v>
                </c:pt>
                <c:pt idx="1432">
                  <c:v>71.900000000000006</c:v>
                </c:pt>
                <c:pt idx="1433">
                  <c:v>71.900000000000006</c:v>
                </c:pt>
                <c:pt idx="1434">
                  <c:v>71.900000000000006</c:v>
                </c:pt>
                <c:pt idx="1435">
                  <c:v>71.900000000000006</c:v>
                </c:pt>
                <c:pt idx="1436">
                  <c:v>71.900000000000006</c:v>
                </c:pt>
                <c:pt idx="1437">
                  <c:v>71.900000000000006</c:v>
                </c:pt>
                <c:pt idx="1438">
                  <c:v>71.900000000000006</c:v>
                </c:pt>
                <c:pt idx="1439">
                  <c:v>71.900000000000006</c:v>
                </c:pt>
                <c:pt idx="1440">
                  <c:v>71.900000000000006</c:v>
                </c:pt>
                <c:pt idx="1441">
                  <c:v>72</c:v>
                </c:pt>
                <c:pt idx="1442">
                  <c:v>72</c:v>
                </c:pt>
                <c:pt idx="1443">
                  <c:v>72</c:v>
                </c:pt>
                <c:pt idx="1444">
                  <c:v>72</c:v>
                </c:pt>
                <c:pt idx="1445">
                  <c:v>72</c:v>
                </c:pt>
                <c:pt idx="1446">
                  <c:v>72</c:v>
                </c:pt>
                <c:pt idx="1447">
                  <c:v>72</c:v>
                </c:pt>
                <c:pt idx="1448">
                  <c:v>72</c:v>
                </c:pt>
                <c:pt idx="1449">
                  <c:v>72</c:v>
                </c:pt>
                <c:pt idx="1450">
                  <c:v>72</c:v>
                </c:pt>
                <c:pt idx="1451">
                  <c:v>72</c:v>
                </c:pt>
                <c:pt idx="1452">
                  <c:v>72</c:v>
                </c:pt>
                <c:pt idx="1453">
                  <c:v>72</c:v>
                </c:pt>
                <c:pt idx="1454">
                  <c:v>72</c:v>
                </c:pt>
                <c:pt idx="1455">
                  <c:v>72</c:v>
                </c:pt>
                <c:pt idx="1456">
                  <c:v>72</c:v>
                </c:pt>
                <c:pt idx="1457">
                  <c:v>72</c:v>
                </c:pt>
                <c:pt idx="1458">
                  <c:v>72</c:v>
                </c:pt>
                <c:pt idx="1459">
                  <c:v>72</c:v>
                </c:pt>
                <c:pt idx="1460">
                  <c:v>72</c:v>
                </c:pt>
                <c:pt idx="1461">
                  <c:v>72</c:v>
                </c:pt>
                <c:pt idx="1462">
                  <c:v>72.099999999999994</c:v>
                </c:pt>
                <c:pt idx="1463">
                  <c:v>72.099999999999994</c:v>
                </c:pt>
                <c:pt idx="1464">
                  <c:v>72.099999999999994</c:v>
                </c:pt>
                <c:pt idx="1465">
                  <c:v>72.099999999999994</c:v>
                </c:pt>
                <c:pt idx="1466">
                  <c:v>72.099999999999994</c:v>
                </c:pt>
                <c:pt idx="1467">
                  <c:v>72.099999999999994</c:v>
                </c:pt>
                <c:pt idx="1468">
                  <c:v>72.099999999999994</c:v>
                </c:pt>
                <c:pt idx="1469">
                  <c:v>72.099999999999994</c:v>
                </c:pt>
                <c:pt idx="1470">
                  <c:v>72.099999999999994</c:v>
                </c:pt>
                <c:pt idx="1471">
                  <c:v>72.099999999999994</c:v>
                </c:pt>
                <c:pt idx="1472">
                  <c:v>72.099999999999994</c:v>
                </c:pt>
                <c:pt idx="1473">
                  <c:v>72.099999999999994</c:v>
                </c:pt>
                <c:pt idx="1474">
                  <c:v>72.099999999999994</c:v>
                </c:pt>
                <c:pt idx="1475">
                  <c:v>72.2</c:v>
                </c:pt>
                <c:pt idx="1476">
                  <c:v>72.2</c:v>
                </c:pt>
                <c:pt idx="1477">
                  <c:v>72.2</c:v>
                </c:pt>
                <c:pt idx="1478">
                  <c:v>72.2</c:v>
                </c:pt>
                <c:pt idx="1479">
                  <c:v>72.2</c:v>
                </c:pt>
                <c:pt idx="1480">
                  <c:v>72.2</c:v>
                </c:pt>
                <c:pt idx="1481">
                  <c:v>72.2</c:v>
                </c:pt>
                <c:pt idx="1482">
                  <c:v>72.2</c:v>
                </c:pt>
                <c:pt idx="1483">
                  <c:v>72.2</c:v>
                </c:pt>
                <c:pt idx="1484">
                  <c:v>72.2</c:v>
                </c:pt>
                <c:pt idx="1485">
                  <c:v>72.2</c:v>
                </c:pt>
                <c:pt idx="1486">
                  <c:v>72.2</c:v>
                </c:pt>
                <c:pt idx="1487">
                  <c:v>72.2</c:v>
                </c:pt>
                <c:pt idx="1488">
                  <c:v>72.2</c:v>
                </c:pt>
                <c:pt idx="1489">
                  <c:v>72.2</c:v>
                </c:pt>
                <c:pt idx="1490">
                  <c:v>72.2</c:v>
                </c:pt>
                <c:pt idx="1491">
                  <c:v>72.3</c:v>
                </c:pt>
                <c:pt idx="1492">
                  <c:v>72.3</c:v>
                </c:pt>
                <c:pt idx="1493">
                  <c:v>72.3</c:v>
                </c:pt>
                <c:pt idx="1494">
                  <c:v>72.3</c:v>
                </c:pt>
                <c:pt idx="1495">
                  <c:v>72.3</c:v>
                </c:pt>
                <c:pt idx="1496">
                  <c:v>72.3</c:v>
                </c:pt>
                <c:pt idx="1497">
                  <c:v>72.3</c:v>
                </c:pt>
                <c:pt idx="1498">
                  <c:v>72.3</c:v>
                </c:pt>
                <c:pt idx="1499">
                  <c:v>72.3</c:v>
                </c:pt>
                <c:pt idx="1500">
                  <c:v>72.3</c:v>
                </c:pt>
                <c:pt idx="1501">
                  <c:v>72.3</c:v>
                </c:pt>
                <c:pt idx="1502">
                  <c:v>72.3</c:v>
                </c:pt>
                <c:pt idx="1503">
                  <c:v>72.3</c:v>
                </c:pt>
                <c:pt idx="1504">
                  <c:v>72.3</c:v>
                </c:pt>
                <c:pt idx="1505">
                  <c:v>72.400000000000006</c:v>
                </c:pt>
                <c:pt idx="1506">
                  <c:v>72.400000000000006</c:v>
                </c:pt>
                <c:pt idx="1507">
                  <c:v>72.400000000000006</c:v>
                </c:pt>
                <c:pt idx="1508">
                  <c:v>72.400000000000006</c:v>
                </c:pt>
                <c:pt idx="1509">
                  <c:v>72.400000000000006</c:v>
                </c:pt>
                <c:pt idx="1510">
                  <c:v>72.400000000000006</c:v>
                </c:pt>
                <c:pt idx="1511">
                  <c:v>72.400000000000006</c:v>
                </c:pt>
                <c:pt idx="1512">
                  <c:v>72.400000000000006</c:v>
                </c:pt>
                <c:pt idx="1513">
                  <c:v>72.400000000000006</c:v>
                </c:pt>
                <c:pt idx="1514">
                  <c:v>72.400000000000006</c:v>
                </c:pt>
                <c:pt idx="1515">
                  <c:v>72.400000000000006</c:v>
                </c:pt>
                <c:pt idx="1516">
                  <c:v>72.400000000000006</c:v>
                </c:pt>
                <c:pt idx="1517">
                  <c:v>72.400000000000006</c:v>
                </c:pt>
                <c:pt idx="1518">
                  <c:v>72.400000000000006</c:v>
                </c:pt>
                <c:pt idx="1519">
                  <c:v>72.5</c:v>
                </c:pt>
                <c:pt idx="1520">
                  <c:v>72.5</c:v>
                </c:pt>
                <c:pt idx="1521">
                  <c:v>72.5</c:v>
                </c:pt>
                <c:pt idx="1522">
                  <c:v>72.5</c:v>
                </c:pt>
                <c:pt idx="1523">
                  <c:v>72.5</c:v>
                </c:pt>
                <c:pt idx="1524">
                  <c:v>72.5</c:v>
                </c:pt>
                <c:pt idx="1525">
                  <c:v>72.5</c:v>
                </c:pt>
                <c:pt idx="1526">
                  <c:v>72.5</c:v>
                </c:pt>
                <c:pt idx="1527">
                  <c:v>72.5</c:v>
                </c:pt>
                <c:pt idx="1528">
                  <c:v>72.5</c:v>
                </c:pt>
                <c:pt idx="1529">
                  <c:v>72.5</c:v>
                </c:pt>
                <c:pt idx="1530">
                  <c:v>72.5</c:v>
                </c:pt>
                <c:pt idx="1531">
                  <c:v>72.5</c:v>
                </c:pt>
                <c:pt idx="1532">
                  <c:v>72.5</c:v>
                </c:pt>
                <c:pt idx="1533">
                  <c:v>72.5</c:v>
                </c:pt>
                <c:pt idx="1534">
                  <c:v>72.5</c:v>
                </c:pt>
                <c:pt idx="1535">
                  <c:v>72.5</c:v>
                </c:pt>
                <c:pt idx="1536">
                  <c:v>72.5</c:v>
                </c:pt>
                <c:pt idx="1537">
                  <c:v>72.599999999999994</c:v>
                </c:pt>
                <c:pt idx="1538">
                  <c:v>72.599999999999994</c:v>
                </c:pt>
                <c:pt idx="1539">
                  <c:v>72.599999999999994</c:v>
                </c:pt>
                <c:pt idx="1540">
                  <c:v>72.599999999999994</c:v>
                </c:pt>
                <c:pt idx="1541">
                  <c:v>72.599999999999994</c:v>
                </c:pt>
                <c:pt idx="1542">
                  <c:v>72.599999999999994</c:v>
                </c:pt>
                <c:pt idx="1543">
                  <c:v>72.599999999999994</c:v>
                </c:pt>
                <c:pt idx="1544">
                  <c:v>72.599999999999994</c:v>
                </c:pt>
                <c:pt idx="1545">
                  <c:v>72.599999999999994</c:v>
                </c:pt>
                <c:pt idx="1546">
                  <c:v>72.599999999999994</c:v>
                </c:pt>
                <c:pt idx="1547">
                  <c:v>72.599999999999994</c:v>
                </c:pt>
                <c:pt idx="1548">
                  <c:v>72.599999999999994</c:v>
                </c:pt>
                <c:pt idx="1549">
                  <c:v>72.599999999999994</c:v>
                </c:pt>
                <c:pt idx="1550">
                  <c:v>72.599999999999994</c:v>
                </c:pt>
                <c:pt idx="1551">
                  <c:v>72.599999999999994</c:v>
                </c:pt>
                <c:pt idx="1552">
                  <c:v>72.599999999999994</c:v>
                </c:pt>
                <c:pt idx="1553">
                  <c:v>72.599999999999994</c:v>
                </c:pt>
                <c:pt idx="1554">
                  <c:v>72.599999999999994</c:v>
                </c:pt>
                <c:pt idx="1555">
                  <c:v>72.599999999999994</c:v>
                </c:pt>
                <c:pt idx="1556">
                  <c:v>72.599999999999994</c:v>
                </c:pt>
                <c:pt idx="1557">
                  <c:v>72.7</c:v>
                </c:pt>
                <c:pt idx="1558">
                  <c:v>72.7</c:v>
                </c:pt>
                <c:pt idx="1559">
                  <c:v>72.7</c:v>
                </c:pt>
                <c:pt idx="1560">
                  <c:v>72.7</c:v>
                </c:pt>
                <c:pt idx="1561">
                  <c:v>72.7</c:v>
                </c:pt>
                <c:pt idx="1562">
                  <c:v>72.7</c:v>
                </c:pt>
                <c:pt idx="1563">
                  <c:v>72.7</c:v>
                </c:pt>
                <c:pt idx="1564">
                  <c:v>72.7</c:v>
                </c:pt>
                <c:pt idx="1565">
                  <c:v>72.7</c:v>
                </c:pt>
                <c:pt idx="1566">
                  <c:v>72.7</c:v>
                </c:pt>
                <c:pt idx="1567">
                  <c:v>72.7</c:v>
                </c:pt>
                <c:pt idx="1568">
                  <c:v>72.7</c:v>
                </c:pt>
                <c:pt idx="1569">
                  <c:v>72.7</c:v>
                </c:pt>
                <c:pt idx="1570">
                  <c:v>72.7</c:v>
                </c:pt>
                <c:pt idx="1571">
                  <c:v>72.7</c:v>
                </c:pt>
                <c:pt idx="1572">
                  <c:v>72.7</c:v>
                </c:pt>
                <c:pt idx="1573">
                  <c:v>72.7</c:v>
                </c:pt>
                <c:pt idx="1574">
                  <c:v>72.7</c:v>
                </c:pt>
                <c:pt idx="1575">
                  <c:v>72.7</c:v>
                </c:pt>
                <c:pt idx="1576">
                  <c:v>72.7</c:v>
                </c:pt>
                <c:pt idx="1577">
                  <c:v>72.7</c:v>
                </c:pt>
                <c:pt idx="1578">
                  <c:v>72.8</c:v>
                </c:pt>
                <c:pt idx="1579">
                  <c:v>72.8</c:v>
                </c:pt>
                <c:pt idx="1580">
                  <c:v>72.8</c:v>
                </c:pt>
                <c:pt idx="1581">
                  <c:v>72.8</c:v>
                </c:pt>
                <c:pt idx="1582">
                  <c:v>72.8</c:v>
                </c:pt>
                <c:pt idx="1583">
                  <c:v>72.8</c:v>
                </c:pt>
                <c:pt idx="1584">
                  <c:v>72.8</c:v>
                </c:pt>
                <c:pt idx="1585">
                  <c:v>72.8</c:v>
                </c:pt>
                <c:pt idx="1586">
                  <c:v>72.8</c:v>
                </c:pt>
                <c:pt idx="1587">
                  <c:v>72.8</c:v>
                </c:pt>
                <c:pt idx="1588">
                  <c:v>72.8</c:v>
                </c:pt>
                <c:pt idx="1589">
                  <c:v>72.8</c:v>
                </c:pt>
                <c:pt idx="1590">
                  <c:v>72.8</c:v>
                </c:pt>
                <c:pt idx="1591">
                  <c:v>72.8</c:v>
                </c:pt>
                <c:pt idx="1592">
                  <c:v>72.8</c:v>
                </c:pt>
                <c:pt idx="1593">
                  <c:v>72.8</c:v>
                </c:pt>
                <c:pt idx="1594">
                  <c:v>72.8</c:v>
                </c:pt>
                <c:pt idx="1595">
                  <c:v>72.8</c:v>
                </c:pt>
                <c:pt idx="1596">
                  <c:v>72.8</c:v>
                </c:pt>
                <c:pt idx="1597">
                  <c:v>72.900000000000006</c:v>
                </c:pt>
                <c:pt idx="1598">
                  <c:v>72.900000000000006</c:v>
                </c:pt>
                <c:pt idx="1599">
                  <c:v>72.900000000000006</c:v>
                </c:pt>
                <c:pt idx="1600">
                  <c:v>72.900000000000006</c:v>
                </c:pt>
                <c:pt idx="1601">
                  <c:v>72.900000000000006</c:v>
                </c:pt>
                <c:pt idx="1602">
                  <c:v>72.900000000000006</c:v>
                </c:pt>
                <c:pt idx="1603">
                  <c:v>72.900000000000006</c:v>
                </c:pt>
                <c:pt idx="1604">
                  <c:v>72.900000000000006</c:v>
                </c:pt>
                <c:pt idx="1605">
                  <c:v>72.900000000000006</c:v>
                </c:pt>
                <c:pt idx="1606">
                  <c:v>72.900000000000006</c:v>
                </c:pt>
                <c:pt idx="1607">
                  <c:v>72.900000000000006</c:v>
                </c:pt>
                <c:pt idx="1608">
                  <c:v>72.900000000000006</c:v>
                </c:pt>
                <c:pt idx="1609">
                  <c:v>72.900000000000006</c:v>
                </c:pt>
                <c:pt idx="1610">
                  <c:v>72.900000000000006</c:v>
                </c:pt>
                <c:pt idx="1611">
                  <c:v>72.900000000000006</c:v>
                </c:pt>
                <c:pt idx="1612">
                  <c:v>72.900000000000006</c:v>
                </c:pt>
                <c:pt idx="1613">
                  <c:v>72.900000000000006</c:v>
                </c:pt>
                <c:pt idx="1614">
                  <c:v>72.900000000000006</c:v>
                </c:pt>
                <c:pt idx="1615">
                  <c:v>72.900000000000006</c:v>
                </c:pt>
                <c:pt idx="1616">
                  <c:v>73</c:v>
                </c:pt>
                <c:pt idx="1617">
                  <c:v>73</c:v>
                </c:pt>
                <c:pt idx="1618">
                  <c:v>73</c:v>
                </c:pt>
                <c:pt idx="1619">
                  <c:v>73</c:v>
                </c:pt>
                <c:pt idx="1620">
                  <c:v>73</c:v>
                </c:pt>
                <c:pt idx="1621">
                  <c:v>73</c:v>
                </c:pt>
                <c:pt idx="1622">
                  <c:v>73</c:v>
                </c:pt>
                <c:pt idx="1623">
                  <c:v>73</c:v>
                </c:pt>
                <c:pt idx="1624">
                  <c:v>73</c:v>
                </c:pt>
                <c:pt idx="1625">
                  <c:v>73</c:v>
                </c:pt>
                <c:pt idx="1626">
                  <c:v>73</c:v>
                </c:pt>
                <c:pt idx="1627">
                  <c:v>73</c:v>
                </c:pt>
                <c:pt idx="1628">
                  <c:v>73</c:v>
                </c:pt>
                <c:pt idx="1629">
                  <c:v>73</c:v>
                </c:pt>
                <c:pt idx="1630">
                  <c:v>73</c:v>
                </c:pt>
                <c:pt idx="1631">
                  <c:v>73</c:v>
                </c:pt>
                <c:pt idx="1632">
                  <c:v>73</c:v>
                </c:pt>
                <c:pt idx="1633">
                  <c:v>73</c:v>
                </c:pt>
                <c:pt idx="1634">
                  <c:v>73</c:v>
                </c:pt>
                <c:pt idx="1635">
                  <c:v>73</c:v>
                </c:pt>
                <c:pt idx="1636">
                  <c:v>73</c:v>
                </c:pt>
                <c:pt idx="1637">
                  <c:v>73</c:v>
                </c:pt>
                <c:pt idx="1638">
                  <c:v>73</c:v>
                </c:pt>
                <c:pt idx="1639">
                  <c:v>73</c:v>
                </c:pt>
                <c:pt idx="1640">
                  <c:v>73</c:v>
                </c:pt>
                <c:pt idx="1641">
                  <c:v>73</c:v>
                </c:pt>
                <c:pt idx="1642">
                  <c:v>73</c:v>
                </c:pt>
                <c:pt idx="1643">
                  <c:v>73</c:v>
                </c:pt>
                <c:pt idx="1644">
                  <c:v>73</c:v>
                </c:pt>
                <c:pt idx="1645">
                  <c:v>73</c:v>
                </c:pt>
                <c:pt idx="1646">
                  <c:v>73</c:v>
                </c:pt>
                <c:pt idx="1647">
                  <c:v>73</c:v>
                </c:pt>
                <c:pt idx="1648">
                  <c:v>73</c:v>
                </c:pt>
                <c:pt idx="1649">
                  <c:v>73</c:v>
                </c:pt>
                <c:pt idx="1650">
                  <c:v>73</c:v>
                </c:pt>
                <c:pt idx="1651">
                  <c:v>73</c:v>
                </c:pt>
                <c:pt idx="1652">
                  <c:v>73</c:v>
                </c:pt>
                <c:pt idx="1653">
                  <c:v>73</c:v>
                </c:pt>
                <c:pt idx="1654">
                  <c:v>73</c:v>
                </c:pt>
                <c:pt idx="1655">
                  <c:v>73</c:v>
                </c:pt>
                <c:pt idx="1656">
                  <c:v>73</c:v>
                </c:pt>
                <c:pt idx="1657">
                  <c:v>73</c:v>
                </c:pt>
                <c:pt idx="1658">
                  <c:v>73</c:v>
                </c:pt>
                <c:pt idx="1659">
                  <c:v>73</c:v>
                </c:pt>
                <c:pt idx="1660">
                  <c:v>73</c:v>
                </c:pt>
                <c:pt idx="1661">
                  <c:v>73.099999999999994</c:v>
                </c:pt>
                <c:pt idx="1662">
                  <c:v>73.099999999999994</c:v>
                </c:pt>
                <c:pt idx="1663">
                  <c:v>73.099999999999994</c:v>
                </c:pt>
                <c:pt idx="1664">
                  <c:v>73.099999999999994</c:v>
                </c:pt>
                <c:pt idx="1665">
                  <c:v>73.099999999999994</c:v>
                </c:pt>
                <c:pt idx="1666">
                  <c:v>73.099999999999994</c:v>
                </c:pt>
                <c:pt idx="1667">
                  <c:v>73.099999999999994</c:v>
                </c:pt>
                <c:pt idx="1668">
                  <c:v>73.099999999999994</c:v>
                </c:pt>
                <c:pt idx="1669">
                  <c:v>73.099999999999994</c:v>
                </c:pt>
                <c:pt idx="1670">
                  <c:v>73.099999999999994</c:v>
                </c:pt>
                <c:pt idx="1671">
                  <c:v>73.099999999999994</c:v>
                </c:pt>
                <c:pt idx="1672">
                  <c:v>73.099999999999994</c:v>
                </c:pt>
                <c:pt idx="1673">
                  <c:v>73.099999999999994</c:v>
                </c:pt>
                <c:pt idx="1674">
                  <c:v>73.099999999999994</c:v>
                </c:pt>
                <c:pt idx="1675">
                  <c:v>73.099999999999994</c:v>
                </c:pt>
                <c:pt idx="1676">
                  <c:v>73.099999999999994</c:v>
                </c:pt>
                <c:pt idx="1677">
                  <c:v>73.099999999999994</c:v>
                </c:pt>
                <c:pt idx="1678">
                  <c:v>73.099999999999994</c:v>
                </c:pt>
                <c:pt idx="1679">
                  <c:v>73.2</c:v>
                </c:pt>
                <c:pt idx="1680">
                  <c:v>73.2</c:v>
                </c:pt>
                <c:pt idx="1681">
                  <c:v>73.2</c:v>
                </c:pt>
                <c:pt idx="1682">
                  <c:v>73.2</c:v>
                </c:pt>
                <c:pt idx="1683">
                  <c:v>73.2</c:v>
                </c:pt>
                <c:pt idx="1684">
                  <c:v>73.2</c:v>
                </c:pt>
                <c:pt idx="1685">
                  <c:v>73.2</c:v>
                </c:pt>
                <c:pt idx="1686">
                  <c:v>73.2</c:v>
                </c:pt>
                <c:pt idx="1687">
                  <c:v>73.2</c:v>
                </c:pt>
                <c:pt idx="1688">
                  <c:v>73.2</c:v>
                </c:pt>
                <c:pt idx="1689">
                  <c:v>73.2</c:v>
                </c:pt>
                <c:pt idx="1690">
                  <c:v>73.2</c:v>
                </c:pt>
                <c:pt idx="1691">
                  <c:v>73.2</c:v>
                </c:pt>
                <c:pt idx="1692">
                  <c:v>73.2</c:v>
                </c:pt>
                <c:pt idx="1693">
                  <c:v>73.2</c:v>
                </c:pt>
                <c:pt idx="1694">
                  <c:v>73.2</c:v>
                </c:pt>
                <c:pt idx="1695">
                  <c:v>73.2</c:v>
                </c:pt>
                <c:pt idx="1696">
                  <c:v>73.2</c:v>
                </c:pt>
                <c:pt idx="1697">
                  <c:v>73.2</c:v>
                </c:pt>
                <c:pt idx="1698">
                  <c:v>73.2</c:v>
                </c:pt>
                <c:pt idx="1699">
                  <c:v>73.2</c:v>
                </c:pt>
                <c:pt idx="1700">
                  <c:v>73.2</c:v>
                </c:pt>
                <c:pt idx="1701">
                  <c:v>73.2</c:v>
                </c:pt>
                <c:pt idx="1702">
                  <c:v>73.3</c:v>
                </c:pt>
                <c:pt idx="1703">
                  <c:v>73.3</c:v>
                </c:pt>
                <c:pt idx="1704">
                  <c:v>73.3</c:v>
                </c:pt>
                <c:pt idx="1705">
                  <c:v>73.3</c:v>
                </c:pt>
                <c:pt idx="1706">
                  <c:v>73.3</c:v>
                </c:pt>
                <c:pt idx="1707">
                  <c:v>73.3</c:v>
                </c:pt>
                <c:pt idx="1708">
                  <c:v>73.3</c:v>
                </c:pt>
                <c:pt idx="1709">
                  <c:v>73.3</c:v>
                </c:pt>
                <c:pt idx="1710">
                  <c:v>73.3</c:v>
                </c:pt>
                <c:pt idx="1711">
                  <c:v>73.3</c:v>
                </c:pt>
                <c:pt idx="1712">
                  <c:v>73.3</c:v>
                </c:pt>
                <c:pt idx="1713">
                  <c:v>73.3</c:v>
                </c:pt>
                <c:pt idx="1714">
                  <c:v>73.3</c:v>
                </c:pt>
                <c:pt idx="1715">
                  <c:v>73.3</c:v>
                </c:pt>
                <c:pt idx="1716">
                  <c:v>73.3</c:v>
                </c:pt>
                <c:pt idx="1717">
                  <c:v>73.3</c:v>
                </c:pt>
                <c:pt idx="1718">
                  <c:v>73.3</c:v>
                </c:pt>
                <c:pt idx="1719">
                  <c:v>73.3</c:v>
                </c:pt>
                <c:pt idx="1720">
                  <c:v>73.3</c:v>
                </c:pt>
                <c:pt idx="1721">
                  <c:v>73.3</c:v>
                </c:pt>
                <c:pt idx="1722">
                  <c:v>73.3</c:v>
                </c:pt>
                <c:pt idx="1723">
                  <c:v>73.400000000000006</c:v>
                </c:pt>
                <c:pt idx="1724">
                  <c:v>73.400000000000006</c:v>
                </c:pt>
                <c:pt idx="1725">
                  <c:v>73.400000000000006</c:v>
                </c:pt>
                <c:pt idx="1726">
                  <c:v>73.400000000000006</c:v>
                </c:pt>
                <c:pt idx="1727">
                  <c:v>73.400000000000006</c:v>
                </c:pt>
                <c:pt idx="1728">
                  <c:v>73.400000000000006</c:v>
                </c:pt>
                <c:pt idx="1729">
                  <c:v>73.400000000000006</c:v>
                </c:pt>
                <c:pt idx="1730">
                  <c:v>73.400000000000006</c:v>
                </c:pt>
                <c:pt idx="1731">
                  <c:v>73.400000000000006</c:v>
                </c:pt>
                <c:pt idx="1732">
                  <c:v>73.400000000000006</c:v>
                </c:pt>
                <c:pt idx="1733">
                  <c:v>73.400000000000006</c:v>
                </c:pt>
                <c:pt idx="1734">
                  <c:v>73.400000000000006</c:v>
                </c:pt>
                <c:pt idx="1735">
                  <c:v>73.400000000000006</c:v>
                </c:pt>
                <c:pt idx="1736">
                  <c:v>73.400000000000006</c:v>
                </c:pt>
                <c:pt idx="1737">
                  <c:v>73.400000000000006</c:v>
                </c:pt>
                <c:pt idx="1738">
                  <c:v>73.400000000000006</c:v>
                </c:pt>
                <c:pt idx="1739">
                  <c:v>73.400000000000006</c:v>
                </c:pt>
                <c:pt idx="1740">
                  <c:v>73.400000000000006</c:v>
                </c:pt>
                <c:pt idx="1741">
                  <c:v>73.400000000000006</c:v>
                </c:pt>
                <c:pt idx="1742">
                  <c:v>73.5</c:v>
                </c:pt>
                <c:pt idx="1743">
                  <c:v>73.5</c:v>
                </c:pt>
                <c:pt idx="1744">
                  <c:v>73.5</c:v>
                </c:pt>
                <c:pt idx="1745">
                  <c:v>73.5</c:v>
                </c:pt>
                <c:pt idx="1746">
                  <c:v>73.5</c:v>
                </c:pt>
                <c:pt idx="1747">
                  <c:v>73.5</c:v>
                </c:pt>
                <c:pt idx="1748">
                  <c:v>73.5</c:v>
                </c:pt>
                <c:pt idx="1749">
                  <c:v>73.5</c:v>
                </c:pt>
                <c:pt idx="1750">
                  <c:v>73.5</c:v>
                </c:pt>
                <c:pt idx="1751">
                  <c:v>73.5</c:v>
                </c:pt>
                <c:pt idx="1752">
                  <c:v>73.5</c:v>
                </c:pt>
                <c:pt idx="1753">
                  <c:v>73.5</c:v>
                </c:pt>
                <c:pt idx="1754">
                  <c:v>73.5</c:v>
                </c:pt>
                <c:pt idx="1755">
                  <c:v>73.5</c:v>
                </c:pt>
                <c:pt idx="1756">
                  <c:v>73.5</c:v>
                </c:pt>
                <c:pt idx="1757">
                  <c:v>73.5</c:v>
                </c:pt>
                <c:pt idx="1758">
                  <c:v>73.5</c:v>
                </c:pt>
                <c:pt idx="1759">
                  <c:v>73.5</c:v>
                </c:pt>
                <c:pt idx="1760">
                  <c:v>73.5</c:v>
                </c:pt>
                <c:pt idx="1761">
                  <c:v>73.5</c:v>
                </c:pt>
                <c:pt idx="1762">
                  <c:v>73.5</c:v>
                </c:pt>
                <c:pt idx="1763">
                  <c:v>73.5</c:v>
                </c:pt>
                <c:pt idx="1764">
                  <c:v>73.5</c:v>
                </c:pt>
                <c:pt idx="1765">
                  <c:v>73.599999999999994</c:v>
                </c:pt>
                <c:pt idx="1766">
                  <c:v>73.599999999999994</c:v>
                </c:pt>
                <c:pt idx="1767">
                  <c:v>73.599999999999994</c:v>
                </c:pt>
                <c:pt idx="1768">
                  <c:v>73.599999999999994</c:v>
                </c:pt>
                <c:pt idx="1769">
                  <c:v>73.599999999999994</c:v>
                </c:pt>
                <c:pt idx="1770">
                  <c:v>73.599999999999994</c:v>
                </c:pt>
                <c:pt idx="1771">
                  <c:v>73.599999999999994</c:v>
                </c:pt>
                <c:pt idx="1772">
                  <c:v>73.599999999999994</c:v>
                </c:pt>
                <c:pt idx="1773">
                  <c:v>73.599999999999994</c:v>
                </c:pt>
                <c:pt idx="1774">
                  <c:v>73.599999999999994</c:v>
                </c:pt>
                <c:pt idx="1775">
                  <c:v>73.599999999999994</c:v>
                </c:pt>
                <c:pt idx="1776">
                  <c:v>73.599999999999994</c:v>
                </c:pt>
                <c:pt idx="1777">
                  <c:v>73.599999999999994</c:v>
                </c:pt>
                <c:pt idx="1778">
                  <c:v>73.599999999999994</c:v>
                </c:pt>
                <c:pt idx="1779">
                  <c:v>73.599999999999994</c:v>
                </c:pt>
                <c:pt idx="1780">
                  <c:v>73.599999999999994</c:v>
                </c:pt>
                <c:pt idx="1781">
                  <c:v>73.599999999999994</c:v>
                </c:pt>
                <c:pt idx="1782">
                  <c:v>73.599999999999994</c:v>
                </c:pt>
                <c:pt idx="1783">
                  <c:v>73.599999999999994</c:v>
                </c:pt>
                <c:pt idx="1784">
                  <c:v>73.599999999999994</c:v>
                </c:pt>
                <c:pt idx="1785">
                  <c:v>73.599999999999994</c:v>
                </c:pt>
                <c:pt idx="1786">
                  <c:v>73.599999999999994</c:v>
                </c:pt>
                <c:pt idx="1787">
                  <c:v>73.599999999999994</c:v>
                </c:pt>
                <c:pt idx="1788">
                  <c:v>73.599999999999994</c:v>
                </c:pt>
                <c:pt idx="1789">
                  <c:v>73.599999999999994</c:v>
                </c:pt>
                <c:pt idx="1790">
                  <c:v>73.599999999999994</c:v>
                </c:pt>
                <c:pt idx="1791">
                  <c:v>73.599999999999994</c:v>
                </c:pt>
                <c:pt idx="1792">
                  <c:v>73.599999999999994</c:v>
                </c:pt>
                <c:pt idx="1793">
                  <c:v>73.7</c:v>
                </c:pt>
                <c:pt idx="1794">
                  <c:v>73.7</c:v>
                </c:pt>
                <c:pt idx="1795">
                  <c:v>73.7</c:v>
                </c:pt>
                <c:pt idx="1796">
                  <c:v>73.7</c:v>
                </c:pt>
                <c:pt idx="1797">
                  <c:v>73.7</c:v>
                </c:pt>
                <c:pt idx="1798">
                  <c:v>73.7</c:v>
                </c:pt>
                <c:pt idx="1799">
                  <c:v>73.7</c:v>
                </c:pt>
                <c:pt idx="1800">
                  <c:v>73.7</c:v>
                </c:pt>
                <c:pt idx="1801">
                  <c:v>73.7</c:v>
                </c:pt>
                <c:pt idx="1802">
                  <c:v>73.7</c:v>
                </c:pt>
                <c:pt idx="1803">
                  <c:v>73.7</c:v>
                </c:pt>
                <c:pt idx="1804">
                  <c:v>73.7</c:v>
                </c:pt>
                <c:pt idx="1805">
                  <c:v>73.7</c:v>
                </c:pt>
                <c:pt idx="1806">
                  <c:v>73.7</c:v>
                </c:pt>
                <c:pt idx="1807">
                  <c:v>73.7</c:v>
                </c:pt>
                <c:pt idx="1808">
                  <c:v>73.7</c:v>
                </c:pt>
                <c:pt idx="1809">
                  <c:v>73.7</c:v>
                </c:pt>
                <c:pt idx="1810">
                  <c:v>73.7</c:v>
                </c:pt>
                <c:pt idx="1811">
                  <c:v>73.7</c:v>
                </c:pt>
                <c:pt idx="1812">
                  <c:v>73.8</c:v>
                </c:pt>
                <c:pt idx="1813">
                  <c:v>73.8</c:v>
                </c:pt>
                <c:pt idx="1814">
                  <c:v>73.8</c:v>
                </c:pt>
                <c:pt idx="1815">
                  <c:v>73.8</c:v>
                </c:pt>
                <c:pt idx="1816">
                  <c:v>73.8</c:v>
                </c:pt>
                <c:pt idx="1817">
                  <c:v>73.8</c:v>
                </c:pt>
                <c:pt idx="1818">
                  <c:v>73.8</c:v>
                </c:pt>
                <c:pt idx="1819">
                  <c:v>73.8</c:v>
                </c:pt>
                <c:pt idx="1820">
                  <c:v>73.8</c:v>
                </c:pt>
                <c:pt idx="1821">
                  <c:v>73.8</c:v>
                </c:pt>
                <c:pt idx="1822">
                  <c:v>73.8</c:v>
                </c:pt>
                <c:pt idx="1823">
                  <c:v>73.8</c:v>
                </c:pt>
                <c:pt idx="1824">
                  <c:v>73.8</c:v>
                </c:pt>
                <c:pt idx="1825">
                  <c:v>73.8</c:v>
                </c:pt>
                <c:pt idx="1826">
                  <c:v>73.8</c:v>
                </c:pt>
                <c:pt idx="1827">
                  <c:v>73.8</c:v>
                </c:pt>
                <c:pt idx="1828">
                  <c:v>73.8</c:v>
                </c:pt>
                <c:pt idx="1829">
                  <c:v>73.8</c:v>
                </c:pt>
                <c:pt idx="1830">
                  <c:v>73.8</c:v>
                </c:pt>
                <c:pt idx="1831">
                  <c:v>73.8</c:v>
                </c:pt>
                <c:pt idx="1832">
                  <c:v>73.8</c:v>
                </c:pt>
                <c:pt idx="1833">
                  <c:v>73.8</c:v>
                </c:pt>
                <c:pt idx="1834">
                  <c:v>73.900000000000006</c:v>
                </c:pt>
                <c:pt idx="1835">
                  <c:v>73.900000000000006</c:v>
                </c:pt>
                <c:pt idx="1836">
                  <c:v>73.900000000000006</c:v>
                </c:pt>
                <c:pt idx="1837">
                  <c:v>73.900000000000006</c:v>
                </c:pt>
                <c:pt idx="1838">
                  <c:v>73.900000000000006</c:v>
                </c:pt>
                <c:pt idx="1839">
                  <c:v>73.900000000000006</c:v>
                </c:pt>
                <c:pt idx="1840">
                  <c:v>73.900000000000006</c:v>
                </c:pt>
                <c:pt idx="1841">
                  <c:v>73.900000000000006</c:v>
                </c:pt>
                <c:pt idx="1842">
                  <c:v>73.900000000000006</c:v>
                </c:pt>
                <c:pt idx="1843">
                  <c:v>73.900000000000006</c:v>
                </c:pt>
                <c:pt idx="1844">
                  <c:v>73.900000000000006</c:v>
                </c:pt>
                <c:pt idx="1845">
                  <c:v>73.900000000000006</c:v>
                </c:pt>
                <c:pt idx="1846">
                  <c:v>73.900000000000006</c:v>
                </c:pt>
                <c:pt idx="1847">
                  <c:v>73.900000000000006</c:v>
                </c:pt>
                <c:pt idx="1848">
                  <c:v>73.900000000000006</c:v>
                </c:pt>
                <c:pt idx="1849">
                  <c:v>73.900000000000006</c:v>
                </c:pt>
                <c:pt idx="1850">
                  <c:v>73.900000000000006</c:v>
                </c:pt>
                <c:pt idx="1851">
                  <c:v>73.900000000000006</c:v>
                </c:pt>
                <c:pt idx="1852">
                  <c:v>73.900000000000006</c:v>
                </c:pt>
                <c:pt idx="1853">
                  <c:v>73.900000000000006</c:v>
                </c:pt>
                <c:pt idx="1854">
                  <c:v>73.900000000000006</c:v>
                </c:pt>
                <c:pt idx="1855">
                  <c:v>73.900000000000006</c:v>
                </c:pt>
                <c:pt idx="1856">
                  <c:v>73.900000000000006</c:v>
                </c:pt>
                <c:pt idx="1857">
                  <c:v>73.900000000000006</c:v>
                </c:pt>
                <c:pt idx="1858">
                  <c:v>73.900000000000006</c:v>
                </c:pt>
                <c:pt idx="1859">
                  <c:v>74</c:v>
                </c:pt>
                <c:pt idx="1860">
                  <c:v>74</c:v>
                </c:pt>
                <c:pt idx="1861">
                  <c:v>74</c:v>
                </c:pt>
                <c:pt idx="1862">
                  <c:v>74</c:v>
                </c:pt>
                <c:pt idx="1863">
                  <c:v>74</c:v>
                </c:pt>
                <c:pt idx="1864">
                  <c:v>74</c:v>
                </c:pt>
                <c:pt idx="1865">
                  <c:v>74</c:v>
                </c:pt>
                <c:pt idx="1866">
                  <c:v>74</c:v>
                </c:pt>
                <c:pt idx="1867">
                  <c:v>74</c:v>
                </c:pt>
                <c:pt idx="1868">
                  <c:v>74</c:v>
                </c:pt>
                <c:pt idx="1869">
                  <c:v>74</c:v>
                </c:pt>
                <c:pt idx="1870">
                  <c:v>74</c:v>
                </c:pt>
                <c:pt idx="1871">
                  <c:v>74</c:v>
                </c:pt>
                <c:pt idx="1872">
                  <c:v>74</c:v>
                </c:pt>
                <c:pt idx="1873">
                  <c:v>74</c:v>
                </c:pt>
                <c:pt idx="1874">
                  <c:v>74</c:v>
                </c:pt>
                <c:pt idx="1875">
                  <c:v>74</c:v>
                </c:pt>
                <c:pt idx="1876">
                  <c:v>74</c:v>
                </c:pt>
                <c:pt idx="1877">
                  <c:v>74</c:v>
                </c:pt>
                <c:pt idx="1878">
                  <c:v>74</c:v>
                </c:pt>
                <c:pt idx="1879">
                  <c:v>74</c:v>
                </c:pt>
                <c:pt idx="1880">
                  <c:v>74.099999999999994</c:v>
                </c:pt>
                <c:pt idx="1881">
                  <c:v>74.099999999999994</c:v>
                </c:pt>
                <c:pt idx="1882">
                  <c:v>74.099999999999994</c:v>
                </c:pt>
                <c:pt idx="1883">
                  <c:v>74.099999999999994</c:v>
                </c:pt>
                <c:pt idx="1884">
                  <c:v>74.099999999999994</c:v>
                </c:pt>
                <c:pt idx="1885">
                  <c:v>74.099999999999994</c:v>
                </c:pt>
                <c:pt idx="1886">
                  <c:v>74.099999999999994</c:v>
                </c:pt>
                <c:pt idx="1887">
                  <c:v>74.099999999999994</c:v>
                </c:pt>
                <c:pt idx="1888">
                  <c:v>74.099999999999994</c:v>
                </c:pt>
                <c:pt idx="1889">
                  <c:v>74.099999999999994</c:v>
                </c:pt>
                <c:pt idx="1890">
                  <c:v>74.099999999999994</c:v>
                </c:pt>
                <c:pt idx="1891">
                  <c:v>74.099999999999994</c:v>
                </c:pt>
                <c:pt idx="1892">
                  <c:v>74.099999999999994</c:v>
                </c:pt>
                <c:pt idx="1893">
                  <c:v>74.099999999999994</c:v>
                </c:pt>
                <c:pt idx="1894">
                  <c:v>74.099999999999994</c:v>
                </c:pt>
                <c:pt idx="1895">
                  <c:v>74.099999999999994</c:v>
                </c:pt>
                <c:pt idx="1896">
                  <c:v>74.099999999999994</c:v>
                </c:pt>
                <c:pt idx="1897">
                  <c:v>74.099999999999994</c:v>
                </c:pt>
                <c:pt idx="1898">
                  <c:v>74.099999999999994</c:v>
                </c:pt>
                <c:pt idx="1899">
                  <c:v>74.099999999999994</c:v>
                </c:pt>
                <c:pt idx="1900">
                  <c:v>74.099999999999994</c:v>
                </c:pt>
                <c:pt idx="1901">
                  <c:v>74.099999999999994</c:v>
                </c:pt>
                <c:pt idx="1902">
                  <c:v>74.099999999999994</c:v>
                </c:pt>
                <c:pt idx="1903">
                  <c:v>74.2</c:v>
                </c:pt>
                <c:pt idx="1904">
                  <c:v>74.2</c:v>
                </c:pt>
                <c:pt idx="1905">
                  <c:v>74.2</c:v>
                </c:pt>
                <c:pt idx="1906">
                  <c:v>74.2</c:v>
                </c:pt>
                <c:pt idx="1907">
                  <c:v>74.2</c:v>
                </c:pt>
                <c:pt idx="1908">
                  <c:v>74.2</c:v>
                </c:pt>
                <c:pt idx="1909">
                  <c:v>74.2</c:v>
                </c:pt>
                <c:pt idx="1910">
                  <c:v>74.2</c:v>
                </c:pt>
                <c:pt idx="1911">
                  <c:v>74.2</c:v>
                </c:pt>
                <c:pt idx="1912">
                  <c:v>74.2</c:v>
                </c:pt>
                <c:pt idx="1913">
                  <c:v>74.2</c:v>
                </c:pt>
                <c:pt idx="1914">
                  <c:v>74.2</c:v>
                </c:pt>
                <c:pt idx="1915">
                  <c:v>74.2</c:v>
                </c:pt>
                <c:pt idx="1916">
                  <c:v>74.2</c:v>
                </c:pt>
                <c:pt idx="1917">
                  <c:v>74.2</c:v>
                </c:pt>
                <c:pt idx="1918">
                  <c:v>74.2</c:v>
                </c:pt>
                <c:pt idx="1919">
                  <c:v>74.2</c:v>
                </c:pt>
                <c:pt idx="1920">
                  <c:v>74.2</c:v>
                </c:pt>
                <c:pt idx="1921">
                  <c:v>74.2</c:v>
                </c:pt>
                <c:pt idx="1922">
                  <c:v>74.2</c:v>
                </c:pt>
                <c:pt idx="1923">
                  <c:v>74.2</c:v>
                </c:pt>
                <c:pt idx="1924">
                  <c:v>74.2</c:v>
                </c:pt>
                <c:pt idx="1925">
                  <c:v>74.2</c:v>
                </c:pt>
                <c:pt idx="1926">
                  <c:v>74.3</c:v>
                </c:pt>
                <c:pt idx="1927">
                  <c:v>74.3</c:v>
                </c:pt>
                <c:pt idx="1928">
                  <c:v>74.3</c:v>
                </c:pt>
                <c:pt idx="1929">
                  <c:v>74.3</c:v>
                </c:pt>
                <c:pt idx="1930">
                  <c:v>74.3</c:v>
                </c:pt>
                <c:pt idx="1931">
                  <c:v>74.3</c:v>
                </c:pt>
                <c:pt idx="1932">
                  <c:v>74.3</c:v>
                </c:pt>
                <c:pt idx="1933">
                  <c:v>74.3</c:v>
                </c:pt>
                <c:pt idx="1934">
                  <c:v>74.3</c:v>
                </c:pt>
                <c:pt idx="1935">
                  <c:v>74.3</c:v>
                </c:pt>
                <c:pt idx="1936">
                  <c:v>74.3</c:v>
                </c:pt>
                <c:pt idx="1937">
                  <c:v>74.3</c:v>
                </c:pt>
                <c:pt idx="1938">
                  <c:v>74.3</c:v>
                </c:pt>
                <c:pt idx="1939">
                  <c:v>74.400000000000006</c:v>
                </c:pt>
                <c:pt idx="1940">
                  <c:v>74.400000000000006</c:v>
                </c:pt>
                <c:pt idx="1941">
                  <c:v>74.400000000000006</c:v>
                </c:pt>
                <c:pt idx="1942">
                  <c:v>74.400000000000006</c:v>
                </c:pt>
                <c:pt idx="1943">
                  <c:v>74.400000000000006</c:v>
                </c:pt>
                <c:pt idx="1944">
                  <c:v>74.400000000000006</c:v>
                </c:pt>
                <c:pt idx="1945">
                  <c:v>74.400000000000006</c:v>
                </c:pt>
                <c:pt idx="1946">
                  <c:v>74.400000000000006</c:v>
                </c:pt>
                <c:pt idx="1947">
                  <c:v>74.400000000000006</c:v>
                </c:pt>
                <c:pt idx="1948">
                  <c:v>74.400000000000006</c:v>
                </c:pt>
                <c:pt idx="1949">
                  <c:v>74.400000000000006</c:v>
                </c:pt>
                <c:pt idx="1950">
                  <c:v>74.400000000000006</c:v>
                </c:pt>
                <c:pt idx="1951">
                  <c:v>74.400000000000006</c:v>
                </c:pt>
                <c:pt idx="1952">
                  <c:v>74.400000000000006</c:v>
                </c:pt>
                <c:pt idx="1953">
                  <c:v>74.400000000000006</c:v>
                </c:pt>
                <c:pt idx="1954">
                  <c:v>74.400000000000006</c:v>
                </c:pt>
                <c:pt idx="1955">
                  <c:v>74.400000000000006</c:v>
                </c:pt>
                <c:pt idx="1956">
                  <c:v>74.400000000000006</c:v>
                </c:pt>
                <c:pt idx="1957">
                  <c:v>74.400000000000006</c:v>
                </c:pt>
                <c:pt idx="1958">
                  <c:v>74.400000000000006</c:v>
                </c:pt>
                <c:pt idx="1959">
                  <c:v>74.400000000000006</c:v>
                </c:pt>
                <c:pt idx="1960">
                  <c:v>74.400000000000006</c:v>
                </c:pt>
                <c:pt idx="1961">
                  <c:v>74.400000000000006</c:v>
                </c:pt>
                <c:pt idx="1962">
                  <c:v>74.5</c:v>
                </c:pt>
                <c:pt idx="1963">
                  <c:v>74.5</c:v>
                </c:pt>
                <c:pt idx="1964">
                  <c:v>74.5</c:v>
                </c:pt>
                <c:pt idx="1965">
                  <c:v>74.5</c:v>
                </c:pt>
                <c:pt idx="1966">
                  <c:v>74.5</c:v>
                </c:pt>
                <c:pt idx="1967">
                  <c:v>74.5</c:v>
                </c:pt>
                <c:pt idx="1968">
                  <c:v>74.5</c:v>
                </c:pt>
                <c:pt idx="1969">
                  <c:v>74.5</c:v>
                </c:pt>
                <c:pt idx="1970">
                  <c:v>74.5</c:v>
                </c:pt>
                <c:pt idx="1971">
                  <c:v>74.5</c:v>
                </c:pt>
                <c:pt idx="1972">
                  <c:v>74.5</c:v>
                </c:pt>
                <c:pt idx="1973">
                  <c:v>74.5</c:v>
                </c:pt>
                <c:pt idx="1974">
                  <c:v>74.5</c:v>
                </c:pt>
                <c:pt idx="1975">
                  <c:v>74.5</c:v>
                </c:pt>
                <c:pt idx="1976">
                  <c:v>74.5</c:v>
                </c:pt>
                <c:pt idx="1977">
                  <c:v>74.5</c:v>
                </c:pt>
                <c:pt idx="1978">
                  <c:v>74.5</c:v>
                </c:pt>
                <c:pt idx="1979">
                  <c:v>74.5</c:v>
                </c:pt>
                <c:pt idx="1980">
                  <c:v>74.5</c:v>
                </c:pt>
                <c:pt idx="1981">
                  <c:v>74.5</c:v>
                </c:pt>
                <c:pt idx="1982">
                  <c:v>74.5</c:v>
                </c:pt>
                <c:pt idx="1983">
                  <c:v>74.5</c:v>
                </c:pt>
                <c:pt idx="1984">
                  <c:v>74.5</c:v>
                </c:pt>
                <c:pt idx="1985">
                  <c:v>74.5</c:v>
                </c:pt>
                <c:pt idx="1986">
                  <c:v>74.599999999999994</c:v>
                </c:pt>
                <c:pt idx="1987">
                  <c:v>74.599999999999994</c:v>
                </c:pt>
                <c:pt idx="1988">
                  <c:v>74.599999999999994</c:v>
                </c:pt>
                <c:pt idx="1989">
                  <c:v>74.599999999999994</c:v>
                </c:pt>
                <c:pt idx="1990">
                  <c:v>74.599999999999994</c:v>
                </c:pt>
                <c:pt idx="1991">
                  <c:v>74.599999999999994</c:v>
                </c:pt>
                <c:pt idx="1992">
                  <c:v>74.599999999999994</c:v>
                </c:pt>
                <c:pt idx="1993">
                  <c:v>74.599999999999994</c:v>
                </c:pt>
                <c:pt idx="1994">
                  <c:v>74.599999999999994</c:v>
                </c:pt>
                <c:pt idx="1995">
                  <c:v>74.599999999999994</c:v>
                </c:pt>
                <c:pt idx="1996">
                  <c:v>74.599999999999994</c:v>
                </c:pt>
                <c:pt idx="1997">
                  <c:v>74.599999999999994</c:v>
                </c:pt>
                <c:pt idx="1998">
                  <c:v>74.599999999999994</c:v>
                </c:pt>
                <c:pt idx="1999">
                  <c:v>74.599999999999994</c:v>
                </c:pt>
                <c:pt idx="2000" formatCode="General">
                  <c:v>74.599999999999994</c:v>
                </c:pt>
                <c:pt idx="2001" formatCode="General">
                  <c:v>74.599999999999994</c:v>
                </c:pt>
                <c:pt idx="2002" formatCode="General">
                  <c:v>74.599999999999994</c:v>
                </c:pt>
                <c:pt idx="2003" formatCode="General">
                  <c:v>74.599999999999994</c:v>
                </c:pt>
                <c:pt idx="2004" formatCode="General">
                  <c:v>74.599999999999994</c:v>
                </c:pt>
                <c:pt idx="2005" formatCode="General">
                  <c:v>74.599999999999994</c:v>
                </c:pt>
                <c:pt idx="2006" formatCode="General">
                  <c:v>74.7</c:v>
                </c:pt>
                <c:pt idx="2007" formatCode="General">
                  <c:v>74.7</c:v>
                </c:pt>
                <c:pt idx="2008" formatCode="General">
                  <c:v>74.7</c:v>
                </c:pt>
                <c:pt idx="2009" formatCode="General">
                  <c:v>74.7</c:v>
                </c:pt>
                <c:pt idx="2010" formatCode="General">
                  <c:v>74.7</c:v>
                </c:pt>
                <c:pt idx="2011" formatCode="General">
                  <c:v>74.7</c:v>
                </c:pt>
                <c:pt idx="2012" formatCode="General">
                  <c:v>74.7</c:v>
                </c:pt>
                <c:pt idx="2013" formatCode="General">
                  <c:v>74.7</c:v>
                </c:pt>
                <c:pt idx="2014" formatCode="General">
                  <c:v>74.7</c:v>
                </c:pt>
                <c:pt idx="2015" formatCode="General">
                  <c:v>74.7</c:v>
                </c:pt>
                <c:pt idx="2016" formatCode="General">
                  <c:v>74.7</c:v>
                </c:pt>
                <c:pt idx="2017" formatCode="General">
                  <c:v>74.7</c:v>
                </c:pt>
                <c:pt idx="2018" formatCode="General">
                  <c:v>74.7</c:v>
                </c:pt>
                <c:pt idx="2019" formatCode="General">
                  <c:v>74.7</c:v>
                </c:pt>
                <c:pt idx="2020" formatCode="General">
                  <c:v>74.7</c:v>
                </c:pt>
                <c:pt idx="2021" formatCode="General">
                  <c:v>74.7</c:v>
                </c:pt>
                <c:pt idx="2022" formatCode="General">
                  <c:v>74.7</c:v>
                </c:pt>
                <c:pt idx="2023" formatCode="General">
                  <c:v>74.7</c:v>
                </c:pt>
                <c:pt idx="2024" formatCode="General">
                  <c:v>74.7</c:v>
                </c:pt>
                <c:pt idx="2025" formatCode="General">
                  <c:v>74.7</c:v>
                </c:pt>
                <c:pt idx="2026" formatCode="General">
                  <c:v>74.7</c:v>
                </c:pt>
                <c:pt idx="2027" formatCode="General">
                  <c:v>74.7</c:v>
                </c:pt>
                <c:pt idx="2028" formatCode="General">
                  <c:v>74.7</c:v>
                </c:pt>
                <c:pt idx="2029" formatCode="General">
                  <c:v>74.7</c:v>
                </c:pt>
                <c:pt idx="2030" formatCode="General">
                  <c:v>74.8</c:v>
                </c:pt>
                <c:pt idx="2031" formatCode="General">
                  <c:v>74.8</c:v>
                </c:pt>
                <c:pt idx="2032" formatCode="General">
                  <c:v>74.8</c:v>
                </c:pt>
                <c:pt idx="2033" formatCode="General">
                  <c:v>74.8</c:v>
                </c:pt>
                <c:pt idx="2034" formatCode="General">
                  <c:v>74.8</c:v>
                </c:pt>
                <c:pt idx="2035" formatCode="General">
                  <c:v>74.8</c:v>
                </c:pt>
                <c:pt idx="2036" formatCode="General">
                  <c:v>74.8</c:v>
                </c:pt>
                <c:pt idx="2037" formatCode="General">
                  <c:v>74.8</c:v>
                </c:pt>
                <c:pt idx="2038" formatCode="General">
                  <c:v>74.8</c:v>
                </c:pt>
                <c:pt idx="2039" formatCode="General">
                  <c:v>74.8</c:v>
                </c:pt>
                <c:pt idx="2040" formatCode="General">
                  <c:v>74.8</c:v>
                </c:pt>
                <c:pt idx="2041" formatCode="General">
                  <c:v>74.8</c:v>
                </c:pt>
                <c:pt idx="2042" formatCode="General">
                  <c:v>74.8</c:v>
                </c:pt>
                <c:pt idx="2043" formatCode="General">
                  <c:v>74.8</c:v>
                </c:pt>
                <c:pt idx="2044" formatCode="General">
                  <c:v>74.8</c:v>
                </c:pt>
                <c:pt idx="2045" formatCode="General">
                  <c:v>74.8</c:v>
                </c:pt>
                <c:pt idx="2046" formatCode="General">
                  <c:v>74.8</c:v>
                </c:pt>
                <c:pt idx="2047" formatCode="General">
                  <c:v>74.8</c:v>
                </c:pt>
                <c:pt idx="2048" formatCode="General">
                  <c:v>74.900000000000006</c:v>
                </c:pt>
                <c:pt idx="2049" formatCode="General">
                  <c:v>74.900000000000006</c:v>
                </c:pt>
                <c:pt idx="2050" formatCode="General">
                  <c:v>74.900000000000006</c:v>
                </c:pt>
                <c:pt idx="2051" formatCode="General">
                  <c:v>74.900000000000006</c:v>
                </c:pt>
                <c:pt idx="2052" formatCode="General">
                  <c:v>74.900000000000006</c:v>
                </c:pt>
                <c:pt idx="2053" formatCode="General">
                  <c:v>74.900000000000006</c:v>
                </c:pt>
                <c:pt idx="2054" formatCode="General">
                  <c:v>74.900000000000006</c:v>
                </c:pt>
                <c:pt idx="2055" formatCode="General">
                  <c:v>74.900000000000006</c:v>
                </c:pt>
                <c:pt idx="2056" formatCode="General">
                  <c:v>74.900000000000006</c:v>
                </c:pt>
                <c:pt idx="2057" formatCode="General">
                  <c:v>74.900000000000006</c:v>
                </c:pt>
                <c:pt idx="2058" formatCode="General">
                  <c:v>74.900000000000006</c:v>
                </c:pt>
                <c:pt idx="2059" formatCode="General">
                  <c:v>74.900000000000006</c:v>
                </c:pt>
                <c:pt idx="2060" formatCode="General">
                  <c:v>74.900000000000006</c:v>
                </c:pt>
                <c:pt idx="2061" formatCode="General">
                  <c:v>74.900000000000006</c:v>
                </c:pt>
                <c:pt idx="2062" formatCode="General">
                  <c:v>74.900000000000006</c:v>
                </c:pt>
                <c:pt idx="2063" formatCode="General">
                  <c:v>74.900000000000006</c:v>
                </c:pt>
                <c:pt idx="2064" formatCode="General">
                  <c:v>74.900000000000006</c:v>
                </c:pt>
                <c:pt idx="2065" formatCode="General">
                  <c:v>74.900000000000006</c:v>
                </c:pt>
                <c:pt idx="2066" formatCode="General">
                  <c:v>74.900000000000006</c:v>
                </c:pt>
                <c:pt idx="2067" formatCode="General">
                  <c:v>74.900000000000006</c:v>
                </c:pt>
                <c:pt idx="2068" formatCode="General">
                  <c:v>74.900000000000006</c:v>
                </c:pt>
                <c:pt idx="2069" formatCode="General">
                  <c:v>74.900000000000006</c:v>
                </c:pt>
                <c:pt idx="2070" formatCode="General">
                  <c:v>74.900000000000006</c:v>
                </c:pt>
                <c:pt idx="2071" formatCode="General">
                  <c:v>75</c:v>
                </c:pt>
                <c:pt idx="2072" formatCode="General">
                  <c:v>75</c:v>
                </c:pt>
                <c:pt idx="2073" formatCode="General">
                  <c:v>75</c:v>
                </c:pt>
                <c:pt idx="2074" formatCode="General">
                  <c:v>75</c:v>
                </c:pt>
                <c:pt idx="2075" formatCode="General">
                  <c:v>75</c:v>
                </c:pt>
                <c:pt idx="2076" formatCode="General">
                  <c:v>75</c:v>
                </c:pt>
                <c:pt idx="2077" formatCode="General">
                  <c:v>75</c:v>
                </c:pt>
                <c:pt idx="2078" formatCode="General">
                  <c:v>75</c:v>
                </c:pt>
                <c:pt idx="2079" formatCode="General">
                  <c:v>75</c:v>
                </c:pt>
                <c:pt idx="2080" formatCode="General">
                  <c:v>75</c:v>
                </c:pt>
                <c:pt idx="2081" formatCode="General">
                  <c:v>75</c:v>
                </c:pt>
                <c:pt idx="2082" formatCode="General">
                  <c:v>75</c:v>
                </c:pt>
                <c:pt idx="2083" formatCode="General">
                  <c:v>75</c:v>
                </c:pt>
                <c:pt idx="2084" formatCode="General">
                  <c:v>75</c:v>
                </c:pt>
                <c:pt idx="2085" formatCode="General">
                  <c:v>75</c:v>
                </c:pt>
                <c:pt idx="2086" formatCode="General">
                  <c:v>75</c:v>
                </c:pt>
                <c:pt idx="2087" formatCode="General">
                  <c:v>75</c:v>
                </c:pt>
                <c:pt idx="2088" formatCode="General">
                  <c:v>75</c:v>
                </c:pt>
                <c:pt idx="2089" formatCode="General">
                  <c:v>75</c:v>
                </c:pt>
                <c:pt idx="2090" formatCode="General">
                  <c:v>75</c:v>
                </c:pt>
                <c:pt idx="2091" formatCode="General">
                  <c:v>75</c:v>
                </c:pt>
                <c:pt idx="2092" formatCode="General">
                  <c:v>75</c:v>
                </c:pt>
                <c:pt idx="2093" formatCode="General">
                  <c:v>75</c:v>
                </c:pt>
                <c:pt idx="2094" formatCode="General">
                  <c:v>75</c:v>
                </c:pt>
                <c:pt idx="2095" formatCode="General">
                  <c:v>75</c:v>
                </c:pt>
                <c:pt idx="2096" formatCode="General">
                  <c:v>75</c:v>
                </c:pt>
                <c:pt idx="2097" formatCode="General">
                  <c:v>75</c:v>
                </c:pt>
                <c:pt idx="2098" formatCode="General">
                  <c:v>75</c:v>
                </c:pt>
                <c:pt idx="2099" formatCode="General">
                  <c:v>75</c:v>
                </c:pt>
                <c:pt idx="2100" formatCode="General">
                  <c:v>75</c:v>
                </c:pt>
                <c:pt idx="2101" formatCode="General">
                  <c:v>75</c:v>
                </c:pt>
                <c:pt idx="2102" formatCode="General">
                  <c:v>75</c:v>
                </c:pt>
                <c:pt idx="2103" formatCode="General">
                  <c:v>75</c:v>
                </c:pt>
                <c:pt idx="2104" formatCode="General">
                  <c:v>75.099999999999994</c:v>
                </c:pt>
                <c:pt idx="2105" formatCode="General">
                  <c:v>75.099999999999994</c:v>
                </c:pt>
                <c:pt idx="2106" formatCode="General">
                  <c:v>75.099999999999994</c:v>
                </c:pt>
                <c:pt idx="2107" formatCode="General">
                  <c:v>75.099999999999994</c:v>
                </c:pt>
                <c:pt idx="2108" formatCode="General">
                  <c:v>75.099999999999994</c:v>
                </c:pt>
                <c:pt idx="2109" formatCode="General">
                  <c:v>75.099999999999994</c:v>
                </c:pt>
                <c:pt idx="2110" formatCode="General">
                  <c:v>75.099999999999994</c:v>
                </c:pt>
                <c:pt idx="2111" formatCode="General">
                  <c:v>75.099999999999994</c:v>
                </c:pt>
                <c:pt idx="2112" formatCode="General">
                  <c:v>75.099999999999994</c:v>
                </c:pt>
                <c:pt idx="2113" formatCode="General">
                  <c:v>75.099999999999994</c:v>
                </c:pt>
                <c:pt idx="2114" formatCode="General">
                  <c:v>75.2</c:v>
                </c:pt>
                <c:pt idx="2115" formatCode="General">
                  <c:v>75.2</c:v>
                </c:pt>
                <c:pt idx="2116" formatCode="General">
                  <c:v>75.2</c:v>
                </c:pt>
                <c:pt idx="2117" formatCode="General">
                  <c:v>75.2</c:v>
                </c:pt>
                <c:pt idx="2118" formatCode="General">
                  <c:v>75.2</c:v>
                </c:pt>
                <c:pt idx="2119" formatCode="General">
                  <c:v>75.2</c:v>
                </c:pt>
                <c:pt idx="2120" formatCode="General">
                  <c:v>75.2</c:v>
                </c:pt>
                <c:pt idx="2121" formatCode="General">
                  <c:v>75.2</c:v>
                </c:pt>
                <c:pt idx="2122" formatCode="General">
                  <c:v>75.2</c:v>
                </c:pt>
                <c:pt idx="2123" formatCode="General">
                  <c:v>75.2</c:v>
                </c:pt>
                <c:pt idx="2124" formatCode="General">
                  <c:v>75.2</c:v>
                </c:pt>
                <c:pt idx="2125" formatCode="General">
                  <c:v>75.2</c:v>
                </c:pt>
                <c:pt idx="2126" formatCode="General">
                  <c:v>75.2</c:v>
                </c:pt>
                <c:pt idx="2127" formatCode="General">
                  <c:v>75.2</c:v>
                </c:pt>
                <c:pt idx="2128" formatCode="General">
                  <c:v>75.2</c:v>
                </c:pt>
                <c:pt idx="2129" formatCode="General">
                  <c:v>75.3</c:v>
                </c:pt>
                <c:pt idx="2130" formatCode="General">
                  <c:v>75.3</c:v>
                </c:pt>
                <c:pt idx="2131" formatCode="General">
                  <c:v>75.3</c:v>
                </c:pt>
                <c:pt idx="2132" formatCode="General">
                  <c:v>75.3</c:v>
                </c:pt>
                <c:pt idx="2133" formatCode="General">
                  <c:v>75.3</c:v>
                </c:pt>
                <c:pt idx="2134" formatCode="General">
                  <c:v>75.3</c:v>
                </c:pt>
                <c:pt idx="2135" formatCode="General">
                  <c:v>75.3</c:v>
                </c:pt>
                <c:pt idx="2136" formatCode="General">
                  <c:v>75.3</c:v>
                </c:pt>
                <c:pt idx="2137" formatCode="General">
                  <c:v>75.3</c:v>
                </c:pt>
                <c:pt idx="2138" formatCode="General">
                  <c:v>75.3</c:v>
                </c:pt>
                <c:pt idx="2139" formatCode="General">
                  <c:v>75.3</c:v>
                </c:pt>
                <c:pt idx="2140" formatCode="General">
                  <c:v>75.3</c:v>
                </c:pt>
                <c:pt idx="2141" formatCode="General">
                  <c:v>75.3</c:v>
                </c:pt>
                <c:pt idx="2142" formatCode="General">
                  <c:v>75.3</c:v>
                </c:pt>
                <c:pt idx="2143" formatCode="General">
                  <c:v>75.3</c:v>
                </c:pt>
                <c:pt idx="2144" formatCode="General">
                  <c:v>75.3</c:v>
                </c:pt>
                <c:pt idx="2145" formatCode="General">
                  <c:v>75.400000000000006</c:v>
                </c:pt>
                <c:pt idx="2146" formatCode="General">
                  <c:v>75.400000000000006</c:v>
                </c:pt>
                <c:pt idx="2147" formatCode="General">
                  <c:v>75.400000000000006</c:v>
                </c:pt>
                <c:pt idx="2148" formatCode="General">
                  <c:v>75.400000000000006</c:v>
                </c:pt>
                <c:pt idx="2149" formatCode="General">
                  <c:v>75.400000000000006</c:v>
                </c:pt>
                <c:pt idx="2150" formatCode="General">
                  <c:v>75.400000000000006</c:v>
                </c:pt>
                <c:pt idx="2151" formatCode="General">
                  <c:v>75.400000000000006</c:v>
                </c:pt>
                <c:pt idx="2152" formatCode="General">
                  <c:v>75.400000000000006</c:v>
                </c:pt>
                <c:pt idx="2153" formatCode="General">
                  <c:v>75.400000000000006</c:v>
                </c:pt>
                <c:pt idx="2154" formatCode="General">
                  <c:v>75.400000000000006</c:v>
                </c:pt>
                <c:pt idx="2155" formatCode="General">
                  <c:v>75.400000000000006</c:v>
                </c:pt>
                <c:pt idx="2156" formatCode="General">
                  <c:v>75.400000000000006</c:v>
                </c:pt>
                <c:pt idx="2157" formatCode="General">
                  <c:v>75.400000000000006</c:v>
                </c:pt>
                <c:pt idx="2158" formatCode="General">
                  <c:v>75.400000000000006</c:v>
                </c:pt>
                <c:pt idx="2159" formatCode="General">
                  <c:v>75.400000000000006</c:v>
                </c:pt>
                <c:pt idx="2160" formatCode="General">
                  <c:v>75.400000000000006</c:v>
                </c:pt>
                <c:pt idx="2161" formatCode="General">
                  <c:v>75.400000000000006</c:v>
                </c:pt>
                <c:pt idx="2162" formatCode="General">
                  <c:v>75.400000000000006</c:v>
                </c:pt>
                <c:pt idx="2163" formatCode="General">
                  <c:v>75.400000000000006</c:v>
                </c:pt>
                <c:pt idx="2164" formatCode="General">
                  <c:v>75.400000000000006</c:v>
                </c:pt>
                <c:pt idx="2165" formatCode="General">
                  <c:v>75.400000000000006</c:v>
                </c:pt>
                <c:pt idx="2166" formatCode="General">
                  <c:v>75.5</c:v>
                </c:pt>
                <c:pt idx="2167" formatCode="General">
                  <c:v>75.5</c:v>
                </c:pt>
                <c:pt idx="2168" formatCode="General">
                  <c:v>75.5</c:v>
                </c:pt>
                <c:pt idx="2169" formatCode="General">
                  <c:v>75.5</c:v>
                </c:pt>
                <c:pt idx="2170" formatCode="General">
                  <c:v>75.5</c:v>
                </c:pt>
                <c:pt idx="2171" formatCode="General">
                  <c:v>75.5</c:v>
                </c:pt>
                <c:pt idx="2172" formatCode="General">
                  <c:v>75.5</c:v>
                </c:pt>
                <c:pt idx="2173" formatCode="General">
                  <c:v>75.5</c:v>
                </c:pt>
                <c:pt idx="2174" formatCode="General">
                  <c:v>75.5</c:v>
                </c:pt>
                <c:pt idx="2175" formatCode="General">
                  <c:v>75.5</c:v>
                </c:pt>
                <c:pt idx="2176" formatCode="General">
                  <c:v>75.5</c:v>
                </c:pt>
                <c:pt idx="2177" formatCode="General">
                  <c:v>75.5</c:v>
                </c:pt>
                <c:pt idx="2178" formatCode="General">
                  <c:v>75.5</c:v>
                </c:pt>
                <c:pt idx="2179" formatCode="General">
                  <c:v>75.599999999999994</c:v>
                </c:pt>
                <c:pt idx="2180" formatCode="General">
                  <c:v>75.599999999999994</c:v>
                </c:pt>
                <c:pt idx="2181" formatCode="General">
                  <c:v>75.599999999999994</c:v>
                </c:pt>
                <c:pt idx="2182" formatCode="General">
                  <c:v>75.599999999999994</c:v>
                </c:pt>
                <c:pt idx="2183" formatCode="General">
                  <c:v>75.599999999999994</c:v>
                </c:pt>
                <c:pt idx="2184" formatCode="General">
                  <c:v>75.599999999999994</c:v>
                </c:pt>
                <c:pt idx="2185" formatCode="General">
                  <c:v>75.599999999999994</c:v>
                </c:pt>
                <c:pt idx="2186" formatCode="General">
                  <c:v>75.599999999999994</c:v>
                </c:pt>
                <c:pt idx="2187" formatCode="General">
                  <c:v>75.599999999999994</c:v>
                </c:pt>
                <c:pt idx="2188" formatCode="General">
                  <c:v>75.599999999999994</c:v>
                </c:pt>
                <c:pt idx="2189" formatCode="General">
                  <c:v>75.599999999999994</c:v>
                </c:pt>
                <c:pt idx="2190" formatCode="General">
                  <c:v>75.599999999999994</c:v>
                </c:pt>
                <c:pt idx="2191" formatCode="General">
                  <c:v>75.599999999999994</c:v>
                </c:pt>
                <c:pt idx="2192" formatCode="General">
                  <c:v>75.599999999999994</c:v>
                </c:pt>
                <c:pt idx="2193" formatCode="General">
                  <c:v>75.599999999999994</c:v>
                </c:pt>
                <c:pt idx="2194" formatCode="General">
                  <c:v>75.599999999999994</c:v>
                </c:pt>
                <c:pt idx="2195" formatCode="General">
                  <c:v>75.7</c:v>
                </c:pt>
                <c:pt idx="2196" formatCode="General">
                  <c:v>75.7</c:v>
                </c:pt>
                <c:pt idx="2197" formatCode="General">
                  <c:v>75.7</c:v>
                </c:pt>
                <c:pt idx="2198" formatCode="General">
                  <c:v>75.7</c:v>
                </c:pt>
                <c:pt idx="2199" formatCode="General">
                  <c:v>75.7</c:v>
                </c:pt>
                <c:pt idx="2200" formatCode="General">
                  <c:v>75.7</c:v>
                </c:pt>
                <c:pt idx="2201" formatCode="General">
                  <c:v>75.7</c:v>
                </c:pt>
                <c:pt idx="2202" formatCode="General">
                  <c:v>75.7</c:v>
                </c:pt>
                <c:pt idx="2203" formatCode="General">
                  <c:v>75.7</c:v>
                </c:pt>
                <c:pt idx="2204" formatCode="General">
                  <c:v>75.7</c:v>
                </c:pt>
                <c:pt idx="2205" formatCode="General">
                  <c:v>75.8</c:v>
                </c:pt>
                <c:pt idx="2206" formatCode="General">
                  <c:v>75.8</c:v>
                </c:pt>
                <c:pt idx="2207" formatCode="General">
                  <c:v>75.8</c:v>
                </c:pt>
                <c:pt idx="2208" formatCode="General">
                  <c:v>75.8</c:v>
                </c:pt>
                <c:pt idx="2209" formatCode="General">
                  <c:v>75.8</c:v>
                </c:pt>
                <c:pt idx="2210" formatCode="General">
                  <c:v>75.8</c:v>
                </c:pt>
                <c:pt idx="2211" formatCode="General">
                  <c:v>75.8</c:v>
                </c:pt>
                <c:pt idx="2212" formatCode="General">
                  <c:v>75.8</c:v>
                </c:pt>
                <c:pt idx="2213" formatCode="General">
                  <c:v>75.8</c:v>
                </c:pt>
                <c:pt idx="2214" formatCode="General">
                  <c:v>75.8</c:v>
                </c:pt>
                <c:pt idx="2215" formatCode="General">
                  <c:v>75.8</c:v>
                </c:pt>
                <c:pt idx="2216" formatCode="General">
                  <c:v>75.8</c:v>
                </c:pt>
                <c:pt idx="2217" formatCode="General">
                  <c:v>75.8</c:v>
                </c:pt>
                <c:pt idx="2218" formatCode="General">
                  <c:v>75.8</c:v>
                </c:pt>
                <c:pt idx="2219" formatCode="General">
                  <c:v>75.900000000000006</c:v>
                </c:pt>
                <c:pt idx="2220" formatCode="General">
                  <c:v>75.900000000000006</c:v>
                </c:pt>
                <c:pt idx="2221" formatCode="General">
                  <c:v>75.900000000000006</c:v>
                </c:pt>
                <c:pt idx="2222" formatCode="General">
                  <c:v>75.900000000000006</c:v>
                </c:pt>
                <c:pt idx="2223" formatCode="General">
                  <c:v>75.900000000000006</c:v>
                </c:pt>
                <c:pt idx="2224" formatCode="General">
                  <c:v>75.900000000000006</c:v>
                </c:pt>
                <c:pt idx="2225" formatCode="General">
                  <c:v>75.900000000000006</c:v>
                </c:pt>
                <c:pt idx="2226" formatCode="General">
                  <c:v>75.900000000000006</c:v>
                </c:pt>
                <c:pt idx="2227" formatCode="General">
                  <c:v>76</c:v>
                </c:pt>
                <c:pt idx="2228" formatCode="General">
                  <c:v>76</c:v>
                </c:pt>
                <c:pt idx="2229" formatCode="General">
                  <c:v>76</c:v>
                </c:pt>
                <c:pt idx="2230" formatCode="General">
                  <c:v>76</c:v>
                </c:pt>
                <c:pt idx="2231" formatCode="General">
                  <c:v>76</c:v>
                </c:pt>
                <c:pt idx="2232" formatCode="General">
                  <c:v>76</c:v>
                </c:pt>
                <c:pt idx="2233" formatCode="General">
                  <c:v>76</c:v>
                </c:pt>
                <c:pt idx="2234" formatCode="General">
                  <c:v>76</c:v>
                </c:pt>
                <c:pt idx="2235" formatCode="General">
                  <c:v>76</c:v>
                </c:pt>
                <c:pt idx="2236" formatCode="General">
                  <c:v>76</c:v>
                </c:pt>
                <c:pt idx="2237" formatCode="General">
                  <c:v>76</c:v>
                </c:pt>
                <c:pt idx="2238" formatCode="General">
                  <c:v>76</c:v>
                </c:pt>
                <c:pt idx="2239" formatCode="General">
                  <c:v>76</c:v>
                </c:pt>
                <c:pt idx="2240" formatCode="General">
                  <c:v>76</c:v>
                </c:pt>
                <c:pt idx="2241" formatCode="General">
                  <c:v>76</c:v>
                </c:pt>
                <c:pt idx="2242" formatCode="General">
                  <c:v>76</c:v>
                </c:pt>
                <c:pt idx="2243" formatCode="General">
                  <c:v>76</c:v>
                </c:pt>
                <c:pt idx="2244" formatCode="General">
                  <c:v>76</c:v>
                </c:pt>
                <c:pt idx="2245" formatCode="General">
                  <c:v>76</c:v>
                </c:pt>
                <c:pt idx="2246" formatCode="General">
                  <c:v>76</c:v>
                </c:pt>
                <c:pt idx="2247" formatCode="General">
                  <c:v>76</c:v>
                </c:pt>
                <c:pt idx="2248" formatCode="General">
                  <c:v>76</c:v>
                </c:pt>
                <c:pt idx="2249" formatCode="General">
                  <c:v>76</c:v>
                </c:pt>
                <c:pt idx="2250" formatCode="General">
                  <c:v>76</c:v>
                </c:pt>
                <c:pt idx="2251" formatCode="General">
                  <c:v>76</c:v>
                </c:pt>
                <c:pt idx="2252" formatCode="General">
                  <c:v>76.099999999999994</c:v>
                </c:pt>
                <c:pt idx="2253" formatCode="General">
                  <c:v>76.099999999999994</c:v>
                </c:pt>
                <c:pt idx="2254" formatCode="General">
                  <c:v>76.099999999999994</c:v>
                </c:pt>
                <c:pt idx="2255" formatCode="General">
                  <c:v>76.099999999999994</c:v>
                </c:pt>
                <c:pt idx="2256" formatCode="General">
                  <c:v>76.099999999999994</c:v>
                </c:pt>
                <c:pt idx="2257" formatCode="General">
                  <c:v>76.099999999999994</c:v>
                </c:pt>
                <c:pt idx="2258" formatCode="General">
                  <c:v>76.099999999999994</c:v>
                </c:pt>
                <c:pt idx="2259" formatCode="General">
                  <c:v>76.099999999999994</c:v>
                </c:pt>
                <c:pt idx="2260" formatCode="General">
                  <c:v>76.099999999999994</c:v>
                </c:pt>
                <c:pt idx="2261" formatCode="General">
                  <c:v>76.099999999999994</c:v>
                </c:pt>
                <c:pt idx="2262" formatCode="General">
                  <c:v>76.099999999999994</c:v>
                </c:pt>
                <c:pt idx="2263" formatCode="General">
                  <c:v>76.2</c:v>
                </c:pt>
                <c:pt idx="2264" formatCode="General">
                  <c:v>76.2</c:v>
                </c:pt>
                <c:pt idx="2265" formatCode="General">
                  <c:v>76.2</c:v>
                </c:pt>
                <c:pt idx="2266" formatCode="General">
                  <c:v>76.2</c:v>
                </c:pt>
                <c:pt idx="2267" formatCode="General">
                  <c:v>76.2</c:v>
                </c:pt>
                <c:pt idx="2268" formatCode="General">
                  <c:v>76.2</c:v>
                </c:pt>
                <c:pt idx="2269" formatCode="General">
                  <c:v>76.2</c:v>
                </c:pt>
                <c:pt idx="2270" formatCode="General">
                  <c:v>76.2</c:v>
                </c:pt>
                <c:pt idx="2271" formatCode="General">
                  <c:v>76.2</c:v>
                </c:pt>
                <c:pt idx="2272" formatCode="General">
                  <c:v>76.2</c:v>
                </c:pt>
                <c:pt idx="2273" formatCode="General">
                  <c:v>76.2</c:v>
                </c:pt>
                <c:pt idx="2274" formatCode="General">
                  <c:v>76.2</c:v>
                </c:pt>
                <c:pt idx="2275" formatCode="General">
                  <c:v>76.3</c:v>
                </c:pt>
                <c:pt idx="2276" formatCode="General">
                  <c:v>76.3</c:v>
                </c:pt>
                <c:pt idx="2277" formatCode="General">
                  <c:v>76.3</c:v>
                </c:pt>
                <c:pt idx="2278" formatCode="General">
                  <c:v>76.3</c:v>
                </c:pt>
                <c:pt idx="2279" formatCode="General">
                  <c:v>76.3</c:v>
                </c:pt>
                <c:pt idx="2280" formatCode="General">
                  <c:v>76.3</c:v>
                </c:pt>
                <c:pt idx="2281" formatCode="General">
                  <c:v>76.3</c:v>
                </c:pt>
                <c:pt idx="2282" formatCode="General">
                  <c:v>76.3</c:v>
                </c:pt>
                <c:pt idx="2283" formatCode="General">
                  <c:v>76.3</c:v>
                </c:pt>
                <c:pt idx="2284" formatCode="General">
                  <c:v>76.3</c:v>
                </c:pt>
                <c:pt idx="2285" formatCode="General">
                  <c:v>76.400000000000006</c:v>
                </c:pt>
                <c:pt idx="2286" formatCode="General">
                  <c:v>76.400000000000006</c:v>
                </c:pt>
                <c:pt idx="2287" formatCode="General">
                  <c:v>76.400000000000006</c:v>
                </c:pt>
                <c:pt idx="2288" formatCode="General">
                  <c:v>76.400000000000006</c:v>
                </c:pt>
                <c:pt idx="2289" formatCode="General">
                  <c:v>76.400000000000006</c:v>
                </c:pt>
                <c:pt idx="2290" formatCode="General">
                  <c:v>76.400000000000006</c:v>
                </c:pt>
                <c:pt idx="2291" formatCode="General">
                  <c:v>76.400000000000006</c:v>
                </c:pt>
                <c:pt idx="2292" formatCode="General">
                  <c:v>76.400000000000006</c:v>
                </c:pt>
                <c:pt idx="2293" formatCode="General">
                  <c:v>76.400000000000006</c:v>
                </c:pt>
                <c:pt idx="2294" formatCode="General">
                  <c:v>76.5</c:v>
                </c:pt>
                <c:pt idx="2295" formatCode="General">
                  <c:v>76.5</c:v>
                </c:pt>
                <c:pt idx="2296" formatCode="General">
                  <c:v>76.5</c:v>
                </c:pt>
                <c:pt idx="2297" formatCode="General">
                  <c:v>76.5</c:v>
                </c:pt>
                <c:pt idx="2298" formatCode="General">
                  <c:v>76.5</c:v>
                </c:pt>
                <c:pt idx="2299" formatCode="General">
                  <c:v>76.5</c:v>
                </c:pt>
                <c:pt idx="2300" formatCode="General">
                  <c:v>76.5</c:v>
                </c:pt>
                <c:pt idx="2301" formatCode="General">
                  <c:v>76.5</c:v>
                </c:pt>
                <c:pt idx="2302" formatCode="General">
                  <c:v>76.599999999999994</c:v>
                </c:pt>
                <c:pt idx="2303" formatCode="General">
                  <c:v>76.599999999999994</c:v>
                </c:pt>
                <c:pt idx="2304" formatCode="General">
                  <c:v>76.599999999999994</c:v>
                </c:pt>
                <c:pt idx="2305" formatCode="General">
                  <c:v>76.599999999999994</c:v>
                </c:pt>
                <c:pt idx="2306" formatCode="General">
                  <c:v>76.599999999999994</c:v>
                </c:pt>
                <c:pt idx="2307" formatCode="General">
                  <c:v>76.599999999999994</c:v>
                </c:pt>
                <c:pt idx="2308" formatCode="General">
                  <c:v>76.599999999999994</c:v>
                </c:pt>
                <c:pt idx="2309" formatCode="General">
                  <c:v>76.599999999999994</c:v>
                </c:pt>
                <c:pt idx="2310" formatCode="General">
                  <c:v>76.599999999999994</c:v>
                </c:pt>
                <c:pt idx="2311" formatCode="General">
                  <c:v>76.599999999999994</c:v>
                </c:pt>
                <c:pt idx="2312" formatCode="General">
                  <c:v>76.599999999999994</c:v>
                </c:pt>
                <c:pt idx="2313" formatCode="General">
                  <c:v>76.7</c:v>
                </c:pt>
                <c:pt idx="2314" formatCode="General">
                  <c:v>76.7</c:v>
                </c:pt>
                <c:pt idx="2315" formatCode="General">
                  <c:v>76.7</c:v>
                </c:pt>
                <c:pt idx="2316" formatCode="General">
                  <c:v>76.7</c:v>
                </c:pt>
                <c:pt idx="2317" formatCode="General">
                  <c:v>76.7</c:v>
                </c:pt>
                <c:pt idx="2318" formatCode="General">
                  <c:v>76.7</c:v>
                </c:pt>
                <c:pt idx="2319" formatCode="General">
                  <c:v>76.7</c:v>
                </c:pt>
                <c:pt idx="2320" formatCode="General">
                  <c:v>76.7</c:v>
                </c:pt>
                <c:pt idx="2321" formatCode="General">
                  <c:v>76.7</c:v>
                </c:pt>
                <c:pt idx="2322" formatCode="General">
                  <c:v>76.8</c:v>
                </c:pt>
                <c:pt idx="2323" formatCode="General">
                  <c:v>76.8</c:v>
                </c:pt>
                <c:pt idx="2324" formatCode="General">
                  <c:v>76.8</c:v>
                </c:pt>
                <c:pt idx="2325" formatCode="General">
                  <c:v>76.8</c:v>
                </c:pt>
                <c:pt idx="2326" formatCode="General">
                  <c:v>76.8</c:v>
                </c:pt>
                <c:pt idx="2327" formatCode="General">
                  <c:v>76.8</c:v>
                </c:pt>
                <c:pt idx="2328" formatCode="General">
                  <c:v>76.8</c:v>
                </c:pt>
                <c:pt idx="2329" formatCode="General">
                  <c:v>76.8</c:v>
                </c:pt>
                <c:pt idx="2330" formatCode="General">
                  <c:v>76.8</c:v>
                </c:pt>
                <c:pt idx="2331" formatCode="General">
                  <c:v>76.8</c:v>
                </c:pt>
                <c:pt idx="2332" formatCode="General">
                  <c:v>76.900000000000006</c:v>
                </c:pt>
                <c:pt idx="2333" formatCode="General">
                  <c:v>76.900000000000006</c:v>
                </c:pt>
                <c:pt idx="2334" formatCode="General">
                  <c:v>76.900000000000006</c:v>
                </c:pt>
                <c:pt idx="2335" formatCode="General">
                  <c:v>76.900000000000006</c:v>
                </c:pt>
                <c:pt idx="2336" formatCode="General">
                  <c:v>76.900000000000006</c:v>
                </c:pt>
                <c:pt idx="2337" formatCode="General">
                  <c:v>76.900000000000006</c:v>
                </c:pt>
                <c:pt idx="2338" formatCode="General">
                  <c:v>76.900000000000006</c:v>
                </c:pt>
                <c:pt idx="2339" formatCode="General">
                  <c:v>76.900000000000006</c:v>
                </c:pt>
                <c:pt idx="2340" formatCode="General">
                  <c:v>76.900000000000006</c:v>
                </c:pt>
                <c:pt idx="2341" formatCode="General">
                  <c:v>76.900000000000006</c:v>
                </c:pt>
                <c:pt idx="2342" formatCode="General">
                  <c:v>77</c:v>
                </c:pt>
                <c:pt idx="2343" formatCode="General">
                  <c:v>77</c:v>
                </c:pt>
                <c:pt idx="2344" formatCode="General">
                  <c:v>77</c:v>
                </c:pt>
                <c:pt idx="2345" formatCode="General">
                  <c:v>77</c:v>
                </c:pt>
                <c:pt idx="2346" formatCode="General">
                  <c:v>77</c:v>
                </c:pt>
                <c:pt idx="2347" formatCode="General">
                  <c:v>77</c:v>
                </c:pt>
                <c:pt idx="2348" formatCode="General">
                  <c:v>77</c:v>
                </c:pt>
                <c:pt idx="2349" formatCode="General">
                  <c:v>77</c:v>
                </c:pt>
                <c:pt idx="2350" formatCode="General">
                  <c:v>77</c:v>
                </c:pt>
                <c:pt idx="2351" formatCode="General">
                  <c:v>77</c:v>
                </c:pt>
                <c:pt idx="2352" formatCode="General">
                  <c:v>77</c:v>
                </c:pt>
                <c:pt idx="2353" formatCode="General">
                  <c:v>77</c:v>
                </c:pt>
                <c:pt idx="2354" formatCode="General">
                  <c:v>77</c:v>
                </c:pt>
                <c:pt idx="2355" formatCode="General">
                  <c:v>77</c:v>
                </c:pt>
                <c:pt idx="2356" formatCode="General">
                  <c:v>77</c:v>
                </c:pt>
                <c:pt idx="2357" formatCode="General">
                  <c:v>77</c:v>
                </c:pt>
                <c:pt idx="2358" formatCode="General">
                  <c:v>77</c:v>
                </c:pt>
                <c:pt idx="2359" formatCode="General">
                  <c:v>77</c:v>
                </c:pt>
                <c:pt idx="2360" formatCode="General">
                  <c:v>77</c:v>
                </c:pt>
                <c:pt idx="2361" formatCode="General">
                  <c:v>77</c:v>
                </c:pt>
                <c:pt idx="2362" formatCode="General">
                  <c:v>77</c:v>
                </c:pt>
                <c:pt idx="2363" formatCode="General">
                  <c:v>77</c:v>
                </c:pt>
                <c:pt idx="2364" formatCode="General">
                  <c:v>77.099999999999994</c:v>
                </c:pt>
                <c:pt idx="2365" formatCode="General">
                  <c:v>77.099999999999994</c:v>
                </c:pt>
                <c:pt idx="2366" formatCode="General">
                  <c:v>77.099999999999994</c:v>
                </c:pt>
                <c:pt idx="2367" formatCode="General">
                  <c:v>77.099999999999994</c:v>
                </c:pt>
                <c:pt idx="2368" formatCode="General">
                  <c:v>77.099999999999994</c:v>
                </c:pt>
                <c:pt idx="2369" formatCode="General">
                  <c:v>77.099999999999994</c:v>
                </c:pt>
                <c:pt idx="2370" formatCode="General">
                  <c:v>77.2</c:v>
                </c:pt>
                <c:pt idx="2371" formatCode="General">
                  <c:v>77.2</c:v>
                </c:pt>
                <c:pt idx="2372" formatCode="General">
                  <c:v>77.2</c:v>
                </c:pt>
                <c:pt idx="2373" formatCode="General">
                  <c:v>77.2</c:v>
                </c:pt>
                <c:pt idx="2374" formatCode="General">
                  <c:v>77.2</c:v>
                </c:pt>
                <c:pt idx="2375" formatCode="General">
                  <c:v>77.2</c:v>
                </c:pt>
                <c:pt idx="2376" formatCode="General">
                  <c:v>77.2</c:v>
                </c:pt>
                <c:pt idx="2377" formatCode="General">
                  <c:v>77.2</c:v>
                </c:pt>
                <c:pt idx="2378" formatCode="General">
                  <c:v>77.3</c:v>
                </c:pt>
                <c:pt idx="2379" formatCode="General">
                  <c:v>77.3</c:v>
                </c:pt>
                <c:pt idx="2380" formatCode="General">
                  <c:v>77.3</c:v>
                </c:pt>
                <c:pt idx="2381" formatCode="General">
                  <c:v>77.3</c:v>
                </c:pt>
                <c:pt idx="2382" formatCode="General">
                  <c:v>77.3</c:v>
                </c:pt>
                <c:pt idx="2383" formatCode="General">
                  <c:v>77.3</c:v>
                </c:pt>
                <c:pt idx="2384" formatCode="General">
                  <c:v>77.3</c:v>
                </c:pt>
                <c:pt idx="2385" formatCode="General">
                  <c:v>77.3</c:v>
                </c:pt>
                <c:pt idx="2386" formatCode="General">
                  <c:v>77.3</c:v>
                </c:pt>
                <c:pt idx="2387" formatCode="General">
                  <c:v>77.3</c:v>
                </c:pt>
                <c:pt idx="2388" formatCode="General">
                  <c:v>77.400000000000006</c:v>
                </c:pt>
                <c:pt idx="2389" formatCode="General">
                  <c:v>77.400000000000006</c:v>
                </c:pt>
                <c:pt idx="2390" formatCode="General">
                  <c:v>77.400000000000006</c:v>
                </c:pt>
                <c:pt idx="2391" formatCode="General">
                  <c:v>77.400000000000006</c:v>
                </c:pt>
                <c:pt idx="2392" formatCode="General">
                  <c:v>77.5</c:v>
                </c:pt>
                <c:pt idx="2393" formatCode="General">
                  <c:v>77.5</c:v>
                </c:pt>
                <c:pt idx="2394" formatCode="General">
                  <c:v>77.5</c:v>
                </c:pt>
                <c:pt idx="2395" formatCode="General">
                  <c:v>77.5</c:v>
                </c:pt>
                <c:pt idx="2396" formatCode="General">
                  <c:v>77.5</c:v>
                </c:pt>
                <c:pt idx="2397" formatCode="General">
                  <c:v>77.5</c:v>
                </c:pt>
                <c:pt idx="2398" formatCode="General">
                  <c:v>77.5</c:v>
                </c:pt>
                <c:pt idx="2399" formatCode="General">
                  <c:v>77.5</c:v>
                </c:pt>
                <c:pt idx="2400" formatCode="General">
                  <c:v>77.5</c:v>
                </c:pt>
                <c:pt idx="2401" formatCode="General">
                  <c:v>77.5</c:v>
                </c:pt>
                <c:pt idx="2402" formatCode="General">
                  <c:v>77.5</c:v>
                </c:pt>
                <c:pt idx="2403" formatCode="General">
                  <c:v>77.599999999999994</c:v>
                </c:pt>
                <c:pt idx="2404" formatCode="General">
                  <c:v>77.599999999999994</c:v>
                </c:pt>
                <c:pt idx="2405" formatCode="General">
                  <c:v>77.599999999999994</c:v>
                </c:pt>
                <c:pt idx="2406" formatCode="General">
                  <c:v>77.599999999999994</c:v>
                </c:pt>
                <c:pt idx="2407" formatCode="General">
                  <c:v>77.599999999999994</c:v>
                </c:pt>
                <c:pt idx="2408" formatCode="General">
                  <c:v>77.599999999999994</c:v>
                </c:pt>
                <c:pt idx="2409" formatCode="General">
                  <c:v>77.599999999999994</c:v>
                </c:pt>
                <c:pt idx="2410" formatCode="General">
                  <c:v>77.7</c:v>
                </c:pt>
                <c:pt idx="2411" formatCode="General">
                  <c:v>77.7</c:v>
                </c:pt>
                <c:pt idx="2412" formatCode="General">
                  <c:v>77.7</c:v>
                </c:pt>
                <c:pt idx="2413" formatCode="General">
                  <c:v>77.7</c:v>
                </c:pt>
                <c:pt idx="2414" formatCode="General">
                  <c:v>77.7</c:v>
                </c:pt>
                <c:pt idx="2415" formatCode="General">
                  <c:v>77.7</c:v>
                </c:pt>
                <c:pt idx="2416" formatCode="General">
                  <c:v>77.8</c:v>
                </c:pt>
                <c:pt idx="2417" formatCode="General">
                  <c:v>77.8</c:v>
                </c:pt>
                <c:pt idx="2418" formatCode="General">
                  <c:v>77.8</c:v>
                </c:pt>
                <c:pt idx="2419" formatCode="General">
                  <c:v>77.8</c:v>
                </c:pt>
                <c:pt idx="2420" formatCode="General">
                  <c:v>77.8</c:v>
                </c:pt>
                <c:pt idx="2421" formatCode="General">
                  <c:v>77.8</c:v>
                </c:pt>
                <c:pt idx="2422" formatCode="General">
                  <c:v>77.8</c:v>
                </c:pt>
                <c:pt idx="2423" formatCode="General">
                  <c:v>77.8</c:v>
                </c:pt>
                <c:pt idx="2424" formatCode="General">
                  <c:v>77.8</c:v>
                </c:pt>
                <c:pt idx="2425" formatCode="General">
                  <c:v>77.8</c:v>
                </c:pt>
                <c:pt idx="2426" formatCode="General">
                  <c:v>77.900000000000006</c:v>
                </c:pt>
                <c:pt idx="2427" formatCode="General">
                  <c:v>77.900000000000006</c:v>
                </c:pt>
                <c:pt idx="2428" formatCode="General">
                  <c:v>77.900000000000006</c:v>
                </c:pt>
                <c:pt idx="2429" formatCode="General">
                  <c:v>77.900000000000006</c:v>
                </c:pt>
                <c:pt idx="2430" formatCode="General">
                  <c:v>78</c:v>
                </c:pt>
                <c:pt idx="2431" formatCode="General">
                  <c:v>78</c:v>
                </c:pt>
                <c:pt idx="2432" formatCode="General">
                  <c:v>78</c:v>
                </c:pt>
                <c:pt idx="2433" formatCode="General">
                  <c:v>78</c:v>
                </c:pt>
                <c:pt idx="2434" formatCode="General">
                  <c:v>78</c:v>
                </c:pt>
                <c:pt idx="2435" formatCode="General">
                  <c:v>78</c:v>
                </c:pt>
                <c:pt idx="2436" formatCode="General">
                  <c:v>78</c:v>
                </c:pt>
                <c:pt idx="2437" formatCode="General">
                  <c:v>78</c:v>
                </c:pt>
                <c:pt idx="2438" formatCode="General">
                  <c:v>78</c:v>
                </c:pt>
                <c:pt idx="2439" formatCode="General">
                  <c:v>78</c:v>
                </c:pt>
                <c:pt idx="2440" formatCode="General">
                  <c:v>78</c:v>
                </c:pt>
                <c:pt idx="2441" formatCode="General">
                  <c:v>78</c:v>
                </c:pt>
                <c:pt idx="2442" formatCode="General">
                  <c:v>78</c:v>
                </c:pt>
                <c:pt idx="2443" formatCode="General">
                  <c:v>78</c:v>
                </c:pt>
                <c:pt idx="2444" formatCode="General">
                  <c:v>78</c:v>
                </c:pt>
                <c:pt idx="2445" formatCode="General">
                  <c:v>78</c:v>
                </c:pt>
                <c:pt idx="2446" formatCode="General">
                  <c:v>78</c:v>
                </c:pt>
                <c:pt idx="2447" formatCode="General">
                  <c:v>78</c:v>
                </c:pt>
                <c:pt idx="2448" formatCode="General">
                  <c:v>78</c:v>
                </c:pt>
                <c:pt idx="2449" formatCode="General">
                  <c:v>78</c:v>
                </c:pt>
                <c:pt idx="2450" formatCode="General">
                  <c:v>78</c:v>
                </c:pt>
                <c:pt idx="2451" formatCode="General">
                  <c:v>78</c:v>
                </c:pt>
                <c:pt idx="2452" formatCode="General">
                  <c:v>78</c:v>
                </c:pt>
                <c:pt idx="2453" formatCode="General">
                  <c:v>78</c:v>
                </c:pt>
                <c:pt idx="2454" formatCode="General">
                  <c:v>78</c:v>
                </c:pt>
                <c:pt idx="2455" formatCode="General">
                  <c:v>78</c:v>
                </c:pt>
                <c:pt idx="2456" formatCode="General">
                  <c:v>78</c:v>
                </c:pt>
                <c:pt idx="2457" formatCode="General">
                  <c:v>78</c:v>
                </c:pt>
                <c:pt idx="2458" formatCode="General">
                  <c:v>78</c:v>
                </c:pt>
                <c:pt idx="2459" formatCode="General">
                  <c:v>78</c:v>
                </c:pt>
                <c:pt idx="2460" formatCode="General">
                  <c:v>78</c:v>
                </c:pt>
                <c:pt idx="2461" formatCode="General">
                  <c:v>78.099999999999994</c:v>
                </c:pt>
                <c:pt idx="2462" formatCode="General">
                  <c:v>78.099999999999994</c:v>
                </c:pt>
                <c:pt idx="2463" formatCode="General">
                  <c:v>78.099999999999994</c:v>
                </c:pt>
                <c:pt idx="2464" formatCode="General">
                  <c:v>78.099999999999994</c:v>
                </c:pt>
                <c:pt idx="2465" formatCode="General">
                  <c:v>78.099999999999994</c:v>
                </c:pt>
                <c:pt idx="2466" formatCode="General">
                  <c:v>78.099999999999994</c:v>
                </c:pt>
                <c:pt idx="2467" formatCode="General">
                  <c:v>78.099999999999994</c:v>
                </c:pt>
                <c:pt idx="2468" formatCode="General">
                  <c:v>78.099999999999994</c:v>
                </c:pt>
                <c:pt idx="2469" formatCode="General">
                  <c:v>78.099999999999994</c:v>
                </c:pt>
                <c:pt idx="2470" formatCode="General">
                  <c:v>78.099999999999994</c:v>
                </c:pt>
                <c:pt idx="2471" formatCode="General">
                  <c:v>78.099999999999994</c:v>
                </c:pt>
                <c:pt idx="2472" formatCode="General">
                  <c:v>78.099999999999994</c:v>
                </c:pt>
                <c:pt idx="2473" formatCode="General">
                  <c:v>78.2</c:v>
                </c:pt>
                <c:pt idx="2474" formatCode="General">
                  <c:v>78.2</c:v>
                </c:pt>
                <c:pt idx="2475" formatCode="General">
                  <c:v>78.2</c:v>
                </c:pt>
                <c:pt idx="2476" formatCode="General">
                  <c:v>78.2</c:v>
                </c:pt>
                <c:pt idx="2477" formatCode="General">
                  <c:v>78.2</c:v>
                </c:pt>
                <c:pt idx="2478" formatCode="General">
                  <c:v>78.2</c:v>
                </c:pt>
                <c:pt idx="2479" formatCode="General">
                  <c:v>78.2</c:v>
                </c:pt>
                <c:pt idx="2480" formatCode="General">
                  <c:v>78.2</c:v>
                </c:pt>
                <c:pt idx="2481" formatCode="General">
                  <c:v>78.2</c:v>
                </c:pt>
                <c:pt idx="2482" formatCode="General">
                  <c:v>78.3</c:v>
                </c:pt>
                <c:pt idx="2483" formatCode="General">
                  <c:v>78.3</c:v>
                </c:pt>
                <c:pt idx="2484" formatCode="General">
                  <c:v>78.3</c:v>
                </c:pt>
                <c:pt idx="2485" formatCode="General">
                  <c:v>78.3</c:v>
                </c:pt>
                <c:pt idx="2486" formatCode="General">
                  <c:v>78.3</c:v>
                </c:pt>
                <c:pt idx="2487" formatCode="General">
                  <c:v>78.3</c:v>
                </c:pt>
                <c:pt idx="2488" formatCode="General">
                  <c:v>78.3</c:v>
                </c:pt>
                <c:pt idx="2489" formatCode="General">
                  <c:v>78.3</c:v>
                </c:pt>
                <c:pt idx="2490" formatCode="General">
                  <c:v>78.3</c:v>
                </c:pt>
                <c:pt idx="2491" formatCode="General">
                  <c:v>78.3</c:v>
                </c:pt>
                <c:pt idx="2492" formatCode="General">
                  <c:v>78.400000000000006</c:v>
                </c:pt>
                <c:pt idx="2493" formatCode="General">
                  <c:v>78.400000000000006</c:v>
                </c:pt>
                <c:pt idx="2494" formatCode="General">
                  <c:v>78.400000000000006</c:v>
                </c:pt>
                <c:pt idx="2495" formatCode="General">
                  <c:v>78.400000000000006</c:v>
                </c:pt>
                <c:pt idx="2496" formatCode="General">
                  <c:v>78.400000000000006</c:v>
                </c:pt>
                <c:pt idx="2497" formatCode="General">
                  <c:v>78.400000000000006</c:v>
                </c:pt>
                <c:pt idx="2498" formatCode="General">
                  <c:v>78.5</c:v>
                </c:pt>
                <c:pt idx="2499" formatCode="General">
                  <c:v>78.5</c:v>
                </c:pt>
                <c:pt idx="2500" formatCode="General">
                  <c:v>78.5</c:v>
                </c:pt>
                <c:pt idx="2501" formatCode="General">
                  <c:v>78.5</c:v>
                </c:pt>
                <c:pt idx="2502" formatCode="General">
                  <c:v>78.5</c:v>
                </c:pt>
                <c:pt idx="2503" formatCode="General">
                  <c:v>78.5</c:v>
                </c:pt>
                <c:pt idx="2504" formatCode="General">
                  <c:v>78.5</c:v>
                </c:pt>
                <c:pt idx="2505" formatCode="General">
                  <c:v>78.5</c:v>
                </c:pt>
                <c:pt idx="2506" formatCode="General">
                  <c:v>78.599999999999994</c:v>
                </c:pt>
                <c:pt idx="2507" formatCode="General">
                  <c:v>78.599999999999994</c:v>
                </c:pt>
                <c:pt idx="2508" formatCode="General">
                  <c:v>78.599999999999994</c:v>
                </c:pt>
                <c:pt idx="2509" formatCode="General">
                  <c:v>78.599999999999994</c:v>
                </c:pt>
                <c:pt idx="2510" formatCode="General">
                  <c:v>78.599999999999994</c:v>
                </c:pt>
                <c:pt idx="2511" formatCode="General">
                  <c:v>78.599999999999994</c:v>
                </c:pt>
                <c:pt idx="2512" formatCode="General">
                  <c:v>78.7</c:v>
                </c:pt>
                <c:pt idx="2513" formatCode="General">
                  <c:v>78.7</c:v>
                </c:pt>
                <c:pt idx="2514" formatCode="General">
                  <c:v>78.7</c:v>
                </c:pt>
                <c:pt idx="2515" formatCode="General">
                  <c:v>78.7</c:v>
                </c:pt>
                <c:pt idx="2516" formatCode="General">
                  <c:v>78.7</c:v>
                </c:pt>
                <c:pt idx="2517" formatCode="General">
                  <c:v>78.7</c:v>
                </c:pt>
                <c:pt idx="2518" formatCode="General">
                  <c:v>78.7</c:v>
                </c:pt>
                <c:pt idx="2519" formatCode="General">
                  <c:v>78.7</c:v>
                </c:pt>
                <c:pt idx="2520" formatCode="General">
                  <c:v>78.7</c:v>
                </c:pt>
                <c:pt idx="2521" formatCode="General">
                  <c:v>78.7</c:v>
                </c:pt>
                <c:pt idx="2522" formatCode="General">
                  <c:v>78.7</c:v>
                </c:pt>
                <c:pt idx="2523" formatCode="General">
                  <c:v>78.7</c:v>
                </c:pt>
                <c:pt idx="2524" formatCode="General">
                  <c:v>78.7</c:v>
                </c:pt>
                <c:pt idx="2525" formatCode="General">
                  <c:v>78.7</c:v>
                </c:pt>
                <c:pt idx="2526" formatCode="General">
                  <c:v>78.7</c:v>
                </c:pt>
                <c:pt idx="2527" formatCode="General">
                  <c:v>78.7</c:v>
                </c:pt>
                <c:pt idx="2528" formatCode="General">
                  <c:v>78.8</c:v>
                </c:pt>
                <c:pt idx="2529" formatCode="General">
                  <c:v>78.8</c:v>
                </c:pt>
                <c:pt idx="2530" formatCode="General">
                  <c:v>78.8</c:v>
                </c:pt>
                <c:pt idx="2531" formatCode="General">
                  <c:v>78.8</c:v>
                </c:pt>
                <c:pt idx="2532" formatCode="General">
                  <c:v>78.8</c:v>
                </c:pt>
                <c:pt idx="2533" formatCode="General">
                  <c:v>78.8</c:v>
                </c:pt>
                <c:pt idx="2534" formatCode="General">
                  <c:v>78.8</c:v>
                </c:pt>
                <c:pt idx="2535" formatCode="General">
                  <c:v>78.8</c:v>
                </c:pt>
                <c:pt idx="2536" formatCode="General">
                  <c:v>78.8</c:v>
                </c:pt>
                <c:pt idx="2537" formatCode="General">
                  <c:v>78.8</c:v>
                </c:pt>
                <c:pt idx="2538" formatCode="General">
                  <c:v>78.8</c:v>
                </c:pt>
                <c:pt idx="2539" formatCode="General">
                  <c:v>78.900000000000006</c:v>
                </c:pt>
                <c:pt idx="2540" formatCode="General">
                  <c:v>78.900000000000006</c:v>
                </c:pt>
                <c:pt idx="2541" formatCode="General">
                  <c:v>78.900000000000006</c:v>
                </c:pt>
                <c:pt idx="2542" formatCode="General">
                  <c:v>78.900000000000006</c:v>
                </c:pt>
                <c:pt idx="2543" formatCode="General">
                  <c:v>78.900000000000006</c:v>
                </c:pt>
                <c:pt idx="2544" formatCode="General">
                  <c:v>78.900000000000006</c:v>
                </c:pt>
                <c:pt idx="2545" formatCode="General">
                  <c:v>78.900000000000006</c:v>
                </c:pt>
                <c:pt idx="2546" formatCode="General">
                  <c:v>78.900000000000006</c:v>
                </c:pt>
                <c:pt idx="2547" formatCode="General">
                  <c:v>78.900000000000006</c:v>
                </c:pt>
                <c:pt idx="2548" formatCode="General">
                  <c:v>78.900000000000006</c:v>
                </c:pt>
                <c:pt idx="2549" formatCode="General">
                  <c:v>78.900000000000006</c:v>
                </c:pt>
                <c:pt idx="2550" formatCode="General">
                  <c:v>78.900000000000006</c:v>
                </c:pt>
                <c:pt idx="2551" formatCode="General">
                  <c:v>79</c:v>
                </c:pt>
                <c:pt idx="2552" formatCode="General">
                  <c:v>79</c:v>
                </c:pt>
                <c:pt idx="2553" formatCode="General">
                  <c:v>79</c:v>
                </c:pt>
                <c:pt idx="2554" formatCode="General">
                  <c:v>79</c:v>
                </c:pt>
                <c:pt idx="2555" formatCode="General">
                  <c:v>79</c:v>
                </c:pt>
                <c:pt idx="2556" formatCode="General">
                  <c:v>79</c:v>
                </c:pt>
                <c:pt idx="2557" formatCode="General">
                  <c:v>79</c:v>
                </c:pt>
                <c:pt idx="2558" formatCode="General">
                  <c:v>79</c:v>
                </c:pt>
                <c:pt idx="2559" formatCode="General">
                  <c:v>79</c:v>
                </c:pt>
                <c:pt idx="2560" formatCode="General">
                  <c:v>79</c:v>
                </c:pt>
                <c:pt idx="2561" formatCode="General">
                  <c:v>79</c:v>
                </c:pt>
                <c:pt idx="2562" formatCode="General">
                  <c:v>79</c:v>
                </c:pt>
                <c:pt idx="2563" formatCode="General">
                  <c:v>79</c:v>
                </c:pt>
                <c:pt idx="2564" formatCode="General">
                  <c:v>79</c:v>
                </c:pt>
                <c:pt idx="2565" formatCode="General">
                  <c:v>79</c:v>
                </c:pt>
                <c:pt idx="2566" formatCode="General">
                  <c:v>79</c:v>
                </c:pt>
                <c:pt idx="2567" formatCode="General">
                  <c:v>79</c:v>
                </c:pt>
                <c:pt idx="2568" formatCode="General">
                  <c:v>79</c:v>
                </c:pt>
                <c:pt idx="2569" formatCode="General">
                  <c:v>79</c:v>
                </c:pt>
                <c:pt idx="2570" formatCode="General">
                  <c:v>79.099999999999994</c:v>
                </c:pt>
                <c:pt idx="2571" formatCode="General">
                  <c:v>79.099999999999994</c:v>
                </c:pt>
                <c:pt idx="2572" formatCode="General">
                  <c:v>79.099999999999994</c:v>
                </c:pt>
                <c:pt idx="2573" formatCode="General">
                  <c:v>79.099999999999994</c:v>
                </c:pt>
                <c:pt idx="2574" formatCode="General">
                  <c:v>79.099999999999994</c:v>
                </c:pt>
                <c:pt idx="2575" formatCode="General">
                  <c:v>79.099999999999994</c:v>
                </c:pt>
                <c:pt idx="2576" formatCode="General">
                  <c:v>79.099999999999994</c:v>
                </c:pt>
                <c:pt idx="2577" formatCode="General">
                  <c:v>79.099999999999994</c:v>
                </c:pt>
                <c:pt idx="2578" formatCode="General">
                  <c:v>79.099999999999994</c:v>
                </c:pt>
                <c:pt idx="2579" formatCode="General">
                  <c:v>79.099999999999994</c:v>
                </c:pt>
                <c:pt idx="2580" formatCode="General">
                  <c:v>79.2</c:v>
                </c:pt>
                <c:pt idx="2581" formatCode="General">
                  <c:v>79.2</c:v>
                </c:pt>
                <c:pt idx="2582" formatCode="General">
                  <c:v>79.2</c:v>
                </c:pt>
                <c:pt idx="2583" formatCode="General">
                  <c:v>79.2</c:v>
                </c:pt>
                <c:pt idx="2584" formatCode="General">
                  <c:v>79.2</c:v>
                </c:pt>
                <c:pt idx="2585" formatCode="General">
                  <c:v>79.2</c:v>
                </c:pt>
                <c:pt idx="2586" formatCode="General">
                  <c:v>79.2</c:v>
                </c:pt>
                <c:pt idx="2587" formatCode="General">
                  <c:v>79.2</c:v>
                </c:pt>
                <c:pt idx="2588" formatCode="General">
                  <c:v>79.2</c:v>
                </c:pt>
                <c:pt idx="2589" formatCode="General">
                  <c:v>79.3</c:v>
                </c:pt>
                <c:pt idx="2590" formatCode="General">
                  <c:v>79.3</c:v>
                </c:pt>
                <c:pt idx="2591" formatCode="General">
                  <c:v>79.3</c:v>
                </c:pt>
                <c:pt idx="2592" formatCode="General">
                  <c:v>79.3</c:v>
                </c:pt>
                <c:pt idx="2593" formatCode="General">
                  <c:v>79.3</c:v>
                </c:pt>
                <c:pt idx="2594" formatCode="General">
                  <c:v>79.3</c:v>
                </c:pt>
                <c:pt idx="2595" formatCode="General">
                  <c:v>79.3</c:v>
                </c:pt>
                <c:pt idx="2596" formatCode="General">
                  <c:v>79.3</c:v>
                </c:pt>
                <c:pt idx="2597" formatCode="General">
                  <c:v>79.3</c:v>
                </c:pt>
                <c:pt idx="2598" formatCode="General">
                  <c:v>79.3</c:v>
                </c:pt>
                <c:pt idx="2599" formatCode="General">
                  <c:v>79.3</c:v>
                </c:pt>
                <c:pt idx="2600" formatCode="General">
                  <c:v>79.3</c:v>
                </c:pt>
                <c:pt idx="2601" formatCode="General">
                  <c:v>79.3</c:v>
                </c:pt>
                <c:pt idx="2602" formatCode="General">
                  <c:v>79.400000000000006</c:v>
                </c:pt>
                <c:pt idx="2603" formatCode="General">
                  <c:v>79.400000000000006</c:v>
                </c:pt>
                <c:pt idx="2604" formatCode="General">
                  <c:v>79.400000000000006</c:v>
                </c:pt>
                <c:pt idx="2605" formatCode="General">
                  <c:v>79.400000000000006</c:v>
                </c:pt>
                <c:pt idx="2606" formatCode="General">
                  <c:v>79.400000000000006</c:v>
                </c:pt>
                <c:pt idx="2607" formatCode="General">
                  <c:v>79.400000000000006</c:v>
                </c:pt>
                <c:pt idx="2608" formatCode="General">
                  <c:v>79.400000000000006</c:v>
                </c:pt>
                <c:pt idx="2609" formatCode="General">
                  <c:v>79.400000000000006</c:v>
                </c:pt>
                <c:pt idx="2610" formatCode="General">
                  <c:v>79.400000000000006</c:v>
                </c:pt>
                <c:pt idx="2611" formatCode="General">
                  <c:v>79.400000000000006</c:v>
                </c:pt>
                <c:pt idx="2612" formatCode="General">
                  <c:v>79.400000000000006</c:v>
                </c:pt>
                <c:pt idx="2613" formatCode="General">
                  <c:v>79.400000000000006</c:v>
                </c:pt>
                <c:pt idx="2614" formatCode="General">
                  <c:v>79.5</c:v>
                </c:pt>
                <c:pt idx="2615" formatCode="General">
                  <c:v>79.5</c:v>
                </c:pt>
                <c:pt idx="2616" formatCode="General">
                  <c:v>79.5</c:v>
                </c:pt>
                <c:pt idx="2617" formatCode="General">
                  <c:v>79.5</c:v>
                </c:pt>
                <c:pt idx="2618" formatCode="General">
                  <c:v>79.5</c:v>
                </c:pt>
                <c:pt idx="2619" formatCode="General">
                  <c:v>79.5</c:v>
                </c:pt>
                <c:pt idx="2620" formatCode="General">
                  <c:v>79.5</c:v>
                </c:pt>
                <c:pt idx="2621" formatCode="General">
                  <c:v>79.5</c:v>
                </c:pt>
                <c:pt idx="2622" formatCode="General">
                  <c:v>79.5</c:v>
                </c:pt>
                <c:pt idx="2623" formatCode="General">
                  <c:v>79.5</c:v>
                </c:pt>
                <c:pt idx="2624" formatCode="General">
                  <c:v>79.599999999999994</c:v>
                </c:pt>
                <c:pt idx="2625" formatCode="General">
                  <c:v>79.599999999999994</c:v>
                </c:pt>
                <c:pt idx="2626" formatCode="General">
                  <c:v>79.599999999999994</c:v>
                </c:pt>
                <c:pt idx="2627" formatCode="General">
                  <c:v>79.599999999999994</c:v>
                </c:pt>
                <c:pt idx="2628" formatCode="General">
                  <c:v>79.599999999999994</c:v>
                </c:pt>
                <c:pt idx="2629" formatCode="General">
                  <c:v>79.599999999999994</c:v>
                </c:pt>
                <c:pt idx="2630" formatCode="General">
                  <c:v>79.599999999999994</c:v>
                </c:pt>
                <c:pt idx="2631" formatCode="General">
                  <c:v>79.599999999999994</c:v>
                </c:pt>
                <c:pt idx="2632" formatCode="General">
                  <c:v>79.7</c:v>
                </c:pt>
                <c:pt idx="2633" formatCode="General">
                  <c:v>79.7</c:v>
                </c:pt>
                <c:pt idx="2634" formatCode="General">
                  <c:v>79.7</c:v>
                </c:pt>
                <c:pt idx="2635" formatCode="General">
                  <c:v>79.7</c:v>
                </c:pt>
                <c:pt idx="2636" formatCode="General">
                  <c:v>79.7</c:v>
                </c:pt>
                <c:pt idx="2637" formatCode="General">
                  <c:v>79.7</c:v>
                </c:pt>
                <c:pt idx="2638" formatCode="General">
                  <c:v>79.7</c:v>
                </c:pt>
                <c:pt idx="2639" formatCode="General">
                  <c:v>79.7</c:v>
                </c:pt>
                <c:pt idx="2640" formatCode="General">
                  <c:v>79.7</c:v>
                </c:pt>
                <c:pt idx="2641" formatCode="General">
                  <c:v>79.7</c:v>
                </c:pt>
                <c:pt idx="2642" formatCode="General">
                  <c:v>79.7</c:v>
                </c:pt>
                <c:pt idx="2643" formatCode="General">
                  <c:v>79.8</c:v>
                </c:pt>
                <c:pt idx="2644" formatCode="General">
                  <c:v>79.8</c:v>
                </c:pt>
                <c:pt idx="2645" formatCode="General">
                  <c:v>79.8</c:v>
                </c:pt>
                <c:pt idx="2646" formatCode="General">
                  <c:v>79.8</c:v>
                </c:pt>
                <c:pt idx="2647" formatCode="General">
                  <c:v>79.8</c:v>
                </c:pt>
                <c:pt idx="2648" formatCode="General">
                  <c:v>79.8</c:v>
                </c:pt>
                <c:pt idx="2649" formatCode="General">
                  <c:v>79.8</c:v>
                </c:pt>
                <c:pt idx="2650" formatCode="General">
                  <c:v>79.8</c:v>
                </c:pt>
                <c:pt idx="2651" formatCode="General">
                  <c:v>79.8</c:v>
                </c:pt>
                <c:pt idx="2652" formatCode="General">
                  <c:v>79.8</c:v>
                </c:pt>
                <c:pt idx="2653" formatCode="General">
                  <c:v>79.8</c:v>
                </c:pt>
                <c:pt idx="2654" formatCode="General">
                  <c:v>79.900000000000006</c:v>
                </c:pt>
                <c:pt idx="2655" formatCode="General">
                  <c:v>79.900000000000006</c:v>
                </c:pt>
                <c:pt idx="2656" formatCode="General">
                  <c:v>79.900000000000006</c:v>
                </c:pt>
                <c:pt idx="2657" formatCode="General">
                  <c:v>79.900000000000006</c:v>
                </c:pt>
                <c:pt idx="2658" formatCode="General">
                  <c:v>79.900000000000006</c:v>
                </c:pt>
                <c:pt idx="2659" formatCode="General">
                  <c:v>79.900000000000006</c:v>
                </c:pt>
                <c:pt idx="2660" formatCode="General">
                  <c:v>79.900000000000006</c:v>
                </c:pt>
                <c:pt idx="2661" formatCode="General">
                  <c:v>79.900000000000006</c:v>
                </c:pt>
                <c:pt idx="2662" formatCode="General">
                  <c:v>79.900000000000006</c:v>
                </c:pt>
                <c:pt idx="2663" formatCode="General">
                  <c:v>79.900000000000006</c:v>
                </c:pt>
                <c:pt idx="2664" formatCode="General">
                  <c:v>80</c:v>
                </c:pt>
                <c:pt idx="2665" formatCode="General">
                  <c:v>80</c:v>
                </c:pt>
                <c:pt idx="2666" formatCode="General">
                  <c:v>80</c:v>
                </c:pt>
                <c:pt idx="2667" formatCode="General">
                  <c:v>80</c:v>
                </c:pt>
                <c:pt idx="2668" formatCode="General">
                  <c:v>80</c:v>
                </c:pt>
                <c:pt idx="2669" formatCode="General">
                  <c:v>80</c:v>
                </c:pt>
                <c:pt idx="2670" formatCode="General">
                  <c:v>80</c:v>
                </c:pt>
                <c:pt idx="2671" formatCode="General">
                  <c:v>80</c:v>
                </c:pt>
                <c:pt idx="2672" formatCode="General">
                  <c:v>80</c:v>
                </c:pt>
                <c:pt idx="2673" formatCode="General">
                  <c:v>80</c:v>
                </c:pt>
                <c:pt idx="2674" formatCode="General">
                  <c:v>80</c:v>
                </c:pt>
                <c:pt idx="2675" formatCode="General">
                  <c:v>81</c:v>
                </c:pt>
                <c:pt idx="2676" formatCode="General">
                  <c:v>81</c:v>
                </c:pt>
                <c:pt idx="2677" formatCode="General">
                  <c:v>81</c:v>
                </c:pt>
                <c:pt idx="2678" formatCode="General">
                  <c:v>81</c:v>
                </c:pt>
                <c:pt idx="2679" formatCode="General">
                  <c:v>81</c:v>
                </c:pt>
                <c:pt idx="2680" formatCode="General">
                  <c:v>81</c:v>
                </c:pt>
                <c:pt idx="2681" formatCode="General">
                  <c:v>81</c:v>
                </c:pt>
                <c:pt idx="2682" formatCode="General">
                  <c:v>81</c:v>
                </c:pt>
                <c:pt idx="2683" formatCode="General">
                  <c:v>81</c:v>
                </c:pt>
                <c:pt idx="2684" formatCode="General">
                  <c:v>81</c:v>
                </c:pt>
                <c:pt idx="2685" formatCode="General">
                  <c:v>81</c:v>
                </c:pt>
                <c:pt idx="2686" formatCode="General">
                  <c:v>81</c:v>
                </c:pt>
                <c:pt idx="2687" formatCode="General">
                  <c:v>81</c:v>
                </c:pt>
                <c:pt idx="2688" formatCode="General">
                  <c:v>81</c:v>
                </c:pt>
                <c:pt idx="2689" formatCode="General">
                  <c:v>81</c:v>
                </c:pt>
                <c:pt idx="2690" formatCode="General">
                  <c:v>81</c:v>
                </c:pt>
                <c:pt idx="2691" formatCode="General">
                  <c:v>81</c:v>
                </c:pt>
                <c:pt idx="2692" formatCode="General">
                  <c:v>81</c:v>
                </c:pt>
                <c:pt idx="2693" formatCode="General">
                  <c:v>81</c:v>
                </c:pt>
                <c:pt idx="2694" formatCode="General">
                  <c:v>81</c:v>
                </c:pt>
                <c:pt idx="2695" formatCode="General">
                  <c:v>81</c:v>
                </c:pt>
                <c:pt idx="2696" formatCode="General">
                  <c:v>81</c:v>
                </c:pt>
                <c:pt idx="2697" formatCode="General">
                  <c:v>81</c:v>
                </c:pt>
                <c:pt idx="2698" formatCode="General">
                  <c:v>81</c:v>
                </c:pt>
                <c:pt idx="2699" formatCode="General">
                  <c:v>81</c:v>
                </c:pt>
                <c:pt idx="2700" formatCode="General">
                  <c:v>81.099999999999994</c:v>
                </c:pt>
                <c:pt idx="2701" formatCode="General">
                  <c:v>81.099999999999994</c:v>
                </c:pt>
                <c:pt idx="2702" formatCode="General">
                  <c:v>81.099999999999994</c:v>
                </c:pt>
                <c:pt idx="2703" formatCode="General">
                  <c:v>81.099999999999994</c:v>
                </c:pt>
                <c:pt idx="2704" formatCode="General">
                  <c:v>81.099999999999994</c:v>
                </c:pt>
                <c:pt idx="2705" formatCode="General">
                  <c:v>81.099999999999994</c:v>
                </c:pt>
                <c:pt idx="2706" formatCode="General">
                  <c:v>81.099999999999994</c:v>
                </c:pt>
                <c:pt idx="2707" formatCode="General">
                  <c:v>81.099999999999994</c:v>
                </c:pt>
                <c:pt idx="2708" formatCode="General">
                  <c:v>81.099999999999994</c:v>
                </c:pt>
                <c:pt idx="2709" formatCode="General">
                  <c:v>81.099999999999994</c:v>
                </c:pt>
                <c:pt idx="2710" formatCode="General">
                  <c:v>81.099999999999994</c:v>
                </c:pt>
                <c:pt idx="2711" formatCode="General">
                  <c:v>81.099999999999994</c:v>
                </c:pt>
                <c:pt idx="2712" formatCode="General">
                  <c:v>81.099999999999994</c:v>
                </c:pt>
                <c:pt idx="2713" formatCode="General">
                  <c:v>81.099999999999994</c:v>
                </c:pt>
                <c:pt idx="2714" formatCode="General">
                  <c:v>81.099999999999994</c:v>
                </c:pt>
                <c:pt idx="2715" formatCode="General">
                  <c:v>81.099999999999994</c:v>
                </c:pt>
                <c:pt idx="2716" formatCode="General">
                  <c:v>81.099999999999994</c:v>
                </c:pt>
                <c:pt idx="2717" formatCode="General">
                  <c:v>81.2</c:v>
                </c:pt>
                <c:pt idx="2718" formatCode="General">
                  <c:v>81.2</c:v>
                </c:pt>
                <c:pt idx="2719" formatCode="General">
                  <c:v>81.2</c:v>
                </c:pt>
                <c:pt idx="2720" formatCode="General">
                  <c:v>81.2</c:v>
                </c:pt>
                <c:pt idx="2721" formatCode="General">
                  <c:v>81.2</c:v>
                </c:pt>
                <c:pt idx="2722" formatCode="General">
                  <c:v>81.2</c:v>
                </c:pt>
                <c:pt idx="2723" formatCode="General">
                  <c:v>81.3</c:v>
                </c:pt>
                <c:pt idx="2724" formatCode="General">
                  <c:v>81.3</c:v>
                </c:pt>
                <c:pt idx="2725" formatCode="General">
                  <c:v>81.3</c:v>
                </c:pt>
                <c:pt idx="2726" formatCode="General">
                  <c:v>81.3</c:v>
                </c:pt>
                <c:pt idx="2727" formatCode="General">
                  <c:v>81.3</c:v>
                </c:pt>
                <c:pt idx="2728" formatCode="General">
                  <c:v>81.3</c:v>
                </c:pt>
                <c:pt idx="2729" formatCode="General">
                  <c:v>81.3</c:v>
                </c:pt>
                <c:pt idx="2730" formatCode="General">
                  <c:v>81.3</c:v>
                </c:pt>
                <c:pt idx="2731" formatCode="General">
                  <c:v>81.400000000000006</c:v>
                </c:pt>
                <c:pt idx="2732" formatCode="General">
                  <c:v>81.400000000000006</c:v>
                </c:pt>
                <c:pt idx="2733" formatCode="General">
                  <c:v>81.400000000000006</c:v>
                </c:pt>
                <c:pt idx="2734" formatCode="General">
                  <c:v>81.400000000000006</c:v>
                </c:pt>
                <c:pt idx="2735" formatCode="General">
                  <c:v>81.400000000000006</c:v>
                </c:pt>
                <c:pt idx="2736" formatCode="General">
                  <c:v>81.400000000000006</c:v>
                </c:pt>
                <c:pt idx="2737" formatCode="General">
                  <c:v>81.400000000000006</c:v>
                </c:pt>
                <c:pt idx="2738" formatCode="General">
                  <c:v>81.400000000000006</c:v>
                </c:pt>
                <c:pt idx="2739" formatCode="General">
                  <c:v>81.5</c:v>
                </c:pt>
                <c:pt idx="2740" formatCode="General">
                  <c:v>81.5</c:v>
                </c:pt>
                <c:pt idx="2741" formatCode="General">
                  <c:v>81.5</c:v>
                </c:pt>
                <c:pt idx="2742" formatCode="General">
                  <c:v>81.5</c:v>
                </c:pt>
                <c:pt idx="2743" formatCode="General">
                  <c:v>81.5</c:v>
                </c:pt>
                <c:pt idx="2744" formatCode="General">
                  <c:v>81.5</c:v>
                </c:pt>
                <c:pt idx="2745" formatCode="General">
                  <c:v>81.5</c:v>
                </c:pt>
                <c:pt idx="2746" formatCode="General">
                  <c:v>81.5</c:v>
                </c:pt>
                <c:pt idx="2747" formatCode="General">
                  <c:v>81.5</c:v>
                </c:pt>
                <c:pt idx="2748" formatCode="General">
                  <c:v>81.5</c:v>
                </c:pt>
                <c:pt idx="2749" formatCode="General">
                  <c:v>81.599999999999994</c:v>
                </c:pt>
                <c:pt idx="2750" formatCode="General">
                  <c:v>81.599999999999994</c:v>
                </c:pt>
                <c:pt idx="2751" formatCode="General">
                  <c:v>81.599999999999994</c:v>
                </c:pt>
                <c:pt idx="2752" formatCode="General">
                  <c:v>81.599999999999994</c:v>
                </c:pt>
                <c:pt idx="2753" formatCode="General">
                  <c:v>81.599999999999994</c:v>
                </c:pt>
                <c:pt idx="2754" formatCode="General">
                  <c:v>81.599999999999994</c:v>
                </c:pt>
                <c:pt idx="2755" formatCode="General">
                  <c:v>81.7</c:v>
                </c:pt>
                <c:pt idx="2756" formatCode="General">
                  <c:v>81.7</c:v>
                </c:pt>
                <c:pt idx="2757" formatCode="General">
                  <c:v>81.7</c:v>
                </c:pt>
                <c:pt idx="2758" formatCode="General">
                  <c:v>81.7</c:v>
                </c:pt>
                <c:pt idx="2759" formatCode="General">
                  <c:v>81.7</c:v>
                </c:pt>
                <c:pt idx="2760" formatCode="General">
                  <c:v>81.7</c:v>
                </c:pt>
                <c:pt idx="2761" formatCode="General">
                  <c:v>81.7</c:v>
                </c:pt>
                <c:pt idx="2762" formatCode="General">
                  <c:v>81.7</c:v>
                </c:pt>
                <c:pt idx="2763" formatCode="General">
                  <c:v>81.7</c:v>
                </c:pt>
                <c:pt idx="2764" formatCode="General">
                  <c:v>81.7</c:v>
                </c:pt>
                <c:pt idx="2765" formatCode="General">
                  <c:v>81.7</c:v>
                </c:pt>
                <c:pt idx="2766" formatCode="General">
                  <c:v>81.8</c:v>
                </c:pt>
                <c:pt idx="2767" formatCode="General">
                  <c:v>81.8</c:v>
                </c:pt>
                <c:pt idx="2768" formatCode="General">
                  <c:v>81.8</c:v>
                </c:pt>
                <c:pt idx="2769" formatCode="General">
                  <c:v>81.8</c:v>
                </c:pt>
                <c:pt idx="2770" formatCode="General">
                  <c:v>81.8</c:v>
                </c:pt>
                <c:pt idx="2771" formatCode="General">
                  <c:v>81.8</c:v>
                </c:pt>
                <c:pt idx="2772" formatCode="General">
                  <c:v>81.8</c:v>
                </c:pt>
                <c:pt idx="2773" formatCode="General">
                  <c:v>81.900000000000006</c:v>
                </c:pt>
                <c:pt idx="2774" formatCode="General">
                  <c:v>81.900000000000006</c:v>
                </c:pt>
                <c:pt idx="2775" formatCode="General">
                  <c:v>81.900000000000006</c:v>
                </c:pt>
                <c:pt idx="2776" formatCode="General">
                  <c:v>81.900000000000006</c:v>
                </c:pt>
                <c:pt idx="2777" formatCode="General">
                  <c:v>81.900000000000006</c:v>
                </c:pt>
                <c:pt idx="2778" formatCode="General">
                  <c:v>82</c:v>
                </c:pt>
                <c:pt idx="2779" formatCode="General">
                  <c:v>82</c:v>
                </c:pt>
                <c:pt idx="2780" formatCode="General">
                  <c:v>82</c:v>
                </c:pt>
                <c:pt idx="2781" formatCode="General">
                  <c:v>82</c:v>
                </c:pt>
                <c:pt idx="2782" formatCode="General">
                  <c:v>82</c:v>
                </c:pt>
                <c:pt idx="2783" formatCode="General">
                  <c:v>82</c:v>
                </c:pt>
                <c:pt idx="2784" formatCode="General">
                  <c:v>82</c:v>
                </c:pt>
                <c:pt idx="2785" formatCode="General">
                  <c:v>82</c:v>
                </c:pt>
                <c:pt idx="2786" formatCode="General">
                  <c:v>82</c:v>
                </c:pt>
                <c:pt idx="2787" formatCode="General">
                  <c:v>82</c:v>
                </c:pt>
                <c:pt idx="2788" formatCode="General">
                  <c:v>82</c:v>
                </c:pt>
                <c:pt idx="2789" formatCode="General">
                  <c:v>82</c:v>
                </c:pt>
                <c:pt idx="2790" formatCode="General">
                  <c:v>82</c:v>
                </c:pt>
                <c:pt idx="2791" formatCode="General">
                  <c:v>82</c:v>
                </c:pt>
                <c:pt idx="2792" formatCode="General">
                  <c:v>82</c:v>
                </c:pt>
                <c:pt idx="2793" formatCode="General">
                  <c:v>82</c:v>
                </c:pt>
                <c:pt idx="2794" formatCode="General">
                  <c:v>82</c:v>
                </c:pt>
                <c:pt idx="2795" formatCode="General">
                  <c:v>82</c:v>
                </c:pt>
                <c:pt idx="2796" formatCode="General">
                  <c:v>82</c:v>
                </c:pt>
                <c:pt idx="2797" formatCode="General">
                  <c:v>82</c:v>
                </c:pt>
                <c:pt idx="2798" formatCode="General">
                  <c:v>82</c:v>
                </c:pt>
                <c:pt idx="2799" formatCode="General">
                  <c:v>82.1</c:v>
                </c:pt>
                <c:pt idx="2800" formatCode="General">
                  <c:v>82.1</c:v>
                </c:pt>
                <c:pt idx="2801" formatCode="General">
                  <c:v>82.1</c:v>
                </c:pt>
                <c:pt idx="2802" formatCode="General">
                  <c:v>82.1</c:v>
                </c:pt>
                <c:pt idx="2803" formatCode="General">
                  <c:v>82.1</c:v>
                </c:pt>
                <c:pt idx="2804" formatCode="General">
                  <c:v>82.2</c:v>
                </c:pt>
                <c:pt idx="2805" formatCode="General">
                  <c:v>82.2</c:v>
                </c:pt>
                <c:pt idx="2806" formatCode="General">
                  <c:v>82.2</c:v>
                </c:pt>
                <c:pt idx="2807" formatCode="General">
                  <c:v>82.2</c:v>
                </c:pt>
                <c:pt idx="2808" formatCode="General">
                  <c:v>82.3</c:v>
                </c:pt>
                <c:pt idx="2809" formatCode="General">
                  <c:v>82.3</c:v>
                </c:pt>
                <c:pt idx="2810" formatCode="General">
                  <c:v>82.3</c:v>
                </c:pt>
                <c:pt idx="2811" formatCode="General">
                  <c:v>82.3</c:v>
                </c:pt>
                <c:pt idx="2812" formatCode="General">
                  <c:v>82.3</c:v>
                </c:pt>
                <c:pt idx="2813" formatCode="General">
                  <c:v>82.4</c:v>
                </c:pt>
                <c:pt idx="2814" formatCode="General">
                  <c:v>82.4</c:v>
                </c:pt>
                <c:pt idx="2815" formatCode="General">
                  <c:v>82.4</c:v>
                </c:pt>
                <c:pt idx="2816" formatCode="General">
                  <c:v>82.4</c:v>
                </c:pt>
                <c:pt idx="2817" formatCode="General">
                  <c:v>82.4</c:v>
                </c:pt>
                <c:pt idx="2818" formatCode="General">
                  <c:v>82.5</c:v>
                </c:pt>
                <c:pt idx="2819" formatCode="General">
                  <c:v>82.5</c:v>
                </c:pt>
                <c:pt idx="2820" formatCode="General">
                  <c:v>82.5</c:v>
                </c:pt>
                <c:pt idx="2821" formatCode="General">
                  <c:v>82.5</c:v>
                </c:pt>
                <c:pt idx="2822" formatCode="General">
                  <c:v>82.5</c:v>
                </c:pt>
                <c:pt idx="2823" formatCode="General">
                  <c:v>82.5</c:v>
                </c:pt>
                <c:pt idx="2824" formatCode="General">
                  <c:v>82.5</c:v>
                </c:pt>
                <c:pt idx="2825" formatCode="General">
                  <c:v>82.6</c:v>
                </c:pt>
                <c:pt idx="2826" formatCode="General">
                  <c:v>82.6</c:v>
                </c:pt>
                <c:pt idx="2827" formatCode="General">
                  <c:v>82.6</c:v>
                </c:pt>
                <c:pt idx="2828" formatCode="General">
                  <c:v>82.7</c:v>
                </c:pt>
                <c:pt idx="2829" formatCode="General">
                  <c:v>82.7</c:v>
                </c:pt>
                <c:pt idx="2830" formatCode="General">
                  <c:v>82.7</c:v>
                </c:pt>
                <c:pt idx="2831" formatCode="General">
                  <c:v>82.7</c:v>
                </c:pt>
                <c:pt idx="2832" formatCode="General">
                  <c:v>82.7</c:v>
                </c:pt>
                <c:pt idx="2833" formatCode="General">
                  <c:v>82.7</c:v>
                </c:pt>
                <c:pt idx="2834" formatCode="General">
                  <c:v>82.8</c:v>
                </c:pt>
                <c:pt idx="2835" formatCode="General">
                  <c:v>82.8</c:v>
                </c:pt>
                <c:pt idx="2836" formatCode="General">
                  <c:v>82.9</c:v>
                </c:pt>
                <c:pt idx="2837" formatCode="General">
                  <c:v>83</c:v>
                </c:pt>
                <c:pt idx="2838" formatCode="General">
                  <c:v>83</c:v>
                </c:pt>
                <c:pt idx="2839" formatCode="General">
                  <c:v>83</c:v>
                </c:pt>
                <c:pt idx="2840" formatCode="General">
                  <c:v>83</c:v>
                </c:pt>
                <c:pt idx="2841" formatCode="General">
                  <c:v>83</c:v>
                </c:pt>
                <c:pt idx="2842" formatCode="General">
                  <c:v>83</c:v>
                </c:pt>
                <c:pt idx="2843" formatCode="General">
                  <c:v>83</c:v>
                </c:pt>
                <c:pt idx="2844" formatCode="General">
                  <c:v>83</c:v>
                </c:pt>
                <c:pt idx="2845" formatCode="General">
                  <c:v>83</c:v>
                </c:pt>
                <c:pt idx="2846" formatCode="General">
                  <c:v>83</c:v>
                </c:pt>
                <c:pt idx="2847" formatCode="General">
                  <c:v>83</c:v>
                </c:pt>
                <c:pt idx="2848" formatCode="General">
                  <c:v>83</c:v>
                </c:pt>
                <c:pt idx="2849" formatCode="General">
                  <c:v>83</c:v>
                </c:pt>
                <c:pt idx="2850" formatCode="General">
                  <c:v>83</c:v>
                </c:pt>
                <c:pt idx="2851" formatCode="General">
                  <c:v>83</c:v>
                </c:pt>
                <c:pt idx="2852" formatCode="General">
                  <c:v>83</c:v>
                </c:pt>
                <c:pt idx="2853" formatCode="General">
                  <c:v>83.1</c:v>
                </c:pt>
                <c:pt idx="2854" formatCode="General">
                  <c:v>83.2</c:v>
                </c:pt>
                <c:pt idx="2855" formatCode="General">
                  <c:v>83.3</c:v>
                </c:pt>
                <c:pt idx="2856" formatCode="General">
                  <c:v>83.4</c:v>
                </c:pt>
                <c:pt idx="2857" formatCode="General">
                  <c:v>83.5</c:v>
                </c:pt>
                <c:pt idx="2858" formatCode="General">
                  <c:v>83.5</c:v>
                </c:pt>
                <c:pt idx="2859" formatCode="General">
                  <c:v>83.7</c:v>
                </c:pt>
                <c:pt idx="2860" formatCode="General">
                  <c:v>84</c:v>
                </c:pt>
                <c:pt idx="2861" formatCode="General">
                  <c:v>84</c:v>
                </c:pt>
                <c:pt idx="2862" formatCode="General">
                  <c:v>84</c:v>
                </c:pt>
                <c:pt idx="2863" formatCode="General">
                  <c:v>84</c:v>
                </c:pt>
                <c:pt idx="2864" formatCode="General">
                  <c:v>84</c:v>
                </c:pt>
                <c:pt idx="2865" formatCode="General">
                  <c:v>84</c:v>
                </c:pt>
                <c:pt idx="2866" formatCode="General">
                  <c:v>84</c:v>
                </c:pt>
                <c:pt idx="2867" formatCode="General">
                  <c:v>84</c:v>
                </c:pt>
                <c:pt idx="2868" formatCode="General">
                  <c:v>84</c:v>
                </c:pt>
                <c:pt idx="2869" formatCode="General">
                  <c:v>84</c:v>
                </c:pt>
                <c:pt idx="2870" formatCode="General">
                  <c:v>84</c:v>
                </c:pt>
                <c:pt idx="2871" formatCode="General">
                  <c:v>85</c:v>
                </c:pt>
                <c:pt idx="2872" formatCode="General">
                  <c:v>85</c:v>
                </c:pt>
                <c:pt idx="2873" formatCode="General">
                  <c:v>85</c:v>
                </c:pt>
                <c:pt idx="2874" formatCode="General">
                  <c:v>85</c:v>
                </c:pt>
                <c:pt idx="2875" formatCode="General">
                  <c:v>85</c:v>
                </c:pt>
                <c:pt idx="2876" formatCode="General">
                  <c:v>85</c:v>
                </c:pt>
                <c:pt idx="2877" formatCode="General">
                  <c:v>85</c:v>
                </c:pt>
                <c:pt idx="2878" formatCode="General">
                  <c:v>85</c:v>
                </c:pt>
                <c:pt idx="2879" formatCode="General">
                  <c:v>85</c:v>
                </c:pt>
                <c:pt idx="2880" formatCode="General">
                  <c:v>85</c:v>
                </c:pt>
                <c:pt idx="2881" formatCode="General">
                  <c:v>85</c:v>
                </c:pt>
                <c:pt idx="2882" formatCode="General">
                  <c:v>85</c:v>
                </c:pt>
                <c:pt idx="2883" formatCode="General">
                  <c:v>86</c:v>
                </c:pt>
                <c:pt idx="2884" formatCode="General">
                  <c:v>86</c:v>
                </c:pt>
                <c:pt idx="2885" formatCode="General">
                  <c:v>86</c:v>
                </c:pt>
                <c:pt idx="2886" formatCode="General">
                  <c:v>86</c:v>
                </c:pt>
                <c:pt idx="2887" formatCode="General">
                  <c:v>86</c:v>
                </c:pt>
                <c:pt idx="2888" formatCode="General">
                  <c:v>86</c:v>
                </c:pt>
                <c:pt idx="2889" formatCode="General">
                  <c:v>86</c:v>
                </c:pt>
                <c:pt idx="2890" formatCode="General">
                  <c:v>86</c:v>
                </c:pt>
                <c:pt idx="2891" formatCode="General">
                  <c:v>86</c:v>
                </c:pt>
                <c:pt idx="2892" formatCode="General">
                  <c:v>86</c:v>
                </c:pt>
                <c:pt idx="2893" formatCode="General">
                  <c:v>86</c:v>
                </c:pt>
                <c:pt idx="2894" formatCode="General">
                  <c:v>86</c:v>
                </c:pt>
                <c:pt idx="2895" formatCode="General">
                  <c:v>86</c:v>
                </c:pt>
                <c:pt idx="2896" formatCode="General">
                  <c:v>86</c:v>
                </c:pt>
                <c:pt idx="2897" formatCode="General">
                  <c:v>86</c:v>
                </c:pt>
                <c:pt idx="2898" formatCode="General">
                  <c:v>87</c:v>
                </c:pt>
                <c:pt idx="2899" formatCode="General">
                  <c:v>87</c:v>
                </c:pt>
                <c:pt idx="2900" formatCode="General">
                  <c:v>87</c:v>
                </c:pt>
                <c:pt idx="2901" formatCode="General">
                  <c:v>87</c:v>
                </c:pt>
                <c:pt idx="2902" formatCode="General">
                  <c:v>87</c:v>
                </c:pt>
                <c:pt idx="2903" formatCode="General">
                  <c:v>87</c:v>
                </c:pt>
                <c:pt idx="2904" formatCode="General">
                  <c:v>87</c:v>
                </c:pt>
                <c:pt idx="2905" formatCode="General">
                  <c:v>87</c:v>
                </c:pt>
                <c:pt idx="2906" formatCode="General">
                  <c:v>87</c:v>
                </c:pt>
                <c:pt idx="2907" formatCode="General">
                  <c:v>88</c:v>
                </c:pt>
                <c:pt idx="2908" formatCode="General">
                  <c:v>88</c:v>
                </c:pt>
                <c:pt idx="2909" formatCode="General">
                  <c:v>88</c:v>
                </c:pt>
                <c:pt idx="2910" formatCode="General">
                  <c:v>88</c:v>
                </c:pt>
                <c:pt idx="2911" formatCode="General">
                  <c:v>88</c:v>
                </c:pt>
                <c:pt idx="2912" formatCode="General">
                  <c:v>88</c:v>
                </c:pt>
                <c:pt idx="2913" formatCode="General">
                  <c:v>88</c:v>
                </c:pt>
                <c:pt idx="2914" formatCode="General">
                  <c:v>88</c:v>
                </c:pt>
                <c:pt idx="2915" formatCode="General">
                  <c:v>88</c:v>
                </c:pt>
                <c:pt idx="2916" formatCode="General">
                  <c:v>88</c:v>
                </c:pt>
                <c:pt idx="2917" formatCode="General">
                  <c:v>89</c:v>
                </c:pt>
                <c:pt idx="2918" formatCode="General">
                  <c:v>89</c:v>
                </c:pt>
                <c:pt idx="2919" formatCode="General">
                  <c:v>89</c:v>
                </c:pt>
                <c:pt idx="2920" formatCode="General">
                  <c:v>89</c:v>
                </c:pt>
                <c:pt idx="2921" formatCode="General">
                  <c:v>89</c:v>
                </c:pt>
                <c:pt idx="2922" formatCode="General">
                  <c:v>89</c:v>
                </c:pt>
                <c:pt idx="2923" formatCode="General">
                  <c:v>89</c:v>
                </c:pt>
                <c:pt idx="2924" formatCode="General">
                  <c:v>89</c:v>
                </c:pt>
                <c:pt idx="2925" formatCode="General">
                  <c:v>89</c:v>
                </c:pt>
                <c:pt idx="2926" formatCode="General">
                  <c:v>89</c:v>
                </c:pt>
                <c:pt idx="2927" formatCode="General">
                  <c:v>89</c:v>
                </c:pt>
              </c:numCache>
            </c:numRef>
          </c:yVal>
          <c:smooth val="0"/>
          <c:extLst>
            <c:ext xmlns:c16="http://schemas.microsoft.com/office/drawing/2014/chart" uri="{C3380CC4-5D6E-409C-BE32-E72D297353CC}">
              <c16:uniqueId val="{00000001-2C51-4AAA-ADE3-6610AE0A61AB}"/>
            </c:ext>
          </c:extLst>
        </c:ser>
        <c:ser>
          <c:idx val="1"/>
          <c:order val="1"/>
          <c:tx>
            <c:v>Identity</c:v>
          </c:tx>
          <c:spPr>
            <a:ln w="15875" cap="rnd">
              <a:solidFill>
                <a:srgbClr val="787878"/>
              </a:solidFill>
              <a:prstDash val="dot"/>
            </a:ln>
          </c:spPr>
          <c:marker>
            <c:symbol val="none"/>
          </c:marker>
          <c:xVal>
            <c:numRef>
              <c:f>Univariate!UV_QQ_Beta</c:f>
              <c:numCache>
                <c:formatCode>0.0</c:formatCode>
                <c:ptCount val="292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formatCode="General">
                  <c:v>0</c:v>
                </c:pt>
                <c:pt idx="2001" formatCode="General">
                  <c:v>0</c:v>
                </c:pt>
                <c:pt idx="2002" formatCode="General">
                  <c:v>0</c:v>
                </c:pt>
                <c:pt idx="2003" formatCode="General">
                  <c:v>0</c:v>
                </c:pt>
                <c:pt idx="2004" formatCode="General">
                  <c:v>0</c:v>
                </c:pt>
                <c:pt idx="2005" formatCode="General">
                  <c:v>0</c:v>
                </c:pt>
                <c:pt idx="2006" formatCode="General">
                  <c:v>0</c:v>
                </c:pt>
                <c:pt idx="2007" formatCode="General">
                  <c:v>0</c:v>
                </c:pt>
                <c:pt idx="2008" formatCode="General">
                  <c:v>0</c:v>
                </c:pt>
                <c:pt idx="2009" formatCode="General">
                  <c:v>0</c:v>
                </c:pt>
                <c:pt idx="2010" formatCode="General">
                  <c:v>0</c:v>
                </c:pt>
                <c:pt idx="2011" formatCode="General">
                  <c:v>0</c:v>
                </c:pt>
                <c:pt idx="2012" formatCode="General">
                  <c:v>0</c:v>
                </c:pt>
                <c:pt idx="2013" formatCode="General">
                  <c:v>0</c:v>
                </c:pt>
                <c:pt idx="2014" formatCode="General">
                  <c:v>0</c:v>
                </c:pt>
                <c:pt idx="2015" formatCode="General">
                  <c:v>0</c:v>
                </c:pt>
                <c:pt idx="2016" formatCode="General">
                  <c:v>0</c:v>
                </c:pt>
                <c:pt idx="2017" formatCode="General">
                  <c:v>0</c:v>
                </c:pt>
                <c:pt idx="2018" formatCode="General">
                  <c:v>0</c:v>
                </c:pt>
                <c:pt idx="2019" formatCode="General">
                  <c:v>0</c:v>
                </c:pt>
                <c:pt idx="2020" formatCode="General">
                  <c:v>0</c:v>
                </c:pt>
                <c:pt idx="2021" formatCode="General">
                  <c:v>0</c:v>
                </c:pt>
                <c:pt idx="2022" formatCode="General">
                  <c:v>0</c:v>
                </c:pt>
                <c:pt idx="2023" formatCode="General">
                  <c:v>0</c:v>
                </c:pt>
                <c:pt idx="2024" formatCode="General">
                  <c:v>0</c:v>
                </c:pt>
                <c:pt idx="2025" formatCode="General">
                  <c:v>0</c:v>
                </c:pt>
                <c:pt idx="2026" formatCode="General">
                  <c:v>0</c:v>
                </c:pt>
                <c:pt idx="2027" formatCode="General">
                  <c:v>0</c:v>
                </c:pt>
                <c:pt idx="2028" formatCode="General">
                  <c:v>0</c:v>
                </c:pt>
                <c:pt idx="2029" formatCode="General">
                  <c:v>0</c:v>
                </c:pt>
                <c:pt idx="2030" formatCode="General">
                  <c:v>0</c:v>
                </c:pt>
                <c:pt idx="2031" formatCode="General">
                  <c:v>0</c:v>
                </c:pt>
                <c:pt idx="2032" formatCode="General">
                  <c:v>0</c:v>
                </c:pt>
                <c:pt idx="2033" formatCode="General">
                  <c:v>0</c:v>
                </c:pt>
                <c:pt idx="2034" formatCode="General">
                  <c:v>0</c:v>
                </c:pt>
                <c:pt idx="2035" formatCode="General">
                  <c:v>0</c:v>
                </c:pt>
                <c:pt idx="2036" formatCode="General">
                  <c:v>0</c:v>
                </c:pt>
                <c:pt idx="2037" formatCode="General">
                  <c:v>0</c:v>
                </c:pt>
                <c:pt idx="2038" formatCode="General">
                  <c:v>0</c:v>
                </c:pt>
                <c:pt idx="2039" formatCode="General">
                  <c:v>0</c:v>
                </c:pt>
                <c:pt idx="2040" formatCode="General">
                  <c:v>0</c:v>
                </c:pt>
                <c:pt idx="2041" formatCode="General">
                  <c:v>0</c:v>
                </c:pt>
                <c:pt idx="2042" formatCode="General">
                  <c:v>0</c:v>
                </c:pt>
                <c:pt idx="2043" formatCode="General">
                  <c:v>0</c:v>
                </c:pt>
                <c:pt idx="2044" formatCode="General">
                  <c:v>0</c:v>
                </c:pt>
                <c:pt idx="2045" formatCode="General">
                  <c:v>0</c:v>
                </c:pt>
                <c:pt idx="2046" formatCode="General">
                  <c:v>0</c:v>
                </c:pt>
                <c:pt idx="2047" formatCode="General">
                  <c:v>0</c:v>
                </c:pt>
                <c:pt idx="2048" formatCode="General">
                  <c:v>0</c:v>
                </c:pt>
                <c:pt idx="2049" formatCode="General">
                  <c:v>0</c:v>
                </c:pt>
                <c:pt idx="2050" formatCode="General">
                  <c:v>0</c:v>
                </c:pt>
                <c:pt idx="2051" formatCode="General">
                  <c:v>0</c:v>
                </c:pt>
                <c:pt idx="2052" formatCode="General">
                  <c:v>0</c:v>
                </c:pt>
                <c:pt idx="2053" formatCode="General">
                  <c:v>0</c:v>
                </c:pt>
                <c:pt idx="2054" formatCode="General">
                  <c:v>0</c:v>
                </c:pt>
                <c:pt idx="2055" formatCode="General">
                  <c:v>0</c:v>
                </c:pt>
                <c:pt idx="2056" formatCode="General">
                  <c:v>0</c:v>
                </c:pt>
                <c:pt idx="2057" formatCode="General">
                  <c:v>0</c:v>
                </c:pt>
                <c:pt idx="2058" formatCode="General">
                  <c:v>0</c:v>
                </c:pt>
                <c:pt idx="2059" formatCode="General">
                  <c:v>0</c:v>
                </c:pt>
                <c:pt idx="2060" formatCode="General">
                  <c:v>0</c:v>
                </c:pt>
                <c:pt idx="2061" formatCode="General">
                  <c:v>0</c:v>
                </c:pt>
                <c:pt idx="2062" formatCode="General">
                  <c:v>0</c:v>
                </c:pt>
                <c:pt idx="2063" formatCode="General">
                  <c:v>0</c:v>
                </c:pt>
                <c:pt idx="2064" formatCode="General">
                  <c:v>0</c:v>
                </c:pt>
                <c:pt idx="2065" formatCode="General">
                  <c:v>0</c:v>
                </c:pt>
                <c:pt idx="2066" formatCode="General">
                  <c:v>0</c:v>
                </c:pt>
                <c:pt idx="2067" formatCode="General">
                  <c:v>0</c:v>
                </c:pt>
                <c:pt idx="2068" formatCode="General">
                  <c:v>0</c:v>
                </c:pt>
                <c:pt idx="2069" formatCode="General">
                  <c:v>0</c:v>
                </c:pt>
                <c:pt idx="2070" formatCode="General">
                  <c:v>0</c:v>
                </c:pt>
                <c:pt idx="2071" formatCode="General">
                  <c:v>0</c:v>
                </c:pt>
                <c:pt idx="2072" formatCode="General">
                  <c:v>0</c:v>
                </c:pt>
                <c:pt idx="2073" formatCode="General">
                  <c:v>0</c:v>
                </c:pt>
                <c:pt idx="2074" formatCode="General">
                  <c:v>0</c:v>
                </c:pt>
                <c:pt idx="2075" formatCode="General">
                  <c:v>0</c:v>
                </c:pt>
                <c:pt idx="2076" formatCode="General">
                  <c:v>0</c:v>
                </c:pt>
                <c:pt idx="2077" formatCode="General">
                  <c:v>0</c:v>
                </c:pt>
                <c:pt idx="2078" formatCode="General">
                  <c:v>0</c:v>
                </c:pt>
                <c:pt idx="2079" formatCode="General">
                  <c:v>0</c:v>
                </c:pt>
                <c:pt idx="2080" formatCode="General">
                  <c:v>0</c:v>
                </c:pt>
                <c:pt idx="2081" formatCode="General">
                  <c:v>0</c:v>
                </c:pt>
                <c:pt idx="2082" formatCode="General">
                  <c:v>0</c:v>
                </c:pt>
                <c:pt idx="2083" formatCode="General">
                  <c:v>0</c:v>
                </c:pt>
                <c:pt idx="2084" formatCode="General">
                  <c:v>0</c:v>
                </c:pt>
                <c:pt idx="2085" formatCode="General">
                  <c:v>0</c:v>
                </c:pt>
                <c:pt idx="2086" formatCode="General">
                  <c:v>0</c:v>
                </c:pt>
                <c:pt idx="2087" formatCode="General">
                  <c:v>0</c:v>
                </c:pt>
                <c:pt idx="2088" formatCode="General">
                  <c:v>0</c:v>
                </c:pt>
                <c:pt idx="2089" formatCode="General">
                  <c:v>0</c:v>
                </c:pt>
                <c:pt idx="2090" formatCode="General">
                  <c:v>0</c:v>
                </c:pt>
                <c:pt idx="2091" formatCode="General">
                  <c:v>0</c:v>
                </c:pt>
                <c:pt idx="2092" formatCode="General">
                  <c:v>0</c:v>
                </c:pt>
                <c:pt idx="2093" formatCode="General">
                  <c:v>0</c:v>
                </c:pt>
                <c:pt idx="2094" formatCode="General">
                  <c:v>0</c:v>
                </c:pt>
                <c:pt idx="2095" formatCode="General">
                  <c:v>0</c:v>
                </c:pt>
                <c:pt idx="2096" formatCode="General">
                  <c:v>0</c:v>
                </c:pt>
                <c:pt idx="2097" formatCode="General">
                  <c:v>0</c:v>
                </c:pt>
                <c:pt idx="2098" formatCode="General">
                  <c:v>0</c:v>
                </c:pt>
                <c:pt idx="2099" formatCode="General">
                  <c:v>0</c:v>
                </c:pt>
                <c:pt idx="2100" formatCode="General">
                  <c:v>0</c:v>
                </c:pt>
                <c:pt idx="2101" formatCode="General">
                  <c:v>0</c:v>
                </c:pt>
                <c:pt idx="2102" formatCode="General">
                  <c:v>0</c:v>
                </c:pt>
                <c:pt idx="2103" formatCode="General">
                  <c:v>0</c:v>
                </c:pt>
                <c:pt idx="2104" formatCode="General">
                  <c:v>0</c:v>
                </c:pt>
                <c:pt idx="2105" formatCode="General">
                  <c:v>0</c:v>
                </c:pt>
                <c:pt idx="2106" formatCode="General">
                  <c:v>0</c:v>
                </c:pt>
                <c:pt idx="2107" formatCode="General">
                  <c:v>0</c:v>
                </c:pt>
                <c:pt idx="2108" formatCode="General">
                  <c:v>0</c:v>
                </c:pt>
                <c:pt idx="2109" formatCode="General">
                  <c:v>0</c:v>
                </c:pt>
                <c:pt idx="2110" formatCode="General">
                  <c:v>0</c:v>
                </c:pt>
                <c:pt idx="2111" formatCode="General">
                  <c:v>0</c:v>
                </c:pt>
                <c:pt idx="2112" formatCode="General">
                  <c:v>0</c:v>
                </c:pt>
                <c:pt idx="2113" formatCode="General">
                  <c:v>0</c:v>
                </c:pt>
                <c:pt idx="2114" formatCode="General">
                  <c:v>0</c:v>
                </c:pt>
                <c:pt idx="2115" formatCode="General">
                  <c:v>0</c:v>
                </c:pt>
                <c:pt idx="2116" formatCode="General">
                  <c:v>0</c:v>
                </c:pt>
                <c:pt idx="2117" formatCode="General">
                  <c:v>0</c:v>
                </c:pt>
                <c:pt idx="2118" formatCode="General">
                  <c:v>0</c:v>
                </c:pt>
                <c:pt idx="2119" formatCode="General">
                  <c:v>0</c:v>
                </c:pt>
                <c:pt idx="2120" formatCode="General">
                  <c:v>0</c:v>
                </c:pt>
                <c:pt idx="2121" formatCode="General">
                  <c:v>0</c:v>
                </c:pt>
                <c:pt idx="2122" formatCode="General">
                  <c:v>0</c:v>
                </c:pt>
                <c:pt idx="2123" formatCode="General">
                  <c:v>0</c:v>
                </c:pt>
                <c:pt idx="2124" formatCode="General">
                  <c:v>0</c:v>
                </c:pt>
                <c:pt idx="2125" formatCode="General">
                  <c:v>0</c:v>
                </c:pt>
                <c:pt idx="2126" formatCode="General">
                  <c:v>0</c:v>
                </c:pt>
                <c:pt idx="2127" formatCode="General">
                  <c:v>0</c:v>
                </c:pt>
                <c:pt idx="2128" formatCode="General">
                  <c:v>0</c:v>
                </c:pt>
                <c:pt idx="2129" formatCode="General">
                  <c:v>0</c:v>
                </c:pt>
                <c:pt idx="2130" formatCode="General">
                  <c:v>0</c:v>
                </c:pt>
                <c:pt idx="2131" formatCode="General">
                  <c:v>0</c:v>
                </c:pt>
                <c:pt idx="2132" formatCode="General">
                  <c:v>0</c:v>
                </c:pt>
                <c:pt idx="2133" formatCode="General">
                  <c:v>0</c:v>
                </c:pt>
                <c:pt idx="2134" formatCode="General">
                  <c:v>0</c:v>
                </c:pt>
                <c:pt idx="2135" formatCode="General">
                  <c:v>0</c:v>
                </c:pt>
                <c:pt idx="2136" formatCode="General">
                  <c:v>0</c:v>
                </c:pt>
                <c:pt idx="2137" formatCode="General">
                  <c:v>0</c:v>
                </c:pt>
                <c:pt idx="2138" formatCode="General">
                  <c:v>0</c:v>
                </c:pt>
                <c:pt idx="2139" formatCode="General">
                  <c:v>0</c:v>
                </c:pt>
                <c:pt idx="2140" formatCode="General">
                  <c:v>0</c:v>
                </c:pt>
                <c:pt idx="2141" formatCode="General">
                  <c:v>0</c:v>
                </c:pt>
                <c:pt idx="2142" formatCode="General">
                  <c:v>0</c:v>
                </c:pt>
                <c:pt idx="2143" formatCode="General">
                  <c:v>0</c:v>
                </c:pt>
                <c:pt idx="2144" formatCode="General">
                  <c:v>0</c:v>
                </c:pt>
                <c:pt idx="2145" formatCode="General">
                  <c:v>0</c:v>
                </c:pt>
                <c:pt idx="2146" formatCode="General">
                  <c:v>0</c:v>
                </c:pt>
                <c:pt idx="2147" formatCode="General">
                  <c:v>0</c:v>
                </c:pt>
                <c:pt idx="2148" formatCode="General">
                  <c:v>0</c:v>
                </c:pt>
                <c:pt idx="2149" formatCode="General">
                  <c:v>0</c:v>
                </c:pt>
                <c:pt idx="2150" formatCode="General">
                  <c:v>0</c:v>
                </c:pt>
                <c:pt idx="2151" formatCode="General">
                  <c:v>0</c:v>
                </c:pt>
                <c:pt idx="2152" formatCode="General">
                  <c:v>0</c:v>
                </c:pt>
                <c:pt idx="2153" formatCode="General">
                  <c:v>0</c:v>
                </c:pt>
                <c:pt idx="2154" formatCode="General">
                  <c:v>0</c:v>
                </c:pt>
                <c:pt idx="2155" formatCode="General">
                  <c:v>0</c:v>
                </c:pt>
                <c:pt idx="2156" formatCode="General">
                  <c:v>0</c:v>
                </c:pt>
                <c:pt idx="2157" formatCode="General">
                  <c:v>0</c:v>
                </c:pt>
                <c:pt idx="2158" formatCode="General">
                  <c:v>0</c:v>
                </c:pt>
                <c:pt idx="2159" formatCode="General">
                  <c:v>0</c:v>
                </c:pt>
                <c:pt idx="2160" formatCode="General">
                  <c:v>0</c:v>
                </c:pt>
                <c:pt idx="2161" formatCode="General">
                  <c:v>0</c:v>
                </c:pt>
                <c:pt idx="2162" formatCode="General">
                  <c:v>0</c:v>
                </c:pt>
                <c:pt idx="2163" formatCode="General">
                  <c:v>0</c:v>
                </c:pt>
                <c:pt idx="2164" formatCode="General">
                  <c:v>0</c:v>
                </c:pt>
                <c:pt idx="2165" formatCode="General">
                  <c:v>0</c:v>
                </c:pt>
                <c:pt idx="2166" formatCode="General">
                  <c:v>0</c:v>
                </c:pt>
                <c:pt idx="2167" formatCode="General">
                  <c:v>0</c:v>
                </c:pt>
                <c:pt idx="2168" formatCode="General">
                  <c:v>0</c:v>
                </c:pt>
                <c:pt idx="2169" formatCode="General">
                  <c:v>0</c:v>
                </c:pt>
                <c:pt idx="2170" formatCode="General">
                  <c:v>0</c:v>
                </c:pt>
                <c:pt idx="2171" formatCode="General">
                  <c:v>0</c:v>
                </c:pt>
                <c:pt idx="2172" formatCode="General">
                  <c:v>0</c:v>
                </c:pt>
                <c:pt idx="2173" formatCode="General">
                  <c:v>0</c:v>
                </c:pt>
                <c:pt idx="2174" formatCode="General">
                  <c:v>0</c:v>
                </c:pt>
                <c:pt idx="2175" formatCode="General">
                  <c:v>0</c:v>
                </c:pt>
                <c:pt idx="2176" formatCode="General">
                  <c:v>0</c:v>
                </c:pt>
                <c:pt idx="2177" formatCode="General">
                  <c:v>0</c:v>
                </c:pt>
                <c:pt idx="2178" formatCode="General">
                  <c:v>0</c:v>
                </c:pt>
                <c:pt idx="2179" formatCode="General">
                  <c:v>0</c:v>
                </c:pt>
                <c:pt idx="2180" formatCode="General">
                  <c:v>0</c:v>
                </c:pt>
                <c:pt idx="2181" formatCode="General">
                  <c:v>0</c:v>
                </c:pt>
                <c:pt idx="2182" formatCode="General">
                  <c:v>0</c:v>
                </c:pt>
                <c:pt idx="2183" formatCode="General">
                  <c:v>0</c:v>
                </c:pt>
                <c:pt idx="2184" formatCode="General">
                  <c:v>0</c:v>
                </c:pt>
                <c:pt idx="2185" formatCode="General">
                  <c:v>0</c:v>
                </c:pt>
                <c:pt idx="2186" formatCode="General">
                  <c:v>0</c:v>
                </c:pt>
                <c:pt idx="2187" formatCode="General">
                  <c:v>0</c:v>
                </c:pt>
                <c:pt idx="2188" formatCode="General">
                  <c:v>0</c:v>
                </c:pt>
                <c:pt idx="2189" formatCode="General">
                  <c:v>0</c:v>
                </c:pt>
                <c:pt idx="2190" formatCode="General">
                  <c:v>0</c:v>
                </c:pt>
                <c:pt idx="2191" formatCode="General">
                  <c:v>0</c:v>
                </c:pt>
                <c:pt idx="2192" formatCode="General">
                  <c:v>0</c:v>
                </c:pt>
                <c:pt idx="2193" formatCode="General">
                  <c:v>0</c:v>
                </c:pt>
                <c:pt idx="2194" formatCode="General">
                  <c:v>0</c:v>
                </c:pt>
                <c:pt idx="2195" formatCode="General">
                  <c:v>0</c:v>
                </c:pt>
                <c:pt idx="2196" formatCode="General">
                  <c:v>0</c:v>
                </c:pt>
                <c:pt idx="2197" formatCode="General">
                  <c:v>0</c:v>
                </c:pt>
                <c:pt idx="2198" formatCode="General">
                  <c:v>0</c:v>
                </c:pt>
                <c:pt idx="2199" formatCode="General">
                  <c:v>0</c:v>
                </c:pt>
                <c:pt idx="2200" formatCode="General">
                  <c:v>0</c:v>
                </c:pt>
                <c:pt idx="2201" formatCode="General">
                  <c:v>0</c:v>
                </c:pt>
                <c:pt idx="2202" formatCode="General">
                  <c:v>0</c:v>
                </c:pt>
                <c:pt idx="2203" formatCode="General">
                  <c:v>0</c:v>
                </c:pt>
                <c:pt idx="2204" formatCode="General">
                  <c:v>0</c:v>
                </c:pt>
                <c:pt idx="2205" formatCode="General">
                  <c:v>0</c:v>
                </c:pt>
                <c:pt idx="2206" formatCode="General">
                  <c:v>0</c:v>
                </c:pt>
                <c:pt idx="2207" formatCode="General">
                  <c:v>0</c:v>
                </c:pt>
                <c:pt idx="2208" formatCode="General">
                  <c:v>0</c:v>
                </c:pt>
                <c:pt idx="2209" formatCode="General">
                  <c:v>0</c:v>
                </c:pt>
                <c:pt idx="2210" formatCode="General">
                  <c:v>0</c:v>
                </c:pt>
                <c:pt idx="2211" formatCode="General">
                  <c:v>0</c:v>
                </c:pt>
                <c:pt idx="2212" formatCode="General">
                  <c:v>0</c:v>
                </c:pt>
                <c:pt idx="2213" formatCode="General">
                  <c:v>0</c:v>
                </c:pt>
                <c:pt idx="2214" formatCode="General">
                  <c:v>0</c:v>
                </c:pt>
                <c:pt idx="2215" formatCode="General">
                  <c:v>0</c:v>
                </c:pt>
                <c:pt idx="2216" formatCode="General">
                  <c:v>0</c:v>
                </c:pt>
                <c:pt idx="2217" formatCode="General">
                  <c:v>0</c:v>
                </c:pt>
                <c:pt idx="2218" formatCode="General">
                  <c:v>0</c:v>
                </c:pt>
                <c:pt idx="2219" formatCode="General">
                  <c:v>0</c:v>
                </c:pt>
                <c:pt idx="2220" formatCode="General">
                  <c:v>0</c:v>
                </c:pt>
                <c:pt idx="2221" formatCode="General">
                  <c:v>0</c:v>
                </c:pt>
                <c:pt idx="2222" formatCode="General">
                  <c:v>0</c:v>
                </c:pt>
                <c:pt idx="2223" formatCode="General">
                  <c:v>0</c:v>
                </c:pt>
                <c:pt idx="2224" formatCode="General">
                  <c:v>0</c:v>
                </c:pt>
                <c:pt idx="2225" formatCode="General">
                  <c:v>0</c:v>
                </c:pt>
                <c:pt idx="2226" formatCode="General">
                  <c:v>0</c:v>
                </c:pt>
                <c:pt idx="2227" formatCode="General">
                  <c:v>0</c:v>
                </c:pt>
                <c:pt idx="2228" formatCode="General">
                  <c:v>0</c:v>
                </c:pt>
                <c:pt idx="2229" formatCode="General">
                  <c:v>0</c:v>
                </c:pt>
                <c:pt idx="2230" formatCode="General">
                  <c:v>0</c:v>
                </c:pt>
                <c:pt idx="2231" formatCode="General">
                  <c:v>0</c:v>
                </c:pt>
                <c:pt idx="2232" formatCode="General">
                  <c:v>0</c:v>
                </c:pt>
                <c:pt idx="2233" formatCode="General">
                  <c:v>0</c:v>
                </c:pt>
                <c:pt idx="2234" formatCode="General">
                  <c:v>0</c:v>
                </c:pt>
                <c:pt idx="2235" formatCode="General">
                  <c:v>0</c:v>
                </c:pt>
                <c:pt idx="2236" formatCode="General">
                  <c:v>0</c:v>
                </c:pt>
                <c:pt idx="2237" formatCode="General">
                  <c:v>0</c:v>
                </c:pt>
                <c:pt idx="2238" formatCode="General">
                  <c:v>0</c:v>
                </c:pt>
                <c:pt idx="2239" formatCode="General">
                  <c:v>0</c:v>
                </c:pt>
                <c:pt idx="2240" formatCode="General">
                  <c:v>0</c:v>
                </c:pt>
                <c:pt idx="2241" formatCode="General">
                  <c:v>0</c:v>
                </c:pt>
                <c:pt idx="2242" formatCode="General">
                  <c:v>0</c:v>
                </c:pt>
                <c:pt idx="2243" formatCode="General">
                  <c:v>0</c:v>
                </c:pt>
                <c:pt idx="2244" formatCode="General">
                  <c:v>0</c:v>
                </c:pt>
                <c:pt idx="2245" formatCode="General">
                  <c:v>0</c:v>
                </c:pt>
                <c:pt idx="2246" formatCode="General">
                  <c:v>0</c:v>
                </c:pt>
                <c:pt idx="2247" formatCode="General">
                  <c:v>0</c:v>
                </c:pt>
                <c:pt idx="2248" formatCode="General">
                  <c:v>0</c:v>
                </c:pt>
                <c:pt idx="2249" formatCode="General">
                  <c:v>0</c:v>
                </c:pt>
                <c:pt idx="2250" formatCode="General">
                  <c:v>0</c:v>
                </c:pt>
                <c:pt idx="2251" formatCode="General">
                  <c:v>0</c:v>
                </c:pt>
                <c:pt idx="2252" formatCode="General">
                  <c:v>0</c:v>
                </c:pt>
                <c:pt idx="2253" formatCode="General">
                  <c:v>0</c:v>
                </c:pt>
                <c:pt idx="2254" formatCode="General">
                  <c:v>0</c:v>
                </c:pt>
                <c:pt idx="2255" formatCode="General">
                  <c:v>0</c:v>
                </c:pt>
                <c:pt idx="2256" formatCode="General">
                  <c:v>0</c:v>
                </c:pt>
                <c:pt idx="2257" formatCode="General">
                  <c:v>0</c:v>
                </c:pt>
                <c:pt idx="2258" formatCode="General">
                  <c:v>0</c:v>
                </c:pt>
                <c:pt idx="2259" formatCode="General">
                  <c:v>0</c:v>
                </c:pt>
                <c:pt idx="2260" formatCode="General">
                  <c:v>0</c:v>
                </c:pt>
                <c:pt idx="2261" formatCode="General">
                  <c:v>0</c:v>
                </c:pt>
                <c:pt idx="2262" formatCode="General">
                  <c:v>0</c:v>
                </c:pt>
                <c:pt idx="2263" formatCode="General">
                  <c:v>0</c:v>
                </c:pt>
                <c:pt idx="2264" formatCode="General">
                  <c:v>0</c:v>
                </c:pt>
                <c:pt idx="2265" formatCode="General">
                  <c:v>0</c:v>
                </c:pt>
                <c:pt idx="2266" formatCode="General">
                  <c:v>0</c:v>
                </c:pt>
                <c:pt idx="2267" formatCode="General">
                  <c:v>0</c:v>
                </c:pt>
                <c:pt idx="2268" formatCode="General">
                  <c:v>0</c:v>
                </c:pt>
                <c:pt idx="2269" formatCode="General">
                  <c:v>0</c:v>
                </c:pt>
                <c:pt idx="2270" formatCode="General">
                  <c:v>0</c:v>
                </c:pt>
                <c:pt idx="2271" formatCode="General">
                  <c:v>0</c:v>
                </c:pt>
                <c:pt idx="2272" formatCode="General">
                  <c:v>0</c:v>
                </c:pt>
                <c:pt idx="2273" formatCode="General">
                  <c:v>0</c:v>
                </c:pt>
                <c:pt idx="2274" formatCode="General">
                  <c:v>0</c:v>
                </c:pt>
                <c:pt idx="2275" formatCode="General">
                  <c:v>0</c:v>
                </c:pt>
                <c:pt idx="2276" formatCode="General">
                  <c:v>0</c:v>
                </c:pt>
                <c:pt idx="2277" formatCode="General">
                  <c:v>0</c:v>
                </c:pt>
                <c:pt idx="2278" formatCode="General">
                  <c:v>0</c:v>
                </c:pt>
                <c:pt idx="2279" formatCode="General">
                  <c:v>0</c:v>
                </c:pt>
                <c:pt idx="2280" formatCode="General">
                  <c:v>0</c:v>
                </c:pt>
                <c:pt idx="2281" formatCode="General">
                  <c:v>0</c:v>
                </c:pt>
                <c:pt idx="2282" formatCode="General">
                  <c:v>0</c:v>
                </c:pt>
                <c:pt idx="2283" formatCode="General">
                  <c:v>0</c:v>
                </c:pt>
                <c:pt idx="2284" formatCode="General">
                  <c:v>0</c:v>
                </c:pt>
                <c:pt idx="2285" formatCode="General">
                  <c:v>0</c:v>
                </c:pt>
                <c:pt idx="2286" formatCode="General">
                  <c:v>0</c:v>
                </c:pt>
                <c:pt idx="2287" formatCode="General">
                  <c:v>0</c:v>
                </c:pt>
                <c:pt idx="2288" formatCode="General">
                  <c:v>0</c:v>
                </c:pt>
                <c:pt idx="2289" formatCode="General">
                  <c:v>0</c:v>
                </c:pt>
                <c:pt idx="2290" formatCode="General">
                  <c:v>0</c:v>
                </c:pt>
                <c:pt idx="2291" formatCode="General">
                  <c:v>0</c:v>
                </c:pt>
                <c:pt idx="2292" formatCode="General">
                  <c:v>0</c:v>
                </c:pt>
                <c:pt idx="2293" formatCode="General">
                  <c:v>0</c:v>
                </c:pt>
                <c:pt idx="2294" formatCode="General">
                  <c:v>0</c:v>
                </c:pt>
                <c:pt idx="2295" formatCode="General">
                  <c:v>0</c:v>
                </c:pt>
                <c:pt idx="2296" formatCode="General">
                  <c:v>0</c:v>
                </c:pt>
                <c:pt idx="2297" formatCode="General">
                  <c:v>0</c:v>
                </c:pt>
                <c:pt idx="2298" formatCode="General">
                  <c:v>0</c:v>
                </c:pt>
                <c:pt idx="2299" formatCode="General">
                  <c:v>0</c:v>
                </c:pt>
                <c:pt idx="2300" formatCode="General">
                  <c:v>0</c:v>
                </c:pt>
                <c:pt idx="2301" formatCode="General">
                  <c:v>0</c:v>
                </c:pt>
                <c:pt idx="2302" formatCode="General">
                  <c:v>0</c:v>
                </c:pt>
                <c:pt idx="2303" formatCode="General">
                  <c:v>0</c:v>
                </c:pt>
                <c:pt idx="2304" formatCode="General">
                  <c:v>0</c:v>
                </c:pt>
                <c:pt idx="2305" formatCode="General">
                  <c:v>0</c:v>
                </c:pt>
                <c:pt idx="2306" formatCode="General">
                  <c:v>0</c:v>
                </c:pt>
                <c:pt idx="2307" formatCode="General">
                  <c:v>0</c:v>
                </c:pt>
                <c:pt idx="2308" formatCode="General">
                  <c:v>0</c:v>
                </c:pt>
                <c:pt idx="2309" formatCode="General">
                  <c:v>0</c:v>
                </c:pt>
                <c:pt idx="2310" formatCode="General">
                  <c:v>0</c:v>
                </c:pt>
                <c:pt idx="2311" formatCode="General">
                  <c:v>0</c:v>
                </c:pt>
                <c:pt idx="2312" formatCode="General">
                  <c:v>0</c:v>
                </c:pt>
                <c:pt idx="2313" formatCode="General">
                  <c:v>0</c:v>
                </c:pt>
                <c:pt idx="2314" formatCode="General">
                  <c:v>0</c:v>
                </c:pt>
                <c:pt idx="2315" formatCode="General">
                  <c:v>0</c:v>
                </c:pt>
                <c:pt idx="2316" formatCode="General">
                  <c:v>0</c:v>
                </c:pt>
                <c:pt idx="2317" formatCode="General">
                  <c:v>0</c:v>
                </c:pt>
                <c:pt idx="2318" formatCode="General">
                  <c:v>0</c:v>
                </c:pt>
                <c:pt idx="2319" formatCode="General">
                  <c:v>0</c:v>
                </c:pt>
                <c:pt idx="2320" formatCode="General">
                  <c:v>0</c:v>
                </c:pt>
                <c:pt idx="2321" formatCode="General">
                  <c:v>0</c:v>
                </c:pt>
                <c:pt idx="2322" formatCode="General">
                  <c:v>0</c:v>
                </c:pt>
                <c:pt idx="2323" formatCode="General">
                  <c:v>0</c:v>
                </c:pt>
                <c:pt idx="2324" formatCode="General">
                  <c:v>0</c:v>
                </c:pt>
                <c:pt idx="2325" formatCode="General">
                  <c:v>0</c:v>
                </c:pt>
                <c:pt idx="2326" formatCode="General">
                  <c:v>0</c:v>
                </c:pt>
                <c:pt idx="2327" formatCode="General">
                  <c:v>0</c:v>
                </c:pt>
                <c:pt idx="2328" formatCode="General">
                  <c:v>0</c:v>
                </c:pt>
                <c:pt idx="2329" formatCode="General">
                  <c:v>0</c:v>
                </c:pt>
                <c:pt idx="2330" formatCode="General">
                  <c:v>0</c:v>
                </c:pt>
                <c:pt idx="2331" formatCode="General">
                  <c:v>0</c:v>
                </c:pt>
                <c:pt idx="2332" formatCode="General">
                  <c:v>0</c:v>
                </c:pt>
                <c:pt idx="2333" formatCode="General">
                  <c:v>0</c:v>
                </c:pt>
                <c:pt idx="2334" formatCode="General">
                  <c:v>0</c:v>
                </c:pt>
                <c:pt idx="2335" formatCode="General">
                  <c:v>0</c:v>
                </c:pt>
                <c:pt idx="2336" formatCode="General">
                  <c:v>0</c:v>
                </c:pt>
                <c:pt idx="2337" formatCode="General">
                  <c:v>0</c:v>
                </c:pt>
                <c:pt idx="2338" formatCode="General">
                  <c:v>0</c:v>
                </c:pt>
                <c:pt idx="2339" formatCode="General">
                  <c:v>0</c:v>
                </c:pt>
                <c:pt idx="2340" formatCode="General">
                  <c:v>0</c:v>
                </c:pt>
                <c:pt idx="2341" formatCode="General">
                  <c:v>0</c:v>
                </c:pt>
                <c:pt idx="2342" formatCode="General">
                  <c:v>0</c:v>
                </c:pt>
                <c:pt idx="2343" formatCode="General">
                  <c:v>0</c:v>
                </c:pt>
                <c:pt idx="2344" formatCode="General">
                  <c:v>0</c:v>
                </c:pt>
                <c:pt idx="2345" formatCode="General">
                  <c:v>0</c:v>
                </c:pt>
                <c:pt idx="2346" formatCode="General">
                  <c:v>0</c:v>
                </c:pt>
                <c:pt idx="2347" formatCode="General">
                  <c:v>0</c:v>
                </c:pt>
                <c:pt idx="2348" formatCode="General">
                  <c:v>0</c:v>
                </c:pt>
                <c:pt idx="2349" formatCode="General">
                  <c:v>0</c:v>
                </c:pt>
                <c:pt idx="2350" formatCode="General">
                  <c:v>0</c:v>
                </c:pt>
                <c:pt idx="2351" formatCode="General">
                  <c:v>0</c:v>
                </c:pt>
                <c:pt idx="2352" formatCode="General">
                  <c:v>0</c:v>
                </c:pt>
                <c:pt idx="2353" formatCode="General">
                  <c:v>0</c:v>
                </c:pt>
                <c:pt idx="2354" formatCode="General">
                  <c:v>0</c:v>
                </c:pt>
                <c:pt idx="2355" formatCode="General">
                  <c:v>0</c:v>
                </c:pt>
                <c:pt idx="2356" formatCode="General">
                  <c:v>0</c:v>
                </c:pt>
                <c:pt idx="2357" formatCode="General">
                  <c:v>0</c:v>
                </c:pt>
                <c:pt idx="2358" formatCode="General">
                  <c:v>0</c:v>
                </c:pt>
                <c:pt idx="2359" formatCode="General">
                  <c:v>0</c:v>
                </c:pt>
                <c:pt idx="2360" formatCode="General">
                  <c:v>0</c:v>
                </c:pt>
                <c:pt idx="2361" formatCode="General">
                  <c:v>0</c:v>
                </c:pt>
                <c:pt idx="2362" formatCode="General">
                  <c:v>0</c:v>
                </c:pt>
                <c:pt idx="2363" formatCode="General">
                  <c:v>0</c:v>
                </c:pt>
                <c:pt idx="2364" formatCode="General">
                  <c:v>0</c:v>
                </c:pt>
                <c:pt idx="2365" formatCode="General">
                  <c:v>0</c:v>
                </c:pt>
                <c:pt idx="2366" formatCode="General">
                  <c:v>0</c:v>
                </c:pt>
                <c:pt idx="2367" formatCode="General">
                  <c:v>0</c:v>
                </c:pt>
                <c:pt idx="2368" formatCode="General">
                  <c:v>0</c:v>
                </c:pt>
                <c:pt idx="2369" formatCode="General">
                  <c:v>0</c:v>
                </c:pt>
                <c:pt idx="2370" formatCode="General">
                  <c:v>0</c:v>
                </c:pt>
                <c:pt idx="2371" formatCode="General">
                  <c:v>0</c:v>
                </c:pt>
                <c:pt idx="2372" formatCode="General">
                  <c:v>0</c:v>
                </c:pt>
                <c:pt idx="2373" formatCode="General">
                  <c:v>0</c:v>
                </c:pt>
                <c:pt idx="2374" formatCode="General">
                  <c:v>0</c:v>
                </c:pt>
                <c:pt idx="2375" formatCode="General">
                  <c:v>0</c:v>
                </c:pt>
                <c:pt idx="2376" formatCode="General">
                  <c:v>0</c:v>
                </c:pt>
                <c:pt idx="2377" formatCode="General">
                  <c:v>0</c:v>
                </c:pt>
                <c:pt idx="2378" formatCode="General">
                  <c:v>0</c:v>
                </c:pt>
                <c:pt idx="2379" formatCode="General">
                  <c:v>0</c:v>
                </c:pt>
                <c:pt idx="2380" formatCode="General">
                  <c:v>0</c:v>
                </c:pt>
                <c:pt idx="2381" formatCode="General">
                  <c:v>0</c:v>
                </c:pt>
                <c:pt idx="2382" formatCode="General">
                  <c:v>0</c:v>
                </c:pt>
                <c:pt idx="2383" formatCode="General">
                  <c:v>0</c:v>
                </c:pt>
                <c:pt idx="2384" formatCode="General">
                  <c:v>0</c:v>
                </c:pt>
                <c:pt idx="2385" formatCode="General">
                  <c:v>0</c:v>
                </c:pt>
                <c:pt idx="2386" formatCode="General">
                  <c:v>0</c:v>
                </c:pt>
                <c:pt idx="2387" formatCode="General">
                  <c:v>0</c:v>
                </c:pt>
                <c:pt idx="2388" formatCode="General">
                  <c:v>0</c:v>
                </c:pt>
                <c:pt idx="2389" formatCode="General">
                  <c:v>0</c:v>
                </c:pt>
                <c:pt idx="2390" formatCode="General">
                  <c:v>0</c:v>
                </c:pt>
                <c:pt idx="2391" formatCode="General">
                  <c:v>0</c:v>
                </c:pt>
                <c:pt idx="2392" formatCode="General">
                  <c:v>0</c:v>
                </c:pt>
                <c:pt idx="2393" formatCode="General">
                  <c:v>0</c:v>
                </c:pt>
                <c:pt idx="2394" formatCode="General">
                  <c:v>0</c:v>
                </c:pt>
                <c:pt idx="2395" formatCode="General">
                  <c:v>0</c:v>
                </c:pt>
                <c:pt idx="2396" formatCode="General">
                  <c:v>0</c:v>
                </c:pt>
                <c:pt idx="2397" formatCode="General">
                  <c:v>0</c:v>
                </c:pt>
                <c:pt idx="2398" formatCode="General">
                  <c:v>0</c:v>
                </c:pt>
                <c:pt idx="2399" formatCode="General">
                  <c:v>0</c:v>
                </c:pt>
                <c:pt idx="2400" formatCode="General">
                  <c:v>0</c:v>
                </c:pt>
                <c:pt idx="2401" formatCode="General">
                  <c:v>0</c:v>
                </c:pt>
                <c:pt idx="2402" formatCode="General">
                  <c:v>0</c:v>
                </c:pt>
                <c:pt idx="2403" formatCode="General">
                  <c:v>0</c:v>
                </c:pt>
                <c:pt idx="2404" formatCode="General">
                  <c:v>0</c:v>
                </c:pt>
                <c:pt idx="2405" formatCode="General">
                  <c:v>0</c:v>
                </c:pt>
                <c:pt idx="2406" formatCode="General">
                  <c:v>0</c:v>
                </c:pt>
                <c:pt idx="2407" formatCode="General">
                  <c:v>0</c:v>
                </c:pt>
                <c:pt idx="2408" formatCode="General">
                  <c:v>0</c:v>
                </c:pt>
                <c:pt idx="2409" formatCode="General">
                  <c:v>0</c:v>
                </c:pt>
                <c:pt idx="2410" formatCode="General">
                  <c:v>0</c:v>
                </c:pt>
                <c:pt idx="2411" formatCode="General">
                  <c:v>0</c:v>
                </c:pt>
                <c:pt idx="2412" formatCode="General">
                  <c:v>0</c:v>
                </c:pt>
                <c:pt idx="2413" formatCode="General">
                  <c:v>0</c:v>
                </c:pt>
                <c:pt idx="2414" formatCode="General">
                  <c:v>0</c:v>
                </c:pt>
                <c:pt idx="2415" formatCode="General">
                  <c:v>0</c:v>
                </c:pt>
                <c:pt idx="2416" formatCode="General">
                  <c:v>0</c:v>
                </c:pt>
                <c:pt idx="2417" formatCode="General">
                  <c:v>0</c:v>
                </c:pt>
                <c:pt idx="2418" formatCode="General">
                  <c:v>0</c:v>
                </c:pt>
                <c:pt idx="2419" formatCode="General">
                  <c:v>0</c:v>
                </c:pt>
                <c:pt idx="2420" formatCode="General">
                  <c:v>0</c:v>
                </c:pt>
                <c:pt idx="2421" formatCode="General">
                  <c:v>0</c:v>
                </c:pt>
                <c:pt idx="2422" formatCode="General">
                  <c:v>0</c:v>
                </c:pt>
                <c:pt idx="2423" formatCode="General">
                  <c:v>0</c:v>
                </c:pt>
                <c:pt idx="2424" formatCode="General">
                  <c:v>0</c:v>
                </c:pt>
                <c:pt idx="2425" formatCode="General">
                  <c:v>0</c:v>
                </c:pt>
                <c:pt idx="2426" formatCode="General">
                  <c:v>0</c:v>
                </c:pt>
                <c:pt idx="2427" formatCode="General">
                  <c:v>0</c:v>
                </c:pt>
                <c:pt idx="2428" formatCode="General">
                  <c:v>0</c:v>
                </c:pt>
                <c:pt idx="2429" formatCode="General">
                  <c:v>0</c:v>
                </c:pt>
                <c:pt idx="2430" formatCode="General">
                  <c:v>0</c:v>
                </c:pt>
                <c:pt idx="2431" formatCode="General">
                  <c:v>0</c:v>
                </c:pt>
                <c:pt idx="2432" formatCode="General">
                  <c:v>0</c:v>
                </c:pt>
                <c:pt idx="2433" formatCode="General">
                  <c:v>0</c:v>
                </c:pt>
                <c:pt idx="2434" formatCode="General">
                  <c:v>0</c:v>
                </c:pt>
                <c:pt idx="2435" formatCode="General">
                  <c:v>0</c:v>
                </c:pt>
                <c:pt idx="2436" formatCode="General">
                  <c:v>0</c:v>
                </c:pt>
                <c:pt idx="2437" formatCode="General">
                  <c:v>0</c:v>
                </c:pt>
                <c:pt idx="2438" formatCode="General">
                  <c:v>0</c:v>
                </c:pt>
                <c:pt idx="2439" formatCode="General">
                  <c:v>0</c:v>
                </c:pt>
                <c:pt idx="2440" formatCode="General">
                  <c:v>0</c:v>
                </c:pt>
                <c:pt idx="2441" formatCode="General">
                  <c:v>0</c:v>
                </c:pt>
                <c:pt idx="2442" formatCode="General">
                  <c:v>0</c:v>
                </c:pt>
                <c:pt idx="2443" formatCode="General">
                  <c:v>0</c:v>
                </c:pt>
                <c:pt idx="2444" formatCode="General">
                  <c:v>0</c:v>
                </c:pt>
                <c:pt idx="2445" formatCode="General">
                  <c:v>0</c:v>
                </c:pt>
                <c:pt idx="2446" formatCode="General">
                  <c:v>0</c:v>
                </c:pt>
                <c:pt idx="2447" formatCode="General">
                  <c:v>0</c:v>
                </c:pt>
                <c:pt idx="2448" formatCode="General">
                  <c:v>0</c:v>
                </c:pt>
                <c:pt idx="2449" formatCode="General">
                  <c:v>0</c:v>
                </c:pt>
                <c:pt idx="2450" formatCode="General">
                  <c:v>0</c:v>
                </c:pt>
                <c:pt idx="2451" formatCode="General">
                  <c:v>0</c:v>
                </c:pt>
                <c:pt idx="2452" formatCode="General">
                  <c:v>0</c:v>
                </c:pt>
                <c:pt idx="2453" formatCode="General">
                  <c:v>0</c:v>
                </c:pt>
                <c:pt idx="2454" formatCode="General">
                  <c:v>0</c:v>
                </c:pt>
                <c:pt idx="2455" formatCode="General">
                  <c:v>0</c:v>
                </c:pt>
                <c:pt idx="2456" formatCode="General">
                  <c:v>0</c:v>
                </c:pt>
                <c:pt idx="2457" formatCode="General">
                  <c:v>0</c:v>
                </c:pt>
                <c:pt idx="2458" formatCode="General">
                  <c:v>0</c:v>
                </c:pt>
                <c:pt idx="2459" formatCode="General">
                  <c:v>0</c:v>
                </c:pt>
                <c:pt idx="2460" formatCode="General">
                  <c:v>0</c:v>
                </c:pt>
                <c:pt idx="2461" formatCode="General">
                  <c:v>0</c:v>
                </c:pt>
                <c:pt idx="2462" formatCode="General">
                  <c:v>0</c:v>
                </c:pt>
                <c:pt idx="2463" formatCode="General">
                  <c:v>0</c:v>
                </c:pt>
                <c:pt idx="2464" formatCode="General">
                  <c:v>0</c:v>
                </c:pt>
                <c:pt idx="2465" formatCode="General">
                  <c:v>0</c:v>
                </c:pt>
                <c:pt idx="2466" formatCode="General">
                  <c:v>0</c:v>
                </c:pt>
                <c:pt idx="2467" formatCode="General">
                  <c:v>0</c:v>
                </c:pt>
                <c:pt idx="2468" formatCode="General">
                  <c:v>0</c:v>
                </c:pt>
                <c:pt idx="2469" formatCode="General">
                  <c:v>0</c:v>
                </c:pt>
                <c:pt idx="2470" formatCode="General">
                  <c:v>0</c:v>
                </c:pt>
                <c:pt idx="2471" formatCode="General">
                  <c:v>0</c:v>
                </c:pt>
                <c:pt idx="2472" formatCode="General">
                  <c:v>0</c:v>
                </c:pt>
                <c:pt idx="2473" formatCode="General">
                  <c:v>0</c:v>
                </c:pt>
                <c:pt idx="2474" formatCode="General">
                  <c:v>0</c:v>
                </c:pt>
                <c:pt idx="2475" formatCode="General">
                  <c:v>0</c:v>
                </c:pt>
                <c:pt idx="2476" formatCode="General">
                  <c:v>0</c:v>
                </c:pt>
                <c:pt idx="2477" formatCode="General">
                  <c:v>0</c:v>
                </c:pt>
                <c:pt idx="2478" formatCode="General">
                  <c:v>0</c:v>
                </c:pt>
                <c:pt idx="2479" formatCode="General">
                  <c:v>0</c:v>
                </c:pt>
                <c:pt idx="2480" formatCode="General">
                  <c:v>0</c:v>
                </c:pt>
                <c:pt idx="2481" formatCode="General">
                  <c:v>0</c:v>
                </c:pt>
                <c:pt idx="2482" formatCode="General">
                  <c:v>0</c:v>
                </c:pt>
                <c:pt idx="2483" formatCode="General">
                  <c:v>0</c:v>
                </c:pt>
                <c:pt idx="2484" formatCode="General">
                  <c:v>0</c:v>
                </c:pt>
                <c:pt idx="2485" formatCode="General">
                  <c:v>0</c:v>
                </c:pt>
                <c:pt idx="2486" formatCode="General">
                  <c:v>0</c:v>
                </c:pt>
                <c:pt idx="2487" formatCode="General">
                  <c:v>0</c:v>
                </c:pt>
                <c:pt idx="2488" formatCode="General">
                  <c:v>0</c:v>
                </c:pt>
                <c:pt idx="2489" formatCode="General">
                  <c:v>0</c:v>
                </c:pt>
                <c:pt idx="2490" formatCode="General">
                  <c:v>0</c:v>
                </c:pt>
                <c:pt idx="2491" formatCode="General">
                  <c:v>0</c:v>
                </c:pt>
                <c:pt idx="2492" formatCode="General">
                  <c:v>0</c:v>
                </c:pt>
                <c:pt idx="2493" formatCode="General">
                  <c:v>0</c:v>
                </c:pt>
                <c:pt idx="2494" formatCode="General">
                  <c:v>0</c:v>
                </c:pt>
                <c:pt idx="2495" formatCode="General">
                  <c:v>0</c:v>
                </c:pt>
                <c:pt idx="2496" formatCode="General">
                  <c:v>0</c:v>
                </c:pt>
                <c:pt idx="2497" formatCode="General">
                  <c:v>0</c:v>
                </c:pt>
                <c:pt idx="2498" formatCode="General">
                  <c:v>0</c:v>
                </c:pt>
                <c:pt idx="2499" formatCode="General">
                  <c:v>0</c:v>
                </c:pt>
                <c:pt idx="2500" formatCode="General">
                  <c:v>0</c:v>
                </c:pt>
                <c:pt idx="2501" formatCode="General">
                  <c:v>0</c:v>
                </c:pt>
                <c:pt idx="2502" formatCode="General">
                  <c:v>0</c:v>
                </c:pt>
                <c:pt idx="2503" formatCode="General">
                  <c:v>0</c:v>
                </c:pt>
                <c:pt idx="2504" formatCode="General">
                  <c:v>0</c:v>
                </c:pt>
                <c:pt idx="2505" formatCode="General">
                  <c:v>0</c:v>
                </c:pt>
                <c:pt idx="2506" formatCode="General">
                  <c:v>0</c:v>
                </c:pt>
                <c:pt idx="2507" formatCode="General">
                  <c:v>0</c:v>
                </c:pt>
                <c:pt idx="2508" formatCode="General">
                  <c:v>0</c:v>
                </c:pt>
                <c:pt idx="2509" formatCode="General">
                  <c:v>0</c:v>
                </c:pt>
                <c:pt idx="2510" formatCode="General">
                  <c:v>0</c:v>
                </c:pt>
                <c:pt idx="2511" formatCode="General">
                  <c:v>0</c:v>
                </c:pt>
                <c:pt idx="2512" formatCode="General">
                  <c:v>0</c:v>
                </c:pt>
                <c:pt idx="2513" formatCode="General">
                  <c:v>0</c:v>
                </c:pt>
                <c:pt idx="2514" formatCode="General">
                  <c:v>0</c:v>
                </c:pt>
                <c:pt idx="2515" formatCode="General">
                  <c:v>0</c:v>
                </c:pt>
                <c:pt idx="2516" formatCode="General">
                  <c:v>0</c:v>
                </c:pt>
                <c:pt idx="2517" formatCode="General">
                  <c:v>0</c:v>
                </c:pt>
                <c:pt idx="2518" formatCode="General">
                  <c:v>0</c:v>
                </c:pt>
                <c:pt idx="2519" formatCode="General">
                  <c:v>0</c:v>
                </c:pt>
                <c:pt idx="2520" formatCode="General">
                  <c:v>0</c:v>
                </c:pt>
                <c:pt idx="2521" formatCode="General">
                  <c:v>0</c:v>
                </c:pt>
                <c:pt idx="2522" formatCode="General">
                  <c:v>0</c:v>
                </c:pt>
                <c:pt idx="2523" formatCode="General">
                  <c:v>0</c:v>
                </c:pt>
                <c:pt idx="2524" formatCode="General">
                  <c:v>0</c:v>
                </c:pt>
                <c:pt idx="2525" formatCode="General">
                  <c:v>0</c:v>
                </c:pt>
                <c:pt idx="2526" formatCode="General">
                  <c:v>0</c:v>
                </c:pt>
                <c:pt idx="2527" formatCode="General">
                  <c:v>0</c:v>
                </c:pt>
                <c:pt idx="2528" formatCode="General">
                  <c:v>0</c:v>
                </c:pt>
                <c:pt idx="2529" formatCode="General">
                  <c:v>0</c:v>
                </c:pt>
                <c:pt idx="2530" formatCode="General">
                  <c:v>0</c:v>
                </c:pt>
                <c:pt idx="2531" formatCode="General">
                  <c:v>0</c:v>
                </c:pt>
                <c:pt idx="2532" formatCode="General">
                  <c:v>0</c:v>
                </c:pt>
                <c:pt idx="2533" formatCode="General">
                  <c:v>0</c:v>
                </c:pt>
                <c:pt idx="2534" formatCode="General">
                  <c:v>0</c:v>
                </c:pt>
                <c:pt idx="2535" formatCode="General">
                  <c:v>0</c:v>
                </c:pt>
                <c:pt idx="2536" formatCode="General">
                  <c:v>0</c:v>
                </c:pt>
                <c:pt idx="2537" formatCode="General">
                  <c:v>0</c:v>
                </c:pt>
                <c:pt idx="2538" formatCode="General">
                  <c:v>0</c:v>
                </c:pt>
                <c:pt idx="2539" formatCode="General">
                  <c:v>0</c:v>
                </c:pt>
                <c:pt idx="2540" formatCode="General">
                  <c:v>0</c:v>
                </c:pt>
                <c:pt idx="2541" formatCode="General">
                  <c:v>0</c:v>
                </c:pt>
                <c:pt idx="2542" formatCode="General">
                  <c:v>0</c:v>
                </c:pt>
                <c:pt idx="2543" formatCode="General">
                  <c:v>0</c:v>
                </c:pt>
                <c:pt idx="2544" formatCode="General">
                  <c:v>0</c:v>
                </c:pt>
                <c:pt idx="2545" formatCode="General">
                  <c:v>0</c:v>
                </c:pt>
                <c:pt idx="2546" formatCode="General">
                  <c:v>0</c:v>
                </c:pt>
                <c:pt idx="2547" formatCode="General">
                  <c:v>0</c:v>
                </c:pt>
                <c:pt idx="2548" formatCode="General">
                  <c:v>0</c:v>
                </c:pt>
                <c:pt idx="2549" formatCode="General">
                  <c:v>0</c:v>
                </c:pt>
                <c:pt idx="2550" formatCode="General">
                  <c:v>0</c:v>
                </c:pt>
                <c:pt idx="2551" formatCode="General">
                  <c:v>0</c:v>
                </c:pt>
                <c:pt idx="2552" formatCode="General">
                  <c:v>0</c:v>
                </c:pt>
                <c:pt idx="2553" formatCode="General">
                  <c:v>0</c:v>
                </c:pt>
                <c:pt idx="2554" formatCode="General">
                  <c:v>0</c:v>
                </c:pt>
                <c:pt idx="2555" formatCode="General">
                  <c:v>0</c:v>
                </c:pt>
                <c:pt idx="2556" formatCode="General">
                  <c:v>0</c:v>
                </c:pt>
                <c:pt idx="2557" formatCode="General">
                  <c:v>0</c:v>
                </c:pt>
                <c:pt idx="2558" formatCode="General">
                  <c:v>0</c:v>
                </c:pt>
                <c:pt idx="2559" formatCode="General">
                  <c:v>0</c:v>
                </c:pt>
                <c:pt idx="2560" formatCode="General">
                  <c:v>0</c:v>
                </c:pt>
                <c:pt idx="2561" formatCode="General">
                  <c:v>0</c:v>
                </c:pt>
                <c:pt idx="2562" formatCode="General">
                  <c:v>0</c:v>
                </c:pt>
                <c:pt idx="2563" formatCode="General">
                  <c:v>0</c:v>
                </c:pt>
                <c:pt idx="2564" formatCode="General">
                  <c:v>0</c:v>
                </c:pt>
                <c:pt idx="2565" formatCode="General">
                  <c:v>0</c:v>
                </c:pt>
                <c:pt idx="2566" formatCode="General">
                  <c:v>0</c:v>
                </c:pt>
                <c:pt idx="2567" formatCode="General">
                  <c:v>0</c:v>
                </c:pt>
                <c:pt idx="2568" formatCode="General">
                  <c:v>0</c:v>
                </c:pt>
                <c:pt idx="2569" formatCode="General">
                  <c:v>0</c:v>
                </c:pt>
                <c:pt idx="2570" formatCode="General">
                  <c:v>0</c:v>
                </c:pt>
                <c:pt idx="2571" formatCode="General">
                  <c:v>0</c:v>
                </c:pt>
                <c:pt idx="2572" formatCode="General">
                  <c:v>0</c:v>
                </c:pt>
                <c:pt idx="2573" formatCode="General">
                  <c:v>0</c:v>
                </c:pt>
                <c:pt idx="2574" formatCode="General">
                  <c:v>0</c:v>
                </c:pt>
                <c:pt idx="2575" formatCode="General">
                  <c:v>0</c:v>
                </c:pt>
                <c:pt idx="2576" formatCode="General">
                  <c:v>0</c:v>
                </c:pt>
                <c:pt idx="2577" formatCode="General">
                  <c:v>0</c:v>
                </c:pt>
                <c:pt idx="2578" formatCode="General">
                  <c:v>0</c:v>
                </c:pt>
                <c:pt idx="2579" formatCode="General">
                  <c:v>0</c:v>
                </c:pt>
                <c:pt idx="2580" formatCode="General">
                  <c:v>0</c:v>
                </c:pt>
                <c:pt idx="2581" formatCode="General">
                  <c:v>0</c:v>
                </c:pt>
                <c:pt idx="2582" formatCode="General">
                  <c:v>0</c:v>
                </c:pt>
                <c:pt idx="2583" formatCode="General">
                  <c:v>0</c:v>
                </c:pt>
                <c:pt idx="2584" formatCode="General">
                  <c:v>0</c:v>
                </c:pt>
                <c:pt idx="2585" formatCode="General">
                  <c:v>0</c:v>
                </c:pt>
                <c:pt idx="2586" formatCode="General">
                  <c:v>0</c:v>
                </c:pt>
                <c:pt idx="2587" formatCode="General">
                  <c:v>0</c:v>
                </c:pt>
                <c:pt idx="2588" formatCode="General">
                  <c:v>0</c:v>
                </c:pt>
                <c:pt idx="2589" formatCode="General">
                  <c:v>0</c:v>
                </c:pt>
                <c:pt idx="2590" formatCode="General">
                  <c:v>0</c:v>
                </c:pt>
                <c:pt idx="2591" formatCode="General">
                  <c:v>0</c:v>
                </c:pt>
                <c:pt idx="2592" formatCode="General">
                  <c:v>0</c:v>
                </c:pt>
                <c:pt idx="2593" formatCode="General">
                  <c:v>0</c:v>
                </c:pt>
                <c:pt idx="2594" formatCode="General">
                  <c:v>0</c:v>
                </c:pt>
                <c:pt idx="2595" formatCode="General">
                  <c:v>0</c:v>
                </c:pt>
                <c:pt idx="2596" formatCode="General">
                  <c:v>0</c:v>
                </c:pt>
                <c:pt idx="2597" formatCode="General">
                  <c:v>0</c:v>
                </c:pt>
                <c:pt idx="2598" formatCode="General">
                  <c:v>0</c:v>
                </c:pt>
                <c:pt idx="2599" formatCode="General">
                  <c:v>0</c:v>
                </c:pt>
                <c:pt idx="2600" formatCode="General">
                  <c:v>0</c:v>
                </c:pt>
                <c:pt idx="2601" formatCode="General">
                  <c:v>0</c:v>
                </c:pt>
                <c:pt idx="2602" formatCode="General">
                  <c:v>0</c:v>
                </c:pt>
                <c:pt idx="2603" formatCode="General">
                  <c:v>0</c:v>
                </c:pt>
                <c:pt idx="2604" formatCode="General">
                  <c:v>0</c:v>
                </c:pt>
                <c:pt idx="2605" formatCode="General">
                  <c:v>0</c:v>
                </c:pt>
                <c:pt idx="2606" formatCode="General">
                  <c:v>0</c:v>
                </c:pt>
                <c:pt idx="2607" formatCode="General">
                  <c:v>0</c:v>
                </c:pt>
                <c:pt idx="2608" formatCode="General">
                  <c:v>0</c:v>
                </c:pt>
                <c:pt idx="2609" formatCode="General">
                  <c:v>0</c:v>
                </c:pt>
                <c:pt idx="2610" formatCode="General">
                  <c:v>0</c:v>
                </c:pt>
                <c:pt idx="2611" formatCode="General">
                  <c:v>0</c:v>
                </c:pt>
                <c:pt idx="2612" formatCode="General">
                  <c:v>0</c:v>
                </c:pt>
                <c:pt idx="2613" formatCode="General">
                  <c:v>0</c:v>
                </c:pt>
                <c:pt idx="2614" formatCode="General">
                  <c:v>0</c:v>
                </c:pt>
                <c:pt idx="2615" formatCode="General">
                  <c:v>0</c:v>
                </c:pt>
                <c:pt idx="2616" formatCode="General">
                  <c:v>0</c:v>
                </c:pt>
                <c:pt idx="2617" formatCode="General">
                  <c:v>0</c:v>
                </c:pt>
                <c:pt idx="2618" formatCode="General">
                  <c:v>0</c:v>
                </c:pt>
                <c:pt idx="2619" formatCode="General">
                  <c:v>0</c:v>
                </c:pt>
                <c:pt idx="2620" formatCode="General">
                  <c:v>0</c:v>
                </c:pt>
                <c:pt idx="2621" formatCode="General">
                  <c:v>0</c:v>
                </c:pt>
                <c:pt idx="2622" formatCode="General">
                  <c:v>0</c:v>
                </c:pt>
                <c:pt idx="2623" formatCode="General">
                  <c:v>0</c:v>
                </c:pt>
                <c:pt idx="2624" formatCode="General">
                  <c:v>0</c:v>
                </c:pt>
                <c:pt idx="2625" formatCode="General">
                  <c:v>0</c:v>
                </c:pt>
                <c:pt idx="2626" formatCode="General">
                  <c:v>0</c:v>
                </c:pt>
                <c:pt idx="2627" formatCode="General">
                  <c:v>0</c:v>
                </c:pt>
                <c:pt idx="2628" formatCode="General">
                  <c:v>0</c:v>
                </c:pt>
                <c:pt idx="2629" formatCode="General">
                  <c:v>0</c:v>
                </c:pt>
                <c:pt idx="2630" formatCode="General">
                  <c:v>0</c:v>
                </c:pt>
                <c:pt idx="2631" formatCode="General">
                  <c:v>0</c:v>
                </c:pt>
                <c:pt idx="2632" formatCode="General">
                  <c:v>0</c:v>
                </c:pt>
                <c:pt idx="2633" formatCode="General">
                  <c:v>0</c:v>
                </c:pt>
                <c:pt idx="2634" formatCode="General">
                  <c:v>0</c:v>
                </c:pt>
                <c:pt idx="2635" formatCode="General">
                  <c:v>0</c:v>
                </c:pt>
                <c:pt idx="2636" formatCode="General">
                  <c:v>0</c:v>
                </c:pt>
                <c:pt idx="2637" formatCode="General">
                  <c:v>0</c:v>
                </c:pt>
                <c:pt idx="2638" formatCode="General">
                  <c:v>0</c:v>
                </c:pt>
                <c:pt idx="2639" formatCode="General">
                  <c:v>0</c:v>
                </c:pt>
                <c:pt idx="2640" formatCode="General">
                  <c:v>0</c:v>
                </c:pt>
                <c:pt idx="2641" formatCode="General">
                  <c:v>0</c:v>
                </c:pt>
                <c:pt idx="2642" formatCode="General">
                  <c:v>0</c:v>
                </c:pt>
                <c:pt idx="2643" formatCode="General">
                  <c:v>0</c:v>
                </c:pt>
                <c:pt idx="2644" formatCode="General">
                  <c:v>0</c:v>
                </c:pt>
                <c:pt idx="2645" formatCode="General">
                  <c:v>0</c:v>
                </c:pt>
                <c:pt idx="2646" formatCode="General">
                  <c:v>0</c:v>
                </c:pt>
                <c:pt idx="2647" formatCode="General">
                  <c:v>0</c:v>
                </c:pt>
                <c:pt idx="2648" formatCode="General">
                  <c:v>0</c:v>
                </c:pt>
                <c:pt idx="2649" formatCode="General">
                  <c:v>0</c:v>
                </c:pt>
                <c:pt idx="2650" formatCode="General">
                  <c:v>0</c:v>
                </c:pt>
                <c:pt idx="2651" formatCode="General">
                  <c:v>0</c:v>
                </c:pt>
                <c:pt idx="2652" formatCode="General">
                  <c:v>0</c:v>
                </c:pt>
                <c:pt idx="2653" formatCode="General">
                  <c:v>0</c:v>
                </c:pt>
                <c:pt idx="2654" formatCode="General">
                  <c:v>0</c:v>
                </c:pt>
                <c:pt idx="2655" formatCode="General">
                  <c:v>0</c:v>
                </c:pt>
                <c:pt idx="2656" formatCode="General">
                  <c:v>0</c:v>
                </c:pt>
                <c:pt idx="2657" formatCode="General">
                  <c:v>0</c:v>
                </c:pt>
                <c:pt idx="2658" formatCode="General">
                  <c:v>0</c:v>
                </c:pt>
                <c:pt idx="2659" formatCode="General">
                  <c:v>0</c:v>
                </c:pt>
                <c:pt idx="2660" formatCode="General">
                  <c:v>0</c:v>
                </c:pt>
                <c:pt idx="2661" formatCode="General">
                  <c:v>0</c:v>
                </c:pt>
                <c:pt idx="2662" formatCode="General">
                  <c:v>0</c:v>
                </c:pt>
                <c:pt idx="2663" formatCode="General">
                  <c:v>0</c:v>
                </c:pt>
                <c:pt idx="2664" formatCode="General">
                  <c:v>0</c:v>
                </c:pt>
                <c:pt idx="2665" formatCode="General">
                  <c:v>0</c:v>
                </c:pt>
                <c:pt idx="2666" formatCode="General">
                  <c:v>0</c:v>
                </c:pt>
                <c:pt idx="2667" formatCode="General">
                  <c:v>0</c:v>
                </c:pt>
                <c:pt idx="2668" formatCode="General">
                  <c:v>0</c:v>
                </c:pt>
                <c:pt idx="2669" formatCode="General">
                  <c:v>0</c:v>
                </c:pt>
                <c:pt idx="2670" formatCode="General">
                  <c:v>0</c:v>
                </c:pt>
                <c:pt idx="2671" formatCode="General">
                  <c:v>0</c:v>
                </c:pt>
                <c:pt idx="2672" formatCode="General">
                  <c:v>0</c:v>
                </c:pt>
                <c:pt idx="2673" formatCode="General">
                  <c:v>0</c:v>
                </c:pt>
                <c:pt idx="2674" formatCode="General">
                  <c:v>0</c:v>
                </c:pt>
                <c:pt idx="2675" formatCode="General">
                  <c:v>0</c:v>
                </c:pt>
                <c:pt idx="2676" formatCode="General">
                  <c:v>0</c:v>
                </c:pt>
                <c:pt idx="2677" formatCode="General">
                  <c:v>0</c:v>
                </c:pt>
                <c:pt idx="2678" formatCode="General">
                  <c:v>0</c:v>
                </c:pt>
                <c:pt idx="2679" formatCode="General">
                  <c:v>0</c:v>
                </c:pt>
                <c:pt idx="2680" formatCode="General">
                  <c:v>0</c:v>
                </c:pt>
                <c:pt idx="2681" formatCode="General">
                  <c:v>0</c:v>
                </c:pt>
                <c:pt idx="2682" formatCode="General">
                  <c:v>0</c:v>
                </c:pt>
                <c:pt idx="2683" formatCode="General">
                  <c:v>0</c:v>
                </c:pt>
                <c:pt idx="2684" formatCode="General">
                  <c:v>0</c:v>
                </c:pt>
                <c:pt idx="2685" formatCode="General">
                  <c:v>0</c:v>
                </c:pt>
                <c:pt idx="2686" formatCode="General">
                  <c:v>0</c:v>
                </c:pt>
                <c:pt idx="2687" formatCode="General">
                  <c:v>0</c:v>
                </c:pt>
                <c:pt idx="2688" formatCode="General">
                  <c:v>0</c:v>
                </c:pt>
                <c:pt idx="2689" formatCode="General">
                  <c:v>0</c:v>
                </c:pt>
                <c:pt idx="2690" formatCode="General">
                  <c:v>0</c:v>
                </c:pt>
                <c:pt idx="2691" formatCode="General">
                  <c:v>0</c:v>
                </c:pt>
                <c:pt idx="2692" formatCode="General">
                  <c:v>0</c:v>
                </c:pt>
                <c:pt idx="2693" formatCode="General">
                  <c:v>0</c:v>
                </c:pt>
                <c:pt idx="2694" formatCode="General">
                  <c:v>0</c:v>
                </c:pt>
                <c:pt idx="2695" formatCode="General">
                  <c:v>0</c:v>
                </c:pt>
                <c:pt idx="2696" formatCode="General">
                  <c:v>0</c:v>
                </c:pt>
                <c:pt idx="2697" formatCode="General">
                  <c:v>0</c:v>
                </c:pt>
                <c:pt idx="2698" formatCode="General">
                  <c:v>0</c:v>
                </c:pt>
                <c:pt idx="2699" formatCode="General">
                  <c:v>0</c:v>
                </c:pt>
                <c:pt idx="2700" formatCode="General">
                  <c:v>0</c:v>
                </c:pt>
                <c:pt idx="2701" formatCode="General">
                  <c:v>0</c:v>
                </c:pt>
                <c:pt idx="2702" formatCode="General">
                  <c:v>0</c:v>
                </c:pt>
                <c:pt idx="2703" formatCode="General">
                  <c:v>0</c:v>
                </c:pt>
                <c:pt idx="2704" formatCode="General">
                  <c:v>0</c:v>
                </c:pt>
                <c:pt idx="2705" formatCode="General">
                  <c:v>0</c:v>
                </c:pt>
                <c:pt idx="2706" formatCode="General">
                  <c:v>0</c:v>
                </c:pt>
                <c:pt idx="2707" formatCode="General">
                  <c:v>0</c:v>
                </c:pt>
                <c:pt idx="2708" formatCode="General">
                  <c:v>0</c:v>
                </c:pt>
                <c:pt idx="2709" formatCode="General">
                  <c:v>0</c:v>
                </c:pt>
                <c:pt idx="2710" formatCode="General">
                  <c:v>0</c:v>
                </c:pt>
                <c:pt idx="2711" formatCode="General">
                  <c:v>0</c:v>
                </c:pt>
                <c:pt idx="2712" formatCode="General">
                  <c:v>0</c:v>
                </c:pt>
                <c:pt idx="2713" formatCode="General">
                  <c:v>0</c:v>
                </c:pt>
                <c:pt idx="2714" formatCode="General">
                  <c:v>0</c:v>
                </c:pt>
                <c:pt idx="2715" formatCode="General">
                  <c:v>0</c:v>
                </c:pt>
                <c:pt idx="2716" formatCode="General">
                  <c:v>0</c:v>
                </c:pt>
                <c:pt idx="2717" formatCode="General">
                  <c:v>0</c:v>
                </c:pt>
                <c:pt idx="2718" formatCode="General">
                  <c:v>0</c:v>
                </c:pt>
                <c:pt idx="2719" formatCode="General">
                  <c:v>0</c:v>
                </c:pt>
                <c:pt idx="2720" formatCode="General">
                  <c:v>0</c:v>
                </c:pt>
                <c:pt idx="2721" formatCode="General">
                  <c:v>0</c:v>
                </c:pt>
                <c:pt idx="2722" formatCode="General">
                  <c:v>0</c:v>
                </c:pt>
                <c:pt idx="2723" formatCode="General">
                  <c:v>0</c:v>
                </c:pt>
                <c:pt idx="2724" formatCode="General">
                  <c:v>0</c:v>
                </c:pt>
                <c:pt idx="2725" formatCode="General">
                  <c:v>0</c:v>
                </c:pt>
                <c:pt idx="2726" formatCode="General">
                  <c:v>0</c:v>
                </c:pt>
                <c:pt idx="2727" formatCode="General">
                  <c:v>0</c:v>
                </c:pt>
                <c:pt idx="2728" formatCode="General">
                  <c:v>0</c:v>
                </c:pt>
                <c:pt idx="2729" formatCode="General">
                  <c:v>0</c:v>
                </c:pt>
                <c:pt idx="2730" formatCode="General">
                  <c:v>0</c:v>
                </c:pt>
                <c:pt idx="2731" formatCode="General">
                  <c:v>0</c:v>
                </c:pt>
                <c:pt idx="2732" formatCode="General">
                  <c:v>0</c:v>
                </c:pt>
                <c:pt idx="2733" formatCode="General">
                  <c:v>0</c:v>
                </c:pt>
                <c:pt idx="2734" formatCode="General">
                  <c:v>0</c:v>
                </c:pt>
                <c:pt idx="2735" formatCode="General">
                  <c:v>0</c:v>
                </c:pt>
                <c:pt idx="2736" formatCode="General">
                  <c:v>0</c:v>
                </c:pt>
                <c:pt idx="2737" formatCode="General">
                  <c:v>0</c:v>
                </c:pt>
                <c:pt idx="2738" formatCode="General">
                  <c:v>0</c:v>
                </c:pt>
                <c:pt idx="2739" formatCode="General">
                  <c:v>0</c:v>
                </c:pt>
                <c:pt idx="2740" formatCode="General">
                  <c:v>0</c:v>
                </c:pt>
                <c:pt idx="2741" formatCode="General">
                  <c:v>0</c:v>
                </c:pt>
                <c:pt idx="2742" formatCode="General">
                  <c:v>0</c:v>
                </c:pt>
                <c:pt idx="2743" formatCode="General">
                  <c:v>0</c:v>
                </c:pt>
                <c:pt idx="2744" formatCode="General">
                  <c:v>0</c:v>
                </c:pt>
                <c:pt idx="2745" formatCode="General">
                  <c:v>0</c:v>
                </c:pt>
                <c:pt idx="2746" formatCode="General">
                  <c:v>0</c:v>
                </c:pt>
                <c:pt idx="2747" formatCode="General">
                  <c:v>0</c:v>
                </c:pt>
                <c:pt idx="2748" formatCode="General">
                  <c:v>0</c:v>
                </c:pt>
                <c:pt idx="2749" formatCode="General">
                  <c:v>0</c:v>
                </c:pt>
                <c:pt idx="2750" formatCode="General">
                  <c:v>0</c:v>
                </c:pt>
                <c:pt idx="2751" formatCode="General">
                  <c:v>0</c:v>
                </c:pt>
                <c:pt idx="2752" formatCode="General">
                  <c:v>0</c:v>
                </c:pt>
                <c:pt idx="2753" formatCode="General">
                  <c:v>0</c:v>
                </c:pt>
                <c:pt idx="2754" formatCode="General">
                  <c:v>0</c:v>
                </c:pt>
                <c:pt idx="2755" formatCode="General">
                  <c:v>0</c:v>
                </c:pt>
                <c:pt idx="2756" formatCode="General">
                  <c:v>0</c:v>
                </c:pt>
                <c:pt idx="2757" formatCode="General">
                  <c:v>0</c:v>
                </c:pt>
                <c:pt idx="2758" formatCode="General">
                  <c:v>0</c:v>
                </c:pt>
                <c:pt idx="2759" formatCode="General">
                  <c:v>0</c:v>
                </c:pt>
                <c:pt idx="2760" formatCode="General">
                  <c:v>0</c:v>
                </c:pt>
                <c:pt idx="2761" formatCode="General">
                  <c:v>0</c:v>
                </c:pt>
                <c:pt idx="2762" formatCode="General">
                  <c:v>0</c:v>
                </c:pt>
                <c:pt idx="2763" formatCode="General">
                  <c:v>0</c:v>
                </c:pt>
                <c:pt idx="2764" formatCode="General">
                  <c:v>0</c:v>
                </c:pt>
                <c:pt idx="2765" formatCode="General">
                  <c:v>0</c:v>
                </c:pt>
                <c:pt idx="2766" formatCode="General">
                  <c:v>0</c:v>
                </c:pt>
                <c:pt idx="2767" formatCode="General">
                  <c:v>0</c:v>
                </c:pt>
                <c:pt idx="2768" formatCode="General">
                  <c:v>0</c:v>
                </c:pt>
                <c:pt idx="2769" formatCode="General">
                  <c:v>0</c:v>
                </c:pt>
                <c:pt idx="2770" formatCode="General">
                  <c:v>0</c:v>
                </c:pt>
                <c:pt idx="2771" formatCode="General">
                  <c:v>0</c:v>
                </c:pt>
                <c:pt idx="2772" formatCode="General">
                  <c:v>0</c:v>
                </c:pt>
                <c:pt idx="2773" formatCode="General">
                  <c:v>0</c:v>
                </c:pt>
                <c:pt idx="2774" formatCode="General">
                  <c:v>0</c:v>
                </c:pt>
                <c:pt idx="2775" formatCode="General">
                  <c:v>0</c:v>
                </c:pt>
                <c:pt idx="2776" formatCode="General">
                  <c:v>0</c:v>
                </c:pt>
                <c:pt idx="2777" formatCode="General">
                  <c:v>0</c:v>
                </c:pt>
                <c:pt idx="2778" formatCode="General">
                  <c:v>0</c:v>
                </c:pt>
                <c:pt idx="2779" formatCode="General">
                  <c:v>0</c:v>
                </c:pt>
                <c:pt idx="2780" formatCode="General">
                  <c:v>0</c:v>
                </c:pt>
                <c:pt idx="2781" formatCode="General">
                  <c:v>0</c:v>
                </c:pt>
                <c:pt idx="2782" formatCode="General">
                  <c:v>0</c:v>
                </c:pt>
                <c:pt idx="2783" formatCode="General">
                  <c:v>0</c:v>
                </c:pt>
                <c:pt idx="2784" formatCode="General">
                  <c:v>0</c:v>
                </c:pt>
                <c:pt idx="2785" formatCode="General">
                  <c:v>0</c:v>
                </c:pt>
                <c:pt idx="2786" formatCode="General">
                  <c:v>0</c:v>
                </c:pt>
                <c:pt idx="2787" formatCode="General">
                  <c:v>0</c:v>
                </c:pt>
                <c:pt idx="2788" formatCode="General">
                  <c:v>0</c:v>
                </c:pt>
                <c:pt idx="2789" formatCode="General">
                  <c:v>0</c:v>
                </c:pt>
                <c:pt idx="2790" formatCode="General">
                  <c:v>0</c:v>
                </c:pt>
                <c:pt idx="2791" formatCode="General">
                  <c:v>0</c:v>
                </c:pt>
                <c:pt idx="2792" formatCode="General">
                  <c:v>0</c:v>
                </c:pt>
                <c:pt idx="2793" formatCode="General">
                  <c:v>0</c:v>
                </c:pt>
                <c:pt idx="2794" formatCode="General">
                  <c:v>0</c:v>
                </c:pt>
                <c:pt idx="2795" formatCode="General">
                  <c:v>0</c:v>
                </c:pt>
                <c:pt idx="2796" formatCode="General">
                  <c:v>0</c:v>
                </c:pt>
                <c:pt idx="2797" formatCode="General">
                  <c:v>0</c:v>
                </c:pt>
                <c:pt idx="2798" formatCode="General">
                  <c:v>0</c:v>
                </c:pt>
                <c:pt idx="2799" formatCode="General">
                  <c:v>0</c:v>
                </c:pt>
                <c:pt idx="2800" formatCode="General">
                  <c:v>0</c:v>
                </c:pt>
                <c:pt idx="2801" formatCode="General">
                  <c:v>0</c:v>
                </c:pt>
                <c:pt idx="2802" formatCode="General">
                  <c:v>0</c:v>
                </c:pt>
                <c:pt idx="2803" formatCode="General">
                  <c:v>0</c:v>
                </c:pt>
                <c:pt idx="2804" formatCode="General">
                  <c:v>0</c:v>
                </c:pt>
                <c:pt idx="2805" formatCode="General">
                  <c:v>0</c:v>
                </c:pt>
                <c:pt idx="2806" formatCode="General">
                  <c:v>0</c:v>
                </c:pt>
                <c:pt idx="2807" formatCode="General">
                  <c:v>0</c:v>
                </c:pt>
                <c:pt idx="2808" formatCode="General">
                  <c:v>0</c:v>
                </c:pt>
                <c:pt idx="2809" formatCode="General">
                  <c:v>0</c:v>
                </c:pt>
                <c:pt idx="2810" formatCode="General">
                  <c:v>0</c:v>
                </c:pt>
                <c:pt idx="2811" formatCode="General">
                  <c:v>0</c:v>
                </c:pt>
                <c:pt idx="2812" formatCode="General">
                  <c:v>0</c:v>
                </c:pt>
                <c:pt idx="2813" formatCode="General">
                  <c:v>0</c:v>
                </c:pt>
                <c:pt idx="2814" formatCode="General">
                  <c:v>0</c:v>
                </c:pt>
                <c:pt idx="2815" formatCode="General">
                  <c:v>0</c:v>
                </c:pt>
                <c:pt idx="2816" formatCode="General">
                  <c:v>0</c:v>
                </c:pt>
                <c:pt idx="2817" formatCode="General">
                  <c:v>0</c:v>
                </c:pt>
                <c:pt idx="2818" formatCode="General">
                  <c:v>0</c:v>
                </c:pt>
                <c:pt idx="2819" formatCode="General">
                  <c:v>0</c:v>
                </c:pt>
                <c:pt idx="2820" formatCode="General">
                  <c:v>0</c:v>
                </c:pt>
                <c:pt idx="2821" formatCode="General">
                  <c:v>0</c:v>
                </c:pt>
                <c:pt idx="2822" formatCode="General">
                  <c:v>0</c:v>
                </c:pt>
                <c:pt idx="2823" formatCode="General">
                  <c:v>0</c:v>
                </c:pt>
                <c:pt idx="2824" formatCode="General">
                  <c:v>0</c:v>
                </c:pt>
                <c:pt idx="2825" formatCode="General">
                  <c:v>0</c:v>
                </c:pt>
                <c:pt idx="2826" formatCode="General">
                  <c:v>0</c:v>
                </c:pt>
                <c:pt idx="2827" formatCode="General">
                  <c:v>0</c:v>
                </c:pt>
                <c:pt idx="2828" formatCode="General">
                  <c:v>0</c:v>
                </c:pt>
                <c:pt idx="2829" formatCode="General">
                  <c:v>0</c:v>
                </c:pt>
                <c:pt idx="2830" formatCode="General">
                  <c:v>0</c:v>
                </c:pt>
                <c:pt idx="2831" formatCode="General">
                  <c:v>0</c:v>
                </c:pt>
                <c:pt idx="2832" formatCode="General">
                  <c:v>0</c:v>
                </c:pt>
                <c:pt idx="2833" formatCode="General">
                  <c:v>0</c:v>
                </c:pt>
                <c:pt idx="2834" formatCode="General">
                  <c:v>0</c:v>
                </c:pt>
                <c:pt idx="2835" formatCode="General">
                  <c:v>0</c:v>
                </c:pt>
                <c:pt idx="2836" formatCode="General">
                  <c:v>0</c:v>
                </c:pt>
                <c:pt idx="2837" formatCode="General">
                  <c:v>0</c:v>
                </c:pt>
                <c:pt idx="2838" formatCode="General">
                  <c:v>0</c:v>
                </c:pt>
                <c:pt idx="2839" formatCode="General">
                  <c:v>0</c:v>
                </c:pt>
                <c:pt idx="2840" formatCode="General">
                  <c:v>0</c:v>
                </c:pt>
                <c:pt idx="2841" formatCode="General">
                  <c:v>0</c:v>
                </c:pt>
                <c:pt idx="2842" formatCode="General">
                  <c:v>0</c:v>
                </c:pt>
                <c:pt idx="2843" formatCode="General">
                  <c:v>0</c:v>
                </c:pt>
                <c:pt idx="2844" formatCode="General">
                  <c:v>0</c:v>
                </c:pt>
                <c:pt idx="2845" formatCode="General">
                  <c:v>0</c:v>
                </c:pt>
                <c:pt idx="2846" formatCode="General">
                  <c:v>0</c:v>
                </c:pt>
                <c:pt idx="2847" formatCode="General">
                  <c:v>0</c:v>
                </c:pt>
                <c:pt idx="2848" formatCode="General">
                  <c:v>0</c:v>
                </c:pt>
                <c:pt idx="2849" formatCode="General">
                  <c:v>0</c:v>
                </c:pt>
                <c:pt idx="2850" formatCode="General">
                  <c:v>0</c:v>
                </c:pt>
                <c:pt idx="2851" formatCode="General">
                  <c:v>0</c:v>
                </c:pt>
                <c:pt idx="2852" formatCode="General">
                  <c:v>0</c:v>
                </c:pt>
                <c:pt idx="2853" formatCode="General">
                  <c:v>0</c:v>
                </c:pt>
                <c:pt idx="2854" formatCode="General">
                  <c:v>0</c:v>
                </c:pt>
                <c:pt idx="2855" formatCode="General">
                  <c:v>0</c:v>
                </c:pt>
                <c:pt idx="2856" formatCode="General">
                  <c:v>0</c:v>
                </c:pt>
                <c:pt idx="2857" formatCode="General">
                  <c:v>0</c:v>
                </c:pt>
                <c:pt idx="2858" formatCode="General">
                  <c:v>0</c:v>
                </c:pt>
                <c:pt idx="2859" formatCode="General">
                  <c:v>0</c:v>
                </c:pt>
                <c:pt idx="2860" formatCode="General">
                  <c:v>0</c:v>
                </c:pt>
                <c:pt idx="2861" formatCode="General">
                  <c:v>0</c:v>
                </c:pt>
                <c:pt idx="2862" formatCode="General">
                  <c:v>0</c:v>
                </c:pt>
                <c:pt idx="2863" formatCode="General">
                  <c:v>0</c:v>
                </c:pt>
                <c:pt idx="2864" formatCode="General">
                  <c:v>0</c:v>
                </c:pt>
                <c:pt idx="2865" formatCode="General">
                  <c:v>0</c:v>
                </c:pt>
                <c:pt idx="2866" formatCode="General">
                  <c:v>0</c:v>
                </c:pt>
                <c:pt idx="2867" formatCode="General">
                  <c:v>0</c:v>
                </c:pt>
                <c:pt idx="2868" formatCode="General">
                  <c:v>0</c:v>
                </c:pt>
                <c:pt idx="2869" formatCode="General">
                  <c:v>0</c:v>
                </c:pt>
                <c:pt idx="2870" formatCode="General">
                  <c:v>0</c:v>
                </c:pt>
                <c:pt idx="2871" formatCode="General">
                  <c:v>0</c:v>
                </c:pt>
                <c:pt idx="2872" formatCode="General">
                  <c:v>0</c:v>
                </c:pt>
                <c:pt idx="2873" formatCode="General">
                  <c:v>0</c:v>
                </c:pt>
                <c:pt idx="2874" formatCode="General">
                  <c:v>0</c:v>
                </c:pt>
                <c:pt idx="2875" formatCode="General">
                  <c:v>0</c:v>
                </c:pt>
                <c:pt idx="2876" formatCode="General">
                  <c:v>0</c:v>
                </c:pt>
                <c:pt idx="2877" formatCode="General">
                  <c:v>0</c:v>
                </c:pt>
                <c:pt idx="2878" formatCode="General">
                  <c:v>0</c:v>
                </c:pt>
                <c:pt idx="2879" formatCode="General">
                  <c:v>0</c:v>
                </c:pt>
                <c:pt idx="2880" formatCode="General">
                  <c:v>0</c:v>
                </c:pt>
                <c:pt idx="2881" formatCode="General">
                  <c:v>0</c:v>
                </c:pt>
                <c:pt idx="2882" formatCode="General">
                  <c:v>0</c:v>
                </c:pt>
                <c:pt idx="2883" formatCode="General">
                  <c:v>0</c:v>
                </c:pt>
                <c:pt idx="2884" formatCode="General">
                  <c:v>0</c:v>
                </c:pt>
                <c:pt idx="2885" formatCode="General">
                  <c:v>0</c:v>
                </c:pt>
                <c:pt idx="2886" formatCode="General">
                  <c:v>0</c:v>
                </c:pt>
                <c:pt idx="2887" formatCode="General">
                  <c:v>0</c:v>
                </c:pt>
                <c:pt idx="2888" formatCode="General">
                  <c:v>0</c:v>
                </c:pt>
                <c:pt idx="2889" formatCode="General">
                  <c:v>0</c:v>
                </c:pt>
                <c:pt idx="2890" formatCode="General">
                  <c:v>0</c:v>
                </c:pt>
                <c:pt idx="2891" formatCode="General">
                  <c:v>0</c:v>
                </c:pt>
                <c:pt idx="2892" formatCode="General">
                  <c:v>0</c:v>
                </c:pt>
                <c:pt idx="2893" formatCode="General">
                  <c:v>0</c:v>
                </c:pt>
                <c:pt idx="2894" formatCode="General">
                  <c:v>0</c:v>
                </c:pt>
                <c:pt idx="2895" formatCode="General">
                  <c:v>0</c:v>
                </c:pt>
                <c:pt idx="2896" formatCode="General">
                  <c:v>0</c:v>
                </c:pt>
                <c:pt idx="2897" formatCode="General">
                  <c:v>0</c:v>
                </c:pt>
                <c:pt idx="2898" formatCode="General">
                  <c:v>0</c:v>
                </c:pt>
                <c:pt idx="2899" formatCode="General">
                  <c:v>0</c:v>
                </c:pt>
                <c:pt idx="2900" formatCode="General">
                  <c:v>0</c:v>
                </c:pt>
                <c:pt idx="2901" formatCode="General">
                  <c:v>0</c:v>
                </c:pt>
                <c:pt idx="2902" formatCode="General">
                  <c:v>0</c:v>
                </c:pt>
                <c:pt idx="2903" formatCode="General">
                  <c:v>0</c:v>
                </c:pt>
                <c:pt idx="2904" formatCode="General">
                  <c:v>0</c:v>
                </c:pt>
                <c:pt idx="2905" formatCode="General">
                  <c:v>0</c:v>
                </c:pt>
                <c:pt idx="2906" formatCode="General">
                  <c:v>0</c:v>
                </c:pt>
                <c:pt idx="2907" formatCode="General">
                  <c:v>0</c:v>
                </c:pt>
                <c:pt idx="2908" formatCode="General">
                  <c:v>0</c:v>
                </c:pt>
                <c:pt idx="2909" formatCode="General">
                  <c:v>0</c:v>
                </c:pt>
                <c:pt idx="2910" formatCode="General">
                  <c:v>0</c:v>
                </c:pt>
                <c:pt idx="2911" formatCode="General">
                  <c:v>0</c:v>
                </c:pt>
                <c:pt idx="2912" formatCode="General">
                  <c:v>0</c:v>
                </c:pt>
                <c:pt idx="2913" formatCode="General">
                  <c:v>0</c:v>
                </c:pt>
                <c:pt idx="2914" formatCode="General">
                  <c:v>0</c:v>
                </c:pt>
                <c:pt idx="2915" formatCode="General">
                  <c:v>0</c:v>
                </c:pt>
                <c:pt idx="2916" formatCode="General">
                  <c:v>0</c:v>
                </c:pt>
                <c:pt idx="2917" formatCode="General">
                  <c:v>0</c:v>
                </c:pt>
                <c:pt idx="2918" formatCode="General">
                  <c:v>0</c:v>
                </c:pt>
                <c:pt idx="2919" formatCode="General">
                  <c:v>0</c:v>
                </c:pt>
                <c:pt idx="2920" formatCode="General">
                  <c:v>0</c:v>
                </c:pt>
                <c:pt idx="2921" formatCode="General">
                  <c:v>0</c:v>
                </c:pt>
                <c:pt idx="2922" formatCode="General">
                  <c:v>0</c:v>
                </c:pt>
                <c:pt idx="2923" formatCode="General">
                  <c:v>0</c:v>
                </c:pt>
                <c:pt idx="2924" formatCode="General">
                  <c:v>0</c:v>
                </c:pt>
                <c:pt idx="2925" formatCode="General">
                  <c:v>0</c:v>
                </c:pt>
                <c:pt idx="2926" formatCode="General">
                  <c:v>0</c:v>
                </c:pt>
                <c:pt idx="2927" formatCode="General">
                  <c:v>0</c:v>
                </c:pt>
              </c:numCache>
            </c:numRef>
          </c:xVal>
          <c:yVal>
            <c:numRef>
              <c:f>Univariate!UV_QQ_Beta</c:f>
              <c:numCache>
                <c:formatCode>0.0</c:formatCode>
                <c:ptCount val="292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formatCode="General">
                  <c:v>0</c:v>
                </c:pt>
                <c:pt idx="2001" formatCode="General">
                  <c:v>0</c:v>
                </c:pt>
                <c:pt idx="2002" formatCode="General">
                  <c:v>0</c:v>
                </c:pt>
                <c:pt idx="2003" formatCode="General">
                  <c:v>0</c:v>
                </c:pt>
                <c:pt idx="2004" formatCode="General">
                  <c:v>0</c:v>
                </c:pt>
                <c:pt idx="2005" formatCode="General">
                  <c:v>0</c:v>
                </c:pt>
                <c:pt idx="2006" formatCode="General">
                  <c:v>0</c:v>
                </c:pt>
                <c:pt idx="2007" formatCode="General">
                  <c:v>0</c:v>
                </c:pt>
                <c:pt idx="2008" formatCode="General">
                  <c:v>0</c:v>
                </c:pt>
                <c:pt idx="2009" formatCode="General">
                  <c:v>0</c:v>
                </c:pt>
                <c:pt idx="2010" formatCode="General">
                  <c:v>0</c:v>
                </c:pt>
                <c:pt idx="2011" formatCode="General">
                  <c:v>0</c:v>
                </c:pt>
                <c:pt idx="2012" formatCode="General">
                  <c:v>0</c:v>
                </c:pt>
                <c:pt idx="2013" formatCode="General">
                  <c:v>0</c:v>
                </c:pt>
                <c:pt idx="2014" formatCode="General">
                  <c:v>0</c:v>
                </c:pt>
                <c:pt idx="2015" formatCode="General">
                  <c:v>0</c:v>
                </c:pt>
                <c:pt idx="2016" formatCode="General">
                  <c:v>0</c:v>
                </c:pt>
                <c:pt idx="2017" formatCode="General">
                  <c:v>0</c:v>
                </c:pt>
                <c:pt idx="2018" formatCode="General">
                  <c:v>0</c:v>
                </c:pt>
                <c:pt idx="2019" formatCode="General">
                  <c:v>0</c:v>
                </c:pt>
                <c:pt idx="2020" formatCode="General">
                  <c:v>0</c:v>
                </c:pt>
                <c:pt idx="2021" formatCode="General">
                  <c:v>0</c:v>
                </c:pt>
                <c:pt idx="2022" formatCode="General">
                  <c:v>0</c:v>
                </c:pt>
                <c:pt idx="2023" formatCode="General">
                  <c:v>0</c:v>
                </c:pt>
                <c:pt idx="2024" formatCode="General">
                  <c:v>0</c:v>
                </c:pt>
                <c:pt idx="2025" formatCode="General">
                  <c:v>0</c:v>
                </c:pt>
                <c:pt idx="2026" formatCode="General">
                  <c:v>0</c:v>
                </c:pt>
                <c:pt idx="2027" formatCode="General">
                  <c:v>0</c:v>
                </c:pt>
                <c:pt idx="2028" formatCode="General">
                  <c:v>0</c:v>
                </c:pt>
                <c:pt idx="2029" formatCode="General">
                  <c:v>0</c:v>
                </c:pt>
                <c:pt idx="2030" formatCode="General">
                  <c:v>0</c:v>
                </c:pt>
                <c:pt idx="2031" formatCode="General">
                  <c:v>0</c:v>
                </c:pt>
                <c:pt idx="2032" formatCode="General">
                  <c:v>0</c:v>
                </c:pt>
                <c:pt idx="2033" formatCode="General">
                  <c:v>0</c:v>
                </c:pt>
                <c:pt idx="2034" formatCode="General">
                  <c:v>0</c:v>
                </c:pt>
                <c:pt idx="2035" formatCode="General">
                  <c:v>0</c:v>
                </c:pt>
                <c:pt idx="2036" formatCode="General">
                  <c:v>0</c:v>
                </c:pt>
                <c:pt idx="2037" formatCode="General">
                  <c:v>0</c:v>
                </c:pt>
                <c:pt idx="2038" formatCode="General">
                  <c:v>0</c:v>
                </c:pt>
                <c:pt idx="2039" formatCode="General">
                  <c:v>0</c:v>
                </c:pt>
                <c:pt idx="2040" formatCode="General">
                  <c:v>0</c:v>
                </c:pt>
                <c:pt idx="2041" formatCode="General">
                  <c:v>0</c:v>
                </c:pt>
                <c:pt idx="2042" formatCode="General">
                  <c:v>0</c:v>
                </c:pt>
                <c:pt idx="2043" formatCode="General">
                  <c:v>0</c:v>
                </c:pt>
                <c:pt idx="2044" formatCode="General">
                  <c:v>0</c:v>
                </c:pt>
                <c:pt idx="2045" formatCode="General">
                  <c:v>0</c:v>
                </c:pt>
                <c:pt idx="2046" formatCode="General">
                  <c:v>0</c:v>
                </c:pt>
                <c:pt idx="2047" formatCode="General">
                  <c:v>0</c:v>
                </c:pt>
                <c:pt idx="2048" formatCode="General">
                  <c:v>0</c:v>
                </c:pt>
                <c:pt idx="2049" formatCode="General">
                  <c:v>0</c:v>
                </c:pt>
                <c:pt idx="2050" formatCode="General">
                  <c:v>0</c:v>
                </c:pt>
                <c:pt idx="2051" formatCode="General">
                  <c:v>0</c:v>
                </c:pt>
                <c:pt idx="2052" formatCode="General">
                  <c:v>0</c:v>
                </c:pt>
                <c:pt idx="2053" formatCode="General">
                  <c:v>0</c:v>
                </c:pt>
                <c:pt idx="2054" formatCode="General">
                  <c:v>0</c:v>
                </c:pt>
                <c:pt idx="2055" formatCode="General">
                  <c:v>0</c:v>
                </c:pt>
                <c:pt idx="2056" formatCode="General">
                  <c:v>0</c:v>
                </c:pt>
                <c:pt idx="2057" formatCode="General">
                  <c:v>0</c:v>
                </c:pt>
                <c:pt idx="2058" formatCode="General">
                  <c:v>0</c:v>
                </c:pt>
                <c:pt idx="2059" formatCode="General">
                  <c:v>0</c:v>
                </c:pt>
                <c:pt idx="2060" formatCode="General">
                  <c:v>0</c:v>
                </c:pt>
                <c:pt idx="2061" formatCode="General">
                  <c:v>0</c:v>
                </c:pt>
                <c:pt idx="2062" formatCode="General">
                  <c:v>0</c:v>
                </c:pt>
                <c:pt idx="2063" formatCode="General">
                  <c:v>0</c:v>
                </c:pt>
                <c:pt idx="2064" formatCode="General">
                  <c:v>0</c:v>
                </c:pt>
                <c:pt idx="2065" formatCode="General">
                  <c:v>0</c:v>
                </c:pt>
                <c:pt idx="2066" formatCode="General">
                  <c:v>0</c:v>
                </c:pt>
                <c:pt idx="2067" formatCode="General">
                  <c:v>0</c:v>
                </c:pt>
                <c:pt idx="2068" formatCode="General">
                  <c:v>0</c:v>
                </c:pt>
                <c:pt idx="2069" formatCode="General">
                  <c:v>0</c:v>
                </c:pt>
                <c:pt idx="2070" formatCode="General">
                  <c:v>0</c:v>
                </c:pt>
                <c:pt idx="2071" formatCode="General">
                  <c:v>0</c:v>
                </c:pt>
                <c:pt idx="2072" formatCode="General">
                  <c:v>0</c:v>
                </c:pt>
                <c:pt idx="2073" formatCode="General">
                  <c:v>0</c:v>
                </c:pt>
                <c:pt idx="2074" formatCode="General">
                  <c:v>0</c:v>
                </c:pt>
                <c:pt idx="2075" formatCode="General">
                  <c:v>0</c:v>
                </c:pt>
                <c:pt idx="2076" formatCode="General">
                  <c:v>0</c:v>
                </c:pt>
                <c:pt idx="2077" formatCode="General">
                  <c:v>0</c:v>
                </c:pt>
                <c:pt idx="2078" formatCode="General">
                  <c:v>0</c:v>
                </c:pt>
                <c:pt idx="2079" formatCode="General">
                  <c:v>0</c:v>
                </c:pt>
                <c:pt idx="2080" formatCode="General">
                  <c:v>0</c:v>
                </c:pt>
                <c:pt idx="2081" formatCode="General">
                  <c:v>0</c:v>
                </c:pt>
                <c:pt idx="2082" formatCode="General">
                  <c:v>0</c:v>
                </c:pt>
                <c:pt idx="2083" formatCode="General">
                  <c:v>0</c:v>
                </c:pt>
                <c:pt idx="2084" formatCode="General">
                  <c:v>0</c:v>
                </c:pt>
                <c:pt idx="2085" formatCode="General">
                  <c:v>0</c:v>
                </c:pt>
                <c:pt idx="2086" formatCode="General">
                  <c:v>0</c:v>
                </c:pt>
                <c:pt idx="2087" formatCode="General">
                  <c:v>0</c:v>
                </c:pt>
                <c:pt idx="2088" formatCode="General">
                  <c:v>0</c:v>
                </c:pt>
                <c:pt idx="2089" formatCode="General">
                  <c:v>0</c:v>
                </c:pt>
                <c:pt idx="2090" formatCode="General">
                  <c:v>0</c:v>
                </c:pt>
                <c:pt idx="2091" formatCode="General">
                  <c:v>0</c:v>
                </c:pt>
                <c:pt idx="2092" formatCode="General">
                  <c:v>0</c:v>
                </c:pt>
                <c:pt idx="2093" formatCode="General">
                  <c:v>0</c:v>
                </c:pt>
                <c:pt idx="2094" formatCode="General">
                  <c:v>0</c:v>
                </c:pt>
                <c:pt idx="2095" formatCode="General">
                  <c:v>0</c:v>
                </c:pt>
                <c:pt idx="2096" formatCode="General">
                  <c:v>0</c:v>
                </c:pt>
                <c:pt idx="2097" formatCode="General">
                  <c:v>0</c:v>
                </c:pt>
                <c:pt idx="2098" formatCode="General">
                  <c:v>0</c:v>
                </c:pt>
                <c:pt idx="2099" formatCode="General">
                  <c:v>0</c:v>
                </c:pt>
                <c:pt idx="2100" formatCode="General">
                  <c:v>0</c:v>
                </c:pt>
                <c:pt idx="2101" formatCode="General">
                  <c:v>0</c:v>
                </c:pt>
                <c:pt idx="2102" formatCode="General">
                  <c:v>0</c:v>
                </c:pt>
                <c:pt idx="2103" formatCode="General">
                  <c:v>0</c:v>
                </c:pt>
                <c:pt idx="2104" formatCode="General">
                  <c:v>0</c:v>
                </c:pt>
                <c:pt idx="2105" formatCode="General">
                  <c:v>0</c:v>
                </c:pt>
                <c:pt idx="2106" formatCode="General">
                  <c:v>0</c:v>
                </c:pt>
                <c:pt idx="2107" formatCode="General">
                  <c:v>0</c:v>
                </c:pt>
                <c:pt idx="2108" formatCode="General">
                  <c:v>0</c:v>
                </c:pt>
                <c:pt idx="2109" formatCode="General">
                  <c:v>0</c:v>
                </c:pt>
                <c:pt idx="2110" formatCode="General">
                  <c:v>0</c:v>
                </c:pt>
                <c:pt idx="2111" formatCode="General">
                  <c:v>0</c:v>
                </c:pt>
                <c:pt idx="2112" formatCode="General">
                  <c:v>0</c:v>
                </c:pt>
                <c:pt idx="2113" formatCode="General">
                  <c:v>0</c:v>
                </c:pt>
                <c:pt idx="2114" formatCode="General">
                  <c:v>0</c:v>
                </c:pt>
                <c:pt idx="2115" formatCode="General">
                  <c:v>0</c:v>
                </c:pt>
                <c:pt idx="2116" formatCode="General">
                  <c:v>0</c:v>
                </c:pt>
                <c:pt idx="2117" formatCode="General">
                  <c:v>0</c:v>
                </c:pt>
                <c:pt idx="2118" formatCode="General">
                  <c:v>0</c:v>
                </c:pt>
                <c:pt idx="2119" formatCode="General">
                  <c:v>0</c:v>
                </c:pt>
                <c:pt idx="2120" formatCode="General">
                  <c:v>0</c:v>
                </c:pt>
                <c:pt idx="2121" formatCode="General">
                  <c:v>0</c:v>
                </c:pt>
                <c:pt idx="2122" formatCode="General">
                  <c:v>0</c:v>
                </c:pt>
                <c:pt idx="2123" formatCode="General">
                  <c:v>0</c:v>
                </c:pt>
                <c:pt idx="2124" formatCode="General">
                  <c:v>0</c:v>
                </c:pt>
                <c:pt idx="2125" formatCode="General">
                  <c:v>0</c:v>
                </c:pt>
                <c:pt idx="2126" formatCode="General">
                  <c:v>0</c:v>
                </c:pt>
                <c:pt idx="2127" formatCode="General">
                  <c:v>0</c:v>
                </c:pt>
                <c:pt idx="2128" formatCode="General">
                  <c:v>0</c:v>
                </c:pt>
                <c:pt idx="2129" formatCode="General">
                  <c:v>0</c:v>
                </c:pt>
                <c:pt idx="2130" formatCode="General">
                  <c:v>0</c:v>
                </c:pt>
                <c:pt idx="2131" formatCode="General">
                  <c:v>0</c:v>
                </c:pt>
                <c:pt idx="2132" formatCode="General">
                  <c:v>0</c:v>
                </c:pt>
                <c:pt idx="2133" formatCode="General">
                  <c:v>0</c:v>
                </c:pt>
                <c:pt idx="2134" formatCode="General">
                  <c:v>0</c:v>
                </c:pt>
                <c:pt idx="2135" formatCode="General">
                  <c:v>0</c:v>
                </c:pt>
                <c:pt idx="2136" formatCode="General">
                  <c:v>0</c:v>
                </c:pt>
                <c:pt idx="2137" formatCode="General">
                  <c:v>0</c:v>
                </c:pt>
                <c:pt idx="2138" formatCode="General">
                  <c:v>0</c:v>
                </c:pt>
                <c:pt idx="2139" formatCode="General">
                  <c:v>0</c:v>
                </c:pt>
                <c:pt idx="2140" formatCode="General">
                  <c:v>0</c:v>
                </c:pt>
                <c:pt idx="2141" formatCode="General">
                  <c:v>0</c:v>
                </c:pt>
                <c:pt idx="2142" formatCode="General">
                  <c:v>0</c:v>
                </c:pt>
                <c:pt idx="2143" formatCode="General">
                  <c:v>0</c:v>
                </c:pt>
                <c:pt idx="2144" formatCode="General">
                  <c:v>0</c:v>
                </c:pt>
                <c:pt idx="2145" formatCode="General">
                  <c:v>0</c:v>
                </c:pt>
                <c:pt idx="2146" formatCode="General">
                  <c:v>0</c:v>
                </c:pt>
                <c:pt idx="2147" formatCode="General">
                  <c:v>0</c:v>
                </c:pt>
                <c:pt idx="2148" formatCode="General">
                  <c:v>0</c:v>
                </c:pt>
                <c:pt idx="2149" formatCode="General">
                  <c:v>0</c:v>
                </c:pt>
                <c:pt idx="2150" formatCode="General">
                  <c:v>0</c:v>
                </c:pt>
                <c:pt idx="2151" formatCode="General">
                  <c:v>0</c:v>
                </c:pt>
                <c:pt idx="2152" formatCode="General">
                  <c:v>0</c:v>
                </c:pt>
                <c:pt idx="2153" formatCode="General">
                  <c:v>0</c:v>
                </c:pt>
                <c:pt idx="2154" formatCode="General">
                  <c:v>0</c:v>
                </c:pt>
                <c:pt idx="2155" formatCode="General">
                  <c:v>0</c:v>
                </c:pt>
                <c:pt idx="2156" formatCode="General">
                  <c:v>0</c:v>
                </c:pt>
                <c:pt idx="2157" formatCode="General">
                  <c:v>0</c:v>
                </c:pt>
                <c:pt idx="2158" formatCode="General">
                  <c:v>0</c:v>
                </c:pt>
                <c:pt idx="2159" formatCode="General">
                  <c:v>0</c:v>
                </c:pt>
                <c:pt idx="2160" formatCode="General">
                  <c:v>0</c:v>
                </c:pt>
                <c:pt idx="2161" formatCode="General">
                  <c:v>0</c:v>
                </c:pt>
                <c:pt idx="2162" formatCode="General">
                  <c:v>0</c:v>
                </c:pt>
                <c:pt idx="2163" formatCode="General">
                  <c:v>0</c:v>
                </c:pt>
                <c:pt idx="2164" formatCode="General">
                  <c:v>0</c:v>
                </c:pt>
                <c:pt idx="2165" formatCode="General">
                  <c:v>0</c:v>
                </c:pt>
                <c:pt idx="2166" formatCode="General">
                  <c:v>0</c:v>
                </c:pt>
                <c:pt idx="2167" formatCode="General">
                  <c:v>0</c:v>
                </c:pt>
                <c:pt idx="2168" formatCode="General">
                  <c:v>0</c:v>
                </c:pt>
                <c:pt idx="2169" formatCode="General">
                  <c:v>0</c:v>
                </c:pt>
                <c:pt idx="2170" formatCode="General">
                  <c:v>0</c:v>
                </c:pt>
                <c:pt idx="2171" formatCode="General">
                  <c:v>0</c:v>
                </c:pt>
                <c:pt idx="2172" formatCode="General">
                  <c:v>0</c:v>
                </c:pt>
                <c:pt idx="2173" formatCode="General">
                  <c:v>0</c:v>
                </c:pt>
                <c:pt idx="2174" formatCode="General">
                  <c:v>0</c:v>
                </c:pt>
                <c:pt idx="2175" formatCode="General">
                  <c:v>0</c:v>
                </c:pt>
                <c:pt idx="2176" formatCode="General">
                  <c:v>0</c:v>
                </c:pt>
                <c:pt idx="2177" formatCode="General">
                  <c:v>0</c:v>
                </c:pt>
                <c:pt idx="2178" formatCode="General">
                  <c:v>0</c:v>
                </c:pt>
                <c:pt idx="2179" formatCode="General">
                  <c:v>0</c:v>
                </c:pt>
                <c:pt idx="2180" formatCode="General">
                  <c:v>0</c:v>
                </c:pt>
                <c:pt idx="2181" formatCode="General">
                  <c:v>0</c:v>
                </c:pt>
                <c:pt idx="2182" formatCode="General">
                  <c:v>0</c:v>
                </c:pt>
                <c:pt idx="2183" formatCode="General">
                  <c:v>0</c:v>
                </c:pt>
                <c:pt idx="2184" formatCode="General">
                  <c:v>0</c:v>
                </c:pt>
                <c:pt idx="2185" formatCode="General">
                  <c:v>0</c:v>
                </c:pt>
                <c:pt idx="2186" formatCode="General">
                  <c:v>0</c:v>
                </c:pt>
                <c:pt idx="2187" formatCode="General">
                  <c:v>0</c:v>
                </c:pt>
                <c:pt idx="2188" formatCode="General">
                  <c:v>0</c:v>
                </c:pt>
                <c:pt idx="2189" formatCode="General">
                  <c:v>0</c:v>
                </c:pt>
                <c:pt idx="2190" formatCode="General">
                  <c:v>0</c:v>
                </c:pt>
                <c:pt idx="2191" formatCode="General">
                  <c:v>0</c:v>
                </c:pt>
                <c:pt idx="2192" formatCode="General">
                  <c:v>0</c:v>
                </c:pt>
                <c:pt idx="2193" formatCode="General">
                  <c:v>0</c:v>
                </c:pt>
                <c:pt idx="2194" formatCode="General">
                  <c:v>0</c:v>
                </c:pt>
                <c:pt idx="2195" formatCode="General">
                  <c:v>0</c:v>
                </c:pt>
                <c:pt idx="2196" formatCode="General">
                  <c:v>0</c:v>
                </c:pt>
                <c:pt idx="2197" formatCode="General">
                  <c:v>0</c:v>
                </c:pt>
                <c:pt idx="2198" formatCode="General">
                  <c:v>0</c:v>
                </c:pt>
                <c:pt idx="2199" formatCode="General">
                  <c:v>0</c:v>
                </c:pt>
                <c:pt idx="2200" formatCode="General">
                  <c:v>0</c:v>
                </c:pt>
                <c:pt idx="2201" formatCode="General">
                  <c:v>0</c:v>
                </c:pt>
                <c:pt idx="2202" formatCode="General">
                  <c:v>0</c:v>
                </c:pt>
                <c:pt idx="2203" formatCode="General">
                  <c:v>0</c:v>
                </c:pt>
                <c:pt idx="2204" formatCode="General">
                  <c:v>0</c:v>
                </c:pt>
                <c:pt idx="2205" formatCode="General">
                  <c:v>0</c:v>
                </c:pt>
                <c:pt idx="2206" formatCode="General">
                  <c:v>0</c:v>
                </c:pt>
                <c:pt idx="2207" formatCode="General">
                  <c:v>0</c:v>
                </c:pt>
                <c:pt idx="2208" formatCode="General">
                  <c:v>0</c:v>
                </c:pt>
                <c:pt idx="2209" formatCode="General">
                  <c:v>0</c:v>
                </c:pt>
                <c:pt idx="2210" formatCode="General">
                  <c:v>0</c:v>
                </c:pt>
                <c:pt idx="2211" formatCode="General">
                  <c:v>0</c:v>
                </c:pt>
                <c:pt idx="2212" formatCode="General">
                  <c:v>0</c:v>
                </c:pt>
                <c:pt idx="2213" formatCode="General">
                  <c:v>0</c:v>
                </c:pt>
                <c:pt idx="2214" formatCode="General">
                  <c:v>0</c:v>
                </c:pt>
                <c:pt idx="2215" formatCode="General">
                  <c:v>0</c:v>
                </c:pt>
                <c:pt idx="2216" formatCode="General">
                  <c:v>0</c:v>
                </c:pt>
                <c:pt idx="2217" formatCode="General">
                  <c:v>0</c:v>
                </c:pt>
                <c:pt idx="2218" formatCode="General">
                  <c:v>0</c:v>
                </c:pt>
                <c:pt idx="2219" formatCode="General">
                  <c:v>0</c:v>
                </c:pt>
                <c:pt idx="2220" formatCode="General">
                  <c:v>0</c:v>
                </c:pt>
                <c:pt idx="2221" formatCode="General">
                  <c:v>0</c:v>
                </c:pt>
                <c:pt idx="2222" formatCode="General">
                  <c:v>0</c:v>
                </c:pt>
                <c:pt idx="2223" formatCode="General">
                  <c:v>0</c:v>
                </c:pt>
                <c:pt idx="2224" formatCode="General">
                  <c:v>0</c:v>
                </c:pt>
                <c:pt idx="2225" formatCode="General">
                  <c:v>0</c:v>
                </c:pt>
                <c:pt idx="2226" formatCode="General">
                  <c:v>0</c:v>
                </c:pt>
                <c:pt idx="2227" formatCode="General">
                  <c:v>0</c:v>
                </c:pt>
                <c:pt idx="2228" formatCode="General">
                  <c:v>0</c:v>
                </c:pt>
                <c:pt idx="2229" formatCode="General">
                  <c:v>0</c:v>
                </c:pt>
                <c:pt idx="2230" formatCode="General">
                  <c:v>0</c:v>
                </c:pt>
                <c:pt idx="2231" formatCode="General">
                  <c:v>0</c:v>
                </c:pt>
                <c:pt idx="2232" formatCode="General">
                  <c:v>0</c:v>
                </c:pt>
                <c:pt idx="2233" formatCode="General">
                  <c:v>0</c:v>
                </c:pt>
                <c:pt idx="2234" formatCode="General">
                  <c:v>0</c:v>
                </c:pt>
                <c:pt idx="2235" formatCode="General">
                  <c:v>0</c:v>
                </c:pt>
                <c:pt idx="2236" formatCode="General">
                  <c:v>0</c:v>
                </c:pt>
                <c:pt idx="2237" formatCode="General">
                  <c:v>0</c:v>
                </c:pt>
                <c:pt idx="2238" formatCode="General">
                  <c:v>0</c:v>
                </c:pt>
                <c:pt idx="2239" formatCode="General">
                  <c:v>0</c:v>
                </c:pt>
                <c:pt idx="2240" formatCode="General">
                  <c:v>0</c:v>
                </c:pt>
                <c:pt idx="2241" formatCode="General">
                  <c:v>0</c:v>
                </c:pt>
                <c:pt idx="2242" formatCode="General">
                  <c:v>0</c:v>
                </c:pt>
                <c:pt idx="2243" formatCode="General">
                  <c:v>0</c:v>
                </c:pt>
                <c:pt idx="2244" formatCode="General">
                  <c:v>0</c:v>
                </c:pt>
                <c:pt idx="2245" formatCode="General">
                  <c:v>0</c:v>
                </c:pt>
                <c:pt idx="2246" formatCode="General">
                  <c:v>0</c:v>
                </c:pt>
                <c:pt idx="2247" formatCode="General">
                  <c:v>0</c:v>
                </c:pt>
                <c:pt idx="2248" formatCode="General">
                  <c:v>0</c:v>
                </c:pt>
                <c:pt idx="2249" formatCode="General">
                  <c:v>0</c:v>
                </c:pt>
                <c:pt idx="2250" formatCode="General">
                  <c:v>0</c:v>
                </c:pt>
                <c:pt idx="2251" formatCode="General">
                  <c:v>0</c:v>
                </c:pt>
                <c:pt idx="2252" formatCode="General">
                  <c:v>0</c:v>
                </c:pt>
                <c:pt idx="2253" formatCode="General">
                  <c:v>0</c:v>
                </c:pt>
                <c:pt idx="2254" formatCode="General">
                  <c:v>0</c:v>
                </c:pt>
                <c:pt idx="2255" formatCode="General">
                  <c:v>0</c:v>
                </c:pt>
                <c:pt idx="2256" formatCode="General">
                  <c:v>0</c:v>
                </c:pt>
                <c:pt idx="2257" formatCode="General">
                  <c:v>0</c:v>
                </c:pt>
                <c:pt idx="2258" formatCode="General">
                  <c:v>0</c:v>
                </c:pt>
                <c:pt idx="2259" formatCode="General">
                  <c:v>0</c:v>
                </c:pt>
                <c:pt idx="2260" formatCode="General">
                  <c:v>0</c:v>
                </c:pt>
                <c:pt idx="2261" formatCode="General">
                  <c:v>0</c:v>
                </c:pt>
                <c:pt idx="2262" formatCode="General">
                  <c:v>0</c:v>
                </c:pt>
                <c:pt idx="2263" formatCode="General">
                  <c:v>0</c:v>
                </c:pt>
                <c:pt idx="2264" formatCode="General">
                  <c:v>0</c:v>
                </c:pt>
                <c:pt idx="2265" formatCode="General">
                  <c:v>0</c:v>
                </c:pt>
                <c:pt idx="2266" formatCode="General">
                  <c:v>0</c:v>
                </c:pt>
                <c:pt idx="2267" formatCode="General">
                  <c:v>0</c:v>
                </c:pt>
                <c:pt idx="2268" formatCode="General">
                  <c:v>0</c:v>
                </c:pt>
                <c:pt idx="2269" formatCode="General">
                  <c:v>0</c:v>
                </c:pt>
                <c:pt idx="2270" formatCode="General">
                  <c:v>0</c:v>
                </c:pt>
                <c:pt idx="2271" formatCode="General">
                  <c:v>0</c:v>
                </c:pt>
                <c:pt idx="2272" formatCode="General">
                  <c:v>0</c:v>
                </c:pt>
                <c:pt idx="2273" formatCode="General">
                  <c:v>0</c:v>
                </c:pt>
                <c:pt idx="2274" formatCode="General">
                  <c:v>0</c:v>
                </c:pt>
                <c:pt idx="2275" formatCode="General">
                  <c:v>0</c:v>
                </c:pt>
                <c:pt idx="2276" formatCode="General">
                  <c:v>0</c:v>
                </c:pt>
                <c:pt idx="2277" formatCode="General">
                  <c:v>0</c:v>
                </c:pt>
                <c:pt idx="2278" formatCode="General">
                  <c:v>0</c:v>
                </c:pt>
                <c:pt idx="2279" formatCode="General">
                  <c:v>0</c:v>
                </c:pt>
                <c:pt idx="2280" formatCode="General">
                  <c:v>0</c:v>
                </c:pt>
                <c:pt idx="2281" formatCode="General">
                  <c:v>0</c:v>
                </c:pt>
                <c:pt idx="2282" formatCode="General">
                  <c:v>0</c:v>
                </c:pt>
                <c:pt idx="2283" formatCode="General">
                  <c:v>0</c:v>
                </c:pt>
                <c:pt idx="2284" formatCode="General">
                  <c:v>0</c:v>
                </c:pt>
                <c:pt idx="2285" formatCode="General">
                  <c:v>0</c:v>
                </c:pt>
                <c:pt idx="2286" formatCode="General">
                  <c:v>0</c:v>
                </c:pt>
                <c:pt idx="2287" formatCode="General">
                  <c:v>0</c:v>
                </c:pt>
                <c:pt idx="2288" formatCode="General">
                  <c:v>0</c:v>
                </c:pt>
                <c:pt idx="2289" formatCode="General">
                  <c:v>0</c:v>
                </c:pt>
                <c:pt idx="2290" formatCode="General">
                  <c:v>0</c:v>
                </c:pt>
                <c:pt idx="2291" formatCode="General">
                  <c:v>0</c:v>
                </c:pt>
                <c:pt idx="2292" formatCode="General">
                  <c:v>0</c:v>
                </c:pt>
                <c:pt idx="2293" formatCode="General">
                  <c:v>0</c:v>
                </c:pt>
                <c:pt idx="2294" formatCode="General">
                  <c:v>0</c:v>
                </c:pt>
                <c:pt idx="2295" formatCode="General">
                  <c:v>0</c:v>
                </c:pt>
                <c:pt idx="2296" formatCode="General">
                  <c:v>0</c:v>
                </c:pt>
                <c:pt idx="2297" formatCode="General">
                  <c:v>0</c:v>
                </c:pt>
                <c:pt idx="2298" formatCode="General">
                  <c:v>0</c:v>
                </c:pt>
                <c:pt idx="2299" formatCode="General">
                  <c:v>0</c:v>
                </c:pt>
                <c:pt idx="2300" formatCode="General">
                  <c:v>0</c:v>
                </c:pt>
                <c:pt idx="2301" formatCode="General">
                  <c:v>0</c:v>
                </c:pt>
                <c:pt idx="2302" formatCode="General">
                  <c:v>0</c:v>
                </c:pt>
                <c:pt idx="2303" formatCode="General">
                  <c:v>0</c:v>
                </c:pt>
                <c:pt idx="2304" formatCode="General">
                  <c:v>0</c:v>
                </c:pt>
                <c:pt idx="2305" formatCode="General">
                  <c:v>0</c:v>
                </c:pt>
                <c:pt idx="2306" formatCode="General">
                  <c:v>0</c:v>
                </c:pt>
                <c:pt idx="2307" formatCode="General">
                  <c:v>0</c:v>
                </c:pt>
                <c:pt idx="2308" formatCode="General">
                  <c:v>0</c:v>
                </c:pt>
                <c:pt idx="2309" formatCode="General">
                  <c:v>0</c:v>
                </c:pt>
                <c:pt idx="2310" formatCode="General">
                  <c:v>0</c:v>
                </c:pt>
                <c:pt idx="2311" formatCode="General">
                  <c:v>0</c:v>
                </c:pt>
                <c:pt idx="2312" formatCode="General">
                  <c:v>0</c:v>
                </c:pt>
                <c:pt idx="2313" formatCode="General">
                  <c:v>0</c:v>
                </c:pt>
                <c:pt idx="2314" formatCode="General">
                  <c:v>0</c:v>
                </c:pt>
                <c:pt idx="2315" formatCode="General">
                  <c:v>0</c:v>
                </c:pt>
                <c:pt idx="2316" formatCode="General">
                  <c:v>0</c:v>
                </c:pt>
                <c:pt idx="2317" formatCode="General">
                  <c:v>0</c:v>
                </c:pt>
                <c:pt idx="2318" formatCode="General">
                  <c:v>0</c:v>
                </c:pt>
                <c:pt idx="2319" formatCode="General">
                  <c:v>0</c:v>
                </c:pt>
                <c:pt idx="2320" formatCode="General">
                  <c:v>0</c:v>
                </c:pt>
                <c:pt idx="2321" formatCode="General">
                  <c:v>0</c:v>
                </c:pt>
                <c:pt idx="2322" formatCode="General">
                  <c:v>0</c:v>
                </c:pt>
                <c:pt idx="2323" formatCode="General">
                  <c:v>0</c:v>
                </c:pt>
                <c:pt idx="2324" formatCode="General">
                  <c:v>0</c:v>
                </c:pt>
                <c:pt idx="2325" formatCode="General">
                  <c:v>0</c:v>
                </c:pt>
                <c:pt idx="2326" formatCode="General">
                  <c:v>0</c:v>
                </c:pt>
                <c:pt idx="2327" formatCode="General">
                  <c:v>0</c:v>
                </c:pt>
                <c:pt idx="2328" formatCode="General">
                  <c:v>0</c:v>
                </c:pt>
                <c:pt idx="2329" formatCode="General">
                  <c:v>0</c:v>
                </c:pt>
                <c:pt idx="2330" formatCode="General">
                  <c:v>0</c:v>
                </c:pt>
                <c:pt idx="2331" formatCode="General">
                  <c:v>0</c:v>
                </c:pt>
                <c:pt idx="2332" formatCode="General">
                  <c:v>0</c:v>
                </c:pt>
                <c:pt idx="2333" formatCode="General">
                  <c:v>0</c:v>
                </c:pt>
                <c:pt idx="2334" formatCode="General">
                  <c:v>0</c:v>
                </c:pt>
                <c:pt idx="2335" formatCode="General">
                  <c:v>0</c:v>
                </c:pt>
                <c:pt idx="2336" formatCode="General">
                  <c:v>0</c:v>
                </c:pt>
                <c:pt idx="2337" formatCode="General">
                  <c:v>0</c:v>
                </c:pt>
                <c:pt idx="2338" formatCode="General">
                  <c:v>0</c:v>
                </c:pt>
                <c:pt idx="2339" formatCode="General">
                  <c:v>0</c:v>
                </c:pt>
                <c:pt idx="2340" formatCode="General">
                  <c:v>0</c:v>
                </c:pt>
                <c:pt idx="2341" formatCode="General">
                  <c:v>0</c:v>
                </c:pt>
                <c:pt idx="2342" formatCode="General">
                  <c:v>0</c:v>
                </c:pt>
                <c:pt idx="2343" formatCode="General">
                  <c:v>0</c:v>
                </c:pt>
                <c:pt idx="2344" formatCode="General">
                  <c:v>0</c:v>
                </c:pt>
                <c:pt idx="2345" formatCode="General">
                  <c:v>0</c:v>
                </c:pt>
                <c:pt idx="2346" formatCode="General">
                  <c:v>0</c:v>
                </c:pt>
                <c:pt idx="2347" formatCode="General">
                  <c:v>0</c:v>
                </c:pt>
                <c:pt idx="2348" formatCode="General">
                  <c:v>0</c:v>
                </c:pt>
                <c:pt idx="2349" formatCode="General">
                  <c:v>0</c:v>
                </c:pt>
                <c:pt idx="2350" formatCode="General">
                  <c:v>0</c:v>
                </c:pt>
                <c:pt idx="2351" formatCode="General">
                  <c:v>0</c:v>
                </c:pt>
                <c:pt idx="2352" formatCode="General">
                  <c:v>0</c:v>
                </c:pt>
                <c:pt idx="2353" formatCode="General">
                  <c:v>0</c:v>
                </c:pt>
                <c:pt idx="2354" formatCode="General">
                  <c:v>0</c:v>
                </c:pt>
                <c:pt idx="2355" formatCode="General">
                  <c:v>0</c:v>
                </c:pt>
                <c:pt idx="2356" formatCode="General">
                  <c:v>0</c:v>
                </c:pt>
                <c:pt idx="2357" formatCode="General">
                  <c:v>0</c:v>
                </c:pt>
                <c:pt idx="2358" formatCode="General">
                  <c:v>0</c:v>
                </c:pt>
                <c:pt idx="2359" formatCode="General">
                  <c:v>0</c:v>
                </c:pt>
                <c:pt idx="2360" formatCode="General">
                  <c:v>0</c:v>
                </c:pt>
                <c:pt idx="2361" formatCode="General">
                  <c:v>0</c:v>
                </c:pt>
                <c:pt idx="2362" formatCode="General">
                  <c:v>0</c:v>
                </c:pt>
                <c:pt idx="2363" formatCode="General">
                  <c:v>0</c:v>
                </c:pt>
                <c:pt idx="2364" formatCode="General">
                  <c:v>0</c:v>
                </c:pt>
                <c:pt idx="2365" formatCode="General">
                  <c:v>0</c:v>
                </c:pt>
                <c:pt idx="2366" formatCode="General">
                  <c:v>0</c:v>
                </c:pt>
                <c:pt idx="2367" formatCode="General">
                  <c:v>0</c:v>
                </c:pt>
                <c:pt idx="2368" formatCode="General">
                  <c:v>0</c:v>
                </c:pt>
                <c:pt idx="2369" formatCode="General">
                  <c:v>0</c:v>
                </c:pt>
                <c:pt idx="2370" formatCode="General">
                  <c:v>0</c:v>
                </c:pt>
                <c:pt idx="2371" formatCode="General">
                  <c:v>0</c:v>
                </c:pt>
                <c:pt idx="2372" formatCode="General">
                  <c:v>0</c:v>
                </c:pt>
                <c:pt idx="2373" formatCode="General">
                  <c:v>0</c:v>
                </c:pt>
                <c:pt idx="2374" formatCode="General">
                  <c:v>0</c:v>
                </c:pt>
                <c:pt idx="2375" formatCode="General">
                  <c:v>0</c:v>
                </c:pt>
                <c:pt idx="2376" formatCode="General">
                  <c:v>0</c:v>
                </c:pt>
                <c:pt idx="2377" formatCode="General">
                  <c:v>0</c:v>
                </c:pt>
                <c:pt idx="2378" formatCode="General">
                  <c:v>0</c:v>
                </c:pt>
                <c:pt idx="2379" formatCode="General">
                  <c:v>0</c:v>
                </c:pt>
                <c:pt idx="2380" formatCode="General">
                  <c:v>0</c:v>
                </c:pt>
                <c:pt idx="2381" formatCode="General">
                  <c:v>0</c:v>
                </c:pt>
                <c:pt idx="2382" formatCode="General">
                  <c:v>0</c:v>
                </c:pt>
                <c:pt idx="2383" formatCode="General">
                  <c:v>0</c:v>
                </c:pt>
                <c:pt idx="2384" formatCode="General">
                  <c:v>0</c:v>
                </c:pt>
                <c:pt idx="2385" formatCode="General">
                  <c:v>0</c:v>
                </c:pt>
                <c:pt idx="2386" formatCode="General">
                  <c:v>0</c:v>
                </c:pt>
                <c:pt idx="2387" formatCode="General">
                  <c:v>0</c:v>
                </c:pt>
                <c:pt idx="2388" formatCode="General">
                  <c:v>0</c:v>
                </c:pt>
                <c:pt idx="2389" formatCode="General">
                  <c:v>0</c:v>
                </c:pt>
                <c:pt idx="2390" formatCode="General">
                  <c:v>0</c:v>
                </c:pt>
                <c:pt idx="2391" formatCode="General">
                  <c:v>0</c:v>
                </c:pt>
                <c:pt idx="2392" formatCode="General">
                  <c:v>0</c:v>
                </c:pt>
                <c:pt idx="2393" formatCode="General">
                  <c:v>0</c:v>
                </c:pt>
                <c:pt idx="2394" formatCode="General">
                  <c:v>0</c:v>
                </c:pt>
                <c:pt idx="2395" formatCode="General">
                  <c:v>0</c:v>
                </c:pt>
                <c:pt idx="2396" formatCode="General">
                  <c:v>0</c:v>
                </c:pt>
                <c:pt idx="2397" formatCode="General">
                  <c:v>0</c:v>
                </c:pt>
                <c:pt idx="2398" formatCode="General">
                  <c:v>0</c:v>
                </c:pt>
                <c:pt idx="2399" formatCode="General">
                  <c:v>0</c:v>
                </c:pt>
                <c:pt idx="2400" formatCode="General">
                  <c:v>0</c:v>
                </c:pt>
                <c:pt idx="2401" formatCode="General">
                  <c:v>0</c:v>
                </c:pt>
                <c:pt idx="2402" formatCode="General">
                  <c:v>0</c:v>
                </c:pt>
                <c:pt idx="2403" formatCode="General">
                  <c:v>0</c:v>
                </c:pt>
                <c:pt idx="2404" formatCode="General">
                  <c:v>0</c:v>
                </c:pt>
                <c:pt idx="2405" formatCode="General">
                  <c:v>0</c:v>
                </c:pt>
                <c:pt idx="2406" formatCode="General">
                  <c:v>0</c:v>
                </c:pt>
                <c:pt idx="2407" formatCode="General">
                  <c:v>0</c:v>
                </c:pt>
                <c:pt idx="2408" formatCode="General">
                  <c:v>0</c:v>
                </c:pt>
                <c:pt idx="2409" formatCode="General">
                  <c:v>0</c:v>
                </c:pt>
                <c:pt idx="2410" formatCode="General">
                  <c:v>0</c:v>
                </c:pt>
                <c:pt idx="2411" formatCode="General">
                  <c:v>0</c:v>
                </c:pt>
                <c:pt idx="2412" formatCode="General">
                  <c:v>0</c:v>
                </c:pt>
                <c:pt idx="2413" formatCode="General">
                  <c:v>0</c:v>
                </c:pt>
                <c:pt idx="2414" formatCode="General">
                  <c:v>0</c:v>
                </c:pt>
                <c:pt idx="2415" formatCode="General">
                  <c:v>0</c:v>
                </c:pt>
                <c:pt idx="2416" formatCode="General">
                  <c:v>0</c:v>
                </c:pt>
                <c:pt idx="2417" formatCode="General">
                  <c:v>0</c:v>
                </c:pt>
                <c:pt idx="2418" formatCode="General">
                  <c:v>0</c:v>
                </c:pt>
                <c:pt idx="2419" formatCode="General">
                  <c:v>0</c:v>
                </c:pt>
                <c:pt idx="2420" formatCode="General">
                  <c:v>0</c:v>
                </c:pt>
                <c:pt idx="2421" formatCode="General">
                  <c:v>0</c:v>
                </c:pt>
                <c:pt idx="2422" formatCode="General">
                  <c:v>0</c:v>
                </c:pt>
                <c:pt idx="2423" formatCode="General">
                  <c:v>0</c:v>
                </c:pt>
                <c:pt idx="2424" formatCode="General">
                  <c:v>0</c:v>
                </c:pt>
                <c:pt idx="2425" formatCode="General">
                  <c:v>0</c:v>
                </c:pt>
                <c:pt idx="2426" formatCode="General">
                  <c:v>0</c:v>
                </c:pt>
                <c:pt idx="2427" formatCode="General">
                  <c:v>0</c:v>
                </c:pt>
                <c:pt idx="2428" formatCode="General">
                  <c:v>0</c:v>
                </c:pt>
                <c:pt idx="2429" formatCode="General">
                  <c:v>0</c:v>
                </c:pt>
                <c:pt idx="2430" formatCode="General">
                  <c:v>0</c:v>
                </c:pt>
                <c:pt idx="2431" formatCode="General">
                  <c:v>0</c:v>
                </c:pt>
                <c:pt idx="2432" formatCode="General">
                  <c:v>0</c:v>
                </c:pt>
                <c:pt idx="2433" formatCode="General">
                  <c:v>0</c:v>
                </c:pt>
                <c:pt idx="2434" formatCode="General">
                  <c:v>0</c:v>
                </c:pt>
                <c:pt idx="2435" formatCode="General">
                  <c:v>0</c:v>
                </c:pt>
                <c:pt idx="2436" formatCode="General">
                  <c:v>0</c:v>
                </c:pt>
                <c:pt idx="2437" formatCode="General">
                  <c:v>0</c:v>
                </c:pt>
                <c:pt idx="2438" formatCode="General">
                  <c:v>0</c:v>
                </c:pt>
                <c:pt idx="2439" formatCode="General">
                  <c:v>0</c:v>
                </c:pt>
                <c:pt idx="2440" formatCode="General">
                  <c:v>0</c:v>
                </c:pt>
                <c:pt idx="2441" formatCode="General">
                  <c:v>0</c:v>
                </c:pt>
                <c:pt idx="2442" formatCode="General">
                  <c:v>0</c:v>
                </c:pt>
                <c:pt idx="2443" formatCode="General">
                  <c:v>0</c:v>
                </c:pt>
                <c:pt idx="2444" formatCode="General">
                  <c:v>0</c:v>
                </c:pt>
                <c:pt idx="2445" formatCode="General">
                  <c:v>0</c:v>
                </c:pt>
                <c:pt idx="2446" formatCode="General">
                  <c:v>0</c:v>
                </c:pt>
                <c:pt idx="2447" formatCode="General">
                  <c:v>0</c:v>
                </c:pt>
                <c:pt idx="2448" formatCode="General">
                  <c:v>0</c:v>
                </c:pt>
                <c:pt idx="2449" formatCode="General">
                  <c:v>0</c:v>
                </c:pt>
                <c:pt idx="2450" formatCode="General">
                  <c:v>0</c:v>
                </c:pt>
                <c:pt idx="2451" formatCode="General">
                  <c:v>0</c:v>
                </c:pt>
                <c:pt idx="2452" formatCode="General">
                  <c:v>0</c:v>
                </c:pt>
                <c:pt idx="2453" formatCode="General">
                  <c:v>0</c:v>
                </c:pt>
                <c:pt idx="2454" formatCode="General">
                  <c:v>0</c:v>
                </c:pt>
                <c:pt idx="2455" formatCode="General">
                  <c:v>0</c:v>
                </c:pt>
                <c:pt idx="2456" formatCode="General">
                  <c:v>0</c:v>
                </c:pt>
                <c:pt idx="2457" formatCode="General">
                  <c:v>0</c:v>
                </c:pt>
                <c:pt idx="2458" formatCode="General">
                  <c:v>0</c:v>
                </c:pt>
                <c:pt idx="2459" formatCode="General">
                  <c:v>0</c:v>
                </c:pt>
                <c:pt idx="2460" formatCode="General">
                  <c:v>0</c:v>
                </c:pt>
                <c:pt idx="2461" formatCode="General">
                  <c:v>0</c:v>
                </c:pt>
                <c:pt idx="2462" formatCode="General">
                  <c:v>0</c:v>
                </c:pt>
                <c:pt idx="2463" formatCode="General">
                  <c:v>0</c:v>
                </c:pt>
                <c:pt idx="2464" formatCode="General">
                  <c:v>0</c:v>
                </c:pt>
                <c:pt idx="2465" formatCode="General">
                  <c:v>0</c:v>
                </c:pt>
                <c:pt idx="2466" formatCode="General">
                  <c:v>0</c:v>
                </c:pt>
                <c:pt idx="2467" formatCode="General">
                  <c:v>0</c:v>
                </c:pt>
                <c:pt idx="2468" formatCode="General">
                  <c:v>0</c:v>
                </c:pt>
                <c:pt idx="2469" formatCode="General">
                  <c:v>0</c:v>
                </c:pt>
                <c:pt idx="2470" formatCode="General">
                  <c:v>0</c:v>
                </c:pt>
                <c:pt idx="2471" formatCode="General">
                  <c:v>0</c:v>
                </c:pt>
                <c:pt idx="2472" formatCode="General">
                  <c:v>0</c:v>
                </c:pt>
                <c:pt idx="2473" formatCode="General">
                  <c:v>0</c:v>
                </c:pt>
                <c:pt idx="2474" formatCode="General">
                  <c:v>0</c:v>
                </c:pt>
                <c:pt idx="2475" formatCode="General">
                  <c:v>0</c:v>
                </c:pt>
                <c:pt idx="2476" formatCode="General">
                  <c:v>0</c:v>
                </c:pt>
                <c:pt idx="2477" formatCode="General">
                  <c:v>0</c:v>
                </c:pt>
                <c:pt idx="2478" formatCode="General">
                  <c:v>0</c:v>
                </c:pt>
                <c:pt idx="2479" formatCode="General">
                  <c:v>0</c:v>
                </c:pt>
                <c:pt idx="2480" formatCode="General">
                  <c:v>0</c:v>
                </c:pt>
                <c:pt idx="2481" formatCode="General">
                  <c:v>0</c:v>
                </c:pt>
                <c:pt idx="2482" formatCode="General">
                  <c:v>0</c:v>
                </c:pt>
                <c:pt idx="2483" formatCode="General">
                  <c:v>0</c:v>
                </c:pt>
                <c:pt idx="2484" formatCode="General">
                  <c:v>0</c:v>
                </c:pt>
                <c:pt idx="2485" formatCode="General">
                  <c:v>0</c:v>
                </c:pt>
                <c:pt idx="2486" formatCode="General">
                  <c:v>0</c:v>
                </c:pt>
                <c:pt idx="2487" formatCode="General">
                  <c:v>0</c:v>
                </c:pt>
                <c:pt idx="2488" formatCode="General">
                  <c:v>0</c:v>
                </c:pt>
                <c:pt idx="2489" formatCode="General">
                  <c:v>0</c:v>
                </c:pt>
                <c:pt idx="2490" formatCode="General">
                  <c:v>0</c:v>
                </c:pt>
                <c:pt idx="2491" formatCode="General">
                  <c:v>0</c:v>
                </c:pt>
                <c:pt idx="2492" formatCode="General">
                  <c:v>0</c:v>
                </c:pt>
                <c:pt idx="2493" formatCode="General">
                  <c:v>0</c:v>
                </c:pt>
                <c:pt idx="2494" formatCode="General">
                  <c:v>0</c:v>
                </c:pt>
                <c:pt idx="2495" formatCode="General">
                  <c:v>0</c:v>
                </c:pt>
                <c:pt idx="2496" formatCode="General">
                  <c:v>0</c:v>
                </c:pt>
                <c:pt idx="2497" formatCode="General">
                  <c:v>0</c:v>
                </c:pt>
                <c:pt idx="2498" formatCode="General">
                  <c:v>0</c:v>
                </c:pt>
                <c:pt idx="2499" formatCode="General">
                  <c:v>0</c:v>
                </c:pt>
                <c:pt idx="2500" formatCode="General">
                  <c:v>0</c:v>
                </c:pt>
                <c:pt idx="2501" formatCode="General">
                  <c:v>0</c:v>
                </c:pt>
                <c:pt idx="2502" formatCode="General">
                  <c:v>0</c:v>
                </c:pt>
                <c:pt idx="2503" formatCode="General">
                  <c:v>0</c:v>
                </c:pt>
                <c:pt idx="2504" formatCode="General">
                  <c:v>0</c:v>
                </c:pt>
                <c:pt idx="2505" formatCode="General">
                  <c:v>0</c:v>
                </c:pt>
                <c:pt idx="2506" formatCode="General">
                  <c:v>0</c:v>
                </c:pt>
                <c:pt idx="2507" formatCode="General">
                  <c:v>0</c:v>
                </c:pt>
                <c:pt idx="2508" formatCode="General">
                  <c:v>0</c:v>
                </c:pt>
                <c:pt idx="2509" formatCode="General">
                  <c:v>0</c:v>
                </c:pt>
                <c:pt idx="2510" formatCode="General">
                  <c:v>0</c:v>
                </c:pt>
                <c:pt idx="2511" formatCode="General">
                  <c:v>0</c:v>
                </c:pt>
                <c:pt idx="2512" formatCode="General">
                  <c:v>0</c:v>
                </c:pt>
                <c:pt idx="2513" formatCode="General">
                  <c:v>0</c:v>
                </c:pt>
                <c:pt idx="2514" formatCode="General">
                  <c:v>0</c:v>
                </c:pt>
                <c:pt idx="2515" formatCode="General">
                  <c:v>0</c:v>
                </c:pt>
                <c:pt idx="2516" formatCode="General">
                  <c:v>0</c:v>
                </c:pt>
                <c:pt idx="2517" formatCode="General">
                  <c:v>0</c:v>
                </c:pt>
                <c:pt idx="2518" formatCode="General">
                  <c:v>0</c:v>
                </c:pt>
                <c:pt idx="2519" formatCode="General">
                  <c:v>0</c:v>
                </c:pt>
                <c:pt idx="2520" formatCode="General">
                  <c:v>0</c:v>
                </c:pt>
                <c:pt idx="2521" formatCode="General">
                  <c:v>0</c:v>
                </c:pt>
                <c:pt idx="2522" formatCode="General">
                  <c:v>0</c:v>
                </c:pt>
                <c:pt idx="2523" formatCode="General">
                  <c:v>0</c:v>
                </c:pt>
                <c:pt idx="2524" formatCode="General">
                  <c:v>0</c:v>
                </c:pt>
                <c:pt idx="2525" formatCode="General">
                  <c:v>0</c:v>
                </c:pt>
                <c:pt idx="2526" formatCode="General">
                  <c:v>0</c:v>
                </c:pt>
                <c:pt idx="2527" formatCode="General">
                  <c:v>0</c:v>
                </c:pt>
                <c:pt idx="2528" formatCode="General">
                  <c:v>0</c:v>
                </c:pt>
                <c:pt idx="2529" formatCode="General">
                  <c:v>0</c:v>
                </c:pt>
                <c:pt idx="2530" formatCode="General">
                  <c:v>0</c:v>
                </c:pt>
                <c:pt idx="2531" formatCode="General">
                  <c:v>0</c:v>
                </c:pt>
                <c:pt idx="2532" formatCode="General">
                  <c:v>0</c:v>
                </c:pt>
                <c:pt idx="2533" formatCode="General">
                  <c:v>0</c:v>
                </c:pt>
                <c:pt idx="2534" formatCode="General">
                  <c:v>0</c:v>
                </c:pt>
                <c:pt idx="2535" formatCode="General">
                  <c:v>0</c:v>
                </c:pt>
                <c:pt idx="2536" formatCode="General">
                  <c:v>0</c:v>
                </c:pt>
                <c:pt idx="2537" formatCode="General">
                  <c:v>0</c:v>
                </c:pt>
                <c:pt idx="2538" formatCode="General">
                  <c:v>0</c:v>
                </c:pt>
                <c:pt idx="2539" formatCode="General">
                  <c:v>0</c:v>
                </c:pt>
                <c:pt idx="2540" formatCode="General">
                  <c:v>0</c:v>
                </c:pt>
                <c:pt idx="2541" formatCode="General">
                  <c:v>0</c:v>
                </c:pt>
                <c:pt idx="2542" formatCode="General">
                  <c:v>0</c:v>
                </c:pt>
                <c:pt idx="2543" formatCode="General">
                  <c:v>0</c:v>
                </c:pt>
                <c:pt idx="2544" formatCode="General">
                  <c:v>0</c:v>
                </c:pt>
                <c:pt idx="2545" formatCode="General">
                  <c:v>0</c:v>
                </c:pt>
                <c:pt idx="2546" formatCode="General">
                  <c:v>0</c:v>
                </c:pt>
                <c:pt idx="2547" formatCode="General">
                  <c:v>0</c:v>
                </c:pt>
                <c:pt idx="2548" formatCode="General">
                  <c:v>0</c:v>
                </c:pt>
                <c:pt idx="2549" formatCode="General">
                  <c:v>0</c:v>
                </c:pt>
                <c:pt idx="2550" formatCode="General">
                  <c:v>0</c:v>
                </c:pt>
                <c:pt idx="2551" formatCode="General">
                  <c:v>0</c:v>
                </c:pt>
                <c:pt idx="2552" formatCode="General">
                  <c:v>0</c:v>
                </c:pt>
                <c:pt idx="2553" formatCode="General">
                  <c:v>0</c:v>
                </c:pt>
                <c:pt idx="2554" formatCode="General">
                  <c:v>0</c:v>
                </c:pt>
                <c:pt idx="2555" formatCode="General">
                  <c:v>0</c:v>
                </c:pt>
                <c:pt idx="2556" formatCode="General">
                  <c:v>0</c:v>
                </c:pt>
                <c:pt idx="2557" formatCode="General">
                  <c:v>0</c:v>
                </c:pt>
                <c:pt idx="2558" formatCode="General">
                  <c:v>0</c:v>
                </c:pt>
                <c:pt idx="2559" formatCode="General">
                  <c:v>0</c:v>
                </c:pt>
                <c:pt idx="2560" formatCode="General">
                  <c:v>0</c:v>
                </c:pt>
                <c:pt idx="2561" formatCode="General">
                  <c:v>0</c:v>
                </c:pt>
                <c:pt idx="2562" formatCode="General">
                  <c:v>0</c:v>
                </c:pt>
                <c:pt idx="2563" formatCode="General">
                  <c:v>0</c:v>
                </c:pt>
                <c:pt idx="2564" formatCode="General">
                  <c:v>0</c:v>
                </c:pt>
                <c:pt idx="2565" formatCode="General">
                  <c:v>0</c:v>
                </c:pt>
                <c:pt idx="2566" formatCode="General">
                  <c:v>0</c:v>
                </c:pt>
                <c:pt idx="2567" formatCode="General">
                  <c:v>0</c:v>
                </c:pt>
                <c:pt idx="2568" formatCode="General">
                  <c:v>0</c:v>
                </c:pt>
                <c:pt idx="2569" formatCode="General">
                  <c:v>0</c:v>
                </c:pt>
                <c:pt idx="2570" formatCode="General">
                  <c:v>0</c:v>
                </c:pt>
                <c:pt idx="2571" formatCode="General">
                  <c:v>0</c:v>
                </c:pt>
                <c:pt idx="2572" formatCode="General">
                  <c:v>0</c:v>
                </c:pt>
                <c:pt idx="2573" formatCode="General">
                  <c:v>0</c:v>
                </c:pt>
                <c:pt idx="2574" formatCode="General">
                  <c:v>0</c:v>
                </c:pt>
                <c:pt idx="2575" formatCode="General">
                  <c:v>0</c:v>
                </c:pt>
                <c:pt idx="2576" formatCode="General">
                  <c:v>0</c:v>
                </c:pt>
                <c:pt idx="2577" formatCode="General">
                  <c:v>0</c:v>
                </c:pt>
                <c:pt idx="2578" formatCode="General">
                  <c:v>0</c:v>
                </c:pt>
                <c:pt idx="2579" formatCode="General">
                  <c:v>0</c:v>
                </c:pt>
                <c:pt idx="2580" formatCode="General">
                  <c:v>0</c:v>
                </c:pt>
                <c:pt idx="2581" formatCode="General">
                  <c:v>0</c:v>
                </c:pt>
                <c:pt idx="2582" formatCode="General">
                  <c:v>0</c:v>
                </c:pt>
                <c:pt idx="2583" formatCode="General">
                  <c:v>0</c:v>
                </c:pt>
                <c:pt idx="2584" formatCode="General">
                  <c:v>0</c:v>
                </c:pt>
                <c:pt idx="2585" formatCode="General">
                  <c:v>0</c:v>
                </c:pt>
                <c:pt idx="2586" formatCode="General">
                  <c:v>0</c:v>
                </c:pt>
                <c:pt idx="2587" formatCode="General">
                  <c:v>0</c:v>
                </c:pt>
                <c:pt idx="2588" formatCode="General">
                  <c:v>0</c:v>
                </c:pt>
                <c:pt idx="2589" formatCode="General">
                  <c:v>0</c:v>
                </c:pt>
                <c:pt idx="2590" formatCode="General">
                  <c:v>0</c:v>
                </c:pt>
                <c:pt idx="2591" formatCode="General">
                  <c:v>0</c:v>
                </c:pt>
                <c:pt idx="2592" formatCode="General">
                  <c:v>0</c:v>
                </c:pt>
                <c:pt idx="2593" formatCode="General">
                  <c:v>0</c:v>
                </c:pt>
                <c:pt idx="2594" formatCode="General">
                  <c:v>0</c:v>
                </c:pt>
                <c:pt idx="2595" formatCode="General">
                  <c:v>0</c:v>
                </c:pt>
                <c:pt idx="2596" formatCode="General">
                  <c:v>0</c:v>
                </c:pt>
                <c:pt idx="2597" formatCode="General">
                  <c:v>0</c:v>
                </c:pt>
                <c:pt idx="2598" formatCode="General">
                  <c:v>0</c:v>
                </c:pt>
                <c:pt idx="2599" formatCode="General">
                  <c:v>0</c:v>
                </c:pt>
                <c:pt idx="2600" formatCode="General">
                  <c:v>0</c:v>
                </c:pt>
                <c:pt idx="2601" formatCode="General">
                  <c:v>0</c:v>
                </c:pt>
                <c:pt idx="2602" formatCode="General">
                  <c:v>0</c:v>
                </c:pt>
                <c:pt idx="2603" formatCode="General">
                  <c:v>0</c:v>
                </c:pt>
                <c:pt idx="2604" formatCode="General">
                  <c:v>0</c:v>
                </c:pt>
                <c:pt idx="2605" formatCode="General">
                  <c:v>0</c:v>
                </c:pt>
                <c:pt idx="2606" formatCode="General">
                  <c:v>0</c:v>
                </c:pt>
                <c:pt idx="2607" formatCode="General">
                  <c:v>0</c:v>
                </c:pt>
                <c:pt idx="2608" formatCode="General">
                  <c:v>0</c:v>
                </c:pt>
                <c:pt idx="2609" formatCode="General">
                  <c:v>0</c:v>
                </c:pt>
                <c:pt idx="2610" formatCode="General">
                  <c:v>0</c:v>
                </c:pt>
                <c:pt idx="2611" formatCode="General">
                  <c:v>0</c:v>
                </c:pt>
                <c:pt idx="2612" formatCode="General">
                  <c:v>0</c:v>
                </c:pt>
                <c:pt idx="2613" formatCode="General">
                  <c:v>0</c:v>
                </c:pt>
                <c:pt idx="2614" formatCode="General">
                  <c:v>0</c:v>
                </c:pt>
                <c:pt idx="2615" formatCode="General">
                  <c:v>0</c:v>
                </c:pt>
                <c:pt idx="2616" formatCode="General">
                  <c:v>0</c:v>
                </c:pt>
                <c:pt idx="2617" formatCode="General">
                  <c:v>0</c:v>
                </c:pt>
                <c:pt idx="2618" formatCode="General">
                  <c:v>0</c:v>
                </c:pt>
                <c:pt idx="2619" formatCode="General">
                  <c:v>0</c:v>
                </c:pt>
                <c:pt idx="2620" formatCode="General">
                  <c:v>0</c:v>
                </c:pt>
                <c:pt idx="2621" formatCode="General">
                  <c:v>0</c:v>
                </c:pt>
                <c:pt idx="2622" formatCode="General">
                  <c:v>0</c:v>
                </c:pt>
                <c:pt idx="2623" formatCode="General">
                  <c:v>0</c:v>
                </c:pt>
                <c:pt idx="2624" formatCode="General">
                  <c:v>0</c:v>
                </c:pt>
                <c:pt idx="2625" formatCode="General">
                  <c:v>0</c:v>
                </c:pt>
                <c:pt idx="2626" formatCode="General">
                  <c:v>0</c:v>
                </c:pt>
                <c:pt idx="2627" formatCode="General">
                  <c:v>0</c:v>
                </c:pt>
                <c:pt idx="2628" formatCode="General">
                  <c:v>0</c:v>
                </c:pt>
                <c:pt idx="2629" formatCode="General">
                  <c:v>0</c:v>
                </c:pt>
                <c:pt idx="2630" formatCode="General">
                  <c:v>0</c:v>
                </c:pt>
                <c:pt idx="2631" formatCode="General">
                  <c:v>0</c:v>
                </c:pt>
                <c:pt idx="2632" formatCode="General">
                  <c:v>0</c:v>
                </c:pt>
                <c:pt idx="2633" formatCode="General">
                  <c:v>0</c:v>
                </c:pt>
                <c:pt idx="2634" formatCode="General">
                  <c:v>0</c:v>
                </c:pt>
                <c:pt idx="2635" formatCode="General">
                  <c:v>0</c:v>
                </c:pt>
                <c:pt idx="2636" formatCode="General">
                  <c:v>0</c:v>
                </c:pt>
                <c:pt idx="2637" formatCode="General">
                  <c:v>0</c:v>
                </c:pt>
                <c:pt idx="2638" formatCode="General">
                  <c:v>0</c:v>
                </c:pt>
                <c:pt idx="2639" formatCode="General">
                  <c:v>0</c:v>
                </c:pt>
                <c:pt idx="2640" formatCode="General">
                  <c:v>0</c:v>
                </c:pt>
                <c:pt idx="2641" formatCode="General">
                  <c:v>0</c:v>
                </c:pt>
                <c:pt idx="2642" formatCode="General">
                  <c:v>0</c:v>
                </c:pt>
                <c:pt idx="2643" formatCode="General">
                  <c:v>0</c:v>
                </c:pt>
                <c:pt idx="2644" formatCode="General">
                  <c:v>0</c:v>
                </c:pt>
                <c:pt idx="2645" formatCode="General">
                  <c:v>0</c:v>
                </c:pt>
                <c:pt idx="2646" formatCode="General">
                  <c:v>0</c:v>
                </c:pt>
                <c:pt idx="2647" formatCode="General">
                  <c:v>0</c:v>
                </c:pt>
                <c:pt idx="2648" formatCode="General">
                  <c:v>0</c:v>
                </c:pt>
                <c:pt idx="2649" formatCode="General">
                  <c:v>0</c:v>
                </c:pt>
                <c:pt idx="2650" formatCode="General">
                  <c:v>0</c:v>
                </c:pt>
                <c:pt idx="2651" formatCode="General">
                  <c:v>0</c:v>
                </c:pt>
                <c:pt idx="2652" formatCode="General">
                  <c:v>0</c:v>
                </c:pt>
                <c:pt idx="2653" formatCode="General">
                  <c:v>0</c:v>
                </c:pt>
                <c:pt idx="2654" formatCode="General">
                  <c:v>0</c:v>
                </c:pt>
                <c:pt idx="2655" formatCode="General">
                  <c:v>0</c:v>
                </c:pt>
                <c:pt idx="2656" formatCode="General">
                  <c:v>0</c:v>
                </c:pt>
                <c:pt idx="2657" formatCode="General">
                  <c:v>0</c:v>
                </c:pt>
                <c:pt idx="2658" formatCode="General">
                  <c:v>0</c:v>
                </c:pt>
                <c:pt idx="2659" formatCode="General">
                  <c:v>0</c:v>
                </c:pt>
                <c:pt idx="2660" formatCode="General">
                  <c:v>0</c:v>
                </c:pt>
                <c:pt idx="2661" formatCode="General">
                  <c:v>0</c:v>
                </c:pt>
                <c:pt idx="2662" formatCode="General">
                  <c:v>0</c:v>
                </c:pt>
                <c:pt idx="2663" formatCode="General">
                  <c:v>0</c:v>
                </c:pt>
                <c:pt idx="2664" formatCode="General">
                  <c:v>0</c:v>
                </c:pt>
                <c:pt idx="2665" formatCode="General">
                  <c:v>0</c:v>
                </c:pt>
                <c:pt idx="2666" formatCode="General">
                  <c:v>0</c:v>
                </c:pt>
                <c:pt idx="2667" formatCode="General">
                  <c:v>0</c:v>
                </c:pt>
                <c:pt idx="2668" formatCode="General">
                  <c:v>0</c:v>
                </c:pt>
                <c:pt idx="2669" formatCode="General">
                  <c:v>0</c:v>
                </c:pt>
                <c:pt idx="2670" formatCode="General">
                  <c:v>0</c:v>
                </c:pt>
                <c:pt idx="2671" formatCode="General">
                  <c:v>0</c:v>
                </c:pt>
                <c:pt idx="2672" formatCode="General">
                  <c:v>0</c:v>
                </c:pt>
                <c:pt idx="2673" formatCode="General">
                  <c:v>0</c:v>
                </c:pt>
                <c:pt idx="2674" formatCode="General">
                  <c:v>0</c:v>
                </c:pt>
                <c:pt idx="2675" formatCode="General">
                  <c:v>0</c:v>
                </c:pt>
                <c:pt idx="2676" formatCode="General">
                  <c:v>0</c:v>
                </c:pt>
                <c:pt idx="2677" formatCode="General">
                  <c:v>0</c:v>
                </c:pt>
                <c:pt idx="2678" formatCode="General">
                  <c:v>0</c:v>
                </c:pt>
                <c:pt idx="2679" formatCode="General">
                  <c:v>0</c:v>
                </c:pt>
                <c:pt idx="2680" formatCode="General">
                  <c:v>0</c:v>
                </c:pt>
                <c:pt idx="2681" formatCode="General">
                  <c:v>0</c:v>
                </c:pt>
                <c:pt idx="2682" formatCode="General">
                  <c:v>0</c:v>
                </c:pt>
                <c:pt idx="2683" formatCode="General">
                  <c:v>0</c:v>
                </c:pt>
                <c:pt idx="2684" formatCode="General">
                  <c:v>0</c:v>
                </c:pt>
                <c:pt idx="2685" formatCode="General">
                  <c:v>0</c:v>
                </c:pt>
                <c:pt idx="2686" formatCode="General">
                  <c:v>0</c:v>
                </c:pt>
                <c:pt idx="2687" formatCode="General">
                  <c:v>0</c:v>
                </c:pt>
                <c:pt idx="2688" formatCode="General">
                  <c:v>0</c:v>
                </c:pt>
                <c:pt idx="2689" formatCode="General">
                  <c:v>0</c:v>
                </c:pt>
                <c:pt idx="2690" formatCode="General">
                  <c:v>0</c:v>
                </c:pt>
                <c:pt idx="2691" formatCode="General">
                  <c:v>0</c:v>
                </c:pt>
                <c:pt idx="2692" formatCode="General">
                  <c:v>0</c:v>
                </c:pt>
                <c:pt idx="2693" formatCode="General">
                  <c:v>0</c:v>
                </c:pt>
                <c:pt idx="2694" formatCode="General">
                  <c:v>0</c:v>
                </c:pt>
                <c:pt idx="2695" formatCode="General">
                  <c:v>0</c:v>
                </c:pt>
                <c:pt idx="2696" formatCode="General">
                  <c:v>0</c:v>
                </c:pt>
                <c:pt idx="2697" formatCode="General">
                  <c:v>0</c:v>
                </c:pt>
                <c:pt idx="2698" formatCode="General">
                  <c:v>0</c:v>
                </c:pt>
                <c:pt idx="2699" formatCode="General">
                  <c:v>0</c:v>
                </c:pt>
                <c:pt idx="2700" formatCode="General">
                  <c:v>0</c:v>
                </c:pt>
                <c:pt idx="2701" formatCode="General">
                  <c:v>0</c:v>
                </c:pt>
                <c:pt idx="2702" formatCode="General">
                  <c:v>0</c:v>
                </c:pt>
                <c:pt idx="2703" formatCode="General">
                  <c:v>0</c:v>
                </c:pt>
                <c:pt idx="2704" formatCode="General">
                  <c:v>0</c:v>
                </c:pt>
                <c:pt idx="2705" formatCode="General">
                  <c:v>0</c:v>
                </c:pt>
                <c:pt idx="2706" formatCode="General">
                  <c:v>0</c:v>
                </c:pt>
                <c:pt idx="2707" formatCode="General">
                  <c:v>0</c:v>
                </c:pt>
                <c:pt idx="2708" formatCode="General">
                  <c:v>0</c:v>
                </c:pt>
                <c:pt idx="2709" formatCode="General">
                  <c:v>0</c:v>
                </c:pt>
                <c:pt idx="2710" formatCode="General">
                  <c:v>0</c:v>
                </c:pt>
                <c:pt idx="2711" formatCode="General">
                  <c:v>0</c:v>
                </c:pt>
                <c:pt idx="2712" formatCode="General">
                  <c:v>0</c:v>
                </c:pt>
                <c:pt idx="2713" formatCode="General">
                  <c:v>0</c:v>
                </c:pt>
                <c:pt idx="2714" formatCode="General">
                  <c:v>0</c:v>
                </c:pt>
                <c:pt idx="2715" formatCode="General">
                  <c:v>0</c:v>
                </c:pt>
                <c:pt idx="2716" formatCode="General">
                  <c:v>0</c:v>
                </c:pt>
                <c:pt idx="2717" formatCode="General">
                  <c:v>0</c:v>
                </c:pt>
                <c:pt idx="2718" formatCode="General">
                  <c:v>0</c:v>
                </c:pt>
                <c:pt idx="2719" formatCode="General">
                  <c:v>0</c:v>
                </c:pt>
                <c:pt idx="2720" formatCode="General">
                  <c:v>0</c:v>
                </c:pt>
                <c:pt idx="2721" formatCode="General">
                  <c:v>0</c:v>
                </c:pt>
                <c:pt idx="2722" formatCode="General">
                  <c:v>0</c:v>
                </c:pt>
                <c:pt idx="2723" formatCode="General">
                  <c:v>0</c:v>
                </c:pt>
                <c:pt idx="2724" formatCode="General">
                  <c:v>0</c:v>
                </c:pt>
                <c:pt idx="2725" formatCode="General">
                  <c:v>0</c:v>
                </c:pt>
                <c:pt idx="2726" formatCode="General">
                  <c:v>0</c:v>
                </c:pt>
                <c:pt idx="2727" formatCode="General">
                  <c:v>0</c:v>
                </c:pt>
                <c:pt idx="2728" formatCode="General">
                  <c:v>0</c:v>
                </c:pt>
                <c:pt idx="2729" formatCode="General">
                  <c:v>0</c:v>
                </c:pt>
                <c:pt idx="2730" formatCode="General">
                  <c:v>0</c:v>
                </c:pt>
                <c:pt idx="2731" formatCode="General">
                  <c:v>0</c:v>
                </c:pt>
                <c:pt idx="2732" formatCode="General">
                  <c:v>0</c:v>
                </c:pt>
                <c:pt idx="2733" formatCode="General">
                  <c:v>0</c:v>
                </c:pt>
                <c:pt idx="2734" formatCode="General">
                  <c:v>0</c:v>
                </c:pt>
                <c:pt idx="2735" formatCode="General">
                  <c:v>0</c:v>
                </c:pt>
                <c:pt idx="2736" formatCode="General">
                  <c:v>0</c:v>
                </c:pt>
                <c:pt idx="2737" formatCode="General">
                  <c:v>0</c:v>
                </c:pt>
                <c:pt idx="2738" formatCode="General">
                  <c:v>0</c:v>
                </c:pt>
                <c:pt idx="2739" formatCode="General">
                  <c:v>0</c:v>
                </c:pt>
                <c:pt idx="2740" formatCode="General">
                  <c:v>0</c:v>
                </c:pt>
                <c:pt idx="2741" formatCode="General">
                  <c:v>0</c:v>
                </c:pt>
                <c:pt idx="2742" formatCode="General">
                  <c:v>0</c:v>
                </c:pt>
                <c:pt idx="2743" formatCode="General">
                  <c:v>0</c:v>
                </c:pt>
                <c:pt idx="2744" formatCode="General">
                  <c:v>0</c:v>
                </c:pt>
                <c:pt idx="2745" formatCode="General">
                  <c:v>0</c:v>
                </c:pt>
                <c:pt idx="2746" formatCode="General">
                  <c:v>0</c:v>
                </c:pt>
                <c:pt idx="2747" formatCode="General">
                  <c:v>0</c:v>
                </c:pt>
                <c:pt idx="2748" formatCode="General">
                  <c:v>0</c:v>
                </c:pt>
                <c:pt idx="2749" formatCode="General">
                  <c:v>0</c:v>
                </c:pt>
                <c:pt idx="2750" formatCode="General">
                  <c:v>0</c:v>
                </c:pt>
                <c:pt idx="2751" formatCode="General">
                  <c:v>0</c:v>
                </c:pt>
                <c:pt idx="2752" formatCode="General">
                  <c:v>0</c:v>
                </c:pt>
                <c:pt idx="2753" formatCode="General">
                  <c:v>0</c:v>
                </c:pt>
                <c:pt idx="2754" formatCode="General">
                  <c:v>0</c:v>
                </c:pt>
                <c:pt idx="2755" formatCode="General">
                  <c:v>0</c:v>
                </c:pt>
                <c:pt idx="2756" formatCode="General">
                  <c:v>0</c:v>
                </c:pt>
                <c:pt idx="2757" formatCode="General">
                  <c:v>0</c:v>
                </c:pt>
                <c:pt idx="2758" formatCode="General">
                  <c:v>0</c:v>
                </c:pt>
                <c:pt idx="2759" formatCode="General">
                  <c:v>0</c:v>
                </c:pt>
                <c:pt idx="2760" formatCode="General">
                  <c:v>0</c:v>
                </c:pt>
                <c:pt idx="2761" formatCode="General">
                  <c:v>0</c:v>
                </c:pt>
                <c:pt idx="2762" formatCode="General">
                  <c:v>0</c:v>
                </c:pt>
                <c:pt idx="2763" formatCode="General">
                  <c:v>0</c:v>
                </c:pt>
                <c:pt idx="2764" formatCode="General">
                  <c:v>0</c:v>
                </c:pt>
                <c:pt idx="2765" formatCode="General">
                  <c:v>0</c:v>
                </c:pt>
                <c:pt idx="2766" formatCode="General">
                  <c:v>0</c:v>
                </c:pt>
                <c:pt idx="2767" formatCode="General">
                  <c:v>0</c:v>
                </c:pt>
                <c:pt idx="2768" formatCode="General">
                  <c:v>0</c:v>
                </c:pt>
                <c:pt idx="2769" formatCode="General">
                  <c:v>0</c:v>
                </c:pt>
                <c:pt idx="2770" formatCode="General">
                  <c:v>0</c:v>
                </c:pt>
                <c:pt idx="2771" formatCode="General">
                  <c:v>0</c:v>
                </c:pt>
                <c:pt idx="2772" formatCode="General">
                  <c:v>0</c:v>
                </c:pt>
                <c:pt idx="2773" formatCode="General">
                  <c:v>0</c:v>
                </c:pt>
                <c:pt idx="2774" formatCode="General">
                  <c:v>0</c:v>
                </c:pt>
                <c:pt idx="2775" formatCode="General">
                  <c:v>0</c:v>
                </c:pt>
                <c:pt idx="2776" formatCode="General">
                  <c:v>0</c:v>
                </c:pt>
                <c:pt idx="2777" formatCode="General">
                  <c:v>0</c:v>
                </c:pt>
                <c:pt idx="2778" formatCode="General">
                  <c:v>0</c:v>
                </c:pt>
                <c:pt idx="2779" formatCode="General">
                  <c:v>0</c:v>
                </c:pt>
                <c:pt idx="2780" formatCode="General">
                  <c:v>0</c:v>
                </c:pt>
                <c:pt idx="2781" formatCode="General">
                  <c:v>0</c:v>
                </c:pt>
                <c:pt idx="2782" formatCode="General">
                  <c:v>0</c:v>
                </c:pt>
                <c:pt idx="2783" formatCode="General">
                  <c:v>0</c:v>
                </c:pt>
                <c:pt idx="2784" formatCode="General">
                  <c:v>0</c:v>
                </c:pt>
                <c:pt idx="2785" formatCode="General">
                  <c:v>0</c:v>
                </c:pt>
                <c:pt idx="2786" formatCode="General">
                  <c:v>0</c:v>
                </c:pt>
                <c:pt idx="2787" formatCode="General">
                  <c:v>0</c:v>
                </c:pt>
                <c:pt idx="2788" formatCode="General">
                  <c:v>0</c:v>
                </c:pt>
                <c:pt idx="2789" formatCode="General">
                  <c:v>0</c:v>
                </c:pt>
                <c:pt idx="2790" formatCode="General">
                  <c:v>0</c:v>
                </c:pt>
                <c:pt idx="2791" formatCode="General">
                  <c:v>0</c:v>
                </c:pt>
                <c:pt idx="2792" formatCode="General">
                  <c:v>0</c:v>
                </c:pt>
                <c:pt idx="2793" formatCode="General">
                  <c:v>0</c:v>
                </c:pt>
                <c:pt idx="2794" formatCode="General">
                  <c:v>0</c:v>
                </c:pt>
                <c:pt idx="2795" formatCode="General">
                  <c:v>0</c:v>
                </c:pt>
                <c:pt idx="2796" formatCode="General">
                  <c:v>0</c:v>
                </c:pt>
                <c:pt idx="2797" formatCode="General">
                  <c:v>0</c:v>
                </c:pt>
                <c:pt idx="2798" formatCode="General">
                  <c:v>0</c:v>
                </c:pt>
                <c:pt idx="2799" formatCode="General">
                  <c:v>0</c:v>
                </c:pt>
                <c:pt idx="2800" formatCode="General">
                  <c:v>0</c:v>
                </c:pt>
                <c:pt idx="2801" formatCode="General">
                  <c:v>0</c:v>
                </c:pt>
                <c:pt idx="2802" formatCode="General">
                  <c:v>0</c:v>
                </c:pt>
                <c:pt idx="2803" formatCode="General">
                  <c:v>0</c:v>
                </c:pt>
                <c:pt idx="2804" formatCode="General">
                  <c:v>0</c:v>
                </c:pt>
                <c:pt idx="2805" formatCode="General">
                  <c:v>0</c:v>
                </c:pt>
                <c:pt idx="2806" formatCode="General">
                  <c:v>0</c:v>
                </c:pt>
                <c:pt idx="2807" formatCode="General">
                  <c:v>0</c:v>
                </c:pt>
                <c:pt idx="2808" formatCode="General">
                  <c:v>0</c:v>
                </c:pt>
                <c:pt idx="2809" formatCode="General">
                  <c:v>0</c:v>
                </c:pt>
                <c:pt idx="2810" formatCode="General">
                  <c:v>0</c:v>
                </c:pt>
                <c:pt idx="2811" formatCode="General">
                  <c:v>0</c:v>
                </c:pt>
                <c:pt idx="2812" formatCode="General">
                  <c:v>0</c:v>
                </c:pt>
                <c:pt idx="2813" formatCode="General">
                  <c:v>0</c:v>
                </c:pt>
                <c:pt idx="2814" formatCode="General">
                  <c:v>0</c:v>
                </c:pt>
                <c:pt idx="2815" formatCode="General">
                  <c:v>0</c:v>
                </c:pt>
                <c:pt idx="2816" formatCode="General">
                  <c:v>0</c:v>
                </c:pt>
                <c:pt idx="2817" formatCode="General">
                  <c:v>0</c:v>
                </c:pt>
                <c:pt idx="2818" formatCode="General">
                  <c:v>0</c:v>
                </c:pt>
                <c:pt idx="2819" formatCode="General">
                  <c:v>0</c:v>
                </c:pt>
                <c:pt idx="2820" formatCode="General">
                  <c:v>0</c:v>
                </c:pt>
                <c:pt idx="2821" formatCode="General">
                  <c:v>0</c:v>
                </c:pt>
                <c:pt idx="2822" formatCode="General">
                  <c:v>0</c:v>
                </c:pt>
                <c:pt idx="2823" formatCode="General">
                  <c:v>0</c:v>
                </c:pt>
                <c:pt idx="2824" formatCode="General">
                  <c:v>0</c:v>
                </c:pt>
                <c:pt idx="2825" formatCode="General">
                  <c:v>0</c:v>
                </c:pt>
                <c:pt idx="2826" formatCode="General">
                  <c:v>0</c:v>
                </c:pt>
                <c:pt idx="2827" formatCode="General">
                  <c:v>0</c:v>
                </c:pt>
                <c:pt idx="2828" formatCode="General">
                  <c:v>0</c:v>
                </c:pt>
                <c:pt idx="2829" formatCode="General">
                  <c:v>0</c:v>
                </c:pt>
                <c:pt idx="2830" formatCode="General">
                  <c:v>0</c:v>
                </c:pt>
                <c:pt idx="2831" formatCode="General">
                  <c:v>0</c:v>
                </c:pt>
                <c:pt idx="2832" formatCode="General">
                  <c:v>0</c:v>
                </c:pt>
                <c:pt idx="2833" formatCode="General">
                  <c:v>0</c:v>
                </c:pt>
                <c:pt idx="2834" formatCode="General">
                  <c:v>0</c:v>
                </c:pt>
                <c:pt idx="2835" formatCode="General">
                  <c:v>0</c:v>
                </c:pt>
                <c:pt idx="2836" formatCode="General">
                  <c:v>0</c:v>
                </c:pt>
                <c:pt idx="2837" formatCode="General">
                  <c:v>0</c:v>
                </c:pt>
                <c:pt idx="2838" formatCode="General">
                  <c:v>0</c:v>
                </c:pt>
                <c:pt idx="2839" formatCode="General">
                  <c:v>0</c:v>
                </c:pt>
                <c:pt idx="2840" formatCode="General">
                  <c:v>0</c:v>
                </c:pt>
                <c:pt idx="2841" formatCode="General">
                  <c:v>0</c:v>
                </c:pt>
                <c:pt idx="2842" formatCode="General">
                  <c:v>0</c:v>
                </c:pt>
                <c:pt idx="2843" formatCode="General">
                  <c:v>0</c:v>
                </c:pt>
                <c:pt idx="2844" formatCode="General">
                  <c:v>0</c:v>
                </c:pt>
                <c:pt idx="2845" formatCode="General">
                  <c:v>0</c:v>
                </c:pt>
                <c:pt idx="2846" formatCode="General">
                  <c:v>0</c:v>
                </c:pt>
                <c:pt idx="2847" formatCode="General">
                  <c:v>0</c:v>
                </c:pt>
                <c:pt idx="2848" formatCode="General">
                  <c:v>0</c:v>
                </c:pt>
                <c:pt idx="2849" formatCode="General">
                  <c:v>0</c:v>
                </c:pt>
                <c:pt idx="2850" formatCode="General">
                  <c:v>0</c:v>
                </c:pt>
                <c:pt idx="2851" formatCode="General">
                  <c:v>0</c:v>
                </c:pt>
                <c:pt idx="2852" formatCode="General">
                  <c:v>0</c:v>
                </c:pt>
                <c:pt idx="2853" formatCode="General">
                  <c:v>0</c:v>
                </c:pt>
                <c:pt idx="2854" formatCode="General">
                  <c:v>0</c:v>
                </c:pt>
                <c:pt idx="2855" formatCode="General">
                  <c:v>0</c:v>
                </c:pt>
                <c:pt idx="2856" formatCode="General">
                  <c:v>0</c:v>
                </c:pt>
                <c:pt idx="2857" formatCode="General">
                  <c:v>0</c:v>
                </c:pt>
                <c:pt idx="2858" formatCode="General">
                  <c:v>0</c:v>
                </c:pt>
                <c:pt idx="2859" formatCode="General">
                  <c:v>0</c:v>
                </c:pt>
                <c:pt idx="2860" formatCode="General">
                  <c:v>0</c:v>
                </c:pt>
                <c:pt idx="2861" formatCode="General">
                  <c:v>0</c:v>
                </c:pt>
                <c:pt idx="2862" formatCode="General">
                  <c:v>0</c:v>
                </c:pt>
                <c:pt idx="2863" formatCode="General">
                  <c:v>0</c:v>
                </c:pt>
                <c:pt idx="2864" formatCode="General">
                  <c:v>0</c:v>
                </c:pt>
                <c:pt idx="2865" formatCode="General">
                  <c:v>0</c:v>
                </c:pt>
                <c:pt idx="2866" formatCode="General">
                  <c:v>0</c:v>
                </c:pt>
                <c:pt idx="2867" formatCode="General">
                  <c:v>0</c:v>
                </c:pt>
                <c:pt idx="2868" formatCode="General">
                  <c:v>0</c:v>
                </c:pt>
                <c:pt idx="2869" formatCode="General">
                  <c:v>0</c:v>
                </c:pt>
                <c:pt idx="2870" formatCode="General">
                  <c:v>0</c:v>
                </c:pt>
                <c:pt idx="2871" formatCode="General">
                  <c:v>0</c:v>
                </c:pt>
                <c:pt idx="2872" formatCode="General">
                  <c:v>0</c:v>
                </c:pt>
                <c:pt idx="2873" formatCode="General">
                  <c:v>0</c:v>
                </c:pt>
                <c:pt idx="2874" formatCode="General">
                  <c:v>0</c:v>
                </c:pt>
                <c:pt idx="2875" formatCode="General">
                  <c:v>0</c:v>
                </c:pt>
                <c:pt idx="2876" formatCode="General">
                  <c:v>0</c:v>
                </c:pt>
                <c:pt idx="2877" formatCode="General">
                  <c:v>0</c:v>
                </c:pt>
                <c:pt idx="2878" formatCode="General">
                  <c:v>0</c:v>
                </c:pt>
                <c:pt idx="2879" formatCode="General">
                  <c:v>0</c:v>
                </c:pt>
                <c:pt idx="2880" formatCode="General">
                  <c:v>0</c:v>
                </c:pt>
                <c:pt idx="2881" formatCode="General">
                  <c:v>0</c:v>
                </c:pt>
                <c:pt idx="2882" formatCode="General">
                  <c:v>0</c:v>
                </c:pt>
                <c:pt idx="2883" formatCode="General">
                  <c:v>0</c:v>
                </c:pt>
                <c:pt idx="2884" formatCode="General">
                  <c:v>0</c:v>
                </c:pt>
                <c:pt idx="2885" formatCode="General">
                  <c:v>0</c:v>
                </c:pt>
                <c:pt idx="2886" formatCode="General">
                  <c:v>0</c:v>
                </c:pt>
                <c:pt idx="2887" formatCode="General">
                  <c:v>0</c:v>
                </c:pt>
                <c:pt idx="2888" formatCode="General">
                  <c:v>0</c:v>
                </c:pt>
                <c:pt idx="2889" formatCode="General">
                  <c:v>0</c:v>
                </c:pt>
                <c:pt idx="2890" formatCode="General">
                  <c:v>0</c:v>
                </c:pt>
                <c:pt idx="2891" formatCode="General">
                  <c:v>0</c:v>
                </c:pt>
                <c:pt idx="2892" formatCode="General">
                  <c:v>0</c:v>
                </c:pt>
                <c:pt idx="2893" formatCode="General">
                  <c:v>0</c:v>
                </c:pt>
                <c:pt idx="2894" formatCode="General">
                  <c:v>0</c:v>
                </c:pt>
                <c:pt idx="2895" formatCode="General">
                  <c:v>0</c:v>
                </c:pt>
                <c:pt idx="2896" formatCode="General">
                  <c:v>0</c:v>
                </c:pt>
                <c:pt idx="2897" formatCode="General">
                  <c:v>0</c:v>
                </c:pt>
                <c:pt idx="2898" formatCode="General">
                  <c:v>0</c:v>
                </c:pt>
                <c:pt idx="2899" formatCode="General">
                  <c:v>0</c:v>
                </c:pt>
                <c:pt idx="2900" formatCode="General">
                  <c:v>0</c:v>
                </c:pt>
                <c:pt idx="2901" formatCode="General">
                  <c:v>0</c:v>
                </c:pt>
                <c:pt idx="2902" formatCode="General">
                  <c:v>0</c:v>
                </c:pt>
                <c:pt idx="2903" formatCode="General">
                  <c:v>0</c:v>
                </c:pt>
                <c:pt idx="2904" formatCode="General">
                  <c:v>0</c:v>
                </c:pt>
                <c:pt idx="2905" formatCode="General">
                  <c:v>0</c:v>
                </c:pt>
                <c:pt idx="2906" formatCode="General">
                  <c:v>0</c:v>
                </c:pt>
                <c:pt idx="2907" formatCode="General">
                  <c:v>0</c:v>
                </c:pt>
                <c:pt idx="2908" formatCode="General">
                  <c:v>0</c:v>
                </c:pt>
                <c:pt idx="2909" formatCode="General">
                  <c:v>0</c:v>
                </c:pt>
                <c:pt idx="2910" formatCode="General">
                  <c:v>0</c:v>
                </c:pt>
                <c:pt idx="2911" formatCode="General">
                  <c:v>0</c:v>
                </c:pt>
                <c:pt idx="2912" formatCode="General">
                  <c:v>0</c:v>
                </c:pt>
                <c:pt idx="2913" formatCode="General">
                  <c:v>0</c:v>
                </c:pt>
                <c:pt idx="2914" formatCode="General">
                  <c:v>0</c:v>
                </c:pt>
                <c:pt idx="2915" formatCode="General">
                  <c:v>0</c:v>
                </c:pt>
                <c:pt idx="2916" formatCode="General">
                  <c:v>0</c:v>
                </c:pt>
                <c:pt idx="2917" formatCode="General">
                  <c:v>0</c:v>
                </c:pt>
                <c:pt idx="2918" formatCode="General">
                  <c:v>0</c:v>
                </c:pt>
                <c:pt idx="2919" formatCode="General">
                  <c:v>0</c:v>
                </c:pt>
                <c:pt idx="2920" formatCode="General">
                  <c:v>0</c:v>
                </c:pt>
                <c:pt idx="2921" formatCode="General">
                  <c:v>0</c:v>
                </c:pt>
                <c:pt idx="2922" formatCode="General">
                  <c:v>0</c:v>
                </c:pt>
                <c:pt idx="2923" formatCode="General">
                  <c:v>0</c:v>
                </c:pt>
                <c:pt idx="2924" formatCode="General">
                  <c:v>0</c:v>
                </c:pt>
                <c:pt idx="2925" formatCode="General">
                  <c:v>0</c:v>
                </c:pt>
                <c:pt idx="2926" formatCode="General">
                  <c:v>0</c:v>
                </c:pt>
                <c:pt idx="2927" formatCode="General">
                  <c:v>0</c:v>
                </c:pt>
              </c:numCache>
            </c:numRef>
          </c:yVal>
          <c:smooth val="0"/>
          <c:extLst>
            <c:ext xmlns:c16="http://schemas.microsoft.com/office/drawing/2014/chart" uri="{C3380CC4-5D6E-409C-BE32-E72D297353CC}">
              <c16:uniqueId val="{00000002-2C51-4AAA-ADE3-6610AE0A61AB}"/>
            </c:ext>
          </c:extLst>
        </c:ser>
        <c:dLbls>
          <c:showLegendKey val="0"/>
          <c:showVal val="0"/>
          <c:showCatName val="0"/>
          <c:showSerName val="0"/>
          <c:showPercent val="0"/>
          <c:showBubbleSize val="0"/>
        </c:dLbls>
        <c:axId val="1079503984"/>
        <c:axId val="1079504944"/>
      </c:scatterChart>
      <c:valAx>
        <c:axId val="1079503984"/>
        <c:scaling>
          <c:orientation val="minMax"/>
        </c:scaling>
        <c:delete val="0"/>
        <c:axPos val="b"/>
        <c:title>
          <c:tx>
            <c:rich>
              <a:bodyPr/>
              <a:lstStyle/>
              <a:p>
                <a:pPr>
                  <a:defRPr/>
                </a:pPr>
                <a:r>
                  <a:rPr lang="en-US"/>
                  <a:t>Theoretical Quantiles</a:t>
                </a:r>
              </a:p>
            </c:rich>
          </c:tx>
          <c:overlay val="0"/>
        </c:title>
        <c:numFmt formatCode="0.0" sourceLinked="1"/>
        <c:majorTickMark val="out"/>
        <c:minorTickMark val="none"/>
        <c:tickLblPos val="nextTo"/>
        <c:crossAx val="1079504944"/>
        <c:crosses val="autoZero"/>
        <c:crossBetween val="midCat"/>
      </c:valAx>
      <c:valAx>
        <c:axId val="1079504944"/>
        <c:scaling>
          <c:orientation val="minMax"/>
        </c:scaling>
        <c:delete val="0"/>
        <c:axPos val="l"/>
        <c:majorGridlines/>
        <c:title>
          <c:tx>
            <c:rich>
              <a:bodyPr/>
              <a:lstStyle/>
              <a:p>
                <a:pPr>
                  <a:defRPr/>
                </a:pPr>
                <a:r>
                  <a:rPr lang="en-US"/>
                  <a:t>Sample Quantiles</a:t>
                </a:r>
              </a:p>
            </c:rich>
          </c:tx>
          <c:overlay val="0"/>
        </c:title>
        <c:numFmt formatCode="0.0" sourceLinked="1"/>
        <c:majorTickMark val="out"/>
        <c:minorTickMark val="none"/>
        <c:tickLblPos val="nextTo"/>
        <c:crossAx val="1079503984"/>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BetaPERT Q-Q Plot</a:t>
            </a:r>
          </a:p>
        </c:rich>
      </c:tx>
      <c:overlay val="0"/>
    </c:title>
    <c:autoTitleDeleted val="0"/>
    <c:plotArea>
      <c:layout/>
      <c:scatterChart>
        <c:scatterStyle val="lineMarker"/>
        <c:varyColors val="0"/>
        <c:ser>
          <c:idx val="0"/>
          <c:order val="0"/>
          <c:tx>
            <c:v>BetaPERT</c:v>
          </c:tx>
          <c:spPr>
            <a:ln w="38100">
              <a:noFill/>
            </a:ln>
          </c:spPr>
          <c:marker>
            <c:symbol val="diamond"/>
            <c:size val="4"/>
          </c:marker>
          <c:xVal>
            <c:numRef>
              <c:f>Univariate!UV_QQ_BetaPERT</c:f>
              <c:numCache>
                <c:formatCode>0.0</c:formatCode>
                <c:ptCount val="2928"/>
                <c:pt idx="0">
                  <c:v>39.596020288794662</c:v>
                </c:pt>
                <c:pt idx="1">
                  <c:v>40.750595549102627</c:v>
                </c:pt>
                <c:pt idx="2">
                  <c:v>41.419370473556505</c:v>
                </c:pt>
                <c:pt idx="3">
                  <c:v>41.91501888567803</c:v>
                </c:pt>
                <c:pt idx="4">
                  <c:v>42.317072757750395</c:v>
                </c:pt>
                <c:pt idx="5">
                  <c:v>42.659275503007621</c:v>
                </c:pt>
                <c:pt idx="6">
                  <c:v>42.959421830010612</c:v>
                </c:pt>
                <c:pt idx="7">
                  <c:v>43.228158804532598</c:v>
                </c:pt>
                <c:pt idx="8">
                  <c:v>43.472412289174905</c:v>
                </c:pt>
                <c:pt idx="9">
                  <c:v>43.696964956266783</c:v>
                </c:pt>
                <c:pt idx="10">
                  <c:v>43.905271404419992</c:v>
                </c:pt>
                <c:pt idx="11">
                  <c:v>44.099916139590114</c:v>
                </c:pt>
                <c:pt idx="12">
                  <c:v>44.282888053962679</c:v>
                </c:pt>
                <c:pt idx="13">
                  <c:v>44.455753577699909</c:v>
                </c:pt>
                <c:pt idx="14">
                  <c:v>44.619770565678344</c:v>
                </c:pt>
                <c:pt idx="15">
                  <c:v>44.775965848447804</c:v>
                </c:pt>
                <c:pt idx="16">
                  <c:v>44.925189611419391</c:v>
                </c:pt>
                <c:pt idx="17">
                  <c:v>45.068154495491186</c:v>
                </c:pt>
                <c:pt idx="18">
                  <c:v>45.205464330274225</c:v>
                </c:pt>
                <c:pt idx="19">
                  <c:v>45.337635654709899</c:v>
                </c:pt>
                <c:pt idx="20">
                  <c:v>45.465114108784938</c:v>
                </c:pt>
                <c:pt idx="21">
                  <c:v>45.588287106709487</c:v>
                </c:pt>
                <c:pt idx="22">
                  <c:v>45.707493767121896</c:v>
                </c:pt>
                <c:pt idx="23">
                  <c:v>45.823032788342189</c:v>
                </c:pt>
                <c:pt idx="24">
                  <c:v>45.935168762439808</c:v>
                </c:pt>
                <c:pt idx="25">
                  <c:v>46.044137288099897</c:v>
                </c:pt>
                <c:pt idx="26">
                  <c:v>46.150149148522772</c:v>
                </c:pt>
                <c:pt idx="27">
                  <c:v>46.253393753845764</c:v>
                </c:pt>
                <c:pt idx="28">
                  <c:v>46.354041999365251</c:v>
                </c:pt>
                <c:pt idx="29">
                  <c:v>46.452248655546768</c:v>
                </c:pt>
                <c:pt idx="30">
                  <c:v>46.548154379662193</c:v>
                </c:pt>
                <c:pt idx="31">
                  <c:v>46.64188741929717</c:v>
                </c:pt>
                <c:pt idx="32">
                  <c:v>46.733565063132353</c:v>
                </c:pt>
                <c:pt idx="33">
                  <c:v>46.823294883054587</c:v>
                </c:pt>
                <c:pt idx="34">
                  <c:v>46.911175802897432</c:v>
                </c:pt>
                <c:pt idx="35">
                  <c:v>46.997299022296765</c:v>
                </c:pt>
                <c:pt idx="36">
                  <c:v>47.08174881880111</c:v>
                </c:pt>
                <c:pt idx="37">
                  <c:v>47.164603247152918</c:v>
                </c:pt>
                <c:pt idx="38">
                  <c:v>47.24593475129484</c:v>
                </c:pt>
                <c:pt idx="39">
                  <c:v>47.325810701962162</c:v>
                </c:pt>
                <c:pt idx="40">
                  <c:v>47.404293870551847</c:v>
                </c:pt>
                <c:pt idx="41">
                  <c:v>47.481442848198192</c:v>
                </c:pt>
                <c:pt idx="42">
                  <c:v>47.557312417550406</c:v>
                </c:pt>
                <c:pt idx="43">
                  <c:v>47.631953883570453</c:v>
                </c:pt>
                <c:pt idx="44">
                  <c:v>47.705415368700848</c:v>
                </c:pt>
                <c:pt idx="45">
                  <c:v>47.777742076949778</c:v>
                </c:pt>
                <c:pt idx="46">
                  <c:v>47.848976530773811</c:v>
                </c:pt>
                <c:pt idx="47">
                  <c:v>47.919158784081802</c:v>
                </c:pt>
                <c:pt idx="48">
                  <c:v>47.988326614216106</c:v>
                </c:pt>
                <c:pt idx="49">
                  <c:v>48.05651569537438</c:v>
                </c:pt>
                <c:pt idx="50">
                  <c:v>48.123759755602784</c:v>
                </c:pt>
                <c:pt idx="51">
                  <c:v>48.190090719209721</c:v>
                </c:pt>
                <c:pt idx="52">
                  <c:v>48.255538836209368</c:v>
                </c:pt>
                <c:pt idx="53">
                  <c:v>48.320132800199531</c:v>
                </c:pt>
                <c:pt idx="54">
                  <c:v>48.383899855903032</c:v>
                </c:pt>
                <c:pt idx="55">
                  <c:v>48.44686589745114</c:v>
                </c:pt>
                <c:pt idx="56">
                  <c:v>48.509055558357531</c:v>
                </c:pt>
                <c:pt idx="57">
                  <c:v>48.570492294019445</c:v>
                </c:pt>
                <c:pt idx="58">
                  <c:v>48.631198457485162</c:v>
                </c:pt>
                <c:pt idx="59">
                  <c:v>48.691195369142548</c:v>
                </c:pt>
                <c:pt idx="60">
                  <c:v>48.750503380909976</c:v>
                </c:pt>
                <c:pt idx="61">
                  <c:v>48.80914193544659</c:v>
                </c:pt>
                <c:pt idx="62">
                  <c:v>48.86712962084269</c:v>
                </c:pt>
                <c:pt idx="63">
                  <c:v>48.924484221201837</c:v>
                </c:pt>
                <c:pt idx="64">
                  <c:v>48.981222763482755</c:v>
                </c:pt>
                <c:pt idx="65">
                  <c:v>49.037361560931124</c:v>
                </c:pt>
                <c:pt idx="66">
                  <c:v>49.092916253397568</c:v>
                </c:pt>
                <c:pt idx="67">
                  <c:v>49.147901844808302</c:v>
                </c:pt>
                <c:pt idx="68">
                  <c:v>49.202332738028716</c:v>
                </c:pt>
                <c:pt idx="69">
                  <c:v>49.25622276733629</c:v>
                </c:pt>
                <c:pt idx="70">
                  <c:v>49.309585228699007</c:v>
                </c:pt>
                <c:pt idx="71">
                  <c:v>49.362432908036169</c:v>
                </c:pt>
                <c:pt idx="72">
                  <c:v>49.414778107622503</c:v>
                </c:pt>
                <c:pt idx="73">
                  <c:v>49.466632670781266</c:v>
                </c:pt>
                <c:pt idx="74">
                  <c:v>49.518008004998961</c:v>
                </c:pt>
                <c:pt idx="75">
                  <c:v>49.568915103582292</c:v>
                </c:pt>
                <c:pt idx="76">
                  <c:v>49.619364565967317</c:v>
                </c:pt>
                <c:pt idx="77">
                  <c:v>49.669366616781154</c:v>
                </c:pt>
                <c:pt idx="78">
                  <c:v>49.718931123747872</c:v>
                </c:pt>
                <c:pt idx="79">
                  <c:v>49.768067614522536</c:v>
                </c:pt>
                <c:pt idx="80">
                  <c:v>49.816785292530056</c:v>
                </c:pt>
                <c:pt idx="81">
                  <c:v>49.865093051879342</c:v>
                </c:pt>
                <c:pt idx="82">
                  <c:v>49.912999491417501</c:v>
                </c:pt>
                <c:pt idx="83">
                  <c:v>49.960512927983146</c:v>
                </c:pt>
                <c:pt idx="84">
                  <c:v>50.007641408913898</c:v>
                </c:pt>
                <c:pt idx="85">
                  <c:v>50.05439272385793</c:v>
                </c:pt>
                <c:pt idx="86">
                  <c:v>50.100774415936243</c:v>
                </c:pt>
                <c:pt idx="87">
                  <c:v>50.146793792298347</c:v>
                </c:pt>
                <c:pt idx="88">
                  <c:v>50.192457934110692</c:v>
                </c:pt>
                <c:pt idx="89">
                  <c:v>50.237773706014686</c:v>
                </c:pt>
                <c:pt idx="90">
                  <c:v>50.282747765087755</c:v>
                </c:pt>
                <c:pt idx="91">
                  <c:v>50.327386569338977</c:v>
                </c:pt>
                <c:pt idx="92">
                  <c:v>50.371696385768089</c:v>
                </c:pt>
                <c:pt idx="93">
                  <c:v>50.415683298014912</c:v>
                </c:pt>
                <c:pt idx="94">
                  <c:v>50.459353213624112</c:v>
                </c:pt>
                <c:pt idx="95">
                  <c:v>50.502711870948417</c:v>
                </c:pt>
                <c:pt idx="96">
                  <c:v>50.545764845712029</c:v>
                </c:pt>
                <c:pt idx="97">
                  <c:v>50.588517557254114</c:v>
                </c:pt>
                <c:pt idx="98">
                  <c:v>50.630975274471233</c:v>
                </c:pt>
                <c:pt idx="99">
                  <c:v>50.67314312147608</c:v>
                </c:pt>
                <c:pt idx="100">
                  <c:v>50.715026082988686</c:v>
                </c:pt>
                <c:pt idx="101">
                  <c:v>50.756629009475432</c:v>
                </c:pt>
                <c:pt idx="102">
                  <c:v>50.797956622049902</c:v>
                </c:pt>
                <c:pt idx="103">
                  <c:v>50.839013517148885</c:v>
                </c:pt>
                <c:pt idx="104">
                  <c:v>50.879804170995882</c:v>
                </c:pt>
                <c:pt idx="105">
                  <c:v>50.920332943863741</c:v>
                </c:pt>
                <c:pt idx="106">
                  <c:v>50.960604084147221</c:v>
                </c:pt>
                <c:pt idx="107">
                  <c:v>51.000621732255745</c:v>
                </c:pt>
                <c:pt idx="108">
                  <c:v>51.040389924335763</c:v>
                </c:pt>
                <c:pt idx="109">
                  <c:v>51.0799125958318</c:v>
                </c:pt>
                <c:pt idx="110">
                  <c:v>51.119193584894525</c:v>
                </c:pt>
                <c:pt idx="111">
                  <c:v>51.158236635643682</c:v>
                </c:pt>
                <c:pt idx="112">
                  <c:v>51.197045401293451</c:v>
                </c:pt>
                <c:pt idx="113">
                  <c:v>51.235623447147049</c:v>
                </c:pt>
                <c:pt idx="114">
                  <c:v>51.273974253467266</c:v>
                </c:pt>
                <c:pt idx="115">
                  <c:v>51.312101218229053</c:v>
                </c:pt>
                <c:pt idx="116">
                  <c:v>51.350007659759974</c:v>
                </c:pt>
                <c:pt idx="117">
                  <c:v>51.387696819274041</c:v>
                </c:pt>
                <c:pt idx="118">
                  <c:v>51.425171863304129</c:v>
                </c:pt>
                <c:pt idx="119">
                  <c:v>51.462435886037788</c:v>
                </c:pt>
                <c:pt idx="120">
                  <c:v>51.499491911561101</c:v>
                </c:pt>
                <c:pt idx="121">
                  <c:v>51.536342896014936</c:v>
                </c:pt>
                <c:pt idx="122">
                  <c:v>51.57299172966772</c:v>
                </c:pt>
                <c:pt idx="123">
                  <c:v>51.609441238908545</c:v>
                </c:pt>
                <c:pt idx="124">
                  <c:v>51.645694188164441</c:v>
                </c:pt>
                <c:pt idx="125">
                  <c:v>51.681753281745102</c:v>
                </c:pt>
                <c:pt idx="126">
                  <c:v>51.717621165618468</c:v>
                </c:pt>
                <c:pt idx="127">
                  <c:v>51.75330042912033</c:v>
                </c:pt>
                <c:pt idx="128">
                  <c:v>51.788793606600748</c:v>
                </c:pt>
                <c:pt idx="129">
                  <c:v>51.824103179010244</c:v>
                </c:pt>
                <c:pt idx="130">
                  <c:v>51.859231575428367</c:v>
                </c:pt>
                <c:pt idx="131">
                  <c:v>51.894181174537067</c:v>
                </c:pt>
                <c:pt idx="132">
                  <c:v>51.928954306041469</c:v>
                </c:pt>
                <c:pt idx="133">
                  <c:v>51.963553252040057</c:v>
                </c:pt>
                <c:pt idx="134">
                  <c:v>51.997980248346678</c:v>
                </c:pt>
                <c:pt idx="135">
                  <c:v>52.032237485766196</c:v>
                </c:pt>
                <c:pt idx="136">
                  <c:v>52.066327111325904</c:v>
                </c:pt>
                <c:pt idx="137">
                  <c:v>52.100251229464504</c:v>
                </c:pt>
                <c:pt idx="138">
                  <c:v>52.134011903180308</c:v>
                </c:pt>
                <c:pt idx="139">
                  <c:v>52.167611155140506</c:v>
                </c:pt>
                <c:pt idx="140">
                  <c:v>52.201050968752973</c:v>
                </c:pt>
                <c:pt idx="141">
                  <c:v>52.234333289202198</c:v>
                </c:pt>
                <c:pt idx="142">
                  <c:v>52.267460024450742</c:v>
                </c:pt>
                <c:pt idx="143">
                  <c:v>52.300433046207615</c:v>
                </c:pt>
                <c:pt idx="144">
                  <c:v>52.333254190864963</c:v>
                </c:pt>
                <c:pt idx="145">
                  <c:v>52.365925260404111</c:v>
                </c:pt>
                <c:pt idx="146">
                  <c:v>52.398448023272472</c:v>
                </c:pt>
                <c:pt idx="147">
                  <c:v>52.430824215232121</c:v>
                </c:pt>
                <c:pt idx="148">
                  <c:v>52.463055540181422</c:v>
                </c:pt>
                <c:pt idx="149">
                  <c:v>52.495143670950526</c:v>
                </c:pt>
                <c:pt idx="150">
                  <c:v>52.527090250071879</c:v>
                </c:pt>
                <c:pt idx="151">
                  <c:v>52.558896890526619</c:v>
                </c:pt>
                <c:pt idx="152">
                  <c:v>52.590565176467763</c:v>
                </c:pt>
                <c:pt idx="153">
                  <c:v>52.622096663921127</c:v>
                </c:pt>
                <c:pt idx="154">
                  <c:v>52.653492881464686</c:v>
                </c:pt>
                <c:pt idx="155">
                  <c:v>52.684755330887313</c:v>
                </c:pt>
                <c:pt idx="156">
                  <c:v>52.715885487827478</c:v>
                </c:pt>
                <c:pt idx="157">
                  <c:v>52.746884802392906</c:v>
                </c:pt>
                <c:pt idx="158">
                  <c:v>52.777754699761481</c:v>
                </c:pt>
                <c:pt idx="159">
                  <c:v>52.80849658076454</c:v>
                </c:pt>
                <c:pt idx="160">
                  <c:v>52.839111822452807</c:v>
                </c:pt>
                <c:pt idx="161">
                  <c:v>52.869601778645745</c:v>
                </c:pt>
                <c:pt idx="162">
                  <c:v>52.899967780465019</c:v>
                </c:pt>
                <c:pt idx="163">
                  <c:v>52.930211136852279</c:v>
                </c:pt>
                <c:pt idx="164">
                  <c:v>52.960333135072318</c:v>
                </c:pt>
                <c:pt idx="165">
                  <c:v>52.990335041201533</c:v>
                </c:pt>
                <c:pt idx="166">
                  <c:v>53.020218100602811</c:v>
                </c:pt>
                <c:pt idx="167">
                  <c:v>53.049983538386641</c:v>
                </c:pt>
                <c:pt idx="168">
                  <c:v>53.07963255985964</c:v>
                </c:pt>
                <c:pt idx="169">
                  <c:v>53.109166350960194</c:v>
                </c:pt>
                <c:pt idx="170">
                  <c:v>53.13858607868228</c:v>
                </c:pt>
                <c:pt idx="171">
                  <c:v>53.167892891487419</c:v>
                </c:pt>
                <c:pt idx="172">
                  <c:v>53.19708791970541</c:v>
                </c:pt>
                <c:pt idx="173">
                  <c:v>53.226172275924057</c:v>
                </c:pt>
                <c:pt idx="174">
                  <c:v>53.25514705536839</c:v>
                </c:pt>
                <c:pt idx="175">
                  <c:v>53.284013336269624</c:v>
                </c:pt>
                <c:pt idx="176">
                  <c:v>53.312772180224222</c:v>
                </c:pt>
                <c:pt idx="177">
                  <c:v>53.341424632543365</c:v>
                </c:pt>
                <c:pt idx="178">
                  <c:v>53.36997172259322</c:v>
                </c:pt>
                <c:pt idx="179">
                  <c:v>53.39841446412612</c:v>
                </c:pt>
                <c:pt idx="180">
                  <c:v>53.426753855603188</c:v>
                </c:pt>
                <c:pt idx="181">
                  <c:v>53.454990880508447</c:v>
                </c:pt>
                <c:pt idx="182">
                  <c:v>53.483126507654852</c:v>
                </c:pt>
                <c:pt idx="183">
                  <c:v>53.511161691482357</c:v>
                </c:pt>
                <c:pt idx="184">
                  <c:v>53.539097372348408</c:v>
                </c:pt>
                <c:pt idx="185">
                  <c:v>53.566934476810985</c:v>
                </c:pt>
                <c:pt idx="186">
                  <c:v>53.594673917904451</c:v>
                </c:pt>
                <c:pt idx="187">
                  <c:v>53.622316595408478</c:v>
                </c:pt>
                <c:pt idx="188">
                  <c:v>53.649863396110163</c:v>
                </c:pt>
                <c:pt idx="189">
                  <c:v>53.677315194059688</c:v>
                </c:pt>
                <c:pt idx="190">
                  <c:v>53.704672850819506</c:v>
                </c:pt>
                <c:pt idx="191">
                  <c:v>53.731937215707504</c:v>
                </c:pt>
                <c:pt idx="192">
                  <c:v>53.759109126034033</c:v>
                </c:pt>
                <c:pt idx="193">
                  <c:v>53.786189407333332</c:v>
                </c:pt>
                <c:pt idx="194">
                  <c:v>53.813178873589131</c:v>
                </c:pt>
                <c:pt idx="195">
                  <c:v>53.840078327454933</c:v>
                </c:pt>
                <c:pt idx="196">
                  <c:v>53.866888560468908</c:v>
                </c:pt>
                <c:pt idx="197">
                  <c:v>53.893610353263696</c:v>
                </c:pt>
                <c:pt idx="198">
                  <c:v>53.920244475771142</c:v>
                </c:pt>
                <c:pt idx="199">
                  <c:v>53.946791687422277</c:v>
                </c:pt>
                <c:pt idx="200">
                  <c:v>53.973252737342435</c:v>
                </c:pt>
                <c:pt idx="201">
                  <c:v>53.999628364541977</c:v>
                </c:pt>
                <c:pt idx="202">
                  <c:v>54.025919298102309</c:v>
                </c:pt>
                <c:pt idx="203">
                  <c:v>54.052126257357898</c:v>
                </c:pt>
                <c:pt idx="204">
                  <c:v>54.078249952073747</c:v>
                </c:pt>
                <c:pt idx="205">
                  <c:v>54.104291082619</c:v>
                </c:pt>
                <c:pt idx="206">
                  <c:v>54.130250340136506</c:v>
                </c:pt>
                <c:pt idx="207">
                  <c:v>54.156128406708518</c:v>
                </c:pt>
                <c:pt idx="208">
                  <c:v>54.181925955518615</c:v>
                </c:pt>
                <c:pt idx="209">
                  <c:v>54.207643651009988</c:v>
                </c:pt>
                <c:pt idx="210">
                  <c:v>54.233282149040164</c:v>
                </c:pt>
                <c:pt idx="211">
                  <c:v>54.258842097032286</c:v>
                </c:pt>
                <c:pt idx="212">
                  <c:v>54.284324134122997</c:v>
                </c:pt>
                <c:pt idx="213">
                  <c:v>54.309728891307046</c:v>
                </c:pt>
                <c:pt idx="214">
                  <c:v>54.335056991578753</c:v>
                </c:pt>
                <c:pt idx="215">
                  <c:v>54.360309050070299</c:v>
                </c:pt>
                <c:pt idx="216">
                  <c:v>54.385485674187052</c:v>
                </c:pt>
                <c:pt idx="217">
                  <c:v>54.41058746373993</c:v>
                </c:pt>
                <c:pt idx="218">
                  <c:v>54.435615011074887</c:v>
                </c:pt>
                <c:pt idx="219">
                  <c:v>54.460568901199629</c:v>
                </c:pt>
                <c:pt idx="220">
                  <c:v>54.485449711907592</c:v>
                </c:pt>
                <c:pt idx="221">
                  <c:v>54.510258013899289</c:v>
                </c:pt>
                <c:pt idx="222">
                  <c:v>54.534994370901082</c:v>
                </c:pt>
                <c:pt idx="223">
                  <c:v>54.559659339781405</c:v>
                </c:pt>
                <c:pt idx="224">
                  <c:v>54.584253470664592</c:v>
                </c:pt>
                <c:pt idx="225">
                  <c:v>54.608777307042295</c:v>
                </c:pt>
                <c:pt idx="226">
                  <c:v>54.633231385882496</c:v>
                </c:pt>
                <c:pt idx="227">
                  <c:v>54.657616237736448</c:v>
                </c:pt>
                <c:pt idx="228">
                  <c:v>54.681932386843208</c:v>
                </c:pt>
                <c:pt idx="229">
                  <c:v>54.706180351232057</c:v>
                </c:pt>
                <c:pt idx="230">
                  <c:v>54.730360642822959</c:v>
                </c:pt>
                <c:pt idx="231">
                  <c:v>54.754473767524757</c:v>
                </c:pt>
                <c:pt idx="232">
                  <c:v>54.778520225331555</c:v>
                </c:pt>
                <c:pt idx="233">
                  <c:v>54.802500510416998</c:v>
                </c:pt>
                <c:pt idx="234">
                  <c:v>54.826415111226794</c:v>
                </c:pt>
                <c:pt idx="235">
                  <c:v>54.850264510569225</c:v>
                </c:pt>
                <c:pt idx="236">
                  <c:v>54.874049185704024</c:v>
                </c:pt>
                <c:pt idx="237">
                  <c:v>54.897769608429321</c:v>
                </c:pt>
                <c:pt idx="238">
                  <c:v>54.921426245166948</c:v>
                </c:pt>
                <c:pt idx="239">
                  <c:v>54.945019557046052</c:v>
                </c:pt>
                <c:pt idx="240">
                  <c:v>54.968549999985058</c:v>
                </c:pt>
                <c:pt idx="241">
                  <c:v>54.992018024772015</c:v>
                </c:pt>
                <c:pt idx="242">
                  <c:v>55.015424077143408</c:v>
                </c:pt>
                <c:pt idx="243">
                  <c:v>55.038768597861392</c:v>
                </c:pt>
                <c:pt idx="244">
                  <c:v>55.062052022789587</c:v>
                </c:pt>
                <c:pt idx="245">
                  <c:v>55.085274782967346</c:v>
                </c:pt>
                <c:pt idx="246">
                  <c:v>55.108437304682703</c:v>
                </c:pt>
                <c:pt idx="247">
                  <c:v>55.131540009543798</c:v>
                </c:pt>
                <c:pt idx="248">
                  <c:v>55.154583314549029</c:v>
                </c:pt>
                <c:pt idx="249">
                  <c:v>55.177567632155863</c:v>
                </c:pt>
                <c:pt idx="250">
                  <c:v>55.200493370348362</c:v>
                </c:pt>
                <c:pt idx="251">
                  <c:v>55.223360932703358</c:v>
                </c:pt>
                <c:pt idx="252">
                  <c:v>55.246170718455488</c:v>
                </c:pt>
                <c:pt idx="253">
                  <c:v>55.26892312256097</c:v>
                </c:pt>
                <c:pt idx="254">
                  <c:v>55.291618535760207</c:v>
                </c:pt>
                <c:pt idx="255">
                  <c:v>55.314257344639223</c:v>
                </c:pt>
                <c:pt idx="256">
                  <c:v>55.336839931689944</c:v>
                </c:pt>
                <c:pt idx="257">
                  <c:v>55.359366675369436</c:v>
                </c:pt>
                <c:pt idx="258">
                  <c:v>55.381837950158015</c:v>
                </c:pt>
                <c:pt idx="259">
                  <c:v>55.404254126616287</c:v>
                </c:pt>
                <c:pt idx="260">
                  <c:v>55.426615571441204</c:v>
                </c:pt>
                <c:pt idx="261">
                  <c:v>55.448922647521016</c:v>
                </c:pt>
                <c:pt idx="262">
                  <c:v>55.471175713989375</c:v>
                </c:pt>
                <c:pt idx="263">
                  <c:v>55.493375126278323</c:v>
                </c:pt>
                <c:pt idx="264">
                  <c:v>55.515521236170429</c:v>
                </c:pt>
                <c:pt idx="265">
                  <c:v>55.537614391849942</c:v>
                </c:pt>
                <c:pt idx="266">
                  <c:v>55.559654937953056</c:v>
                </c:pt>
                <c:pt idx="267">
                  <c:v>55.581643215617333</c:v>
                </c:pt>
                <c:pt idx="268">
                  <c:v>55.603579562530179</c:v>
                </c:pt>
                <c:pt idx="269">
                  <c:v>55.625464312976504</c:v>
                </c:pt>
                <c:pt idx="270">
                  <c:v>55.647297797885557</c:v>
                </c:pt>
                <c:pt idx="271">
                  <c:v>55.66908034487696</c:v>
                </c:pt>
                <c:pt idx="272">
                  <c:v>55.690812278305884</c:v>
                </c:pt>
                <c:pt idx="273">
                  <c:v>55.712493919307505</c:v>
                </c:pt>
                <c:pt idx="274">
                  <c:v>55.734125585840644</c:v>
                </c:pt>
                <c:pt idx="275">
                  <c:v>55.755707592730772</c:v>
                </c:pt>
                <c:pt idx="276">
                  <c:v>55.777240251712072</c:v>
                </c:pt>
                <c:pt idx="277">
                  <c:v>55.798723871469008</c:v>
                </c:pt>
                <c:pt idx="278">
                  <c:v>55.820158757677035</c:v>
                </c:pt>
                <c:pt idx="279">
                  <c:v>55.8415452130427</c:v>
                </c:pt>
                <c:pt idx="280">
                  <c:v>55.862883537343009</c:v>
                </c:pt>
                <c:pt idx="281">
                  <c:v>55.884174027464212</c:v>
                </c:pt>
                <c:pt idx="282">
                  <c:v>55.905416977439849</c:v>
                </c:pt>
                <c:pt idx="283">
                  <c:v>55.92661267848824</c:v>
                </c:pt>
                <c:pt idx="284">
                  <c:v>55.947761419049293</c:v>
                </c:pt>
                <c:pt idx="285">
                  <c:v>55.96886348482073</c:v>
                </c:pt>
                <c:pt idx="286">
                  <c:v>55.989919158793754</c:v>
                </c:pt>
                <c:pt idx="287">
                  <c:v>56.01092872128801</c:v>
                </c:pt>
                <c:pt idx="288">
                  <c:v>56.031892449986131</c:v>
                </c:pt>
                <c:pt idx="289">
                  <c:v>56.05281061996758</c:v>
                </c:pt>
                <c:pt idx="290">
                  <c:v>56.073683503742075</c:v>
                </c:pt>
                <c:pt idx="291">
                  <c:v>56.094511371282323</c:v>
                </c:pt>
                <c:pt idx="292">
                  <c:v>56.11529449005635</c:v>
                </c:pt>
                <c:pt idx="293">
                  <c:v>56.136033125059257</c:v>
                </c:pt>
                <c:pt idx="294">
                  <c:v>56.15672753884445</c:v>
                </c:pt>
                <c:pt idx="295">
                  <c:v>56.177377991554422</c:v>
                </c:pt>
                <c:pt idx="296">
                  <c:v>56.197984740951014</c:v>
                </c:pt>
                <c:pt idx="297">
                  <c:v>56.218548042445157</c:v>
                </c:pt>
                <c:pt idx="298">
                  <c:v>56.239068149126247</c:v>
                </c:pt>
                <c:pt idx="299">
                  <c:v>56.259545311790937</c:v>
                </c:pt>
                <c:pt idx="300">
                  <c:v>56.279979778971594</c:v>
                </c:pt>
                <c:pt idx="301">
                  <c:v>56.30037179696415</c:v>
                </c:pt>
                <c:pt idx="302">
                  <c:v>56.320721609855738</c:v>
                </c:pt>
                <c:pt idx="303">
                  <c:v>56.341029459551677</c:v>
                </c:pt>
                <c:pt idx="304">
                  <c:v>56.361295585802196</c:v>
                </c:pt>
                <c:pt idx="305">
                  <c:v>56.381520226228687</c:v>
                </c:pt>
                <c:pt idx="306">
                  <c:v>56.401703616349479</c:v>
                </c:pt>
                <c:pt idx="307">
                  <c:v>56.421845989605401</c:v>
                </c:pt>
                <c:pt idx="308">
                  <c:v>56.441947577384752</c:v>
                </c:pt>
                <c:pt idx="309">
                  <c:v>56.462008609048048</c:v>
                </c:pt>
                <c:pt idx="310">
                  <c:v>56.482029311952253</c:v>
                </c:pt>
                <c:pt idx="311">
                  <c:v>56.502009911474801</c:v>
                </c:pt>
                <c:pt idx="312">
                  <c:v>56.521950631037079</c:v>
                </c:pt>
                <c:pt idx="313">
                  <c:v>56.541851692127722</c:v>
                </c:pt>
                <c:pt idx="314">
                  <c:v>56.561713314325416</c:v>
                </c:pt>
                <c:pt idx="315">
                  <c:v>56.581535715321493</c:v>
                </c:pt>
                <c:pt idx="316">
                  <c:v>56.601319110942057</c:v>
                </c:pt>
                <c:pt idx="317">
                  <c:v>56.621063715169889</c:v>
                </c:pt>
                <c:pt idx="318">
                  <c:v>56.640769740165965</c:v>
                </c:pt>
                <c:pt idx="319">
                  <c:v>56.660437396290689</c:v>
                </c:pt>
                <c:pt idx="320">
                  <c:v>56.680066892124763</c:v>
                </c:pt>
                <c:pt idx="321">
                  <c:v>56.69965843448982</c:v>
                </c:pt>
                <c:pt idx="322">
                  <c:v>56.719212228468706</c:v>
                </c:pt>
                <c:pt idx="323">
                  <c:v>56.738728477425497</c:v>
                </c:pt>
                <c:pt idx="324">
                  <c:v>56.758207383025166</c:v>
                </c:pt>
                <c:pt idx="325">
                  <c:v>56.777649145253072</c:v>
                </c:pt>
                <c:pt idx="326">
                  <c:v>56.797053962434028</c:v>
                </c:pt>
                <c:pt idx="327">
                  <c:v>56.816422031251221</c:v>
                </c:pt>
                <c:pt idx="328">
                  <c:v>56.835753546764792</c:v>
                </c:pt>
                <c:pt idx="329">
                  <c:v>56.855048702430139</c:v>
                </c:pt>
                <c:pt idx="330">
                  <c:v>56.874307690116026</c:v>
                </c:pt>
                <c:pt idx="331">
                  <c:v>56.893530700122369</c:v>
                </c:pt>
                <c:pt idx="332">
                  <c:v>56.912717921197796</c:v>
                </c:pt>
                <c:pt idx="333">
                  <c:v>56.931869540556946</c:v>
                </c:pt>
                <c:pt idx="334">
                  <c:v>56.950985743897519</c:v>
                </c:pt>
                <c:pt idx="335">
                  <c:v>56.970066715417147</c:v>
                </c:pt>
                <c:pt idx="336">
                  <c:v>56.989112637829948</c:v>
                </c:pt>
                <c:pt idx="337">
                  <c:v>57.008123692382874</c:v>
                </c:pt>
                <c:pt idx="338">
                  <c:v>57.027100058871852</c:v>
                </c:pt>
                <c:pt idx="339">
                  <c:v>57.046041915657668</c:v>
                </c:pt>
                <c:pt idx="340">
                  <c:v>57.064949439681698</c:v>
                </c:pt>
                <c:pt idx="341">
                  <c:v>57.083822806481294</c:v>
                </c:pt>
                <c:pt idx="342">
                  <c:v>57.102662190205102</c:v>
                </c:pt>
                <c:pt idx="343">
                  <c:v>57.121467763628075</c:v>
                </c:pt>
                <c:pt idx="344">
                  <c:v>57.140239698166319</c:v>
                </c:pt>
                <c:pt idx="345">
                  <c:v>57.158978163891703</c:v>
                </c:pt>
                <c:pt idx="346">
                  <c:v>57.17768332954634</c:v>
                </c:pt>
                <c:pt idx="347">
                  <c:v>57.196355362556744</c:v>
                </c:pt>
                <c:pt idx="348">
                  <c:v>57.214994429047977</c:v>
                </c:pt>
                <c:pt idx="349">
                  <c:v>57.233600693857426</c:v>
                </c:pt>
                <c:pt idx="350">
                  <c:v>57.252174320548491</c:v>
                </c:pt>
                <c:pt idx="351">
                  <c:v>57.27071547142409</c:v>
                </c:pt>
                <c:pt idx="352">
                  <c:v>57.289224307539932</c:v>
                </c:pt>
                <c:pt idx="353">
                  <c:v>57.307700988717656</c:v>
                </c:pt>
                <c:pt idx="354">
                  <c:v>57.326145673557789</c:v>
                </c:pt>
                <c:pt idx="355">
                  <c:v>57.344558519452534</c:v>
                </c:pt>
                <c:pt idx="356">
                  <c:v>57.362939682598338</c:v>
                </c:pt>
                <c:pt idx="357">
                  <c:v>57.381289318008385</c:v>
                </c:pt>
                <c:pt idx="358">
                  <c:v>57.39960757952484</c:v>
                </c:pt>
                <c:pt idx="359">
                  <c:v>57.417894619830989</c:v>
                </c:pt>
                <c:pt idx="360">
                  <c:v>57.436150590463178</c:v>
                </c:pt>
                <c:pt idx="361">
                  <c:v>57.454375641822637</c:v>
                </c:pt>
                <c:pt idx="362">
                  <c:v>57.472569923187123</c:v>
                </c:pt>
                <c:pt idx="363">
                  <c:v>57.490733582722413</c:v>
                </c:pt>
                <c:pt idx="364">
                  <c:v>57.508866767493643</c:v>
                </c:pt>
                <c:pt idx="365">
                  <c:v>57.526969623476532</c:v>
                </c:pt>
                <c:pt idx="366">
                  <c:v>57.54504229556845</c:v>
                </c:pt>
                <c:pt idx="367">
                  <c:v>57.563084927599292</c:v>
                </c:pt>
                <c:pt idx="368">
                  <c:v>57.581097662342273</c:v>
                </c:pt>
                <c:pt idx="369">
                  <c:v>57.599080641524594</c:v>
                </c:pt>
                <c:pt idx="370">
                  <c:v>57.617034005837915</c:v>
                </c:pt>
                <c:pt idx="371">
                  <c:v>57.63495789494872</c:v>
                </c:pt>
                <c:pt idx="372">
                  <c:v>57.652852447508579</c:v>
                </c:pt>
                <c:pt idx="373">
                  <c:v>57.670717801164244</c:v>
                </c:pt>
                <c:pt idx="374">
                  <c:v>57.688554092567642</c:v>
                </c:pt>
                <c:pt idx="375">
                  <c:v>57.706361457385697</c:v>
                </c:pt>
                <c:pt idx="376">
                  <c:v>57.724140030310096</c:v>
                </c:pt>
                <c:pt idx="377">
                  <c:v>57.741889945066887</c:v>
                </c:pt>
                <c:pt idx="378">
                  <c:v>57.759611334425998</c:v>
                </c:pt>
                <c:pt idx="379">
                  <c:v>57.777304330210555</c:v>
                </c:pt>
                <c:pt idx="380">
                  <c:v>57.794969063306148</c:v>
                </c:pt>
                <c:pt idx="381">
                  <c:v>57.812605663670041</c:v>
                </c:pt>
                <c:pt idx="382">
                  <c:v>57.830214260340128</c:v>
                </c:pt>
                <c:pt idx="383">
                  <c:v>57.847794981443862</c:v>
                </c:pt>
                <c:pt idx="384">
                  <c:v>57.865347954207088</c:v>
                </c:pt>
                <c:pt idx="385">
                  <c:v>57.882873304962736</c:v>
                </c:pt>
                <c:pt idx="386">
                  <c:v>57.900371159159398</c:v>
                </c:pt>
                <c:pt idx="387">
                  <c:v>57.917841641369847</c:v>
                </c:pt>
                <c:pt idx="388">
                  <c:v>57.935284875299388</c:v>
                </c:pt>
                <c:pt idx="389">
                  <c:v>57.952700983794159</c:v>
                </c:pt>
                <c:pt idx="390">
                  <c:v>57.970090088849346</c:v>
                </c:pt>
                <c:pt idx="391">
                  <c:v>57.987452311617204</c:v>
                </c:pt>
                <c:pt idx="392">
                  <c:v>58.004787772415099</c:v>
                </c:pt>
                <c:pt idx="393">
                  <c:v>58.022096590733398</c:v>
                </c:pt>
                <c:pt idx="394">
                  <c:v>58.039378885243217</c:v>
                </c:pt>
                <c:pt idx="395">
                  <c:v>58.056634773804191</c:v>
                </c:pt>
                <c:pt idx="396">
                  <c:v>58.073864373472048</c:v>
                </c:pt>
                <c:pt idx="397">
                  <c:v>58.091067800506153</c:v>
                </c:pt>
                <c:pt idx="398">
                  <c:v>58.108245170376918</c:v>
                </c:pt>
                <c:pt idx="399">
                  <c:v>58.125396597773161</c:v>
                </c:pt>
                <c:pt idx="400">
                  <c:v>58.142522196609391</c:v>
                </c:pt>
                <c:pt idx="401">
                  <c:v>58.159622080032925</c:v>
                </c:pt>
                <c:pt idx="402">
                  <c:v>58.176696360431023</c:v>
                </c:pt>
                <c:pt idx="403">
                  <c:v>58.193745149437902</c:v>
                </c:pt>
                <c:pt idx="404">
                  <c:v>58.21076855794162</c:v>
                </c:pt>
                <c:pt idx="405">
                  <c:v>58.227766696090939</c:v>
                </c:pt>
                <c:pt idx="406">
                  <c:v>58.244739673302121</c:v>
                </c:pt>
                <c:pt idx="407">
                  <c:v>58.261687598265567</c:v>
                </c:pt>
                <c:pt idx="408">
                  <c:v>58.278610578952453</c:v>
                </c:pt>
                <c:pt idx="409">
                  <c:v>58.295508722621278</c:v>
                </c:pt>
                <c:pt idx="410">
                  <c:v>58.312382135824272</c:v>
                </c:pt>
                <c:pt idx="411">
                  <c:v>58.329230924413821</c:v>
                </c:pt>
                <c:pt idx="412">
                  <c:v>58.346055193548779</c:v>
                </c:pt>
                <c:pt idx="413">
                  <c:v>58.362855047700705</c:v>
                </c:pt>
                <c:pt idx="414">
                  <c:v>58.37963059066</c:v>
                </c:pt>
                <c:pt idx="415">
                  <c:v>58.39638192554203</c:v>
                </c:pt>
                <c:pt idx="416">
                  <c:v>58.413109154793183</c:v>
                </c:pt>
                <c:pt idx="417">
                  <c:v>58.429812380196779</c:v>
                </c:pt>
                <c:pt idx="418">
                  <c:v>58.446491702878959</c:v>
                </c:pt>
                <c:pt idx="419">
                  <c:v>58.4631472233146</c:v>
                </c:pt>
                <c:pt idx="420">
                  <c:v>58.479779041332968</c:v>
                </c:pt>
                <c:pt idx="421">
                  <c:v>58.496387256123477</c:v>
                </c:pt>
                <c:pt idx="422">
                  <c:v>58.512971966241309</c:v>
                </c:pt>
                <c:pt idx="423">
                  <c:v>58.52953326961299</c:v>
                </c:pt>
                <c:pt idx="424">
                  <c:v>58.546071263541876</c:v>
                </c:pt>
                <c:pt idx="425">
                  <c:v>58.562586044713655</c:v>
                </c:pt>
                <c:pt idx="426">
                  <c:v>58.579077709201655</c:v>
                </c:pt>
                <c:pt idx="427">
                  <c:v>58.59554635247224</c:v>
                </c:pt>
                <c:pt idx="428">
                  <c:v>58.611992069390055</c:v>
                </c:pt>
                <c:pt idx="429">
                  <c:v>58.628414954223231</c:v>
                </c:pt>
                <c:pt idx="430">
                  <c:v>58.644815100648557</c:v>
                </c:pt>
                <c:pt idx="431">
                  <c:v>58.661192601756547</c:v>
                </c:pt>
                <c:pt idx="432">
                  <c:v>58.677547550056531</c:v>
                </c:pt>
                <c:pt idx="433">
                  <c:v>58.693880037481605</c:v>
                </c:pt>
                <c:pt idx="434">
                  <c:v>58.710190155393548</c:v>
                </c:pt>
                <c:pt idx="435">
                  <c:v>58.726477994587768</c:v>
                </c:pt>
                <c:pt idx="436">
                  <c:v>58.742743645298063</c:v>
                </c:pt>
                <c:pt idx="437">
                  <c:v>58.758987197201456</c:v>
                </c:pt>
                <c:pt idx="438">
                  <c:v>58.775208739422823</c:v>
                </c:pt>
                <c:pt idx="439">
                  <c:v>58.791408360539705</c:v>
                </c:pt>
                <c:pt idx="440">
                  <c:v>58.807586148586793</c:v>
                </c:pt>
                <c:pt idx="441">
                  <c:v>58.823742191060589</c:v>
                </c:pt>
                <c:pt idx="442">
                  <c:v>58.839876574923927</c:v>
                </c:pt>
                <c:pt idx="443">
                  <c:v>58.855989386610375</c:v>
                </c:pt>
                <c:pt idx="444">
                  <c:v>58.872080712028762</c:v>
                </c:pt>
                <c:pt idx="445">
                  <c:v>58.888150636567502</c:v>
                </c:pt>
                <c:pt idx="446">
                  <c:v>58.904199245098937</c:v>
                </c:pt>
                <c:pt idx="447">
                  <c:v>58.920226621983637</c:v>
                </c:pt>
                <c:pt idx="448">
                  <c:v>58.936232851074649</c:v>
                </c:pt>
                <c:pt idx="449">
                  <c:v>58.95221801572167</c:v>
                </c:pt>
                <c:pt idx="450">
                  <c:v>58.968182198775253</c:v>
                </c:pt>
                <c:pt idx="451">
                  <c:v>58.984125482590876</c:v>
                </c:pt>
                <c:pt idx="452">
                  <c:v>59.000047949033018</c:v>
                </c:pt>
                <c:pt idx="453">
                  <c:v>59.015949679479206</c:v>
                </c:pt>
                <c:pt idx="454">
                  <c:v>59.031830754823986</c:v>
                </c:pt>
                <c:pt idx="455">
                  <c:v>59.047691255482889</c:v>
                </c:pt>
                <c:pt idx="456">
                  <c:v>59.063531261396299</c:v>
                </c:pt>
                <c:pt idx="457">
                  <c:v>59.079350852033343</c:v>
                </c:pt>
                <c:pt idx="458">
                  <c:v>59.095150106395707</c:v>
                </c:pt>
                <c:pt idx="459">
                  <c:v>59.110929103021434</c:v>
                </c:pt>
                <c:pt idx="460">
                  <c:v>59.12668791998864</c:v>
                </c:pt>
                <c:pt idx="461">
                  <c:v>59.142426634919261</c:v>
                </c:pt>
                <c:pt idx="462">
                  <c:v>59.158145324982669</c:v>
                </c:pt>
                <c:pt idx="463">
                  <c:v>59.173844066899385</c:v>
                </c:pt>
                <c:pt idx="464">
                  <c:v>59.18952293694457</c:v>
                </c:pt>
                <c:pt idx="465">
                  <c:v>59.205182010951702</c:v>
                </c:pt>
                <c:pt idx="466">
                  <c:v>59.220821364315981</c:v>
                </c:pt>
                <c:pt idx="467">
                  <c:v>59.236441071997902</c:v>
                </c:pt>
                <c:pt idx="468">
                  <c:v>59.252041208526691</c:v>
                </c:pt>
                <c:pt idx="469">
                  <c:v>59.267621848003685</c:v>
                </c:pt>
                <c:pt idx="470">
                  <c:v>59.283183064105749</c:v>
                </c:pt>
                <c:pt idx="471">
                  <c:v>59.298724930088632</c:v>
                </c:pt>
                <c:pt idx="472">
                  <c:v>59.31424751879026</c:v>
                </c:pt>
                <c:pt idx="473">
                  <c:v>59.329750902634018</c:v>
                </c:pt>
                <c:pt idx="474">
                  <c:v>59.345235153632025</c:v>
                </c:pt>
                <c:pt idx="475">
                  <c:v>59.360700343388331</c:v>
                </c:pt>
                <c:pt idx="476">
                  <c:v>59.376146543102124</c:v>
                </c:pt>
                <c:pt idx="477">
                  <c:v>59.391573823570852</c:v>
                </c:pt>
                <c:pt idx="478">
                  <c:v>59.40698225519337</c:v>
                </c:pt>
                <c:pt idx="479">
                  <c:v>59.422371907973051</c:v>
                </c:pt>
                <c:pt idx="480">
                  <c:v>59.437742851520795</c:v>
                </c:pt>
                <c:pt idx="481">
                  <c:v>59.453095155058122</c:v>
                </c:pt>
                <c:pt idx="482">
                  <c:v>59.468428887420124</c:v>
                </c:pt>
                <c:pt idx="483">
                  <c:v>59.483744117058492</c:v>
                </c:pt>
                <c:pt idx="484">
                  <c:v>59.499040912044393</c:v>
                </c:pt>
                <c:pt idx="485">
                  <c:v>59.514319340071467</c:v>
                </c:pt>
                <c:pt idx="486">
                  <c:v>59.529579468458628</c:v>
                </c:pt>
                <c:pt idx="487">
                  <c:v>59.544821364152995</c:v>
                </c:pt>
                <c:pt idx="488">
                  <c:v>59.560045093732697</c:v>
                </c:pt>
                <c:pt idx="489">
                  <c:v>59.57525072340966</c:v>
                </c:pt>
                <c:pt idx="490">
                  <c:v>59.590438319032422</c:v>
                </c:pt>
                <c:pt idx="491">
                  <c:v>59.605607946088867</c:v>
                </c:pt>
                <c:pt idx="492">
                  <c:v>59.620759669708946</c:v>
                </c:pt>
                <c:pt idx="493">
                  <c:v>59.635893554667348</c:v>
                </c:pt>
                <c:pt idx="494">
                  <c:v>59.651009665386262</c:v>
                </c:pt>
                <c:pt idx="495">
                  <c:v>59.666108065937919</c:v>
                </c:pt>
                <c:pt idx="496">
                  <c:v>59.681188820047296</c:v>
                </c:pt>
                <c:pt idx="497">
                  <c:v>59.696251991094663</c:v>
                </c:pt>
                <c:pt idx="498">
                  <c:v>59.711297642118168</c:v>
                </c:pt>
                <c:pt idx="499">
                  <c:v>59.726325835816425</c:v>
                </c:pt>
                <c:pt idx="500">
                  <c:v>59.741336634550962</c:v>
                </c:pt>
                <c:pt idx="501">
                  <c:v>59.756330100348777</c:v>
                </c:pt>
                <c:pt idx="502">
                  <c:v>59.771306294904846</c:v>
                </c:pt>
                <c:pt idx="503">
                  <c:v>59.786265279584498</c:v>
                </c:pt>
                <c:pt idx="504">
                  <c:v>59.801207115425889</c:v>
                </c:pt>
                <c:pt idx="505">
                  <c:v>59.816131863142417</c:v>
                </c:pt>
                <c:pt idx="506">
                  <c:v>59.83103958312509</c:v>
                </c:pt>
                <c:pt idx="507">
                  <c:v>59.845930335444898</c:v>
                </c:pt>
                <c:pt idx="508">
                  <c:v>59.860804179855165</c:v>
                </c:pt>
                <c:pt idx="509">
                  <c:v>59.875661175793866</c:v>
                </c:pt>
                <c:pt idx="510">
                  <c:v>59.890501382385892</c:v>
                </c:pt>
                <c:pt idx="511">
                  <c:v>59.905324858445397</c:v>
                </c:pt>
                <c:pt idx="512">
                  <c:v>59.920131662477985</c:v>
                </c:pt>
                <c:pt idx="513">
                  <c:v>59.93492185268299</c:v>
                </c:pt>
                <c:pt idx="514">
                  <c:v>59.949695486955683</c:v>
                </c:pt>
                <c:pt idx="515">
                  <c:v>59.964452622889439</c:v>
                </c:pt>
                <c:pt idx="516">
                  <c:v>59.97919331777797</c:v>
                </c:pt>
                <c:pt idx="517">
                  <c:v>59.99391762861741</c:v>
                </c:pt>
                <c:pt idx="518">
                  <c:v>60.008625612108531</c:v>
                </c:pt>
                <c:pt idx="519">
                  <c:v>60.023317324658784</c:v>
                </c:pt>
                <c:pt idx="520">
                  <c:v>60.037992822384439</c:v>
                </c:pt>
                <c:pt idx="521">
                  <c:v>60.052652161112661</c:v>
                </c:pt>
                <c:pt idx="522">
                  <c:v>60.067295396383557</c:v>
                </c:pt>
                <c:pt idx="523">
                  <c:v>60.081922583452211</c:v>
                </c:pt>
                <c:pt idx="524">
                  <c:v>60.096533777290759</c:v>
                </c:pt>
                <c:pt idx="525">
                  <c:v>60.111129032590298</c:v>
                </c:pt>
                <c:pt idx="526">
                  <c:v>60.125708403762971</c:v>
                </c:pt>
                <c:pt idx="527">
                  <c:v>60.140271944943876</c:v>
                </c:pt>
                <c:pt idx="528">
                  <c:v>60.154819709993049</c:v>
                </c:pt>
                <c:pt idx="529">
                  <c:v>60.169351752497363</c:v>
                </c:pt>
                <c:pt idx="530">
                  <c:v>60.183868125772477</c:v>
                </c:pt>
                <c:pt idx="531">
                  <c:v>60.198368882864742</c:v>
                </c:pt>
                <c:pt idx="532">
                  <c:v>60.212854076553029</c:v>
                </c:pt>
                <c:pt idx="533">
                  <c:v>60.227323759350668</c:v>
                </c:pt>
                <c:pt idx="534">
                  <c:v>60.241777983507248</c:v>
                </c:pt>
                <c:pt idx="535">
                  <c:v>60.256216801010467</c:v>
                </c:pt>
                <c:pt idx="536">
                  <c:v>60.270640263587957</c:v>
                </c:pt>
                <c:pt idx="537">
                  <c:v>60.285048422709067</c:v>
                </c:pt>
                <c:pt idx="538">
                  <c:v>60.299441329586656</c:v>
                </c:pt>
                <c:pt idx="539">
                  <c:v>60.313819035178895</c:v>
                </c:pt>
                <c:pt idx="540">
                  <c:v>60.328181590190951</c:v>
                </c:pt>
                <c:pt idx="541">
                  <c:v>60.342529045076787</c:v>
                </c:pt>
                <c:pt idx="542">
                  <c:v>60.356861450040867</c:v>
                </c:pt>
                <c:pt idx="543">
                  <c:v>60.371178855039901</c:v>
                </c:pt>
                <c:pt idx="544">
                  <c:v>60.385481309784446</c:v>
                </c:pt>
                <c:pt idx="545">
                  <c:v>60.399768863740675</c:v>
                </c:pt>
                <c:pt idx="546">
                  <c:v>60.414041566132028</c:v>
                </c:pt>
                <c:pt idx="547">
                  <c:v>60.42829946594081</c:v>
                </c:pt>
                <c:pt idx="548">
                  <c:v>60.4425426119099</c:v>
                </c:pt>
                <c:pt idx="549">
                  <c:v>60.456771052544319</c:v>
                </c:pt>
                <c:pt idx="550">
                  <c:v>60.470984836112862</c:v>
                </c:pt>
                <c:pt idx="551">
                  <c:v>60.485184010649718</c:v>
                </c:pt>
                <c:pt idx="552">
                  <c:v>60.499368623955974</c:v>
                </c:pt>
                <c:pt idx="553">
                  <c:v>60.513538723601272</c:v>
                </c:pt>
                <c:pt idx="554">
                  <c:v>60.527694356925323</c:v>
                </c:pt>
                <c:pt idx="555">
                  <c:v>60.541835571039435</c:v>
                </c:pt>
                <c:pt idx="556">
                  <c:v>60.555962412828066</c:v>
                </c:pt>
                <c:pt idx="557">
                  <c:v>60.570074928950334</c:v>
                </c:pt>
                <c:pt idx="558">
                  <c:v>60.58417316584152</c:v>
                </c:pt>
                <c:pt idx="559">
                  <c:v>60.59825716971455</c:v>
                </c:pt>
                <c:pt idx="560">
                  <c:v>60.612326986561477</c:v>
                </c:pt>
                <c:pt idx="561">
                  <c:v>60.626382662154938</c:v>
                </c:pt>
                <c:pt idx="562">
                  <c:v>60.640424242049654</c:v>
                </c:pt>
                <c:pt idx="563">
                  <c:v>60.654451771583794</c:v>
                </c:pt>
                <c:pt idx="564">
                  <c:v>60.668465295880452</c:v>
                </c:pt>
                <c:pt idx="565">
                  <c:v>60.682464859849063</c:v>
                </c:pt>
                <c:pt idx="566">
                  <c:v>60.696450508186814</c:v>
                </c:pt>
                <c:pt idx="567">
                  <c:v>60.710422285379977</c:v>
                </c:pt>
                <c:pt idx="568">
                  <c:v>60.724380235705397</c:v>
                </c:pt>
                <c:pt idx="569">
                  <c:v>60.738324403231758</c:v>
                </c:pt>
                <c:pt idx="570">
                  <c:v>60.752254831821006</c:v>
                </c:pt>
                <c:pt idx="571">
                  <c:v>60.766171565129667</c:v>
                </c:pt>
                <c:pt idx="572">
                  <c:v>60.780074646610231</c:v>
                </c:pt>
                <c:pt idx="573">
                  <c:v>60.793964119512381</c:v>
                </c:pt>
                <c:pt idx="574">
                  <c:v>60.807840026884421</c:v>
                </c:pt>
                <c:pt idx="575">
                  <c:v>60.821702411574499</c:v>
                </c:pt>
                <c:pt idx="576">
                  <c:v>60.83555131623195</c:v>
                </c:pt>
                <c:pt idx="577">
                  <c:v>60.849386783308532</c:v>
                </c:pt>
                <c:pt idx="578">
                  <c:v>60.86320885505976</c:v>
                </c:pt>
                <c:pt idx="579">
                  <c:v>60.877017573546098</c:v>
                </c:pt>
                <c:pt idx="580">
                  <c:v>60.890812980634266</c:v>
                </c:pt>
                <c:pt idx="581">
                  <c:v>60.904595117998461</c:v>
                </c:pt>
                <c:pt idx="582">
                  <c:v>60.918364027121569</c:v>
                </c:pt>
                <c:pt idx="583">
                  <c:v>60.932119749296454</c:v>
                </c:pt>
                <c:pt idx="584">
                  <c:v>60.945862325627076</c:v>
                </c:pt>
                <c:pt idx="585">
                  <c:v>60.959591797029745</c:v>
                </c:pt>
                <c:pt idx="586">
                  <c:v>60.973308204234343</c:v>
                </c:pt>
                <c:pt idx="587">
                  <c:v>60.987011587785446</c:v>
                </c:pt>
                <c:pt idx="588">
                  <c:v>61.000701988043538</c:v>
                </c:pt>
                <c:pt idx="589">
                  <c:v>61.014379445186137</c:v>
                </c:pt>
                <c:pt idx="590">
                  <c:v>61.02804399920899</c:v>
                </c:pt>
                <c:pt idx="591">
                  <c:v>61.041695689927224</c:v>
                </c:pt>
                <c:pt idx="592">
                  <c:v>61.055334556976433</c:v>
                </c:pt>
                <c:pt idx="593">
                  <c:v>61.068960639813824</c:v>
                </c:pt>
                <c:pt idx="594">
                  <c:v>61.082573977719399</c:v>
                </c:pt>
                <c:pt idx="595">
                  <c:v>61.096174609796947</c:v>
                </c:pt>
                <c:pt idx="596">
                  <c:v>61.10976257497525</c:v>
                </c:pt>
                <c:pt idx="597">
                  <c:v>61.12333791200912</c:v>
                </c:pt>
                <c:pt idx="598">
                  <c:v>61.136900659480503</c:v>
                </c:pt>
                <c:pt idx="599">
                  <c:v>61.150450855799534</c:v>
                </c:pt>
                <c:pt idx="600">
                  <c:v>61.163988539205647</c:v>
                </c:pt>
                <c:pt idx="601">
                  <c:v>61.177513747768565</c:v>
                </c:pt>
                <c:pt idx="602">
                  <c:v>61.191026519389425</c:v>
                </c:pt>
                <c:pt idx="603">
                  <c:v>61.204526891801756</c:v>
                </c:pt>
                <c:pt idx="604">
                  <c:v>61.218014902572563</c:v>
                </c:pt>
                <c:pt idx="605">
                  <c:v>61.231490589103316</c:v>
                </c:pt>
                <c:pt idx="606">
                  <c:v>61.244953988630996</c:v>
                </c:pt>
                <c:pt idx="607">
                  <c:v>61.25840513822908</c:v>
                </c:pt>
                <c:pt idx="608">
                  <c:v>61.271844074808534</c:v>
                </c:pt>
                <c:pt idx="609">
                  <c:v>61.28527083511888</c:v>
                </c:pt>
                <c:pt idx="610">
                  <c:v>61.298685455749094</c:v>
                </c:pt>
                <c:pt idx="611">
                  <c:v>61.312087973128598</c:v>
                </c:pt>
                <c:pt idx="612">
                  <c:v>61.325478423528324</c:v>
                </c:pt>
                <c:pt idx="613">
                  <c:v>61.338856843061549</c:v>
                </c:pt>
                <c:pt idx="614">
                  <c:v>61.352223267684934</c:v>
                </c:pt>
                <c:pt idx="615">
                  <c:v>61.36557773319943</c:v>
                </c:pt>
                <c:pt idx="616">
                  <c:v>61.378920275251275</c:v>
                </c:pt>
                <c:pt idx="617">
                  <c:v>61.392250929332874</c:v>
                </c:pt>
                <c:pt idx="618">
                  <c:v>61.405569730783739</c:v>
                </c:pt>
                <c:pt idx="619">
                  <c:v>61.418876714791431</c:v>
                </c:pt>
                <c:pt idx="620">
                  <c:v>61.43217191639247</c:v>
                </c:pt>
                <c:pt idx="621">
                  <c:v>61.445455370473198</c:v>
                </c:pt>
                <c:pt idx="622">
                  <c:v>61.458727111770756</c:v>
                </c:pt>
                <c:pt idx="623">
                  <c:v>61.471987174873902</c:v>
                </c:pt>
                <c:pt idx="624">
                  <c:v>61.485235594223937</c:v>
                </c:pt>
                <c:pt idx="625">
                  <c:v>61.498472404115589</c:v>
                </c:pt>
                <c:pt idx="626">
                  <c:v>61.511697638697861</c:v>
                </c:pt>
                <c:pt idx="627">
                  <c:v>61.52491133197492</c:v>
                </c:pt>
                <c:pt idx="628">
                  <c:v>61.538113517806941</c:v>
                </c:pt>
                <c:pt idx="629">
                  <c:v>61.551304229910976</c:v>
                </c:pt>
                <c:pt idx="630">
                  <c:v>61.56448350186178</c:v>
                </c:pt>
                <c:pt idx="631">
                  <c:v>61.57765136709267</c:v>
                </c:pt>
                <c:pt idx="632">
                  <c:v>61.590807858896383</c:v>
                </c:pt>
                <c:pt idx="633">
                  <c:v>61.603953010425812</c:v>
                </c:pt>
                <c:pt idx="634">
                  <c:v>61.617086854694961</c:v>
                </c:pt>
                <c:pt idx="635">
                  <c:v>61.630209424579647</c:v>
                </c:pt>
                <c:pt idx="636">
                  <c:v>61.643320752818369</c:v>
                </c:pt>
                <c:pt idx="637">
                  <c:v>61.656420872013101</c:v>
                </c:pt>
                <c:pt idx="638">
                  <c:v>61.669509814630096</c:v>
                </c:pt>
                <c:pt idx="639">
                  <c:v>61.682587613000649</c:v>
                </c:pt>
                <c:pt idx="640">
                  <c:v>61.69565429932193</c:v>
                </c:pt>
                <c:pt idx="641">
                  <c:v>61.708709905657713</c:v>
                </c:pt>
                <c:pt idx="642">
                  <c:v>61.721754463939206</c:v>
                </c:pt>
                <c:pt idx="643">
                  <c:v>61.734788005965768</c:v>
                </c:pt>
                <c:pt idx="644">
                  <c:v>61.747810563405707</c:v>
                </c:pt>
                <c:pt idx="645">
                  <c:v>61.760822167797016</c:v>
                </c:pt>
                <c:pt idx="646">
                  <c:v>61.773822850548186</c:v>
                </c:pt>
                <c:pt idx="647">
                  <c:v>61.786812642938841</c:v>
                </c:pt>
                <c:pt idx="648">
                  <c:v>61.799791576120569</c:v>
                </c:pt>
                <c:pt idx="649">
                  <c:v>61.812759681117662</c:v>
                </c:pt>
                <c:pt idx="650">
                  <c:v>61.825716988827764</c:v>
                </c:pt>
                <c:pt idx="651">
                  <c:v>61.838663530022686</c:v>
                </c:pt>
                <c:pt idx="652">
                  <c:v>61.851599335349093</c:v>
                </c:pt>
                <c:pt idx="653">
                  <c:v>61.864524435329201</c:v>
                </c:pt>
                <c:pt idx="654">
                  <c:v>61.877438860361522</c:v>
                </c:pt>
                <c:pt idx="655">
                  <c:v>61.890342640721528</c:v>
                </c:pt>
                <c:pt idx="656">
                  <c:v>61.903235806562392</c:v>
                </c:pt>
                <c:pt idx="657">
                  <c:v>61.916118387915674</c:v>
                </c:pt>
                <c:pt idx="658">
                  <c:v>61.928990414691981</c:v>
                </c:pt>
                <c:pt idx="659">
                  <c:v>61.941851916681685</c:v>
                </c:pt>
                <c:pt idx="660">
                  <c:v>61.954702923555587</c:v>
                </c:pt>
                <c:pt idx="661">
                  <c:v>61.967543464865592</c:v>
                </c:pt>
                <c:pt idx="662">
                  <c:v>61.980373570045408</c:v>
                </c:pt>
                <c:pt idx="663">
                  <c:v>61.993193268411162</c:v>
                </c:pt>
                <c:pt idx="664">
                  <c:v>62.006002589162108</c:v>
                </c:pt>
                <c:pt idx="665">
                  <c:v>62.018801561381252</c:v>
                </c:pt>
                <c:pt idx="666">
                  <c:v>62.031590214036015</c:v>
                </c:pt>
                <c:pt idx="667">
                  <c:v>62.044368575978872</c:v>
                </c:pt>
                <c:pt idx="668">
                  <c:v>62.057136675948044</c:v>
                </c:pt>
                <c:pt idx="669">
                  <c:v>62.069894542568036</c:v>
                </c:pt>
                <c:pt idx="670">
                  <c:v>62.082642204350378</c:v>
                </c:pt>
                <c:pt idx="671">
                  <c:v>62.095379689694184</c:v>
                </c:pt>
                <c:pt idx="672">
                  <c:v>62.108107026886799</c:v>
                </c:pt>
                <c:pt idx="673">
                  <c:v>62.120824244104433</c:v>
                </c:pt>
                <c:pt idx="674">
                  <c:v>62.133531369412744</c:v>
                </c:pt>
                <c:pt idx="675">
                  <c:v>62.146228430767493</c:v>
                </c:pt>
                <c:pt idx="676">
                  <c:v>62.158915456015109</c:v>
                </c:pt>
                <c:pt idx="677">
                  <c:v>62.171592472893309</c:v>
                </c:pt>
                <c:pt idx="678">
                  <c:v>62.184259509031719</c:v>
                </c:pt>
                <c:pt idx="679">
                  <c:v>62.196916591952444</c:v>
                </c:pt>
                <c:pt idx="680">
                  <c:v>62.209563749070654</c:v>
                </c:pt>
                <c:pt idx="681">
                  <c:v>62.22220100769519</c:v>
                </c:pt>
                <c:pt idx="682">
                  <c:v>62.234828395029147</c:v>
                </c:pt>
                <c:pt idx="683">
                  <c:v>62.247445938170415</c:v>
                </c:pt>
                <c:pt idx="684">
                  <c:v>62.26005366411232</c:v>
                </c:pt>
                <c:pt idx="685">
                  <c:v>62.272651599744123</c:v>
                </c:pt>
                <c:pt idx="686">
                  <c:v>62.285239771851664</c:v>
                </c:pt>
                <c:pt idx="687">
                  <c:v>62.297818207117842</c:v>
                </c:pt>
                <c:pt idx="688">
                  <c:v>62.310386932123222</c:v>
                </c:pt>
                <c:pt idx="689">
                  <c:v>62.32294597334662</c:v>
                </c:pt>
                <c:pt idx="690">
                  <c:v>62.33549535716557</c:v>
                </c:pt>
                <c:pt idx="691">
                  <c:v>62.348035109856951</c:v>
                </c:pt>
                <c:pt idx="692">
                  <c:v>62.3605652575975</c:v>
                </c:pt>
                <c:pt idx="693">
                  <c:v>62.373085826464326</c:v>
                </c:pt>
                <c:pt idx="694">
                  <c:v>62.385596842435504</c:v>
                </c:pt>
                <c:pt idx="695">
                  <c:v>62.398098331390557</c:v>
                </c:pt>
                <c:pt idx="696">
                  <c:v>62.41059031911103</c:v>
                </c:pt>
                <c:pt idx="697">
                  <c:v>62.423072831280969</c:v>
                </c:pt>
                <c:pt idx="698">
                  <c:v>62.435545893487479</c:v>
                </c:pt>
                <c:pt idx="699">
                  <c:v>62.448009531221224</c:v>
                </c:pt>
                <c:pt idx="700">
                  <c:v>62.460463769876952</c:v>
                </c:pt>
                <c:pt idx="701">
                  <c:v>62.472908634754013</c:v>
                </c:pt>
                <c:pt idx="702">
                  <c:v>62.485344151056836</c:v>
                </c:pt>
                <c:pt idx="703">
                  <c:v>62.497770343895496</c:v>
                </c:pt>
                <c:pt idx="704">
                  <c:v>62.510187238286143</c:v>
                </c:pt>
                <c:pt idx="705">
                  <c:v>62.522594859151546</c:v>
                </c:pt>
                <c:pt idx="706">
                  <c:v>62.534993231321565</c:v>
                </c:pt>
                <c:pt idx="707">
                  <c:v>62.547382379533687</c:v>
                </c:pt>
                <c:pt idx="708">
                  <c:v>62.559762328433436</c:v>
                </c:pt>
                <c:pt idx="709">
                  <c:v>62.572133102574952</c:v>
                </c:pt>
                <c:pt idx="710">
                  <c:v>62.584494726421383</c:v>
                </c:pt>
                <c:pt idx="711">
                  <c:v>62.596847224345439</c:v>
                </c:pt>
                <c:pt idx="712">
                  <c:v>62.609190620629818</c:v>
                </c:pt>
                <c:pt idx="713">
                  <c:v>62.621524939467704</c:v>
                </c:pt>
                <c:pt idx="714">
                  <c:v>62.633850204963224</c:v>
                </c:pt>
                <c:pt idx="715">
                  <c:v>62.646166441131925</c:v>
                </c:pt>
                <c:pt idx="716">
                  <c:v>62.658473671901213</c:v>
                </c:pt>
                <c:pt idx="717">
                  <c:v>62.670771921110855</c:v>
                </c:pt>
                <c:pt idx="718">
                  <c:v>62.683061212513408</c:v>
                </c:pt>
                <c:pt idx="719">
                  <c:v>62.695341569774683</c:v>
                </c:pt>
                <c:pt idx="720">
                  <c:v>62.707613016474156</c:v>
                </c:pt>
                <c:pt idx="721">
                  <c:v>62.719875576105494</c:v>
                </c:pt>
                <c:pt idx="722">
                  <c:v>62.732129272076953</c:v>
                </c:pt>
                <c:pt idx="723">
                  <c:v>62.744374127711822</c:v>
                </c:pt>
                <c:pt idx="724">
                  <c:v>62.756610166248848</c:v>
                </c:pt>
                <c:pt idx="725">
                  <c:v>62.768837410842721</c:v>
                </c:pt>
                <c:pt idx="726">
                  <c:v>62.781055884564466</c:v>
                </c:pt>
                <c:pt idx="727">
                  <c:v>62.793265610401889</c:v>
                </c:pt>
                <c:pt idx="728">
                  <c:v>62.805466611260016</c:v>
                </c:pt>
                <c:pt idx="729">
                  <c:v>62.81765890996148</c:v>
                </c:pt>
                <c:pt idx="730">
                  <c:v>62.829842529246996</c:v>
                </c:pt>
                <c:pt idx="731">
                  <c:v>62.842017491775749</c:v>
                </c:pt>
                <c:pt idx="732">
                  <c:v>62.854183820125826</c:v>
                </c:pt>
                <c:pt idx="733">
                  <c:v>62.8663415367946</c:v>
                </c:pt>
                <c:pt idx="734">
                  <c:v>62.878490664199198</c:v>
                </c:pt>
                <c:pt idx="735">
                  <c:v>62.890631224676852</c:v>
                </c:pt>
                <c:pt idx="736">
                  <c:v>62.902763240485356</c:v>
                </c:pt>
                <c:pt idx="737">
                  <c:v>62.914886733803442</c:v>
                </c:pt>
                <c:pt idx="738">
                  <c:v>62.92700172673117</c:v>
                </c:pt>
                <c:pt idx="739">
                  <c:v>62.93910824129037</c:v>
                </c:pt>
                <c:pt idx="740">
                  <c:v>62.951206299424982</c:v>
                </c:pt>
                <c:pt idx="741">
                  <c:v>62.963295923001517</c:v>
                </c:pt>
                <c:pt idx="742">
                  <c:v>62.975377133809396</c:v>
                </c:pt>
                <c:pt idx="743">
                  <c:v>62.987449953561367</c:v>
                </c:pt>
                <c:pt idx="744">
                  <c:v>62.999514403893848</c:v>
                </c:pt>
                <c:pt idx="745">
                  <c:v>63.011570506367391</c:v>
                </c:pt>
                <c:pt idx="746">
                  <c:v>63.023618282466998</c:v>
                </c:pt>
                <c:pt idx="747">
                  <c:v>63.035657753602521</c:v>
                </c:pt>
                <c:pt idx="748">
                  <c:v>63.04768894110903</c:v>
                </c:pt>
                <c:pt idx="749">
                  <c:v>63.059711866247213</c:v>
                </c:pt>
                <c:pt idx="750">
                  <c:v>63.071726550203721</c:v>
                </c:pt>
                <c:pt idx="751">
                  <c:v>63.08373301409155</c:v>
                </c:pt>
                <c:pt idx="752">
                  <c:v>63.095731278950439</c:v>
                </c:pt>
                <c:pt idx="753">
                  <c:v>63.107721365747139</c:v>
                </c:pt>
                <c:pt idx="754">
                  <c:v>63.119703295375913</c:v>
                </c:pt>
                <c:pt idx="755">
                  <c:v>63.131677088658783</c:v>
                </c:pt>
                <c:pt idx="756">
                  <c:v>63.143642766345948</c:v>
                </c:pt>
                <c:pt idx="757">
                  <c:v>63.155600349116114</c:v>
                </c:pt>
                <c:pt idx="758">
                  <c:v>63.167549857576873</c:v>
                </c:pt>
                <c:pt idx="759">
                  <c:v>63.179491312265036</c:v>
                </c:pt>
                <c:pt idx="760">
                  <c:v>63.191424733646983</c:v>
                </c:pt>
                <c:pt idx="761">
                  <c:v>63.203350142119035</c:v>
                </c:pt>
                <c:pt idx="762">
                  <c:v>63.215267558007739</c:v>
                </c:pt>
                <c:pt idx="763">
                  <c:v>63.227177001570304</c:v>
                </c:pt>
                <c:pt idx="764">
                  <c:v>63.239078492994864</c:v>
                </c:pt>
                <c:pt idx="765">
                  <c:v>63.250972052400847</c:v>
                </c:pt>
                <c:pt idx="766">
                  <c:v>63.262857699839316</c:v>
                </c:pt>
                <c:pt idx="767">
                  <c:v>63.274735455293303</c:v>
                </c:pt>
                <c:pt idx="768">
                  <c:v>63.286605338678129</c:v>
                </c:pt>
                <c:pt idx="769">
                  <c:v>63.298467369841738</c:v>
                </c:pt>
                <c:pt idx="770">
                  <c:v>63.310321568565065</c:v>
                </c:pt>
                <c:pt idx="771">
                  <c:v>63.322167954562275</c:v>
                </c:pt>
                <c:pt idx="772">
                  <c:v>63.334006547481216</c:v>
                </c:pt>
                <c:pt idx="773">
                  <c:v>63.345837366903609</c:v>
                </c:pt>
                <c:pt idx="774">
                  <c:v>63.357660432345455</c:v>
                </c:pt>
                <c:pt idx="775">
                  <c:v>63.369475763257313</c:v>
                </c:pt>
                <c:pt idx="776">
                  <c:v>63.38128337902468</c:v>
                </c:pt>
                <c:pt idx="777">
                  <c:v>63.3930832989682</c:v>
                </c:pt>
                <c:pt idx="778">
                  <c:v>63.404875542344072</c:v>
                </c:pt>
                <c:pt idx="779">
                  <c:v>63.416660128344333</c:v>
                </c:pt>
                <c:pt idx="780">
                  <c:v>63.428437076097154</c:v>
                </c:pt>
                <c:pt idx="781">
                  <c:v>63.440206404667123</c:v>
                </c:pt>
                <c:pt idx="782">
                  <c:v>63.451968133055658</c:v>
                </c:pt>
                <c:pt idx="783">
                  <c:v>63.463722280201154</c:v>
                </c:pt>
                <c:pt idx="784">
                  <c:v>63.475468864979433</c:v>
                </c:pt>
                <c:pt idx="785">
                  <c:v>63.487207906203949</c:v>
                </c:pt>
                <c:pt idx="786">
                  <c:v>63.498939422626137</c:v>
                </c:pt>
                <c:pt idx="787">
                  <c:v>63.510663432935665</c:v>
                </c:pt>
                <c:pt idx="788">
                  <c:v>63.52237995576079</c:v>
                </c:pt>
                <c:pt idx="789">
                  <c:v>63.534089009668577</c:v>
                </c:pt>
                <c:pt idx="790">
                  <c:v>63.545790613165281</c:v>
                </c:pt>
                <c:pt idx="791">
                  <c:v>63.557484784696534</c:v>
                </c:pt>
                <c:pt idx="792">
                  <c:v>63.569171542647737</c:v>
                </c:pt>
                <c:pt idx="793">
                  <c:v>63.580850905344263</c:v>
                </c:pt>
                <c:pt idx="794">
                  <c:v>63.592522891051772</c:v>
                </c:pt>
                <c:pt idx="795">
                  <c:v>63.604187517976527</c:v>
                </c:pt>
                <c:pt idx="796">
                  <c:v>63.615844804265627</c:v>
                </c:pt>
                <c:pt idx="797">
                  <c:v>63.62749476800731</c:v>
                </c:pt>
                <c:pt idx="798">
                  <c:v>63.639137427231198</c:v>
                </c:pt>
                <c:pt idx="799">
                  <c:v>63.650772799908665</c:v>
                </c:pt>
                <c:pt idx="800">
                  <c:v>63.662400903953014</c:v>
                </c:pt>
                <c:pt idx="801">
                  <c:v>63.674021757219776</c:v>
                </c:pt>
                <c:pt idx="802">
                  <c:v>63.685635377507012</c:v>
                </c:pt>
                <c:pt idx="803">
                  <c:v>63.697241782555551</c:v>
                </c:pt>
                <c:pt idx="804">
                  <c:v>63.708840990049289</c:v>
                </c:pt>
                <c:pt idx="805">
                  <c:v>63.72043301761542</c:v>
                </c:pt>
                <c:pt idx="806">
                  <c:v>63.732017882824721</c:v>
                </c:pt>
                <c:pt idx="807">
                  <c:v>63.743595603191849</c:v>
                </c:pt>
                <c:pt idx="808">
                  <c:v>63.755166196175509</c:v>
                </c:pt>
                <c:pt idx="809">
                  <c:v>63.766729679178837</c:v>
                </c:pt>
                <c:pt idx="810">
                  <c:v>63.778286069549559</c:v>
                </c:pt>
                <c:pt idx="811">
                  <c:v>63.7898353845803</c:v>
                </c:pt>
                <c:pt idx="812">
                  <c:v>63.801377641508836</c:v>
                </c:pt>
                <c:pt idx="813">
                  <c:v>63.812912857518334</c:v>
                </c:pt>
                <c:pt idx="814">
                  <c:v>63.824441049737615</c:v>
                </c:pt>
                <c:pt idx="815">
                  <c:v>63.835962235241411</c:v>
                </c:pt>
                <c:pt idx="816">
                  <c:v>63.847476431050588</c:v>
                </c:pt>
                <c:pt idx="817">
                  <c:v>63.858983654132444</c:v>
                </c:pt>
                <c:pt idx="818">
                  <c:v>63.870483921400918</c:v>
                </c:pt>
                <c:pt idx="819">
                  <c:v>63.88197724971684</c:v>
                </c:pt>
                <c:pt idx="820">
                  <c:v>63.893463655888198</c:v>
                </c:pt>
                <c:pt idx="821">
                  <c:v>63.904943156670349</c:v>
                </c:pt>
                <c:pt idx="822">
                  <c:v>63.916415768766299</c:v>
                </c:pt>
                <c:pt idx="823">
                  <c:v>63.927881508826914</c:v>
                </c:pt>
                <c:pt idx="824">
                  <c:v>63.939340393451175</c:v>
                </c:pt>
                <c:pt idx="825">
                  <c:v>63.950792439186401</c:v>
                </c:pt>
                <c:pt idx="826">
                  <c:v>63.962237662528523</c:v>
                </c:pt>
                <c:pt idx="827">
                  <c:v>63.973676079922235</c:v>
                </c:pt>
                <c:pt idx="828">
                  <c:v>63.985107707761351</c:v>
                </c:pt>
                <c:pt idx="829">
                  <c:v>63.996532562388936</c:v>
                </c:pt>
                <c:pt idx="830">
                  <c:v>64.007950660097578</c:v>
                </c:pt>
                <c:pt idx="831">
                  <c:v>64.019362017129609</c:v>
                </c:pt>
                <c:pt idx="832">
                  <c:v>64.030766649677361</c:v>
                </c:pt>
                <c:pt idx="833">
                  <c:v>64.04216457388334</c:v>
                </c:pt>
                <c:pt idx="834">
                  <c:v>64.053555805840517</c:v>
                </c:pt>
                <c:pt idx="835">
                  <c:v>64.064940361592477</c:v>
                </c:pt>
                <c:pt idx="836">
                  <c:v>64.076318257133735</c:v>
                </c:pt>
                <c:pt idx="837">
                  <c:v>64.087689508409866</c:v>
                </c:pt>
                <c:pt idx="838">
                  <c:v>64.099054131317814</c:v>
                </c:pt>
                <c:pt idx="839">
                  <c:v>64.110412141706007</c:v>
                </c:pt>
                <c:pt idx="840">
                  <c:v>64.12176355537467</c:v>
                </c:pt>
                <c:pt idx="841">
                  <c:v>64.133108388076025</c:v>
                </c:pt>
                <c:pt idx="842">
                  <c:v>64.144446655514486</c:v>
                </c:pt>
                <c:pt idx="843">
                  <c:v>64.155778373346834</c:v>
                </c:pt>
                <c:pt idx="844">
                  <c:v>64.167103557182529</c:v>
                </c:pt>
                <c:pt idx="845">
                  <c:v>64.178422222583848</c:v>
                </c:pt>
                <c:pt idx="846">
                  <c:v>64.189734385066117</c:v>
                </c:pt>
                <c:pt idx="847">
                  <c:v>64.201040060097938</c:v>
                </c:pt>
                <c:pt idx="848">
                  <c:v>64.212339263101356</c:v>
                </c:pt>
                <c:pt idx="849">
                  <c:v>64.223632009452132</c:v>
                </c:pt>
                <c:pt idx="850">
                  <c:v>64.23491831447987</c:v>
                </c:pt>
                <c:pt idx="851">
                  <c:v>64.246198193468317</c:v>
                </c:pt>
                <c:pt idx="852">
                  <c:v>64.257471661655458</c:v>
                </c:pt>
                <c:pt idx="853">
                  <c:v>64.26873873423385</c:v>
                </c:pt>
                <c:pt idx="854">
                  <c:v>64.279999426350685</c:v>
                </c:pt>
                <c:pt idx="855">
                  <c:v>64.291253753108066</c:v>
                </c:pt>
                <c:pt idx="856">
                  <c:v>64.302501729563261</c:v>
                </c:pt>
                <c:pt idx="857">
                  <c:v>64.313743370728801</c:v>
                </c:pt>
                <c:pt idx="858">
                  <c:v>64.324978691572696</c:v>
                </c:pt>
                <c:pt idx="859">
                  <c:v>64.336207707018687</c:v>
                </c:pt>
                <c:pt idx="860">
                  <c:v>64.347430431946407</c:v>
                </c:pt>
                <c:pt idx="861">
                  <c:v>64.358646881191589</c:v>
                </c:pt>
                <c:pt idx="862">
                  <c:v>64.369857069546214</c:v>
                </c:pt>
                <c:pt idx="863">
                  <c:v>64.381061011758774</c:v>
                </c:pt>
                <c:pt idx="864">
                  <c:v>64.392258722534422</c:v>
                </c:pt>
                <c:pt idx="865">
                  <c:v>64.403450216535163</c:v>
                </c:pt>
                <c:pt idx="866">
                  <c:v>64.414635508380059</c:v>
                </c:pt>
                <c:pt idx="867">
                  <c:v>64.425814612645397</c:v>
                </c:pt>
                <c:pt idx="868">
                  <c:v>64.436987543864916</c:v>
                </c:pt>
                <c:pt idx="869">
                  <c:v>64.448154316529923</c:v>
                </c:pt>
                <c:pt idx="870">
                  <c:v>64.459314945089602</c:v>
                </c:pt>
                <c:pt idx="871">
                  <c:v>64.470469443951032</c:v>
                </c:pt>
                <c:pt idx="872">
                  <c:v>64.481617827479525</c:v>
                </c:pt>
                <c:pt idx="873">
                  <c:v>64.492760109998699</c:v>
                </c:pt>
                <c:pt idx="874">
                  <c:v>64.503896305790704</c:v>
                </c:pt>
                <c:pt idx="875">
                  <c:v>64.515026429096451</c:v>
                </c:pt>
                <c:pt idx="876">
                  <c:v>64.526150494115711</c:v>
                </c:pt>
                <c:pt idx="877">
                  <c:v>64.537268515007298</c:v>
                </c:pt>
                <c:pt idx="878">
                  <c:v>64.548380505889313</c:v>
                </c:pt>
                <c:pt idx="879">
                  <c:v>64.559486480839297</c:v>
                </c:pt>
                <c:pt idx="880">
                  <c:v>64.57058645389435</c:v>
                </c:pt>
                <c:pt idx="881">
                  <c:v>64.581680439051368</c:v>
                </c:pt>
                <c:pt idx="882">
                  <c:v>64.592768450267201</c:v>
                </c:pt>
                <c:pt idx="883">
                  <c:v>64.603850501458837</c:v>
                </c:pt>
                <c:pt idx="884">
                  <c:v>64.614926606503545</c:v>
                </c:pt>
                <c:pt idx="885">
                  <c:v>64.625996779239046</c:v>
                </c:pt>
                <c:pt idx="886">
                  <c:v>64.637061033463738</c:v>
                </c:pt>
                <c:pt idx="887">
                  <c:v>64.648119382936812</c:v>
                </c:pt>
                <c:pt idx="888">
                  <c:v>64.659171841378424</c:v>
                </c:pt>
                <c:pt idx="889">
                  <c:v>64.670218422469887</c:v>
                </c:pt>
                <c:pt idx="890">
                  <c:v>64.68125913985385</c:v>
                </c:pt>
                <c:pt idx="891">
                  <c:v>64.692294007134393</c:v>
                </c:pt>
                <c:pt idx="892">
                  <c:v>64.703323037877269</c:v>
                </c:pt>
                <c:pt idx="893">
                  <c:v>64.714346245610045</c:v>
                </c:pt>
                <c:pt idx="894">
                  <c:v>64.725363643822263</c:v>
                </c:pt>
                <c:pt idx="895">
                  <c:v>64.736375245965561</c:v>
                </c:pt>
                <c:pt idx="896">
                  <c:v>64.747381065453936</c:v>
                </c:pt>
                <c:pt idx="897">
                  <c:v>64.758381115663795</c:v>
                </c:pt>
                <c:pt idx="898">
                  <c:v>64.76937540993417</c:v>
                </c:pt>
                <c:pt idx="899">
                  <c:v>64.780363961566891</c:v>
                </c:pt>
                <c:pt idx="900">
                  <c:v>64.791346783826725</c:v>
                </c:pt>
                <c:pt idx="901">
                  <c:v>64.802323889941505</c:v>
                </c:pt>
                <c:pt idx="902">
                  <c:v>64.813295293102328</c:v>
                </c:pt>
                <c:pt idx="903">
                  <c:v>64.824261006463715</c:v>
                </c:pt>
                <c:pt idx="904">
                  <c:v>64.835221043143733</c:v>
                </c:pt>
                <c:pt idx="905">
                  <c:v>64.84617541622417</c:v>
                </c:pt>
                <c:pt idx="906">
                  <c:v>64.857124138750692</c:v>
                </c:pt>
                <c:pt idx="907">
                  <c:v>64.868067223732979</c:v>
                </c:pt>
                <c:pt idx="908">
                  <c:v>64.879004684144888</c:v>
                </c:pt>
                <c:pt idx="909">
                  <c:v>64.889936532924622</c:v>
                </c:pt>
                <c:pt idx="910">
                  <c:v>64.900862782974826</c:v>
                </c:pt>
                <c:pt idx="911">
                  <c:v>64.911783447162804</c:v>
                </c:pt>
                <c:pt idx="912">
                  <c:v>64.922698538320617</c:v>
                </c:pt>
                <c:pt idx="913">
                  <c:v>64.933608069245281</c:v>
                </c:pt>
                <c:pt idx="914">
                  <c:v>64.944512052698869</c:v>
                </c:pt>
                <c:pt idx="915">
                  <c:v>64.955410501408636</c:v>
                </c:pt>
                <c:pt idx="916">
                  <c:v>64.966303428067292</c:v>
                </c:pt>
                <c:pt idx="917">
                  <c:v>64.977190845332956</c:v>
                </c:pt>
                <c:pt idx="918">
                  <c:v>64.988072765829472</c:v>
                </c:pt>
                <c:pt idx="919">
                  <c:v>64.998949202146463</c:v>
                </c:pt>
                <c:pt idx="920">
                  <c:v>65.009820166839518</c:v>
                </c:pt>
                <c:pt idx="921">
                  <c:v>65.020685672430261</c:v>
                </c:pt>
                <c:pt idx="922">
                  <c:v>65.031545731406567</c:v>
                </c:pt>
                <c:pt idx="923">
                  <c:v>65.042400356222728</c:v>
                </c:pt>
                <c:pt idx="924">
                  <c:v>65.053249559299474</c:v>
                </c:pt>
                <c:pt idx="925">
                  <c:v>65.064093353024191</c:v>
                </c:pt>
                <c:pt idx="926">
                  <c:v>65.07493174975113</c:v>
                </c:pt>
                <c:pt idx="927">
                  <c:v>65.085764761801357</c:v>
                </c:pt>
                <c:pt idx="928">
                  <c:v>65.096592401463084</c:v>
                </c:pt>
                <c:pt idx="929">
                  <c:v>65.107414680991695</c:v>
                </c:pt>
                <c:pt idx="930">
                  <c:v>65.11823161260989</c:v>
                </c:pt>
                <c:pt idx="931">
                  <c:v>65.129043208507895</c:v>
                </c:pt>
                <c:pt idx="932">
                  <c:v>65.13984948084348</c:v>
                </c:pt>
                <c:pt idx="933">
                  <c:v>65.150650441742187</c:v>
                </c:pt>
                <c:pt idx="934">
                  <c:v>65.161446103297436</c:v>
                </c:pt>
                <c:pt idx="935">
                  <c:v>65.172236477570635</c:v>
                </c:pt>
                <c:pt idx="936">
                  <c:v>65.183021576591358</c:v>
                </c:pt>
                <c:pt idx="937">
                  <c:v>65.193801412357431</c:v>
                </c:pt>
                <c:pt idx="938">
                  <c:v>65.204575996835089</c:v>
                </c:pt>
                <c:pt idx="939">
                  <c:v>65.215345341959093</c:v>
                </c:pt>
                <c:pt idx="940">
                  <c:v>65.22610945963288</c:v>
                </c:pt>
                <c:pt idx="941">
                  <c:v>65.236868361728625</c:v>
                </c:pt>
                <c:pt idx="942">
                  <c:v>65.247622060087522</c:v>
                </c:pt>
                <c:pt idx="943">
                  <c:v>65.258370566519687</c:v>
                </c:pt>
                <c:pt idx="944">
                  <c:v>65.269113892804555</c:v>
                </c:pt>
                <c:pt idx="945">
                  <c:v>65.279852050690707</c:v>
                </c:pt>
                <c:pt idx="946">
                  <c:v>65.290585051896258</c:v>
                </c:pt>
                <c:pt idx="947">
                  <c:v>65.301312908108841</c:v>
                </c:pt>
                <c:pt idx="948">
                  <c:v>65.312035630985747</c:v>
                </c:pt>
                <c:pt idx="949">
                  <c:v>65.322753232154099</c:v>
                </c:pt>
                <c:pt idx="950">
                  <c:v>65.333465723210935</c:v>
                </c:pt>
                <c:pt idx="951">
                  <c:v>65.344173115723308</c:v>
                </c:pt>
                <c:pt idx="952">
                  <c:v>65.354875421228471</c:v>
                </c:pt>
                <c:pt idx="953">
                  <c:v>65.365572651233975</c:v>
                </c:pt>
                <c:pt idx="954">
                  <c:v>65.376264817217731</c:v>
                </c:pt>
                <c:pt idx="955">
                  <c:v>65.386951930628243</c:v>
                </c:pt>
                <c:pt idx="956">
                  <c:v>65.397634002884644</c:v>
                </c:pt>
                <c:pt idx="957">
                  <c:v>65.408311045376806</c:v>
                </c:pt>
                <c:pt idx="958">
                  <c:v>65.418983069465526</c:v>
                </c:pt>
                <c:pt idx="959">
                  <c:v>65.42965008648261</c:v>
                </c:pt>
                <c:pt idx="960">
                  <c:v>65.440312107730961</c:v>
                </c:pt>
                <c:pt idx="961">
                  <c:v>65.450969144484759</c:v>
                </c:pt>
                <c:pt idx="962">
                  <c:v>65.461621207989509</c:v>
                </c:pt>
                <c:pt idx="963">
                  <c:v>65.472268309462208</c:v>
                </c:pt>
                <c:pt idx="964">
                  <c:v>65.482910460091446</c:v>
                </c:pt>
                <c:pt idx="965">
                  <c:v>65.493547671037504</c:v>
                </c:pt>
                <c:pt idx="966">
                  <c:v>65.504179953432484</c:v>
                </c:pt>
                <c:pt idx="967">
                  <c:v>65.514807318380434</c:v>
                </c:pt>
                <c:pt idx="968">
                  <c:v>65.525429776957424</c:v>
                </c:pt>
                <c:pt idx="969">
                  <c:v>65.536047340211709</c:v>
                </c:pt>
                <c:pt idx="970">
                  <c:v>65.546660019163795</c:v>
                </c:pt>
                <c:pt idx="971">
                  <c:v>65.557267824806587</c:v>
                </c:pt>
                <c:pt idx="972">
                  <c:v>65.567870768105465</c:v>
                </c:pt>
                <c:pt idx="973">
                  <c:v>65.578468859998424</c:v>
                </c:pt>
                <c:pt idx="974">
                  <c:v>65.58906211139616</c:v>
                </c:pt>
                <c:pt idx="975">
                  <c:v>65.599650533182199</c:v>
                </c:pt>
                <c:pt idx="976">
                  <c:v>65.610234136213023</c:v>
                </c:pt>
                <c:pt idx="977">
                  <c:v>65.620812931318085</c:v>
                </c:pt>
                <c:pt idx="978">
                  <c:v>65.631386929300078</c:v>
                </c:pt>
                <c:pt idx="979">
                  <c:v>65.64195614093488</c:v>
                </c:pt>
                <c:pt idx="980">
                  <c:v>65.652520576971767</c:v>
                </c:pt>
                <c:pt idx="981">
                  <c:v>65.663080248133468</c:v>
                </c:pt>
                <c:pt idx="982">
                  <c:v>65.673635165116281</c:v>
                </c:pt>
                <c:pt idx="983">
                  <c:v>65.684185338590211</c:v>
                </c:pt>
                <c:pt idx="984">
                  <c:v>65.694730779199034</c:v>
                </c:pt>
                <c:pt idx="985">
                  <c:v>65.705271497560403</c:v>
                </c:pt>
                <c:pt idx="986">
                  <c:v>65.715807504265982</c:v>
                </c:pt>
                <c:pt idx="987">
                  <c:v>65.726338809881526</c:v>
                </c:pt>
                <c:pt idx="988">
                  <c:v>65.736865424946998</c:v>
                </c:pt>
                <c:pt idx="989">
                  <c:v>65.747387359976642</c:v>
                </c:pt>
                <c:pt idx="990">
                  <c:v>65.757904625459119</c:v>
                </c:pt>
                <c:pt idx="991">
                  <c:v>65.768417231857612</c:v>
                </c:pt>
                <c:pt idx="992">
                  <c:v>65.778925189609893</c:v>
                </c:pt>
                <c:pt idx="993">
                  <c:v>65.789428509128456</c:v>
                </c:pt>
                <c:pt idx="994">
                  <c:v>65.799927200800568</c:v>
                </c:pt>
                <c:pt idx="995">
                  <c:v>65.810421274988457</c:v>
                </c:pt>
                <c:pt idx="996">
                  <c:v>65.820910742029326</c:v>
                </c:pt>
                <c:pt idx="997">
                  <c:v>65.831395612235468</c:v>
                </c:pt>
                <c:pt idx="998">
                  <c:v>65.841875895894447</c:v>
                </c:pt>
                <c:pt idx="999">
                  <c:v>65.852351603269042</c:v>
                </c:pt>
                <c:pt idx="1000">
                  <c:v>65.86282274459748</c:v>
                </c:pt>
                <c:pt idx="1001">
                  <c:v>65.873289330093513</c:v>
                </c:pt>
                <c:pt idx="1002">
                  <c:v>65.883751369946424</c:v>
                </c:pt>
                <c:pt idx="1003">
                  <c:v>65.894208874321222</c:v>
                </c:pt>
                <c:pt idx="1004">
                  <c:v>65.904661853358689</c:v>
                </c:pt>
                <c:pt idx="1005">
                  <c:v>65.915110317175504</c:v>
                </c:pt>
                <c:pt idx="1006">
                  <c:v>65.925554275864314</c:v>
                </c:pt>
                <c:pt idx="1007">
                  <c:v>65.93599373949381</c:v>
                </c:pt>
                <c:pt idx="1008">
                  <c:v>65.946428718108891</c:v>
                </c:pt>
                <c:pt idx="1009">
                  <c:v>65.956859221730681</c:v>
                </c:pt>
                <c:pt idx="1010">
                  <c:v>65.967285260356675</c:v>
                </c:pt>
                <c:pt idx="1011">
                  <c:v>65.977706843960789</c:v>
                </c:pt>
                <c:pt idx="1012">
                  <c:v>65.988123982493477</c:v>
                </c:pt>
                <c:pt idx="1013">
                  <c:v>65.998536685881874</c:v>
                </c:pt>
                <c:pt idx="1014">
                  <c:v>66.008944964029737</c:v>
                </c:pt>
                <c:pt idx="1015">
                  <c:v>66.019348826817719</c:v>
                </c:pt>
                <c:pt idx="1016">
                  <c:v>66.029748284103334</c:v>
                </c:pt>
                <c:pt idx="1017">
                  <c:v>66.040143345721077</c:v>
                </c:pt>
                <c:pt idx="1018">
                  <c:v>66.050534021482576</c:v>
                </c:pt>
                <c:pt idx="1019">
                  <c:v>66.060920321176553</c:v>
                </c:pt>
                <c:pt idx="1020">
                  <c:v>66.071302254569076</c:v>
                </c:pt>
                <c:pt idx="1021">
                  <c:v>66.081679831403463</c:v>
                </c:pt>
                <c:pt idx="1022">
                  <c:v>66.092053061400549</c:v>
                </c:pt>
                <c:pt idx="1023">
                  <c:v>66.102421954258659</c:v>
                </c:pt>
                <c:pt idx="1024">
                  <c:v>66.112786519653724</c:v>
                </c:pt>
                <c:pt idx="1025">
                  <c:v>66.123146767239405</c:v>
                </c:pt>
                <c:pt idx="1026">
                  <c:v>66.133502706647107</c:v>
                </c:pt>
                <c:pt idx="1027">
                  <c:v>66.143854347486126</c:v>
                </c:pt>
                <c:pt idx="1028">
                  <c:v>66.15420169934373</c:v>
                </c:pt>
                <c:pt idx="1029">
                  <c:v>66.164544771785216</c:v>
                </c:pt>
                <c:pt idx="1030">
                  <c:v>66.174883574353984</c:v>
                </c:pt>
                <c:pt idx="1031">
                  <c:v>66.18521811657169</c:v>
                </c:pt>
                <c:pt idx="1032">
                  <c:v>66.195548407938261</c:v>
                </c:pt>
                <c:pt idx="1033">
                  <c:v>66.205874457932026</c:v>
                </c:pt>
                <c:pt idx="1034">
                  <c:v>66.21619627600974</c:v>
                </c:pt>
                <c:pt idx="1035">
                  <c:v>66.22651387160677</c:v>
                </c:pt>
                <c:pt idx="1036">
                  <c:v>66.23682725413704</c:v>
                </c:pt>
                <c:pt idx="1037">
                  <c:v>66.247136432993258</c:v>
                </c:pt>
                <c:pt idx="1038">
                  <c:v>66.257441417546872</c:v>
                </c:pt>
                <c:pt idx="1039">
                  <c:v>66.267742217148225</c:v>
                </c:pt>
                <c:pt idx="1040">
                  <c:v>66.278038841126673</c:v>
                </c:pt>
                <c:pt idx="1041">
                  <c:v>66.28833129879051</c:v>
                </c:pt>
                <c:pt idx="1042">
                  <c:v>66.298619599427241</c:v>
                </c:pt>
                <c:pt idx="1043">
                  <c:v>66.308903752303507</c:v>
                </c:pt>
                <c:pt idx="1044">
                  <c:v>66.319183766665319</c:v>
                </c:pt>
                <c:pt idx="1045">
                  <c:v>66.329459651737949</c:v>
                </c:pt>
                <c:pt idx="1046">
                  <c:v>66.339731416726181</c:v>
                </c:pt>
                <c:pt idx="1047">
                  <c:v>66.349999070814263</c:v>
                </c:pt>
                <c:pt idx="1048">
                  <c:v>66.360262623166108</c:v>
                </c:pt>
                <c:pt idx="1049">
                  <c:v>66.370522082925277</c:v>
                </c:pt>
                <c:pt idx="1050">
                  <c:v>66.380777459215068</c:v>
                </c:pt>
                <c:pt idx="1051">
                  <c:v>66.3910287611386</c:v>
                </c:pt>
                <c:pt idx="1052">
                  <c:v>66.401275997778981</c:v>
                </c:pt>
                <c:pt idx="1053">
                  <c:v>66.411519178199228</c:v>
                </c:pt>
                <c:pt idx="1054">
                  <c:v>66.42175831144246</c:v>
                </c:pt>
                <c:pt idx="1055">
                  <c:v>66.431993406531916</c:v>
                </c:pt>
                <c:pt idx="1056">
                  <c:v>66.442224472471082</c:v>
                </c:pt>
                <c:pt idx="1057">
                  <c:v>66.45245151824372</c:v>
                </c:pt>
                <c:pt idx="1058">
                  <c:v>66.462674552813951</c:v>
                </c:pt>
                <c:pt idx="1059">
                  <c:v>66.472893585126343</c:v>
                </c:pt>
                <c:pt idx="1060">
                  <c:v>66.483108624105995</c:v>
                </c:pt>
                <c:pt idx="1061">
                  <c:v>66.493319678658608</c:v>
                </c:pt>
                <c:pt idx="1062">
                  <c:v>66.503526757670514</c:v>
                </c:pt>
                <c:pt idx="1063">
                  <c:v>66.513729870008802</c:v>
                </c:pt>
                <c:pt idx="1064">
                  <c:v>66.523929024521408</c:v>
                </c:pt>
                <c:pt idx="1065">
                  <c:v>66.534124230037108</c:v>
                </c:pt>
                <c:pt idx="1066">
                  <c:v>66.544315495365666</c:v>
                </c:pt>
                <c:pt idx="1067">
                  <c:v>66.55450282929786</c:v>
                </c:pt>
                <c:pt idx="1068">
                  <c:v>66.564686240605596</c:v>
                </c:pt>
                <c:pt idx="1069">
                  <c:v>66.57486573804195</c:v>
                </c:pt>
                <c:pt idx="1070">
                  <c:v>66.585041330341227</c:v>
                </c:pt>
                <c:pt idx="1071">
                  <c:v>66.595213026219099</c:v>
                </c:pt>
                <c:pt idx="1072">
                  <c:v>66.605380834372582</c:v>
                </c:pt>
                <c:pt idx="1073">
                  <c:v>66.615544763480187</c:v>
                </c:pt>
                <c:pt idx="1074">
                  <c:v>66.625704822201925</c:v>
                </c:pt>
                <c:pt idx="1075">
                  <c:v>66.635861019179458</c:v>
                </c:pt>
                <c:pt idx="1076">
                  <c:v>66.646013363036062</c:v>
                </c:pt>
                <c:pt idx="1077">
                  <c:v>66.656161862376834</c:v>
                </c:pt>
                <c:pt idx="1078">
                  <c:v>66.666306525788599</c:v>
                </c:pt>
                <c:pt idx="1079">
                  <c:v>66.676447361840133</c:v>
                </c:pt>
                <c:pt idx="1080">
                  <c:v>66.68658437908212</c:v>
                </c:pt>
                <c:pt idx="1081">
                  <c:v>66.696717586047257</c:v>
                </c:pt>
                <c:pt idx="1082">
                  <c:v>66.706846991250373</c:v>
                </c:pt>
                <c:pt idx="1083">
                  <c:v>66.716972603188424</c:v>
                </c:pt>
                <c:pt idx="1084">
                  <c:v>66.727094430340586</c:v>
                </c:pt>
                <c:pt idx="1085">
                  <c:v>66.737212481168328</c:v>
                </c:pt>
                <c:pt idx="1086">
                  <c:v>66.747326764115485</c:v>
                </c:pt>
                <c:pt idx="1087">
                  <c:v>66.757437287608312</c:v>
                </c:pt>
                <c:pt idx="1088">
                  <c:v>66.767544060055542</c:v>
                </c:pt>
                <c:pt idx="1089">
                  <c:v>66.7776470898485</c:v>
                </c:pt>
                <c:pt idx="1090">
                  <c:v>66.787746385361061</c:v>
                </c:pt>
                <c:pt idx="1091">
                  <c:v>66.797841954949902</c:v>
                </c:pt>
                <c:pt idx="1092">
                  <c:v>66.807933806954338</c:v>
                </c:pt>
                <c:pt idx="1093">
                  <c:v>66.818021949696586</c:v>
                </c:pt>
                <c:pt idx="1094">
                  <c:v>66.828106391481725</c:v>
                </c:pt>
                <c:pt idx="1095">
                  <c:v>66.838187140597739</c:v>
                </c:pt>
                <c:pt idx="1096">
                  <c:v>66.848264205315687</c:v>
                </c:pt>
                <c:pt idx="1097">
                  <c:v>66.858337593889686</c:v>
                </c:pt>
                <c:pt idx="1098">
                  <c:v>66.86840731455699</c:v>
                </c:pt>
                <c:pt idx="1099">
                  <c:v>66.87847337553805</c:v>
                </c:pt>
                <c:pt idx="1100">
                  <c:v>66.888535785036595</c:v>
                </c:pt>
                <c:pt idx="1101">
                  <c:v>66.898594551239697</c:v>
                </c:pt>
                <c:pt idx="1102">
                  <c:v>66.908649682317801</c:v>
                </c:pt>
                <c:pt idx="1103">
                  <c:v>66.91870118642484</c:v>
                </c:pt>
                <c:pt idx="1104">
                  <c:v>66.928749071698221</c:v>
                </c:pt>
                <c:pt idx="1105">
                  <c:v>66.938793346258976</c:v>
                </c:pt>
                <c:pt idx="1106">
                  <c:v>66.94883401821177</c:v>
                </c:pt>
                <c:pt idx="1107">
                  <c:v>66.958871095644966</c:v>
                </c:pt>
                <c:pt idx="1108">
                  <c:v>66.968904586630686</c:v>
                </c:pt>
                <c:pt idx="1109">
                  <c:v>66.97893449922492</c:v>
                </c:pt>
                <c:pt idx="1110">
                  <c:v>66.988960841467474</c:v>
                </c:pt>
                <c:pt idx="1111">
                  <c:v>66.998983621382195</c:v>
                </c:pt>
                <c:pt idx="1112">
                  <c:v>67.00900284697687</c:v>
                </c:pt>
                <c:pt idx="1113">
                  <c:v>67.0190185262434</c:v>
                </c:pt>
                <c:pt idx="1114">
                  <c:v>67.02903066715777</c:v>
                </c:pt>
                <c:pt idx="1115">
                  <c:v>67.039039277680217</c:v>
                </c:pt>
                <c:pt idx="1116">
                  <c:v>67.049044365755165</c:v>
                </c:pt>
                <c:pt idx="1117">
                  <c:v>67.059045939311403</c:v>
                </c:pt>
                <c:pt idx="1118">
                  <c:v>67.069044006262033</c:v>
                </c:pt>
                <c:pt idx="1119">
                  <c:v>67.079038574504636</c:v>
                </c:pt>
                <c:pt idx="1120">
                  <c:v>67.089029651921237</c:v>
                </c:pt>
                <c:pt idx="1121">
                  <c:v>67.099017246378452</c:v>
                </c:pt>
                <c:pt idx="1122">
                  <c:v>67.109001365727451</c:v>
                </c:pt>
                <c:pt idx="1123">
                  <c:v>67.118982017804072</c:v>
                </c:pt>
                <c:pt idx="1124">
                  <c:v>67.128959210428903</c:v>
                </c:pt>
                <c:pt idx="1125">
                  <c:v>67.138932951407284</c:v>
                </c:pt>
                <c:pt idx="1126">
                  <c:v>67.148903248529379</c:v>
                </c:pt>
                <c:pt idx="1127">
                  <c:v>67.158870109570259</c:v>
                </c:pt>
                <c:pt idx="1128">
                  <c:v>67.168833542289931</c:v>
                </c:pt>
                <c:pt idx="1129">
                  <c:v>67.178793554433412</c:v>
                </c:pt>
                <c:pt idx="1130">
                  <c:v>67.18875015373078</c:v>
                </c:pt>
                <c:pt idx="1131">
                  <c:v>67.198703347897194</c:v>
                </c:pt>
                <c:pt idx="1132">
                  <c:v>67.208653144633047</c:v>
                </c:pt>
                <c:pt idx="1133">
                  <c:v>67.218599551623882</c:v>
                </c:pt>
                <c:pt idx="1134">
                  <c:v>67.228542576540619</c:v>
                </c:pt>
                <c:pt idx="1135">
                  <c:v>67.238482227039412</c:v>
                </c:pt>
                <c:pt idx="1136">
                  <c:v>67.248418510761894</c:v>
                </c:pt>
                <c:pt idx="1137">
                  <c:v>67.258351435335072</c:v>
                </c:pt>
                <c:pt idx="1138">
                  <c:v>67.268281008371545</c:v>
                </c:pt>
                <c:pt idx="1139">
                  <c:v>67.278207237469374</c:v>
                </c:pt>
                <c:pt idx="1140">
                  <c:v>67.288130130212281</c:v>
                </c:pt>
                <c:pt idx="1141">
                  <c:v>67.298049694169649</c:v>
                </c:pt>
                <c:pt idx="1142">
                  <c:v>67.307965936896579</c:v>
                </c:pt>
                <c:pt idx="1143">
                  <c:v>67.317878865933935</c:v>
                </c:pt>
                <c:pt idx="1144">
                  <c:v>67.327788488808409</c:v>
                </c:pt>
                <c:pt idx="1145">
                  <c:v>67.33769481303257</c:v>
                </c:pt>
                <c:pt idx="1146">
                  <c:v>67.347597846104946</c:v>
                </c:pt>
                <c:pt idx="1147">
                  <c:v>67.357497595509997</c:v>
                </c:pt>
                <c:pt idx="1148">
                  <c:v>67.367394068718284</c:v>
                </c:pt>
                <c:pt idx="1149">
                  <c:v>67.377287273186397</c:v>
                </c:pt>
                <c:pt idx="1150">
                  <c:v>67.387177216357088</c:v>
                </c:pt>
                <c:pt idx="1151">
                  <c:v>67.397063905659351</c:v>
                </c:pt>
                <c:pt idx="1152">
                  <c:v>67.406947348508353</c:v>
                </c:pt>
                <c:pt idx="1153">
                  <c:v>67.416827552305591</c:v>
                </c:pt>
                <c:pt idx="1154">
                  <c:v>67.426704524438918</c:v>
                </c:pt>
                <c:pt idx="1155">
                  <c:v>67.436578272282588</c:v>
                </c:pt>
                <c:pt idx="1156">
                  <c:v>67.446448803197285</c:v>
                </c:pt>
                <c:pt idx="1157">
                  <c:v>67.456316124530218</c:v>
                </c:pt>
                <c:pt idx="1158">
                  <c:v>67.466180243615113</c:v>
                </c:pt>
                <c:pt idx="1159">
                  <c:v>67.476041167772365</c:v>
                </c:pt>
                <c:pt idx="1160">
                  <c:v>67.485898904308954</c:v>
                </c:pt>
                <c:pt idx="1161">
                  <c:v>67.495753460518586</c:v>
                </c:pt>
                <c:pt idx="1162">
                  <c:v>67.505604843681766</c:v>
                </c:pt>
                <c:pt idx="1163">
                  <c:v>67.515453061065728</c:v>
                </c:pt>
                <c:pt idx="1164">
                  <c:v>67.525298119924599</c:v>
                </c:pt>
                <c:pt idx="1165">
                  <c:v>67.535140027499423</c:v>
                </c:pt>
                <c:pt idx="1166">
                  <c:v>67.544978791018153</c:v>
                </c:pt>
                <c:pt idx="1167">
                  <c:v>67.554814417695781</c:v>
                </c:pt>
                <c:pt idx="1168">
                  <c:v>67.56464691473434</c:v>
                </c:pt>
                <c:pt idx="1169">
                  <c:v>67.574476289322945</c:v>
                </c:pt>
                <c:pt idx="1170">
                  <c:v>67.584302548637879</c:v>
                </c:pt>
                <c:pt idx="1171">
                  <c:v>67.594125699842607</c:v>
                </c:pt>
                <c:pt idx="1172">
                  <c:v>67.603945750087817</c:v>
                </c:pt>
                <c:pt idx="1173">
                  <c:v>67.613762706511551</c:v>
                </c:pt>
                <c:pt idx="1174">
                  <c:v>67.623576576239117</c:v>
                </c:pt>
                <c:pt idx="1175">
                  <c:v>67.633387366383275</c:v>
                </c:pt>
                <c:pt idx="1176">
                  <c:v>67.643195084044166</c:v>
                </c:pt>
                <c:pt idx="1177">
                  <c:v>67.652999736309425</c:v>
                </c:pt>
                <c:pt idx="1178">
                  <c:v>67.662801330254268</c:v>
                </c:pt>
                <c:pt idx="1179">
                  <c:v>67.67259987294139</c:v>
                </c:pt>
                <c:pt idx="1180">
                  <c:v>67.682395371421208</c:v>
                </c:pt>
                <c:pt idx="1181">
                  <c:v>67.692187832731733</c:v>
                </c:pt>
                <c:pt idx="1182">
                  <c:v>67.70197726389874</c:v>
                </c:pt>
                <c:pt idx="1183">
                  <c:v>67.711763671935742</c:v>
                </c:pt>
                <c:pt idx="1184">
                  <c:v>67.721547063844056</c:v>
                </c:pt>
                <c:pt idx="1185">
                  <c:v>67.73132744661288</c:v>
                </c:pt>
                <c:pt idx="1186">
                  <c:v>67.741104827219289</c:v>
                </c:pt>
                <c:pt idx="1187">
                  <c:v>67.750879212628291</c:v>
                </c:pt>
                <c:pt idx="1188">
                  <c:v>67.760650609792947</c:v>
                </c:pt>
                <c:pt idx="1189">
                  <c:v>67.770419025654263</c:v>
                </c:pt>
                <c:pt idx="1190">
                  <c:v>67.780184467141396</c:v>
                </c:pt>
                <c:pt idx="1191">
                  <c:v>67.789946941171621</c:v>
                </c:pt>
                <c:pt idx="1192">
                  <c:v>67.799706454650334</c:v>
                </c:pt>
                <c:pt idx="1193">
                  <c:v>67.80946301447122</c:v>
                </c:pt>
                <c:pt idx="1194">
                  <c:v>67.81921662751617</c:v>
                </c:pt>
                <c:pt idx="1195">
                  <c:v>67.828967300655407</c:v>
                </c:pt>
                <c:pt idx="1196">
                  <c:v>67.838715040747502</c:v>
                </c:pt>
                <c:pt idx="1197">
                  <c:v>67.848459854639401</c:v>
                </c:pt>
                <c:pt idx="1198">
                  <c:v>67.858201749166483</c:v>
                </c:pt>
                <c:pt idx="1199">
                  <c:v>67.867940731152672</c:v>
                </c:pt>
                <c:pt idx="1200">
                  <c:v>67.877676807410339</c:v>
                </c:pt>
                <c:pt idx="1201">
                  <c:v>67.887409984740458</c:v>
                </c:pt>
                <c:pt idx="1202">
                  <c:v>67.897140269932606</c:v>
                </c:pt>
                <c:pt idx="1203">
                  <c:v>67.90686766976502</c:v>
                </c:pt>
                <c:pt idx="1204">
                  <c:v>67.916592191004639</c:v>
                </c:pt>
                <c:pt idx="1205">
                  <c:v>67.926313840407147</c:v>
                </c:pt>
                <c:pt idx="1206">
                  <c:v>67.936032624716987</c:v>
                </c:pt>
                <c:pt idx="1207">
                  <c:v>67.945748550667446</c:v>
                </c:pt>
                <c:pt idx="1208">
                  <c:v>67.955461624980671</c:v>
                </c:pt>
                <c:pt idx="1209">
                  <c:v>67.965171854367753</c:v>
                </c:pt>
                <c:pt idx="1210">
                  <c:v>67.974879245528669</c:v>
                </c:pt>
                <c:pt idx="1211">
                  <c:v>67.984583805152468</c:v>
                </c:pt>
                <c:pt idx="1212">
                  <c:v>67.994285539917172</c:v>
                </c:pt>
                <c:pt idx="1213">
                  <c:v>68.003984456489917</c:v>
                </c:pt>
                <c:pt idx="1214">
                  <c:v>68.013680561526954</c:v>
                </c:pt>
                <c:pt idx="1215">
                  <c:v>68.02337386167369</c:v>
                </c:pt>
                <c:pt idx="1216">
                  <c:v>68.033064363564733</c:v>
                </c:pt>
                <c:pt idx="1217">
                  <c:v>68.042752073823948</c:v>
                </c:pt>
                <c:pt idx="1218">
                  <c:v>68.052436999064483</c:v>
                </c:pt>
                <c:pt idx="1219">
                  <c:v>68.062119145888801</c:v>
                </c:pt>
                <c:pt idx="1220">
                  <c:v>68.07179852088872</c:v>
                </c:pt>
                <c:pt idx="1221">
                  <c:v>68.081475130645501</c:v>
                </c:pt>
                <c:pt idx="1222">
                  <c:v>68.09114898172983</c:v>
                </c:pt>
                <c:pt idx="1223">
                  <c:v>68.10082008070188</c:v>
                </c:pt>
                <c:pt idx="1224">
                  <c:v>68.110488434111375</c:v>
                </c:pt>
                <c:pt idx="1225">
                  <c:v>68.120154048497596</c:v>
                </c:pt>
                <c:pt idx="1226">
                  <c:v>68.12981693038941</c:v>
                </c:pt>
                <c:pt idx="1227">
                  <c:v>68.139477086305362</c:v>
                </c:pt>
                <c:pt idx="1228">
                  <c:v>68.149134522753656</c:v>
                </c:pt>
                <c:pt idx="1229">
                  <c:v>68.158789246232288</c:v>
                </c:pt>
                <c:pt idx="1230">
                  <c:v>68.168441263228928</c:v>
                </c:pt>
                <c:pt idx="1231">
                  <c:v>68.178090580221138</c:v>
                </c:pt>
                <c:pt idx="1232">
                  <c:v>68.187737203676264</c:v>
                </c:pt>
                <c:pt idx="1233">
                  <c:v>68.19738114005159</c:v>
                </c:pt>
                <c:pt idx="1234">
                  <c:v>68.207022395794269</c:v>
                </c:pt>
                <c:pt idx="1235">
                  <c:v>68.216660977341462</c:v>
                </c:pt>
                <c:pt idx="1236">
                  <c:v>68.226296891120313</c:v>
                </c:pt>
                <c:pt idx="1237">
                  <c:v>68.235930143547989</c:v>
                </c:pt>
                <c:pt idx="1238">
                  <c:v>68.245560741031781</c:v>
                </c:pt>
                <c:pt idx="1239">
                  <c:v>68.25518868996906</c:v>
                </c:pt>
                <c:pt idx="1240">
                  <c:v>68.264813996747364</c:v>
                </c:pt>
                <c:pt idx="1241">
                  <c:v>68.274436667744425</c:v>
                </c:pt>
                <c:pt idx="1242">
                  <c:v>68.284056709328183</c:v>
                </c:pt>
                <c:pt idx="1243">
                  <c:v>68.293674127856889</c:v>
                </c:pt>
                <c:pt idx="1244">
                  <c:v>68.30328892967907</c:v>
                </c:pt>
                <c:pt idx="1245">
                  <c:v>68.312901121133621</c:v>
                </c:pt>
                <c:pt idx="1246">
                  <c:v>68.322510708549785</c:v>
                </c:pt>
                <c:pt idx="1247">
                  <c:v>68.332117698247259</c:v>
                </c:pt>
                <c:pt idx="1248">
                  <c:v>68.341722096536174</c:v>
                </c:pt>
                <c:pt idx="1249">
                  <c:v>68.351323909717152</c:v>
                </c:pt>
                <c:pt idx="1250">
                  <c:v>68.360923144081383</c:v>
                </c:pt>
                <c:pt idx="1251">
                  <c:v>68.370519805910575</c:v>
                </c:pt>
                <c:pt idx="1252">
                  <c:v>68.380113901477074</c:v>
                </c:pt>
                <c:pt idx="1253">
                  <c:v>68.389705437043844</c:v>
                </c:pt>
                <c:pt idx="1254">
                  <c:v>68.399294418864542</c:v>
                </c:pt>
                <c:pt idx="1255">
                  <c:v>68.408880853183547</c:v>
                </c:pt>
                <c:pt idx="1256">
                  <c:v>68.418464746235969</c:v>
                </c:pt>
                <c:pt idx="1257">
                  <c:v>68.428046104247699</c:v>
                </c:pt>
                <c:pt idx="1258">
                  <c:v>68.437624933435472</c:v>
                </c:pt>
                <c:pt idx="1259">
                  <c:v>68.447201240006876</c:v>
                </c:pt>
                <c:pt idx="1260">
                  <c:v>68.456775030160401</c:v>
                </c:pt>
                <c:pt idx="1261">
                  <c:v>68.466346310085441</c:v>
                </c:pt>
                <c:pt idx="1262">
                  <c:v>68.475915085962384</c:v>
                </c:pt>
                <c:pt idx="1263">
                  <c:v>68.485481363962592</c:v>
                </c:pt>
                <c:pt idx="1264">
                  <c:v>68.495045150248501</c:v>
                </c:pt>
                <c:pt idx="1265">
                  <c:v>68.504606450973569</c:v>
                </c:pt>
                <c:pt idx="1266">
                  <c:v>68.514165272282412</c:v>
                </c:pt>
                <c:pt idx="1267">
                  <c:v>68.523721620310766</c:v>
                </c:pt>
                <c:pt idx="1268">
                  <c:v>68.533275501185543</c:v>
                </c:pt>
                <c:pt idx="1269">
                  <c:v>68.542826921024869</c:v>
                </c:pt>
                <c:pt idx="1270">
                  <c:v>68.552375885938133</c:v>
                </c:pt>
                <c:pt idx="1271">
                  <c:v>68.561922402025971</c:v>
                </c:pt>
                <c:pt idx="1272">
                  <c:v>68.571466475380376</c:v>
                </c:pt>
                <c:pt idx="1273">
                  <c:v>68.581008112084646</c:v>
                </c:pt>
                <c:pt idx="1274">
                  <c:v>68.590547318213538</c:v>
                </c:pt>
                <c:pt idx="1275">
                  <c:v>68.600084099833154</c:v>
                </c:pt>
                <c:pt idx="1276">
                  <c:v>68.60961846300107</c:v>
                </c:pt>
                <c:pt idx="1277">
                  <c:v>68.619150413766391</c:v>
                </c:pt>
                <c:pt idx="1278">
                  <c:v>68.628679958169684</c:v>
                </c:pt>
                <c:pt idx="1279">
                  <c:v>68.638207102243129</c:v>
                </c:pt>
                <c:pt idx="1280">
                  <c:v>68.647731852010452</c:v>
                </c:pt>
                <c:pt idx="1281">
                  <c:v>68.657254213487022</c:v>
                </c:pt>
                <c:pt idx="1282">
                  <c:v>68.666774192679881</c:v>
                </c:pt>
                <c:pt idx="1283">
                  <c:v>68.67629179558773</c:v>
                </c:pt>
                <c:pt idx="1284">
                  <c:v>68.685807028200998</c:v>
                </c:pt>
                <c:pt idx="1285">
                  <c:v>68.6953198965019</c:v>
                </c:pt>
                <c:pt idx="1286">
                  <c:v>68.70483040646441</c:v>
                </c:pt>
                <c:pt idx="1287">
                  <c:v>68.714338564054358</c:v>
                </c:pt>
                <c:pt idx="1288">
                  <c:v>68.723844375229405</c:v>
                </c:pt>
                <c:pt idx="1289">
                  <c:v>68.733347845939107</c:v>
                </c:pt>
                <c:pt idx="1290">
                  <c:v>68.74284898212494</c:v>
                </c:pt>
                <c:pt idx="1291">
                  <c:v>68.752347789720375</c:v>
                </c:pt>
                <c:pt idx="1292">
                  <c:v>68.761844274650798</c:v>
                </c:pt>
                <c:pt idx="1293">
                  <c:v>68.771338442833681</c:v>
                </c:pt>
                <c:pt idx="1294">
                  <c:v>68.780830300178508</c:v>
                </c:pt>
                <c:pt idx="1295">
                  <c:v>68.79031985258689</c:v>
                </c:pt>
                <c:pt idx="1296">
                  <c:v>68.79980710595251</c:v>
                </c:pt>
                <c:pt idx="1297">
                  <c:v>68.80929206616122</c:v>
                </c:pt>
                <c:pt idx="1298">
                  <c:v>68.818774739091069</c:v>
                </c:pt>
                <c:pt idx="1299">
                  <c:v>68.828255130612305</c:v>
                </c:pt>
                <c:pt idx="1300">
                  <c:v>68.837733246587419</c:v>
                </c:pt>
                <c:pt idx="1301">
                  <c:v>68.847209092871196</c:v>
                </c:pt>
                <c:pt idx="1302">
                  <c:v>68.856682675310722</c:v>
                </c:pt>
                <c:pt idx="1303">
                  <c:v>68.866153999745393</c:v>
                </c:pt>
                <c:pt idx="1304">
                  <c:v>68.875623072007059</c:v>
                </c:pt>
                <c:pt idx="1305">
                  <c:v>68.885089897919897</c:v>
                </c:pt>
                <c:pt idx="1306">
                  <c:v>68.894554483300524</c:v>
                </c:pt>
                <c:pt idx="1307">
                  <c:v>68.904016833958096</c:v>
                </c:pt>
                <c:pt idx="1308">
                  <c:v>68.913476955694193</c:v>
                </c:pt>
                <c:pt idx="1309">
                  <c:v>68.922934854302937</c:v>
                </c:pt>
                <c:pt idx="1310">
                  <c:v>68.932390535571059</c:v>
                </c:pt>
                <c:pt idx="1311">
                  <c:v>68.941844005277829</c:v>
                </c:pt>
                <c:pt idx="1312">
                  <c:v>68.951295269195143</c:v>
                </c:pt>
                <c:pt idx="1313">
                  <c:v>68.960744333087604</c:v>
                </c:pt>
                <c:pt idx="1314">
                  <c:v>68.970191202712414</c:v>
                </c:pt>
                <c:pt idx="1315">
                  <c:v>68.979635883819583</c:v>
                </c:pt>
                <c:pt idx="1316">
                  <c:v>68.989078382151774</c:v>
                </c:pt>
                <c:pt idx="1317">
                  <c:v>68.998518703444518</c:v>
                </c:pt>
                <c:pt idx="1318">
                  <c:v>69.007956853426066</c:v>
                </c:pt>
                <c:pt idx="1319">
                  <c:v>69.017392837817582</c:v>
                </c:pt>
                <c:pt idx="1320">
                  <c:v>69.026826662333036</c:v>
                </c:pt>
                <c:pt idx="1321">
                  <c:v>69.036258332679353</c:v>
                </c:pt>
                <c:pt idx="1322">
                  <c:v>69.045687854556292</c:v>
                </c:pt>
                <c:pt idx="1323">
                  <c:v>69.055115233656693</c:v>
                </c:pt>
                <c:pt idx="1324">
                  <c:v>69.064540475666291</c:v>
                </c:pt>
                <c:pt idx="1325">
                  <c:v>69.073963586263872</c:v>
                </c:pt>
                <c:pt idx="1326">
                  <c:v>69.083384571121258</c:v>
                </c:pt>
                <c:pt idx="1327">
                  <c:v>69.092803435903363</c:v>
                </c:pt>
                <c:pt idx="1328">
                  <c:v>69.102220186268198</c:v>
                </c:pt>
                <c:pt idx="1329">
                  <c:v>69.111634827866894</c:v>
                </c:pt>
                <c:pt idx="1330">
                  <c:v>69.121047366343774</c:v>
                </c:pt>
                <c:pt idx="1331">
                  <c:v>69.130457807336342</c:v>
                </c:pt>
                <c:pt idx="1332">
                  <c:v>69.13986615647535</c:v>
                </c:pt>
                <c:pt idx="1333">
                  <c:v>69.149272419384744</c:v>
                </c:pt>
                <c:pt idx="1334">
                  <c:v>69.158676601681819</c:v>
                </c:pt>
                <c:pt idx="1335">
                  <c:v>69.168078708977134</c:v>
                </c:pt>
                <c:pt idx="1336">
                  <c:v>69.177478746874627</c:v>
                </c:pt>
                <c:pt idx="1337">
                  <c:v>69.186876720971554</c:v>
                </c:pt>
                <c:pt idx="1338">
                  <c:v>69.196272636858637</c:v>
                </c:pt>
                <c:pt idx="1339">
                  <c:v>69.205666500119975</c:v>
                </c:pt>
                <c:pt idx="1340">
                  <c:v>69.215058316333128</c:v>
                </c:pt>
                <c:pt idx="1341">
                  <c:v>69.224448091069149</c:v>
                </c:pt>
                <c:pt idx="1342">
                  <c:v>69.233835829892627</c:v>
                </c:pt>
                <c:pt idx="1343">
                  <c:v>69.243221538361666</c:v>
                </c:pt>
                <c:pt idx="1344">
                  <c:v>69.25260522202791</c:v>
                </c:pt>
                <c:pt idx="1345">
                  <c:v>69.261986886436688</c:v>
                </c:pt>
                <c:pt idx="1346">
                  <c:v>69.271366537126866</c:v>
                </c:pt>
                <c:pt idx="1347">
                  <c:v>69.280744179631029</c:v>
                </c:pt>
                <c:pt idx="1348">
                  <c:v>69.290119819475407</c:v>
                </c:pt>
                <c:pt idx="1349">
                  <c:v>69.299493462179953</c:v>
                </c:pt>
                <c:pt idx="1350">
                  <c:v>69.308865113258378</c:v>
                </c:pt>
                <c:pt idx="1351">
                  <c:v>69.318234778218141</c:v>
                </c:pt>
                <c:pt idx="1352">
                  <c:v>69.327602462560478</c:v>
                </c:pt>
                <c:pt idx="1353">
                  <c:v>69.336968171780512</c:v>
                </c:pt>
                <c:pt idx="1354">
                  <c:v>69.34633191136713</c:v>
                </c:pt>
                <c:pt idx="1355">
                  <c:v>69.355693686803164</c:v>
                </c:pt>
                <c:pt idx="1356">
                  <c:v>69.365053503565349</c:v>
                </c:pt>
                <c:pt idx="1357">
                  <c:v>69.37441136712431</c:v>
                </c:pt>
                <c:pt idx="1358">
                  <c:v>69.383767282944689</c:v>
                </c:pt>
                <c:pt idx="1359">
                  <c:v>69.393121256485074</c:v>
                </c:pt>
                <c:pt idx="1360">
                  <c:v>69.402473293198085</c:v>
                </c:pt>
                <c:pt idx="1361">
                  <c:v>69.411823398530402</c:v>
                </c:pt>
                <c:pt idx="1362">
                  <c:v>69.421171577922735</c:v>
                </c:pt>
                <c:pt idx="1363">
                  <c:v>69.43051783680994</c:v>
                </c:pt>
                <c:pt idx="1364">
                  <c:v>69.439862180620977</c:v>
                </c:pt>
                <c:pt idx="1365">
                  <c:v>69.449204614778949</c:v>
                </c:pt>
                <c:pt idx="1366">
                  <c:v>69.458545144701148</c:v>
                </c:pt>
                <c:pt idx="1367">
                  <c:v>69.467883775799081</c:v>
                </c:pt>
                <c:pt idx="1368">
                  <c:v>69.477220513478485</c:v>
                </c:pt>
                <c:pt idx="1369">
                  <c:v>69.486555363139345</c:v>
                </c:pt>
                <c:pt idx="1370">
                  <c:v>69.495888330175944</c:v>
                </c:pt>
                <c:pt idx="1371">
                  <c:v>69.505219419976896</c:v>
                </c:pt>
                <c:pt idx="1372">
                  <c:v>69.514548637925117</c:v>
                </c:pt>
                <c:pt idx="1373">
                  <c:v>69.523875989397908</c:v>
                </c:pt>
                <c:pt idx="1374">
                  <c:v>69.533201479766987</c:v>
                </c:pt>
                <c:pt idx="1375">
                  <c:v>69.542525114398458</c:v>
                </c:pt>
                <c:pt idx="1376">
                  <c:v>69.551846898652883</c:v>
                </c:pt>
                <c:pt idx="1377">
                  <c:v>69.561166837885338</c:v>
                </c:pt>
                <c:pt idx="1378">
                  <c:v>69.5704849374453</c:v>
                </c:pt>
                <c:pt idx="1379">
                  <c:v>69.57980120267689</c:v>
                </c:pt>
                <c:pt idx="1380">
                  <c:v>69.589115638918685</c:v>
                </c:pt>
                <c:pt idx="1381">
                  <c:v>69.598428251503918</c:v>
                </c:pt>
                <c:pt idx="1382">
                  <c:v>69.607739045760354</c:v>
                </c:pt>
                <c:pt idx="1383">
                  <c:v>69.617048027010441</c:v>
                </c:pt>
                <c:pt idx="1384">
                  <c:v>69.626355200571282</c:v>
                </c:pt>
                <c:pt idx="1385">
                  <c:v>69.635660571754599</c:v>
                </c:pt>
                <c:pt idx="1386">
                  <c:v>69.644964145866922</c:v>
                </c:pt>
                <c:pt idx="1387">
                  <c:v>69.654265928209426</c:v>
                </c:pt>
                <c:pt idx="1388">
                  <c:v>69.663565924078114</c:v>
                </c:pt>
                <c:pt idx="1389">
                  <c:v>69.672864138763714</c:v>
                </c:pt>
                <c:pt idx="1390">
                  <c:v>69.682160577551812</c:v>
                </c:pt>
                <c:pt idx="1391">
                  <c:v>69.691455245722835</c:v>
                </c:pt>
                <c:pt idx="1392">
                  <c:v>69.700748148552009</c:v>
                </c:pt>
                <c:pt idx="1393">
                  <c:v>69.710039291309513</c:v>
                </c:pt>
                <c:pt idx="1394">
                  <c:v>69.719328679260428</c:v>
                </c:pt>
                <c:pt idx="1395">
                  <c:v>69.728616317664745</c:v>
                </c:pt>
                <c:pt idx="1396">
                  <c:v>69.737902211777453</c:v>
                </c:pt>
                <c:pt idx="1397">
                  <c:v>69.747186366848524</c:v>
                </c:pt>
                <c:pt idx="1398">
                  <c:v>69.756468788122902</c:v>
                </c:pt>
                <c:pt idx="1399">
                  <c:v>69.765749480840654</c:v>
                </c:pt>
                <c:pt idx="1400">
                  <c:v>69.775028450236846</c:v>
                </c:pt>
                <c:pt idx="1401">
                  <c:v>69.784305701541641</c:v>
                </c:pt>
                <c:pt idx="1402">
                  <c:v>69.793581239980341</c:v>
                </c:pt>
                <c:pt idx="1403">
                  <c:v>69.802855070773376</c:v>
                </c:pt>
                <c:pt idx="1404">
                  <c:v>69.812127199136341</c:v>
                </c:pt>
                <c:pt idx="1405">
                  <c:v>69.821397630280046</c:v>
                </c:pt>
                <c:pt idx="1406">
                  <c:v>69.83066636941048</c:v>
                </c:pt>
                <c:pt idx="1407">
                  <c:v>69.839933421728887</c:v>
                </c:pt>
                <c:pt idx="1408">
                  <c:v>69.849198792431778</c:v>
                </c:pt>
                <c:pt idx="1409">
                  <c:v>69.858462486710948</c:v>
                </c:pt>
                <c:pt idx="1410">
                  <c:v>69.867724509753529</c:v>
                </c:pt>
                <c:pt idx="1411">
                  <c:v>69.876984866741964</c:v>
                </c:pt>
                <c:pt idx="1412">
                  <c:v>69.886243562854077</c:v>
                </c:pt>
                <c:pt idx="1413">
                  <c:v>69.895500603263059</c:v>
                </c:pt>
                <c:pt idx="1414">
                  <c:v>69.904755993137542</c:v>
                </c:pt>
                <c:pt idx="1415">
                  <c:v>69.914009737641578</c:v>
                </c:pt>
                <c:pt idx="1416">
                  <c:v>69.923261841934675</c:v>
                </c:pt>
                <c:pt idx="1417">
                  <c:v>69.932512311171877</c:v>
                </c:pt>
                <c:pt idx="1418">
                  <c:v>69.941761150503666</c:v>
                </c:pt>
                <c:pt idx="1419">
                  <c:v>69.951008365076092</c:v>
                </c:pt>
                <c:pt idx="1420">
                  <c:v>69.960253960030784</c:v>
                </c:pt>
                <c:pt idx="1421">
                  <c:v>69.969497940504922</c:v>
                </c:pt>
                <c:pt idx="1422">
                  <c:v>69.978740311631313</c:v>
                </c:pt>
                <c:pt idx="1423">
                  <c:v>69.987981078538382</c:v>
                </c:pt>
                <c:pt idx="1424">
                  <c:v>69.997220246350224</c:v>
                </c:pt>
                <c:pt idx="1425">
                  <c:v>70.006457820186625</c:v>
                </c:pt>
                <c:pt idx="1426">
                  <c:v>70.015693805163011</c:v>
                </c:pt>
                <c:pt idx="1427">
                  <c:v>70.024928206390626</c:v>
                </c:pt>
                <c:pt idx="1428">
                  <c:v>70.034161028976413</c:v>
                </c:pt>
                <c:pt idx="1429">
                  <c:v>70.043392278023077</c:v>
                </c:pt>
                <c:pt idx="1430">
                  <c:v>70.052621958629189</c:v>
                </c:pt>
                <c:pt idx="1431">
                  <c:v>70.061850075889041</c:v>
                </c:pt>
                <c:pt idx="1432">
                  <c:v>70.07107663489289</c:v>
                </c:pt>
                <c:pt idx="1433">
                  <c:v>70.080301640726759</c:v>
                </c:pt>
                <c:pt idx="1434">
                  <c:v>70.089525098472649</c:v>
                </c:pt>
                <c:pt idx="1435">
                  <c:v>70.098747013208424</c:v>
                </c:pt>
                <c:pt idx="1436">
                  <c:v>70.1079673900079</c:v>
                </c:pt>
                <c:pt idx="1437">
                  <c:v>70.11718623394087</c:v>
                </c:pt>
                <c:pt idx="1438">
                  <c:v>70.126403550073121</c:v>
                </c:pt>
                <c:pt idx="1439">
                  <c:v>70.135619343466445</c:v>
                </c:pt>
                <c:pt idx="1440">
                  <c:v>70.144833619178655</c:v>
                </c:pt>
                <c:pt idx="1441">
                  <c:v>70.154046382263658</c:v>
                </c:pt>
                <c:pt idx="1442">
                  <c:v>70.16325763777138</c:v>
                </c:pt>
                <c:pt idx="1443">
                  <c:v>70.172467390747954</c:v>
                </c:pt>
                <c:pt idx="1444">
                  <c:v>70.181675646235547</c:v>
                </c:pt>
                <c:pt idx="1445">
                  <c:v>70.190882409272533</c:v>
                </c:pt>
                <c:pt idx="1446">
                  <c:v>70.200087684893433</c:v>
                </c:pt>
                <c:pt idx="1447">
                  <c:v>70.209291478128989</c:v>
                </c:pt>
                <c:pt idx="1448">
                  <c:v>70.218493794006136</c:v>
                </c:pt>
                <c:pt idx="1449">
                  <c:v>70.227694637548097</c:v>
                </c:pt>
                <c:pt idx="1450">
                  <c:v>70.236894013774361</c:v>
                </c:pt>
                <c:pt idx="1451">
                  <c:v>70.246091927700633</c:v>
                </c:pt>
                <c:pt idx="1452">
                  <c:v>70.255288384339039</c:v>
                </c:pt>
                <c:pt idx="1453">
                  <c:v>70.264483388697968</c:v>
                </c:pt>
                <c:pt idx="1454">
                  <c:v>70.273676945782199</c:v>
                </c:pt>
                <c:pt idx="1455">
                  <c:v>70.282869060592901</c:v>
                </c:pt>
                <c:pt idx="1456">
                  <c:v>70.292059738127634</c:v>
                </c:pt>
                <c:pt idx="1457">
                  <c:v>70.30124898338039</c:v>
                </c:pt>
                <c:pt idx="1458">
                  <c:v>70.310436801341638</c:v>
                </c:pt>
                <c:pt idx="1459">
                  <c:v>70.319623196998265</c:v>
                </c:pt>
                <c:pt idx="1460">
                  <c:v>70.328808175333705</c:v>
                </c:pt>
                <c:pt idx="1461">
                  <c:v>70.337991741327912</c:v>
                </c:pt>
                <c:pt idx="1462">
                  <c:v>70.347173899957369</c:v>
                </c:pt>
                <c:pt idx="1463">
                  <c:v>70.356354656195123</c:v>
                </c:pt>
                <c:pt idx="1464">
                  <c:v>70.365534015010837</c:v>
                </c:pt>
                <c:pt idx="1465">
                  <c:v>70.374711981370723</c:v>
                </c:pt>
                <c:pt idx="1466">
                  <c:v>70.383888560237722</c:v>
                </c:pt>
                <c:pt idx="1467">
                  <c:v>70.393063756571323</c:v>
                </c:pt>
                <c:pt idx="1468">
                  <c:v>70.402237575327774</c:v>
                </c:pt>
                <c:pt idx="1469">
                  <c:v>70.411410021460028</c:v>
                </c:pt>
                <c:pt idx="1470">
                  <c:v>70.420581099917698</c:v>
                </c:pt>
                <c:pt idx="1471">
                  <c:v>70.429750815647196</c:v>
                </c:pt>
                <c:pt idx="1472">
                  <c:v>70.438919173591671</c:v>
                </c:pt>
                <c:pt idx="1473">
                  <c:v>70.448086178691142</c:v>
                </c:pt>
                <c:pt idx="1474">
                  <c:v>70.457251835882303</c:v>
                </c:pt>
                <c:pt idx="1475">
                  <c:v>70.466416150098823</c:v>
                </c:pt>
                <c:pt idx="1476">
                  <c:v>70.475579126271143</c:v>
                </c:pt>
                <c:pt idx="1477">
                  <c:v>70.484740769326621</c:v>
                </c:pt>
                <c:pt idx="1478">
                  <c:v>70.493901084189517</c:v>
                </c:pt>
                <c:pt idx="1479">
                  <c:v>70.503060075781008</c:v>
                </c:pt>
                <c:pt idx="1480">
                  <c:v>70.5122177490192</c:v>
                </c:pt>
                <c:pt idx="1481">
                  <c:v>70.521374108819231</c:v>
                </c:pt>
                <c:pt idx="1482">
                  <c:v>70.530529160093153</c:v>
                </c:pt>
                <c:pt idx="1483">
                  <c:v>70.539682907750105</c:v>
                </c:pt>
                <c:pt idx="1484">
                  <c:v>70.548835356696202</c:v>
                </c:pt>
                <c:pt idx="1485">
                  <c:v>70.557986511834685</c:v>
                </c:pt>
                <c:pt idx="1486">
                  <c:v>70.567136378065783</c:v>
                </c:pt>
                <c:pt idx="1487">
                  <c:v>70.576284960286927</c:v>
                </c:pt>
                <c:pt idx="1488">
                  <c:v>70.58543226339259</c:v>
                </c:pt>
                <c:pt idx="1489">
                  <c:v>70.594578292274477</c:v>
                </c:pt>
                <c:pt idx="1490">
                  <c:v>70.603723051821362</c:v>
                </c:pt>
                <c:pt idx="1491">
                  <c:v>70.612866546919292</c:v>
                </c:pt>
                <c:pt idx="1492">
                  <c:v>70.622008782451516</c:v>
                </c:pt>
                <c:pt idx="1493">
                  <c:v>70.631149763298481</c:v>
                </c:pt>
                <c:pt idx="1494">
                  <c:v>70.640289494337878</c:v>
                </c:pt>
                <c:pt idx="1495">
                  <c:v>70.64942798044477</c:v>
                </c:pt>
                <c:pt idx="1496">
                  <c:v>70.658565226491419</c:v>
                </c:pt>
                <c:pt idx="1497">
                  <c:v>70.667701237347472</c:v>
                </c:pt>
                <c:pt idx="1498">
                  <c:v>70.676836017879893</c:v>
                </c:pt>
                <c:pt idx="1499">
                  <c:v>70.685969572953013</c:v>
                </c:pt>
                <c:pt idx="1500">
                  <c:v>70.695101907428551</c:v>
                </c:pt>
                <c:pt idx="1501">
                  <c:v>70.704233026165667</c:v>
                </c:pt>
                <c:pt idx="1502">
                  <c:v>70.713362934020893</c:v>
                </c:pt>
                <c:pt idx="1503">
                  <c:v>70.722491635848286</c:v>
                </c:pt>
                <c:pt idx="1504">
                  <c:v>70.731619136499319</c:v>
                </c:pt>
                <c:pt idx="1505">
                  <c:v>70.740745440822963</c:v>
                </c:pt>
                <c:pt idx="1506">
                  <c:v>70.749870553665772</c:v>
                </c:pt>
                <c:pt idx="1507">
                  <c:v>70.758994479871745</c:v>
                </c:pt>
                <c:pt idx="1508">
                  <c:v>70.768117224282534</c:v>
                </c:pt>
                <c:pt idx="1509">
                  <c:v>70.777238791737318</c:v>
                </c:pt>
                <c:pt idx="1510">
                  <c:v>70.78635918707289</c:v>
                </c:pt>
                <c:pt idx="1511">
                  <c:v>70.795478415123682</c:v>
                </c:pt>
                <c:pt idx="1512">
                  <c:v>70.804596480721784</c:v>
                </c:pt>
                <c:pt idx="1513">
                  <c:v>70.813713388696897</c:v>
                </c:pt>
                <c:pt idx="1514">
                  <c:v>70.822829143876504</c:v>
                </c:pt>
                <c:pt idx="1515">
                  <c:v>70.831943751085731</c:v>
                </c:pt>
                <c:pt idx="1516">
                  <c:v>70.84105721514743</c:v>
                </c:pt>
                <c:pt idx="1517">
                  <c:v>70.850169540882291</c:v>
                </c:pt>
                <c:pt idx="1518">
                  <c:v>70.85928073310869</c:v>
                </c:pt>
                <c:pt idx="1519">
                  <c:v>70.868390796642856</c:v>
                </c:pt>
                <c:pt idx="1520">
                  <c:v>70.877499736298816</c:v>
                </c:pt>
                <c:pt idx="1521">
                  <c:v>70.886607556888436</c:v>
                </c:pt>
                <c:pt idx="1522">
                  <c:v>70.895714263221478</c:v>
                </c:pt>
                <c:pt idx="1523">
                  <c:v>70.904819860105533</c:v>
                </c:pt>
                <c:pt idx="1524">
                  <c:v>70.913924352346157</c:v>
                </c:pt>
                <c:pt idx="1525">
                  <c:v>70.92302774474679</c:v>
                </c:pt>
                <c:pt idx="1526">
                  <c:v>70.93213004210881</c:v>
                </c:pt>
                <c:pt idx="1527">
                  <c:v>70.941231249231649</c:v>
                </c:pt>
                <c:pt idx="1528">
                  <c:v>70.950331370912608</c:v>
                </c:pt>
                <c:pt idx="1529">
                  <c:v>70.959430411947096</c:v>
                </c:pt>
                <c:pt idx="1530">
                  <c:v>70.968528377128507</c:v>
                </c:pt>
                <c:pt idx="1531">
                  <c:v>70.977625271248314</c:v>
                </c:pt>
                <c:pt idx="1532">
                  <c:v>70.986721099096073</c:v>
                </c:pt>
                <c:pt idx="1533">
                  <c:v>70.995815865459406</c:v>
                </c:pt>
                <c:pt idx="1534">
                  <c:v>71.004909575124074</c:v>
                </c:pt>
                <c:pt idx="1535">
                  <c:v>71.014002232873963</c:v>
                </c:pt>
                <c:pt idx="1536">
                  <c:v>71.023093843491125</c:v>
                </c:pt>
                <c:pt idx="1537">
                  <c:v>71.032184411755836</c:v>
                </c:pt>
                <c:pt idx="1538">
                  <c:v>71.041273942446523</c:v>
                </c:pt>
                <c:pt idx="1539">
                  <c:v>71.050362440339853</c:v>
                </c:pt>
                <c:pt idx="1540">
                  <c:v>71.059449910210745</c:v>
                </c:pt>
                <c:pt idx="1541">
                  <c:v>71.068536356832382</c:v>
                </c:pt>
                <c:pt idx="1542">
                  <c:v>71.07762178497623</c:v>
                </c:pt>
                <c:pt idx="1543">
                  <c:v>71.086706199412092</c:v>
                </c:pt>
                <c:pt idx="1544">
                  <c:v>71.095789604908049</c:v>
                </c:pt>
                <c:pt idx="1545">
                  <c:v>71.104872006230607</c:v>
                </c:pt>
                <c:pt idx="1546">
                  <c:v>71.113953408144567</c:v>
                </c:pt>
                <c:pt idx="1547">
                  <c:v>71.12303381541318</c:v>
                </c:pt>
                <c:pt idx="1548">
                  <c:v>71.132113232798105</c:v>
                </c:pt>
                <c:pt idx="1549">
                  <c:v>71.141191665059409</c:v>
                </c:pt>
                <c:pt idx="1550">
                  <c:v>71.150269116955627</c:v>
                </c:pt>
                <c:pt idx="1551">
                  <c:v>71.159345593243813</c:v>
                </c:pt>
                <c:pt idx="1552">
                  <c:v>71.16842109867946</c:v>
                </c:pt>
                <c:pt idx="1553">
                  <c:v>71.177495638016637</c:v>
                </c:pt>
                <c:pt idx="1554">
                  <c:v>71.186569216007925</c:v>
                </c:pt>
                <c:pt idx="1555">
                  <c:v>71.195641837404452</c:v>
                </c:pt>
                <c:pt idx="1556">
                  <c:v>71.204713506955954</c:v>
                </c:pt>
                <c:pt idx="1557">
                  <c:v>71.213784229410777</c:v>
                </c:pt>
                <c:pt idx="1558">
                  <c:v>71.222854009515899</c:v>
                </c:pt>
                <c:pt idx="1559">
                  <c:v>71.231922852016908</c:v>
                </c:pt>
                <c:pt idx="1560">
                  <c:v>71.240990761658111</c:v>
                </c:pt>
                <c:pt idx="1561">
                  <c:v>71.250057743182467</c:v>
                </c:pt>
                <c:pt idx="1562">
                  <c:v>71.259123801331668</c:v>
                </c:pt>
                <c:pt idx="1563">
                  <c:v>71.268188940846102</c:v>
                </c:pt>
                <c:pt idx="1564">
                  <c:v>71.277253166464959</c:v>
                </c:pt>
                <c:pt idx="1565">
                  <c:v>71.286316482926196</c:v>
                </c:pt>
                <c:pt idx="1566">
                  <c:v>71.29537889496649</c:v>
                </c:pt>
                <c:pt idx="1567">
                  <c:v>71.304440407321465</c:v>
                </c:pt>
                <c:pt idx="1568">
                  <c:v>71.313501024725468</c:v>
                </c:pt>
                <c:pt idx="1569">
                  <c:v>71.322560751911737</c:v>
                </c:pt>
                <c:pt idx="1570">
                  <c:v>71.33161959361243</c:v>
                </c:pt>
                <c:pt idx="1571">
                  <c:v>71.340677554558567</c:v>
                </c:pt>
                <c:pt idx="1572">
                  <c:v>71.349734639480076</c:v>
                </c:pt>
                <c:pt idx="1573">
                  <c:v>71.358790853105873</c:v>
                </c:pt>
                <c:pt idx="1574">
                  <c:v>71.367846200163783</c:v>
                </c:pt>
                <c:pt idx="1575">
                  <c:v>71.376900685380662</c:v>
                </c:pt>
                <c:pt idx="1576">
                  <c:v>71.385954313482372</c:v>
                </c:pt>
                <c:pt idx="1577">
                  <c:v>71.39500708919374</c:v>
                </c:pt>
                <c:pt idx="1578">
                  <c:v>71.404059017238723</c:v>
                </c:pt>
                <c:pt idx="1579">
                  <c:v>71.413110102340269</c:v>
                </c:pt>
                <c:pt idx="1580">
                  <c:v>71.422160349220491</c:v>
                </c:pt>
                <c:pt idx="1581">
                  <c:v>71.431209762600531</c:v>
                </c:pt>
                <c:pt idx="1582">
                  <c:v>71.440258347200754</c:v>
                </c:pt>
                <c:pt idx="1583">
                  <c:v>71.449306107740597</c:v>
                </c:pt>
                <c:pt idx="1584">
                  <c:v>71.458353048938704</c:v>
                </c:pt>
                <c:pt idx="1585">
                  <c:v>71.467399175512938</c:v>
                </c:pt>
                <c:pt idx="1586">
                  <c:v>71.47644449218032</c:v>
                </c:pt>
                <c:pt idx="1587">
                  <c:v>71.485489003657165</c:v>
                </c:pt>
                <c:pt idx="1588">
                  <c:v>71.494532714659002</c:v>
                </c:pt>
                <c:pt idx="1589">
                  <c:v>71.503575629900666</c:v>
                </c:pt>
                <c:pt idx="1590">
                  <c:v>71.512617754096311</c:v>
                </c:pt>
                <c:pt idx="1591">
                  <c:v>71.521659091959322</c:v>
                </c:pt>
                <c:pt idx="1592">
                  <c:v>71.530699648202557</c:v>
                </c:pt>
                <c:pt idx="1593">
                  <c:v>71.539739427538109</c:v>
                </c:pt>
                <c:pt idx="1594">
                  <c:v>71.548778434677558</c:v>
                </c:pt>
                <c:pt idx="1595">
                  <c:v>71.557816674331832</c:v>
                </c:pt>
                <c:pt idx="1596">
                  <c:v>71.566854151211288</c:v>
                </c:pt>
                <c:pt idx="1597">
                  <c:v>71.575890870025759</c:v>
                </c:pt>
                <c:pt idx="1598">
                  <c:v>71.584926835484509</c:v>
                </c:pt>
                <c:pt idx="1599">
                  <c:v>71.593962052296334</c:v>
                </c:pt>
                <c:pt idx="1600">
                  <c:v>71.602996525169502</c:v>
                </c:pt>
                <c:pt idx="1601">
                  <c:v>71.612030258811814</c:v>
                </c:pt>
                <c:pt idx="1602">
                  <c:v>71.621063257930672</c:v>
                </c:pt>
                <c:pt idx="1603">
                  <c:v>71.63009552723301</c:v>
                </c:pt>
                <c:pt idx="1604">
                  <c:v>71.639127071425349</c:v>
                </c:pt>
                <c:pt idx="1605">
                  <c:v>71.64815789521387</c:v>
                </c:pt>
                <c:pt idx="1606">
                  <c:v>71.657188003304327</c:v>
                </c:pt>
                <c:pt idx="1607">
                  <c:v>71.666217400402189</c:v>
                </c:pt>
                <c:pt idx="1608">
                  <c:v>71.675246091212585</c:v>
                </c:pt>
                <c:pt idx="1609">
                  <c:v>71.684274080440332</c:v>
                </c:pt>
                <c:pt idx="1610">
                  <c:v>71.693301372789989</c:v>
                </c:pt>
                <c:pt idx="1611">
                  <c:v>71.70232797296589</c:v>
                </c:pt>
                <c:pt idx="1612">
                  <c:v>71.711353885672025</c:v>
                </c:pt>
                <c:pt idx="1613">
                  <c:v>71.720379115612289</c:v>
                </c:pt>
                <c:pt idx="1614">
                  <c:v>71.729403667490317</c:v>
                </c:pt>
                <c:pt idx="1615">
                  <c:v>71.738427546009575</c:v>
                </c:pt>
                <c:pt idx="1616">
                  <c:v>71.747450755873388</c:v>
                </c:pt>
                <c:pt idx="1617">
                  <c:v>71.756473301785007</c:v>
                </c:pt>
                <c:pt idx="1618">
                  <c:v>71.76549518844746</c:v>
                </c:pt>
                <c:pt idx="1619">
                  <c:v>71.774516420563799</c:v>
                </c:pt>
                <c:pt idx="1620">
                  <c:v>71.783537002836908</c:v>
                </c:pt>
                <c:pt idx="1621">
                  <c:v>71.792556939969728</c:v>
                </c:pt>
                <c:pt idx="1622">
                  <c:v>71.801576236665113</c:v>
                </c:pt>
                <c:pt idx="1623">
                  <c:v>71.810594897625919</c:v>
                </c:pt>
                <c:pt idx="1624">
                  <c:v>71.819612927555028</c:v>
                </c:pt>
                <c:pt idx="1625">
                  <c:v>71.828630331155409</c:v>
                </c:pt>
                <c:pt idx="1626">
                  <c:v>71.837647113130004</c:v>
                </c:pt>
                <c:pt idx="1627">
                  <c:v>71.846663278181921</c:v>
                </c:pt>
                <c:pt idx="1628">
                  <c:v>71.855678831014302</c:v>
                </c:pt>
                <c:pt idx="1629">
                  <c:v>71.864693776330483</c:v>
                </c:pt>
                <c:pt idx="1630">
                  <c:v>71.873708118833918</c:v>
                </c:pt>
                <c:pt idx="1631">
                  <c:v>71.882721863228198</c:v>
                </c:pt>
                <c:pt idx="1632">
                  <c:v>71.891735014217147</c:v>
                </c:pt>
                <c:pt idx="1633">
                  <c:v>71.900747576504799</c:v>
                </c:pt>
                <c:pt idx="1634">
                  <c:v>71.9097595547954</c:v>
                </c:pt>
                <c:pt idx="1635">
                  <c:v>71.918770953793455</c:v>
                </c:pt>
                <c:pt idx="1636">
                  <c:v>71.927781778203752</c:v>
                </c:pt>
                <c:pt idx="1637">
                  <c:v>71.93679203273139</c:v>
                </c:pt>
                <c:pt idx="1638">
                  <c:v>71.945801722081768</c:v>
                </c:pt>
                <c:pt idx="1639">
                  <c:v>71.954810850960612</c:v>
                </c:pt>
                <c:pt idx="1640">
                  <c:v>71.963819424074046</c:v>
                </c:pt>
                <c:pt idx="1641">
                  <c:v>71.972827446128548</c:v>
                </c:pt>
                <c:pt idx="1642">
                  <c:v>71.981834921831023</c:v>
                </c:pt>
                <c:pt idx="1643">
                  <c:v>71.990841855888817</c:v>
                </c:pt>
                <c:pt idx="1644">
                  <c:v>71.99984825300966</c:v>
                </c:pt>
                <c:pt idx="1645">
                  <c:v>72.008854117901819</c:v>
                </c:pt>
                <c:pt idx="1646">
                  <c:v>72.017859455274007</c:v>
                </c:pt>
                <c:pt idx="1647">
                  <c:v>72.026864269835499</c:v>
                </c:pt>
                <c:pt idx="1648">
                  <c:v>72.03586856629606</c:v>
                </c:pt>
                <c:pt idx="1649">
                  <c:v>72.044872349366031</c:v>
                </c:pt>
                <c:pt idx="1650">
                  <c:v>72.05387562375634</c:v>
                </c:pt>
                <c:pt idx="1651">
                  <c:v>72.062878394178512</c:v>
                </c:pt>
                <c:pt idx="1652">
                  <c:v>72.071880665344651</c:v>
                </c:pt>
                <c:pt idx="1653">
                  <c:v>72.080882441967589</c:v>
                </c:pt>
                <c:pt idx="1654">
                  <c:v>72.089883728760753</c:v>
                </c:pt>
                <c:pt idx="1655">
                  <c:v>72.098884530438283</c:v>
                </c:pt>
                <c:pt idx="1656">
                  <c:v>72.107884851715042</c:v>
                </c:pt>
                <c:pt idx="1657">
                  <c:v>72.116884697306602</c:v>
                </c:pt>
                <c:pt idx="1658">
                  <c:v>72.125884071929292</c:v>
                </c:pt>
                <c:pt idx="1659">
                  <c:v>72.134882980300233</c:v>
                </c:pt>
                <c:pt idx="1660">
                  <c:v>72.143881427137302</c:v>
                </c:pt>
                <c:pt idx="1661">
                  <c:v>72.152879417159255</c:v>
                </c:pt>
                <c:pt idx="1662">
                  <c:v>72.16187695508566</c:v>
                </c:pt>
                <c:pt idx="1663">
                  <c:v>72.170874045636936</c:v>
                </c:pt>
                <c:pt idx="1664">
                  <c:v>72.179870693534383</c:v>
                </c:pt>
                <c:pt idx="1665">
                  <c:v>72.188866903500241</c:v>
                </c:pt>
                <c:pt idx="1666">
                  <c:v>72.197862680257671</c:v>
                </c:pt>
                <c:pt idx="1667">
                  <c:v>72.20685802853076</c:v>
                </c:pt>
                <c:pt idx="1668">
                  <c:v>72.215852953044589</c:v>
                </c:pt>
                <c:pt idx="1669">
                  <c:v>72.224847458525232</c:v>
                </c:pt>
                <c:pt idx="1670">
                  <c:v>72.233841549699775</c:v>
                </c:pt>
                <c:pt idx="1671">
                  <c:v>72.242835231296354</c:v>
                </c:pt>
                <c:pt idx="1672">
                  <c:v>72.251828508044156</c:v>
                </c:pt>
                <c:pt idx="1673">
                  <c:v>72.260821384673477</c:v>
                </c:pt>
                <c:pt idx="1674">
                  <c:v>72.269813865915665</c:v>
                </c:pt>
                <c:pt idx="1675">
                  <c:v>72.278805956503277</c:v>
                </c:pt>
                <c:pt idx="1676">
                  <c:v>72.287797661169947</c:v>
                </c:pt>
                <c:pt idx="1677">
                  <c:v>72.296788984650533</c:v>
                </c:pt>
                <c:pt idx="1678">
                  <c:v>72.305779931681059</c:v>
                </c:pt>
                <c:pt idx="1679">
                  <c:v>72.314770506998784</c:v>
                </c:pt>
                <c:pt idx="1680">
                  <c:v>72.323760715342189</c:v>
                </c:pt>
                <c:pt idx="1681">
                  <c:v>72.332750561451064</c:v>
                </c:pt>
                <c:pt idx="1682">
                  <c:v>72.341740050066434</c:v>
                </c:pt>
                <c:pt idx="1683">
                  <c:v>72.350729185930646</c:v>
                </c:pt>
                <c:pt idx="1684">
                  <c:v>72.359717973787411</c:v>
                </c:pt>
                <c:pt idx="1685">
                  <c:v>72.368706418381748</c:v>
                </c:pt>
                <c:pt idx="1686">
                  <c:v>72.377694524460082</c:v>
                </c:pt>
                <c:pt idx="1687">
                  <c:v>72.386682296770203</c:v>
                </c:pt>
                <c:pt idx="1688">
                  <c:v>72.395669740061408</c:v>
                </c:pt>
                <c:pt idx="1689">
                  <c:v>72.404656859084298</c:v>
                </c:pt>
                <c:pt idx="1690">
                  <c:v>72.413643658591099</c:v>
                </c:pt>
                <c:pt idx="1691">
                  <c:v>72.422630143335397</c:v>
                </c:pt>
                <c:pt idx="1692">
                  <c:v>72.431616318072372</c:v>
                </c:pt>
                <c:pt idx="1693">
                  <c:v>72.440602187558696</c:v>
                </c:pt>
                <c:pt idx="1694">
                  <c:v>72.449587756552631</c:v>
                </c:pt>
                <c:pt idx="1695">
                  <c:v>72.458573029813977</c:v>
                </c:pt>
                <c:pt idx="1696">
                  <c:v>72.467558012104206</c:v>
                </c:pt>
                <c:pt idx="1697">
                  <c:v>72.476542708186344</c:v>
                </c:pt>
                <c:pt idx="1698">
                  <c:v>72.485527122825133</c:v>
                </c:pt>
                <c:pt idx="1699">
                  <c:v>72.494511260786936</c:v>
                </c:pt>
                <c:pt idx="1700">
                  <c:v>72.503495126839823</c:v>
                </c:pt>
                <c:pt idx="1701">
                  <c:v>72.512478725753624</c:v>
                </c:pt>
                <c:pt idx="1702">
                  <c:v>72.521462062299861</c:v>
                </c:pt>
                <c:pt idx="1703">
                  <c:v>72.53044514125186</c:v>
                </c:pt>
                <c:pt idx="1704">
                  <c:v>72.539427967384711</c:v>
                </c:pt>
                <c:pt idx="1705">
                  <c:v>72.548410545475321</c:v>
                </c:pt>
                <c:pt idx="1706">
                  <c:v>72.557392880302444</c:v>
                </c:pt>
                <c:pt idx="1707">
                  <c:v>72.566374976646699</c:v>
                </c:pt>
                <c:pt idx="1708">
                  <c:v>72.575356839290549</c:v>
                </c:pt>
                <c:pt idx="1709">
                  <c:v>72.58433847301842</c:v>
                </c:pt>
                <c:pt idx="1710">
                  <c:v>72.593319882616612</c:v>
                </c:pt>
                <c:pt idx="1711">
                  <c:v>72.602301072873416</c:v>
                </c:pt>
                <c:pt idx="1712">
                  <c:v>72.611282048579085</c:v>
                </c:pt>
                <c:pt idx="1713">
                  <c:v>72.620262814525873</c:v>
                </c:pt>
                <c:pt idx="1714">
                  <c:v>72.629243375508054</c:v>
                </c:pt>
                <c:pt idx="1715">
                  <c:v>72.638223736321962</c:v>
                </c:pt>
                <c:pt idx="1716">
                  <c:v>72.647203901765991</c:v>
                </c:pt>
                <c:pt idx="1717">
                  <c:v>72.656183876640625</c:v>
                </c:pt>
                <c:pt idx="1718">
                  <c:v>72.66516366574848</c:v>
                </c:pt>
                <c:pt idx="1719">
                  <c:v>72.674143273894316</c:v>
                </c:pt>
                <c:pt idx="1720">
                  <c:v>72.683122705885054</c:v>
                </c:pt>
                <c:pt idx="1721">
                  <c:v>72.692101966529776</c:v>
                </c:pt>
                <c:pt idx="1722">
                  <c:v>72.701081060639837</c:v>
                </c:pt>
                <c:pt idx="1723">
                  <c:v>72.710059993028779</c:v>
                </c:pt>
                <c:pt idx="1724">
                  <c:v>72.719038768512434</c:v>
                </c:pt>
                <c:pt idx="1725">
                  <c:v>72.728017391908907</c:v>
                </c:pt>
                <c:pt idx="1726">
                  <c:v>72.736995868038605</c:v>
                </c:pt>
                <c:pt idx="1727">
                  <c:v>72.745974201724295</c:v>
                </c:pt>
                <c:pt idx="1728">
                  <c:v>72.754952397791072</c:v>
                </c:pt>
                <c:pt idx="1729">
                  <c:v>72.763930461066465</c:v>
                </c:pt>
                <c:pt idx="1730">
                  <c:v>72.772908396380345</c:v>
                </c:pt>
                <c:pt idx="1731">
                  <c:v>72.781886208565055</c:v>
                </c:pt>
                <c:pt idx="1732">
                  <c:v>72.790863902455371</c:v>
                </c:pt>
                <c:pt idx="1733">
                  <c:v>72.799841482888581</c:v>
                </c:pt>
                <c:pt idx="1734">
                  <c:v>72.808818954704464</c:v>
                </c:pt>
                <c:pt idx="1735">
                  <c:v>72.817796322745295</c:v>
                </c:pt>
                <c:pt idx="1736">
                  <c:v>72.826773591855925</c:v>
                </c:pt>
                <c:pt idx="1737">
                  <c:v>72.835750766883848</c:v>
                </c:pt>
                <c:pt idx="1738">
                  <c:v>72.844727852679029</c:v>
                </c:pt>
                <c:pt idx="1739">
                  <c:v>72.853704854094161</c:v>
                </c:pt>
                <c:pt idx="1740">
                  <c:v>72.862681775984584</c:v>
                </c:pt>
                <c:pt idx="1741">
                  <c:v>72.871658623208262</c:v>
                </c:pt>
                <c:pt idx="1742">
                  <c:v>72.880635400625906</c:v>
                </c:pt>
                <c:pt idx="1743">
                  <c:v>72.889612113100938</c:v>
                </c:pt>
                <c:pt idx="1744">
                  <c:v>72.898588765499525</c:v>
                </c:pt>
                <c:pt idx="1745">
                  <c:v>72.907565362690633</c:v>
                </c:pt>
                <c:pt idx="1746">
                  <c:v>72.916541909545998</c:v>
                </c:pt>
                <c:pt idx="1747">
                  <c:v>72.925518410940214</c:v>
                </c:pt>
                <c:pt idx="1748">
                  <c:v>72.934494871750729</c:v>
                </c:pt>
                <c:pt idx="1749">
                  <c:v>72.943471296857822</c:v>
                </c:pt>
                <c:pt idx="1750">
                  <c:v>72.952447691144727</c:v>
                </c:pt>
                <c:pt idx="1751">
                  <c:v>72.961424059497602</c:v>
                </c:pt>
                <c:pt idx="1752">
                  <c:v>72.97040040680551</c:v>
                </c:pt>
                <c:pt idx="1753">
                  <c:v>72.979376737960536</c:v>
                </c:pt>
                <c:pt idx="1754">
                  <c:v>72.988353057857751</c:v>
                </c:pt>
                <c:pt idx="1755">
                  <c:v>72.997329371395281</c:v>
                </c:pt>
                <c:pt idx="1756">
                  <c:v>73.006305683474295</c:v>
                </c:pt>
                <c:pt idx="1757">
                  <c:v>73.015281998999001</c:v>
                </c:pt>
                <c:pt idx="1758">
                  <c:v>73.024258322876804</c:v>
                </c:pt>
                <c:pt idx="1759">
                  <c:v>73.033234660018138</c:v>
                </c:pt>
                <c:pt idx="1760">
                  <c:v>73.042211015336676</c:v>
                </c:pt>
                <c:pt idx="1761">
                  <c:v>73.051187393749245</c:v>
                </c:pt>
                <c:pt idx="1762">
                  <c:v>73.060163800175857</c:v>
                </c:pt>
                <c:pt idx="1763">
                  <c:v>73.06914023953982</c:v>
                </c:pt>
                <c:pt idx="1764">
                  <c:v>73.078116716767624</c:v>
                </c:pt>
                <c:pt idx="1765">
                  <c:v>73.087093236789144</c:v>
                </c:pt>
                <c:pt idx="1766">
                  <c:v>73.096069804537478</c:v>
                </c:pt>
                <c:pt idx="1767">
                  <c:v>73.105046424949137</c:v>
                </c:pt>
                <c:pt idx="1768">
                  <c:v>73.114023102963927</c:v>
                </c:pt>
                <c:pt idx="1769">
                  <c:v>73.122999843525122</c:v>
                </c:pt>
                <c:pt idx="1770">
                  <c:v>73.131976651579365</c:v>
                </c:pt>
                <c:pt idx="1771">
                  <c:v>73.140953532076765</c:v>
                </c:pt>
                <c:pt idx="1772">
                  <c:v>73.149930489970885</c:v>
                </c:pt>
                <c:pt idx="1773">
                  <c:v>73.158907530218812</c:v>
                </c:pt>
                <c:pt idx="1774">
                  <c:v>73.167884657781187</c:v>
                </c:pt>
                <c:pt idx="1775">
                  <c:v>73.176861877622116</c:v>
                </c:pt>
                <c:pt idx="1776">
                  <c:v>73.185839194709331</c:v>
                </c:pt>
                <c:pt idx="1777">
                  <c:v>73.194816614014186</c:v>
                </c:pt>
                <c:pt idx="1778">
                  <c:v>73.203794140511661</c:v>
                </c:pt>
                <c:pt idx="1779">
                  <c:v>73.2127717791804</c:v>
                </c:pt>
                <c:pt idx="1780">
                  <c:v>73.221749535002687</c:v>
                </c:pt>
                <c:pt idx="1781">
                  <c:v>73.230727412964598</c:v>
                </c:pt>
                <c:pt idx="1782">
                  <c:v>73.239705418055891</c:v>
                </c:pt>
                <c:pt idx="1783">
                  <c:v>73.248683555270105</c:v>
                </c:pt>
                <c:pt idx="1784">
                  <c:v>73.257661829604615</c:v>
                </c:pt>
                <c:pt idx="1785">
                  <c:v>73.266640246060518</c:v>
                </c:pt>
                <c:pt idx="1786">
                  <c:v>73.275618809642907</c:v>
                </c:pt>
                <c:pt idx="1787">
                  <c:v>73.284597525360624</c:v>
                </c:pt>
                <c:pt idx="1788">
                  <c:v>73.293576398226492</c:v>
                </c:pt>
                <c:pt idx="1789">
                  <c:v>73.302555433257226</c:v>
                </c:pt>
                <c:pt idx="1790">
                  <c:v>73.311534635473535</c:v>
                </c:pt>
                <c:pt idx="1791">
                  <c:v>73.320514009900108</c:v>
                </c:pt>
                <c:pt idx="1792">
                  <c:v>73.329493561565613</c:v>
                </c:pt>
                <c:pt idx="1793">
                  <c:v>73.338473295502837</c:v>
                </c:pt>
                <c:pt idx="1794">
                  <c:v>73.347453216748576</c:v>
                </c:pt>
                <c:pt idx="1795">
                  <c:v>73.356433330343734</c:v>
                </c:pt>
                <c:pt idx="1796">
                  <c:v>73.36541364133339</c:v>
                </c:pt>
                <c:pt idx="1797">
                  <c:v>73.374394154766719</c:v>
                </c:pt>
                <c:pt idx="1798">
                  <c:v>73.383374875697143</c:v>
                </c:pt>
                <c:pt idx="1799">
                  <c:v>73.39235580918222</c:v>
                </c:pt>
                <c:pt idx="1800">
                  <c:v>73.401336960283857</c:v>
                </c:pt>
                <c:pt idx="1801">
                  <c:v>73.410318334068108</c:v>
                </c:pt>
                <c:pt idx="1802">
                  <c:v>73.419299935605423</c:v>
                </c:pt>
                <c:pt idx="1803">
                  <c:v>73.428281769970539</c:v>
                </c:pt>
                <c:pt idx="1804">
                  <c:v>73.437263842242572</c:v>
                </c:pt>
                <c:pt idx="1805">
                  <c:v>73.446246157504987</c:v>
                </c:pt>
                <c:pt idx="1806">
                  <c:v>73.455228720845696</c:v>
                </c:pt>
                <c:pt idx="1807">
                  <c:v>73.464211537357016</c:v>
                </c:pt>
                <c:pt idx="1808">
                  <c:v>73.473194612135813</c:v>
                </c:pt>
                <c:pt idx="1809">
                  <c:v>73.482177950283372</c:v>
                </c:pt>
                <c:pt idx="1810">
                  <c:v>73.491161556905553</c:v>
                </c:pt>
                <c:pt idx="1811">
                  <c:v>73.500145437112764</c:v>
                </c:pt>
                <c:pt idx="1812">
                  <c:v>73.509129596020003</c:v>
                </c:pt>
                <c:pt idx="1813">
                  <c:v>73.518114038746887</c:v>
                </c:pt>
                <c:pt idx="1814">
                  <c:v>73.527098770417695</c:v>
                </c:pt>
                <c:pt idx="1815">
                  <c:v>73.536083796161336</c:v>
                </c:pt>
                <c:pt idx="1816">
                  <c:v>73.54506912111151</c:v>
                </c:pt>
                <c:pt idx="1817">
                  <c:v>73.554054750406564</c:v>
                </c:pt>
                <c:pt idx="1818">
                  <c:v>73.563040689189691</c:v>
                </c:pt>
                <c:pt idx="1819">
                  <c:v>73.572026942608829</c:v>
                </c:pt>
                <c:pt idx="1820">
                  <c:v>73.58101351581675</c:v>
                </c:pt>
                <c:pt idx="1821">
                  <c:v>73.590000413971126</c:v>
                </c:pt>
                <c:pt idx="1822">
                  <c:v>73.598987642234448</c:v>
                </c:pt>
                <c:pt idx="1823">
                  <c:v>73.60797520577421</c:v>
                </c:pt>
                <c:pt idx="1824">
                  <c:v>73.616963109762736</c:v>
                </c:pt>
                <c:pt idx="1825">
                  <c:v>73.625951359377467</c:v>
                </c:pt>
                <c:pt idx="1826">
                  <c:v>73.634939959800761</c:v>
                </c:pt>
                <c:pt idx="1827">
                  <c:v>73.64392891622002</c:v>
                </c:pt>
                <c:pt idx="1828">
                  <c:v>73.652918233827762</c:v>
                </c:pt>
                <c:pt idx="1829">
                  <c:v>73.661907917821594</c:v>
                </c:pt>
                <c:pt idx="1830">
                  <c:v>73.670897973404223</c:v>
                </c:pt>
                <c:pt idx="1831">
                  <c:v>73.679888405783544</c:v>
                </c:pt>
                <c:pt idx="1832">
                  <c:v>73.688879220172652</c:v>
                </c:pt>
                <c:pt idx="1833">
                  <c:v>73.697870421789844</c:v>
                </c:pt>
                <c:pt idx="1834">
                  <c:v>73.706862015858718</c:v>
                </c:pt>
                <c:pt idx="1835">
                  <c:v>73.715854007608115</c:v>
                </c:pt>
                <c:pt idx="1836">
                  <c:v>73.72484640227222</c:v>
                </c:pt>
                <c:pt idx="1837">
                  <c:v>73.733839205090547</c:v>
                </c:pt>
                <c:pt idx="1838">
                  <c:v>73.742832421308037</c:v>
                </c:pt>
                <c:pt idx="1839">
                  <c:v>73.751826056175005</c:v>
                </c:pt>
                <c:pt idx="1840">
                  <c:v>73.760820114947222</c:v>
                </c:pt>
                <c:pt idx="1841">
                  <c:v>73.769814602885958</c:v>
                </c:pt>
                <c:pt idx="1842">
                  <c:v>73.778809525257969</c:v>
                </c:pt>
                <c:pt idx="1843">
                  <c:v>73.787804887335568</c:v>
                </c:pt>
                <c:pt idx="1844">
                  <c:v>73.796800694396637</c:v>
                </c:pt>
                <c:pt idx="1845">
                  <c:v>73.805796951724687</c:v>
                </c:pt>
                <c:pt idx="1846">
                  <c:v>73.814793664608814</c:v>
                </c:pt>
                <c:pt idx="1847">
                  <c:v>73.823790838343854</c:v>
                </c:pt>
                <c:pt idx="1848">
                  <c:v>73.832788478230313</c:v>
                </c:pt>
                <c:pt idx="1849">
                  <c:v>73.84178658957444</c:v>
                </c:pt>
                <c:pt idx="1850">
                  <c:v>73.850785177688238</c:v>
                </c:pt>
                <c:pt idx="1851">
                  <c:v>73.859784247889564</c:v>
                </c:pt>
                <c:pt idx="1852">
                  <c:v>73.868783805502034</c:v>
                </c:pt>
                <c:pt idx="1853">
                  <c:v>73.877783855855228</c:v>
                </c:pt>
                <c:pt idx="1854">
                  <c:v>73.886784404284555</c:v>
                </c:pt>
                <c:pt idx="1855">
                  <c:v>73.895785456131392</c:v>
                </c:pt>
                <c:pt idx="1856">
                  <c:v>73.904787016743086</c:v>
                </c:pt>
                <c:pt idx="1857">
                  <c:v>73.913789091472978</c:v>
                </c:pt>
                <c:pt idx="1858">
                  <c:v>73.922791685680465</c:v>
                </c:pt>
                <c:pt idx="1859">
                  <c:v>73.93179480473097</c:v>
                </c:pt>
                <c:pt idx="1860">
                  <c:v>73.940798453996081</c:v>
                </c:pt>
                <c:pt idx="1861">
                  <c:v>73.949802638853498</c:v>
                </c:pt>
                <c:pt idx="1862">
                  <c:v>73.95880736468709</c:v>
                </c:pt>
                <c:pt idx="1863">
                  <c:v>73.967812636886947</c:v>
                </c:pt>
                <c:pt idx="1864">
                  <c:v>73.976818460849387</c:v>
                </c:pt>
                <c:pt idx="1865">
                  <c:v>73.985824841976992</c:v>
                </c:pt>
                <c:pt idx="1866">
                  <c:v>73.994831785678699</c:v>
                </c:pt>
                <c:pt idx="1867">
                  <c:v>74.003839297369765</c:v>
                </c:pt>
                <c:pt idx="1868">
                  <c:v>74.012847382471818</c:v>
                </c:pt>
                <c:pt idx="1869">
                  <c:v>74.021856046412921</c:v>
                </c:pt>
                <c:pt idx="1870">
                  <c:v>74.030865294627588</c:v>
                </c:pt>
                <c:pt idx="1871">
                  <c:v>74.039875132556787</c:v>
                </c:pt>
                <c:pt idx="1872">
                  <c:v>74.04888556564805</c:v>
                </c:pt>
                <c:pt idx="1873">
                  <c:v>74.057896599355416</c:v>
                </c:pt>
                <c:pt idx="1874">
                  <c:v>74.066908239139622</c:v>
                </c:pt>
                <c:pt idx="1875">
                  <c:v>74.075920490467865</c:v>
                </c:pt>
                <c:pt idx="1876">
                  <c:v>74.084933358814169</c:v>
                </c:pt>
                <c:pt idx="1877">
                  <c:v>74.093946849659147</c:v>
                </c:pt>
                <c:pt idx="1878">
                  <c:v>74.102960968490194</c:v>
                </c:pt>
                <c:pt idx="1879">
                  <c:v>74.111975720801482</c:v>
                </c:pt>
                <c:pt idx="1880">
                  <c:v>74.120991112093975</c:v>
                </c:pt>
                <c:pt idx="1881">
                  <c:v>74.130007147875475</c:v>
                </c:pt>
                <c:pt idx="1882">
                  <c:v>74.139023833660687</c:v>
                </c:pt>
                <c:pt idx="1883">
                  <c:v>74.148041174971226</c:v>
                </c:pt>
                <c:pt idx="1884">
                  <c:v>74.15705917733564</c:v>
                </c:pt>
                <c:pt idx="1885">
                  <c:v>74.166077846289497</c:v>
                </c:pt>
                <c:pt idx="1886">
                  <c:v>74.175097187375371</c:v>
                </c:pt>
                <c:pt idx="1887">
                  <c:v>74.184117206142929</c:v>
                </c:pt>
                <c:pt idx="1888">
                  <c:v>74.193137908148913</c:v>
                </c:pt>
                <c:pt idx="1889">
                  <c:v>74.202159298957213</c:v>
                </c:pt>
                <c:pt idx="1890">
                  <c:v>74.211181384138882</c:v>
                </c:pt>
                <c:pt idx="1891">
                  <c:v>74.220204169272236</c:v>
                </c:pt>
                <c:pt idx="1892">
                  <c:v>74.229227659942794</c:v>
                </c:pt>
                <c:pt idx="1893">
                  <c:v>74.238251861743379</c:v>
                </c:pt>
                <c:pt idx="1894">
                  <c:v>74.247276780274177</c:v>
                </c:pt>
                <c:pt idx="1895">
                  <c:v>74.256302421142664</c:v>
                </c:pt>
                <c:pt idx="1896">
                  <c:v>74.265328789963831</c:v>
                </c:pt>
                <c:pt idx="1897">
                  <c:v>74.274355892359992</c:v>
                </c:pt>
                <c:pt idx="1898">
                  <c:v>74.283383733961031</c:v>
                </c:pt>
                <c:pt idx="1899">
                  <c:v>74.292412320404338</c:v>
                </c:pt>
                <c:pt idx="1900">
                  <c:v>74.301441657334806</c:v>
                </c:pt>
                <c:pt idx="1901">
                  <c:v>74.310471750405043</c:v>
                </c:pt>
                <c:pt idx="1902">
                  <c:v>74.319502605275147</c:v>
                </c:pt>
                <c:pt idx="1903">
                  <c:v>74.328534227613019</c:v>
                </c:pt>
                <c:pt idx="1904">
                  <c:v>74.337566623094233</c:v>
                </c:pt>
                <c:pt idx="1905">
                  <c:v>74.346599797402092</c:v>
                </c:pt>
                <c:pt idx="1906">
                  <c:v>74.355633756227718</c:v>
                </c:pt>
                <c:pt idx="1907">
                  <c:v>74.364668505270089</c:v>
                </c:pt>
                <c:pt idx="1908">
                  <c:v>74.373704050236057</c:v>
                </c:pt>
                <c:pt idx="1909">
                  <c:v>74.382740396840333</c:v>
                </c:pt>
                <c:pt idx="1910">
                  <c:v>74.391777550805642</c:v>
                </c:pt>
                <c:pt idx="1911">
                  <c:v>74.400815517862725</c:v>
                </c:pt>
                <c:pt idx="1912">
                  <c:v>74.409854303750279</c:v>
                </c:pt>
                <c:pt idx="1913">
                  <c:v>74.418893914215147</c:v>
                </c:pt>
                <c:pt idx="1914">
                  <c:v>74.427934355012297</c:v>
                </c:pt>
                <c:pt idx="1915">
                  <c:v>74.436975631904801</c:v>
                </c:pt>
                <c:pt idx="1916">
                  <c:v>74.446017750663998</c:v>
                </c:pt>
                <c:pt idx="1917">
                  <c:v>74.455060717069429</c:v>
                </c:pt>
                <c:pt idx="1918">
                  <c:v>74.464104536908906</c:v>
                </c:pt>
                <c:pt idx="1919">
                  <c:v>74.473149215978637</c:v>
                </c:pt>
                <c:pt idx="1920">
                  <c:v>74.482194760083132</c:v>
                </c:pt>
                <c:pt idx="1921">
                  <c:v>74.491241175035327</c:v>
                </c:pt>
                <c:pt idx="1922">
                  <c:v>74.500288466656627</c:v>
                </c:pt>
                <c:pt idx="1923">
                  <c:v>74.509336640776922</c:v>
                </c:pt>
                <c:pt idx="1924">
                  <c:v>74.518385703234657</c:v>
                </c:pt>
                <c:pt idx="1925">
                  <c:v>74.527435659876829</c:v>
                </c:pt>
                <c:pt idx="1926">
                  <c:v>74.53648651655908</c:v>
                </c:pt>
                <c:pt idx="1927">
                  <c:v>74.545538279145688</c:v>
                </c:pt>
                <c:pt idx="1928">
                  <c:v>74.554590953509688</c:v>
                </c:pt>
                <c:pt idx="1929">
                  <c:v>74.563644545532838</c:v>
                </c:pt>
                <c:pt idx="1930">
                  <c:v>74.572699061105681</c:v>
                </c:pt>
                <c:pt idx="1931">
                  <c:v>74.581754506127652</c:v>
                </c:pt>
                <c:pt idx="1932">
                  <c:v>74.590810886507001</c:v>
                </c:pt>
                <c:pt idx="1933">
                  <c:v>74.599868208160956</c:v>
                </c:pt>
                <c:pt idx="1934">
                  <c:v>74.608926477015686</c:v>
                </c:pt>
                <c:pt idx="1935">
                  <c:v>74.617985699006411</c:v>
                </c:pt>
                <c:pt idx="1936">
                  <c:v>74.627045880077375</c:v>
                </c:pt>
                <c:pt idx="1937">
                  <c:v>74.636107026181946</c:v>
                </c:pt>
                <c:pt idx="1938">
                  <c:v>74.645169143282672</c:v>
                </c:pt>
                <c:pt idx="1939">
                  <c:v>74.654232237351223</c:v>
                </c:pt>
                <c:pt idx="1940">
                  <c:v>74.66329631436858</c:v>
                </c:pt>
                <c:pt idx="1941">
                  <c:v>74.672361380324972</c:v>
                </c:pt>
                <c:pt idx="1942">
                  <c:v>74.681427441219967</c:v>
                </c:pt>
                <c:pt idx="1943">
                  <c:v>74.690494503062538</c:v>
                </c:pt>
                <c:pt idx="1944">
                  <c:v>74.699562571871041</c:v>
                </c:pt>
                <c:pt idx="1945">
                  <c:v>74.708631653673322</c:v>
                </c:pt>
                <c:pt idx="1946">
                  <c:v>74.717701754506749</c:v>
                </c:pt>
                <c:pt idx="1947">
                  <c:v>74.726772880418224</c:v>
                </c:pt>
                <c:pt idx="1948">
                  <c:v>74.735845037464316</c:v>
                </c:pt>
                <c:pt idx="1949">
                  <c:v>74.744918231711168</c:v>
                </c:pt>
                <c:pt idx="1950">
                  <c:v>74.753992469234703</c:v>
                </c:pt>
                <c:pt idx="1951">
                  <c:v>74.763067756120549</c:v>
                </c:pt>
                <c:pt idx="1952">
                  <c:v>74.772144098464167</c:v>
                </c:pt>
                <c:pt idx="1953">
                  <c:v>74.781221502370812</c:v>
                </c:pt>
                <c:pt idx="1954">
                  <c:v>74.790299973955669</c:v>
                </c:pt>
                <c:pt idx="1955">
                  <c:v>74.799379519343887</c:v>
                </c:pt>
                <c:pt idx="1956">
                  <c:v>74.808460144670562</c:v>
                </c:pt>
                <c:pt idx="1957">
                  <c:v>74.817541856080837</c:v>
                </c:pt>
                <c:pt idx="1958">
                  <c:v>74.826624659729944</c:v>
                </c:pt>
                <c:pt idx="1959">
                  <c:v>74.835708561783264</c:v>
                </c:pt>
                <c:pt idx="1960">
                  <c:v>74.84479356841635</c:v>
                </c:pt>
                <c:pt idx="1961">
                  <c:v>74.853879685815016</c:v>
                </c:pt>
                <c:pt idx="1962">
                  <c:v>74.862966920175296</c:v>
                </c:pt>
                <c:pt idx="1963">
                  <c:v>74.872055277703637</c:v>
                </c:pt>
                <c:pt idx="1964">
                  <c:v>74.881144764616806</c:v>
                </c:pt>
                <c:pt idx="1965">
                  <c:v>74.890235387142042</c:v>
                </c:pt>
                <c:pt idx="1966">
                  <c:v>74.899327151517014</c:v>
                </c:pt>
                <c:pt idx="1967">
                  <c:v>74.908420063990022</c:v>
                </c:pt>
                <c:pt idx="1968">
                  <c:v>74.917514130819853</c:v>
                </c:pt>
                <c:pt idx="1969">
                  <c:v>74.926609358275982</c:v>
                </c:pt>
                <c:pt idx="1970">
                  <c:v>74.93570575263854</c:v>
                </c:pt>
                <c:pt idx="1971">
                  <c:v>74.944803320198417</c:v>
                </c:pt>
                <c:pt idx="1972">
                  <c:v>74.953902067257303</c:v>
                </c:pt>
                <c:pt idx="1973">
                  <c:v>74.963002000127716</c:v>
                </c:pt>
                <c:pt idx="1974">
                  <c:v>74.97210312513306</c:v>
                </c:pt>
                <c:pt idx="1975">
                  <c:v>74.981205448607682</c:v>
                </c:pt>
                <c:pt idx="1976">
                  <c:v>74.990308976896927</c:v>
                </c:pt>
                <c:pt idx="1977">
                  <c:v>74.999413716357225</c:v>
                </c:pt>
                <c:pt idx="1978">
                  <c:v>75.008519673356062</c:v>
                </c:pt>
                <c:pt idx="1979">
                  <c:v>75.017626854272095</c:v>
                </c:pt>
                <c:pt idx="1980">
                  <c:v>75.026735265495233</c:v>
                </c:pt>
                <c:pt idx="1981">
                  <c:v>75.035844913426558</c:v>
                </c:pt>
                <c:pt idx="1982">
                  <c:v>75.044955804478576</c:v>
                </c:pt>
                <c:pt idx="1983">
                  <c:v>75.05406794507509</c:v>
                </c:pt>
                <c:pt idx="1984">
                  <c:v>75.063181341651344</c:v>
                </c:pt>
                <c:pt idx="1985">
                  <c:v>75.072296000654092</c:v>
                </c:pt>
                <c:pt idx="1986">
                  <c:v>75.08141192854157</c:v>
                </c:pt>
                <c:pt idx="1987">
                  <c:v>75.090529131783626</c:v>
                </c:pt>
                <c:pt idx="1988">
                  <c:v>75.099647616861802</c:v>
                </c:pt>
                <c:pt idx="1989">
                  <c:v>75.108767390269279</c:v>
                </c:pt>
                <c:pt idx="1990">
                  <c:v>75.117888458511004</c:v>
                </c:pt>
                <c:pt idx="1991">
                  <c:v>75.127010828103749</c:v>
                </c:pt>
                <c:pt idx="1992">
                  <c:v>75.136134505576152</c:v>
                </c:pt>
                <c:pt idx="1993">
                  <c:v>75.145259497468786</c:v>
                </c:pt>
                <c:pt idx="1994">
                  <c:v>75.154385810334176</c:v>
                </c:pt>
                <c:pt idx="1995">
                  <c:v>75.1635134507369</c:v>
                </c:pt>
                <c:pt idx="1996">
                  <c:v>75.172642425253642</c:v>
                </c:pt>
                <c:pt idx="1997">
                  <c:v>75.181772740473235</c:v>
                </c:pt>
                <c:pt idx="1998">
                  <c:v>75.190904402996722</c:v>
                </c:pt>
                <c:pt idx="1999">
                  <c:v>75.200037419437393</c:v>
                </c:pt>
                <c:pt idx="2000" formatCode="General">
                  <c:v>75.20917179642089</c:v>
                </c:pt>
                <c:pt idx="2001" formatCode="General">
                  <c:v>75.218307540585229</c:v>
                </c:pt>
                <c:pt idx="2002" formatCode="General">
                  <c:v>75.227444658580879</c:v>
                </c:pt>
                <c:pt idx="2003" formatCode="General">
                  <c:v>75.236583157070811</c:v>
                </c:pt>
                <c:pt idx="2004" formatCode="General">
                  <c:v>75.24572304273056</c:v>
                </c:pt>
                <c:pt idx="2005" formatCode="General">
                  <c:v>75.254864322248253</c:v>
                </c:pt>
                <c:pt idx="2006" formatCode="General">
                  <c:v>75.264007002324732</c:v>
                </c:pt>
                <c:pt idx="2007" formatCode="General">
                  <c:v>75.273151089673547</c:v>
                </c:pt>
                <c:pt idx="2008" formatCode="General">
                  <c:v>75.282296591021122</c:v>
                </c:pt>
                <c:pt idx="2009" formatCode="General">
                  <c:v>75.291443513106657</c:v>
                </c:pt>
                <c:pt idx="2010" formatCode="General">
                  <c:v>75.300591862682325</c:v>
                </c:pt>
                <c:pt idx="2011" formatCode="General">
                  <c:v>75.309741646513245</c:v>
                </c:pt>
                <c:pt idx="2012" formatCode="General">
                  <c:v>75.318892871377642</c:v>
                </c:pt>
                <c:pt idx="2013" formatCode="General">
                  <c:v>75.328045544066782</c:v>
                </c:pt>
                <c:pt idx="2014" formatCode="General">
                  <c:v>75.337199671385179</c:v>
                </c:pt>
                <c:pt idx="2015" formatCode="General">
                  <c:v>75.346355260150474</c:v>
                </c:pt>
                <c:pt idx="2016" formatCode="General">
                  <c:v>75.355512317193686</c:v>
                </c:pt>
                <c:pt idx="2017" formatCode="General">
                  <c:v>75.364670849359172</c:v>
                </c:pt>
                <c:pt idx="2018" formatCode="General">
                  <c:v>75.373830863504679</c:v>
                </c:pt>
                <c:pt idx="2019" formatCode="General">
                  <c:v>75.382992366501497</c:v>
                </c:pt>
                <c:pt idx="2020" formatCode="General">
                  <c:v>75.392155365234387</c:v>
                </c:pt>
                <c:pt idx="2021" formatCode="General">
                  <c:v>75.401319866601796</c:v>
                </c:pt>
                <c:pt idx="2022" formatCode="General">
                  <c:v>75.410485877515782</c:v>
                </c:pt>
                <c:pt idx="2023" formatCode="General">
                  <c:v>75.419653404902192</c:v>
                </c:pt>
                <c:pt idx="2024" formatCode="General">
                  <c:v>75.42882245570064</c:v>
                </c:pt>
                <c:pt idx="2025" formatCode="General">
                  <c:v>75.437993036864668</c:v>
                </c:pt>
                <c:pt idx="2026" formatCode="General">
                  <c:v>75.447165155361688</c:v>
                </c:pt>
                <c:pt idx="2027" formatCode="General">
                  <c:v>75.456338818173137</c:v>
                </c:pt>
                <c:pt idx="2028" formatCode="General">
                  <c:v>75.46551403229455</c:v>
                </c:pt>
                <c:pt idx="2029" formatCode="General">
                  <c:v>75.474690804735545</c:v>
                </c:pt>
                <c:pt idx="2030" formatCode="General">
                  <c:v>75.483869142519978</c:v>
                </c:pt>
                <c:pt idx="2031" formatCode="General">
                  <c:v>75.493049052685961</c:v>
                </c:pt>
                <c:pt idx="2032" formatCode="General">
                  <c:v>75.502230542285957</c:v>
                </c:pt>
                <c:pt idx="2033" formatCode="General">
                  <c:v>75.511413618386769</c:v>
                </c:pt>
                <c:pt idx="2034" formatCode="General">
                  <c:v>75.520598288069777</c:v>
                </c:pt>
                <c:pt idx="2035" formatCode="General">
                  <c:v>75.529784558430805</c:v>
                </c:pt>
                <c:pt idx="2036" formatCode="General">
                  <c:v>75.538972436580366</c:v>
                </c:pt>
                <c:pt idx="2037" formatCode="General">
                  <c:v>75.548161929643555</c:v>
                </c:pt>
                <c:pt idx="2038" formatCode="General">
                  <c:v>75.557353044760291</c:v>
                </c:pt>
                <c:pt idx="2039" formatCode="General">
                  <c:v>75.566545789085296</c:v>
                </c:pt>
                <c:pt idx="2040" formatCode="General">
                  <c:v>75.575740169788133</c:v>
                </c:pt>
                <c:pt idx="2041" formatCode="General">
                  <c:v>75.584936194053398</c:v>
                </c:pt>
                <c:pt idx="2042" formatCode="General">
                  <c:v>75.594133869080622</c:v>
                </c:pt>
                <c:pt idx="2043" formatCode="General">
                  <c:v>75.603333202084528</c:v>
                </c:pt>
                <c:pt idx="2044" formatCode="General">
                  <c:v>75.612534200294931</c:v>
                </c:pt>
                <c:pt idx="2045" formatCode="General">
                  <c:v>75.621736870956937</c:v>
                </c:pt>
                <c:pt idx="2046" formatCode="General">
                  <c:v>75.630941221330929</c:v>
                </c:pt>
                <c:pt idx="2047" formatCode="General">
                  <c:v>75.640147258692707</c:v>
                </c:pt>
                <c:pt idx="2048" formatCode="General">
                  <c:v>75.649354990333507</c:v>
                </c:pt>
                <c:pt idx="2049" formatCode="General">
                  <c:v>75.658564423560122</c:v>
                </c:pt>
                <c:pt idx="2050" formatCode="General">
                  <c:v>75.66777556569491</c:v>
                </c:pt>
                <c:pt idx="2051" formatCode="General">
                  <c:v>75.67698842407593</c:v>
                </c:pt>
                <c:pt idx="2052" formatCode="General">
                  <c:v>75.686203006057013</c:v>
                </c:pt>
                <c:pt idx="2053" formatCode="General">
                  <c:v>75.695419319007769</c:v>
                </c:pt>
                <c:pt idx="2054" formatCode="General">
                  <c:v>75.704637370313748</c:v>
                </c:pt>
                <c:pt idx="2055" formatCode="General">
                  <c:v>75.713857167376489</c:v>
                </c:pt>
                <c:pt idx="2056" formatCode="General">
                  <c:v>75.723078717613532</c:v>
                </c:pt>
                <c:pt idx="2057" formatCode="General">
                  <c:v>75.732302028458577</c:v>
                </c:pt>
                <c:pt idx="2058" formatCode="General">
                  <c:v>75.741527107361549</c:v>
                </c:pt>
                <c:pt idx="2059" formatCode="General">
                  <c:v>75.750753961788604</c:v>
                </c:pt>
                <c:pt idx="2060" formatCode="General">
                  <c:v>75.759982599222297</c:v>
                </c:pt>
                <c:pt idx="2061" formatCode="General">
                  <c:v>75.769213027161612</c:v>
                </c:pt>
                <c:pt idx="2062" formatCode="General">
                  <c:v>75.778445253122044</c:v>
                </c:pt>
                <c:pt idx="2063" formatCode="General">
                  <c:v>75.787679284635672</c:v>
                </c:pt>
                <c:pt idx="2064" formatCode="General">
                  <c:v>75.796915129251246</c:v>
                </c:pt>
                <c:pt idx="2065" formatCode="General">
                  <c:v>75.806152794534285</c:v>
                </c:pt>
                <c:pt idx="2066" formatCode="General">
                  <c:v>75.81539228806713</c:v>
                </c:pt>
                <c:pt idx="2067" formatCode="General">
                  <c:v>75.824633617448995</c:v>
                </c:pt>
                <c:pt idx="2068" formatCode="General">
                  <c:v>75.833876790296159</c:v>
                </c:pt>
                <c:pt idx="2069" formatCode="General">
                  <c:v>75.843121814241883</c:v>
                </c:pt>
                <c:pt idx="2070" formatCode="General">
                  <c:v>75.852368696936651</c:v>
                </c:pt>
                <c:pt idx="2071" formatCode="General">
                  <c:v>75.861617446048143</c:v>
                </c:pt>
                <c:pt idx="2072" formatCode="General">
                  <c:v>75.870868069261377</c:v>
                </c:pt>
                <c:pt idx="2073" formatCode="General">
                  <c:v>75.88012057427872</c:v>
                </c:pt>
                <c:pt idx="2074" formatCode="General">
                  <c:v>75.889374968820078</c:v>
                </c:pt>
                <c:pt idx="2075" formatCode="General">
                  <c:v>75.898631260622892</c:v>
                </c:pt>
                <c:pt idx="2076" formatCode="General">
                  <c:v>75.907889457442238</c:v>
                </c:pt>
                <c:pt idx="2077" formatCode="General">
                  <c:v>75.917149567050927</c:v>
                </c:pt>
                <c:pt idx="2078" formatCode="General">
                  <c:v>75.926411597239593</c:v>
                </c:pt>
                <c:pt idx="2079" formatCode="General">
                  <c:v>75.935675555816772</c:v>
                </c:pt>
                <c:pt idx="2080" formatCode="General">
                  <c:v>75.944941450608979</c:v>
                </c:pt>
                <c:pt idx="2081" formatCode="General">
                  <c:v>75.954209289460792</c:v>
                </c:pt>
                <c:pt idx="2082" formatCode="General">
                  <c:v>75.963479080234947</c:v>
                </c:pt>
                <c:pt idx="2083" formatCode="General">
                  <c:v>75.972750830812444</c:v>
                </c:pt>
                <c:pt idx="2084" formatCode="General">
                  <c:v>75.982024549092586</c:v>
                </c:pt>
                <c:pt idx="2085" formatCode="General">
                  <c:v>75.991300242993077</c:v>
                </c:pt>
                <c:pt idx="2086" formatCode="General">
                  <c:v>76.000577920450183</c:v>
                </c:pt>
                <c:pt idx="2087" formatCode="General">
                  <c:v>76.009857589418715</c:v>
                </c:pt>
                <c:pt idx="2088" formatCode="General">
                  <c:v>76.019139257872183</c:v>
                </c:pt>
                <c:pt idx="2089" formatCode="General">
                  <c:v>76.028422933802858</c:v>
                </c:pt>
                <c:pt idx="2090" formatCode="General">
                  <c:v>76.037708625221882</c:v>
                </c:pt>
                <c:pt idx="2091" formatCode="General">
                  <c:v>76.046996340159353</c:v>
                </c:pt>
                <c:pt idx="2092" formatCode="General">
                  <c:v>76.0562860866644</c:v>
                </c:pt>
                <c:pt idx="2093" formatCode="General">
                  <c:v>76.065577872805278</c:v>
                </c:pt>
                <c:pt idx="2094" formatCode="General">
                  <c:v>76.074871706669484</c:v>
                </c:pt>
                <c:pt idx="2095" formatCode="General">
                  <c:v>76.084167596363812</c:v>
                </c:pt>
                <c:pt idx="2096" formatCode="General">
                  <c:v>76.0934655500145</c:v>
                </c:pt>
                <c:pt idx="2097" formatCode="General">
                  <c:v>76.102765575767236</c:v>
                </c:pt>
                <c:pt idx="2098" formatCode="General">
                  <c:v>76.112067681787352</c:v>
                </c:pt>
                <c:pt idx="2099" formatCode="General">
                  <c:v>76.121371876259815</c:v>
                </c:pt>
                <c:pt idx="2100" formatCode="General">
                  <c:v>76.130678167389448</c:v>
                </c:pt>
                <c:pt idx="2101" formatCode="General">
                  <c:v>76.139986563400896</c:v>
                </c:pt>
                <c:pt idx="2102" formatCode="General">
                  <c:v>76.149297072538786</c:v>
                </c:pt>
                <c:pt idx="2103" formatCode="General">
                  <c:v>76.158609703067825</c:v>
                </c:pt>
                <c:pt idx="2104" formatCode="General">
                  <c:v>76.167924463272897</c:v>
                </c:pt>
                <c:pt idx="2105" formatCode="General">
                  <c:v>76.177241361459153</c:v>
                </c:pt>
                <c:pt idx="2106" formatCode="General">
                  <c:v>76.186560405952065</c:v>
                </c:pt>
                <c:pt idx="2107" formatCode="General">
                  <c:v>76.195881605097597</c:v>
                </c:pt>
                <c:pt idx="2108" formatCode="General">
                  <c:v>76.205204967262276</c:v>
                </c:pt>
                <c:pt idx="2109" formatCode="General">
                  <c:v>76.214530500833263</c:v>
                </c:pt>
                <c:pt idx="2110" formatCode="General">
                  <c:v>76.223858214218495</c:v>
                </c:pt>
                <c:pt idx="2111" formatCode="General">
                  <c:v>76.233188115846772</c:v>
                </c:pt>
                <c:pt idx="2112" formatCode="General">
                  <c:v>76.242520214167811</c:v>
                </c:pt>
                <c:pt idx="2113" formatCode="General">
                  <c:v>76.251854517652419</c:v>
                </c:pt>
                <c:pt idx="2114" formatCode="General">
                  <c:v>76.261191034792589</c:v>
                </c:pt>
                <c:pt idx="2115" formatCode="General">
                  <c:v>76.270529774101519</c:v>
                </c:pt>
                <c:pt idx="2116" formatCode="General">
                  <c:v>76.279870744113794</c:v>
                </c:pt>
                <c:pt idx="2117" formatCode="General">
                  <c:v>76.289213953385513</c:v>
                </c:pt>
                <c:pt idx="2118" formatCode="General">
                  <c:v>76.298559410494278</c:v>
                </c:pt>
                <c:pt idx="2119" formatCode="General">
                  <c:v>76.307907124039417</c:v>
                </c:pt>
                <c:pt idx="2120" formatCode="General">
                  <c:v>76.317257102642031</c:v>
                </c:pt>
                <c:pt idx="2121" formatCode="General">
                  <c:v>76.326609354945077</c:v>
                </c:pt>
                <c:pt idx="2122" formatCode="General">
                  <c:v>76.335963889613566</c:v>
                </c:pt>
                <c:pt idx="2123" formatCode="General">
                  <c:v>76.345320715334552</c:v>
                </c:pt>
                <c:pt idx="2124" formatCode="General">
                  <c:v>76.35467984081734</c:v>
                </c:pt>
                <c:pt idx="2125" formatCode="General">
                  <c:v>76.36404127479355</c:v>
                </c:pt>
                <c:pt idx="2126" formatCode="General">
                  <c:v>76.373405026017181</c:v>
                </c:pt>
                <c:pt idx="2127" formatCode="General">
                  <c:v>76.382771103264844</c:v>
                </c:pt>
                <c:pt idx="2128" formatCode="General">
                  <c:v>76.392139515335714</c:v>
                </c:pt>
                <c:pt idx="2129" formatCode="General">
                  <c:v>76.401510271051777</c:v>
                </c:pt>
                <c:pt idx="2130" formatCode="General">
                  <c:v>76.410883379257868</c:v>
                </c:pt>
                <c:pt idx="2131" formatCode="General">
                  <c:v>76.420258848821803</c:v>
                </c:pt>
                <c:pt idx="2132" formatCode="General">
                  <c:v>76.429636688634474</c:v>
                </c:pt>
                <c:pt idx="2133" formatCode="General">
                  <c:v>76.439016907610011</c:v>
                </c:pt>
                <c:pt idx="2134" formatCode="General">
                  <c:v>76.448399514685804</c:v>
                </c:pt>
                <c:pt idx="2135" formatCode="General">
                  <c:v>76.457784518822734</c:v>
                </c:pt>
                <c:pt idx="2136" formatCode="General">
                  <c:v>76.46717192900519</c:v>
                </c:pt>
                <c:pt idx="2137" formatCode="General">
                  <c:v>76.476561754241231</c:v>
                </c:pt>
                <c:pt idx="2138" formatCode="General">
                  <c:v>76.485954003562696</c:v>
                </c:pt>
                <c:pt idx="2139" formatCode="General">
                  <c:v>76.495348686025324</c:v>
                </c:pt>
                <c:pt idx="2140" formatCode="General">
                  <c:v>76.504745810708826</c:v>
                </c:pt>
                <c:pt idx="2141" formatCode="General">
                  <c:v>76.514145386717118</c:v>
                </c:pt>
                <c:pt idx="2142" formatCode="General">
                  <c:v>76.523547423178286</c:v>
                </c:pt>
                <c:pt idx="2143" formatCode="General">
                  <c:v>76.532951929244831</c:v>
                </c:pt>
                <c:pt idx="2144" formatCode="General">
                  <c:v>76.542358914093725</c:v>
                </c:pt>
                <c:pt idx="2145" formatCode="General">
                  <c:v>76.55176838692654</c:v>
                </c:pt>
                <c:pt idx="2146" formatCode="General">
                  <c:v>76.561180356969601</c:v>
                </c:pt>
                <c:pt idx="2147" formatCode="General">
                  <c:v>76.570594833474061</c:v>
                </c:pt>
                <c:pt idx="2148" formatCode="General">
                  <c:v>76.580011825716056</c:v>
                </c:pt>
                <c:pt idx="2149" formatCode="General">
                  <c:v>76.589431342996818</c:v>
                </c:pt>
                <c:pt idx="2150" formatCode="General">
                  <c:v>76.598853394642788</c:v>
                </c:pt>
                <c:pt idx="2151" formatCode="General">
                  <c:v>76.608277990005803</c:v>
                </c:pt>
                <c:pt idx="2152" formatCode="General">
                  <c:v>76.617705138463094</c:v>
                </c:pt>
                <c:pt idx="2153" formatCode="General">
                  <c:v>76.627134849417558</c:v>
                </c:pt>
                <c:pt idx="2154" formatCode="General">
                  <c:v>76.636567132297813</c:v>
                </c:pt>
                <c:pt idx="2155" formatCode="General">
                  <c:v>76.646001996558255</c:v>
                </c:pt>
                <c:pt idx="2156" formatCode="General">
                  <c:v>76.655439451679328</c:v>
                </c:pt>
                <c:pt idx="2157" formatCode="General">
                  <c:v>76.664879507167598</c:v>
                </c:pt>
                <c:pt idx="2158" formatCode="General">
                  <c:v>76.674322172555847</c:v>
                </c:pt>
                <c:pt idx="2159" formatCode="General">
                  <c:v>76.683767457403206</c:v>
                </c:pt>
                <c:pt idx="2160" formatCode="General">
                  <c:v>76.693215371295338</c:v>
                </c:pt>
                <c:pt idx="2161" formatCode="General">
                  <c:v>76.702665923844549</c:v>
                </c:pt>
                <c:pt idx="2162" formatCode="General">
                  <c:v>76.712119124689892</c:v>
                </c:pt>
                <c:pt idx="2163" formatCode="General">
                  <c:v>76.72157498349732</c:v>
                </c:pt>
                <c:pt idx="2164" formatCode="General">
                  <c:v>76.731033509959829</c:v>
                </c:pt>
                <c:pt idx="2165" formatCode="General">
                  <c:v>76.740494713797602</c:v>
                </c:pt>
                <c:pt idx="2166" formatCode="General">
                  <c:v>76.749958604758092</c:v>
                </c:pt>
                <c:pt idx="2167" formatCode="General">
                  <c:v>76.759425192616263</c:v>
                </c:pt>
                <c:pt idx="2168" formatCode="General">
                  <c:v>76.768894487174578</c:v>
                </c:pt>
                <c:pt idx="2169" formatCode="General">
                  <c:v>76.778366498263267</c:v>
                </c:pt>
                <c:pt idx="2170" formatCode="General">
                  <c:v>76.78784123574043</c:v>
                </c:pt>
                <c:pt idx="2171" formatCode="General">
                  <c:v>76.797318709492131</c:v>
                </c:pt>
                <c:pt idx="2172" formatCode="General">
                  <c:v>76.806798929432603</c:v>
                </c:pt>
                <c:pt idx="2173" formatCode="General">
                  <c:v>76.816281905504368</c:v>
                </c:pt>
                <c:pt idx="2174" formatCode="General">
                  <c:v>76.825767647678347</c:v>
                </c:pt>
                <c:pt idx="2175" formatCode="General">
                  <c:v>76.835256165954036</c:v>
                </c:pt>
                <c:pt idx="2176" formatCode="General">
                  <c:v>76.844747470359664</c:v>
                </c:pt>
                <c:pt idx="2177" formatCode="General">
                  <c:v>76.854241570952297</c:v>
                </c:pt>
                <c:pt idx="2178" formatCode="General">
                  <c:v>76.863738477818018</c:v>
                </c:pt>
                <c:pt idx="2179" formatCode="General">
                  <c:v>76.873238201072041</c:v>
                </c:pt>
                <c:pt idx="2180" formatCode="General">
                  <c:v>76.882740750858915</c:v>
                </c:pt>
                <c:pt idx="2181" formatCode="General">
                  <c:v>76.8922461373526</c:v>
                </c:pt>
                <c:pt idx="2182" formatCode="General">
                  <c:v>76.901754370756692</c:v>
                </c:pt>
                <c:pt idx="2183" formatCode="General">
                  <c:v>76.911265461304481</c:v>
                </c:pt>
                <c:pt idx="2184" formatCode="General">
                  <c:v>76.92077941925919</c:v>
                </c:pt>
                <c:pt idx="2185" formatCode="General">
                  <c:v>76.930296254914111</c:v>
                </c:pt>
                <c:pt idx="2186" formatCode="General">
                  <c:v>76.939815978592719</c:v>
                </c:pt>
                <c:pt idx="2187" formatCode="General">
                  <c:v>76.949338600648815</c:v>
                </c:pt>
                <c:pt idx="2188" formatCode="General">
                  <c:v>76.958864131466783</c:v>
                </c:pt>
                <c:pt idx="2189" formatCode="General">
                  <c:v>76.968392581461615</c:v>
                </c:pt>
                <c:pt idx="2190" formatCode="General">
                  <c:v>76.977923961079171</c:v>
                </c:pt>
                <c:pt idx="2191" formatCode="General">
                  <c:v>76.987458280796247</c:v>
                </c:pt>
                <c:pt idx="2192" formatCode="General">
                  <c:v>76.996995551120833</c:v>
                </c:pt>
                <c:pt idx="2193" formatCode="General">
                  <c:v>77.006535782592181</c:v>
                </c:pt>
                <c:pt idx="2194" formatCode="General">
                  <c:v>77.01607898578105</c:v>
                </c:pt>
                <c:pt idx="2195" formatCode="General">
                  <c:v>77.025625171289789</c:v>
                </c:pt>
                <c:pt idx="2196" formatCode="General">
                  <c:v>77.035174349752523</c:v>
                </c:pt>
                <c:pt idx="2197" formatCode="General">
                  <c:v>77.04472653183538</c:v>
                </c:pt>
                <c:pt idx="2198" formatCode="General">
                  <c:v>77.054281728236546</c:v>
                </c:pt>
                <c:pt idx="2199" formatCode="General">
                  <c:v>77.063839949686525</c:v>
                </c:pt>
                <c:pt idx="2200" formatCode="General">
                  <c:v>77.073401206948276</c:v>
                </c:pt>
                <c:pt idx="2201" formatCode="General">
                  <c:v>77.082965510817331</c:v>
                </c:pt>
                <c:pt idx="2202" formatCode="General">
                  <c:v>77.092532872122035</c:v>
                </c:pt>
                <c:pt idx="2203" formatCode="General">
                  <c:v>77.102103301723687</c:v>
                </c:pt>
                <c:pt idx="2204" formatCode="General">
                  <c:v>77.111676810516713</c:v>
                </c:pt>
                <c:pt idx="2205" formatCode="General">
                  <c:v>77.121253409428846</c:v>
                </c:pt>
                <c:pt idx="2206" formatCode="General">
                  <c:v>77.130833109421218</c:v>
                </c:pt>
                <c:pt idx="2207" formatCode="General">
                  <c:v>77.140415921488739</c:v>
                </c:pt>
                <c:pt idx="2208" formatCode="General">
                  <c:v>77.150001856659998</c:v>
                </c:pt>
                <c:pt idx="2209" formatCode="General">
                  <c:v>77.159590925997662</c:v>
                </c:pt>
                <c:pt idx="2210" formatCode="General">
                  <c:v>77.169183140598548</c:v>
                </c:pt>
                <c:pt idx="2211" formatCode="General">
                  <c:v>77.178778511593848</c:v>
                </c:pt>
                <c:pt idx="2212" formatCode="General">
                  <c:v>77.188377050149228</c:v>
                </c:pt>
                <c:pt idx="2213" formatCode="General">
                  <c:v>77.197978767465116</c:v>
                </c:pt>
                <c:pt idx="2214" formatCode="General">
                  <c:v>77.207583674776828</c:v>
                </c:pt>
                <c:pt idx="2215" formatCode="General">
                  <c:v>77.217191783354707</c:v>
                </c:pt>
                <c:pt idx="2216" formatCode="General">
                  <c:v>77.226803104504455</c:v>
                </c:pt>
                <c:pt idx="2217" formatCode="General">
                  <c:v>77.236417649567073</c:v>
                </c:pt>
                <c:pt idx="2218" formatCode="General">
                  <c:v>77.246035429919345</c:v>
                </c:pt>
                <c:pt idx="2219" formatCode="General">
                  <c:v>77.255656456973782</c:v>
                </c:pt>
                <c:pt idx="2220" formatCode="General">
                  <c:v>77.26528074217893</c:v>
                </c:pt>
                <c:pt idx="2221" formatCode="General">
                  <c:v>77.274908297019522</c:v>
                </c:pt>
                <c:pt idx="2222" formatCode="General">
                  <c:v>77.284539133016693</c:v>
                </c:pt>
                <c:pt idx="2223" formatCode="General">
                  <c:v>77.294173261728147</c:v>
                </c:pt>
                <c:pt idx="2224" formatCode="General">
                  <c:v>77.303810694748393</c:v>
                </c:pt>
                <c:pt idx="2225" formatCode="General">
                  <c:v>77.313451443708843</c:v>
                </c:pt>
                <c:pt idx="2226" formatCode="General">
                  <c:v>77.323095520278144</c:v>
                </c:pt>
                <c:pt idx="2227" formatCode="General">
                  <c:v>77.332742936162276</c:v>
                </c:pt>
                <c:pt idx="2228" formatCode="General">
                  <c:v>77.34239370310479</c:v>
                </c:pt>
                <c:pt idx="2229" formatCode="General">
                  <c:v>77.352047832886967</c:v>
                </c:pt>
                <c:pt idx="2230" formatCode="General">
                  <c:v>77.361705337328118</c:v>
                </c:pt>
                <c:pt idx="2231" formatCode="General">
                  <c:v>77.371366228285638</c:v>
                </c:pt>
                <c:pt idx="2232" formatCode="General">
                  <c:v>77.381030517655333</c:v>
                </c:pt>
                <c:pt idx="2233" formatCode="General">
                  <c:v>77.390698217371593</c:v>
                </c:pt>
                <c:pt idx="2234" formatCode="General">
                  <c:v>77.400369339407575</c:v>
                </c:pt>
                <c:pt idx="2235" formatCode="General">
                  <c:v>77.410043895775416</c:v>
                </c:pt>
                <c:pt idx="2236" formatCode="General">
                  <c:v>77.419721898526447</c:v>
                </c:pt>
                <c:pt idx="2237" formatCode="General">
                  <c:v>77.429403359751433</c:v>
                </c:pt>
                <c:pt idx="2238" formatCode="General">
                  <c:v>77.439088291580731</c:v>
                </c:pt>
                <c:pt idx="2239" formatCode="General">
                  <c:v>77.448776706184546</c:v>
                </c:pt>
                <c:pt idx="2240" formatCode="General">
                  <c:v>77.458468615773114</c:v>
                </c:pt>
                <c:pt idx="2241" formatCode="General">
                  <c:v>77.46816403259696</c:v>
                </c:pt>
                <c:pt idx="2242" formatCode="General">
                  <c:v>77.477862968947051</c:v>
                </c:pt>
                <c:pt idx="2243" formatCode="General">
                  <c:v>77.487565437155098</c:v>
                </c:pt>
                <c:pt idx="2244" formatCode="General">
                  <c:v>77.497271449593711</c:v>
                </c:pt>
                <c:pt idx="2245" formatCode="General">
                  <c:v>77.506981018676612</c:v>
                </c:pt>
                <c:pt idx="2246" formatCode="General">
                  <c:v>77.516694156858932</c:v>
                </c:pt>
                <c:pt idx="2247" formatCode="General">
                  <c:v>77.526410876637371</c:v>
                </c:pt>
                <c:pt idx="2248" formatCode="General">
                  <c:v>77.536131190550449</c:v>
                </c:pt>
                <c:pt idx="2249" formatCode="General">
                  <c:v>77.54585511117871</c:v>
                </c:pt>
                <c:pt idx="2250" formatCode="General">
                  <c:v>77.555582651144988</c:v>
                </c:pt>
                <c:pt idx="2251" formatCode="General">
                  <c:v>77.565313823114636</c:v>
                </c:pt>
                <c:pt idx="2252" formatCode="General">
                  <c:v>77.57504863979571</c:v>
                </c:pt>
                <c:pt idx="2253" formatCode="General">
                  <c:v>77.584787113939228</c:v>
                </c:pt>
                <c:pt idx="2254" formatCode="General">
                  <c:v>77.594529258339435</c:v>
                </c:pt>
                <c:pt idx="2255" formatCode="General">
                  <c:v>77.604275085834018</c:v>
                </c:pt>
                <c:pt idx="2256" formatCode="General">
                  <c:v>77.614024609304352</c:v>
                </c:pt>
                <c:pt idx="2257" formatCode="General">
                  <c:v>77.62377784167569</c:v>
                </c:pt>
                <c:pt idx="2258" formatCode="General">
                  <c:v>77.633534795917456</c:v>
                </c:pt>
                <c:pt idx="2259" formatCode="General">
                  <c:v>77.643295485043524</c:v>
                </c:pt>
                <c:pt idx="2260" formatCode="General">
                  <c:v>77.653059922112362</c:v>
                </c:pt>
                <c:pt idx="2261" formatCode="General">
                  <c:v>77.66282812022736</c:v>
                </c:pt>
                <c:pt idx="2262" formatCode="General">
                  <c:v>77.672600092537039</c:v>
                </c:pt>
                <c:pt idx="2263" formatCode="General">
                  <c:v>77.682375852235339</c:v>
                </c:pt>
                <c:pt idx="2264" formatCode="General">
                  <c:v>77.692155412561789</c:v>
                </c:pt>
                <c:pt idx="2265" formatCode="General">
                  <c:v>77.70193878680189</c:v>
                </c:pt>
                <c:pt idx="2266" formatCode="General">
                  <c:v>77.711725988287242</c:v>
                </c:pt>
                <c:pt idx="2267" formatCode="General">
                  <c:v>77.721517030395873</c:v>
                </c:pt>
                <c:pt idx="2268" formatCode="General">
                  <c:v>77.731311926552479</c:v>
                </c:pt>
                <c:pt idx="2269" formatCode="General">
                  <c:v>77.741110690228695</c:v>
                </c:pt>
                <c:pt idx="2270" formatCode="General">
                  <c:v>77.75091333494332</c:v>
                </c:pt>
                <c:pt idx="2271" formatCode="General">
                  <c:v>77.760719874262634</c:v>
                </c:pt>
                <c:pt idx="2272" formatCode="General">
                  <c:v>77.770530321800635</c:v>
                </c:pt>
                <c:pt idx="2273" formatCode="General">
                  <c:v>77.780344691219284</c:v>
                </c:pt>
                <c:pt idx="2274" formatCode="General">
                  <c:v>77.790162996228844</c:v>
                </c:pt>
                <c:pt idx="2275" formatCode="General">
                  <c:v>77.799985250588037</c:v>
                </c:pt>
                <c:pt idx="2276" formatCode="General">
                  <c:v>77.809811468104485</c:v>
                </c:pt>
                <c:pt idx="2277" formatCode="General">
                  <c:v>77.819641662634794</c:v>
                </c:pt>
                <c:pt idx="2278" formatCode="General">
                  <c:v>77.829475848084968</c:v>
                </c:pt>
                <c:pt idx="2279" formatCode="General">
                  <c:v>77.839314038410649</c:v>
                </c:pt>
                <c:pt idx="2280" formatCode="General">
                  <c:v>77.849156247617358</c:v>
                </c:pt>
                <c:pt idx="2281" formatCode="General">
                  <c:v>77.859002489760854</c:v>
                </c:pt>
                <c:pt idx="2282" formatCode="General">
                  <c:v>77.868852778947343</c:v>
                </c:pt>
                <c:pt idx="2283" formatCode="General">
                  <c:v>77.878707129333833</c:v>
                </c:pt>
                <c:pt idx="2284" formatCode="General">
                  <c:v>77.888565555128338</c:v>
                </c:pt>
                <c:pt idx="2285" formatCode="General">
                  <c:v>77.898428070590285</c:v>
                </c:pt>
                <c:pt idx="2286" formatCode="General">
                  <c:v>77.908294690030658</c:v>
                </c:pt>
                <c:pt idx="2287" formatCode="General">
                  <c:v>77.918165427812454</c:v>
                </c:pt>
                <c:pt idx="2288" formatCode="General">
                  <c:v>77.928040298350851</c:v>
                </c:pt>
                <c:pt idx="2289" formatCode="General">
                  <c:v>77.937919316113579</c:v>
                </c:pt>
                <c:pt idx="2290" formatCode="General">
                  <c:v>77.947802495621175</c:v>
                </c:pt>
                <c:pt idx="2291" formatCode="General">
                  <c:v>77.95768985144737</c:v>
                </c:pt>
                <c:pt idx="2292" formatCode="General">
                  <c:v>77.967581398219266</c:v>
                </c:pt>
                <c:pt idx="2293" formatCode="General">
                  <c:v>77.97747715061773</c:v>
                </c:pt>
                <c:pt idx="2294" formatCode="General">
                  <c:v>77.987377123377726</c:v>
                </c:pt>
                <c:pt idx="2295" formatCode="General">
                  <c:v>77.997281331288534</c:v>
                </c:pt>
                <c:pt idx="2296" formatCode="General">
                  <c:v>78.007189789194172</c:v>
                </c:pt>
                <c:pt idx="2297" formatCode="General">
                  <c:v>78.017102511993585</c:v>
                </c:pt>
                <c:pt idx="2298" formatCode="General">
                  <c:v>78.027019514641097</c:v>
                </c:pt>
                <c:pt idx="2299" formatCode="General">
                  <c:v>78.036940812146668</c:v>
                </c:pt>
                <c:pt idx="2300" formatCode="General">
                  <c:v>78.046866419576176</c:v>
                </c:pt>
                <c:pt idx="2301" formatCode="General">
                  <c:v>78.056796352051848</c:v>
                </c:pt>
                <c:pt idx="2302" formatCode="General">
                  <c:v>78.066730624752481</c:v>
                </c:pt>
                <c:pt idx="2303" formatCode="General">
                  <c:v>78.076669252913831</c:v>
                </c:pt>
                <c:pt idx="2304" formatCode="General">
                  <c:v>78.086612251828939</c:v>
                </c:pt>
                <c:pt idx="2305" formatCode="General">
                  <c:v>78.096559636848468</c:v>
                </c:pt>
                <c:pt idx="2306" formatCode="General">
                  <c:v>78.106511423380994</c:v>
                </c:pt>
                <c:pt idx="2307" formatCode="General">
                  <c:v>78.116467626893439</c:v>
                </c:pt>
                <c:pt idx="2308" formatCode="General">
                  <c:v>78.126428262911347</c:v>
                </c:pt>
                <c:pt idx="2309" formatCode="General">
                  <c:v>78.136393347019208</c:v>
                </c:pt>
                <c:pt idx="2310" formatCode="General">
                  <c:v>78.146362894860857</c:v>
                </c:pt>
                <c:pt idx="2311" formatCode="General">
                  <c:v>78.156336922139843</c:v>
                </c:pt>
                <c:pt idx="2312" formatCode="General">
                  <c:v>78.16631544461967</c:v>
                </c:pt>
                <c:pt idx="2313" formatCode="General">
                  <c:v>78.176298478124295</c:v>
                </c:pt>
                <c:pt idx="2314" formatCode="General">
                  <c:v>78.186286038538398</c:v>
                </c:pt>
                <c:pt idx="2315" formatCode="General">
                  <c:v>78.196278141807738</c:v>
                </c:pt>
                <c:pt idx="2316" formatCode="General">
                  <c:v>78.206274803939579</c:v>
                </c:pt>
                <c:pt idx="2317" formatCode="General">
                  <c:v>78.216276041002999</c:v>
                </c:pt>
                <c:pt idx="2318" formatCode="General">
                  <c:v>78.226281869129267</c:v>
                </c:pt>
                <c:pt idx="2319" formatCode="General">
                  <c:v>78.236292304512233</c:v>
                </c:pt>
                <c:pt idx="2320" formatCode="General">
                  <c:v>78.246307363408704</c:v>
                </c:pt>
                <c:pt idx="2321" formatCode="General">
                  <c:v>78.256327062138809</c:v>
                </c:pt>
                <c:pt idx="2322" formatCode="General">
                  <c:v>78.266351417086369</c:v>
                </c:pt>
                <c:pt idx="2323" formatCode="General">
                  <c:v>78.276380444699285</c:v>
                </c:pt>
                <c:pt idx="2324" formatCode="General">
                  <c:v>78.286414161489944</c:v>
                </c:pt>
                <c:pt idx="2325" formatCode="General">
                  <c:v>78.296452584035592</c:v>
                </c:pt>
                <c:pt idx="2326" formatCode="General">
                  <c:v>78.306495728978717</c:v>
                </c:pt>
                <c:pt idx="2327" formatCode="General">
                  <c:v>78.316543613027463</c:v>
                </c:pt>
                <c:pt idx="2328" formatCode="General">
                  <c:v>78.326596252955994</c:v>
                </c:pt>
                <c:pt idx="2329" formatCode="General">
                  <c:v>78.336653665604956</c:v>
                </c:pt>
                <c:pt idx="2330" formatCode="General">
                  <c:v>78.346715867881784</c:v>
                </c:pt>
                <c:pt idx="2331" formatCode="General">
                  <c:v>78.356782876761201</c:v>
                </c:pt>
                <c:pt idx="2332" formatCode="General">
                  <c:v>78.366854709285576</c:v>
                </c:pt>
                <c:pt idx="2333" formatCode="General">
                  <c:v>78.376931382565388</c:v>
                </c:pt>
                <c:pt idx="2334" formatCode="General">
                  <c:v>78.387012913779557</c:v>
                </c:pt>
                <c:pt idx="2335" formatCode="General">
                  <c:v>78.397099320175897</c:v>
                </c:pt>
                <c:pt idx="2336" formatCode="General">
                  <c:v>78.407190619071628</c:v>
                </c:pt>
                <c:pt idx="2337" formatCode="General">
                  <c:v>78.417286827853673</c:v>
                </c:pt>
                <c:pt idx="2338" formatCode="General">
                  <c:v>78.427387963979072</c:v>
                </c:pt>
                <c:pt idx="2339" formatCode="General">
                  <c:v>78.437494044975637</c:v>
                </c:pt>
                <c:pt idx="2340" formatCode="General">
                  <c:v>78.447605088442074</c:v>
                </c:pt>
                <c:pt idx="2341" formatCode="General">
                  <c:v>78.45772111204866</c:v>
                </c:pt>
                <c:pt idx="2342" formatCode="General">
                  <c:v>78.467842133537602</c:v>
                </c:pt>
                <c:pt idx="2343" formatCode="General">
                  <c:v>78.477968170723443</c:v>
                </c:pt>
                <c:pt idx="2344" formatCode="General">
                  <c:v>78.488099241493558</c:v>
                </c:pt>
                <c:pt idx="2345" formatCode="General">
                  <c:v>78.498235363808604</c:v>
                </c:pt>
                <c:pt idx="2346" formatCode="General">
                  <c:v>78.508376555702981</c:v>
                </c:pt>
                <c:pt idx="2347" formatCode="General">
                  <c:v>78.518522835285268</c:v>
                </c:pt>
                <c:pt idx="2348" formatCode="General">
                  <c:v>78.528674220738694</c:v>
                </c:pt>
                <c:pt idx="2349" formatCode="General">
                  <c:v>78.538830730321592</c:v>
                </c:pt>
                <c:pt idx="2350" formatCode="General">
                  <c:v>78.548992382367913</c:v>
                </c:pt>
                <c:pt idx="2351" formatCode="General">
                  <c:v>78.559159195287634</c:v>
                </c:pt>
                <c:pt idx="2352" formatCode="General">
                  <c:v>78.569331187567329</c:v>
                </c:pt>
                <c:pt idx="2353" formatCode="General">
                  <c:v>78.579508377770537</c:v>
                </c:pt>
                <c:pt idx="2354" formatCode="General">
                  <c:v>78.589690784538305</c:v>
                </c:pt>
                <c:pt idx="2355" formatCode="General">
                  <c:v>78.599878426589711</c:v>
                </c:pt>
                <c:pt idx="2356" formatCode="General">
                  <c:v>78.610071322722291</c:v>
                </c:pt>
                <c:pt idx="2357" formatCode="General">
                  <c:v>78.620269491812593</c:v>
                </c:pt>
                <c:pt idx="2358" formatCode="General">
                  <c:v>78.630472952816632</c:v>
                </c:pt>
                <c:pt idx="2359" formatCode="General">
                  <c:v>78.640681724770388</c:v>
                </c:pt>
                <c:pt idx="2360" formatCode="General">
                  <c:v>78.650895826790361</c:v>
                </c:pt>
                <c:pt idx="2361" formatCode="General">
                  <c:v>78.661115278074064</c:v>
                </c:pt>
                <c:pt idx="2362" formatCode="General">
                  <c:v>78.671340097900554</c:v>
                </c:pt>
                <c:pt idx="2363" formatCode="General">
                  <c:v>78.681570305630913</c:v>
                </c:pt>
                <c:pt idx="2364" formatCode="General">
                  <c:v>78.691805920708774</c:v>
                </c:pt>
                <c:pt idx="2365" formatCode="General">
                  <c:v>78.702046962660901</c:v>
                </c:pt>
                <c:pt idx="2366" formatCode="General">
                  <c:v>78.712293451097707</c:v>
                </c:pt>
                <c:pt idx="2367" formatCode="General">
                  <c:v>78.722545405713731</c:v>
                </c:pt>
                <c:pt idx="2368" formatCode="General">
                  <c:v>78.73280284628828</c:v>
                </c:pt>
                <c:pt idx="2369" formatCode="General">
                  <c:v>78.743065792685897</c:v>
                </c:pt>
                <c:pt idx="2370" formatCode="General">
                  <c:v>78.753334264856932</c:v>
                </c:pt>
                <c:pt idx="2371" formatCode="General">
                  <c:v>78.763608282838106</c:v>
                </c:pt>
                <c:pt idx="2372" formatCode="General">
                  <c:v>78.773887866753086</c:v>
                </c:pt>
                <c:pt idx="2373" formatCode="General">
                  <c:v>78.784173036813002</c:v>
                </c:pt>
                <c:pt idx="2374" formatCode="General">
                  <c:v>78.794463813317066</c:v>
                </c:pt>
                <c:pt idx="2375" formatCode="General">
                  <c:v>78.804760216653136</c:v>
                </c:pt>
                <c:pt idx="2376" formatCode="General">
                  <c:v>78.815062267298259</c:v>
                </c:pt>
                <c:pt idx="2377" formatCode="General">
                  <c:v>78.825369985819322</c:v>
                </c:pt>
                <c:pt idx="2378" formatCode="General">
                  <c:v>78.835683392873534</c:v>
                </c:pt>
                <c:pt idx="2379" formatCode="General">
                  <c:v>78.846002509209143</c:v>
                </c:pt>
                <c:pt idx="2380" formatCode="General">
                  <c:v>78.85632735566594</c:v>
                </c:pt>
                <c:pt idx="2381" formatCode="General">
                  <c:v>78.866657953175917</c:v>
                </c:pt>
                <c:pt idx="2382" formatCode="General">
                  <c:v>78.876994322763835</c:v>
                </c:pt>
                <c:pt idx="2383" formatCode="General">
                  <c:v>78.887336485547877</c:v>
                </c:pt>
                <c:pt idx="2384" formatCode="General">
                  <c:v>78.897684462740216</c:v>
                </c:pt>
                <c:pt idx="2385" formatCode="General">
                  <c:v>78.908038275647726</c:v>
                </c:pt>
                <c:pt idx="2386" formatCode="General">
                  <c:v>78.918397945672467</c:v>
                </c:pt>
                <c:pt idx="2387" formatCode="General">
                  <c:v>78.928763494312449</c:v>
                </c:pt>
                <c:pt idx="2388" formatCode="General">
                  <c:v>78.939134943162244</c:v>
                </c:pt>
                <c:pt idx="2389" formatCode="General">
                  <c:v>78.949512313913587</c:v>
                </c:pt>
                <c:pt idx="2390" formatCode="General">
                  <c:v>78.959895628356065</c:v>
                </c:pt>
                <c:pt idx="2391" formatCode="General">
                  <c:v>78.970284908377735</c:v>
                </c:pt>
                <c:pt idx="2392" formatCode="General">
                  <c:v>78.98068017596583</c:v>
                </c:pt>
                <c:pt idx="2393" formatCode="General">
                  <c:v>78.9910814532074</c:v>
                </c:pt>
                <c:pt idx="2394" formatCode="General">
                  <c:v>79.001488762289966</c:v>
                </c:pt>
                <c:pt idx="2395" formatCode="General">
                  <c:v>79.011902125502274</c:v>
                </c:pt>
                <c:pt idx="2396" formatCode="General">
                  <c:v>79.022321565234847</c:v>
                </c:pt>
                <c:pt idx="2397" formatCode="General">
                  <c:v>79.032747103980824</c:v>
                </c:pt>
                <c:pt idx="2398" formatCode="General">
                  <c:v>79.043178764336517</c:v>
                </c:pt>
                <c:pt idx="2399" formatCode="General">
                  <c:v>79.053616569002259</c:v>
                </c:pt>
                <c:pt idx="2400" formatCode="General">
                  <c:v>79.064060540782947</c:v>
                </c:pt>
                <c:pt idx="2401" formatCode="General">
                  <c:v>79.074510702588896</c:v>
                </c:pt>
                <c:pt idx="2402" formatCode="General">
                  <c:v>79.084967077436488</c:v>
                </c:pt>
                <c:pt idx="2403" formatCode="General">
                  <c:v>79.095429688448874</c:v>
                </c:pt>
                <c:pt idx="2404" formatCode="General">
                  <c:v>79.105898558856808</c:v>
                </c:pt>
                <c:pt idx="2405" formatCode="General">
                  <c:v>79.116373711999273</c:v>
                </c:pt>
                <c:pt idx="2406" formatCode="General">
                  <c:v>79.126855171324308</c:v>
                </c:pt>
                <c:pt idx="2407" formatCode="General">
                  <c:v>79.137342960389702</c:v>
                </c:pt>
                <c:pt idx="2408" formatCode="General">
                  <c:v>79.147837102863775</c:v>
                </c:pt>
                <c:pt idx="2409" formatCode="General">
                  <c:v>79.158337622526147</c:v>
                </c:pt>
                <c:pt idx="2410" formatCode="General">
                  <c:v>79.168844543268534</c:v>
                </c:pt>
                <c:pt idx="2411" formatCode="General">
                  <c:v>79.179357889095428</c:v>
                </c:pt>
                <c:pt idx="2412" formatCode="General">
                  <c:v>79.189877684125037</c:v>
                </c:pt>
                <c:pt idx="2413" formatCode="General">
                  <c:v>79.200403952589923</c:v>
                </c:pt>
                <c:pt idx="2414" formatCode="General">
                  <c:v>79.2109367188379</c:v>
                </c:pt>
                <c:pt idx="2415" formatCode="General">
                  <c:v>79.221476007332797</c:v>
                </c:pt>
                <c:pt idx="2416" formatCode="General">
                  <c:v>79.232021842655314</c:v>
                </c:pt>
                <c:pt idx="2417" formatCode="General">
                  <c:v>79.242574249503747</c:v>
                </c:pt>
                <c:pt idx="2418" formatCode="General">
                  <c:v>79.253133252694951</c:v>
                </c:pt>
                <c:pt idx="2419" formatCode="General">
                  <c:v>79.263698877165041</c:v>
                </c:pt>
                <c:pt idx="2420" formatCode="General">
                  <c:v>79.274271147970353</c:v>
                </c:pt>
                <c:pt idx="2421" formatCode="General">
                  <c:v>79.284850090288188</c:v>
                </c:pt>
                <c:pt idx="2422" formatCode="General">
                  <c:v>79.295435729417733</c:v>
                </c:pt>
                <c:pt idx="2423" formatCode="General">
                  <c:v>79.306028090780941</c:v>
                </c:pt>
                <c:pt idx="2424" formatCode="General">
                  <c:v>79.316627199923346</c:v>
                </c:pt>
                <c:pt idx="2425" formatCode="General">
                  <c:v>79.327233082514965</c:v>
                </c:pt>
                <c:pt idx="2426" formatCode="General">
                  <c:v>79.337845764351215</c:v>
                </c:pt>
                <c:pt idx="2427" formatCode="General">
                  <c:v>79.348465271353788</c:v>
                </c:pt>
                <c:pt idx="2428" formatCode="General">
                  <c:v>79.359091629571552</c:v>
                </c:pt>
                <c:pt idx="2429" formatCode="General">
                  <c:v>79.369724865181468</c:v>
                </c:pt>
                <c:pt idx="2430" formatCode="General">
                  <c:v>79.380365004489533</c:v>
                </c:pt>
                <c:pt idx="2431" formatCode="General">
                  <c:v>79.391012073931634</c:v>
                </c:pt>
                <c:pt idx="2432" formatCode="General">
                  <c:v>79.401666100074621</c:v>
                </c:pt>
                <c:pt idx="2433" formatCode="General">
                  <c:v>79.412327109617109</c:v>
                </c:pt>
                <c:pt idx="2434" formatCode="General">
                  <c:v>79.422995129390557</c:v>
                </c:pt>
                <c:pt idx="2435" formatCode="General">
                  <c:v>79.433670186360132</c:v>
                </c:pt>
                <c:pt idx="2436" formatCode="General">
                  <c:v>79.444352307625749</c:v>
                </c:pt>
                <c:pt idx="2437" formatCode="General">
                  <c:v>79.455041520423023</c:v>
                </c:pt>
                <c:pt idx="2438" formatCode="General">
                  <c:v>79.465737852124278</c:v>
                </c:pt>
                <c:pt idx="2439" formatCode="General">
                  <c:v>79.476441330239524</c:v>
                </c:pt>
                <c:pt idx="2440" formatCode="General">
                  <c:v>79.487151982417487</c:v>
                </c:pt>
                <c:pt idx="2441" formatCode="General">
                  <c:v>79.497869836446654</c:v>
                </c:pt>
                <c:pt idx="2442" formatCode="General">
                  <c:v>79.508594920256229</c:v>
                </c:pt>
                <c:pt idx="2443" formatCode="General">
                  <c:v>79.519327261917226</c:v>
                </c:pt>
                <c:pt idx="2444" formatCode="General">
                  <c:v>79.530066889643535</c:v>
                </c:pt>
                <c:pt idx="2445" formatCode="General">
                  <c:v>79.540813831792917</c:v>
                </c:pt>
                <c:pt idx="2446" formatCode="General">
                  <c:v>79.551568116868111</c:v>
                </c:pt>
                <c:pt idx="2447" formatCode="General">
                  <c:v>79.562329773517916</c:v>
                </c:pt>
                <c:pt idx="2448" formatCode="General">
                  <c:v>79.573098830538271</c:v>
                </c:pt>
                <c:pt idx="2449" formatCode="General">
                  <c:v>79.58387531687336</c:v>
                </c:pt>
                <c:pt idx="2450" formatCode="General">
                  <c:v>79.594659261616727</c:v>
                </c:pt>
                <c:pt idx="2451" formatCode="General">
                  <c:v>79.605450694012333</c:v>
                </c:pt>
                <c:pt idx="2452" formatCode="General">
                  <c:v>79.616249643455788</c:v>
                </c:pt>
                <c:pt idx="2453" formatCode="General">
                  <c:v>79.627056139495451</c:v>
                </c:pt>
                <c:pt idx="2454" formatCode="General">
                  <c:v>79.63787021183353</c:v>
                </c:pt>
                <c:pt idx="2455" formatCode="General">
                  <c:v>79.648691890327299</c:v>
                </c:pt>
                <c:pt idx="2456" formatCode="General">
                  <c:v>79.659521204990313</c:v>
                </c:pt>
                <c:pt idx="2457" formatCode="General">
                  <c:v>79.670358185993464</c:v>
                </c:pt>
                <c:pt idx="2458" formatCode="General">
                  <c:v>79.681202863666343</c:v>
                </c:pt>
                <c:pt idx="2459" formatCode="General">
                  <c:v>79.692055268498279</c:v>
                </c:pt>
                <c:pt idx="2460" formatCode="General">
                  <c:v>79.702915431139729</c:v>
                </c:pt>
                <c:pt idx="2461" formatCode="General">
                  <c:v>79.713783382403378</c:v>
                </c:pt>
                <c:pt idx="2462" formatCode="General">
                  <c:v>79.724659153265407</c:v>
                </c:pt>
                <c:pt idx="2463" formatCode="General">
                  <c:v>79.735542774866843</c:v>
                </c:pt>
                <c:pt idx="2464" formatCode="General">
                  <c:v>79.746434278514727</c:v>
                </c:pt>
                <c:pt idx="2465" formatCode="General">
                  <c:v>79.7573336956834</c:v>
                </c:pt>
                <c:pt idx="2466" formatCode="General">
                  <c:v>79.768241058015889</c:v>
                </c:pt>
                <c:pt idx="2467" formatCode="General">
                  <c:v>79.779156397325082</c:v>
                </c:pt>
                <c:pt idx="2468" formatCode="General">
                  <c:v>79.790079745595165</c:v>
                </c:pt>
                <c:pt idx="2469" formatCode="General">
                  <c:v>79.801011134982872</c:v>
                </c:pt>
                <c:pt idx="2470" formatCode="General">
                  <c:v>79.811950597818907</c:v>
                </c:pt>
                <c:pt idx="2471" formatCode="General">
                  <c:v>79.822898166609235</c:v>
                </c:pt>
                <c:pt idx="2472" formatCode="General">
                  <c:v>79.833853874036464</c:v>
                </c:pt>
                <c:pt idx="2473" formatCode="General">
                  <c:v>79.844817752961291</c:v>
                </c:pt>
                <c:pt idx="2474" formatCode="General">
                  <c:v>79.85578983642381</c:v>
                </c:pt>
                <c:pt idx="2475" formatCode="General">
                  <c:v>79.866770157645021</c:v>
                </c:pt>
                <c:pt idx="2476" formatCode="General">
                  <c:v>79.877758750028207</c:v>
                </c:pt>
                <c:pt idx="2477" formatCode="General">
                  <c:v>79.88875564716038</c:v>
                </c:pt>
                <c:pt idx="2478" formatCode="General">
                  <c:v>79.899760882813723</c:v>
                </c:pt>
                <c:pt idx="2479" formatCode="General">
                  <c:v>79.910774490947105</c:v>
                </c:pt>
                <c:pt idx="2480" formatCode="General">
                  <c:v>79.921796505707562</c:v>
                </c:pt>
                <c:pt idx="2481" formatCode="General">
                  <c:v>79.932826961431729</c:v>
                </c:pt>
                <c:pt idx="2482" formatCode="General">
                  <c:v>79.943865892647466</c:v>
                </c:pt>
                <c:pt idx="2483" formatCode="General">
                  <c:v>79.954913334075343</c:v>
                </c:pt>
                <c:pt idx="2484" formatCode="General">
                  <c:v>79.965969320630137</c:v>
                </c:pt>
                <c:pt idx="2485" formatCode="General">
                  <c:v>79.977033887422479</c:v>
                </c:pt>
                <c:pt idx="2486" formatCode="General">
                  <c:v>79.988107069760389</c:v>
                </c:pt>
                <c:pt idx="2487" formatCode="General">
                  <c:v>79.999188903150895</c:v>
                </c:pt>
                <c:pt idx="2488" formatCode="General">
                  <c:v>80.010279423301611</c:v>
                </c:pt>
                <c:pt idx="2489" formatCode="General">
                  <c:v>80.021378666122416</c:v>
                </c:pt>
                <c:pt idx="2490" formatCode="General">
                  <c:v>80.032486667727085</c:v>
                </c:pt>
                <c:pt idx="2491" formatCode="General">
                  <c:v>80.043603464434923</c:v>
                </c:pt>
                <c:pt idx="2492" formatCode="General">
                  <c:v>80.054729092772476</c:v>
                </c:pt>
                <c:pt idx="2493" formatCode="General">
                  <c:v>80.065863589475228</c:v>
                </c:pt>
                <c:pt idx="2494" formatCode="General">
                  <c:v>80.077006991489327</c:v>
                </c:pt>
                <c:pt idx="2495" formatCode="General">
                  <c:v>80.088159335973302</c:v>
                </c:pt>
                <c:pt idx="2496" formatCode="General">
                  <c:v>80.09932066029981</c:v>
                </c:pt>
                <c:pt idx="2497" formatCode="General">
                  <c:v>80.110491002057429</c:v>
                </c:pt>
                <c:pt idx="2498" formatCode="General">
                  <c:v>80.121670399052434</c:v>
                </c:pt>
                <c:pt idx="2499" formatCode="General">
                  <c:v>80.13285888931064</c:v>
                </c:pt>
                <c:pt idx="2500" formatCode="General">
                  <c:v>80.144056511079171</c:v>
                </c:pt>
                <c:pt idx="2501" formatCode="General">
                  <c:v>80.155263302828345</c:v>
                </c:pt>
                <c:pt idx="2502" formatCode="General">
                  <c:v>80.166479303253567</c:v>
                </c:pt>
                <c:pt idx="2503" formatCode="General">
                  <c:v>80.177704551277145</c:v>
                </c:pt>
                <c:pt idx="2504" formatCode="General">
                  <c:v>80.188939086050269</c:v>
                </c:pt>
                <c:pt idx="2505" formatCode="General">
                  <c:v>80.200182946954911</c:v>
                </c:pt>
                <c:pt idx="2506" formatCode="General">
                  <c:v>80.211436173605762</c:v>
                </c:pt>
                <c:pt idx="2507" formatCode="General">
                  <c:v>80.222698805852247</c:v>
                </c:pt>
                <c:pt idx="2508" formatCode="General">
                  <c:v>80.233970883780444</c:v>
                </c:pt>
                <c:pt idx="2509" formatCode="General">
                  <c:v>80.24525244771516</c:v>
                </c:pt>
                <c:pt idx="2510" formatCode="General">
                  <c:v>80.256543538221962</c:v>
                </c:pt>
                <c:pt idx="2511" formatCode="General">
                  <c:v>80.267844196109181</c:v>
                </c:pt>
                <c:pt idx="2512" formatCode="General">
                  <c:v>80.279154462430057</c:v>
                </c:pt>
                <c:pt idx="2513" formatCode="General">
                  <c:v>80.290474378484788</c:v>
                </c:pt>
                <c:pt idx="2514" formatCode="General">
                  <c:v>80.301803985822716</c:v>
                </c:pt>
                <c:pt idx="2515" formatCode="General">
                  <c:v>80.313143326244415</c:v>
                </c:pt>
                <c:pt idx="2516" formatCode="General">
                  <c:v>80.324492441803898</c:v>
                </c:pt>
                <c:pt idx="2517" formatCode="General">
                  <c:v>80.335851374810801</c:v>
                </c:pt>
                <c:pt idx="2518" formatCode="General">
                  <c:v>80.347220167832646</c:v>
                </c:pt>
                <c:pt idx="2519" formatCode="General">
                  <c:v>80.358598863696983</c:v>
                </c:pt>
                <c:pt idx="2520" formatCode="General">
                  <c:v>80.36998750549381</c:v>
                </c:pt>
                <c:pt idx="2521" formatCode="General">
                  <c:v>80.381386136577689</c:v>
                </c:pt>
                <c:pt idx="2522" formatCode="General">
                  <c:v>80.392794800570272</c:v>
                </c:pt>
                <c:pt idx="2523" formatCode="General">
                  <c:v>80.404213541362452</c:v>
                </c:pt>
                <c:pt idx="2524" formatCode="General">
                  <c:v>80.415642403116891</c:v>
                </c:pt>
                <c:pt idx="2525" formatCode="General">
                  <c:v>80.427081430270363</c:v>
                </c:pt>
                <c:pt idx="2526" formatCode="General">
                  <c:v>80.438530667536114</c:v>
                </c:pt>
                <c:pt idx="2527" formatCode="General">
                  <c:v>80.449990159906449</c:v>
                </c:pt>
                <c:pt idx="2528" formatCode="General">
                  <c:v>80.461459952655119</c:v>
                </c:pt>
                <c:pt idx="2529" formatCode="General">
                  <c:v>80.472940091339865</c:v>
                </c:pt>
                <c:pt idx="2530" formatCode="General">
                  <c:v>80.484430621804975</c:v>
                </c:pt>
                <c:pt idx="2531" formatCode="General">
                  <c:v>80.495931590183829</c:v>
                </c:pt>
                <c:pt idx="2532" formatCode="General">
                  <c:v>80.507443042901485</c:v>
                </c:pt>
                <c:pt idx="2533" formatCode="General">
                  <c:v>80.518965026677336</c:v>
                </c:pt>
                <c:pt idx="2534" formatCode="General">
                  <c:v>80.53049758852778</c:v>
                </c:pt>
                <c:pt idx="2535" formatCode="General">
                  <c:v>80.542040775768896</c:v>
                </c:pt>
                <c:pt idx="2536" formatCode="General">
                  <c:v>80.55359463601917</c:v>
                </c:pt>
                <c:pt idx="2537" formatCode="General">
                  <c:v>80.565159217202165</c:v>
                </c:pt>
                <c:pt idx="2538" formatCode="General">
                  <c:v>80.576734567549465</c:v>
                </c:pt>
                <c:pt idx="2539" formatCode="General">
                  <c:v>80.588320735603389</c:v>
                </c:pt>
                <c:pt idx="2540" formatCode="General">
                  <c:v>80.599917770219832</c:v>
                </c:pt>
                <c:pt idx="2541" formatCode="General">
                  <c:v>80.611525720571251</c:v>
                </c:pt>
                <c:pt idx="2542" formatCode="General">
                  <c:v>80.623144636149405</c:v>
                </c:pt>
                <c:pt idx="2543" formatCode="General">
                  <c:v>80.634774566768499</c:v>
                </c:pt>
                <c:pt idx="2544" formatCode="General">
                  <c:v>80.646415562568052</c:v>
                </c:pt>
                <c:pt idx="2545" formatCode="General">
                  <c:v>80.658067674015996</c:v>
                </c:pt>
                <c:pt idx="2546" formatCode="General">
                  <c:v>80.669730951911589</c:v>
                </c:pt>
                <c:pt idx="2547" formatCode="General">
                  <c:v>80.681405447388755</c:v>
                </c:pt>
                <c:pt idx="2548" formatCode="General">
                  <c:v>80.693091211918954</c:v>
                </c:pt>
                <c:pt idx="2549" formatCode="General">
                  <c:v>80.704788297314565</c:v>
                </c:pt>
                <c:pt idx="2550" formatCode="General">
                  <c:v>80.716496755731953</c:v>
                </c:pt>
                <c:pt idx="2551" formatCode="General">
                  <c:v>80.728216639674756</c:v>
                </c:pt>
                <c:pt idx="2552" formatCode="General">
                  <c:v>80.739948001997249</c:v>
                </c:pt>
                <c:pt idx="2553" formatCode="General">
                  <c:v>80.751690895907501</c:v>
                </c:pt>
                <c:pt idx="2554" formatCode="General">
                  <c:v>80.763445374970956</c:v>
                </c:pt>
                <c:pt idx="2555" formatCode="General">
                  <c:v>80.775211493113645</c:v>
                </c:pt>
                <c:pt idx="2556" formatCode="General">
                  <c:v>80.786989304625735</c:v>
                </c:pt>
                <c:pt idx="2557" formatCode="General">
                  <c:v>80.798778864165016</c:v>
                </c:pt>
                <c:pt idx="2558" formatCode="General">
                  <c:v>80.810580226760408</c:v>
                </c:pt>
                <c:pt idx="2559" formatCode="General">
                  <c:v>80.822393447815557</c:v>
                </c:pt>
                <c:pt idx="2560" formatCode="General">
                  <c:v>80.83421858311246</c:v>
                </c:pt>
                <c:pt idx="2561" formatCode="General">
                  <c:v>80.846055688815099</c:v>
                </c:pt>
                <c:pt idx="2562" formatCode="General">
                  <c:v>80.857904821473198</c:v>
                </c:pt>
                <c:pt idx="2563" formatCode="General">
                  <c:v>80.869766038025958</c:v>
                </c:pt>
                <c:pt idx="2564" formatCode="General">
                  <c:v>80.881639395805848</c:v>
                </c:pt>
                <c:pt idx="2565" formatCode="General">
                  <c:v>80.893524952542492</c:v>
                </c:pt>
                <c:pt idx="2566" formatCode="General">
                  <c:v>80.905422766366542</c:v>
                </c:pt>
                <c:pt idx="2567" formatCode="General">
                  <c:v>80.917332895813644</c:v>
                </c:pt>
                <c:pt idx="2568" formatCode="General">
                  <c:v>80.929255399828421</c:v>
                </c:pt>
                <c:pt idx="2569" formatCode="General">
                  <c:v>80.94119033776856</c:v>
                </c:pt>
                <c:pt idx="2570" formatCode="General">
                  <c:v>80.953137769408869</c:v>
                </c:pt>
                <c:pt idx="2571" formatCode="General">
                  <c:v>80.965097754945461</c:v>
                </c:pt>
                <c:pt idx="2572" formatCode="General">
                  <c:v>80.977070354999952</c:v>
                </c:pt>
                <c:pt idx="2573" formatCode="General">
                  <c:v>80.98905563062371</c:v>
                </c:pt>
                <c:pt idx="2574" formatCode="General">
                  <c:v>81.001053643302214</c:v>
                </c:pt>
                <c:pt idx="2575" formatCode="General">
                  <c:v>81.013064454959363</c:v>
                </c:pt>
                <c:pt idx="2576" formatCode="General">
                  <c:v>81.025088127961936</c:v>
                </c:pt>
                <c:pt idx="2577" formatCode="General">
                  <c:v>81.037124725124158</c:v>
                </c:pt>
                <c:pt idx="2578" formatCode="General">
                  <c:v>81.049174309712029</c:v>
                </c:pt>
                <c:pt idx="2579" formatCode="General">
                  <c:v>81.061236945448172</c:v>
                </c:pt>
                <c:pt idx="2580" formatCode="General">
                  <c:v>81.073312696516339</c:v>
                </c:pt>
                <c:pt idx="2581" formatCode="General">
                  <c:v>81.085401627566199</c:v>
                </c:pt>
                <c:pt idx="2582" formatCode="General">
                  <c:v>81.09750380371807</c:v>
                </c:pt>
                <c:pt idx="2583" formatCode="General">
                  <c:v>81.109619290567849</c:v>
                </c:pt>
                <c:pt idx="2584" formatCode="General">
                  <c:v>81.121748154191891</c:v>
                </c:pt>
                <c:pt idx="2585" formatCode="General">
                  <c:v>81.133890461151907</c:v>
                </c:pt>
                <c:pt idx="2586" formatCode="General">
                  <c:v>81.146046278500137</c:v>
                </c:pt>
                <c:pt idx="2587" formatCode="General">
                  <c:v>81.158215673784412</c:v>
                </c:pt>
                <c:pt idx="2588" formatCode="General">
                  <c:v>81.170398715053267</c:v>
                </c:pt>
                <c:pt idx="2589" formatCode="General">
                  <c:v>81.182595470861301</c:v>
                </c:pt>
                <c:pt idx="2590" formatCode="General">
                  <c:v>81.194806010274419</c:v>
                </c:pt>
                <c:pt idx="2591" formatCode="General">
                  <c:v>81.207030402875262</c:v>
                </c:pt>
                <c:pt idx="2592" formatCode="General">
                  <c:v>81.21926871876866</c:v>
                </c:pt>
                <c:pt idx="2593" formatCode="General">
                  <c:v>81.231521028587139</c:v>
                </c:pt>
                <c:pt idx="2594" formatCode="General">
                  <c:v>81.243787403496597</c:v>
                </c:pt>
                <c:pt idx="2595" formatCode="General">
                  <c:v>81.256067915201953</c:v>
                </c:pt>
                <c:pt idx="2596" formatCode="General">
                  <c:v>81.26836263595294</c:v>
                </c:pt>
                <c:pt idx="2597" formatCode="General">
                  <c:v>81.28067163854989</c:v>
                </c:pt>
                <c:pt idx="2598" formatCode="General">
                  <c:v>81.29299499634979</c:v>
                </c:pt>
                <c:pt idx="2599" formatCode="General">
                  <c:v>81.305332783272121</c:v>
                </c:pt>
                <c:pt idx="2600" formatCode="General">
                  <c:v>81.317685073805109</c:v>
                </c:pt>
                <c:pt idx="2601" formatCode="General">
                  <c:v>81.330051943011824</c:v>
                </c:pt>
                <c:pt idx="2602" formatCode="General">
                  <c:v>81.342433466536448</c:v>
                </c:pt>
                <c:pt idx="2603" formatCode="General">
                  <c:v>81.354829720610638</c:v>
                </c:pt>
                <c:pt idx="2604" formatCode="General">
                  <c:v>81.367240782059952</c:v>
                </c:pt>
                <c:pt idx="2605" formatCode="General">
                  <c:v>81.379666728310411</c:v>
                </c:pt>
                <c:pt idx="2606" formatCode="General">
                  <c:v>81.392107637395128</c:v>
                </c:pt>
                <c:pt idx="2607" formatCode="General">
                  <c:v>81.404563587960951</c:v>
                </c:pt>
                <c:pt idx="2608" formatCode="General">
                  <c:v>81.417034659275345</c:v>
                </c:pt>
                <c:pt idx="2609" formatCode="General">
                  <c:v>81.429520931233327</c:v>
                </c:pt>
                <c:pt idx="2610" formatCode="General">
                  <c:v>81.442022484364372</c:v>
                </c:pt>
                <c:pt idx="2611" formatCode="General">
                  <c:v>81.454539399839604</c:v>
                </c:pt>
                <c:pt idx="2612" formatCode="General">
                  <c:v>81.467071759479012</c:v>
                </c:pt>
                <c:pt idx="2613" formatCode="General">
                  <c:v>81.479619645758703</c:v>
                </c:pt>
                <c:pt idx="2614" formatCode="General">
                  <c:v>81.492183141818373</c:v>
                </c:pt>
                <c:pt idx="2615" formatCode="General">
                  <c:v>81.504762331468839</c:v>
                </c:pt>
                <c:pt idx="2616" formatCode="General">
                  <c:v>81.517357299199617</c:v>
                </c:pt>
                <c:pt idx="2617" formatCode="General">
                  <c:v>81.529968130186774</c:v>
                </c:pt>
                <c:pt idx="2618" formatCode="General">
                  <c:v>81.542594910300693</c:v>
                </c:pt>
                <c:pt idx="2619" formatCode="General">
                  <c:v>81.555237726114086</c:v>
                </c:pt>
                <c:pt idx="2620" formatCode="General">
                  <c:v>81.567896664910165</c:v>
                </c:pt>
                <c:pt idx="2621" formatCode="General">
                  <c:v>81.5805718146907</c:v>
                </c:pt>
                <c:pt idx="2622" formatCode="General">
                  <c:v>81.593263264184515</c:v>
                </c:pt>
                <c:pt idx="2623" formatCode="General">
                  <c:v>81.605971102855875</c:v>
                </c:pt>
                <c:pt idx="2624" formatCode="General">
                  <c:v>81.61869542091307</c:v>
                </c:pt>
                <c:pt idx="2625" formatCode="General">
                  <c:v>81.631436309317195</c:v>
                </c:pt>
                <c:pt idx="2626" formatCode="General">
                  <c:v>81.644193859790889</c:v>
                </c:pt>
                <c:pt idx="2627" formatCode="General">
                  <c:v>81.656968164827447</c:v>
                </c:pt>
                <c:pt idx="2628" formatCode="General">
                  <c:v>81.669759317699857</c:v>
                </c:pt>
                <c:pt idx="2629" formatCode="General">
                  <c:v>81.682567412470064</c:v>
                </c:pt>
                <c:pt idx="2630" formatCode="General">
                  <c:v>81.695392543998423</c:v>
                </c:pt>
                <c:pt idx="2631" formatCode="General">
                  <c:v>81.70823480795319</c:v>
                </c:pt>
                <c:pt idx="2632" formatCode="General">
                  <c:v>81.72109430082017</c:v>
                </c:pt>
                <c:pt idx="2633" formatCode="General">
                  <c:v>81.733971119912724</c:v>
                </c:pt>
                <c:pt idx="2634" formatCode="General">
                  <c:v>81.746865363381545</c:v>
                </c:pt>
                <c:pt idx="2635" formatCode="General">
                  <c:v>81.759777130224961</c:v>
                </c:pt>
                <c:pt idx="2636" formatCode="General">
                  <c:v>81.772706520299153</c:v>
                </c:pt>
                <c:pt idx="2637" formatCode="General">
                  <c:v>81.785653634328696</c:v>
                </c:pt>
                <c:pt idx="2638" formatCode="General">
                  <c:v>81.798618573917111</c:v>
                </c:pt>
                <c:pt idx="2639" formatCode="General">
                  <c:v>81.811601441557684</c:v>
                </c:pt>
                <c:pt idx="2640" formatCode="General">
                  <c:v>81.824602340644475</c:v>
                </c:pt>
                <c:pt idx="2641" formatCode="General">
                  <c:v>81.837621375483394</c:v>
                </c:pt>
                <c:pt idx="2642" formatCode="General">
                  <c:v>81.850658651303547</c:v>
                </c:pt>
                <c:pt idx="2643" formatCode="General">
                  <c:v>81.863714274268744</c:v>
                </c:pt>
                <c:pt idx="2644" formatCode="General">
                  <c:v>81.876788351489182</c:v>
                </c:pt>
                <c:pt idx="2645" formatCode="General">
                  <c:v>81.88988099103328</c:v>
                </c:pt>
                <c:pt idx="2646" formatCode="General">
                  <c:v>81.902992301939761</c:v>
                </c:pt>
                <c:pt idx="2647" formatCode="General">
                  <c:v>81.916122394229916</c:v>
                </c:pt>
                <c:pt idx="2648" formatCode="General">
                  <c:v>81.929271378920049</c:v>
                </c:pt>
                <c:pt idx="2649" formatCode="General">
                  <c:v>81.942439368034101</c:v>
                </c:pt>
                <c:pt idx="2650" formatCode="General">
                  <c:v>81.955626474616594</c:v>
                </c:pt>
                <c:pt idx="2651" formatCode="General">
                  <c:v>81.968832812745603</c:v>
                </c:pt>
                <c:pt idx="2652" formatCode="General">
                  <c:v>81.982058497546163</c:v>
                </c:pt>
                <c:pt idx="2653" formatCode="General">
                  <c:v>81.995303645203634</c:v>
                </c:pt>
                <c:pt idx="2654" formatCode="General">
                  <c:v>82.008568372977578</c:v>
                </c:pt>
                <c:pt idx="2655" formatCode="General">
                  <c:v>82.021852799215623</c:v>
                </c:pt>
                <c:pt idx="2656" formatCode="General">
                  <c:v>82.035157043367704</c:v>
                </c:pt>
                <c:pt idx="2657" formatCode="General">
                  <c:v>82.048481226000462</c:v>
                </c:pt>
                <c:pt idx="2658" formatCode="General">
                  <c:v>82.061825468811989</c:v>
                </c:pt>
                <c:pt idx="2659" formatCode="General">
                  <c:v>82.075189894646655</c:v>
                </c:pt>
                <c:pt idx="2660" formatCode="General">
                  <c:v>82.088574627510354</c:v>
                </c:pt>
                <c:pt idx="2661" formatCode="General">
                  <c:v>82.101979792585908</c:v>
                </c:pt>
                <c:pt idx="2662" formatCode="General">
                  <c:v>82.115405516248799</c:v>
                </c:pt>
                <c:pt idx="2663" formatCode="General">
                  <c:v>82.128851926083101</c:v>
                </c:pt>
                <c:pt idx="2664" formatCode="General">
                  <c:v>82.14231915089772</c:v>
                </c:pt>
                <c:pt idx="2665" formatCode="General">
                  <c:v>82.155807320742952</c:v>
                </c:pt>
                <c:pt idx="2666" formatCode="General">
                  <c:v>82.169316566927279</c:v>
                </c:pt>
                <c:pt idx="2667" formatCode="General">
                  <c:v>82.182847022034451</c:v>
                </c:pt>
                <c:pt idx="2668" formatCode="General">
                  <c:v>82.196398819940896</c:v>
                </c:pt>
                <c:pt idx="2669" formatCode="General">
                  <c:v>82.209972095833464</c:v>
                </c:pt>
                <c:pt idx="2670" formatCode="General">
                  <c:v>82.223566986227382</c:v>
                </c:pt>
                <c:pt idx="2671" formatCode="General">
                  <c:v>82.237183628984653</c:v>
                </c:pt>
                <c:pt idx="2672" formatCode="General">
                  <c:v>82.250822163332657</c:v>
                </c:pt>
                <c:pt idx="2673" formatCode="General">
                  <c:v>82.264482729883184</c:v>
                </c:pt>
                <c:pt idx="2674" formatCode="General">
                  <c:v>82.2781654706518</c:v>
                </c:pt>
                <c:pt idx="2675" formatCode="General">
                  <c:v>82.291870529077428</c:v>
                </c:pt>
                <c:pt idx="2676" formatCode="General">
                  <c:v>82.305598050042505</c:v>
                </c:pt>
                <c:pt idx="2677" formatCode="General">
                  <c:v>82.319348179893268</c:v>
                </c:pt>
                <c:pt idx="2678" formatCode="General">
                  <c:v>82.33312106646062</c:v>
                </c:pt>
                <c:pt idx="2679" formatCode="General">
                  <c:v>82.346916859081233</c:v>
                </c:pt>
                <c:pt idx="2680" formatCode="General">
                  <c:v>82.360735708619103</c:v>
                </c:pt>
                <c:pt idx="2681" formatCode="General">
                  <c:v>82.374577767487409</c:v>
                </c:pt>
                <c:pt idx="2682" formatCode="General">
                  <c:v>82.388443189670966</c:v>
                </c:pt>
                <c:pt idx="2683" formatCode="General">
                  <c:v>82.402332130748931</c:v>
                </c:pt>
                <c:pt idx="2684" formatCode="General">
                  <c:v>82.416244747917901</c:v>
                </c:pt>
                <c:pt idx="2685" formatCode="General">
                  <c:v>82.430181200015653</c:v>
                </c:pt>
                <c:pt idx="2686" formatCode="General">
                  <c:v>82.444141647545123</c:v>
                </c:pt>
                <c:pt idx="2687" formatCode="General">
                  <c:v>82.458126252698904</c:v>
                </c:pt>
                <c:pt idx="2688" formatCode="General">
                  <c:v>82.47213517938421</c:v>
                </c:pt>
                <c:pt idx="2689" formatCode="General">
                  <c:v>82.486168593248394</c:v>
                </c:pt>
                <c:pt idx="2690" formatCode="General">
                  <c:v>82.500226661704787</c:v>
                </c:pt>
                <c:pt idx="2691" formatCode="General">
                  <c:v>82.514309553959166</c:v>
                </c:pt>
                <c:pt idx="2692" formatCode="General">
                  <c:v>82.528417441036694</c:v>
                </c:pt>
                <c:pt idx="2693" formatCode="General">
                  <c:v>82.54255049580938</c:v>
                </c:pt>
                <c:pt idx="2694" formatCode="General">
                  <c:v>82.556708893024023</c:v>
                </c:pt>
                <c:pt idx="2695" formatCode="General">
                  <c:v>82.570892809330786</c:v>
                </c:pt>
                <c:pt idx="2696" formatCode="General">
                  <c:v>82.585102423312293</c:v>
                </c:pt>
                <c:pt idx="2697" formatCode="General">
                  <c:v>82.599337915513289</c:v>
                </c:pt>
                <c:pt idx="2698" formatCode="General">
                  <c:v>82.613599468470866</c:v>
                </c:pt>
                <c:pt idx="2699" formatCode="General">
                  <c:v>82.627887266745333</c:v>
                </c:pt>
                <c:pt idx="2700" formatCode="General">
                  <c:v>82.642201496951699</c:v>
                </c:pt>
                <c:pt idx="2701" formatCode="General">
                  <c:v>82.656542347791742</c:v>
                </c:pt>
                <c:pt idx="2702" formatCode="General">
                  <c:v>82.670910010086743</c:v>
                </c:pt>
                <c:pt idx="2703" formatCode="General">
                  <c:v>82.685304676810972</c:v>
                </c:pt>
                <c:pt idx="2704" formatCode="General">
                  <c:v>82.699726543125593</c:v>
                </c:pt>
                <c:pt idx="2705" formatCode="General">
                  <c:v>82.714175806413621</c:v>
                </c:pt>
                <c:pt idx="2706" formatCode="General">
                  <c:v>82.728652666315327</c:v>
                </c:pt>
                <c:pt idx="2707" formatCode="General">
                  <c:v>82.743157324764411</c:v>
                </c:pt>
                <c:pt idx="2708" formatCode="General">
                  <c:v>82.757689986025071</c:v>
                </c:pt>
                <c:pt idx="2709" formatCode="General">
                  <c:v>82.772250856729642</c:v>
                </c:pt>
                <c:pt idx="2710" formatCode="General">
                  <c:v>82.786840145917068</c:v>
                </c:pt>
                <c:pt idx="2711" formatCode="General">
                  <c:v>82.801458065072438</c:v>
                </c:pt>
                <c:pt idx="2712" formatCode="General">
                  <c:v>82.816104828166857</c:v>
                </c:pt>
                <c:pt idx="2713" formatCode="General">
                  <c:v>82.83078065169866</c:v>
                </c:pt>
                <c:pt idx="2714" formatCode="General">
                  <c:v>82.845485754735165</c:v>
                </c:pt>
                <c:pt idx="2715" formatCode="General">
                  <c:v>82.860220358955416</c:v>
                </c:pt>
                <c:pt idx="2716" formatCode="General">
                  <c:v>82.874984688693985</c:v>
                </c:pt>
                <c:pt idx="2717" formatCode="General">
                  <c:v>82.889778970985446</c:v>
                </c:pt>
                <c:pt idx="2718" formatCode="General">
                  <c:v>82.904603435610056</c:v>
                </c:pt>
                <c:pt idx="2719" formatCode="General">
                  <c:v>82.919458315140247</c:v>
                </c:pt>
                <c:pt idx="2720" formatCode="General">
                  <c:v>82.934343844988263</c:v>
                </c:pt>
                <c:pt idx="2721" formatCode="General">
                  <c:v>82.949260263454789</c:v>
                </c:pt>
                <c:pt idx="2722" formatCode="General">
                  <c:v>82.964207811778664</c:v>
                </c:pt>
                <c:pt idx="2723" formatCode="General">
                  <c:v>82.979186734187664</c:v>
                </c:pt>
                <c:pt idx="2724" formatCode="General">
                  <c:v>82.994197277950391</c:v>
                </c:pt>
                <c:pt idx="2725" formatCode="General">
                  <c:v>83.009239693429521</c:v>
                </c:pt>
                <c:pt idx="2726" formatCode="General">
                  <c:v>83.024314234135929</c:v>
                </c:pt>
                <c:pt idx="2727" formatCode="General">
                  <c:v>83.039421156784329</c:v>
                </c:pt>
                <c:pt idx="2728" formatCode="General">
                  <c:v>83.054560721349972</c:v>
                </c:pt>
                <c:pt idx="2729" formatCode="General">
                  <c:v>83.069733191126801</c:v>
                </c:pt>
                <c:pt idx="2730" formatCode="General">
                  <c:v>83.084938832786776</c:v>
                </c:pt>
                <c:pt idx="2731" formatCode="General">
                  <c:v>83.100177916440728</c:v>
                </c:pt>
                <c:pt idx="2732" formatCode="General">
                  <c:v>83.115450715700504</c:v>
                </c:pt>
                <c:pt idx="2733" formatCode="General">
                  <c:v>83.130757507742601</c:v>
                </c:pt>
                <c:pt idx="2734" formatCode="General">
                  <c:v>83.146098573373322</c:v>
                </c:pt>
                <c:pt idx="2735" formatCode="General">
                  <c:v>83.161474197095373</c:v>
                </c:pt>
                <c:pt idx="2736" formatCode="General">
                  <c:v>83.176884667176211</c:v>
                </c:pt>
                <c:pt idx="2737" formatCode="General">
                  <c:v>83.192330275717751</c:v>
                </c:pt>
                <c:pt idx="2738" formatCode="General">
                  <c:v>83.207811318728005</c:v>
                </c:pt>
                <c:pt idx="2739" formatCode="General">
                  <c:v>83.22332809619428</c:v>
                </c:pt>
                <c:pt idx="2740" formatCode="General">
                  <c:v>83.238880912158194</c:v>
                </c:pt>
                <c:pt idx="2741" formatCode="General">
                  <c:v>83.254470074792565</c:v>
                </c:pt>
                <c:pt idx="2742" formatCode="General">
                  <c:v>83.270095896480029</c:v>
                </c:pt>
                <c:pt idx="2743" formatCode="General">
                  <c:v>83.285758693893783</c:v>
                </c:pt>
                <c:pt idx="2744" formatCode="General">
                  <c:v>83.301458788080112</c:v>
                </c:pt>
                <c:pt idx="2745" formatCode="General">
                  <c:v>83.317196504543205</c:v>
                </c:pt>
                <c:pt idx="2746" formatCode="General">
                  <c:v>83.332972173331825</c:v>
                </c:pt>
                <c:pt idx="2747" formatCode="General">
                  <c:v>83.348786129128385</c:v>
                </c:pt>
                <c:pt idx="2748" formatCode="General">
                  <c:v>83.36463871134012</c:v>
                </c:pt>
                <c:pt idx="2749" formatCode="General">
                  <c:v>83.3805302641926</c:v>
                </c:pt>
                <c:pt idx="2750" formatCode="General">
                  <c:v>83.396461136825721</c:v>
                </c:pt>
                <c:pt idx="2751" formatCode="General">
                  <c:v>83.412431683392057</c:v>
                </c:pt>
                <c:pt idx="2752" formatCode="General">
                  <c:v>83.428442263157748</c:v>
                </c:pt>
                <c:pt idx="2753" formatCode="General">
                  <c:v>83.444493240606079</c:v>
                </c:pt>
                <c:pt idx="2754" formatCode="General">
                  <c:v>83.460584985543704</c:v>
                </c:pt>
                <c:pt idx="2755" formatCode="General">
                  <c:v>83.47671787320968</c:v>
                </c:pt>
                <c:pt idx="2756" formatCode="General">
                  <c:v>83.492892284387381</c:v>
                </c:pt>
                <c:pt idx="2757" formatCode="General">
                  <c:v>83.509108605519415</c:v>
                </c:pt>
                <c:pt idx="2758" formatCode="General">
                  <c:v>83.525367228825473</c:v>
                </c:pt>
                <c:pt idx="2759" formatCode="General">
                  <c:v>83.541668552423516</c:v>
                </c:pt>
                <c:pt idx="2760" formatCode="General">
                  <c:v>83.558012980454237</c:v>
                </c:pt>
                <c:pt idx="2761" formatCode="General">
                  <c:v>83.574400923208657</c:v>
                </c:pt>
                <c:pt idx="2762" formatCode="General">
                  <c:v>83.59083279725958</c:v>
                </c:pt>
                <c:pt idx="2763" formatCode="General">
                  <c:v>83.607309025596322</c:v>
                </c:pt>
                <c:pt idx="2764" formatCode="General">
                  <c:v>83.623830037763454</c:v>
                </c:pt>
                <c:pt idx="2765" formatCode="General">
                  <c:v>83.64039627000318</c:v>
                </c:pt>
                <c:pt idx="2766" formatCode="General">
                  <c:v>83.657008165401891</c:v>
                </c:pt>
                <c:pt idx="2767" formatCode="General">
                  <c:v>83.673666174040676</c:v>
                </c:pt>
                <c:pt idx="2768" formatCode="General">
                  <c:v>83.690370753150276</c:v>
                </c:pt>
                <c:pt idx="2769" formatCode="General">
                  <c:v>83.707122367270344</c:v>
                </c:pt>
                <c:pt idx="2770" formatCode="General">
                  <c:v>83.723921488413339</c:v>
                </c:pt>
                <c:pt idx="2771" formatCode="General">
                  <c:v>83.740768596233124</c:v>
                </c:pt>
                <c:pt idx="2772" formatCode="General">
                  <c:v>83.757664178198453</c:v>
                </c:pt>
                <c:pt idx="2773" formatCode="General">
                  <c:v>83.774608729771671</c:v>
                </c:pt>
                <c:pt idx="2774" formatCode="General">
                  <c:v>83.791602754592503</c:v>
                </c:pt>
                <c:pt idx="2775" formatCode="General">
                  <c:v>83.808646764667401</c:v>
                </c:pt>
                <c:pt idx="2776" formatCode="General">
                  <c:v>83.8257412805645</c:v>
                </c:pt>
                <c:pt idx="2777" formatCode="General">
                  <c:v>83.84288683161455</c:v>
                </c:pt>
                <c:pt idx="2778" formatCode="General">
                  <c:v>83.860083956117705</c:v>
                </c:pt>
                <c:pt idx="2779" formatCode="General">
                  <c:v>83.877333201556866</c:v>
                </c:pt>
                <c:pt idx="2780" formatCode="General">
                  <c:v>83.89463512481737</c:v>
                </c:pt>
                <c:pt idx="2781" formatCode="General">
                  <c:v>83.91199029241362</c:v>
                </c:pt>
                <c:pt idx="2782" formatCode="General">
                  <c:v>83.929399280722549</c:v>
                </c:pt>
                <c:pt idx="2783" formatCode="General">
                  <c:v>83.946862676224697</c:v>
                </c:pt>
                <c:pt idx="2784" formatCode="General">
                  <c:v>83.964381075752613</c:v>
                </c:pt>
                <c:pt idx="2785" formatCode="General">
                  <c:v>83.981955086747263</c:v>
                </c:pt>
                <c:pt idx="2786" formatCode="General">
                  <c:v>83.999585327522652</c:v>
                </c:pt>
                <c:pt idx="2787" formatCode="General">
                  <c:v>84.01727242753887</c:v>
                </c:pt>
                <c:pt idx="2788" formatCode="General">
                  <c:v>84.035017027684177</c:v>
                </c:pt>
                <c:pt idx="2789" formatCode="General">
                  <c:v>84.052819780566026</c:v>
                </c:pt>
                <c:pt idx="2790" formatCode="General">
                  <c:v>84.070681350811924</c:v>
                </c:pt>
                <c:pt idx="2791" formatCode="General">
                  <c:v>84.088602415380109</c:v>
                </c:pt>
                <c:pt idx="2792" formatCode="General">
                  <c:v>84.106583663880627</c:v>
                </c:pt>
                <c:pt idx="2793" formatCode="General">
                  <c:v>84.124625798907232</c:v>
                </c:pt>
                <c:pt idx="2794" formatCode="General">
                  <c:v>84.142729536380472</c:v>
                </c:pt>
                <c:pt idx="2795" formatCode="General">
                  <c:v>84.160895605902624</c:v>
                </c:pt>
                <c:pt idx="2796" formatCode="General">
                  <c:v>84.179124751124561</c:v>
                </c:pt>
                <c:pt idx="2797" formatCode="General">
                  <c:v>84.197417730125665</c:v>
                </c:pt>
                <c:pt idx="2798" formatCode="General">
                  <c:v>84.215775315806738</c:v>
                </c:pt>
                <c:pt idx="2799" formatCode="General">
                  <c:v>84.234198296296881</c:v>
                </c:pt>
                <c:pt idx="2800" formatCode="General">
                  <c:v>84.252687475374742</c:v>
                </c:pt>
                <c:pt idx="2801" formatCode="General">
                  <c:v>84.271243672904831</c:v>
                </c:pt>
                <c:pt idx="2802" formatCode="General">
                  <c:v>84.289867725289554</c:v>
                </c:pt>
                <c:pt idx="2803" formatCode="General">
                  <c:v>84.308560485937733</c:v>
                </c:pt>
                <c:pt idx="2804" formatCode="General">
                  <c:v>84.327322825750002</c:v>
                </c:pt>
                <c:pt idx="2805" formatCode="General">
                  <c:v>84.34615563362253</c:v>
                </c:pt>
                <c:pt idx="2806" formatCode="General">
                  <c:v>84.365059816969165</c:v>
                </c:pt>
                <c:pt idx="2807" formatCode="General">
                  <c:v>84.38403630226324</c:v>
                </c:pt>
                <c:pt idx="2808" formatCode="General">
                  <c:v>84.403086035599884</c:v>
                </c:pt>
                <c:pt idx="2809" formatCode="General">
                  <c:v>84.422209983279856</c:v>
                </c:pt>
                <c:pt idx="2810" formatCode="General">
                  <c:v>84.441409132415657</c:v>
                </c:pt>
                <c:pt idx="2811" formatCode="General">
                  <c:v>84.46068449156131</c:v>
                </c:pt>
                <c:pt idx="2812" formatCode="General">
                  <c:v>84.480037091366711</c:v>
                </c:pt>
                <c:pt idx="2813" formatCode="General">
                  <c:v>84.499467985257752</c:v>
                </c:pt>
                <c:pt idx="2814" formatCode="General">
                  <c:v>84.518978250143618</c:v>
                </c:pt>
                <c:pt idx="2815" formatCode="General">
                  <c:v>84.538568987152431</c:v>
                </c:pt>
                <c:pt idx="2816" formatCode="General">
                  <c:v>84.558241322396668</c:v>
                </c:pt>
                <c:pt idx="2817" formatCode="General">
                  <c:v>84.577996407769902</c:v>
                </c:pt>
                <c:pt idx="2818" formatCode="General">
                  <c:v>84.597835421776452</c:v>
                </c:pt>
                <c:pt idx="2819" formatCode="General">
                  <c:v>84.617759570395464</c:v>
                </c:pt>
                <c:pt idx="2820" formatCode="General">
                  <c:v>84.637770087981352</c:v>
                </c:pt>
                <c:pt idx="2821" formatCode="General">
                  <c:v>84.657868238202497</c:v>
                </c:pt>
                <c:pt idx="2822" formatCode="General">
                  <c:v>84.67805531501989</c:v>
                </c:pt>
                <c:pt idx="2823" formatCode="General">
                  <c:v>84.698332643708397</c:v>
                </c:pt>
                <c:pt idx="2824" formatCode="General">
                  <c:v>84.718701581922232</c:v>
                </c:pt>
                <c:pt idx="2825" formatCode="General">
                  <c:v>84.739163520807608</c:v>
                </c:pt>
                <c:pt idx="2826" formatCode="General">
                  <c:v>84.759719886164774</c:v>
                </c:pt>
                <c:pt idx="2827" formatCode="General">
                  <c:v>84.780372139662205</c:v>
                </c:pt>
                <c:pt idx="2828" formatCode="General">
                  <c:v>84.801121780105973</c:v>
                </c:pt>
                <c:pt idx="2829" formatCode="General">
                  <c:v>84.821970344767223</c:v>
                </c:pt>
                <c:pt idx="2830" formatCode="General">
                  <c:v>84.842919410771117</c:v>
                </c:pt>
                <c:pt idx="2831" formatCode="General">
                  <c:v>84.863970596550672</c:v>
                </c:pt>
                <c:pt idx="2832" formatCode="General">
                  <c:v>84.885125563369371</c:v>
                </c:pt>
                <c:pt idx="2833" formatCode="General">
                  <c:v>84.906386016916443</c:v>
                </c:pt>
                <c:pt idx="2834" formatCode="General">
                  <c:v>84.927753708979097</c:v>
                </c:pt>
                <c:pt idx="2835" formatCode="General">
                  <c:v>84.949230439196327</c:v>
                </c:pt>
                <c:pt idx="2836" formatCode="General">
                  <c:v>84.970818056899162</c:v>
                </c:pt>
                <c:pt idx="2837" formatCode="General">
                  <c:v>84.992518463042728</c:v>
                </c:pt>
                <c:pt idx="2838" formatCode="General">
                  <c:v>85.014333612235532</c:v>
                </c:pt>
                <c:pt idx="2839" formatCode="General">
                  <c:v>85.036265514872156</c:v>
                </c:pt>
                <c:pt idx="2840" formatCode="General">
                  <c:v>85.058316239376055</c:v>
                </c:pt>
                <c:pt idx="2841" formatCode="General">
                  <c:v>85.080487914559029</c:v>
                </c:pt>
                <c:pt idx="2842" formatCode="General">
                  <c:v>85.102782732105197</c:v>
                </c:pt>
                <c:pt idx="2843" formatCode="General">
                  <c:v>85.125202949187539</c:v>
                </c:pt>
                <c:pt idx="2844" formatCode="General">
                  <c:v>85.147750891225641</c:v>
                </c:pt>
                <c:pt idx="2845" formatCode="General">
                  <c:v>85.170428954794062</c:v>
                </c:pt>
                <c:pt idx="2846" formatCode="General">
                  <c:v>85.193239610691563</c:v>
                </c:pt>
                <c:pt idx="2847" formatCode="General">
                  <c:v>85.216185407182167</c:v>
                </c:pt>
                <c:pt idx="2848" formatCode="General">
                  <c:v>85.239268973419883</c:v>
                </c:pt>
                <c:pt idx="2849" formatCode="General">
                  <c:v>85.262493023069837</c:v>
                </c:pt>
                <c:pt idx="2850" formatCode="General">
                  <c:v>85.285860358140155</c:v>
                </c:pt>
                <c:pt idx="2851" formatCode="General">
                  <c:v>85.309373873039249</c:v>
                </c:pt>
                <c:pt idx="2852" formatCode="General">
                  <c:v>85.333036558875136</c:v>
                </c:pt>
                <c:pt idx="2853" formatCode="General">
                  <c:v>85.356851508014614</c:v>
                </c:pt>
                <c:pt idx="2854" formatCode="General">
                  <c:v>85.380821918921896</c:v>
                </c:pt>
                <c:pt idx="2855" formatCode="General">
                  <c:v>85.404951101297371</c:v>
                </c:pt>
                <c:pt idx="2856" formatCode="General">
                  <c:v>85.429242481540143</c:v>
                </c:pt>
                <c:pt idx="2857" formatCode="General">
                  <c:v>85.453699608559134</c:v>
                </c:pt>
                <c:pt idx="2858" formatCode="General">
                  <c:v>85.478326159960488</c:v>
                </c:pt>
                <c:pt idx="2859" formatCode="General">
                  <c:v>85.503125948641411</c:v>
                </c:pt>
                <c:pt idx="2860" formatCode="General">
                  <c:v>85.528102929823277</c:v>
                </c:pt>
                <c:pt idx="2861" formatCode="General">
                  <c:v>85.55326120856077</c:v>
                </c:pt>
                <c:pt idx="2862" formatCode="General">
                  <c:v>85.578605047766231</c:v>
                </c:pt>
                <c:pt idx="2863" formatCode="General">
                  <c:v>85.60413887679357</c:v>
                </c:pt>
                <c:pt idx="2864" formatCode="General">
                  <c:v>85.629867300629911</c:v>
                </c:pt>
                <c:pt idx="2865" formatCode="General">
                  <c:v>85.655795109748226</c:v>
                </c:pt>
                <c:pt idx="2866" formatCode="General">
                  <c:v>85.681927290679852</c:v>
                </c:pt>
                <c:pt idx="2867" formatCode="General">
                  <c:v>85.708269037372446</c:v>
                </c:pt>
                <c:pt idx="2868" formatCode="General">
                  <c:v>85.734825763405127</c:v>
                </c:pt>
                <c:pt idx="2869" formatCode="General">
                  <c:v>85.761603115141753</c:v>
                </c:pt>
                <c:pt idx="2870" formatCode="General">
                  <c:v>85.788606985911258</c:v>
                </c:pt>
                <c:pt idx="2871" formatCode="General">
                  <c:v>85.815843531314727</c:v>
                </c:pt>
                <c:pt idx="2872" formatCode="General">
                  <c:v>85.843319185770582</c:v>
                </c:pt>
                <c:pt idx="2873" formatCode="General">
                  <c:v>85.871040680421899</c:v>
                </c:pt>
                <c:pt idx="2874" formatCode="General">
                  <c:v>85.899015062545487</c:v>
                </c:pt>
                <c:pt idx="2875" formatCode="General">
                  <c:v>85.927249716619258</c:v>
                </c:pt>
                <c:pt idx="2876" formatCode="General">
                  <c:v>85.955752387223797</c:v>
                </c:pt>
                <c:pt idx="2877" formatCode="General">
                  <c:v>85.98453120397707</c:v>
                </c:pt>
                <c:pt idx="2878" formatCode="General">
                  <c:v>86.013594708726743</c:v>
                </c:pt>
                <c:pt idx="2879" formatCode="General">
                  <c:v>86.042951885254354</c:v>
                </c:pt>
                <c:pt idx="2880" formatCode="General">
                  <c:v>86.072612191780877</c:v>
                </c:pt>
                <c:pt idx="2881" formatCode="General">
                  <c:v>86.102585596602026</c:v>
                </c:pt>
                <c:pt idx="2882" formatCode="General">
                  <c:v>86.132882617229626</c:v>
                </c:pt>
                <c:pt idx="2883" formatCode="General">
                  <c:v>86.163514363468806</c:v>
                </c:pt>
                <c:pt idx="2884" formatCode="General">
                  <c:v>86.194492584924916</c:v>
                </c:pt>
                <c:pt idx="2885" formatCode="General">
                  <c:v>86.225829723508767</c:v>
                </c:pt>
                <c:pt idx="2886" formatCode="General">
                  <c:v>86.257538971597</c:v>
                </c:pt>
                <c:pt idx="2887" formatCode="General">
                  <c:v>86.289634336608771</c:v>
                </c:pt>
                <c:pt idx="2888" formatCode="General">
                  <c:v>86.322130712883876</c:v>
                </c:pt>
                <c:pt idx="2889" formatCode="General">
                  <c:v>86.355043961895021</c:v>
                </c:pt>
                <c:pt idx="2890" formatCode="General">
                  <c:v>86.388391002004411</c:v>
                </c:pt>
                <c:pt idx="2891" formatCode="General">
                  <c:v>86.422189909187352</c:v>
                </c:pt>
                <c:pt idx="2892" formatCode="General">
                  <c:v>86.456460030402809</c:v>
                </c:pt>
                <c:pt idx="2893" formatCode="General">
                  <c:v>86.49122211160352</c:v>
                </c:pt>
                <c:pt idx="2894" formatCode="General">
                  <c:v>86.526498442759831</c:v>
                </c:pt>
                <c:pt idx="2895" formatCode="General">
                  <c:v>86.562313022738792</c:v>
                </c:pt>
                <c:pt idx="2896" formatCode="General">
                  <c:v>86.598691747458744</c:v>
                </c:pt>
                <c:pt idx="2897" formatCode="General">
                  <c:v>86.635662625456575</c:v>
                </c:pt>
                <c:pt idx="2898" formatCode="General">
                  <c:v>86.67325602590212</c:v>
                </c:pt>
                <c:pt idx="2899" formatCode="General">
                  <c:v>86.711504965222645</c:v>
                </c:pt>
                <c:pt idx="2900" formatCode="General">
                  <c:v>86.750445439931809</c:v>
                </c:pt>
                <c:pt idx="2901" formatCode="General">
                  <c:v>86.790116815084787</c:v>
                </c:pt>
                <c:pt idx="2902" formatCode="General">
                  <c:v>86.830562280136959</c:v>
                </c:pt>
                <c:pt idx="2903" formatCode="General">
                  <c:v>86.871829387043078</c:v>
                </c:pt>
                <c:pt idx="2904" formatCode="General">
                  <c:v>86.913970689449357</c:v>
                </c:pt>
                <c:pt idx="2905" formatCode="General">
                  <c:v>86.95704450715283</c:v>
                </c:pt>
                <c:pt idx="2906" formatCode="General">
                  <c:v>87.001115847134002</c:v>
                </c:pt>
                <c:pt idx="2907" formatCode="General">
                  <c:v>87.046257522143037</c:v>
                </c:pt>
                <c:pt idx="2908" formatCode="General">
                  <c:v>87.092551521108021</c:v>
                </c:pt>
                <c:pt idx="2909" formatCode="General">
                  <c:v>87.140090704155199</c:v>
                </c:pt>
                <c:pt idx="2910" formatCode="General">
                  <c:v>87.188980921237203</c:v>
                </c:pt>
                <c:pt idx="2911" formatCode="General">
                  <c:v>87.239343691089204</c:v>
                </c:pt>
                <c:pt idx="2912" formatCode="General">
                  <c:v>87.291319632558114</c:v>
                </c:pt>
                <c:pt idx="2913" formatCode="General">
                  <c:v>87.345072923198813</c:v>
                </c:pt>
                <c:pt idx="2914" formatCode="General">
                  <c:v>87.400797187011989</c:v>
                </c:pt>
                <c:pt idx="2915" formatCode="General">
                  <c:v>87.458723412980888</c:v>
                </c:pt>
                <c:pt idx="2916" formatCode="General">
                  <c:v>87.519130829838886</c:v>
                </c:pt>
                <c:pt idx="2917" formatCode="General">
                  <c:v>87.582362205327172</c:v>
                </c:pt>
                <c:pt idx="2918" formatCode="General">
                  <c:v>87.648845984654059</c:v>
                </c:pt>
                <c:pt idx="2919" formatCode="General">
                  <c:v>87.719129410517269</c:v>
                </c:pt>
                <c:pt idx="2920" formatCode="General">
                  <c:v>87.793930097270561</c:v>
                </c:pt>
                <c:pt idx="2921" formatCode="General">
                  <c:v>87.874220388472168</c:v>
                </c:pt>
                <c:pt idx="2922" formatCode="General">
                  <c:v>87.961374144698297</c:v>
                </c:pt>
                <c:pt idx="2923" formatCode="General">
                  <c:v>88.057443585103172</c:v>
                </c:pt>
                <c:pt idx="2924" formatCode="General">
                  <c:v>88.165741977666883</c:v>
                </c:pt>
                <c:pt idx="2925" formatCode="General">
                  <c:v>88.292283243400163</c:v>
                </c:pt>
                <c:pt idx="2926" formatCode="General">
                  <c:v>88.450410926885269</c:v>
                </c:pt>
                <c:pt idx="2927" formatCode="General">
                  <c:v>88.687272278498298</c:v>
                </c:pt>
              </c:numCache>
            </c:numRef>
          </c:xVal>
          <c:yVal>
            <c:numRef>
              <c:f>Univariate!UV_QQ_Sample</c:f>
              <c:numCache>
                <c:formatCode>0.0</c:formatCode>
                <c:ptCount val="2928"/>
                <c:pt idx="0">
                  <c:v>36.299999999999997</c:v>
                </c:pt>
                <c:pt idx="1">
                  <c:v>39</c:v>
                </c:pt>
                <c:pt idx="2">
                  <c:v>41</c:v>
                </c:pt>
                <c:pt idx="3">
                  <c:v>41.5</c:v>
                </c:pt>
                <c:pt idx="4">
                  <c:v>42.3</c:v>
                </c:pt>
                <c:pt idx="5">
                  <c:v>43.1</c:v>
                </c:pt>
                <c:pt idx="6">
                  <c:v>43.3</c:v>
                </c:pt>
                <c:pt idx="7">
                  <c:v>43.5</c:v>
                </c:pt>
                <c:pt idx="8">
                  <c:v>43.8</c:v>
                </c:pt>
                <c:pt idx="9">
                  <c:v>44</c:v>
                </c:pt>
                <c:pt idx="10">
                  <c:v>44.3</c:v>
                </c:pt>
                <c:pt idx="11">
                  <c:v>44.3</c:v>
                </c:pt>
                <c:pt idx="12">
                  <c:v>44.5</c:v>
                </c:pt>
                <c:pt idx="13">
                  <c:v>44.5</c:v>
                </c:pt>
                <c:pt idx="14">
                  <c:v>44.6</c:v>
                </c:pt>
                <c:pt idx="15">
                  <c:v>44.6</c:v>
                </c:pt>
                <c:pt idx="16">
                  <c:v>44.6</c:v>
                </c:pt>
                <c:pt idx="17">
                  <c:v>44.8</c:v>
                </c:pt>
                <c:pt idx="18">
                  <c:v>44.8</c:v>
                </c:pt>
                <c:pt idx="19">
                  <c:v>45.1</c:v>
                </c:pt>
                <c:pt idx="20">
                  <c:v>45.3</c:v>
                </c:pt>
                <c:pt idx="21">
                  <c:v>45.3</c:v>
                </c:pt>
                <c:pt idx="22">
                  <c:v>45.3</c:v>
                </c:pt>
                <c:pt idx="23">
                  <c:v>45.3</c:v>
                </c:pt>
                <c:pt idx="24">
                  <c:v>45.3</c:v>
                </c:pt>
                <c:pt idx="25">
                  <c:v>45.4</c:v>
                </c:pt>
                <c:pt idx="26">
                  <c:v>45.5</c:v>
                </c:pt>
                <c:pt idx="27">
                  <c:v>45.5</c:v>
                </c:pt>
                <c:pt idx="28">
                  <c:v>45.6</c:v>
                </c:pt>
                <c:pt idx="29">
                  <c:v>45.6</c:v>
                </c:pt>
                <c:pt idx="30">
                  <c:v>45.6</c:v>
                </c:pt>
                <c:pt idx="31">
                  <c:v>45.7</c:v>
                </c:pt>
                <c:pt idx="32">
                  <c:v>45.7</c:v>
                </c:pt>
                <c:pt idx="33">
                  <c:v>45.7</c:v>
                </c:pt>
                <c:pt idx="34">
                  <c:v>45.9</c:v>
                </c:pt>
                <c:pt idx="35">
                  <c:v>45.9</c:v>
                </c:pt>
                <c:pt idx="36">
                  <c:v>46</c:v>
                </c:pt>
                <c:pt idx="37">
                  <c:v>46</c:v>
                </c:pt>
                <c:pt idx="38">
                  <c:v>46</c:v>
                </c:pt>
                <c:pt idx="39">
                  <c:v>46</c:v>
                </c:pt>
                <c:pt idx="40">
                  <c:v>46</c:v>
                </c:pt>
                <c:pt idx="41">
                  <c:v>46.2</c:v>
                </c:pt>
                <c:pt idx="42">
                  <c:v>46.2</c:v>
                </c:pt>
                <c:pt idx="43">
                  <c:v>46.3</c:v>
                </c:pt>
                <c:pt idx="44">
                  <c:v>46.4</c:v>
                </c:pt>
                <c:pt idx="45">
                  <c:v>46.4</c:v>
                </c:pt>
                <c:pt idx="46">
                  <c:v>46.4</c:v>
                </c:pt>
                <c:pt idx="47">
                  <c:v>46.4</c:v>
                </c:pt>
                <c:pt idx="48">
                  <c:v>46.5</c:v>
                </c:pt>
                <c:pt idx="49">
                  <c:v>46.6</c:v>
                </c:pt>
                <c:pt idx="50">
                  <c:v>46.6</c:v>
                </c:pt>
                <c:pt idx="51">
                  <c:v>46.7</c:v>
                </c:pt>
                <c:pt idx="52">
                  <c:v>46.8</c:v>
                </c:pt>
                <c:pt idx="53">
                  <c:v>46.8</c:v>
                </c:pt>
                <c:pt idx="54">
                  <c:v>47.1</c:v>
                </c:pt>
                <c:pt idx="55">
                  <c:v>47.1</c:v>
                </c:pt>
                <c:pt idx="56">
                  <c:v>47.1</c:v>
                </c:pt>
                <c:pt idx="57">
                  <c:v>47.1</c:v>
                </c:pt>
                <c:pt idx="58">
                  <c:v>47.1</c:v>
                </c:pt>
                <c:pt idx="59">
                  <c:v>47.4</c:v>
                </c:pt>
                <c:pt idx="60">
                  <c:v>47.4</c:v>
                </c:pt>
                <c:pt idx="61">
                  <c:v>47.6</c:v>
                </c:pt>
                <c:pt idx="62">
                  <c:v>47.6</c:v>
                </c:pt>
                <c:pt idx="63">
                  <c:v>47.7</c:v>
                </c:pt>
                <c:pt idx="64">
                  <c:v>47.7</c:v>
                </c:pt>
                <c:pt idx="65">
                  <c:v>47.7</c:v>
                </c:pt>
                <c:pt idx="66">
                  <c:v>47.7</c:v>
                </c:pt>
                <c:pt idx="67">
                  <c:v>47.8</c:v>
                </c:pt>
                <c:pt idx="68">
                  <c:v>47.8</c:v>
                </c:pt>
                <c:pt idx="69">
                  <c:v>47.8</c:v>
                </c:pt>
                <c:pt idx="70">
                  <c:v>47.8</c:v>
                </c:pt>
                <c:pt idx="71">
                  <c:v>47.8</c:v>
                </c:pt>
                <c:pt idx="72">
                  <c:v>47.9</c:v>
                </c:pt>
                <c:pt idx="73">
                  <c:v>47.9</c:v>
                </c:pt>
                <c:pt idx="74">
                  <c:v>48</c:v>
                </c:pt>
                <c:pt idx="75">
                  <c:v>48</c:v>
                </c:pt>
                <c:pt idx="76">
                  <c:v>48</c:v>
                </c:pt>
                <c:pt idx="77">
                  <c:v>48.1</c:v>
                </c:pt>
                <c:pt idx="78">
                  <c:v>48.1</c:v>
                </c:pt>
                <c:pt idx="79">
                  <c:v>48.1</c:v>
                </c:pt>
                <c:pt idx="80">
                  <c:v>48.1</c:v>
                </c:pt>
                <c:pt idx="81">
                  <c:v>48.1</c:v>
                </c:pt>
                <c:pt idx="82">
                  <c:v>48.2</c:v>
                </c:pt>
                <c:pt idx="83">
                  <c:v>48.2</c:v>
                </c:pt>
                <c:pt idx="84">
                  <c:v>48.2</c:v>
                </c:pt>
                <c:pt idx="85">
                  <c:v>48.3</c:v>
                </c:pt>
                <c:pt idx="86">
                  <c:v>48.4</c:v>
                </c:pt>
                <c:pt idx="87">
                  <c:v>48.4</c:v>
                </c:pt>
                <c:pt idx="88">
                  <c:v>48.5</c:v>
                </c:pt>
                <c:pt idx="89">
                  <c:v>48.5</c:v>
                </c:pt>
                <c:pt idx="90">
                  <c:v>48.5</c:v>
                </c:pt>
                <c:pt idx="91">
                  <c:v>48.5</c:v>
                </c:pt>
                <c:pt idx="92">
                  <c:v>48.6</c:v>
                </c:pt>
                <c:pt idx="93">
                  <c:v>48.6</c:v>
                </c:pt>
                <c:pt idx="94">
                  <c:v>48.6</c:v>
                </c:pt>
                <c:pt idx="95">
                  <c:v>48.7</c:v>
                </c:pt>
                <c:pt idx="96">
                  <c:v>48.7</c:v>
                </c:pt>
                <c:pt idx="97">
                  <c:v>48.8</c:v>
                </c:pt>
                <c:pt idx="98">
                  <c:v>48.9</c:v>
                </c:pt>
                <c:pt idx="99">
                  <c:v>48.9</c:v>
                </c:pt>
                <c:pt idx="100">
                  <c:v>49</c:v>
                </c:pt>
                <c:pt idx="101">
                  <c:v>49.1</c:v>
                </c:pt>
                <c:pt idx="102">
                  <c:v>49.2</c:v>
                </c:pt>
                <c:pt idx="103">
                  <c:v>49.2</c:v>
                </c:pt>
                <c:pt idx="104">
                  <c:v>49.2</c:v>
                </c:pt>
                <c:pt idx="105">
                  <c:v>49.3</c:v>
                </c:pt>
                <c:pt idx="106">
                  <c:v>49.3</c:v>
                </c:pt>
                <c:pt idx="107">
                  <c:v>49.4</c:v>
                </c:pt>
                <c:pt idx="108">
                  <c:v>49.4</c:v>
                </c:pt>
                <c:pt idx="109">
                  <c:v>49.4</c:v>
                </c:pt>
                <c:pt idx="110">
                  <c:v>49.5</c:v>
                </c:pt>
                <c:pt idx="111">
                  <c:v>49.6</c:v>
                </c:pt>
                <c:pt idx="112">
                  <c:v>49.6</c:v>
                </c:pt>
                <c:pt idx="113">
                  <c:v>49.6</c:v>
                </c:pt>
                <c:pt idx="114">
                  <c:v>49.6</c:v>
                </c:pt>
                <c:pt idx="115">
                  <c:v>49.7</c:v>
                </c:pt>
                <c:pt idx="116">
                  <c:v>49.8</c:v>
                </c:pt>
                <c:pt idx="117">
                  <c:v>49.8</c:v>
                </c:pt>
                <c:pt idx="118">
                  <c:v>49.8</c:v>
                </c:pt>
                <c:pt idx="119">
                  <c:v>49.8</c:v>
                </c:pt>
                <c:pt idx="120">
                  <c:v>49.9</c:v>
                </c:pt>
                <c:pt idx="121">
                  <c:v>49.9</c:v>
                </c:pt>
                <c:pt idx="122">
                  <c:v>50</c:v>
                </c:pt>
                <c:pt idx="123">
                  <c:v>50</c:v>
                </c:pt>
                <c:pt idx="124">
                  <c:v>50</c:v>
                </c:pt>
                <c:pt idx="125">
                  <c:v>50</c:v>
                </c:pt>
                <c:pt idx="126">
                  <c:v>50</c:v>
                </c:pt>
                <c:pt idx="127">
                  <c:v>51</c:v>
                </c:pt>
                <c:pt idx="128">
                  <c:v>51</c:v>
                </c:pt>
                <c:pt idx="129">
                  <c:v>51</c:v>
                </c:pt>
                <c:pt idx="130">
                  <c:v>51</c:v>
                </c:pt>
                <c:pt idx="131">
                  <c:v>51</c:v>
                </c:pt>
                <c:pt idx="132">
                  <c:v>51</c:v>
                </c:pt>
                <c:pt idx="133">
                  <c:v>51</c:v>
                </c:pt>
                <c:pt idx="134">
                  <c:v>51.1</c:v>
                </c:pt>
                <c:pt idx="135">
                  <c:v>51.1</c:v>
                </c:pt>
                <c:pt idx="136">
                  <c:v>51.1</c:v>
                </c:pt>
                <c:pt idx="137">
                  <c:v>51.2</c:v>
                </c:pt>
                <c:pt idx="138">
                  <c:v>51.2</c:v>
                </c:pt>
                <c:pt idx="139">
                  <c:v>51.2</c:v>
                </c:pt>
                <c:pt idx="140">
                  <c:v>51.2</c:v>
                </c:pt>
                <c:pt idx="141">
                  <c:v>51.2</c:v>
                </c:pt>
                <c:pt idx="142">
                  <c:v>51.3</c:v>
                </c:pt>
                <c:pt idx="143">
                  <c:v>51.3</c:v>
                </c:pt>
                <c:pt idx="144">
                  <c:v>51.3</c:v>
                </c:pt>
                <c:pt idx="145">
                  <c:v>51.4</c:v>
                </c:pt>
                <c:pt idx="146">
                  <c:v>51.4</c:v>
                </c:pt>
                <c:pt idx="147">
                  <c:v>51.4</c:v>
                </c:pt>
                <c:pt idx="148">
                  <c:v>51.4</c:v>
                </c:pt>
                <c:pt idx="149">
                  <c:v>51.5</c:v>
                </c:pt>
                <c:pt idx="150">
                  <c:v>51.5</c:v>
                </c:pt>
                <c:pt idx="151">
                  <c:v>51.5</c:v>
                </c:pt>
                <c:pt idx="152">
                  <c:v>51.5</c:v>
                </c:pt>
                <c:pt idx="153">
                  <c:v>51.5</c:v>
                </c:pt>
                <c:pt idx="154">
                  <c:v>51.5</c:v>
                </c:pt>
                <c:pt idx="155">
                  <c:v>51.5</c:v>
                </c:pt>
                <c:pt idx="156">
                  <c:v>51.5</c:v>
                </c:pt>
                <c:pt idx="157">
                  <c:v>51.6</c:v>
                </c:pt>
                <c:pt idx="158">
                  <c:v>51.6</c:v>
                </c:pt>
                <c:pt idx="159">
                  <c:v>51.6</c:v>
                </c:pt>
                <c:pt idx="160">
                  <c:v>51.6</c:v>
                </c:pt>
                <c:pt idx="161">
                  <c:v>51.6</c:v>
                </c:pt>
                <c:pt idx="162">
                  <c:v>51.7</c:v>
                </c:pt>
                <c:pt idx="163">
                  <c:v>51.7</c:v>
                </c:pt>
                <c:pt idx="164">
                  <c:v>51.7</c:v>
                </c:pt>
                <c:pt idx="165">
                  <c:v>51.8</c:v>
                </c:pt>
                <c:pt idx="166">
                  <c:v>51.8</c:v>
                </c:pt>
                <c:pt idx="167">
                  <c:v>51.8</c:v>
                </c:pt>
                <c:pt idx="168">
                  <c:v>51.9</c:v>
                </c:pt>
                <c:pt idx="169">
                  <c:v>51.9</c:v>
                </c:pt>
                <c:pt idx="170">
                  <c:v>51.9</c:v>
                </c:pt>
                <c:pt idx="171">
                  <c:v>51.9</c:v>
                </c:pt>
                <c:pt idx="172">
                  <c:v>51.9</c:v>
                </c:pt>
                <c:pt idx="173">
                  <c:v>51.9</c:v>
                </c:pt>
                <c:pt idx="174">
                  <c:v>52</c:v>
                </c:pt>
                <c:pt idx="175">
                  <c:v>52</c:v>
                </c:pt>
                <c:pt idx="176">
                  <c:v>52</c:v>
                </c:pt>
                <c:pt idx="177">
                  <c:v>52</c:v>
                </c:pt>
                <c:pt idx="178">
                  <c:v>52</c:v>
                </c:pt>
                <c:pt idx="179">
                  <c:v>52</c:v>
                </c:pt>
                <c:pt idx="180">
                  <c:v>52.1</c:v>
                </c:pt>
                <c:pt idx="181">
                  <c:v>52.1</c:v>
                </c:pt>
                <c:pt idx="182">
                  <c:v>52.1</c:v>
                </c:pt>
                <c:pt idx="183">
                  <c:v>52.1</c:v>
                </c:pt>
                <c:pt idx="184">
                  <c:v>52.1</c:v>
                </c:pt>
                <c:pt idx="185">
                  <c:v>52.1</c:v>
                </c:pt>
                <c:pt idx="186">
                  <c:v>52.1</c:v>
                </c:pt>
                <c:pt idx="187">
                  <c:v>52.1</c:v>
                </c:pt>
                <c:pt idx="188">
                  <c:v>52.2</c:v>
                </c:pt>
                <c:pt idx="189">
                  <c:v>52.2</c:v>
                </c:pt>
                <c:pt idx="190">
                  <c:v>52.2</c:v>
                </c:pt>
                <c:pt idx="191">
                  <c:v>52.2</c:v>
                </c:pt>
                <c:pt idx="192">
                  <c:v>52.3</c:v>
                </c:pt>
                <c:pt idx="193">
                  <c:v>52.3</c:v>
                </c:pt>
                <c:pt idx="194">
                  <c:v>52.3</c:v>
                </c:pt>
                <c:pt idx="195">
                  <c:v>52.4</c:v>
                </c:pt>
                <c:pt idx="196">
                  <c:v>52.4</c:v>
                </c:pt>
                <c:pt idx="197">
                  <c:v>52.4</c:v>
                </c:pt>
                <c:pt idx="198">
                  <c:v>52.4</c:v>
                </c:pt>
                <c:pt idx="199">
                  <c:v>52.4</c:v>
                </c:pt>
                <c:pt idx="200">
                  <c:v>52.5</c:v>
                </c:pt>
                <c:pt idx="201">
                  <c:v>52.5</c:v>
                </c:pt>
                <c:pt idx="202">
                  <c:v>52.5</c:v>
                </c:pt>
                <c:pt idx="203">
                  <c:v>52.5</c:v>
                </c:pt>
                <c:pt idx="204">
                  <c:v>52.5</c:v>
                </c:pt>
                <c:pt idx="205">
                  <c:v>52.5</c:v>
                </c:pt>
                <c:pt idx="206">
                  <c:v>52.6</c:v>
                </c:pt>
                <c:pt idx="207">
                  <c:v>52.6</c:v>
                </c:pt>
                <c:pt idx="208">
                  <c:v>52.6</c:v>
                </c:pt>
                <c:pt idx="209">
                  <c:v>52.6</c:v>
                </c:pt>
                <c:pt idx="210">
                  <c:v>52.6</c:v>
                </c:pt>
                <c:pt idx="211">
                  <c:v>52.7</c:v>
                </c:pt>
                <c:pt idx="212">
                  <c:v>52.7</c:v>
                </c:pt>
                <c:pt idx="213">
                  <c:v>52.7</c:v>
                </c:pt>
                <c:pt idx="214">
                  <c:v>52.8</c:v>
                </c:pt>
                <c:pt idx="215">
                  <c:v>52.8</c:v>
                </c:pt>
                <c:pt idx="216">
                  <c:v>52.8</c:v>
                </c:pt>
                <c:pt idx="217">
                  <c:v>52.8</c:v>
                </c:pt>
                <c:pt idx="218">
                  <c:v>52.8</c:v>
                </c:pt>
                <c:pt idx="219">
                  <c:v>52.9</c:v>
                </c:pt>
                <c:pt idx="220">
                  <c:v>52.9</c:v>
                </c:pt>
                <c:pt idx="221">
                  <c:v>52.9</c:v>
                </c:pt>
                <c:pt idx="222">
                  <c:v>52.9</c:v>
                </c:pt>
                <c:pt idx="223">
                  <c:v>53</c:v>
                </c:pt>
                <c:pt idx="224">
                  <c:v>53</c:v>
                </c:pt>
                <c:pt idx="225">
                  <c:v>53</c:v>
                </c:pt>
                <c:pt idx="226">
                  <c:v>53.1</c:v>
                </c:pt>
                <c:pt idx="227">
                  <c:v>53.1</c:v>
                </c:pt>
                <c:pt idx="228">
                  <c:v>53.1</c:v>
                </c:pt>
                <c:pt idx="229">
                  <c:v>53.1</c:v>
                </c:pt>
                <c:pt idx="230">
                  <c:v>53.1</c:v>
                </c:pt>
                <c:pt idx="231">
                  <c:v>53.1</c:v>
                </c:pt>
                <c:pt idx="232">
                  <c:v>53.2</c:v>
                </c:pt>
                <c:pt idx="233">
                  <c:v>53.2</c:v>
                </c:pt>
                <c:pt idx="234">
                  <c:v>53.2</c:v>
                </c:pt>
                <c:pt idx="235">
                  <c:v>53.2</c:v>
                </c:pt>
                <c:pt idx="236">
                  <c:v>53.2</c:v>
                </c:pt>
                <c:pt idx="237">
                  <c:v>53.3</c:v>
                </c:pt>
                <c:pt idx="238">
                  <c:v>53.3</c:v>
                </c:pt>
                <c:pt idx="239">
                  <c:v>53.3</c:v>
                </c:pt>
                <c:pt idx="240">
                  <c:v>53.3</c:v>
                </c:pt>
                <c:pt idx="241">
                  <c:v>53.4</c:v>
                </c:pt>
                <c:pt idx="242">
                  <c:v>53.4</c:v>
                </c:pt>
                <c:pt idx="243">
                  <c:v>53.5</c:v>
                </c:pt>
                <c:pt idx="244">
                  <c:v>53.5</c:v>
                </c:pt>
                <c:pt idx="245">
                  <c:v>53.5</c:v>
                </c:pt>
                <c:pt idx="246">
                  <c:v>53.6</c:v>
                </c:pt>
                <c:pt idx="247">
                  <c:v>53.6</c:v>
                </c:pt>
                <c:pt idx="248">
                  <c:v>53.6</c:v>
                </c:pt>
                <c:pt idx="249">
                  <c:v>53.6</c:v>
                </c:pt>
                <c:pt idx="250">
                  <c:v>53.6</c:v>
                </c:pt>
                <c:pt idx="251">
                  <c:v>53.7</c:v>
                </c:pt>
                <c:pt idx="252">
                  <c:v>53.7</c:v>
                </c:pt>
                <c:pt idx="253">
                  <c:v>53.7</c:v>
                </c:pt>
                <c:pt idx="254">
                  <c:v>53.8</c:v>
                </c:pt>
                <c:pt idx="255">
                  <c:v>53.8</c:v>
                </c:pt>
                <c:pt idx="256">
                  <c:v>53.8</c:v>
                </c:pt>
                <c:pt idx="257">
                  <c:v>53.9</c:v>
                </c:pt>
                <c:pt idx="258">
                  <c:v>54</c:v>
                </c:pt>
                <c:pt idx="259">
                  <c:v>54</c:v>
                </c:pt>
                <c:pt idx="260">
                  <c:v>54</c:v>
                </c:pt>
                <c:pt idx="261">
                  <c:v>54</c:v>
                </c:pt>
                <c:pt idx="262">
                  <c:v>54</c:v>
                </c:pt>
                <c:pt idx="263">
                  <c:v>54</c:v>
                </c:pt>
                <c:pt idx="264">
                  <c:v>54</c:v>
                </c:pt>
                <c:pt idx="265">
                  <c:v>54</c:v>
                </c:pt>
                <c:pt idx="266">
                  <c:v>54</c:v>
                </c:pt>
                <c:pt idx="267">
                  <c:v>54.1</c:v>
                </c:pt>
                <c:pt idx="268">
                  <c:v>54.1</c:v>
                </c:pt>
                <c:pt idx="269">
                  <c:v>54.1</c:v>
                </c:pt>
                <c:pt idx="270">
                  <c:v>54.1</c:v>
                </c:pt>
                <c:pt idx="271">
                  <c:v>54.1</c:v>
                </c:pt>
                <c:pt idx="272">
                  <c:v>54.2</c:v>
                </c:pt>
                <c:pt idx="273">
                  <c:v>54.2</c:v>
                </c:pt>
                <c:pt idx="274">
                  <c:v>54.3</c:v>
                </c:pt>
                <c:pt idx="275">
                  <c:v>54.3</c:v>
                </c:pt>
                <c:pt idx="276">
                  <c:v>54.3</c:v>
                </c:pt>
                <c:pt idx="277">
                  <c:v>54.3</c:v>
                </c:pt>
                <c:pt idx="278">
                  <c:v>54.3</c:v>
                </c:pt>
                <c:pt idx="279">
                  <c:v>54.3</c:v>
                </c:pt>
                <c:pt idx="280">
                  <c:v>54.4</c:v>
                </c:pt>
                <c:pt idx="281">
                  <c:v>54.4</c:v>
                </c:pt>
                <c:pt idx="282">
                  <c:v>54.5</c:v>
                </c:pt>
                <c:pt idx="283">
                  <c:v>54.5</c:v>
                </c:pt>
                <c:pt idx="284">
                  <c:v>54.5</c:v>
                </c:pt>
                <c:pt idx="285">
                  <c:v>54.5</c:v>
                </c:pt>
                <c:pt idx="286">
                  <c:v>54.6</c:v>
                </c:pt>
                <c:pt idx="287">
                  <c:v>54.6</c:v>
                </c:pt>
                <c:pt idx="288">
                  <c:v>54.7</c:v>
                </c:pt>
                <c:pt idx="289">
                  <c:v>54.7</c:v>
                </c:pt>
                <c:pt idx="290">
                  <c:v>54.7</c:v>
                </c:pt>
                <c:pt idx="291">
                  <c:v>54.7</c:v>
                </c:pt>
                <c:pt idx="292">
                  <c:v>54.8</c:v>
                </c:pt>
                <c:pt idx="293">
                  <c:v>54.8</c:v>
                </c:pt>
                <c:pt idx="294">
                  <c:v>54.8</c:v>
                </c:pt>
                <c:pt idx="295">
                  <c:v>54.8</c:v>
                </c:pt>
                <c:pt idx="296">
                  <c:v>54.8</c:v>
                </c:pt>
                <c:pt idx="297">
                  <c:v>54.8</c:v>
                </c:pt>
                <c:pt idx="298">
                  <c:v>54.9</c:v>
                </c:pt>
                <c:pt idx="299">
                  <c:v>54.9</c:v>
                </c:pt>
                <c:pt idx="300">
                  <c:v>54.9</c:v>
                </c:pt>
                <c:pt idx="301">
                  <c:v>54.9</c:v>
                </c:pt>
                <c:pt idx="302">
                  <c:v>55</c:v>
                </c:pt>
                <c:pt idx="303">
                  <c:v>55</c:v>
                </c:pt>
                <c:pt idx="304">
                  <c:v>55</c:v>
                </c:pt>
                <c:pt idx="305">
                  <c:v>55</c:v>
                </c:pt>
                <c:pt idx="306">
                  <c:v>55</c:v>
                </c:pt>
                <c:pt idx="307">
                  <c:v>55</c:v>
                </c:pt>
                <c:pt idx="308">
                  <c:v>55</c:v>
                </c:pt>
                <c:pt idx="309">
                  <c:v>55</c:v>
                </c:pt>
                <c:pt idx="310">
                  <c:v>55</c:v>
                </c:pt>
                <c:pt idx="311">
                  <c:v>55</c:v>
                </c:pt>
                <c:pt idx="312">
                  <c:v>55</c:v>
                </c:pt>
                <c:pt idx="313">
                  <c:v>55</c:v>
                </c:pt>
                <c:pt idx="314">
                  <c:v>55</c:v>
                </c:pt>
                <c:pt idx="315">
                  <c:v>55.1</c:v>
                </c:pt>
                <c:pt idx="316">
                  <c:v>55.2</c:v>
                </c:pt>
                <c:pt idx="317">
                  <c:v>55.3</c:v>
                </c:pt>
                <c:pt idx="318">
                  <c:v>55.3</c:v>
                </c:pt>
                <c:pt idx="319">
                  <c:v>55.3</c:v>
                </c:pt>
                <c:pt idx="320">
                  <c:v>55.3</c:v>
                </c:pt>
                <c:pt idx="321">
                  <c:v>55.3</c:v>
                </c:pt>
                <c:pt idx="322">
                  <c:v>55.3</c:v>
                </c:pt>
                <c:pt idx="323">
                  <c:v>55.3</c:v>
                </c:pt>
                <c:pt idx="324">
                  <c:v>55.3</c:v>
                </c:pt>
                <c:pt idx="325">
                  <c:v>55.3</c:v>
                </c:pt>
                <c:pt idx="326">
                  <c:v>55.3</c:v>
                </c:pt>
                <c:pt idx="327">
                  <c:v>55.3</c:v>
                </c:pt>
                <c:pt idx="328">
                  <c:v>55.4</c:v>
                </c:pt>
                <c:pt idx="329">
                  <c:v>55.4</c:v>
                </c:pt>
                <c:pt idx="330">
                  <c:v>55.4</c:v>
                </c:pt>
                <c:pt idx="331">
                  <c:v>55.5</c:v>
                </c:pt>
                <c:pt idx="332">
                  <c:v>55.5</c:v>
                </c:pt>
                <c:pt idx="333">
                  <c:v>55.5</c:v>
                </c:pt>
                <c:pt idx="334">
                  <c:v>55.6</c:v>
                </c:pt>
                <c:pt idx="335">
                  <c:v>55.6</c:v>
                </c:pt>
                <c:pt idx="336">
                  <c:v>55.6</c:v>
                </c:pt>
                <c:pt idx="337">
                  <c:v>55.6</c:v>
                </c:pt>
                <c:pt idx="338">
                  <c:v>55.7</c:v>
                </c:pt>
                <c:pt idx="339">
                  <c:v>55.7</c:v>
                </c:pt>
                <c:pt idx="340">
                  <c:v>55.7</c:v>
                </c:pt>
                <c:pt idx="341">
                  <c:v>55.7</c:v>
                </c:pt>
                <c:pt idx="342">
                  <c:v>55.7</c:v>
                </c:pt>
                <c:pt idx="343">
                  <c:v>55.8</c:v>
                </c:pt>
                <c:pt idx="344">
                  <c:v>55.9</c:v>
                </c:pt>
                <c:pt idx="345">
                  <c:v>55.9</c:v>
                </c:pt>
                <c:pt idx="346">
                  <c:v>55.9</c:v>
                </c:pt>
                <c:pt idx="347">
                  <c:v>56</c:v>
                </c:pt>
                <c:pt idx="348">
                  <c:v>56</c:v>
                </c:pt>
                <c:pt idx="349">
                  <c:v>56</c:v>
                </c:pt>
                <c:pt idx="350">
                  <c:v>56</c:v>
                </c:pt>
                <c:pt idx="351">
                  <c:v>56</c:v>
                </c:pt>
                <c:pt idx="352">
                  <c:v>56</c:v>
                </c:pt>
                <c:pt idx="353">
                  <c:v>56</c:v>
                </c:pt>
                <c:pt idx="354">
                  <c:v>56</c:v>
                </c:pt>
                <c:pt idx="355">
                  <c:v>56</c:v>
                </c:pt>
                <c:pt idx="356">
                  <c:v>56.1</c:v>
                </c:pt>
                <c:pt idx="357">
                  <c:v>56.1</c:v>
                </c:pt>
                <c:pt idx="358">
                  <c:v>56.1</c:v>
                </c:pt>
                <c:pt idx="359">
                  <c:v>56.2</c:v>
                </c:pt>
                <c:pt idx="360">
                  <c:v>56.2</c:v>
                </c:pt>
                <c:pt idx="361">
                  <c:v>56.2</c:v>
                </c:pt>
                <c:pt idx="362">
                  <c:v>56.2</c:v>
                </c:pt>
                <c:pt idx="363">
                  <c:v>56.2</c:v>
                </c:pt>
                <c:pt idx="364">
                  <c:v>56.3</c:v>
                </c:pt>
                <c:pt idx="365">
                  <c:v>56.3</c:v>
                </c:pt>
                <c:pt idx="366">
                  <c:v>56.3</c:v>
                </c:pt>
                <c:pt idx="367">
                  <c:v>56.3</c:v>
                </c:pt>
                <c:pt idx="368">
                  <c:v>56.4</c:v>
                </c:pt>
                <c:pt idx="369">
                  <c:v>56.4</c:v>
                </c:pt>
                <c:pt idx="370">
                  <c:v>56.4</c:v>
                </c:pt>
                <c:pt idx="371">
                  <c:v>56.5</c:v>
                </c:pt>
                <c:pt idx="372">
                  <c:v>56.5</c:v>
                </c:pt>
                <c:pt idx="373">
                  <c:v>56.5</c:v>
                </c:pt>
                <c:pt idx="374">
                  <c:v>56.5</c:v>
                </c:pt>
                <c:pt idx="375">
                  <c:v>56.5</c:v>
                </c:pt>
                <c:pt idx="376">
                  <c:v>56.6</c:v>
                </c:pt>
                <c:pt idx="377">
                  <c:v>56.6</c:v>
                </c:pt>
                <c:pt idx="378">
                  <c:v>56.6</c:v>
                </c:pt>
                <c:pt idx="379">
                  <c:v>56.7</c:v>
                </c:pt>
                <c:pt idx="380">
                  <c:v>56.7</c:v>
                </c:pt>
                <c:pt idx="381">
                  <c:v>56.7</c:v>
                </c:pt>
                <c:pt idx="382">
                  <c:v>56.7</c:v>
                </c:pt>
                <c:pt idx="383">
                  <c:v>56.7</c:v>
                </c:pt>
                <c:pt idx="384">
                  <c:v>56.7</c:v>
                </c:pt>
                <c:pt idx="385">
                  <c:v>56.7</c:v>
                </c:pt>
                <c:pt idx="386">
                  <c:v>56.7</c:v>
                </c:pt>
                <c:pt idx="387">
                  <c:v>56.7</c:v>
                </c:pt>
                <c:pt idx="388">
                  <c:v>56.8</c:v>
                </c:pt>
                <c:pt idx="389">
                  <c:v>56.8</c:v>
                </c:pt>
                <c:pt idx="390">
                  <c:v>56.8</c:v>
                </c:pt>
                <c:pt idx="391">
                  <c:v>56.8</c:v>
                </c:pt>
                <c:pt idx="392">
                  <c:v>56.8</c:v>
                </c:pt>
                <c:pt idx="393">
                  <c:v>56.9</c:v>
                </c:pt>
                <c:pt idx="394">
                  <c:v>56.9</c:v>
                </c:pt>
                <c:pt idx="395">
                  <c:v>56.9</c:v>
                </c:pt>
                <c:pt idx="396">
                  <c:v>56.9</c:v>
                </c:pt>
                <c:pt idx="397">
                  <c:v>57</c:v>
                </c:pt>
                <c:pt idx="398">
                  <c:v>57</c:v>
                </c:pt>
                <c:pt idx="399">
                  <c:v>57</c:v>
                </c:pt>
                <c:pt idx="400">
                  <c:v>57</c:v>
                </c:pt>
                <c:pt idx="401">
                  <c:v>57</c:v>
                </c:pt>
                <c:pt idx="402">
                  <c:v>57</c:v>
                </c:pt>
                <c:pt idx="403">
                  <c:v>57.1</c:v>
                </c:pt>
                <c:pt idx="404">
                  <c:v>57.1</c:v>
                </c:pt>
                <c:pt idx="405">
                  <c:v>57.1</c:v>
                </c:pt>
                <c:pt idx="406">
                  <c:v>57.2</c:v>
                </c:pt>
                <c:pt idx="407">
                  <c:v>57.2</c:v>
                </c:pt>
                <c:pt idx="408">
                  <c:v>57.2</c:v>
                </c:pt>
                <c:pt idx="409">
                  <c:v>57.3</c:v>
                </c:pt>
                <c:pt idx="410">
                  <c:v>57.3</c:v>
                </c:pt>
                <c:pt idx="411">
                  <c:v>57.3</c:v>
                </c:pt>
                <c:pt idx="412">
                  <c:v>57.3</c:v>
                </c:pt>
                <c:pt idx="413">
                  <c:v>57.3</c:v>
                </c:pt>
                <c:pt idx="414">
                  <c:v>57.3</c:v>
                </c:pt>
                <c:pt idx="415">
                  <c:v>57.3</c:v>
                </c:pt>
                <c:pt idx="416">
                  <c:v>57.3</c:v>
                </c:pt>
                <c:pt idx="417">
                  <c:v>57.4</c:v>
                </c:pt>
                <c:pt idx="418">
                  <c:v>57.4</c:v>
                </c:pt>
                <c:pt idx="419">
                  <c:v>57.4</c:v>
                </c:pt>
                <c:pt idx="420">
                  <c:v>57.4</c:v>
                </c:pt>
                <c:pt idx="421">
                  <c:v>57.4</c:v>
                </c:pt>
                <c:pt idx="422">
                  <c:v>57.4</c:v>
                </c:pt>
                <c:pt idx="423">
                  <c:v>57.4</c:v>
                </c:pt>
                <c:pt idx="424">
                  <c:v>57.4</c:v>
                </c:pt>
                <c:pt idx="425">
                  <c:v>57.5</c:v>
                </c:pt>
                <c:pt idx="426">
                  <c:v>57.5</c:v>
                </c:pt>
                <c:pt idx="427">
                  <c:v>57.5</c:v>
                </c:pt>
                <c:pt idx="428">
                  <c:v>57.5</c:v>
                </c:pt>
                <c:pt idx="429">
                  <c:v>57.5</c:v>
                </c:pt>
                <c:pt idx="430">
                  <c:v>57.5</c:v>
                </c:pt>
                <c:pt idx="431">
                  <c:v>57.6</c:v>
                </c:pt>
                <c:pt idx="432">
                  <c:v>57.6</c:v>
                </c:pt>
                <c:pt idx="433">
                  <c:v>57.6</c:v>
                </c:pt>
                <c:pt idx="434">
                  <c:v>57.6</c:v>
                </c:pt>
                <c:pt idx="435">
                  <c:v>57.6</c:v>
                </c:pt>
                <c:pt idx="436">
                  <c:v>57.6</c:v>
                </c:pt>
                <c:pt idx="437">
                  <c:v>57.6</c:v>
                </c:pt>
                <c:pt idx="438">
                  <c:v>57.7</c:v>
                </c:pt>
                <c:pt idx="439">
                  <c:v>57.7</c:v>
                </c:pt>
                <c:pt idx="440">
                  <c:v>57.7</c:v>
                </c:pt>
                <c:pt idx="441">
                  <c:v>57.8</c:v>
                </c:pt>
                <c:pt idx="442">
                  <c:v>57.8</c:v>
                </c:pt>
                <c:pt idx="443">
                  <c:v>57.9</c:v>
                </c:pt>
                <c:pt idx="444">
                  <c:v>57.9</c:v>
                </c:pt>
                <c:pt idx="445">
                  <c:v>57.9</c:v>
                </c:pt>
                <c:pt idx="446">
                  <c:v>57.9</c:v>
                </c:pt>
                <c:pt idx="447">
                  <c:v>57.9</c:v>
                </c:pt>
                <c:pt idx="448">
                  <c:v>57.9</c:v>
                </c:pt>
                <c:pt idx="449">
                  <c:v>57.9</c:v>
                </c:pt>
                <c:pt idx="450">
                  <c:v>57.9</c:v>
                </c:pt>
                <c:pt idx="451">
                  <c:v>58</c:v>
                </c:pt>
                <c:pt idx="452">
                  <c:v>58</c:v>
                </c:pt>
                <c:pt idx="453">
                  <c:v>58</c:v>
                </c:pt>
                <c:pt idx="454">
                  <c:v>58</c:v>
                </c:pt>
                <c:pt idx="455">
                  <c:v>58</c:v>
                </c:pt>
                <c:pt idx="456">
                  <c:v>58</c:v>
                </c:pt>
                <c:pt idx="457">
                  <c:v>58</c:v>
                </c:pt>
                <c:pt idx="458">
                  <c:v>58</c:v>
                </c:pt>
                <c:pt idx="459">
                  <c:v>58</c:v>
                </c:pt>
                <c:pt idx="460">
                  <c:v>58</c:v>
                </c:pt>
                <c:pt idx="461">
                  <c:v>58</c:v>
                </c:pt>
                <c:pt idx="462">
                  <c:v>58</c:v>
                </c:pt>
                <c:pt idx="463">
                  <c:v>58.1</c:v>
                </c:pt>
                <c:pt idx="464">
                  <c:v>58.1</c:v>
                </c:pt>
                <c:pt idx="465">
                  <c:v>58.1</c:v>
                </c:pt>
                <c:pt idx="466">
                  <c:v>58.1</c:v>
                </c:pt>
                <c:pt idx="467">
                  <c:v>58.1</c:v>
                </c:pt>
                <c:pt idx="468">
                  <c:v>58.1</c:v>
                </c:pt>
                <c:pt idx="469">
                  <c:v>58.1</c:v>
                </c:pt>
                <c:pt idx="470">
                  <c:v>58.1</c:v>
                </c:pt>
                <c:pt idx="471">
                  <c:v>58.1</c:v>
                </c:pt>
                <c:pt idx="472">
                  <c:v>58.2</c:v>
                </c:pt>
                <c:pt idx="473">
                  <c:v>58.2</c:v>
                </c:pt>
                <c:pt idx="474">
                  <c:v>58.2</c:v>
                </c:pt>
                <c:pt idx="475">
                  <c:v>58.2</c:v>
                </c:pt>
                <c:pt idx="476">
                  <c:v>58.2</c:v>
                </c:pt>
                <c:pt idx="477">
                  <c:v>58.2</c:v>
                </c:pt>
                <c:pt idx="478">
                  <c:v>58.3</c:v>
                </c:pt>
                <c:pt idx="479">
                  <c:v>58.3</c:v>
                </c:pt>
                <c:pt idx="480">
                  <c:v>58.3</c:v>
                </c:pt>
                <c:pt idx="481">
                  <c:v>58.3</c:v>
                </c:pt>
                <c:pt idx="482">
                  <c:v>58.3</c:v>
                </c:pt>
                <c:pt idx="483">
                  <c:v>58.4</c:v>
                </c:pt>
                <c:pt idx="484">
                  <c:v>58.4</c:v>
                </c:pt>
                <c:pt idx="485">
                  <c:v>58.4</c:v>
                </c:pt>
                <c:pt idx="486">
                  <c:v>58.4</c:v>
                </c:pt>
                <c:pt idx="487">
                  <c:v>58.4</c:v>
                </c:pt>
                <c:pt idx="488">
                  <c:v>58.4</c:v>
                </c:pt>
                <c:pt idx="489">
                  <c:v>58.5</c:v>
                </c:pt>
                <c:pt idx="490">
                  <c:v>58.5</c:v>
                </c:pt>
                <c:pt idx="491">
                  <c:v>58.5</c:v>
                </c:pt>
                <c:pt idx="492">
                  <c:v>58.5</c:v>
                </c:pt>
                <c:pt idx="493">
                  <c:v>58.6</c:v>
                </c:pt>
                <c:pt idx="494">
                  <c:v>58.6</c:v>
                </c:pt>
                <c:pt idx="495">
                  <c:v>58.6</c:v>
                </c:pt>
                <c:pt idx="496">
                  <c:v>58.6</c:v>
                </c:pt>
                <c:pt idx="497">
                  <c:v>58.6</c:v>
                </c:pt>
                <c:pt idx="498">
                  <c:v>58.6</c:v>
                </c:pt>
                <c:pt idx="499">
                  <c:v>58.6</c:v>
                </c:pt>
                <c:pt idx="500">
                  <c:v>58.6</c:v>
                </c:pt>
                <c:pt idx="501">
                  <c:v>58.7</c:v>
                </c:pt>
                <c:pt idx="502">
                  <c:v>58.7</c:v>
                </c:pt>
                <c:pt idx="503">
                  <c:v>58.7</c:v>
                </c:pt>
                <c:pt idx="504">
                  <c:v>58.7</c:v>
                </c:pt>
                <c:pt idx="505">
                  <c:v>58.7</c:v>
                </c:pt>
                <c:pt idx="506">
                  <c:v>58.7</c:v>
                </c:pt>
                <c:pt idx="507">
                  <c:v>58.8</c:v>
                </c:pt>
                <c:pt idx="508">
                  <c:v>58.8</c:v>
                </c:pt>
                <c:pt idx="509">
                  <c:v>58.8</c:v>
                </c:pt>
                <c:pt idx="510">
                  <c:v>58.8</c:v>
                </c:pt>
                <c:pt idx="511">
                  <c:v>58.9</c:v>
                </c:pt>
                <c:pt idx="512">
                  <c:v>58.9</c:v>
                </c:pt>
                <c:pt idx="513">
                  <c:v>58.9</c:v>
                </c:pt>
                <c:pt idx="514">
                  <c:v>58.9</c:v>
                </c:pt>
                <c:pt idx="515">
                  <c:v>58.9</c:v>
                </c:pt>
                <c:pt idx="516">
                  <c:v>58.9</c:v>
                </c:pt>
                <c:pt idx="517">
                  <c:v>58.9</c:v>
                </c:pt>
                <c:pt idx="518">
                  <c:v>58.9</c:v>
                </c:pt>
                <c:pt idx="519">
                  <c:v>59</c:v>
                </c:pt>
                <c:pt idx="520">
                  <c:v>59</c:v>
                </c:pt>
                <c:pt idx="521">
                  <c:v>59</c:v>
                </c:pt>
                <c:pt idx="522">
                  <c:v>59</c:v>
                </c:pt>
                <c:pt idx="523">
                  <c:v>59</c:v>
                </c:pt>
                <c:pt idx="524">
                  <c:v>59.1</c:v>
                </c:pt>
                <c:pt idx="525">
                  <c:v>59.1</c:v>
                </c:pt>
                <c:pt idx="526">
                  <c:v>59.1</c:v>
                </c:pt>
                <c:pt idx="527">
                  <c:v>59.1</c:v>
                </c:pt>
                <c:pt idx="528">
                  <c:v>59.1</c:v>
                </c:pt>
                <c:pt idx="529">
                  <c:v>59.1</c:v>
                </c:pt>
                <c:pt idx="530">
                  <c:v>59.2</c:v>
                </c:pt>
                <c:pt idx="531">
                  <c:v>59.2</c:v>
                </c:pt>
                <c:pt idx="532">
                  <c:v>59.2</c:v>
                </c:pt>
                <c:pt idx="533">
                  <c:v>59.2</c:v>
                </c:pt>
                <c:pt idx="534">
                  <c:v>59.2</c:v>
                </c:pt>
                <c:pt idx="535">
                  <c:v>59.2</c:v>
                </c:pt>
                <c:pt idx="536">
                  <c:v>59.2</c:v>
                </c:pt>
                <c:pt idx="537">
                  <c:v>59.3</c:v>
                </c:pt>
                <c:pt idx="538">
                  <c:v>59.3</c:v>
                </c:pt>
                <c:pt idx="539">
                  <c:v>59.3</c:v>
                </c:pt>
                <c:pt idx="540">
                  <c:v>59.3</c:v>
                </c:pt>
                <c:pt idx="541">
                  <c:v>59.3</c:v>
                </c:pt>
                <c:pt idx="542">
                  <c:v>59.3</c:v>
                </c:pt>
                <c:pt idx="543">
                  <c:v>59.3</c:v>
                </c:pt>
                <c:pt idx="544">
                  <c:v>59.3</c:v>
                </c:pt>
                <c:pt idx="545">
                  <c:v>59.3</c:v>
                </c:pt>
                <c:pt idx="546">
                  <c:v>59.3</c:v>
                </c:pt>
                <c:pt idx="547">
                  <c:v>59.4</c:v>
                </c:pt>
                <c:pt idx="548">
                  <c:v>59.4</c:v>
                </c:pt>
                <c:pt idx="549">
                  <c:v>59.4</c:v>
                </c:pt>
                <c:pt idx="550">
                  <c:v>59.4</c:v>
                </c:pt>
                <c:pt idx="551">
                  <c:v>59.4</c:v>
                </c:pt>
                <c:pt idx="552">
                  <c:v>59.4</c:v>
                </c:pt>
                <c:pt idx="553">
                  <c:v>59.4</c:v>
                </c:pt>
                <c:pt idx="554">
                  <c:v>59.5</c:v>
                </c:pt>
                <c:pt idx="555">
                  <c:v>59.5</c:v>
                </c:pt>
                <c:pt idx="556">
                  <c:v>59.5</c:v>
                </c:pt>
                <c:pt idx="557">
                  <c:v>59.5</c:v>
                </c:pt>
                <c:pt idx="558">
                  <c:v>59.5</c:v>
                </c:pt>
                <c:pt idx="559">
                  <c:v>59.6</c:v>
                </c:pt>
                <c:pt idx="560">
                  <c:v>59.6</c:v>
                </c:pt>
                <c:pt idx="561">
                  <c:v>59.6</c:v>
                </c:pt>
                <c:pt idx="562">
                  <c:v>59.6</c:v>
                </c:pt>
                <c:pt idx="563">
                  <c:v>59.6</c:v>
                </c:pt>
                <c:pt idx="564">
                  <c:v>59.7</c:v>
                </c:pt>
                <c:pt idx="565">
                  <c:v>59.7</c:v>
                </c:pt>
                <c:pt idx="566">
                  <c:v>59.7</c:v>
                </c:pt>
                <c:pt idx="567">
                  <c:v>59.7</c:v>
                </c:pt>
                <c:pt idx="568">
                  <c:v>59.7</c:v>
                </c:pt>
                <c:pt idx="569">
                  <c:v>59.7</c:v>
                </c:pt>
                <c:pt idx="570">
                  <c:v>59.7</c:v>
                </c:pt>
                <c:pt idx="571">
                  <c:v>59.7</c:v>
                </c:pt>
                <c:pt idx="572">
                  <c:v>59.7</c:v>
                </c:pt>
                <c:pt idx="573">
                  <c:v>59.7</c:v>
                </c:pt>
                <c:pt idx="574">
                  <c:v>59.7</c:v>
                </c:pt>
                <c:pt idx="575">
                  <c:v>59.8</c:v>
                </c:pt>
                <c:pt idx="576">
                  <c:v>59.8</c:v>
                </c:pt>
                <c:pt idx="577">
                  <c:v>59.8</c:v>
                </c:pt>
                <c:pt idx="578">
                  <c:v>59.8</c:v>
                </c:pt>
                <c:pt idx="579">
                  <c:v>59.8</c:v>
                </c:pt>
                <c:pt idx="580">
                  <c:v>59.8</c:v>
                </c:pt>
                <c:pt idx="581">
                  <c:v>59.8</c:v>
                </c:pt>
                <c:pt idx="582">
                  <c:v>59.9</c:v>
                </c:pt>
                <c:pt idx="583">
                  <c:v>59.9</c:v>
                </c:pt>
                <c:pt idx="584">
                  <c:v>59.9</c:v>
                </c:pt>
                <c:pt idx="585">
                  <c:v>59.9</c:v>
                </c:pt>
                <c:pt idx="586">
                  <c:v>59.9</c:v>
                </c:pt>
                <c:pt idx="587">
                  <c:v>59.9</c:v>
                </c:pt>
                <c:pt idx="588">
                  <c:v>59.9</c:v>
                </c:pt>
                <c:pt idx="589">
                  <c:v>60</c:v>
                </c:pt>
                <c:pt idx="590">
                  <c:v>60</c:v>
                </c:pt>
                <c:pt idx="591">
                  <c:v>60</c:v>
                </c:pt>
                <c:pt idx="592">
                  <c:v>60</c:v>
                </c:pt>
                <c:pt idx="593">
                  <c:v>60</c:v>
                </c:pt>
                <c:pt idx="594">
                  <c:v>61</c:v>
                </c:pt>
                <c:pt idx="595">
                  <c:v>61</c:v>
                </c:pt>
                <c:pt idx="596">
                  <c:v>61</c:v>
                </c:pt>
                <c:pt idx="597">
                  <c:v>61</c:v>
                </c:pt>
                <c:pt idx="598">
                  <c:v>61</c:v>
                </c:pt>
                <c:pt idx="599">
                  <c:v>61</c:v>
                </c:pt>
                <c:pt idx="600">
                  <c:v>61</c:v>
                </c:pt>
                <c:pt idx="601">
                  <c:v>61.1</c:v>
                </c:pt>
                <c:pt idx="602">
                  <c:v>61.1</c:v>
                </c:pt>
                <c:pt idx="603">
                  <c:v>61.1</c:v>
                </c:pt>
                <c:pt idx="604">
                  <c:v>61.1</c:v>
                </c:pt>
                <c:pt idx="605">
                  <c:v>61.1</c:v>
                </c:pt>
                <c:pt idx="606">
                  <c:v>61.1</c:v>
                </c:pt>
                <c:pt idx="607">
                  <c:v>61.1</c:v>
                </c:pt>
                <c:pt idx="608">
                  <c:v>61.2</c:v>
                </c:pt>
                <c:pt idx="609">
                  <c:v>61.2</c:v>
                </c:pt>
                <c:pt idx="610">
                  <c:v>61.2</c:v>
                </c:pt>
                <c:pt idx="611">
                  <c:v>61.3</c:v>
                </c:pt>
                <c:pt idx="612">
                  <c:v>61.3</c:v>
                </c:pt>
                <c:pt idx="613">
                  <c:v>61.3</c:v>
                </c:pt>
                <c:pt idx="614">
                  <c:v>61.4</c:v>
                </c:pt>
                <c:pt idx="615">
                  <c:v>61.4</c:v>
                </c:pt>
                <c:pt idx="616">
                  <c:v>61.4</c:v>
                </c:pt>
                <c:pt idx="617">
                  <c:v>61.4</c:v>
                </c:pt>
                <c:pt idx="618">
                  <c:v>61.4</c:v>
                </c:pt>
                <c:pt idx="619">
                  <c:v>61.4</c:v>
                </c:pt>
                <c:pt idx="620">
                  <c:v>61.4</c:v>
                </c:pt>
                <c:pt idx="621">
                  <c:v>61.4</c:v>
                </c:pt>
                <c:pt idx="622">
                  <c:v>61.5</c:v>
                </c:pt>
                <c:pt idx="623">
                  <c:v>61.5</c:v>
                </c:pt>
                <c:pt idx="624">
                  <c:v>61.5</c:v>
                </c:pt>
                <c:pt idx="625">
                  <c:v>61.5</c:v>
                </c:pt>
                <c:pt idx="626">
                  <c:v>61.6</c:v>
                </c:pt>
                <c:pt idx="627">
                  <c:v>61.6</c:v>
                </c:pt>
                <c:pt idx="628">
                  <c:v>61.6</c:v>
                </c:pt>
                <c:pt idx="629">
                  <c:v>61.6</c:v>
                </c:pt>
                <c:pt idx="630">
                  <c:v>61.7</c:v>
                </c:pt>
                <c:pt idx="631">
                  <c:v>61.7</c:v>
                </c:pt>
                <c:pt idx="632">
                  <c:v>61.7</c:v>
                </c:pt>
                <c:pt idx="633">
                  <c:v>61.7</c:v>
                </c:pt>
                <c:pt idx="634">
                  <c:v>61.8</c:v>
                </c:pt>
                <c:pt idx="635">
                  <c:v>61.8</c:v>
                </c:pt>
                <c:pt idx="636">
                  <c:v>61.8</c:v>
                </c:pt>
                <c:pt idx="637">
                  <c:v>61.8</c:v>
                </c:pt>
                <c:pt idx="638">
                  <c:v>61.8</c:v>
                </c:pt>
                <c:pt idx="639">
                  <c:v>61.8</c:v>
                </c:pt>
                <c:pt idx="640">
                  <c:v>61.8</c:v>
                </c:pt>
                <c:pt idx="641">
                  <c:v>61.8</c:v>
                </c:pt>
                <c:pt idx="642">
                  <c:v>61.8</c:v>
                </c:pt>
                <c:pt idx="643">
                  <c:v>61.9</c:v>
                </c:pt>
                <c:pt idx="644">
                  <c:v>61.9</c:v>
                </c:pt>
                <c:pt idx="645">
                  <c:v>61.9</c:v>
                </c:pt>
                <c:pt idx="646">
                  <c:v>62</c:v>
                </c:pt>
                <c:pt idx="647">
                  <c:v>62</c:v>
                </c:pt>
                <c:pt idx="648">
                  <c:v>62</c:v>
                </c:pt>
                <c:pt idx="649">
                  <c:v>62</c:v>
                </c:pt>
                <c:pt idx="650">
                  <c:v>62</c:v>
                </c:pt>
                <c:pt idx="651">
                  <c:v>62</c:v>
                </c:pt>
                <c:pt idx="652">
                  <c:v>62</c:v>
                </c:pt>
                <c:pt idx="653">
                  <c:v>62</c:v>
                </c:pt>
                <c:pt idx="654">
                  <c:v>62</c:v>
                </c:pt>
                <c:pt idx="655">
                  <c:v>62</c:v>
                </c:pt>
                <c:pt idx="656">
                  <c:v>62</c:v>
                </c:pt>
                <c:pt idx="657">
                  <c:v>62</c:v>
                </c:pt>
                <c:pt idx="658">
                  <c:v>62.1</c:v>
                </c:pt>
                <c:pt idx="659">
                  <c:v>62.1</c:v>
                </c:pt>
                <c:pt idx="660">
                  <c:v>62.1</c:v>
                </c:pt>
                <c:pt idx="661">
                  <c:v>62.1</c:v>
                </c:pt>
                <c:pt idx="662">
                  <c:v>62.1</c:v>
                </c:pt>
                <c:pt idx="663">
                  <c:v>62.1</c:v>
                </c:pt>
                <c:pt idx="664">
                  <c:v>62.1</c:v>
                </c:pt>
                <c:pt idx="665">
                  <c:v>62.2</c:v>
                </c:pt>
                <c:pt idx="666">
                  <c:v>62.2</c:v>
                </c:pt>
                <c:pt idx="667">
                  <c:v>62.2</c:v>
                </c:pt>
                <c:pt idx="668">
                  <c:v>62.2</c:v>
                </c:pt>
                <c:pt idx="669">
                  <c:v>62.2</c:v>
                </c:pt>
                <c:pt idx="670">
                  <c:v>62.2</c:v>
                </c:pt>
                <c:pt idx="671">
                  <c:v>62.3</c:v>
                </c:pt>
                <c:pt idx="672">
                  <c:v>62.3</c:v>
                </c:pt>
                <c:pt idx="673">
                  <c:v>62.3</c:v>
                </c:pt>
                <c:pt idx="674">
                  <c:v>62.3</c:v>
                </c:pt>
                <c:pt idx="675">
                  <c:v>62.3</c:v>
                </c:pt>
                <c:pt idx="676">
                  <c:v>62.3</c:v>
                </c:pt>
                <c:pt idx="677">
                  <c:v>62.4</c:v>
                </c:pt>
                <c:pt idx="678">
                  <c:v>62.4</c:v>
                </c:pt>
                <c:pt idx="679">
                  <c:v>62.4</c:v>
                </c:pt>
                <c:pt idx="680">
                  <c:v>62.5</c:v>
                </c:pt>
                <c:pt idx="681">
                  <c:v>62.5</c:v>
                </c:pt>
                <c:pt idx="682">
                  <c:v>62.5</c:v>
                </c:pt>
                <c:pt idx="683">
                  <c:v>62.5</c:v>
                </c:pt>
                <c:pt idx="684">
                  <c:v>62.5</c:v>
                </c:pt>
                <c:pt idx="685">
                  <c:v>62.5</c:v>
                </c:pt>
                <c:pt idx="686">
                  <c:v>62.5</c:v>
                </c:pt>
                <c:pt idx="687">
                  <c:v>62.5</c:v>
                </c:pt>
                <c:pt idx="688">
                  <c:v>62.6</c:v>
                </c:pt>
                <c:pt idx="689">
                  <c:v>62.6</c:v>
                </c:pt>
                <c:pt idx="690">
                  <c:v>62.6</c:v>
                </c:pt>
                <c:pt idx="691">
                  <c:v>62.6</c:v>
                </c:pt>
                <c:pt idx="692">
                  <c:v>62.6</c:v>
                </c:pt>
                <c:pt idx="693">
                  <c:v>62.6</c:v>
                </c:pt>
                <c:pt idx="694">
                  <c:v>62.7</c:v>
                </c:pt>
                <c:pt idx="695">
                  <c:v>62.7</c:v>
                </c:pt>
                <c:pt idx="696">
                  <c:v>62.7</c:v>
                </c:pt>
                <c:pt idx="697">
                  <c:v>62.7</c:v>
                </c:pt>
                <c:pt idx="698">
                  <c:v>62.7</c:v>
                </c:pt>
                <c:pt idx="699">
                  <c:v>62.8</c:v>
                </c:pt>
                <c:pt idx="700">
                  <c:v>62.8</c:v>
                </c:pt>
                <c:pt idx="701">
                  <c:v>62.8</c:v>
                </c:pt>
                <c:pt idx="702">
                  <c:v>62.8</c:v>
                </c:pt>
                <c:pt idx="703">
                  <c:v>62.8</c:v>
                </c:pt>
                <c:pt idx="704">
                  <c:v>62.8</c:v>
                </c:pt>
                <c:pt idx="705">
                  <c:v>62.8</c:v>
                </c:pt>
                <c:pt idx="706">
                  <c:v>62.8</c:v>
                </c:pt>
                <c:pt idx="707">
                  <c:v>62.8</c:v>
                </c:pt>
                <c:pt idx="708">
                  <c:v>62.9</c:v>
                </c:pt>
                <c:pt idx="709">
                  <c:v>62.9</c:v>
                </c:pt>
                <c:pt idx="710">
                  <c:v>62.9</c:v>
                </c:pt>
                <c:pt idx="711">
                  <c:v>62.9</c:v>
                </c:pt>
                <c:pt idx="712">
                  <c:v>62.9</c:v>
                </c:pt>
                <c:pt idx="713">
                  <c:v>62.9</c:v>
                </c:pt>
                <c:pt idx="714">
                  <c:v>62.9</c:v>
                </c:pt>
                <c:pt idx="715">
                  <c:v>62.9</c:v>
                </c:pt>
                <c:pt idx="716">
                  <c:v>62.9</c:v>
                </c:pt>
                <c:pt idx="717">
                  <c:v>63</c:v>
                </c:pt>
                <c:pt idx="718">
                  <c:v>63</c:v>
                </c:pt>
                <c:pt idx="719">
                  <c:v>63</c:v>
                </c:pt>
                <c:pt idx="720">
                  <c:v>63</c:v>
                </c:pt>
                <c:pt idx="721">
                  <c:v>63</c:v>
                </c:pt>
                <c:pt idx="722">
                  <c:v>63</c:v>
                </c:pt>
                <c:pt idx="723">
                  <c:v>63</c:v>
                </c:pt>
                <c:pt idx="724">
                  <c:v>63</c:v>
                </c:pt>
                <c:pt idx="725">
                  <c:v>63</c:v>
                </c:pt>
                <c:pt idx="726">
                  <c:v>63</c:v>
                </c:pt>
                <c:pt idx="727">
                  <c:v>63</c:v>
                </c:pt>
                <c:pt idx="728">
                  <c:v>63</c:v>
                </c:pt>
                <c:pt idx="729">
                  <c:v>63.1</c:v>
                </c:pt>
                <c:pt idx="730">
                  <c:v>63.1</c:v>
                </c:pt>
                <c:pt idx="731">
                  <c:v>63.1</c:v>
                </c:pt>
                <c:pt idx="732">
                  <c:v>63.1</c:v>
                </c:pt>
                <c:pt idx="733">
                  <c:v>63.1</c:v>
                </c:pt>
                <c:pt idx="734">
                  <c:v>63.2</c:v>
                </c:pt>
                <c:pt idx="735">
                  <c:v>63.2</c:v>
                </c:pt>
                <c:pt idx="736">
                  <c:v>63.2</c:v>
                </c:pt>
                <c:pt idx="737">
                  <c:v>63.2</c:v>
                </c:pt>
                <c:pt idx="738">
                  <c:v>63.2</c:v>
                </c:pt>
                <c:pt idx="739">
                  <c:v>63.2</c:v>
                </c:pt>
                <c:pt idx="740">
                  <c:v>63.3</c:v>
                </c:pt>
                <c:pt idx="741">
                  <c:v>63.3</c:v>
                </c:pt>
                <c:pt idx="742">
                  <c:v>63.3</c:v>
                </c:pt>
                <c:pt idx="743">
                  <c:v>63.3</c:v>
                </c:pt>
                <c:pt idx="744">
                  <c:v>63.3</c:v>
                </c:pt>
                <c:pt idx="745">
                  <c:v>63.3</c:v>
                </c:pt>
                <c:pt idx="746">
                  <c:v>63.3</c:v>
                </c:pt>
                <c:pt idx="747">
                  <c:v>63.4</c:v>
                </c:pt>
                <c:pt idx="748">
                  <c:v>63.4</c:v>
                </c:pt>
                <c:pt idx="749">
                  <c:v>63.4</c:v>
                </c:pt>
                <c:pt idx="750">
                  <c:v>63.4</c:v>
                </c:pt>
                <c:pt idx="751">
                  <c:v>63.4</c:v>
                </c:pt>
                <c:pt idx="752">
                  <c:v>63.5</c:v>
                </c:pt>
                <c:pt idx="753">
                  <c:v>63.5</c:v>
                </c:pt>
                <c:pt idx="754">
                  <c:v>63.5</c:v>
                </c:pt>
                <c:pt idx="755">
                  <c:v>63.5</c:v>
                </c:pt>
                <c:pt idx="756">
                  <c:v>63.5</c:v>
                </c:pt>
                <c:pt idx="757">
                  <c:v>63.5</c:v>
                </c:pt>
                <c:pt idx="758">
                  <c:v>63.5</c:v>
                </c:pt>
                <c:pt idx="759">
                  <c:v>63.5</c:v>
                </c:pt>
                <c:pt idx="760">
                  <c:v>63.5</c:v>
                </c:pt>
                <c:pt idx="761">
                  <c:v>63.6</c:v>
                </c:pt>
                <c:pt idx="762">
                  <c:v>63.6</c:v>
                </c:pt>
                <c:pt idx="763">
                  <c:v>63.6</c:v>
                </c:pt>
                <c:pt idx="764">
                  <c:v>63.7</c:v>
                </c:pt>
                <c:pt idx="765">
                  <c:v>63.7</c:v>
                </c:pt>
                <c:pt idx="766">
                  <c:v>63.7</c:v>
                </c:pt>
                <c:pt idx="767">
                  <c:v>63.7</c:v>
                </c:pt>
                <c:pt idx="768">
                  <c:v>63.7</c:v>
                </c:pt>
                <c:pt idx="769">
                  <c:v>63.7</c:v>
                </c:pt>
                <c:pt idx="770">
                  <c:v>63.7</c:v>
                </c:pt>
                <c:pt idx="771">
                  <c:v>63.8</c:v>
                </c:pt>
                <c:pt idx="772">
                  <c:v>63.8</c:v>
                </c:pt>
                <c:pt idx="773">
                  <c:v>63.8</c:v>
                </c:pt>
                <c:pt idx="774">
                  <c:v>63.8</c:v>
                </c:pt>
                <c:pt idx="775">
                  <c:v>63.8</c:v>
                </c:pt>
                <c:pt idx="776">
                  <c:v>63.8</c:v>
                </c:pt>
                <c:pt idx="777">
                  <c:v>63.8</c:v>
                </c:pt>
                <c:pt idx="778">
                  <c:v>63.9</c:v>
                </c:pt>
                <c:pt idx="779">
                  <c:v>63.9</c:v>
                </c:pt>
                <c:pt idx="780">
                  <c:v>63.9</c:v>
                </c:pt>
                <c:pt idx="781">
                  <c:v>63.9</c:v>
                </c:pt>
                <c:pt idx="782">
                  <c:v>64</c:v>
                </c:pt>
                <c:pt idx="783">
                  <c:v>64</c:v>
                </c:pt>
                <c:pt idx="784">
                  <c:v>64</c:v>
                </c:pt>
                <c:pt idx="785">
                  <c:v>64</c:v>
                </c:pt>
                <c:pt idx="786">
                  <c:v>64</c:v>
                </c:pt>
                <c:pt idx="787">
                  <c:v>64</c:v>
                </c:pt>
                <c:pt idx="788">
                  <c:v>64</c:v>
                </c:pt>
                <c:pt idx="789">
                  <c:v>64</c:v>
                </c:pt>
                <c:pt idx="790">
                  <c:v>64</c:v>
                </c:pt>
                <c:pt idx="791">
                  <c:v>64</c:v>
                </c:pt>
                <c:pt idx="792">
                  <c:v>64</c:v>
                </c:pt>
                <c:pt idx="793">
                  <c:v>64.099999999999994</c:v>
                </c:pt>
                <c:pt idx="794">
                  <c:v>64.099999999999994</c:v>
                </c:pt>
                <c:pt idx="795">
                  <c:v>64.099999999999994</c:v>
                </c:pt>
                <c:pt idx="796">
                  <c:v>64.099999999999994</c:v>
                </c:pt>
                <c:pt idx="797">
                  <c:v>64.099999999999994</c:v>
                </c:pt>
                <c:pt idx="798">
                  <c:v>64.2</c:v>
                </c:pt>
                <c:pt idx="799">
                  <c:v>64.2</c:v>
                </c:pt>
                <c:pt idx="800">
                  <c:v>64.2</c:v>
                </c:pt>
                <c:pt idx="801">
                  <c:v>64.2</c:v>
                </c:pt>
                <c:pt idx="802">
                  <c:v>64.2</c:v>
                </c:pt>
                <c:pt idx="803">
                  <c:v>64.2</c:v>
                </c:pt>
                <c:pt idx="804">
                  <c:v>64.3</c:v>
                </c:pt>
                <c:pt idx="805">
                  <c:v>64.3</c:v>
                </c:pt>
                <c:pt idx="806">
                  <c:v>64.3</c:v>
                </c:pt>
                <c:pt idx="807">
                  <c:v>64.3</c:v>
                </c:pt>
                <c:pt idx="808">
                  <c:v>64.3</c:v>
                </c:pt>
                <c:pt idx="809">
                  <c:v>64.3</c:v>
                </c:pt>
                <c:pt idx="810">
                  <c:v>64.3</c:v>
                </c:pt>
                <c:pt idx="811">
                  <c:v>64.400000000000006</c:v>
                </c:pt>
                <c:pt idx="812">
                  <c:v>64.400000000000006</c:v>
                </c:pt>
                <c:pt idx="813">
                  <c:v>64.400000000000006</c:v>
                </c:pt>
                <c:pt idx="814">
                  <c:v>64.400000000000006</c:v>
                </c:pt>
                <c:pt idx="815">
                  <c:v>64.400000000000006</c:v>
                </c:pt>
                <c:pt idx="816">
                  <c:v>64.400000000000006</c:v>
                </c:pt>
                <c:pt idx="817">
                  <c:v>64.400000000000006</c:v>
                </c:pt>
                <c:pt idx="818">
                  <c:v>64.400000000000006</c:v>
                </c:pt>
                <c:pt idx="819">
                  <c:v>64.5</c:v>
                </c:pt>
                <c:pt idx="820">
                  <c:v>64.5</c:v>
                </c:pt>
                <c:pt idx="821">
                  <c:v>64.5</c:v>
                </c:pt>
                <c:pt idx="822">
                  <c:v>64.5</c:v>
                </c:pt>
                <c:pt idx="823">
                  <c:v>64.5</c:v>
                </c:pt>
                <c:pt idx="824">
                  <c:v>64.599999999999994</c:v>
                </c:pt>
                <c:pt idx="825">
                  <c:v>64.599999999999994</c:v>
                </c:pt>
                <c:pt idx="826">
                  <c:v>64.599999999999994</c:v>
                </c:pt>
                <c:pt idx="827">
                  <c:v>64.599999999999994</c:v>
                </c:pt>
                <c:pt idx="828">
                  <c:v>64.599999999999994</c:v>
                </c:pt>
                <c:pt idx="829">
                  <c:v>64.599999999999994</c:v>
                </c:pt>
                <c:pt idx="830">
                  <c:v>64.599999999999994</c:v>
                </c:pt>
                <c:pt idx="831">
                  <c:v>64.7</c:v>
                </c:pt>
                <c:pt idx="832">
                  <c:v>64.7</c:v>
                </c:pt>
                <c:pt idx="833">
                  <c:v>64.7</c:v>
                </c:pt>
                <c:pt idx="834">
                  <c:v>64.7</c:v>
                </c:pt>
                <c:pt idx="835">
                  <c:v>64.7</c:v>
                </c:pt>
                <c:pt idx="836">
                  <c:v>64.7</c:v>
                </c:pt>
                <c:pt idx="837">
                  <c:v>64.7</c:v>
                </c:pt>
                <c:pt idx="838">
                  <c:v>64.7</c:v>
                </c:pt>
                <c:pt idx="839">
                  <c:v>64.7</c:v>
                </c:pt>
                <c:pt idx="840">
                  <c:v>64.7</c:v>
                </c:pt>
                <c:pt idx="841">
                  <c:v>64.8</c:v>
                </c:pt>
                <c:pt idx="842">
                  <c:v>64.8</c:v>
                </c:pt>
                <c:pt idx="843">
                  <c:v>64.8</c:v>
                </c:pt>
                <c:pt idx="844">
                  <c:v>64.8</c:v>
                </c:pt>
                <c:pt idx="845">
                  <c:v>64.8</c:v>
                </c:pt>
                <c:pt idx="846">
                  <c:v>64.900000000000006</c:v>
                </c:pt>
                <c:pt idx="847">
                  <c:v>64.900000000000006</c:v>
                </c:pt>
                <c:pt idx="848">
                  <c:v>64.900000000000006</c:v>
                </c:pt>
                <c:pt idx="849">
                  <c:v>64.900000000000006</c:v>
                </c:pt>
                <c:pt idx="850">
                  <c:v>64.900000000000006</c:v>
                </c:pt>
                <c:pt idx="851">
                  <c:v>65</c:v>
                </c:pt>
                <c:pt idx="852">
                  <c:v>65</c:v>
                </c:pt>
                <c:pt idx="853">
                  <c:v>65</c:v>
                </c:pt>
                <c:pt idx="854">
                  <c:v>65</c:v>
                </c:pt>
                <c:pt idx="855">
                  <c:v>65</c:v>
                </c:pt>
                <c:pt idx="856">
                  <c:v>65</c:v>
                </c:pt>
                <c:pt idx="857">
                  <c:v>65</c:v>
                </c:pt>
                <c:pt idx="858">
                  <c:v>65</c:v>
                </c:pt>
                <c:pt idx="859">
                  <c:v>65</c:v>
                </c:pt>
                <c:pt idx="860">
                  <c:v>65</c:v>
                </c:pt>
                <c:pt idx="861">
                  <c:v>65</c:v>
                </c:pt>
                <c:pt idx="862">
                  <c:v>65</c:v>
                </c:pt>
                <c:pt idx="863">
                  <c:v>65</c:v>
                </c:pt>
                <c:pt idx="864">
                  <c:v>65.099999999999994</c:v>
                </c:pt>
                <c:pt idx="865">
                  <c:v>65.099999999999994</c:v>
                </c:pt>
                <c:pt idx="866">
                  <c:v>65.099999999999994</c:v>
                </c:pt>
                <c:pt idx="867">
                  <c:v>65.099999999999994</c:v>
                </c:pt>
                <c:pt idx="868">
                  <c:v>65.099999999999994</c:v>
                </c:pt>
                <c:pt idx="869">
                  <c:v>65.099999999999994</c:v>
                </c:pt>
                <c:pt idx="870">
                  <c:v>65.099999999999994</c:v>
                </c:pt>
                <c:pt idx="871">
                  <c:v>65.099999999999994</c:v>
                </c:pt>
                <c:pt idx="872">
                  <c:v>65.2</c:v>
                </c:pt>
                <c:pt idx="873">
                  <c:v>65.2</c:v>
                </c:pt>
                <c:pt idx="874">
                  <c:v>65.2</c:v>
                </c:pt>
                <c:pt idx="875">
                  <c:v>65.2</c:v>
                </c:pt>
                <c:pt idx="876">
                  <c:v>65.2</c:v>
                </c:pt>
                <c:pt idx="877">
                  <c:v>65.2</c:v>
                </c:pt>
                <c:pt idx="878">
                  <c:v>65.3</c:v>
                </c:pt>
                <c:pt idx="879">
                  <c:v>65.3</c:v>
                </c:pt>
                <c:pt idx="880">
                  <c:v>65.3</c:v>
                </c:pt>
                <c:pt idx="881">
                  <c:v>65.3</c:v>
                </c:pt>
                <c:pt idx="882">
                  <c:v>65.3</c:v>
                </c:pt>
                <c:pt idx="883">
                  <c:v>65.3</c:v>
                </c:pt>
                <c:pt idx="884">
                  <c:v>65.3</c:v>
                </c:pt>
                <c:pt idx="885">
                  <c:v>65.400000000000006</c:v>
                </c:pt>
                <c:pt idx="886">
                  <c:v>65.400000000000006</c:v>
                </c:pt>
                <c:pt idx="887">
                  <c:v>65.400000000000006</c:v>
                </c:pt>
                <c:pt idx="888">
                  <c:v>65.400000000000006</c:v>
                </c:pt>
                <c:pt idx="889">
                  <c:v>65.400000000000006</c:v>
                </c:pt>
                <c:pt idx="890">
                  <c:v>65.400000000000006</c:v>
                </c:pt>
                <c:pt idx="891">
                  <c:v>65.400000000000006</c:v>
                </c:pt>
                <c:pt idx="892">
                  <c:v>65.400000000000006</c:v>
                </c:pt>
                <c:pt idx="893">
                  <c:v>65.400000000000006</c:v>
                </c:pt>
                <c:pt idx="894">
                  <c:v>65.5</c:v>
                </c:pt>
                <c:pt idx="895">
                  <c:v>65.5</c:v>
                </c:pt>
                <c:pt idx="896">
                  <c:v>65.5</c:v>
                </c:pt>
                <c:pt idx="897">
                  <c:v>65.5</c:v>
                </c:pt>
                <c:pt idx="898">
                  <c:v>65.5</c:v>
                </c:pt>
                <c:pt idx="899">
                  <c:v>65.5</c:v>
                </c:pt>
                <c:pt idx="900">
                  <c:v>65.599999999999994</c:v>
                </c:pt>
                <c:pt idx="901">
                  <c:v>65.599999999999994</c:v>
                </c:pt>
                <c:pt idx="902">
                  <c:v>65.599999999999994</c:v>
                </c:pt>
                <c:pt idx="903">
                  <c:v>65.599999999999994</c:v>
                </c:pt>
                <c:pt idx="904">
                  <c:v>65.599999999999994</c:v>
                </c:pt>
                <c:pt idx="905">
                  <c:v>65.599999999999994</c:v>
                </c:pt>
                <c:pt idx="906">
                  <c:v>65.599999999999994</c:v>
                </c:pt>
                <c:pt idx="907">
                  <c:v>65.7</c:v>
                </c:pt>
                <c:pt idx="908">
                  <c:v>65.7</c:v>
                </c:pt>
                <c:pt idx="909">
                  <c:v>65.7</c:v>
                </c:pt>
                <c:pt idx="910">
                  <c:v>65.7</c:v>
                </c:pt>
                <c:pt idx="911">
                  <c:v>65.7</c:v>
                </c:pt>
                <c:pt idx="912">
                  <c:v>65.7</c:v>
                </c:pt>
                <c:pt idx="913">
                  <c:v>65.7</c:v>
                </c:pt>
                <c:pt idx="914">
                  <c:v>65.7</c:v>
                </c:pt>
                <c:pt idx="915">
                  <c:v>65.8</c:v>
                </c:pt>
                <c:pt idx="916">
                  <c:v>65.8</c:v>
                </c:pt>
                <c:pt idx="917">
                  <c:v>65.8</c:v>
                </c:pt>
                <c:pt idx="918">
                  <c:v>65.8</c:v>
                </c:pt>
                <c:pt idx="919">
                  <c:v>65.8</c:v>
                </c:pt>
                <c:pt idx="920">
                  <c:v>65.8</c:v>
                </c:pt>
                <c:pt idx="921">
                  <c:v>65.8</c:v>
                </c:pt>
                <c:pt idx="922">
                  <c:v>65.8</c:v>
                </c:pt>
                <c:pt idx="923">
                  <c:v>65.8</c:v>
                </c:pt>
                <c:pt idx="924">
                  <c:v>65.8</c:v>
                </c:pt>
                <c:pt idx="925">
                  <c:v>65.900000000000006</c:v>
                </c:pt>
                <c:pt idx="926">
                  <c:v>65.900000000000006</c:v>
                </c:pt>
                <c:pt idx="927">
                  <c:v>65.900000000000006</c:v>
                </c:pt>
                <c:pt idx="928">
                  <c:v>65.900000000000006</c:v>
                </c:pt>
                <c:pt idx="929">
                  <c:v>65.900000000000006</c:v>
                </c:pt>
                <c:pt idx="930">
                  <c:v>65.900000000000006</c:v>
                </c:pt>
                <c:pt idx="931">
                  <c:v>65.900000000000006</c:v>
                </c:pt>
                <c:pt idx="932">
                  <c:v>65.900000000000006</c:v>
                </c:pt>
                <c:pt idx="933">
                  <c:v>66</c:v>
                </c:pt>
                <c:pt idx="934">
                  <c:v>66</c:v>
                </c:pt>
                <c:pt idx="935">
                  <c:v>66</c:v>
                </c:pt>
                <c:pt idx="936">
                  <c:v>66</c:v>
                </c:pt>
                <c:pt idx="937">
                  <c:v>66</c:v>
                </c:pt>
                <c:pt idx="938">
                  <c:v>66</c:v>
                </c:pt>
                <c:pt idx="939">
                  <c:v>66</c:v>
                </c:pt>
                <c:pt idx="940">
                  <c:v>66</c:v>
                </c:pt>
                <c:pt idx="941">
                  <c:v>66</c:v>
                </c:pt>
                <c:pt idx="942">
                  <c:v>66</c:v>
                </c:pt>
                <c:pt idx="943">
                  <c:v>66</c:v>
                </c:pt>
                <c:pt idx="944">
                  <c:v>66.099999999999994</c:v>
                </c:pt>
                <c:pt idx="945">
                  <c:v>66.099999999999994</c:v>
                </c:pt>
                <c:pt idx="946">
                  <c:v>66.099999999999994</c:v>
                </c:pt>
                <c:pt idx="947">
                  <c:v>66.099999999999994</c:v>
                </c:pt>
                <c:pt idx="948">
                  <c:v>66.099999999999994</c:v>
                </c:pt>
                <c:pt idx="949">
                  <c:v>66.099999999999994</c:v>
                </c:pt>
                <c:pt idx="950">
                  <c:v>66.2</c:v>
                </c:pt>
                <c:pt idx="951">
                  <c:v>66.2</c:v>
                </c:pt>
                <c:pt idx="952">
                  <c:v>66.2</c:v>
                </c:pt>
                <c:pt idx="953">
                  <c:v>66.2</c:v>
                </c:pt>
                <c:pt idx="954">
                  <c:v>66.2</c:v>
                </c:pt>
                <c:pt idx="955">
                  <c:v>66.2</c:v>
                </c:pt>
                <c:pt idx="956">
                  <c:v>66.2</c:v>
                </c:pt>
                <c:pt idx="957">
                  <c:v>66.2</c:v>
                </c:pt>
                <c:pt idx="958">
                  <c:v>66.3</c:v>
                </c:pt>
                <c:pt idx="959">
                  <c:v>66.3</c:v>
                </c:pt>
                <c:pt idx="960">
                  <c:v>66.3</c:v>
                </c:pt>
                <c:pt idx="961">
                  <c:v>66.3</c:v>
                </c:pt>
                <c:pt idx="962">
                  <c:v>66.3</c:v>
                </c:pt>
                <c:pt idx="963">
                  <c:v>66.3</c:v>
                </c:pt>
                <c:pt idx="964">
                  <c:v>66.400000000000006</c:v>
                </c:pt>
                <c:pt idx="965">
                  <c:v>66.400000000000006</c:v>
                </c:pt>
                <c:pt idx="966">
                  <c:v>66.400000000000006</c:v>
                </c:pt>
                <c:pt idx="967">
                  <c:v>66.400000000000006</c:v>
                </c:pt>
                <c:pt idx="968">
                  <c:v>66.400000000000006</c:v>
                </c:pt>
                <c:pt idx="969">
                  <c:v>66.400000000000006</c:v>
                </c:pt>
                <c:pt idx="970">
                  <c:v>66.5</c:v>
                </c:pt>
                <c:pt idx="971">
                  <c:v>66.5</c:v>
                </c:pt>
                <c:pt idx="972">
                  <c:v>66.5</c:v>
                </c:pt>
                <c:pt idx="973">
                  <c:v>66.5</c:v>
                </c:pt>
                <c:pt idx="974">
                  <c:v>66.599999999999994</c:v>
                </c:pt>
                <c:pt idx="975">
                  <c:v>66.599999999999994</c:v>
                </c:pt>
                <c:pt idx="976">
                  <c:v>66.599999999999994</c:v>
                </c:pt>
                <c:pt idx="977">
                  <c:v>66.599999999999994</c:v>
                </c:pt>
                <c:pt idx="978">
                  <c:v>66.599999999999994</c:v>
                </c:pt>
                <c:pt idx="979">
                  <c:v>66.599999999999994</c:v>
                </c:pt>
                <c:pt idx="980">
                  <c:v>66.599999999999994</c:v>
                </c:pt>
                <c:pt idx="981">
                  <c:v>66.599999999999994</c:v>
                </c:pt>
                <c:pt idx="982">
                  <c:v>66.599999999999994</c:v>
                </c:pt>
                <c:pt idx="983">
                  <c:v>66.599999999999994</c:v>
                </c:pt>
                <c:pt idx="984">
                  <c:v>66.7</c:v>
                </c:pt>
                <c:pt idx="985">
                  <c:v>66.7</c:v>
                </c:pt>
                <c:pt idx="986">
                  <c:v>66.7</c:v>
                </c:pt>
                <c:pt idx="987">
                  <c:v>66.7</c:v>
                </c:pt>
                <c:pt idx="988">
                  <c:v>66.7</c:v>
                </c:pt>
                <c:pt idx="989">
                  <c:v>66.8</c:v>
                </c:pt>
                <c:pt idx="990">
                  <c:v>66.8</c:v>
                </c:pt>
                <c:pt idx="991">
                  <c:v>66.8</c:v>
                </c:pt>
                <c:pt idx="992">
                  <c:v>66.8</c:v>
                </c:pt>
                <c:pt idx="993">
                  <c:v>66.8</c:v>
                </c:pt>
                <c:pt idx="994">
                  <c:v>66.8</c:v>
                </c:pt>
                <c:pt idx="995">
                  <c:v>66.8</c:v>
                </c:pt>
                <c:pt idx="996">
                  <c:v>66.8</c:v>
                </c:pt>
                <c:pt idx="997">
                  <c:v>66.900000000000006</c:v>
                </c:pt>
                <c:pt idx="998">
                  <c:v>66.900000000000006</c:v>
                </c:pt>
                <c:pt idx="999">
                  <c:v>66.900000000000006</c:v>
                </c:pt>
                <c:pt idx="1000">
                  <c:v>66.900000000000006</c:v>
                </c:pt>
                <c:pt idx="1001">
                  <c:v>66.900000000000006</c:v>
                </c:pt>
                <c:pt idx="1002">
                  <c:v>67</c:v>
                </c:pt>
                <c:pt idx="1003">
                  <c:v>67</c:v>
                </c:pt>
                <c:pt idx="1004">
                  <c:v>67</c:v>
                </c:pt>
                <c:pt idx="1005">
                  <c:v>67</c:v>
                </c:pt>
                <c:pt idx="1006">
                  <c:v>67</c:v>
                </c:pt>
                <c:pt idx="1007">
                  <c:v>67</c:v>
                </c:pt>
                <c:pt idx="1008">
                  <c:v>67</c:v>
                </c:pt>
                <c:pt idx="1009">
                  <c:v>67</c:v>
                </c:pt>
                <c:pt idx="1010">
                  <c:v>67</c:v>
                </c:pt>
                <c:pt idx="1011">
                  <c:v>67</c:v>
                </c:pt>
                <c:pt idx="1012">
                  <c:v>67</c:v>
                </c:pt>
                <c:pt idx="1013">
                  <c:v>67</c:v>
                </c:pt>
                <c:pt idx="1014">
                  <c:v>67.099999999999994</c:v>
                </c:pt>
                <c:pt idx="1015">
                  <c:v>67.099999999999994</c:v>
                </c:pt>
                <c:pt idx="1016">
                  <c:v>67.099999999999994</c:v>
                </c:pt>
                <c:pt idx="1017">
                  <c:v>67.099999999999994</c:v>
                </c:pt>
                <c:pt idx="1018">
                  <c:v>67.099999999999994</c:v>
                </c:pt>
                <c:pt idx="1019">
                  <c:v>67.099999999999994</c:v>
                </c:pt>
                <c:pt idx="1020">
                  <c:v>67.2</c:v>
                </c:pt>
                <c:pt idx="1021">
                  <c:v>67.2</c:v>
                </c:pt>
                <c:pt idx="1022">
                  <c:v>67.2</c:v>
                </c:pt>
                <c:pt idx="1023">
                  <c:v>67.2</c:v>
                </c:pt>
                <c:pt idx="1024">
                  <c:v>67.2</c:v>
                </c:pt>
                <c:pt idx="1025">
                  <c:v>67.2</c:v>
                </c:pt>
                <c:pt idx="1026">
                  <c:v>67.2</c:v>
                </c:pt>
                <c:pt idx="1027">
                  <c:v>67.2</c:v>
                </c:pt>
                <c:pt idx="1028">
                  <c:v>67.2</c:v>
                </c:pt>
                <c:pt idx="1029">
                  <c:v>67.3</c:v>
                </c:pt>
                <c:pt idx="1030">
                  <c:v>67.3</c:v>
                </c:pt>
                <c:pt idx="1031">
                  <c:v>67.3</c:v>
                </c:pt>
                <c:pt idx="1032">
                  <c:v>67.3</c:v>
                </c:pt>
                <c:pt idx="1033">
                  <c:v>67.3</c:v>
                </c:pt>
                <c:pt idx="1034">
                  <c:v>67.3</c:v>
                </c:pt>
                <c:pt idx="1035">
                  <c:v>67.3</c:v>
                </c:pt>
                <c:pt idx="1036">
                  <c:v>67.3</c:v>
                </c:pt>
                <c:pt idx="1037">
                  <c:v>67.3</c:v>
                </c:pt>
                <c:pt idx="1038">
                  <c:v>67.3</c:v>
                </c:pt>
                <c:pt idx="1039">
                  <c:v>67.3</c:v>
                </c:pt>
                <c:pt idx="1040">
                  <c:v>67.400000000000006</c:v>
                </c:pt>
                <c:pt idx="1041">
                  <c:v>67.400000000000006</c:v>
                </c:pt>
                <c:pt idx="1042">
                  <c:v>67.400000000000006</c:v>
                </c:pt>
                <c:pt idx="1043">
                  <c:v>67.400000000000006</c:v>
                </c:pt>
                <c:pt idx="1044">
                  <c:v>67.400000000000006</c:v>
                </c:pt>
                <c:pt idx="1045">
                  <c:v>67.400000000000006</c:v>
                </c:pt>
                <c:pt idx="1046">
                  <c:v>67.400000000000006</c:v>
                </c:pt>
                <c:pt idx="1047">
                  <c:v>67.400000000000006</c:v>
                </c:pt>
                <c:pt idx="1048">
                  <c:v>67.400000000000006</c:v>
                </c:pt>
                <c:pt idx="1049">
                  <c:v>67.5</c:v>
                </c:pt>
                <c:pt idx="1050">
                  <c:v>67.5</c:v>
                </c:pt>
                <c:pt idx="1051">
                  <c:v>67.5</c:v>
                </c:pt>
                <c:pt idx="1052">
                  <c:v>67.5</c:v>
                </c:pt>
                <c:pt idx="1053">
                  <c:v>67.5</c:v>
                </c:pt>
                <c:pt idx="1054">
                  <c:v>67.5</c:v>
                </c:pt>
                <c:pt idx="1055">
                  <c:v>67.5</c:v>
                </c:pt>
                <c:pt idx="1056">
                  <c:v>67.5</c:v>
                </c:pt>
                <c:pt idx="1057">
                  <c:v>67.5</c:v>
                </c:pt>
                <c:pt idx="1058">
                  <c:v>67.5</c:v>
                </c:pt>
                <c:pt idx="1059">
                  <c:v>67.5</c:v>
                </c:pt>
                <c:pt idx="1060">
                  <c:v>67.599999999999994</c:v>
                </c:pt>
                <c:pt idx="1061">
                  <c:v>67.599999999999994</c:v>
                </c:pt>
                <c:pt idx="1062">
                  <c:v>67.599999999999994</c:v>
                </c:pt>
                <c:pt idx="1063">
                  <c:v>67.599999999999994</c:v>
                </c:pt>
                <c:pt idx="1064">
                  <c:v>67.599999999999994</c:v>
                </c:pt>
                <c:pt idx="1065">
                  <c:v>67.599999999999994</c:v>
                </c:pt>
                <c:pt idx="1066">
                  <c:v>67.599999999999994</c:v>
                </c:pt>
                <c:pt idx="1067">
                  <c:v>67.599999999999994</c:v>
                </c:pt>
                <c:pt idx="1068">
                  <c:v>67.599999999999994</c:v>
                </c:pt>
                <c:pt idx="1069">
                  <c:v>67.599999999999994</c:v>
                </c:pt>
                <c:pt idx="1070">
                  <c:v>67.7</c:v>
                </c:pt>
                <c:pt idx="1071">
                  <c:v>67.7</c:v>
                </c:pt>
                <c:pt idx="1072">
                  <c:v>67.7</c:v>
                </c:pt>
                <c:pt idx="1073">
                  <c:v>67.7</c:v>
                </c:pt>
                <c:pt idx="1074">
                  <c:v>67.7</c:v>
                </c:pt>
                <c:pt idx="1075">
                  <c:v>67.7</c:v>
                </c:pt>
                <c:pt idx="1076">
                  <c:v>67.7</c:v>
                </c:pt>
                <c:pt idx="1077">
                  <c:v>67.7</c:v>
                </c:pt>
                <c:pt idx="1078">
                  <c:v>67.7</c:v>
                </c:pt>
                <c:pt idx="1079">
                  <c:v>67.7</c:v>
                </c:pt>
                <c:pt idx="1080">
                  <c:v>67.7</c:v>
                </c:pt>
                <c:pt idx="1081">
                  <c:v>67.8</c:v>
                </c:pt>
                <c:pt idx="1082">
                  <c:v>67.8</c:v>
                </c:pt>
                <c:pt idx="1083">
                  <c:v>67.8</c:v>
                </c:pt>
                <c:pt idx="1084">
                  <c:v>67.8</c:v>
                </c:pt>
                <c:pt idx="1085">
                  <c:v>67.8</c:v>
                </c:pt>
                <c:pt idx="1086">
                  <c:v>67.8</c:v>
                </c:pt>
                <c:pt idx="1087">
                  <c:v>67.8</c:v>
                </c:pt>
                <c:pt idx="1088">
                  <c:v>67.8</c:v>
                </c:pt>
                <c:pt idx="1089">
                  <c:v>67.8</c:v>
                </c:pt>
                <c:pt idx="1090">
                  <c:v>67.8</c:v>
                </c:pt>
                <c:pt idx="1091">
                  <c:v>67.900000000000006</c:v>
                </c:pt>
                <c:pt idx="1092">
                  <c:v>67.900000000000006</c:v>
                </c:pt>
                <c:pt idx="1093">
                  <c:v>67.900000000000006</c:v>
                </c:pt>
                <c:pt idx="1094">
                  <c:v>67.900000000000006</c:v>
                </c:pt>
                <c:pt idx="1095">
                  <c:v>67.900000000000006</c:v>
                </c:pt>
                <c:pt idx="1096">
                  <c:v>67.900000000000006</c:v>
                </c:pt>
                <c:pt idx="1097">
                  <c:v>67.900000000000006</c:v>
                </c:pt>
                <c:pt idx="1098">
                  <c:v>67.900000000000006</c:v>
                </c:pt>
                <c:pt idx="1099">
                  <c:v>68</c:v>
                </c:pt>
                <c:pt idx="1100">
                  <c:v>68</c:v>
                </c:pt>
                <c:pt idx="1101">
                  <c:v>68</c:v>
                </c:pt>
                <c:pt idx="1102">
                  <c:v>68</c:v>
                </c:pt>
                <c:pt idx="1103">
                  <c:v>68</c:v>
                </c:pt>
                <c:pt idx="1104">
                  <c:v>68</c:v>
                </c:pt>
                <c:pt idx="1105">
                  <c:v>68</c:v>
                </c:pt>
                <c:pt idx="1106">
                  <c:v>68</c:v>
                </c:pt>
                <c:pt idx="1107">
                  <c:v>68</c:v>
                </c:pt>
                <c:pt idx="1108">
                  <c:v>68</c:v>
                </c:pt>
                <c:pt idx="1109">
                  <c:v>68</c:v>
                </c:pt>
                <c:pt idx="1110">
                  <c:v>68</c:v>
                </c:pt>
                <c:pt idx="1111">
                  <c:v>68</c:v>
                </c:pt>
                <c:pt idx="1112">
                  <c:v>68</c:v>
                </c:pt>
                <c:pt idx="1113">
                  <c:v>68</c:v>
                </c:pt>
                <c:pt idx="1114">
                  <c:v>68</c:v>
                </c:pt>
                <c:pt idx="1115">
                  <c:v>68</c:v>
                </c:pt>
                <c:pt idx="1116">
                  <c:v>68</c:v>
                </c:pt>
                <c:pt idx="1117">
                  <c:v>68</c:v>
                </c:pt>
                <c:pt idx="1118">
                  <c:v>68</c:v>
                </c:pt>
                <c:pt idx="1119">
                  <c:v>68.099999999999994</c:v>
                </c:pt>
                <c:pt idx="1120">
                  <c:v>68.099999999999994</c:v>
                </c:pt>
                <c:pt idx="1121">
                  <c:v>68.099999999999994</c:v>
                </c:pt>
                <c:pt idx="1122">
                  <c:v>68.099999999999994</c:v>
                </c:pt>
                <c:pt idx="1123">
                  <c:v>68.099999999999994</c:v>
                </c:pt>
                <c:pt idx="1124">
                  <c:v>68.099999999999994</c:v>
                </c:pt>
                <c:pt idx="1125">
                  <c:v>68.099999999999994</c:v>
                </c:pt>
                <c:pt idx="1126">
                  <c:v>68.099999999999994</c:v>
                </c:pt>
                <c:pt idx="1127">
                  <c:v>68.099999999999994</c:v>
                </c:pt>
                <c:pt idx="1128">
                  <c:v>68.2</c:v>
                </c:pt>
                <c:pt idx="1129">
                  <c:v>68.2</c:v>
                </c:pt>
                <c:pt idx="1130">
                  <c:v>68.2</c:v>
                </c:pt>
                <c:pt idx="1131">
                  <c:v>68.2</c:v>
                </c:pt>
                <c:pt idx="1132">
                  <c:v>68.2</c:v>
                </c:pt>
                <c:pt idx="1133">
                  <c:v>68.3</c:v>
                </c:pt>
                <c:pt idx="1134">
                  <c:v>68.3</c:v>
                </c:pt>
                <c:pt idx="1135">
                  <c:v>68.3</c:v>
                </c:pt>
                <c:pt idx="1136">
                  <c:v>68.3</c:v>
                </c:pt>
                <c:pt idx="1137">
                  <c:v>68.3</c:v>
                </c:pt>
                <c:pt idx="1138">
                  <c:v>68.3</c:v>
                </c:pt>
                <c:pt idx="1139">
                  <c:v>68.3</c:v>
                </c:pt>
                <c:pt idx="1140">
                  <c:v>68.3</c:v>
                </c:pt>
                <c:pt idx="1141">
                  <c:v>68.3</c:v>
                </c:pt>
                <c:pt idx="1142">
                  <c:v>68.3</c:v>
                </c:pt>
                <c:pt idx="1143">
                  <c:v>68.3</c:v>
                </c:pt>
                <c:pt idx="1144">
                  <c:v>68.400000000000006</c:v>
                </c:pt>
                <c:pt idx="1145">
                  <c:v>68.400000000000006</c:v>
                </c:pt>
                <c:pt idx="1146">
                  <c:v>68.400000000000006</c:v>
                </c:pt>
                <c:pt idx="1147">
                  <c:v>68.400000000000006</c:v>
                </c:pt>
                <c:pt idx="1148">
                  <c:v>68.400000000000006</c:v>
                </c:pt>
                <c:pt idx="1149">
                  <c:v>68.400000000000006</c:v>
                </c:pt>
                <c:pt idx="1150">
                  <c:v>68.400000000000006</c:v>
                </c:pt>
                <c:pt idx="1151">
                  <c:v>68.400000000000006</c:v>
                </c:pt>
                <c:pt idx="1152">
                  <c:v>68.400000000000006</c:v>
                </c:pt>
                <c:pt idx="1153">
                  <c:v>68.400000000000006</c:v>
                </c:pt>
                <c:pt idx="1154">
                  <c:v>68.5</c:v>
                </c:pt>
                <c:pt idx="1155">
                  <c:v>68.5</c:v>
                </c:pt>
                <c:pt idx="1156">
                  <c:v>68.5</c:v>
                </c:pt>
                <c:pt idx="1157">
                  <c:v>68.5</c:v>
                </c:pt>
                <c:pt idx="1158">
                  <c:v>68.5</c:v>
                </c:pt>
                <c:pt idx="1159">
                  <c:v>68.5</c:v>
                </c:pt>
                <c:pt idx="1160">
                  <c:v>68.5</c:v>
                </c:pt>
                <c:pt idx="1161">
                  <c:v>68.5</c:v>
                </c:pt>
                <c:pt idx="1162">
                  <c:v>68.5</c:v>
                </c:pt>
                <c:pt idx="1163">
                  <c:v>68.5</c:v>
                </c:pt>
                <c:pt idx="1164">
                  <c:v>68.5</c:v>
                </c:pt>
                <c:pt idx="1165">
                  <c:v>68.5</c:v>
                </c:pt>
                <c:pt idx="1166">
                  <c:v>68.599999999999994</c:v>
                </c:pt>
                <c:pt idx="1167">
                  <c:v>68.599999999999994</c:v>
                </c:pt>
                <c:pt idx="1168">
                  <c:v>68.599999999999994</c:v>
                </c:pt>
                <c:pt idx="1169">
                  <c:v>68.599999999999994</c:v>
                </c:pt>
                <c:pt idx="1170">
                  <c:v>68.599999999999994</c:v>
                </c:pt>
                <c:pt idx="1171">
                  <c:v>68.599999999999994</c:v>
                </c:pt>
                <c:pt idx="1172">
                  <c:v>68.7</c:v>
                </c:pt>
                <c:pt idx="1173">
                  <c:v>68.7</c:v>
                </c:pt>
                <c:pt idx="1174">
                  <c:v>68.7</c:v>
                </c:pt>
                <c:pt idx="1175">
                  <c:v>68.7</c:v>
                </c:pt>
                <c:pt idx="1176">
                  <c:v>68.7</c:v>
                </c:pt>
                <c:pt idx="1177">
                  <c:v>68.7</c:v>
                </c:pt>
                <c:pt idx="1178">
                  <c:v>68.7</c:v>
                </c:pt>
                <c:pt idx="1179">
                  <c:v>68.7</c:v>
                </c:pt>
                <c:pt idx="1180">
                  <c:v>68.7</c:v>
                </c:pt>
                <c:pt idx="1181">
                  <c:v>68.7</c:v>
                </c:pt>
                <c:pt idx="1182">
                  <c:v>68.8</c:v>
                </c:pt>
                <c:pt idx="1183">
                  <c:v>68.8</c:v>
                </c:pt>
                <c:pt idx="1184">
                  <c:v>68.8</c:v>
                </c:pt>
                <c:pt idx="1185">
                  <c:v>68.8</c:v>
                </c:pt>
                <c:pt idx="1186">
                  <c:v>68.8</c:v>
                </c:pt>
                <c:pt idx="1187">
                  <c:v>68.8</c:v>
                </c:pt>
                <c:pt idx="1188">
                  <c:v>68.8</c:v>
                </c:pt>
                <c:pt idx="1189">
                  <c:v>68.8</c:v>
                </c:pt>
                <c:pt idx="1190">
                  <c:v>68.900000000000006</c:v>
                </c:pt>
                <c:pt idx="1191">
                  <c:v>68.900000000000006</c:v>
                </c:pt>
                <c:pt idx="1192">
                  <c:v>68.900000000000006</c:v>
                </c:pt>
                <c:pt idx="1193">
                  <c:v>68.900000000000006</c:v>
                </c:pt>
                <c:pt idx="1194">
                  <c:v>68.900000000000006</c:v>
                </c:pt>
                <c:pt idx="1195">
                  <c:v>68.900000000000006</c:v>
                </c:pt>
                <c:pt idx="1196">
                  <c:v>68.900000000000006</c:v>
                </c:pt>
                <c:pt idx="1197">
                  <c:v>68.900000000000006</c:v>
                </c:pt>
                <c:pt idx="1198">
                  <c:v>68.900000000000006</c:v>
                </c:pt>
                <c:pt idx="1199">
                  <c:v>69</c:v>
                </c:pt>
                <c:pt idx="1200">
                  <c:v>69</c:v>
                </c:pt>
                <c:pt idx="1201">
                  <c:v>69</c:v>
                </c:pt>
                <c:pt idx="1202">
                  <c:v>69</c:v>
                </c:pt>
                <c:pt idx="1203">
                  <c:v>69</c:v>
                </c:pt>
                <c:pt idx="1204">
                  <c:v>69</c:v>
                </c:pt>
                <c:pt idx="1205">
                  <c:v>69</c:v>
                </c:pt>
                <c:pt idx="1206">
                  <c:v>69</c:v>
                </c:pt>
                <c:pt idx="1207">
                  <c:v>69</c:v>
                </c:pt>
                <c:pt idx="1208">
                  <c:v>69</c:v>
                </c:pt>
                <c:pt idx="1209">
                  <c:v>69</c:v>
                </c:pt>
                <c:pt idx="1210">
                  <c:v>69</c:v>
                </c:pt>
                <c:pt idx="1211">
                  <c:v>69</c:v>
                </c:pt>
                <c:pt idx="1212">
                  <c:v>69</c:v>
                </c:pt>
                <c:pt idx="1213">
                  <c:v>69.099999999999994</c:v>
                </c:pt>
                <c:pt idx="1214">
                  <c:v>69.099999999999994</c:v>
                </c:pt>
                <c:pt idx="1215">
                  <c:v>69.099999999999994</c:v>
                </c:pt>
                <c:pt idx="1216">
                  <c:v>69.099999999999994</c:v>
                </c:pt>
                <c:pt idx="1217">
                  <c:v>69.099999999999994</c:v>
                </c:pt>
                <c:pt idx="1218">
                  <c:v>69.099999999999994</c:v>
                </c:pt>
                <c:pt idx="1219">
                  <c:v>69.099999999999994</c:v>
                </c:pt>
                <c:pt idx="1220">
                  <c:v>69.099999999999994</c:v>
                </c:pt>
                <c:pt idx="1221">
                  <c:v>69.099999999999994</c:v>
                </c:pt>
                <c:pt idx="1222">
                  <c:v>69.099999999999994</c:v>
                </c:pt>
                <c:pt idx="1223">
                  <c:v>69.2</c:v>
                </c:pt>
                <c:pt idx="1224">
                  <c:v>69.2</c:v>
                </c:pt>
                <c:pt idx="1225">
                  <c:v>69.2</c:v>
                </c:pt>
                <c:pt idx="1226">
                  <c:v>69.2</c:v>
                </c:pt>
                <c:pt idx="1227">
                  <c:v>69.2</c:v>
                </c:pt>
                <c:pt idx="1228">
                  <c:v>69.2</c:v>
                </c:pt>
                <c:pt idx="1229">
                  <c:v>69.2</c:v>
                </c:pt>
                <c:pt idx="1230">
                  <c:v>69.2</c:v>
                </c:pt>
                <c:pt idx="1231">
                  <c:v>69.2</c:v>
                </c:pt>
                <c:pt idx="1232">
                  <c:v>69.3</c:v>
                </c:pt>
                <c:pt idx="1233">
                  <c:v>69.3</c:v>
                </c:pt>
                <c:pt idx="1234">
                  <c:v>69.3</c:v>
                </c:pt>
                <c:pt idx="1235">
                  <c:v>69.3</c:v>
                </c:pt>
                <c:pt idx="1236">
                  <c:v>69.3</c:v>
                </c:pt>
                <c:pt idx="1237">
                  <c:v>69.3</c:v>
                </c:pt>
                <c:pt idx="1238">
                  <c:v>69.3</c:v>
                </c:pt>
                <c:pt idx="1239">
                  <c:v>69.3</c:v>
                </c:pt>
                <c:pt idx="1240">
                  <c:v>69.3</c:v>
                </c:pt>
                <c:pt idx="1241">
                  <c:v>69.400000000000006</c:v>
                </c:pt>
                <c:pt idx="1242">
                  <c:v>69.400000000000006</c:v>
                </c:pt>
                <c:pt idx="1243">
                  <c:v>69.400000000000006</c:v>
                </c:pt>
                <c:pt idx="1244">
                  <c:v>69.400000000000006</c:v>
                </c:pt>
                <c:pt idx="1245">
                  <c:v>69.400000000000006</c:v>
                </c:pt>
                <c:pt idx="1246">
                  <c:v>69.400000000000006</c:v>
                </c:pt>
                <c:pt idx="1247">
                  <c:v>69.400000000000006</c:v>
                </c:pt>
                <c:pt idx="1248">
                  <c:v>69.400000000000006</c:v>
                </c:pt>
                <c:pt idx="1249">
                  <c:v>69.400000000000006</c:v>
                </c:pt>
                <c:pt idx="1250">
                  <c:v>69.400000000000006</c:v>
                </c:pt>
                <c:pt idx="1251">
                  <c:v>69.400000000000006</c:v>
                </c:pt>
                <c:pt idx="1252">
                  <c:v>69.400000000000006</c:v>
                </c:pt>
                <c:pt idx="1253">
                  <c:v>69.400000000000006</c:v>
                </c:pt>
                <c:pt idx="1254">
                  <c:v>69.400000000000006</c:v>
                </c:pt>
                <c:pt idx="1255">
                  <c:v>69.400000000000006</c:v>
                </c:pt>
                <c:pt idx="1256">
                  <c:v>69.5</c:v>
                </c:pt>
                <c:pt idx="1257">
                  <c:v>69.5</c:v>
                </c:pt>
                <c:pt idx="1258">
                  <c:v>69.5</c:v>
                </c:pt>
                <c:pt idx="1259">
                  <c:v>69.5</c:v>
                </c:pt>
                <c:pt idx="1260">
                  <c:v>69.5</c:v>
                </c:pt>
                <c:pt idx="1261">
                  <c:v>69.5</c:v>
                </c:pt>
                <c:pt idx="1262">
                  <c:v>69.5</c:v>
                </c:pt>
                <c:pt idx="1263">
                  <c:v>69.5</c:v>
                </c:pt>
                <c:pt idx="1264">
                  <c:v>69.5</c:v>
                </c:pt>
                <c:pt idx="1265">
                  <c:v>69.599999999999994</c:v>
                </c:pt>
                <c:pt idx="1266">
                  <c:v>69.599999999999994</c:v>
                </c:pt>
                <c:pt idx="1267">
                  <c:v>69.599999999999994</c:v>
                </c:pt>
                <c:pt idx="1268">
                  <c:v>69.599999999999994</c:v>
                </c:pt>
                <c:pt idx="1269">
                  <c:v>69.599999999999994</c:v>
                </c:pt>
                <c:pt idx="1270">
                  <c:v>69.599999999999994</c:v>
                </c:pt>
                <c:pt idx="1271">
                  <c:v>69.599999999999994</c:v>
                </c:pt>
                <c:pt idx="1272">
                  <c:v>69.599999999999994</c:v>
                </c:pt>
                <c:pt idx="1273">
                  <c:v>69.599999999999994</c:v>
                </c:pt>
                <c:pt idx="1274">
                  <c:v>69.599999999999994</c:v>
                </c:pt>
                <c:pt idx="1275">
                  <c:v>69.7</c:v>
                </c:pt>
                <c:pt idx="1276">
                  <c:v>69.7</c:v>
                </c:pt>
                <c:pt idx="1277">
                  <c:v>69.7</c:v>
                </c:pt>
                <c:pt idx="1278">
                  <c:v>69.7</c:v>
                </c:pt>
                <c:pt idx="1279">
                  <c:v>69.7</c:v>
                </c:pt>
                <c:pt idx="1280">
                  <c:v>69.7</c:v>
                </c:pt>
                <c:pt idx="1281">
                  <c:v>69.8</c:v>
                </c:pt>
                <c:pt idx="1282">
                  <c:v>69.8</c:v>
                </c:pt>
                <c:pt idx="1283">
                  <c:v>69.8</c:v>
                </c:pt>
                <c:pt idx="1284">
                  <c:v>69.8</c:v>
                </c:pt>
                <c:pt idx="1285">
                  <c:v>69.8</c:v>
                </c:pt>
                <c:pt idx="1286">
                  <c:v>69.8</c:v>
                </c:pt>
                <c:pt idx="1287">
                  <c:v>69.8</c:v>
                </c:pt>
                <c:pt idx="1288">
                  <c:v>69.8</c:v>
                </c:pt>
                <c:pt idx="1289">
                  <c:v>69.900000000000006</c:v>
                </c:pt>
                <c:pt idx="1290">
                  <c:v>69.900000000000006</c:v>
                </c:pt>
                <c:pt idx="1291">
                  <c:v>69.900000000000006</c:v>
                </c:pt>
                <c:pt idx="1292">
                  <c:v>69.900000000000006</c:v>
                </c:pt>
                <c:pt idx="1293">
                  <c:v>69.900000000000006</c:v>
                </c:pt>
                <c:pt idx="1294">
                  <c:v>69.900000000000006</c:v>
                </c:pt>
                <c:pt idx="1295">
                  <c:v>69.900000000000006</c:v>
                </c:pt>
                <c:pt idx="1296">
                  <c:v>69.900000000000006</c:v>
                </c:pt>
                <c:pt idx="1297">
                  <c:v>69.900000000000006</c:v>
                </c:pt>
                <c:pt idx="1298">
                  <c:v>69.900000000000006</c:v>
                </c:pt>
                <c:pt idx="1299">
                  <c:v>69.900000000000006</c:v>
                </c:pt>
                <c:pt idx="1300">
                  <c:v>70</c:v>
                </c:pt>
                <c:pt idx="1301">
                  <c:v>70</c:v>
                </c:pt>
                <c:pt idx="1302">
                  <c:v>70</c:v>
                </c:pt>
                <c:pt idx="1303">
                  <c:v>70</c:v>
                </c:pt>
                <c:pt idx="1304">
                  <c:v>70</c:v>
                </c:pt>
                <c:pt idx="1305">
                  <c:v>70</c:v>
                </c:pt>
                <c:pt idx="1306">
                  <c:v>70</c:v>
                </c:pt>
                <c:pt idx="1307">
                  <c:v>70</c:v>
                </c:pt>
                <c:pt idx="1308">
                  <c:v>71</c:v>
                </c:pt>
                <c:pt idx="1309">
                  <c:v>71</c:v>
                </c:pt>
                <c:pt idx="1310">
                  <c:v>71</c:v>
                </c:pt>
                <c:pt idx="1311">
                  <c:v>71</c:v>
                </c:pt>
                <c:pt idx="1312">
                  <c:v>71</c:v>
                </c:pt>
                <c:pt idx="1313">
                  <c:v>71</c:v>
                </c:pt>
                <c:pt idx="1314">
                  <c:v>71</c:v>
                </c:pt>
                <c:pt idx="1315">
                  <c:v>71</c:v>
                </c:pt>
                <c:pt idx="1316">
                  <c:v>71</c:v>
                </c:pt>
                <c:pt idx="1317">
                  <c:v>71</c:v>
                </c:pt>
                <c:pt idx="1318">
                  <c:v>71</c:v>
                </c:pt>
                <c:pt idx="1319">
                  <c:v>71</c:v>
                </c:pt>
                <c:pt idx="1320">
                  <c:v>71</c:v>
                </c:pt>
                <c:pt idx="1321">
                  <c:v>71</c:v>
                </c:pt>
                <c:pt idx="1322">
                  <c:v>71</c:v>
                </c:pt>
                <c:pt idx="1323">
                  <c:v>71</c:v>
                </c:pt>
                <c:pt idx="1324">
                  <c:v>71</c:v>
                </c:pt>
                <c:pt idx="1325">
                  <c:v>71</c:v>
                </c:pt>
                <c:pt idx="1326">
                  <c:v>71</c:v>
                </c:pt>
                <c:pt idx="1327">
                  <c:v>71.099999999999994</c:v>
                </c:pt>
                <c:pt idx="1328">
                  <c:v>71.099999999999994</c:v>
                </c:pt>
                <c:pt idx="1329">
                  <c:v>71.099999999999994</c:v>
                </c:pt>
                <c:pt idx="1330">
                  <c:v>71.099999999999994</c:v>
                </c:pt>
                <c:pt idx="1331">
                  <c:v>71.099999999999994</c:v>
                </c:pt>
                <c:pt idx="1332">
                  <c:v>71.099999999999994</c:v>
                </c:pt>
                <c:pt idx="1333">
                  <c:v>71.099999999999994</c:v>
                </c:pt>
                <c:pt idx="1334">
                  <c:v>71.099999999999994</c:v>
                </c:pt>
                <c:pt idx="1335">
                  <c:v>71.099999999999994</c:v>
                </c:pt>
                <c:pt idx="1336">
                  <c:v>71.099999999999994</c:v>
                </c:pt>
                <c:pt idx="1337">
                  <c:v>71.099999999999994</c:v>
                </c:pt>
                <c:pt idx="1338">
                  <c:v>71.2</c:v>
                </c:pt>
                <c:pt idx="1339">
                  <c:v>71.2</c:v>
                </c:pt>
                <c:pt idx="1340">
                  <c:v>71.2</c:v>
                </c:pt>
                <c:pt idx="1341">
                  <c:v>71.2</c:v>
                </c:pt>
                <c:pt idx="1342">
                  <c:v>71.2</c:v>
                </c:pt>
                <c:pt idx="1343">
                  <c:v>71.2</c:v>
                </c:pt>
                <c:pt idx="1344">
                  <c:v>71.2</c:v>
                </c:pt>
                <c:pt idx="1345">
                  <c:v>71.2</c:v>
                </c:pt>
                <c:pt idx="1346">
                  <c:v>71.2</c:v>
                </c:pt>
                <c:pt idx="1347">
                  <c:v>71.2</c:v>
                </c:pt>
                <c:pt idx="1348">
                  <c:v>71.2</c:v>
                </c:pt>
                <c:pt idx="1349">
                  <c:v>71.2</c:v>
                </c:pt>
                <c:pt idx="1350">
                  <c:v>71.2</c:v>
                </c:pt>
                <c:pt idx="1351">
                  <c:v>71.3</c:v>
                </c:pt>
                <c:pt idx="1352">
                  <c:v>71.3</c:v>
                </c:pt>
                <c:pt idx="1353">
                  <c:v>71.3</c:v>
                </c:pt>
                <c:pt idx="1354">
                  <c:v>71.3</c:v>
                </c:pt>
                <c:pt idx="1355">
                  <c:v>71.3</c:v>
                </c:pt>
                <c:pt idx="1356">
                  <c:v>71.3</c:v>
                </c:pt>
                <c:pt idx="1357">
                  <c:v>71.3</c:v>
                </c:pt>
                <c:pt idx="1358">
                  <c:v>71.400000000000006</c:v>
                </c:pt>
                <c:pt idx="1359">
                  <c:v>71.400000000000006</c:v>
                </c:pt>
                <c:pt idx="1360">
                  <c:v>71.400000000000006</c:v>
                </c:pt>
                <c:pt idx="1361">
                  <c:v>71.400000000000006</c:v>
                </c:pt>
                <c:pt idx="1362">
                  <c:v>71.400000000000006</c:v>
                </c:pt>
                <c:pt idx="1363">
                  <c:v>71.400000000000006</c:v>
                </c:pt>
                <c:pt idx="1364">
                  <c:v>71.400000000000006</c:v>
                </c:pt>
                <c:pt idx="1365">
                  <c:v>71.400000000000006</c:v>
                </c:pt>
                <c:pt idx="1366">
                  <c:v>71.400000000000006</c:v>
                </c:pt>
                <c:pt idx="1367">
                  <c:v>71.400000000000006</c:v>
                </c:pt>
                <c:pt idx="1368">
                  <c:v>71.400000000000006</c:v>
                </c:pt>
                <c:pt idx="1369">
                  <c:v>71.400000000000006</c:v>
                </c:pt>
                <c:pt idx="1370">
                  <c:v>71.400000000000006</c:v>
                </c:pt>
                <c:pt idx="1371">
                  <c:v>71.400000000000006</c:v>
                </c:pt>
                <c:pt idx="1372">
                  <c:v>71.400000000000006</c:v>
                </c:pt>
                <c:pt idx="1373">
                  <c:v>71.400000000000006</c:v>
                </c:pt>
                <c:pt idx="1374">
                  <c:v>71.5</c:v>
                </c:pt>
                <c:pt idx="1375">
                  <c:v>71.5</c:v>
                </c:pt>
                <c:pt idx="1376">
                  <c:v>71.5</c:v>
                </c:pt>
                <c:pt idx="1377">
                  <c:v>71.5</c:v>
                </c:pt>
                <c:pt idx="1378">
                  <c:v>71.5</c:v>
                </c:pt>
                <c:pt idx="1379">
                  <c:v>71.5</c:v>
                </c:pt>
                <c:pt idx="1380">
                  <c:v>71.5</c:v>
                </c:pt>
                <c:pt idx="1381">
                  <c:v>71.5</c:v>
                </c:pt>
                <c:pt idx="1382">
                  <c:v>71.599999999999994</c:v>
                </c:pt>
                <c:pt idx="1383">
                  <c:v>71.599999999999994</c:v>
                </c:pt>
                <c:pt idx="1384">
                  <c:v>71.599999999999994</c:v>
                </c:pt>
                <c:pt idx="1385">
                  <c:v>71.599999999999994</c:v>
                </c:pt>
                <c:pt idx="1386">
                  <c:v>71.599999999999994</c:v>
                </c:pt>
                <c:pt idx="1387">
                  <c:v>71.599999999999994</c:v>
                </c:pt>
                <c:pt idx="1388">
                  <c:v>71.599999999999994</c:v>
                </c:pt>
                <c:pt idx="1389">
                  <c:v>71.599999999999994</c:v>
                </c:pt>
                <c:pt idx="1390">
                  <c:v>71.599999999999994</c:v>
                </c:pt>
                <c:pt idx="1391">
                  <c:v>71.599999999999994</c:v>
                </c:pt>
                <c:pt idx="1392">
                  <c:v>71.599999999999994</c:v>
                </c:pt>
                <c:pt idx="1393">
                  <c:v>71.599999999999994</c:v>
                </c:pt>
                <c:pt idx="1394">
                  <c:v>71.599999999999994</c:v>
                </c:pt>
                <c:pt idx="1395">
                  <c:v>71.599999999999994</c:v>
                </c:pt>
                <c:pt idx="1396">
                  <c:v>71.7</c:v>
                </c:pt>
                <c:pt idx="1397">
                  <c:v>71.7</c:v>
                </c:pt>
                <c:pt idx="1398">
                  <c:v>71.7</c:v>
                </c:pt>
                <c:pt idx="1399">
                  <c:v>71.7</c:v>
                </c:pt>
                <c:pt idx="1400">
                  <c:v>71.7</c:v>
                </c:pt>
                <c:pt idx="1401">
                  <c:v>71.7</c:v>
                </c:pt>
                <c:pt idx="1402">
                  <c:v>71.7</c:v>
                </c:pt>
                <c:pt idx="1403">
                  <c:v>71.7</c:v>
                </c:pt>
                <c:pt idx="1404">
                  <c:v>71.7</c:v>
                </c:pt>
                <c:pt idx="1405">
                  <c:v>71.7</c:v>
                </c:pt>
                <c:pt idx="1406">
                  <c:v>71.7</c:v>
                </c:pt>
                <c:pt idx="1407">
                  <c:v>71.7</c:v>
                </c:pt>
                <c:pt idx="1408">
                  <c:v>71.7</c:v>
                </c:pt>
                <c:pt idx="1409">
                  <c:v>71.7</c:v>
                </c:pt>
                <c:pt idx="1410">
                  <c:v>71.7</c:v>
                </c:pt>
                <c:pt idx="1411">
                  <c:v>71.7</c:v>
                </c:pt>
                <c:pt idx="1412">
                  <c:v>71.8</c:v>
                </c:pt>
                <c:pt idx="1413">
                  <c:v>71.8</c:v>
                </c:pt>
                <c:pt idx="1414">
                  <c:v>71.8</c:v>
                </c:pt>
                <c:pt idx="1415">
                  <c:v>71.8</c:v>
                </c:pt>
                <c:pt idx="1416">
                  <c:v>71.8</c:v>
                </c:pt>
                <c:pt idx="1417">
                  <c:v>71.8</c:v>
                </c:pt>
                <c:pt idx="1418">
                  <c:v>71.8</c:v>
                </c:pt>
                <c:pt idx="1419">
                  <c:v>71.8</c:v>
                </c:pt>
                <c:pt idx="1420">
                  <c:v>71.8</c:v>
                </c:pt>
                <c:pt idx="1421">
                  <c:v>71.8</c:v>
                </c:pt>
                <c:pt idx="1422">
                  <c:v>71.8</c:v>
                </c:pt>
                <c:pt idx="1423">
                  <c:v>71.8</c:v>
                </c:pt>
                <c:pt idx="1424">
                  <c:v>71.8</c:v>
                </c:pt>
                <c:pt idx="1425">
                  <c:v>71.8</c:v>
                </c:pt>
                <c:pt idx="1426">
                  <c:v>71.8</c:v>
                </c:pt>
                <c:pt idx="1427">
                  <c:v>71.900000000000006</c:v>
                </c:pt>
                <c:pt idx="1428">
                  <c:v>71.900000000000006</c:v>
                </c:pt>
                <c:pt idx="1429">
                  <c:v>71.900000000000006</c:v>
                </c:pt>
                <c:pt idx="1430">
                  <c:v>71.900000000000006</c:v>
                </c:pt>
                <c:pt idx="1431">
                  <c:v>71.900000000000006</c:v>
                </c:pt>
                <c:pt idx="1432">
                  <c:v>71.900000000000006</c:v>
                </c:pt>
                <c:pt idx="1433">
                  <c:v>71.900000000000006</c:v>
                </c:pt>
                <c:pt idx="1434">
                  <c:v>71.900000000000006</c:v>
                </c:pt>
                <c:pt idx="1435">
                  <c:v>71.900000000000006</c:v>
                </c:pt>
                <c:pt idx="1436">
                  <c:v>71.900000000000006</c:v>
                </c:pt>
                <c:pt idx="1437">
                  <c:v>71.900000000000006</c:v>
                </c:pt>
                <c:pt idx="1438">
                  <c:v>71.900000000000006</c:v>
                </c:pt>
                <c:pt idx="1439">
                  <c:v>71.900000000000006</c:v>
                </c:pt>
                <c:pt idx="1440">
                  <c:v>71.900000000000006</c:v>
                </c:pt>
                <c:pt idx="1441">
                  <c:v>72</c:v>
                </c:pt>
                <c:pt idx="1442">
                  <c:v>72</c:v>
                </c:pt>
                <c:pt idx="1443">
                  <c:v>72</c:v>
                </c:pt>
                <c:pt idx="1444">
                  <c:v>72</c:v>
                </c:pt>
                <c:pt idx="1445">
                  <c:v>72</c:v>
                </c:pt>
                <c:pt idx="1446">
                  <c:v>72</c:v>
                </c:pt>
                <c:pt idx="1447">
                  <c:v>72</c:v>
                </c:pt>
                <c:pt idx="1448">
                  <c:v>72</c:v>
                </c:pt>
                <c:pt idx="1449">
                  <c:v>72</c:v>
                </c:pt>
                <c:pt idx="1450">
                  <c:v>72</c:v>
                </c:pt>
                <c:pt idx="1451">
                  <c:v>72</c:v>
                </c:pt>
                <c:pt idx="1452">
                  <c:v>72</c:v>
                </c:pt>
                <c:pt idx="1453">
                  <c:v>72</c:v>
                </c:pt>
                <c:pt idx="1454">
                  <c:v>72</c:v>
                </c:pt>
                <c:pt idx="1455">
                  <c:v>72</c:v>
                </c:pt>
                <c:pt idx="1456">
                  <c:v>72</c:v>
                </c:pt>
                <c:pt idx="1457">
                  <c:v>72</c:v>
                </c:pt>
                <c:pt idx="1458">
                  <c:v>72</c:v>
                </c:pt>
                <c:pt idx="1459">
                  <c:v>72</c:v>
                </c:pt>
                <c:pt idx="1460">
                  <c:v>72</c:v>
                </c:pt>
                <c:pt idx="1461">
                  <c:v>72</c:v>
                </c:pt>
                <c:pt idx="1462">
                  <c:v>72.099999999999994</c:v>
                </c:pt>
                <c:pt idx="1463">
                  <c:v>72.099999999999994</c:v>
                </c:pt>
                <c:pt idx="1464">
                  <c:v>72.099999999999994</c:v>
                </c:pt>
                <c:pt idx="1465">
                  <c:v>72.099999999999994</c:v>
                </c:pt>
                <c:pt idx="1466">
                  <c:v>72.099999999999994</c:v>
                </c:pt>
                <c:pt idx="1467">
                  <c:v>72.099999999999994</c:v>
                </c:pt>
                <c:pt idx="1468">
                  <c:v>72.099999999999994</c:v>
                </c:pt>
                <c:pt idx="1469">
                  <c:v>72.099999999999994</c:v>
                </c:pt>
                <c:pt idx="1470">
                  <c:v>72.099999999999994</c:v>
                </c:pt>
                <c:pt idx="1471">
                  <c:v>72.099999999999994</c:v>
                </c:pt>
                <c:pt idx="1472">
                  <c:v>72.099999999999994</c:v>
                </c:pt>
                <c:pt idx="1473">
                  <c:v>72.099999999999994</c:v>
                </c:pt>
                <c:pt idx="1474">
                  <c:v>72.099999999999994</c:v>
                </c:pt>
                <c:pt idx="1475">
                  <c:v>72.2</c:v>
                </c:pt>
                <c:pt idx="1476">
                  <c:v>72.2</c:v>
                </c:pt>
                <c:pt idx="1477">
                  <c:v>72.2</c:v>
                </c:pt>
                <c:pt idx="1478">
                  <c:v>72.2</c:v>
                </c:pt>
                <c:pt idx="1479">
                  <c:v>72.2</c:v>
                </c:pt>
                <c:pt idx="1480">
                  <c:v>72.2</c:v>
                </c:pt>
                <c:pt idx="1481">
                  <c:v>72.2</c:v>
                </c:pt>
                <c:pt idx="1482">
                  <c:v>72.2</c:v>
                </c:pt>
                <c:pt idx="1483">
                  <c:v>72.2</c:v>
                </c:pt>
                <c:pt idx="1484">
                  <c:v>72.2</c:v>
                </c:pt>
                <c:pt idx="1485">
                  <c:v>72.2</c:v>
                </c:pt>
                <c:pt idx="1486">
                  <c:v>72.2</c:v>
                </c:pt>
                <c:pt idx="1487">
                  <c:v>72.2</c:v>
                </c:pt>
                <c:pt idx="1488">
                  <c:v>72.2</c:v>
                </c:pt>
                <c:pt idx="1489">
                  <c:v>72.2</c:v>
                </c:pt>
                <c:pt idx="1490">
                  <c:v>72.2</c:v>
                </c:pt>
                <c:pt idx="1491">
                  <c:v>72.3</c:v>
                </c:pt>
                <c:pt idx="1492">
                  <c:v>72.3</c:v>
                </c:pt>
                <c:pt idx="1493">
                  <c:v>72.3</c:v>
                </c:pt>
                <c:pt idx="1494">
                  <c:v>72.3</c:v>
                </c:pt>
                <c:pt idx="1495">
                  <c:v>72.3</c:v>
                </c:pt>
                <c:pt idx="1496">
                  <c:v>72.3</c:v>
                </c:pt>
                <c:pt idx="1497">
                  <c:v>72.3</c:v>
                </c:pt>
                <c:pt idx="1498">
                  <c:v>72.3</c:v>
                </c:pt>
                <c:pt idx="1499">
                  <c:v>72.3</c:v>
                </c:pt>
                <c:pt idx="1500">
                  <c:v>72.3</c:v>
                </c:pt>
                <c:pt idx="1501">
                  <c:v>72.3</c:v>
                </c:pt>
                <c:pt idx="1502">
                  <c:v>72.3</c:v>
                </c:pt>
                <c:pt idx="1503">
                  <c:v>72.3</c:v>
                </c:pt>
                <c:pt idx="1504">
                  <c:v>72.3</c:v>
                </c:pt>
                <c:pt idx="1505">
                  <c:v>72.400000000000006</c:v>
                </c:pt>
                <c:pt idx="1506">
                  <c:v>72.400000000000006</c:v>
                </c:pt>
                <c:pt idx="1507">
                  <c:v>72.400000000000006</c:v>
                </c:pt>
                <c:pt idx="1508">
                  <c:v>72.400000000000006</c:v>
                </c:pt>
                <c:pt idx="1509">
                  <c:v>72.400000000000006</c:v>
                </c:pt>
                <c:pt idx="1510">
                  <c:v>72.400000000000006</c:v>
                </c:pt>
                <c:pt idx="1511">
                  <c:v>72.400000000000006</c:v>
                </c:pt>
                <c:pt idx="1512">
                  <c:v>72.400000000000006</c:v>
                </c:pt>
                <c:pt idx="1513">
                  <c:v>72.400000000000006</c:v>
                </c:pt>
                <c:pt idx="1514">
                  <c:v>72.400000000000006</c:v>
                </c:pt>
                <c:pt idx="1515">
                  <c:v>72.400000000000006</c:v>
                </c:pt>
                <c:pt idx="1516">
                  <c:v>72.400000000000006</c:v>
                </c:pt>
                <c:pt idx="1517">
                  <c:v>72.400000000000006</c:v>
                </c:pt>
                <c:pt idx="1518">
                  <c:v>72.400000000000006</c:v>
                </c:pt>
                <c:pt idx="1519">
                  <c:v>72.5</c:v>
                </c:pt>
                <c:pt idx="1520">
                  <c:v>72.5</c:v>
                </c:pt>
                <c:pt idx="1521">
                  <c:v>72.5</c:v>
                </c:pt>
                <c:pt idx="1522">
                  <c:v>72.5</c:v>
                </c:pt>
                <c:pt idx="1523">
                  <c:v>72.5</c:v>
                </c:pt>
                <c:pt idx="1524">
                  <c:v>72.5</c:v>
                </c:pt>
                <c:pt idx="1525">
                  <c:v>72.5</c:v>
                </c:pt>
                <c:pt idx="1526">
                  <c:v>72.5</c:v>
                </c:pt>
                <c:pt idx="1527">
                  <c:v>72.5</c:v>
                </c:pt>
                <c:pt idx="1528">
                  <c:v>72.5</c:v>
                </c:pt>
                <c:pt idx="1529">
                  <c:v>72.5</c:v>
                </c:pt>
                <c:pt idx="1530">
                  <c:v>72.5</c:v>
                </c:pt>
                <c:pt idx="1531">
                  <c:v>72.5</c:v>
                </c:pt>
                <c:pt idx="1532">
                  <c:v>72.5</c:v>
                </c:pt>
                <c:pt idx="1533">
                  <c:v>72.5</c:v>
                </c:pt>
                <c:pt idx="1534">
                  <c:v>72.5</c:v>
                </c:pt>
                <c:pt idx="1535">
                  <c:v>72.5</c:v>
                </c:pt>
                <c:pt idx="1536">
                  <c:v>72.5</c:v>
                </c:pt>
                <c:pt idx="1537">
                  <c:v>72.599999999999994</c:v>
                </c:pt>
                <c:pt idx="1538">
                  <c:v>72.599999999999994</c:v>
                </c:pt>
                <c:pt idx="1539">
                  <c:v>72.599999999999994</c:v>
                </c:pt>
                <c:pt idx="1540">
                  <c:v>72.599999999999994</c:v>
                </c:pt>
                <c:pt idx="1541">
                  <c:v>72.599999999999994</c:v>
                </c:pt>
                <c:pt idx="1542">
                  <c:v>72.599999999999994</c:v>
                </c:pt>
                <c:pt idx="1543">
                  <c:v>72.599999999999994</c:v>
                </c:pt>
                <c:pt idx="1544">
                  <c:v>72.599999999999994</c:v>
                </c:pt>
                <c:pt idx="1545">
                  <c:v>72.599999999999994</c:v>
                </c:pt>
                <c:pt idx="1546">
                  <c:v>72.599999999999994</c:v>
                </c:pt>
                <c:pt idx="1547">
                  <c:v>72.599999999999994</c:v>
                </c:pt>
                <c:pt idx="1548">
                  <c:v>72.599999999999994</c:v>
                </c:pt>
                <c:pt idx="1549">
                  <c:v>72.599999999999994</c:v>
                </c:pt>
                <c:pt idx="1550">
                  <c:v>72.599999999999994</c:v>
                </c:pt>
                <c:pt idx="1551">
                  <c:v>72.599999999999994</c:v>
                </c:pt>
                <c:pt idx="1552">
                  <c:v>72.599999999999994</c:v>
                </c:pt>
                <c:pt idx="1553">
                  <c:v>72.599999999999994</c:v>
                </c:pt>
                <c:pt idx="1554">
                  <c:v>72.599999999999994</c:v>
                </c:pt>
                <c:pt idx="1555">
                  <c:v>72.599999999999994</c:v>
                </c:pt>
                <c:pt idx="1556">
                  <c:v>72.599999999999994</c:v>
                </c:pt>
                <c:pt idx="1557">
                  <c:v>72.7</c:v>
                </c:pt>
                <c:pt idx="1558">
                  <c:v>72.7</c:v>
                </c:pt>
                <c:pt idx="1559">
                  <c:v>72.7</c:v>
                </c:pt>
                <c:pt idx="1560">
                  <c:v>72.7</c:v>
                </c:pt>
                <c:pt idx="1561">
                  <c:v>72.7</c:v>
                </c:pt>
                <c:pt idx="1562">
                  <c:v>72.7</c:v>
                </c:pt>
                <c:pt idx="1563">
                  <c:v>72.7</c:v>
                </c:pt>
                <c:pt idx="1564">
                  <c:v>72.7</c:v>
                </c:pt>
                <c:pt idx="1565">
                  <c:v>72.7</c:v>
                </c:pt>
                <c:pt idx="1566">
                  <c:v>72.7</c:v>
                </c:pt>
                <c:pt idx="1567">
                  <c:v>72.7</c:v>
                </c:pt>
                <c:pt idx="1568">
                  <c:v>72.7</c:v>
                </c:pt>
                <c:pt idx="1569">
                  <c:v>72.7</c:v>
                </c:pt>
                <c:pt idx="1570">
                  <c:v>72.7</c:v>
                </c:pt>
                <c:pt idx="1571">
                  <c:v>72.7</c:v>
                </c:pt>
                <c:pt idx="1572">
                  <c:v>72.7</c:v>
                </c:pt>
                <c:pt idx="1573">
                  <c:v>72.7</c:v>
                </c:pt>
                <c:pt idx="1574">
                  <c:v>72.7</c:v>
                </c:pt>
                <c:pt idx="1575">
                  <c:v>72.7</c:v>
                </c:pt>
                <c:pt idx="1576">
                  <c:v>72.7</c:v>
                </c:pt>
                <c:pt idx="1577">
                  <c:v>72.7</c:v>
                </c:pt>
                <c:pt idx="1578">
                  <c:v>72.8</c:v>
                </c:pt>
                <c:pt idx="1579">
                  <c:v>72.8</c:v>
                </c:pt>
                <c:pt idx="1580">
                  <c:v>72.8</c:v>
                </c:pt>
                <c:pt idx="1581">
                  <c:v>72.8</c:v>
                </c:pt>
                <c:pt idx="1582">
                  <c:v>72.8</c:v>
                </c:pt>
                <c:pt idx="1583">
                  <c:v>72.8</c:v>
                </c:pt>
                <c:pt idx="1584">
                  <c:v>72.8</c:v>
                </c:pt>
                <c:pt idx="1585">
                  <c:v>72.8</c:v>
                </c:pt>
                <c:pt idx="1586">
                  <c:v>72.8</c:v>
                </c:pt>
                <c:pt idx="1587">
                  <c:v>72.8</c:v>
                </c:pt>
                <c:pt idx="1588">
                  <c:v>72.8</c:v>
                </c:pt>
                <c:pt idx="1589">
                  <c:v>72.8</c:v>
                </c:pt>
                <c:pt idx="1590">
                  <c:v>72.8</c:v>
                </c:pt>
                <c:pt idx="1591">
                  <c:v>72.8</c:v>
                </c:pt>
                <c:pt idx="1592">
                  <c:v>72.8</c:v>
                </c:pt>
                <c:pt idx="1593">
                  <c:v>72.8</c:v>
                </c:pt>
                <c:pt idx="1594">
                  <c:v>72.8</c:v>
                </c:pt>
                <c:pt idx="1595">
                  <c:v>72.8</c:v>
                </c:pt>
                <c:pt idx="1596">
                  <c:v>72.8</c:v>
                </c:pt>
                <c:pt idx="1597">
                  <c:v>72.900000000000006</c:v>
                </c:pt>
                <c:pt idx="1598">
                  <c:v>72.900000000000006</c:v>
                </c:pt>
                <c:pt idx="1599">
                  <c:v>72.900000000000006</c:v>
                </c:pt>
                <c:pt idx="1600">
                  <c:v>72.900000000000006</c:v>
                </c:pt>
                <c:pt idx="1601">
                  <c:v>72.900000000000006</c:v>
                </c:pt>
                <c:pt idx="1602">
                  <c:v>72.900000000000006</c:v>
                </c:pt>
                <c:pt idx="1603">
                  <c:v>72.900000000000006</c:v>
                </c:pt>
                <c:pt idx="1604">
                  <c:v>72.900000000000006</c:v>
                </c:pt>
                <c:pt idx="1605">
                  <c:v>72.900000000000006</c:v>
                </c:pt>
                <c:pt idx="1606">
                  <c:v>72.900000000000006</c:v>
                </c:pt>
                <c:pt idx="1607">
                  <c:v>72.900000000000006</c:v>
                </c:pt>
                <c:pt idx="1608">
                  <c:v>72.900000000000006</c:v>
                </c:pt>
                <c:pt idx="1609">
                  <c:v>72.900000000000006</c:v>
                </c:pt>
                <c:pt idx="1610">
                  <c:v>72.900000000000006</c:v>
                </c:pt>
                <c:pt idx="1611">
                  <c:v>72.900000000000006</c:v>
                </c:pt>
                <c:pt idx="1612">
                  <c:v>72.900000000000006</c:v>
                </c:pt>
                <c:pt idx="1613">
                  <c:v>72.900000000000006</c:v>
                </c:pt>
                <c:pt idx="1614">
                  <c:v>72.900000000000006</c:v>
                </c:pt>
                <c:pt idx="1615">
                  <c:v>72.900000000000006</c:v>
                </c:pt>
                <c:pt idx="1616">
                  <c:v>73</c:v>
                </c:pt>
                <c:pt idx="1617">
                  <c:v>73</c:v>
                </c:pt>
                <c:pt idx="1618">
                  <c:v>73</c:v>
                </c:pt>
                <c:pt idx="1619">
                  <c:v>73</c:v>
                </c:pt>
                <c:pt idx="1620">
                  <c:v>73</c:v>
                </c:pt>
                <c:pt idx="1621">
                  <c:v>73</c:v>
                </c:pt>
                <c:pt idx="1622">
                  <c:v>73</c:v>
                </c:pt>
                <c:pt idx="1623">
                  <c:v>73</c:v>
                </c:pt>
                <c:pt idx="1624">
                  <c:v>73</c:v>
                </c:pt>
                <c:pt idx="1625">
                  <c:v>73</c:v>
                </c:pt>
                <c:pt idx="1626">
                  <c:v>73</c:v>
                </c:pt>
                <c:pt idx="1627">
                  <c:v>73</c:v>
                </c:pt>
                <c:pt idx="1628">
                  <c:v>73</c:v>
                </c:pt>
                <c:pt idx="1629">
                  <c:v>73</c:v>
                </c:pt>
                <c:pt idx="1630">
                  <c:v>73</c:v>
                </c:pt>
                <c:pt idx="1631">
                  <c:v>73</c:v>
                </c:pt>
                <c:pt idx="1632">
                  <c:v>73</c:v>
                </c:pt>
                <c:pt idx="1633">
                  <c:v>73</c:v>
                </c:pt>
                <c:pt idx="1634">
                  <c:v>73</c:v>
                </c:pt>
                <c:pt idx="1635">
                  <c:v>73</c:v>
                </c:pt>
                <c:pt idx="1636">
                  <c:v>73</c:v>
                </c:pt>
                <c:pt idx="1637">
                  <c:v>73</c:v>
                </c:pt>
                <c:pt idx="1638">
                  <c:v>73</c:v>
                </c:pt>
                <c:pt idx="1639">
                  <c:v>73</c:v>
                </c:pt>
                <c:pt idx="1640">
                  <c:v>73</c:v>
                </c:pt>
                <c:pt idx="1641">
                  <c:v>73</c:v>
                </c:pt>
                <c:pt idx="1642">
                  <c:v>73</c:v>
                </c:pt>
                <c:pt idx="1643">
                  <c:v>73</c:v>
                </c:pt>
                <c:pt idx="1644">
                  <c:v>73</c:v>
                </c:pt>
                <c:pt idx="1645">
                  <c:v>73</c:v>
                </c:pt>
                <c:pt idx="1646">
                  <c:v>73</c:v>
                </c:pt>
                <c:pt idx="1647">
                  <c:v>73</c:v>
                </c:pt>
                <c:pt idx="1648">
                  <c:v>73</c:v>
                </c:pt>
                <c:pt idx="1649">
                  <c:v>73</c:v>
                </c:pt>
                <c:pt idx="1650">
                  <c:v>73</c:v>
                </c:pt>
                <c:pt idx="1651">
                  <c:v>73</c:v>
                </c:pt>
                <c:pt idx="1652">
                  <c:v>73</c:v>
                </c:pt>
                <c:pt idx="1653">
                  <c:v>73</c:v>
                </c:pt>
                <c:pt idx="1654">
                  <c:v>73</c:v>
                </c:pt>
                <c:pt idx="1655">
                  <c:v>73</c:v>
                </c:pt>
                <c:pt idx="1656">
                  <c:v>73</c:v>
                </c:pt>
                <c:pt idx="1657">
                  <c:v>73</c:v>
                </c:pt>
                <c:pt idx="1658">
                  <c:v>73</c:v>
                </c:pt>
                <c:pt idx="1659">
                  <c:v>73</c:v>
                </c:pt>
                <c:pt idx="1660">
                  <c:v>73</c:v>
                </c:pt>
                <c:pt idx="1661">
                  <c:v>73.099999999999994</c:v>
                </c:pt>
                <c:pt idx="1662">
                  <c:v>73.099999999999994</c:v>
                </c:pt>
                <c:pt idx="1663">
                  <c:v>73.099999999999994</c:v>
                </c:pt>
                <c:pt idx="1664">
                  <c:v>73.099999999999994</c:v>
                </c:pt>
                <c:pt idx="1665">
                  <c:v>73.099999999999994</c:v>
                </c:pt>
                <c:pt idx="1666">
                  <c:v>73.099999999999994</c:v>
                </c:pt>
                <c:pt idx="1667">
                  <c:v>73.099999999999994</c:v>
                </c:pt>
                <c:pt idx="1668">
                  <c:v>73.099999999999994</c:v>
                </c:pt>
                <c:pt idx="1669">
                  <c:v>73.099999999999994</c:v>
                </c:pt>
                <c:pt idx="1670">
                  <c:v>73.099999999999994</c:v>
                </c:pt>
                <c:pt idx="1671">
                  <c:v>73.099999999999994</c:v>
                </c:pt>
                <c:pt idx="1672">
                  <c:v>73.099999999999994</c:v>
                </c:pt>
                <c:pt idx="1673">
                  <c:v>73.099999999999994</c:v>
                </c:pt>
                <c:pt idx="1674">
                  <c:v>73.099999999999994</c:v>
                </c:pt>
                <c:pt idx="1675">
                  <c:v>73.099999999999994</c:v>
                </c:pt>
                <c:pt idx="1676">
                  <c:v>73.099999999999994</c:v>
                </c:pt>
                <c:pt idx="1677">
                  <c:v>73.099999999999994</c:v>
                </c:pt>
                <c:pt idx="1678">
                  <c:v>73.099999999999994</c:v>
                </c:pt>
                <c:pt idx="1679">
                  <c:v>73.2</c:v>
                </c:pt>
                <c:pt idx="1680">
                  <c:v>73.2</c:v>
                </c:pt>
                <c:pt idx="1681">
                  <c:v>73.2</c:v>
                </c:pt>
                <c:pt idx="1682">
                  <c:v>73.2</c:v>
                </c:pt>
                <c:pt idx="1683">
                  <c:v>73.2</c:v>
                </c:pt>
                <c:pt idx="1684">
                  <c:v>73.2</c:v>
                </c:pt>
                <c:pt idx="1685">
                  <c:v>73.2</c:v>
                </c:pt>
                <c:pt idx="1686">
                  <c:v>73.2</c:v>
                </c:pt>
                <c:pt idx="1687">
                  <c:v>73.2</c:v>
                </c:pt>
                <c:pt idx="1688">
                  <c:v>73.2</c:v>
                </c:pt>
                <c:pt idx="1689">
                  <c:v>73.2</c:v>
                </c:pt>
                <c:pt idx="1690">
                  <c:v>73.2</c:v>
                </c:pt>
                <c:pt idx="1691">
                  <c:v>73.2</c:v>
                </c:pt>
                <c:pt idx="1692">
                  <c:v>73.2</c:v>
                </c:pt>
                <c:pt idx="1693">
                  <c:v>73.2</c:v>
                </c:pt>
                <c:pt idx="1694">
                  <c:v>73.2</c:v>
                </c:pt>
                <c:pt idx="1695">
                  <c:v>73.2</c:v>
                </c:pt>
                <c:pt idx="1696">
                  <c:v>73.2</c:v>
                </c:pt>
                <c:pt idx="1697">
                  <c:v>73.2</c:v>
                </c:pt>
                <c:pt idx="1698">
                  <c:v>73.2</c:v>
                </c:pt>
                <c:pt idx="1699">
                  <c:v>73.2</c:v>
                </c:pt>
                <c:pt idx="1700">
                  <c:v>73.2</c:v>
                </c:pt>
                <c:pt idx="1701">
                  <c:v>73.2</c:v>
                </c:pt>
                <c:pt idx="1702">
                  <c:v>73.3</c:v>
                </c:pt>
                <c:pt idx="1703">
                  <c:v>73.3</c:v>
                </c:pt>
                <c:pt idx="1704">
                  <c:v>73.3</c:v>
                </c:pt>
                <c:pt idx="1705">
                  <c:v>73.3</c:v>
                </c:pt>
                <c:pt idx="1706">
                  <c:v>73.3</c:v>
                </c:pt>
                <c:pt idx="1707">
                  <c:v>73.3</c:v>
                </c:pt>
                <c:pt idx="1708">
                  <c:v>73.3</c:v>
                </c:pt>
                <c:pt idx="1709">
                  <c:v>73.3</c:v>
                </c:pt>
                <c:pt idx="1710">
                  <c:v>73.3</c:v>
                </c:pt>
                <c:pt idx="1711">
                  <c:v>73.3</c:v>
                </c:pt>
                <c:pt idx="1712">
                  <c:v>73.3</c:v>
                </c:pt>
                <c:pt idx="1713">
                  <c:v>73.3</c:v>
                </c:pt>
                <c:pt idx="1714">
                  <c:v>73.3</c:v>
                </c:pt>
                <c:pt idx="1715">
                  <c:v>73.3</c:v>
                </c:pt>
                <c:pt idx="1716">
                  <c:v>73.3</c:v>
                </c:pt>
                <c:pt idx="1717">
                  <c:v>73.3</c:v>
                </c:pt>
                <c:pt idx="1718">
                  <c:v>73.3</c:v>
                </c:pt>
                <c:pt idx="1719">
                  <c:v>73.3</c:v>
                </c:pt>
                <c:pt idx="1720">
                  <c:v>73.3</c:v>
                </c:pt>
                <c:pt idx="1721">
                  <c:v>73.3</c:v>
                </c:pt>
                <c:pt idx="1722">
                  <c:v>73.3</c:v>
                </c:pt>
                <c:pt idx="1723">
                  <c:v>73.400000000000006</c:v>
                </c:pt>
                <c:pt idx="1724">
                  <c:v>73.400000000000006</c:v>
                </c:pt>
                <c:pt idx="1725">
                  <c:v>73.400000000000006</c:v>
                </c:pt>
                <c:pt idx="1726">
                  <c:v>73.400000000000006</c:v>
                </c:pt>
                <c:pt idx="1727">
                  <c:v>73.400000000000006</c:v>
                </c:pt>
                <c:pt idx="1728">
                  <c:v>73.400000000000006</c:v>
                </c:pt>
                <c:pt idx="1729">
                  <c:v>73.400000000000006</c:v>
                </c:pt>
                <c:pt idx="1730">
                  <c:v>73.400000000000006</c:v>
                </c:pt>
                <c:pt idx="1731">
                  <c:v>73.400000000000006</c:v>
                </c:pt>
                <c:pt idx="1732">
                  <c:v>73.400000000000006</c:v>
                </c:pt>
                <c:pt idx="1733">
                  <c:v>73.400000000000006</c:v>
                </c:pt>
                <c:pt idx="1734">
                  <c:v>73.400000000000006</c:v>
                </c:pt>
                <c:pt idx="1735">
                  <c:v>73.400000000000006</c:v>
                </c:pt>
                <c:pt idx="1736">
                  <c:v>73.400000000000006</c:v>
                </c:pt>
                <c:pt idx="1737">
                  <c:v>73.400000000000006</c:v>
                </c:pt>
                <c:pt idx="1738">
                  <c:v>73.400000000000006</c:v>
                </c:pt>
                <c:pt idx="1739">
                  <c:v>73.400000000000006</c:v>
                </c:pt>
                <c:pt idx="1740">
                  <c:v>73.400000000000006</c:v>
                </c:pt>
                <c:pt idx="1741">
                  <c:v>73.400000000000006</c:v>
                </c:pt>
                <c:pt idx="1742">
                  <c:v>73.5</c:v>
                </c:pt>
                <c:pt idx="1743">
                  <c:v>73.5</c:v>
                </c:pt>
                <c:pt idx="1744">
                  <c:v>73.5</c:v>
                </c:pt>
                <c:pt idx="1745">
                  <c:v>73.5</c:v>
                </c:pt>
                <c:pt idx="1746">
                  <c:v>73.5</c:v>
                </c:pt>
                <c:pt idx="1747">
                  <c:v>73.5</c:v>
                </c:pt>
                <c:pt idx="1748">
                  <c:v>73.5</c:v>
                </c:pt>
                <c:pt idx="1749">
                  <c:v>73.5</c:v>
                </c:pt>
                <c:pt idx="1750">
                  <c:v>73.5</c:v>
                </c:pt>
                <c:pt idx="1751">
                  <c:v>73.5</c:v>
                </c:pt>
                <c:pt idx="1752">
                  <c:v>73.5</c:v>
                </c:pt>
                <c:pt idx="1753">
                  <c:v>73.5</c:v>
                </c:pt>
                <c:pt idx="1754">
                  <c:v>73.5</c:v>
                </c:pt>
                <c:pt idx="1755">
                  <c:v>73.5</c:v>
                </c:pt>
                <c:pt idx="1756">
                  <c:v>73.5</c:v>
                </c:pt>
                <c:pt idx="1757">
                  <c:v>73.5</c:v>
                </c:pt>
                <c:pt idx="1758">
                  <c:v>73.5</c:v>
                </c:pt>
                <c:pt idx="1759">
                  <c:v>73.5</c:v>
                </c:pt>
                <c:pt idx="1760">
                  <c:v>73.5</c:v>
                </c:pt>
                <c:pt idx="1761">
                  <c:v>73.5</c:v>
                </c:pt>
                <c:pt idx="1762">
                  <c:v>73.5</c:v>
                </c:pt>
                <c:pt idx="1763">
                  <c:v>73.5</c:v>
                </c:pt>
                <c:pt idx="1764">
                  <c:v>73.5</c:v>
                </c:pt>
                <c:pt idx="1765">
                  <c:v>73.599999999999994</c:v>
                </c:pt>
                <c:pt idx="1766">
                  <c:v>73.599999999999994</c:v>
                </c:pt>
                <c:pt idx="1767">
                  <c:v>73.599999999999994</c:v>
                </c:pt>
                <c:pt idx="1768">
                  <c:v>73.599999999999994</c:v>
                </c:pt>
                <c:pt idx="1769">
                  <c:v>73.599999999999994</c:v>
                </c:pt>
                <c:pt idx="1770">
                  <c:v>73.599999999999994</c:v>
                </c:pt>
                <c:pt idx="1771">
                  <c:v>73.599999999999994</c:v>
                </c:pt>
                <c:pt idx="1772">
                  <c:v>73.599999999999994</c:v>
                </c:pt>
                <c:pt idx="1773">
                  <c:v>73.599999999999994</c:v>
                </c:pt>
                <c:pt idx="1774">
                  <c:v>73.599999999999994</c:v>
                </c:pt>
                <c:pt idx="1775">
                  <c:v>73.599999999999994</c:v>
                </c:pt>
                <c:pt idx="1776">
                  <c:v>73.599999999999994</c:v>
                </c:pt>
                <c:pt idx="1777">
                  <c:v>73.599999999999994</c:v>
                </c:pt>
                <c:pt idx="1778">
                  <c:v>73.599999999999994</c:v>
                </c:pt>
                <c:pt idx="1779">
                  <c:v>73.599999999999994</c:v>
                </c:pt>
                <c:pt idx="1780">
                  <c:v>73.599999999999994</c:v>
                </c:pt>
                <c:pt idx="1781">
                  <c:v>73.599999999999994</c:v>
                </c:pt>
                <c:pt idx="1782">
                  <c:v>73.599999999999994</c:v>
                </c:pt>
                <c:pt idx="1783">
                  <c:v>73.599999999999994</c:v>
                </c:pt>
                <c:pt idx="1784">
                  <c:v>73.599999999999994</c:v>
                </c:pt>
                <c:pt idx="1785">
                  <c:v>73.599999999999994</c:v>
                </c:pt>
                <c:pt idx="1786">
                  <c:v>73.599999999999994</c:v>
                </c:pt>
                <c:pt idx="1787">
                  <c:v>73.599999999999994</c:v>
                </c:pt>
                <c:pt idx="1788">
                  <c:v>73.599999999999994</c:v>
                </c:pt>
                <c:pt idx="1789">
                  <c:v>73.599999999999994</c:v>
                </c:pt>
                <c:pt idx="1790">
                  <c:v>73.599999999999994</c:v>
                </c:pt>
                <c:pt idx="1791">
                  <c:v>73.599999999999994</c:v>
                </c:pt>
                <c:pt idx="1792">
                  <c:v>73.599999999999994</c:v>
                </c:pt>
                <c:pt idx="1793">
                  <c:v>73.7</c:v>
                </c:pt>
                <c:pt idx="1794">
                  <c:v>73.7</c:v>
                </c:pt>
                <c:pt idx="1795">
                  <c:v>73.7</c:v>
                </c:pt>
                <c:pt idx="1796">
                  <c:v>73.7</c:v>
                </c:pt>
                <c:pt idx="1797">
                  <c:v>73.7</c:v>
                </c:pt>
                <c:pt idx="1798">
                  <c:v>73.7</c:v>
                </c:pt>
                <c:pt idx="1799">
                  <c:v>73.7</c:v>
                </c:pt>
                <c:pt idx="1800">
                  <c:v>73.7</c:v>
                </c:pt>
                <c:pt idx="1801">
                  <c:v>73.7</c:v>
                </c:pt>
                <c:pt idx="1802">
                  <c:v>73.7</c:v>
                </c:pt>
                <c:pt idx="1803">
                  <c:v>73.7</c:v>
                </c:pt>
                <c:pt idx="1804">
                  <c:v>73.7</c:v>
                </c:pt>
                <c:pt idx="1805">
                  <c:v>73.7</c:v>
                </c:pt>
                <c:pt idx="1806">
                  <c:v>73.7</c:v>
                </c:pt>
                <c:pt idx="1807">
                  <c:v>73.7</c:v>
                </c:pt>
                <c:pt idx="1808">
                  <c:v>73.7</c:v>
                </c:pt>
                <c:pt idx="1809">
                  <c:v>73.7</c:v>
                </c:pt>
                <c:pt idx="1810">
                  <c:v>73.7</c:v>
                </c:pt>
                <c:pt idx="1811">
                  <c:v>73.7</c:v>
                </c:pt>
                <c:pt idx="1812">
                  <c:v>73.8</c:v>
                </c:pt>
                <c:pt idx="1813">
                  <c:v>73.8</c:v>
                </c:pt>
                <c:pt idx="1814">
                  <c:v>73.8</c:v>
                </c:pt>
                <c:pt idx="1815">
                  <c:v>73.8</c:v>
                </c:pt>
                <c:pt idx="1816">
                  <c:v>73.8</c:v>
                </c:pt>
                <c:pt idx="1817">
                  <c:v>73.8</c:v>
                </c:pt>
                <c:pt idx="1818">
                  <c:v>73.8</c:v>
                </c:pt>
                <c:pt idx="1819">
                  <c:v>73.8</c:v>
                </c:pt>
                <c:pt idx="1820">
                  <c:v>73.8</c:v>
                </c:pt>
                <c:pt idx="1821">
                  <c:v>73.8</c:v>
                </c:pt>
                <c:pt idx="1822">
                  <c:v>73.8</c:v>
                </c:pt>
                <c:pt idx="1823">
                  <c:v>73.8</c:v>
                </c:pt>
                <c:pt idx="1824">
                  <c:v>73.8</c:v>
                </c:pt>
                <c:pt idx="1825">
                  <c:v>73.8</c:v>
                </c:pt>
                <c:pt idx="1826">
                  <c:v>73.8</c:v>
                </c:pt>
                <c:pt idx="1827">
                  <c:v>73.8</c:v>
                </c:pt>
                <c:pt idx="1828">
                  <c:v>73.8</c:v>
                </c:pt>
                <c:pt idx="1829">
                  <c:v>73.8</c:v>
                </c:pt>
                <c:pt idx="1830">
                  <c:v>73.8</c:v>
                </c:pt>
                <c:pt idx="1831">
                  <c:v>73.8</c:v>
                </c:pt>
                <c:pt idx="1832">
                  <c:v>73.8</c:v>
                </c:pt>
                <c:pt idx="1833">
                  <c:v>73.8</c:v>
                </c:pt>
                <c:pt idx="1834">
                  <c:v>73.900000000000006</c:v>
                </c:pt>
                <c:pt idx="1835">
                  <c:v>73.900000000000006</c:v>
                </c:pt>
                <c:pt idx="1836">
                  <c:v>73.900000000000006</c:v>
                </c:pt>
                <c:pt idx="1837">
                  <c:v>73.900000000000006</c:v>
                </c:pt>
                <c:pt idx="1838">
                  <c:v>73.900000000000006</c:v>
                </c:pt>
                <c:pt idx="1839">
                  <c:v>73.900000000000006</c:v>
                </c:pt>
                <c:pt idx="1840">
                  <c:v>73.900000000000006</c:v>
                </c:pt>
                <c:pt idx="1841">
                  <c:v>73.900000000000006</c:v>
                </c:pt>
                <c:pt idx="1842">
                  <c:v>73.900000000000006</c:v>
                </c:pt>
                <c:pt idx="1843">
                  <c:v>73.900000000000006</c:v>
                </c:pt>
                <c:pt idx="1844">
                  <c:v>73.900000000000006</c:v>
                </c:pt>
                <c:pt idx="1845">
                  <c:v>73.900000000000006</c:v>
                </c:pt>
                <c:pt idx="1846">
                  <c:v>73.900000000000006</c:v>
                </c:pt>
                <c:pt idx="1847">
                  <c:v>73.900000000000006</c:v>
                </c:pt>
                <c:pt idx="1848">
                  <c:v>73.900000000000006</c:v>
                </c:pt>
                <c:pt idx="1849">
                  <c:v>73.900000000000006</c:v>
                </c:pt>
                <c:pt idx="1850">
                  <c:v>73.900000000000006</c:v>
                </c:pt>
                <c:pt idx="1851">
                  <c:v>73.900000000000006</c:v>
                </c:pt>
                <c:pt idx="1852">
                  <c:v>73.900000000000006</c:v>
                </c:pt>
                <c:pt idx="1853">
                  <c:v>73.900000000000006</c:v>
                </c:pt>
                <c:pt idx="1854">
                  <c:v>73.900000000000006</c:v>
                </c:pt>
                <c:pt idx="1855">
                  <c:v>73.900000000000006</c:v>
                </c:pt>
                <c:pt idx="1856">
                  <c:v>73.900000000000006</c:v>
                </c:pt>
                <c:pt idx="1857">
                  <c:v>73.900000000000006</c:v>
                </c:pt>
                <c:pt idx="1858">
                  <c:v>73.900000000000006</c:v>
                </c:pt>
                <c:pt idx="1859">
                  <c:v>74</c:v>
                </c:pt>
                <c:pt idx="1860">
                  <c:v>74</c:v>
                </c:pt>
                <c:pt idx="1861">
                  <c:v>74</c:v>
                </c:pt>
                <c:pt idx="1862">
                  <c:v>74</c:v>
                </c:pt>
                <c:pt idx="1863">
                  <c:v>74</c:v>
                </c:pt>
                <c:pt idx="1864">
                  <c:v>74</c:v>
                </c:pt>
                <c:pt idx="1865">
                  <c:v>74</c:v>
                </c:pt>
                <c:pt idx="1866">
                  <c:v>74</c:v>
                </c:pt>
                <c:pt idx="1867">
                  <c:v>74</c:v>
                </c:pt>
                <c:pt idx="1868">
                  <c:v>74</c:v>
                </c:pt>
                <c:pt idx="1869">
                  <c:v>74</c:v>
                </c:pt>
                <c:pt idx="1870">
                  <c:v>74</c:v>
                </c:pt>
                <c:pt idx="1871">
                  <c:v>74</c:v>
                </c:pt>
                <c:pt idx="1872">
                  <c:v>74</c:v>
                </c:pt>
                <c:pt idx="1873">
                  <c:v>74</c:v>
                </c:pt>
                <c:pt idx="1874">
                  <c:v>74</c:v>
                </c:pt>
                <c:pt idx="1875">
                  <c:v>74</c:v>
                </c:pt>
                <c:pt idx="1876">
                  <c:v>74</c:v>
                </c:pt>
                <c:pt idx="1877">
                  <c:v>74</c:v>
                </c:pt>
                <c:pt idx="1878">
                  <c:v>74</c:v>
                </c:pt>
                <c:pt idx="1879">
                  <c:v>74</c:v>
                </c:pt>
                <c:pt idx="1880">
                  <c:v>74.099999999999994</c:v>
                </c:pt>
                <c:pt idx="1881">
                  <c:v>74.099999999999994</c:v>
                </c:pt>
                <c:pt idx="1882">
                  <c:v>74.099999999999994</c:v>
                </c:pt>
                <c:pt idx="1883">
                  <c:v>74.099999999999994</c:v>
                </c:pt>
                <c:pt idx="1884">
                  <c:v>74.099999999999994</c:v>
                </c:pt>
                <c:pt idx="1885">
                  <c:v>74.099999999999994</c:v>
                </c:pt>
                <c:pt idx="1886">
                  <c:v>74.099999999999994</c:v>
                </c:pt>
                <c:pt idx="1887">
                  <c:v>74.099999999999994</c:v>
                </c:pt>
                <c:pt idx="1888">
                  <c:v>74.099999999999994</c:v>
                </c:pt>
                <c:pt idx="1889">
                  <c:v>74.099999999999994</c:v>
                </c:pt>
                <c:pt idx="1890">
                  <c:v>74.099999999999994</c:v>
                </c:pt>
                <c:pt idx="1891">
                  <c:v>74.099999999999994</c:v>
                </c:pt>
                <c:pt idx="1892">
                  <c:v>74.099999999999994</c:v>
                </c:pt>
                <c:pt idx="1893">
                  <c:v>74.099999999999994</c:v>
                </c:pt>
                <c:pt idx="1894">
                  <c:v>74.099999999999994</c:v>
                </c:pt>
                <c:pt idx="1895">
                  <c:v>74.099999999999994</c:v>
                </c:pt>
                <c:pt idx="1896">
                  <c:v>74.099999999999994</c:v>
                </c:pt>
                <c:pt idx="1897">
                  <c:v>74.099999999999994</c:v>
                </c:pt>
                <c:pt idx="1898">
                  <c:v>74.099999999999994</c:v>
                </c:pt>
                <c:pt idx="1899">
                  <c:v>74.099999999999994</c:v>
                </c:pt>
                <c:pt idx="1900">
                  <c:v>74.099999999999994</c:v>
                </c:pt>
                <c:pt idx="1901">
                  <c:v>74.099999999999994</c:v>
                </c:pt>
                <c:pt idx="1902">
                  <c:v>74.099999999999994</c:v>
                </c:pt>
                <c:pt idx="1903">
                  <c:v>74.2</c:v>
                </c:pt>
                <c:pt idx="1904">
                  <c:v>74.2</c:v>
                </c:pt>
                <c:pt idx="1905">
                  <c:v>74.2</c:v>
                </c:pt>
                <c:pt idx="1906">
                  <c:v>74.2</c:v>
                </c:pt>
                <c:pt idx="1907">
                  <c:v>74.2</c:v>
                </c:pt>
                <c:pt idx="1908">
                  <c:v>74.2</c:v>
                </c:pt>
                <c:pt idx="1909">
                  <c:v>74.2</c:v>
                </c:pt>
                <c:pt idx="1910">
                  <c:v>74.2</c:v>
                </c:pt>
                <c:pt idx="1911">
                  <c:v>74.2</c:v>
                </c:pt>
                <c:pt idx="1912">
                  <c:v>74.2</c:v>
                </c:pt>
                <c:pt idx="1913">
                  <c:v>74.2</c:v>
                </c:pt>
                <c:pt idx="1914">
                  <c:v>74.2</c:v>
                </c:pt>
                <c:pt idx="1915">
                  <c:v>74.2</c:v>
                </c:pt>
                <c:pt idx="1916">
                  <c:v>74.2</c:v>
                </c:pt>
                <c:pt idx="1917">
                  <c:v>74.2</c:v>
                </c:pt>
                <c:pt idx="1918">
                  <c:v>74.2</c:v>
                </c:pt>
                <c:pt idx="1919">
                  <c:v>74.2</c:v>
                </c:pt>
                <c:pt idx="1920">
                  <c:v>74.2</c:v>
                </c:pt>
                <c:pt idx="1921">
                  <c:v>74.2</c:v>
                </c:pt>
                <c:pt idx="1922">
                  <c:v>74.2</c:v>
                </c:pt>
                <c:pt idx="1923">
                  <c:v>74.2</c:v>
                </c:pt>
                <c:pt idx="1924">
                  <c:v>74.2</c:v>
                </c:pt>
                <c:pt idx="1925">
                  <c:v>74.2</c:v>
                </c:pt>
                <c:pt idx="1926">
                  <c:v>74.3</c:v>
                </c:pt>
                <c:pt idx="1927">
                  <c:v>74.3</c:v>
                </c:pt>
                <c:pt idx="1928">
                  <c:v>74.3</c:v>
                </c:pt>
                <c:pt idx="1929">
                  <c:v>74.3</c:v>
                </c:pt>
                <c:pt idx="1930">
                  <c:v>74.3</c:v>
                </c:pt>
                <c:pt idx="1931">
                  <c:v>74.3</c:v>
                </c:pt>
                <c:pt idx="1932">
                  <c:v>74.3</c:v>
                </c:pt>
                <c:pt idx="1933">
                  <c:v>74.3</c:v>
                </c:pt>
                <c:pt idx="1934">
                  <c:v>74.3</c:v>
                </c:pt>
                <c:pt idx="1935">
                  <c:v>74.3</c:v>
                </c:pt>
                <c:pt idx="1936">
                  <c:v>74.3</c:v>
                </c:pt>
                <c:pt idx="1937">
                  <c:v>74.3</c:v>
                </c:pt>
                <c:pt idx="1938">
                  <c:v>74.3</c:v>
                </c:pt>
                <c:pt idx="1939">
                  <c:v>74.400000000000006</c:v>
                </c:pt>
                <c:pt idx="1940">
                  <c:v>74.400000000000006</c:v>
                </c:pt>
                <c:pt idx="1941">
                  <c:v>74.400000000000006</c:v>
                </c:pt>
                <c:pt idx="1942">
                  <c:v>74.400000000000006</c:v>
                </c:pt>
                <c:pt idx="1943">
                  <c:v>74.400000000000006</c:v>
                </c:pt>
                <c:pt idx="1944">
                  <c:v>74.400000000000006</c:v>
                </c:pt>
                <c:pt idx="1945">
                  <c:v>74.400000000000006</c:v>
                </c:pt>
                <c:pt idx="1946">
                  <c:v>74.400000000000006</c:v>
                </c:pt>
                <c:pt idx="1947">
                  <c:v>74.400000000000006</c:v>
                </c:pt>
                <c:pt idx="1948">
                  <c:v>74.400000000000006</c:v>
                </c:pt>
                <c:pt idx="1949">
                  <c:v>74.400000000000006</c:v>
                </c:pt>
                <c:pt idx="1950">
                  <c:v>74.400000000000006</c:v>
                </c:pt>
                <c:pt idx="1951">
                  <c:v>74.400000000000006</c:v>
                </c:pt>
                <c:pt idx="1952">
                  <c:v>74.400000000000006</c:v>
                </c:pt>
                <c:pt idx="1953">
                  <c:v>74.400000000000006</c:v>
                </c:pt>
                <c:pt idx="1954">
                  <c:v>74.400000000000006</c:v>
                </c:pt>
                <c:pt idx="1955">
                  <c:v>74.400000000000006</c:v>
                </c:pt>
                <c:pt idx="1956">
                  <c:v>74.400000000000006</c:v>
                </c:pt>
                <c:pt idx="1957">
                  <c:v>74.400000000000006</c:v>
                </c:pt>
                <c:pt idx="1958">
                  <c:v>74.400000000000006</c:v>
                </c:pt>
                <c:pt idx="1959">
                  <c:v>74.400000000000006</c:v>
                </c:pt>
                <c:pt idx="1960">
                  <c:v>74.400000000000006</c:v>
                </c:pt>
                <c:pt idx="1961">
                  <c:v>74.400000000000006</c:v>
                </c:pt>
                <c:pt idx="1962">
                  <c:v>74.5</c:v>
                </c:pt>
                <c:pt idx="1963">
                  <c:v>74.5</c:v>
                </c:pt>
                <c:pt idx="1964">
                  <c:v>74.5</c:v>
                </c:pt>
                <c:pt idx="1965">
                  <c:v>74.5</c:v>
                </c:pt>
                <c:pt idx="1966">
                  <c:v>74.5</c:v>
                </c:pt>
                <c:pt idx="1967">
                  <c:v>74.5</c:v>
                </c:pt>
                <c:pt idx="1968">
                  <c:v>74.5</c:v>
                </c:pt>
                <c:pt idx="1969">
                  <c:v>74.5</c:v>
                </c:pt>
                <c:pt idx="1970">
                  <c:v>74.5</c:v>
                </c:pt>
                <c:pt idx="1971">
                  <c:v>74.5</c:v>
                </c:pt>
                <c:pt idx="1972">
                  <c:v>74.5</c:v>
                </c:pt>
                <c:pt idx="1973">
                  <c:v>74.5</c:v>
                </c:pt>
                <c:pt idx="1974">
                  <c:v>74.5</c:v>
                </c:pt>
                <c:pt idx="1975">
                  <c:v>74.5</c:v>
                </c:pt>
                <c:pt idx="1976">
                  <c:v>74.5</c:v>
                </c:pt>
                <c:pt idx="1977">
                  <c:v>74.5</c:v>
                </c:pt>
                <c:pt idx="1978">
                  <c:v>74.5</c:v>
                </c:pt>
                <c:pt idx="1979">
                  <c:v>74.5</c:v>
                </c:pt>
                <c:pt idx="1980">
                  <c:v>74.5</c:v>
                </c:pt>
                <c:pt idx="1981">
                  <c:v>74.5</c:v>
                </c:pt>
                <c:pt idx="1982">
                  <c:v>74.5</c:v>
                </c:pt>
                <c:pt idx="1983">
                  <c:v>74.5</c:v>
                </c:pt>
                <c:pt idx="1984">
                  <c:v>74.5</c:v>
                </c:pt>
                <c:pt idx="1985">
                  <c:v>74.5</c:v>
                </c:pt>
                <c:pt idx="1986">
                  <c:v>74.599999999999994</c:v>
                </c:pt>
                <c:pt idx="1987">
                  <c:v>74.599999999999994</c:v>
                </c:pt>
                <c:pt idx="1988">
                  <c:v>74.599999999999994</c:v>
                </c:pt>
                <c:pt idx="1989">
                  <c:v>74.599999999999994</c:v>
                </c:pt>
                <c:pt idx="1990">
                  <c:v>74.599999999999994</c:v>
                </c:pt>
                <c:pt idx="1991">
                  <c:v>74.599999999999994</c:v>
                </c:pt>
                <c:pt idx="1992">
                  <c:v>74.599999999999994</c:v>
                </c:pt>
                <c:pt idx="1993">
                  <c:v>74.599999999999994</c:v>
                </c:pt>
                <c:pt idx="1994">
                  <c:v>74.599999999999994</c:v>
                </c:pt>
                <c:pt idx="1995">
                  <c:v>74.599999999999994</c:v>
                </c:pt>
                <c:pt idx="1996">
                  <c:v>74.599999999999994</c:v>
                </c:pt>
                <c:pt idx="1997">
                  <c:v>74.599999999999994</c:v>
                </c:pt>
                <c:pt idx="1998">
                  <c:v>74.599999999999994</c:v>
                </c:pt>
                <c:pt idx="1999">
                  <c:v>74.599999999999994</c:v>
                </c:pt>
                <c:pt idx="2000" formatCode="General">
                  <c:v>74.599999999999994</c:v>
                </c:pt>
                <c:pt idx="2001" formatCode="General">
                  <c:v>74.599999999999994</c:v>
                </c:pt>
                <c:pt idx="2002" formatCode="General">
                  <c:v>74.599999999999994</c:v>
                </c:pt>
                <c:pt idx="2003" formatCode="General">
                  <c:v>74.599999999999994</c:v>
                </c:pt>
                <c:pt idx="2004" formatCode="General">
                  <c:v>74.599999999999994</c:v>
                </c:pt>
                <c:pt idx="2005" formatCode="General">
                  <c:v>74.599999999999994</c:v>
                </c:pt>
                <c:pt idx="2006" formatCode="General">
                  <c:v>74.7</c:v>
                </c:pt>
                <c:pt idx="2007" formatCode="General">
                  <c:v>74.7</c:v>
                </c:pt>
                <c:pt idx="2008" formatCode="General">
                  <c:v>74.7</c:v>
                </c:pt>
                <c:pt idx="2009" formatCode="General">
                  <c:v>74.7</c:v>
                </c:pt>
                <c:pt idx="2010" formatCode="General">
                  <c:v>74.7</c:v>
                </c:pt>
                <c:pt idx="2011" formatCode="General">
                  <c:v>74.7</c:v>
                </c:pt>
                <c:pt idx="2012" formatCode="General">
                  <c:v>74.7</c:v>
                </c:pt>
                <c:pt idx="2013" formatCode="General">
                  <c:v>74.7</c:v>
                </c:pt>
                <c:pt idx="2014" formatCode="General">
                  <c:v>74.7</c:v>
                </c:pt>
                <c:pt idx="2015" formatCode="General">
                  <c:v>74.7</c:v>
                </c:pt>
                <c:pt idx="2016" formatCode="General">
                  <c:v>74.7</c:v>
                </c:pt>
                <c:pt idx="2017" formatCode="General">
                  <c:v>74.7</c:v>
                </c:pt>
                <c:pt idx="2018" formatCode="General">
                  <c:v>74.7</c:v>
                </c:pt>
                <c:pt idx="2019" formatCode="General">
                  <c:v>74.7</c:v>
                </c:pt>
                <c:pt idx="2020" formatCode="General">
                  <c:v>74.7</c:v>
                </c:pt>
                <c:pt idx="2021" formatCode="General">
                  <c:v>74.7</c:v>
                </c:pt>
                <c:pt idx="2022" formatCode="General">
                  <c:v>74.7</c:v>
                </c:pt>
                <c:pt idx="2023" formatCode="General">
                  <c:v>74.7</c:v>
                </c:pt>
                <c:pt idx="2024" formatCode="General">
                  <c:v>74.7</c:v>
                </c:pt>
                <c:pt idx="2025" formatCode="General">
                  <c:v>74.7</c:v>
                </c:pt>
                <c:pt idx="2026" formatCode="General">
                  <c:v>74.7</c:v>
                </c:pt>
                <c:pt idx="2027" formatCode="General">
                  <c:v>74.7</c:v>
                </c:pt>
                <c:pt idx="2028" formatCode="General">
                  <c:v>74.7</c:v>
                </c:pt>
                <c:pt idx="2029" formatCode="General">
                  <c:v>74.7</c:v>
                </c:pt>
                <c:pt idx="2030" formatCode="General">
                  <c:v>74.8</c:v>
                </c:pt>
                <c:pt idx="2031" formatCode="General">
                  <c:v>74.8</c:v>
                </c:pt>
                <c:pt idx="2032" formatCode="General">
                  <c:v>74.8</c:v>
                </c:pt>
                <c:pt idx="2033" formatCode="General">
                  <c:v>74.8</c:v>
                </c:pt>
                <c:pt idx="2034" formatCode="General">
                  <c:v>74.8</c:v>
                </c:pt>
                <c:pt idx="2035" formatCode="General">
                  <c:v>74.8</c:v>
                </c:pt>
                <c:pt idx="2036" formatCode="General">
                  <c:v>74.8</c:v>
                </c:pt>
                <c:pt idx="2037" formatCode="General">
                  <c:v>74.8</c:v>
                </c:pt>
                <c:pt idx="2038" formatCode="General">
                  <c:v>74.8</c:v>
                </c:pt>
                <c:pt idx="2039" formatCode="General">
                  <c:v>74.8</c:v>
                </c:pt>
                <c:pt idx="2040" formatCode="General">
                  <c:v>74.8</c:v>
                </c:pt>
                <c:pt idx="2041" formatCode="General">
                  <c:v>74.8</c:v>
                </c:pt>
                <c:pt idx="2042" formatCode="General">
                  <c:v>74.8</c:v>
                </c:pt>
                <c:pt idx="2043" formatCode="General">
                  <c:v>74.8</c:v>
                </c:pt>
                <c:pt idx="2044" formatCode="General">
                  <c:v>74.8</c:v>
                </c:pt>
                <c:pt idx="2045" formatCode="General">
                  <c:v>74.8</c:v>
                </c:pt>
                <c:pt idx="2046" formatCode="General">
                  <c:v>74.8</c:v>
                </c:pt>
                <c:pt idx="2047" formatCode="General">
                  <c:v>74.8</c:v>
                </c:pt>
                <c:pt idx="2048" formatCode="General">
                  <c:v>74.900000000000006</c:v>
                </c:pt>
                <c:pt idx="2049" formatCode="General">
                  <c:v>74.900000000000006</c:v>
                </c:pt>
                <c:pt idx="2050" formatCode="General">
                  <c:v>74.900000000000006</c:v>
                </c:pt>
                <c:pt idx="2051" formatCode="General">
                  <c:v>74.900000000000006</c:v>
                </c:pt>
                <c:pt idx="2052" formatCode="General">
                  <c:v>74.900000000000006</c:v>
                </c:pt>
                <c:pt idx="2053" formatCode="General">
                  <c:v>74.900000000000006</c:v>
                </c:pt>
                <c:pt idx="2054" formatCode="General">
                  <c:v>74.900000000000006</c:v>
                </c:pt>
                <c:pt idx="2055" formatCode="General">
                  <c:v>74.900000000000006</c:v>
                </c:pt>
                <c:pt idx="2056" formatCode="General">
                  <c:v>74.900000000000006</c:v>
                </c:pt>
                <c:pt idx="2057" formatCode="General">
                  <c:v>74.900000000000006</c:v>
                </c:pt>
                <c:pt idx="2058" formatCode="General">
                  <c:v>74.900000000000006</c:v>
                </c:pt>
                <c:pt idx="2059" formatCode="General">
                  <c:v>74.900000000000006</c:v>
                </c:pt>
                <c:pt idx="2060" formatCode="General">
                  <c:v>74.900000000000006</c:v>
                </c:pt>
                <c:pt idx="2061" formatCode="General">
                  <c:v>74.900000000000006</c:v>
                </c:pt>
                <c:pt idx="2062" formatCode="General">
                  <c:v>74.900000000000006</c:v>
                </c:pt>
                <c:pt idx="2063" formatCode="General">
                  <c:v>74.900000000000006</c:v>
                </c:pt>
                <c:pt idx="2064" formatCode="General">
                  <c:v>74.900000000000006</c:v>
                </c:pt>
                <c:pt idx="2065" formatCode="General">
                  <c:v>74.900000000000006</c:v>
                </c:pt>
                <c:pt idx="2066" formatCode="General">
                  <c:v>74.900000000000006</c:v>
                </c:pt>
                <c:pt idx="2067" formatCode="General">
                  <c:v>74.900000000000006</c:v>
                </c:pt>
                <c:pt idx="2068" formatCode="General">
                  <c:v>74.900000000000006</c:v>
                </c:pt>
                <c:pt idx="2069" formatCode="General">
                  <c:v>74.900000000000006</c:v>
                </c:pt>
                <c:pt idx="2070" formatCode="General">
                  <c:v>74.900000000000006</c:v>
                </c:pt>
                <c:pt idx="2071" formatCode="General">
                  <c:v>75</c:v>
                </c:pt>
                <c:pt idx="2072" formatCode="General">
                  <c:v>75</c:v>
                </c:pt>
                <c:pt idx="2073" formatCode="General">
                  <c:v>75</c:v>
                </c:pt>
                <c:pt idx="2074" formatCode="General">
                  <c:v>75</c:v>
                </c:pt>
                <c:pt idx="2075" formatCode="General">
                  <c:v>75</c:v>
                </c:pt>
                <c:pt idx="2076" formatCode="General">
                  <c:v>75</c:v>
                </c:pt>
                <c:pt idx="2077" formatCode="General">
                  <c:v>75</c:v>
                </c:pt>
                <c:pt idx="2078" formatCode="General">
                  <c:v>75</c:v>
                </c:pt>
                <c:pt idx="2079" formatCode="General">
                  <c:v>75</c:v>
                </c:pt>
                <c:pt idx="2080" formatCode="General">
                  <c:v>75</c:v>
                </c:pt>
                <c:pt idx="2081" formatCode="General">
                  <c:v>75</c:v>
                </c:pt>
                <c:pt idx="2082" formatCode="General">
                  <c:v>75</c:v>
                </c:pt>
                <c:pt idx="2083" formatCode="General">
                  <c:v>75</c:v>
                </c:pt>
                <c:pt idx="2084" formatCode="General">
                  <c:v>75</c:v>
                </c:pt>
                <c:pt idx="2085" formatCode="General">
                  <c:v>75</c:v>
                </c:pt>
                <c:pt idx="2086" formatCode="General">
                  <c:v>75</c:v>
                </c:pt>
                <c:pt idx="2087" formatCode="General">
                  <c:v>75</c:v>
                </c:pt>
                <c:pt idx="2088" formatCode="General">
                  <c:v>75</c:v>
                </c:pt>
                <c:pt idx="2089" formatCode="General">
                  <c:v>75</c:v>
                </c:pt>
                <c:pt idx="2090" formatCode="General">
                  <c:v>75</c:v>
                </c:pt>
                <c:pt idx="2091" formatCode="General">
                  <c:v>75</c:v>
                </c:pt>
                <c:pt idx="2092" formatCode="General">
                  <c:v>75</c:v>
                </c:pt>
                <c:pt idx="2093" formatCode="General">
                  <c:v>75</c:v>
                </c:pt>
                <c:pt idx="2094" formatCode="General">
                  <c:v>75</c:v>
                </c:pt>
                <c:pt idx="2095" formatCode="General">
                  <c:v>75</c:v>
                </c:pt>
                <c:pt idx="2096" formatCode="General">
                  <c:v>75</c:v>
                </c:pt>
                <c:pt idx="2097" formatCode="General">
                  <c:v>75</c:v>
                </c:pt>
                <c:pt idx="2098" formatCode="General">
                  <c:v>75</c:v>
                </c:pt>
                <c:pt idx="2099" formatCode="General">
                  <c:v>75</c:v>
                </c:pt>
                <c:pt idx="2100" formatCode="General">
                  <c:v>75</c:v>
                </c:pt>
                <c:pt idx="2101" formatCode="General">
                  <c:v>75</c:v>
                </c:pt>
                <c:pt idx="2102" formatCode="General">
                  <c:v>75</c:v>
                </c:pt>
                <c:pt idx="2103" formatCode="General">
                  <c:v>75</c:v>
                </c:pt>
                <c:pt idx="2104" formatCode="General">
                  <c:v>75.099999999999994</c:v>
                </c:pt>
                <c:pt idx="2105" formatCode="General">
                  <c:v>75.099999999999994</c:v>
                </c:pt>
                <c:pt idx="2106" formatCode="General">
                  <c:v>75.099999999999994</c:v>
                </c:pt>
                <c:pt idx="2107" formatCode="General">
                  <c:v>75.099999999999994</c:v>
                </c:pt>
                <c:pt idx="2108" formatCode="General">
                  <c:v>75.099999999999994</c:v>
                </c:pt>
                <c:pt idx="2109" formatCode="General">
                  <c:v>75.099999999999994</c:v>
                </c:pt>
                <c:pt idx="2110" formatCode="General">
                  <c:v>75.099999999999994</c:v>
                </c:pt>
                <c:pt idx="2111" formatCode="General">
                  <c:v>75.099999999999994</c:v>
                </c:pt>
                <c:pt idx="2112" formatCode="General">
                  <c:v>75.099999999999994</c:v>
                </c:pt>
                <c:pt idx="2113" formatCode="General">
                  <c:v>75.099999999999994</c:v>
                </c:pt>
                <c:pt idx="2114" formatCode="General">
                  <c:v>75.2</c:v>
                </c:pt>
                <c:pt idx="2115" formatCode="General">
                  <c:v>75.2</c:v>
                </c:pt>
                <c:pt idx="2116" formatCode="General">
                  <c:v>75.2</c:v>
                </c:pt>
                <c:pt idx="2117" formatCode="General">
                  <c:v>75.2</c:v>
                </c:pt>
                <c:pt idx="2118" formatCode="General">
                  <c:v>75.2</c:v>
                </c:pt>
                <c:pt idx="2119" formatCode="General">
                  <c:v>75.2</c:v>
                </c:pt>
                <c:pt idx="2120" formatCode="General">
                  <c:v>75.2</c:v>
                </c:pt>
                <c:pt idx="2121" formatCode="General">
                  <c:v>75.2</c:v>
                </c:pt>
                <c:pt idx="2122" formatCode="General">
                  <c:v>75.2</c:v>
                </c:pt>
                <c:pt idx="2123" formatCode="General">
                  <c:v>75.2</c:v>
                </c:pt>
                <c:pt idx="2124" formatCode="General">
                  <c:v>75.2</c:v>
                </c:pt>
                <c:pt idx="2125" formatCode="General">
                  <c:v>75.2</c:v>
                </c:pt>
                <c:pt idx="2126" formatCode="General">
                  <c:v>75.2</c:v>
                </c:pt>
                <c:pt idx="2127" formatCode="General">
                  <c:v>75.2</c:v>
                </c:pt>
                <c:pt idx="2128" formatCode="General">
                  <c:v>75.2</c:v>
                </c:pt>
                <c:pt idx="2129" formatCode="General">
                  <c:v>75.3</c:v>
                </c:pt>
                <c:pt idx="2130" formatCode="General">
                  <c:v>75.3</c:v>
                </c:pt>
                <c:pt idx="2131" formatCode="General">
                  <c:v>75.3</c:v>
                </c:pt>
                <c:pt idx="2132" formatCode="General">
                  <c:v>75.3</c:v>
                </c:pt>
                <c:pt idx="2133" formatCode="General">
                  <c:v>75.3</c:v>
                </c:pt>
                <c:pt idx="2134" formatCode="General">
                  <c:v>75.3</c:v>
                </c:pt>
                <c:pt idx="2135" formatCode="General">
                  <c:v>75.3</c:v>
                </c:pt>
                <c:pt idx="2136" formatCode="General">
                  <c:v>75.3</c:v>
                </c:pt>
                <c:pt idx="2137" formatCode="General">
                  <c:v>75.3</c:v>
                </c:pt>
                <c:pt idx="2138" formatCode="General">
                  <c:v>75.3</c:v>
                </c:pt>
                <c:pt idx="2139" formatCode="General">
                  <c:v>75.3</c:v>
                </c:pt>
                <c:pt idx="2140" formatCode="General">
                  <c:v>75.3</c:v>
                </c:pt>
                <c:pt idx="2141" formatCode="General">
                  <c:v>75.3</c:v>
                </c:pt>
                <c:pt idx="2142" formatCode="General">
                  <c:v>75.3</c:v>
                </c:pt>
                <c:pt idx="2143" formatCode="General">
                  <c:v>75.3</c:v>
                </c:pt>
                <c:pt idx="2144" formatCode="General">
                  <c:v>75.3</c:v>
                </c:pt>
                <c:pt idx="2145" formatCode="General">
                  <c:v>75.400000000000006</c:v>
                </c:pt>
                <c:pt idx="2146" formatCode="General">
                  <c:v>75.400000000000006</c:v>
                </c:pt>
                <c:pt idx="2147" formatCode="General">
                  <c:v>75.400000000000006</c:v>
                </c:pt>
                <c:pt idx="2148" formatCode="General">
                  <c:v>75.400000000000006</c:v>
                </c:pt>
                <c:pt idx="2149" formatCode="General">
                  <c:v>75.400000000000006</c:v>
                </c:pt>
                <c:pt idx="2150" formatCode="General">
                  <c:v>75.400000000000006</c:v>
                </c:pt>
                <c:pt idx="2151" formatCode="General">
                  <c:v>75.400000000000006</c:v>
                </c:pt>
                <c:pt idx="2152" formatCode="General">
                  <c:v>75.400000000000006</c:v>
                </c:pt>
                <c:pt idx="2153" formatCode="General">
                  <c:v>75.400000000000006</c:v>
                </c:pt>
                <c:pt idx="2154" formatCode="General">
                  <c:v>75.400000000000006</c:v>
                </c:pt>
                <c:pt idx="2155" formatCode="General">
                  <c:v>75.400000000000006</c:v>
                </c:pt>
                <c:pt idx="2156" formatCode="General">
                  <c:v>75.400000000000006</c:v>
                </c:pt>
                <c:pt idx="2157" formatCode="General">
                  <c:v>75.400000000000006</c:v>
                </c:pt>
                <c:pt idx="2158" formatCode="General">
                  <c:v>75.400000000000006</c:v>
                </c:pt>
                <c:pt idx="2159" formatCode="General">
                  <c:v>75.400000000000006</c:v>
                </c:pt>
                <c:pt idx="2160" formatCode="General">
                  <c:v>75.400000000000006</c:v>
                </c:pt>
                <c:pt idx="2161" formatCode="General">
                  <c:v>75.400000000000006</c:v>
                </c:pt>
                <c:pt idx="2162" formatCode="General">
                  <c:v>75.400000000000006</c:v>
                </c:pt>
                <c:pt idx="2163" formatCode="General">
                  <c:v>75.400000000000006</c:v>
                </c:pt>
                <c:pt idx="2164" formatCode="General">
                  <c:v>75.400000000000006</c:v>
                </c:pt>
                <c:pt idx="2165" formatCode="General">
                  <c:v>75.400000000000006</c:v>
                </c:pt>
                <c:pt idx="2166" formatCode="General">
                  <c:v>75.5</c:v>
                </c:pt>
                <c:pt idx="2167" formatCode="General">
                  <c:v>75.5</c:v>
                </c:pt>
                <c:pt idx="2168" formatCode="General">
                  <c:v>75.5</c:v>
                </c:pt>
                <c:pt idx="2169" formatCode="General">
                  <c:v>75.5</c:v>
                </c:pt>
                <c:pt idx="2170" formatCode="General">
                  <c:v>75.5</c:v>
                </c:pt>
                <c:pt idx="2171" formatCode="General">
                  <c:v>75.5</c:v>
                </c:pt>
                <c:pt idx="2172" formatCode="General">
                  <c:v>75.5</c:v>
                </c:pt>
                <c:pt idx="2173" formatCode="General">
                  <c:v>75.5</c:v>
                </c:pt>
                <c:pt idx="2174" formatCode="General">
                  <c:v>75.5</c:v>
                </c:pt>
                <c:pt idx="2175" formatCode="General">
                  <c:v>75.5</c:v>
                </c:pt>
                <c:pt idx="2176" formatCode="General">
                  <c:v>75.5</c:v>
                </c:pt>
                <c:pt idx="2177" formatCode="General">
                  <c:v>75.5</c:v>
                </c:pt>
                <c:pt idx="2178" formatCode="General">
                  <c:v>75.5</c:v>
                </c:pt>
                <c:pt idx="2179" formatCode="General">
                  <c:v>75.599999999999994</c:v>
                </c:pt>
                <c:pt idx="2180" formatCode="General">
                  <c:v>75.599999999999994</c:v>
                </c:pt>
                <c:pt idx="2181" formatCode="General">
                  <c:v>75.599999999999994</c:v>
                </c:pt>
                <c:pt idx="2182" formatCode="General">
                  <c:v>75.599999999999994</c:v>
                </c:pt>
                <c:pt idx="2183" formatCode="General">
                  <c:v>75.599999999999994</c:v>
                </c:pt>
                <c:pt idx="2184" formatCode="General">
                  <c:v>75.599999999999994</c:v>
                </c:pt>
                <c:pt idx="2185" formatCode="General">
                  <c:v>75.599999999999994</c:v>
                </c:pt>
                <c:pt idx="2186" formatCode="General">
                  <c:v>75.599999999999994</c:v>
                </c:pt>
                <c:pt idx="2187" formatCode="General">
                  <c:v>75.599999999999994</c:v>
                </c:pt>
                <c:pt idx="2188" formatCode="General">
                  <c:v>75.599999999999994</c:v>
                </c:pt>
                <c:pt idx="2189" formatCode="General">
                  <c:v>75.599999999999994</c:v>
                </c:pt>
                <c:pt idx="2190" formatCode="General">
                  <c:v>75.599999999999994</c:v>
                </c:pt>
                <c:pt idx="2191" formatCode="General">
                  <c:v>75.599999999999994</c:v>
                </c:pt>
                <c:pt idx="2192" formatCode="General">
                  <c:v>75.599999999999994</c:v>
                </c:pt>
                <c:pt idx="2193" formatCode="General">
                  <c:v>75.599999999999994</c:v>
                </c:pt>
                <c:pt idx="2194" formatCode="General">
                  <c:v>75.599999999999994</c:v>
                </c:pt>
                <c:pt idx="2195" formatCode="General">
                  <c:v>75.7</c:v>
                </c:pt>
                <c:pt idx="2196" formatCode="General">
                  <c:v>75.7</c:v>
                </c:pt>
                <c:pt idx="2197" formatCode="General">
                  <c:v>75.7</c:v>
                </c:pt>
                <c:pt idx="2198" formatCode="General">
                  <c:v>75.7</c:v>
                </c:pt>
                <c:pt idx="2199" formatCode="General">
                  <c:v>75.7</c:v>
                </c:pt>
                <c:pt idx="2200" formatCode="General">
                  <c:v>75.7</c:v>
                </c:pt>
                <c:pt idx="2201" formatCode="General">
                  <c:v>75.7</c:v>
                </c:pt>
                <c:pt idx="2202" formatCode="General">
                  <c:v>75.7</c:v>
                </c:pt>
                <c:pt idx="2203" formatCode="General">
                  <c:v>75.7</c:v>
                </c:pt>
                <c:pt idx="2204" formatCode="General">
                  <c:v>75.7</c:v>
                </c:pt>
                <c:pt idx="2205" formatCode="General">
                  <c:v>75.8</c:v>
                </c:pt>
                <c:pt idx="2206" formatCode="General">
                  <c:v>75.8</c:v>
                </c:pt>
                <c:pt idx="2207" formatCode="General">
                  <c:v>75.8</c:v>
                </c:pt>
                <c:pt idx="2208" formatCode="General">
                  <c:v>75.8</c:v>
                </c:pt>
                <c:pt idx="2209" formatCode="General">
                  <c:v>75.8</c:v>
                </c:pt>
                <c:pt idx="2210" formatCode="General">
                  <c:v>75.8</c:v>
                </c:pt>
                <c:pt idx="2211" formatCode="General">
                  <c:v>75.8</c:v>
                </c:pt>
                <c:pt idx="2212" formatCode="General">
                  <c:v>75.8</c:v>
                </c:pt>
                <c:pt idx="2213" formatCode="General">
                  <c:v>75.8</c:v>
                </c:pt>
                <c:pt idx="2214" formatCode="General">
                  <c:v>75.8</c:v>
                </c:pt>
                <c:pt idx="2215" formatCode="General">
                  <c:v>75.8</c:v>
                </c:pt>
                <c:pt idx="2216" formatCode="General">
                  <c:v>75.8</c:v>
                </c:pt>
                <c:pt idx="2217" formatCode="General">
                  <c:v>75.8</c:v>
                </c:pt>
                <c:pt idx="2218" formatCode="General">
                  <c:v>75.8</c:v>
                </c:pt>
                <c:pt idx="2219" formatCode="General">
                  <c:v>75.900000000000006</c:v>
                </c:pt>
                <c:pt idx="2220" formatCode="General">
                  <c:v>75.900000000000006</c:v>
                </c:pt>
                <c:pt idx="2221" formatCode="General">
                  <c:v>75.900000000000006</c:v>
                </c:pt>
                <c:pt idx="2222" formatCode="General">
                  <c:v>75.900000000000006</c:v>
                </c:pt>
                <c:pt idx="2223" formatCode="General">
                  <c:v>75.900000000000006</c:v>
                </c:pt>
                <c:pt idx="2224" formatCode="General">
                  <c:v>75.900000000000006</c:v>
                </c:pt>
                <c:pt idx="2225" formatCode="General">
                  <c:v>75.900000000000006</c:v>
                </c:pt>
                <c:pt idx="2226" formatCode="General">
                  <c:v>75.900000000000006</c:v>
                </c:pt>
                <c:pt idx="2227" formatCode="General">
                  <c:v>76</c:v>
                </c:pt>
                <c:pt idx="2228" formatCode="General">
                  <c:v>76</c:v>
                </c:pt>
                <c:pt idx="2229" formatCode="General">
                  <c:v>76</c:v>
                </c:pt>
                <c:pt idx="2230" formatCode="General">
                  <c:v>76</c:v>
                </c:pt>
                <c:pt idx="2231" formatCode="General">
                  <c:v>76</c:v>
                </c:pt>
                <c:pt idx="2232" formatCode="General">
                  <c:v>76</c:v>
                </c:pt>
                <c:pt idx="2233" formatCode="General">
                  <c:v>76</c:v>
                </c:pt>
                <c:pt idx="2234" formatCode="General">
                  <c:v>76</c:v>
                </c:pt>
                <c:pt idx="2235" formatCode="General">
                  <c:v>76</c:v>
                </c:pt>
                <c:pt idx="2236" formatCode="General">
                  <c:v>76</c:v>
                </c:pt>
                <c:pt idx="2237" formatCode="General">
                  <c:v>76</c:v>
                </c:pt>
                <c:pt idx="2238" formatCode="General">
                  <c:v>76</c:v>
                </c:pt>
                <c:pt idx="2239" formatCode="General">
                  <c:v>76</c:v>
                </c:pt>
                <c:pt idx="2240" formatCode="General">
                  <c:v>76</c:v>
                </c:pt>
                <c:pt idx="2241" formatCode="General">
                  <c:v>76</c:v>
                </c:pt>
                <c:pt idx="2242" formatCode="General">
                  <c:v>76</c:v>
                </c:pt>
                <c:pt idx="2243" formatCode="General">
                  <c:v>76</c:v>
                </c:pt>
                <c:pt idx="2244" formatCode="General">
                  <c:v>76</c:v>
                </c:pt>
                <c:pt idx="2245" formatCode="General">
                  <c:v>76</c:v>
                </c:pt>
                <c:pt idx="2246" formatCode="General">
                  <c:v>76</c:v>
                </c:pt>
                <c:pt idx="2247" formatCode="General">
                  <c:v>76</c:v>
                </c:pt>
                <c:pt idx="2248" formatCode="General">
                  <c:v>76</c:v>
                </c:pt>
                <c:pt idx="2249" formatCode="General">
                  <c:v>76</c:v>
                </c:pt>
                <c:pt idx="2250" formatCode="General">
                  <c:v>76</c:v>
                </c:pt>
                <c:pt idx="2251" formatCode="General">
                  <c:v>76</c:v>
                </c:pt>
                <c:pt idx="2252" formatCode="General">
                  <c:v>76.099999999999994</c:v>
                </c:pt>
                <c:pt idx="2253" formatCode="General">
                  <c:v>76.099999999999994</c:v>
                </c:pt>
                <c:pt idx="2254" formatCode="General">
                  <c:v>76.099999999999994</c:v>
                </c:pt>
                <c:pt idx="2255" formatCode="General">
                  <c:v>76.099999999999994</c:v>
                </c:pt>
                <c:pt idx="2256" formatCode="General">
                  <c:v>76.099999999999994</c:v>
                </c:pt>
                <c:pt idx="2257" formatCode="General">
                  <c:v>76.099999999999994</c:v>
                </c:pt>
                <c:pt idx="2258" formatCode="General">
                  <c:v>76.099999999999994</c:v>
                </c:pt>
                <c:pt idx="2259" formatCode="General">
                  <c:v>76.099999999999994</c:v>
                </c:pt>
                <c:pt idx="2260" formatCode="General">
                  <c:v>76.099999999999994</c:v>
                </c:pt>
                <c:pt idx="2261" formatCode="General">
                  <c:v>76.099999999999994</c:v>
                </c:pt>
                <c:pt idx="2262" formatCode="General">
                  <c:v>76.099999999999994</c:v>
                </c:pt>
                <c:pt idx="2263" formatCode="General">
                  <c:v>76.2</c:v>
                </c:pt>
                <c:pt idx="2264" formatCode="General">
                  <c:v>76.2</c:v>
                </c:pt>
                <c:pt idx="2265" formatCode="General">
                  <c:v>76.2</c:v>
                </c:pt>
                <c:pt idx="2266" formatCode="General">
                  <c:v>76.2</c:v>
                </c:pt>
                <c:pt idx="2267" formatCode="General">
                  <c:v>76.2</c:v>
                </c:pt>
                <c:pt idx="2268" formatCode="General">
                  <c:v>76.2</c:v>
                </c:pt>
                <c:pt idx="2269" formatCode="General">
                  <c:v>76.2</c:v>
                </c:pt>
                <c:pt idx="2270" formatCode="General">
                  <c:v>76.2</c:v>
                </c:pt>
                <c:pt idx="2271" formatCode="General">
                  <c:v>76.2</c:v>
                </c:pt>
                <c:pt idx="2272" formatCode="General">
                  <c:v>76.2</c:v>
                </c:pt>
                <c:pt idx="2273" formatCode="General">
                  <c:v>76.2</c:v>
                </c:pt>
                <c:pt idx="2274" formatCode="General">
                  <c:v>76.2</c:v>
                </c:pt>
                <c:pt idx="2275" formatCode="General">
                  <c:v>76.3</c:v>
                </c:pt>
                <c:pt idx="2276" formatCode="General">
                  <c:v>76.3</c:v>
                </c:pt>
                <c:pt idx="2277" formatCode="General">
                  <c:v>76.3</c:v>
                </c:pt>
                <c:pt idx="2278" formatCode="General">
                  <c:v>76.3</c:v>
                </c:pt>
                <c:pt idx="2279" formatCode="General">
                  <c:v>76.3</c:v>
                </c:pt>
                <c:pt idx="2280" formatCode="General">
                  <c:v>76.3</c:v>
                </c:pt>
                <c:pt idx="2281" formatCode="General">
                  <c:v>76.3</c:v>
                </c:pt>
                <c:pt idx="2282" formatCode="General">
                  <c:v>76.3</c:v>
                </c:pt>
                <c:pt idx="2283" formatCode="General">
                  <c:v>76.3</c:v>
                </c:pt>
                <c:pt idx="2284" formatCode="General">
                  <c:v>76.3</c:v>
                </c:pt>
                <c:pt idx="2285" formatCode="General">
                  <c:v>76.400000000000006</c:v>
                </c:pt>
                <c:pt idx="2286" formatCode="General">
                  <c:v>76.400000000000006</c:v>
                </c:pt>
                <c:pt idx="2287" formatCode="General">
                  <c:v>76.400000000000006</c:v>
                </c:pt>
                <c:pt idx="2288" formatCode="General">
                  <c:v>76.400000000000006</c:v>
                </c:pt>
                <c:pt idx="2289" formatCode="General">
                  <c:v>76.400000000000006</c:v>
                </c:pt>
                <c:pt idx="2290" formatCode="General">
                  <c:v>76.400000000000006</c:v>
                </c:pt>
                <c:pt idx="2291" formatCode="General">
                  <c:v>76.400000000000006</c:v>
                </c:pt>
                <c:pt idx="2292" formatCode="General">
                  <c:v>76.400000000000006</c:v>
                </c:pt>
                <c:pt idx="2293" formatCode="General">
                  <c:v>76.400000000000006</c:v>
                </c:pt>
                <c:pt idx="2294" formatCode="General">
                  <c:v>76.5</c:v>
                </c:pt>
                <c:pt idx="2295" formatCode="General">
                  <c:v>76.5</c:v>
                </c:pt>
                <c:pt idx="2296" formatCode="General">
                  <c:v>76.5</c:v>
                </c:pt>
                <c:pt idx="2297" formatCode="General">
                  <c:v>76.5</c:v>
                </c:pt>
                <c:pt idx="2298" formatCode="General">
                  <c:v>76.5</c:v>
                </c:pt>
                <c:pt idx="2299" formatCode="General">
                  <c:v>76.5</c:v>
                </c:pt>
                <c:pt idx="2300" formatCode="General">
                  <c:v>76.5</c:v>
                </c:pt>
                <c:pt idx="2301" formatCode="General">
                  <c:v>76.5</c:v>
                </c:pt>
                <c:pt idx="2302" formatCode="General">
                  <c:v>76.599999999999994</c:v>
                </c:pt>
                <c:pt idx="2303" formatCode="General">
                  <c:v>76.599999999999994</c:v>
                </c:pt>
                <c:pt idx="2304" formatCode="General">
                  <c:v>76.599999999999994</c:v>
                </c:pt>
                <c:pt idx="2305" formatCode="General">
                  <c:v>76.599999999999994</c:v>
                </c:pt>
                <c:pt idx="2306" formatCode="General">
                  <c:v>76.599999999999994</c:v>
                </c:pt>
                <c:pt idx="2307" formatCode="General">
                  <c:v>76.599999999999994</c:v>
                </c:pt>
                <c:pt idx="2308" formatCode="General">
                  <c:v>76.599999999999994</c:v>
                </c:pt>
                <c:pt idx="2309" formatCode="General">
                  <c:v>76.599999999999994</c:v>
                </c:pt>
                <c:pt idx="2310" formatCode="General">
                  <c:v>76.599999999999994</c:v>
                </c:pt>
                <c:pt idx="2311" formatCode="General">
                  <c:v>76.599999999999994</c:v>
                </c:pt>
                <c:pt idx="2312" formatCode="General">
                  <c:v>76.599999999999994</c:v>
                </c:pt>
                <c:pt idx="2313" formatCode="General">
                  <c:v>76.7</c:v>
                </c:pt>
                <c:pt idx="2314" formatCode="General">
                  <c:v>76.7</c:v>
                </c:pt>
                <c:pt idx="2315" formatCode="General">
                  <c:v>76.7</c:v>
                </c:pt>
                <c:pt idx="2316" formatCode="General">
                  <c:v>76.7</c:v>
                </c:pt>
                <c:pt idx="2317" formatCode="General">
                  <c:v>76.7</c:v>
                </c:pt>
                <c:pt idx="2318" formatCode="General">
                  <c:v>76.7</c:v>
                </c:pt>
                <c:pt idx="2319" formatCode="General">
                  <c:v>76.7</c:v>
                </c:pt>
                <c:pt idx="2320" formatCode="General">
                  <c:v>76.7</c:v>
                </c:pt>
                <c:pt idx="2321" formatCode="General">
                  <c:v>76.7</c:v>
                </c:pt>
                <c:pt idx="2322" formatCode="General">
                  <c:v>76.8</c:v>
                </c:pt>
                <c:pt idx="2323" formatCode="General">
                  <c:v>76.8</c:v>
                </c:pt>
                <c:pt idx="2324" formatCode="General">
                  <c:v>76.8</c:v>
                </c:pt>
                <c:pt idx="2325" formatCode="General">
                  <c:v>76.8</c:v>
                </c:pt>
                <c:pt idx="2326" formatCode="General">
                  <c:v>76.8</c:v>
                </c:pt>
                <c:pt idx="2327" formatCode="General">
                  <c:v>76.8</c:v>
                </c:pt>
                <c:pt idx="2328" formatCode="General">
                  <c:v>76.8</c:v>
                </c:pt>
                <c:pt idx="2329" formatCode="General">
                  <c:v>76.8</c:v>
                </c:pt>
                <c:pt idx="2330" formatCode="General">
                  <c:v>76.8</c:v>
                </c:pt>
                <c:pt idx="2331" formatCode="General">
                  <c:v>76.8</c:v>
                </c:pt>
                <c:pt idx="2332" formatCode="General">
                  <c:v>76.900000000000006</c:v>
                </c:pt>
                <c:pt idx="2333" formatCode="General">
                  <c:v>76.900000000000006</c:v>
                </c:pt>
                <c:pt idx="2334" formatCode="General">
                  <c:v>76.900000000000006</c:v>
                </c:pt>
                <c:pt idx="2335" formatCode="General">
                  <c:v>76.900000000000006</c:v>
                </c:pt>
                <c:pt idx="2336" formatCode="General">
                  <c:v>76.900000000000006</c:v>
                </c:pt>
                <c:pt idx="2337" formatCode="General">
                  <c:v>76.900000000000006</c:v>
                </c:pt>
                <c:pt idx="2338" formatCode="General">
                  <c:v>76.900000000000006</c:v>
                </c:pt>
                <c:pt idx="2339" formatCode="General">
                  <c:v>76.900000000000006</c:v>
                </c:pt>
                <c:pt idx="2340" formatCode="General">
                  <c:v>76.900000000000006</c:v>
                </c:pt>
                <c:pt idx="2341" formatCode="General">
                  <c:v>76.900000000000006</c:v>
                </c:pt>
                <c:pt idx="2342" formatCode="General">
                  <c:v>77</c:v>
                </c:pt>
                <c:pt idx="2343" formatCode="General">
                  <c:v>77</c:v>
                </c:pt>
                <c:pt idx="2344" formatCode="General">
                  <c:v>77</c:v>
                </c:pt>
                <c:pt idx="2345" formatCode="General">
                  <c:v>77</c:v>
                </c:pt>
                <c:pt idx="2346" formatCode="General">
                  <c:v>77</c:v>
                </c:pt>
                <c:pt idx="2347" formatCode="General">
                  <c:v>77</c:v>
                </c:pt>
                <c:pt idx="2348" formatCode="General">
                  <c:v>77</c:v>
                </c:pt>
                <c:pt idx="2349" formatCode="General">
                  <c:v>77</c:v>
                </c:pt>
                <c:pt idx="2350" formatCode="General">
                  <c:v>77</c:v>
                </c:pt>
                <c:pt idx="2351" formatCode="General">
                  <c:v>77</c:v>
                </c:pt>
                <c:pt idx="2352" formatCode="General">
                  <c:v>77</c:v>
                </c:pt>
                <c:pt idx="2353" formatCode="General">
                  <c:v>77</c:v>
                </c:pt>
                <c:pt idx="2354" formatCode="General">
                  <c:v>77</c:v>
                </c:pt>
                <c:pt idx="2355" formatCode="General">
                  <c:v>77</c:v>
                </c:pt>
                <c:pt idx="2356" formatCode="General">
                  <c:v>77</c:v>
                </c:pt>
                <c:pt idx="2357" formatCode="General">
                  <c:v>77</c:v>
                </c:pt>
                <c:pt idx="2358" formatCode="General">
                  <c:v>77</c:v>
                </c:pt>
                <c:pt idx="2359" formatCode="General">
                  <c:v>77</c:v>
                </c:pt>
                <c:pt idx="2360" formatCode="General">
                  <c:v>77</c:v>
                </c:pt>
                <c:pt idx="2361" formatCode="General">
                  <c:v>77</c:v>
                </c:pt>
                <c:pt idx="2362" formatCode="General">
                  <c:v>77</c:v>
                </c:pt>
                <c:pt idx="2363" formatCode="General">
                  <c:v>77</c:v>
                </c:pt>
                <c:pt idx="2364" formatCode="General">
                  <c:v>77.099999999999994</c:v>
                </c:pt>
                <c:pt idx="2365" formatCode="General">
                  <c:v>77.099999999999994</c:v>
                </c:pt>
                <c:pt idx="2366" formatCode="General">
                  <c:v>77.099999999999994</c:v>
                </c:pt>
                <c:pt idx="2367" formatCode="General">
                  <c:v>77.099999999999994</c:v>
                </c:pt>
                <c:pt idx="2368" formatCode="General">
                  <c:v>77.099999999999994</c:v>
                </c:pt>
                <c:pt idx="2369" formatCode="General">
                  <c:v>77.099999999999994</c:v>
                </c:pt>
                <c:pt idx="2370" formatCode="General">
                  <c:v>77.2</c:v>
                </c:pt>
                <c:pt idx="2371" formatCode="General">
                  <c:v>77.2</c:v>
                </c:pt>
                <c:pt idx="2372" formatCode="General">
                  <c:v>77.2</c:v>
                </c:pt>
                <c:pt idx="2373" formatCode="General">
                  <c:v>77.2</c:v>
                </c:pt>
                <c:pt idx="2374" formatCode="General">
                  <c:v>77.2</c:v>
                </c:pt>
                <c:pt idx="2375" formatCode="General">
                  <c:v>77.2</c:v>
                </c:pt>
                <c:pt idx="2376" formatCode="General">
                  <c:v>77.2</c:v>
                </c:pt>
                <c:pt idx="2377" formatCode="General">
                  <c:v>77.2</c:v>
                </c:pt>
                <c:pt idx="2378" formatCode="General">
                  <c:v>77.3</c:v>
                </c:pt>
                <c:pt idx="2379" formatCode="General">
                  <c:v>77.3</c:v>
                </c:pt>
                <c:pt idx="2380" formatCode="General">
                  <c:v>77.3</c:v>
                </c:pt>
                <c:pt idx="2381" formatCode="General">
                  <c:v>77.3</c:v>
                </c:pt>
                <c:pt idx="2382" formatCode="General">
                  <c:v>77.3</c:v>
                </c:pt>
                <c:pt idx="2383" formatCode="General">
                  <c:v>77.3</c:v>
                </c:pt>
                <c:pt idx="2384" formatCode="General">
                  <c:v>77.3</c:v>
                </c:pt>
                <c:pt idx="2385" formatCode="General">
                  <c:v>77.3</c:v>
                </c:pt>
                <c:pt idx="2386" formatCode="General">
                  <c:v>77.3</c:v>
                </c:pt>
                <c:pt idx="2387" formatCode="General">
                  <c:v>77.3</c:v>
                </c:pt>
                <c:pt idx="2388" formatCode="General">
                  <c:v>77.400000000000006</c:v>
                </c:pt>
                <c:pt idx="2389" formatCode="General">
                  <c:v>77.400000000000006</c:v>
                </c:pt>
                <c:pt idx="2390" formatCode="General">
                  <c:v>77.400000000000006</c:v>
                </c:pt>
                <c:pt idx="2391" formatCode="General">
                  <c:v>77.400000000000006</c:v>
                </c:pt>
                <c:pt idx="2392" formatCode="General">
                  <c:v>77.5</c:v>
                </c:pt>
                <c:pt idx="2393" formatCode="General">
                  <c:v>77.5</c:v>
                </c:pt>
                <c:pt idx="2394" formatCode="General">
                  <c:v>77.5</c:v>
                </c:pt>
                <c:pt idx="2395" formatCode="General">
                  <c:v>77.5</c:v>
                </c:pt>
                <c:pt idx="2396" formatCode="General">
                  <c:v>77.5</c:v>
                </c:pt>
                <c:pt idx="2397" formatCode="General">
                  <c:v>77.5</c:v>
                </c:pt>
                <c:pt idx="2398" formatCode="General">
                  <c:v>77.5</c:v>
                </c:pt>
                <c:pt idx="2399" formatCode="General">
                  <c:v>77.5</c:v>
                </c:pt>
                <c:pt idx="2400" formatCode="General">
                  <c:v>77.5</c:v>
                </c:pt>
                <c:pt idx="2401" formatCode="General">
                  <c:v>77.5</c:v>
                </c:pt>
                <c:pt idx="2402" formatCode="General">
                  <c:v>77.5</c:v>
                </c:pt>
                <c:pt idx="2403" formatCode="General">
                  <c:v>77.599999999999994</c:v>
                </c:pt>
                <c:pt idx="2404" formatCode="General">
                  <c:v>77.599999999999994</c:v>
                </c:pt>
                <c:pt idx="2405" formatCode="General">
                  <c:v>77.599999999999994</c:v>
                </c:pt>
                <c:pt idx="2406" formatCode="General">
                  <c:v>77.599999999999994</c:v>
                </c:pt>
                <c:pt idx="2407" formatCode="General">
                  <c:v>77.599999999999994</c:v>
                </c:pt>
                <c:pt idx="2408" formatCode="General">
                  <c:v>77.599999999999994</c:v>
                </c:pt>
                <c:pt idx="2409" formatCode="General">
                  <c:v>77.599999999999994</c:v>
                </c:pt>
                <c:pt idx="2410" formatCode="General">
                  <c:v>77.7</c:v>
                </c:pt>
                <c:pt idx="2411" formatCode="General">
                  <c:v>77.7</c:v>
                </c:pt>
                <c:pt idx="2412" formatCode="General">
                  <c:v>77.7</c:v>
                </c:pt>
                <c:pt idx="2413" formatCode="General">
                  <c:v>77.7</c:v>
                </c:pt>
                <c:pt idx="2414" formatCode="General">
                  <c:v>77.7</c:v>
                </c:pt>
                <c:pt idx="2415" formatCode="General">
                  <c:v>77.7</c:v>
                </c:pt>
                <c:pt idx="2416" formatCode="General">
                  <c:v>77.8</c:v>
                </c:pt>
                <c:pt idx="2417" formatCode="General">
                  <c:v>77.8</c:v>
                </c:pt>
                <c:pt idx="2418" formatCode="General">
                  <c:v>77.8</c:v>
                </c:pt>
                <c:pt idx="2419" formatCode="General">
                  <c:v>77.8</c:v>
                </c:pt>
                <c:pt idx="2420" formatCode="General">
                  <c:v>77.8</c:v>
                </c:pt>
                <c:pt idx="2421" formatCode="General">
                  <c:v>77.8</c:v>
                </c:pt>
                <c:pt idx="2422" formatCode="General">
                  <c:v>77.8</c:v>
                </c:pt>
                <c:pt idx="2423" formatCode="General">
                  <c:v>77.8</c:v>
                </c:pt>
                <c:pt idx="2424" formatCode="General">
                  <c:v>77.8</c:v>
                </c:pt>
                <c:pt idx="2425" formatCode="General">
                  <c:v>77.8</c:v>
                </c:pt>
                <c:pt idx="2426" formatCode="General">
                  <c:v>77.900000000000006</c:v>
                </c:pt>
                <c:pt idx="2427" formatCode="General">
                  <c:v>77.900000000000006</c:v>
                </c:pt>
                <c:pt idx="2428" formatCode="General">
                  <c:v>77.900000000000006</c:v>
                </c:pt>
                <c:pt idx="2429" formatCode="General">
                  <c:v>77.900000000000006</c:v>
                </c:pt>
                <c:pt idx="2430" formatCode="General">
                  <c:v>78</c:v>
                </c:pt>
                <c:pt idx="2431" formatCode="General">
                  <c:v>78</c:v>
                </c:pt>
                <c:pt idx="2432" formatCode="General">
                  <c:v>78</c:v>
                </c:pt>
                <c:pt idx="2433" formatCode="General">
                  <c:v>78</c:v>
                </c:pt>
                <c:pt idx="2434" formatCode="General">
                  <c:v>78</c:v>
                </c:pt>
                <c:pt idx="2435" formatCode="General">
                  <c:v>78</c:v>
                </c:pt>
                <c:pt idx="2436" formatCode="General">
                  <c:v>78</c:v>
                </c:pt>
                <c:pt idx="2437" formatCode="General">
                  <c:v>78</c:v>
                </c:pt>
                <c:pt idx="2438" formatCode="General">
                  <c:v>78</c:v>
                </c:pt>
                <c:pt idx="2439" formatCode="General">
                  <c:v>78</c:v>
                </c:pt>
                <c:pt idx="2440" formatCode="General">
                  <c:v>78</c:v>
                </c:pt>
                <c:pt idx="2441" formatCode="General">
                  <c:v>78</c:v>
                </c:pt>
                <c:pt idx="2442" formatCode="General">
                  <c:v>78</c:v>
                </c:pt>
                <c:pt idx="2443" formatCode="General">
                  <c:v>78</c:v>
                </c:pt>
                <c:pt idx="2444" formatCode="General">
                  <c:v>78</c:v>
                </c:pt>
                <c:pt idx="2445" formatCode="General">
                  <c:v>78</c:v>
                </c:pt>
                <c:pt idx="2446" formatCode="General">
                  <c:v>78</c:v>
                </c:pt>
                <c:pt idx="2447" formatCode="General">
                  <c:v>78</c:v>
                </c:pt>
                <c:pt idx="2448" formatCode="General">
                  <c:v>78</c:v>
                </c:pt>
                <c:pt idx="2449" formatCode="General">
                  <c:v>78</c:v>
                </c:pt>
                <c:pt idx="2450" formatCode="General">
                  <c:v>78</c:v>
                </c:pt>
                <c:pt idx="2451" formatCode="General">
                  <c:v>78</c:v>
                </c:pt>
                <c:pt idx="2452" formatCode="General">
                  <c:v>78</c:v>
                </c:pt>
                <c:pt idx="2453" formatCode="General">
                  <c:v>78</c:v>
                </c:pt>
                <c:pt idx="2454" formatCode="General">
                  <c:v>78</c:v>
                </c:pt>
                <c:pt idx="2455" formatCode="General">
                  <c:v>78</c:v>
                </c:pt>
                <c:pt idx="2456" formatCode="General">
                  <c:v>78</c:v>
                </c:pt>
                <c:pt idx="2457" formatCode="General">
                  <c:v>78</c:v>
                </c:pt>
                <c:pt idx="2458" formatCode="General">
                  <c:v>78</c:v>
                </c:pt>
                <c:pt idx="2459" formatCode="General">
                  <c:v>78</c:v>
                </c:pt>
                <c:pt idx="2460" formatCode="General">
                  <c:v>78</c:v>
                </c:pt>
                <c:pt idx="2461" formatCode="General">
                  <c:v>78.099999999999994</c:v>
                </c:pt>
                <c:pt idx="2462" formatCode="General">
                  <c:v>78.099999999999994</c:v>
                </c:pt>
                <c:pt idx="2463" formatCode="General">
                  <c:v>78.099999999999994</c:v>
                </c:pt>
                <c:pt idx="2464" formatCode="General">
                  <c:v>78.099999999999994</c:v>
                </c:pt>
                <c:pt idx="2465" formatCode="General">
                  <c:v>78.099999999999994</c:v>
                </c:pt>
                <c:pt idx="2466" formatCode="General">
                  <c:v>78.099999999999994</c:v>
                </c:pt>
                <c:pt idx="2467" formatCode="General">
                  <c:v>78.099999999999994</c:v>
                </c:pt>
                <c:pt idx="2468" formatCode="General">
                  <c:v>78.099999999999994</c:v>
                </c:pt>
                <c:pt idx="2469" formatCode="General">
                  <c:v>78.099999999999994</c:v>
                </c:pt>
                <c:pt idx="2470" formatCode="General">
                  <c:v>78.099999999999994</c:v>
                </c:pt>
                <c:pt idx="2471" formatCode="General">
                  <c:v>78.099999999999994</c:v>
                </c:pt>
                <c:pt idx="2472" formatCode="General">
                  <c:v>78.099999999999994</c:v>
                </c:pt>
                <c:pt idx="2473" formatCode="General">
                  <c:v>78.2</c:v>
                </c:pt>
                <c:pt idx="2474" formatCode="General">
                  <c:v>78.2</c:v>
                </c:pt>
                <c:pt idx="2475" formatCode="General">
                  <c:v>78.2</c:v>
                </c:pt>
                <c:pt idx="2476" formatCode="General">
                  <c:v>78.2</c:v>
                </c:pt>
                <c:pt idx="2477" formatCode="General">
                  <c:v>78.2</c:v>
                </c:pt>
                <c:pt idx="2478" formatCode="General">
                  <c:v>78.2</c:v>
                </c:pt>
                <c:pt idx="2479" formatCode="General">
                  <c:v>78.2</c:v>
                </c:pt>
                <c:pt idx="2480" formatCode="General">
                  <c:v>78.2</c:v>
                </c:pt>
                <c:pt idx="2481" formatCode="General">
                  <c:v>78.2</c:v>
                </c:pt>
                <c:pt idx="2482" formatCode="General">
                  <c:v>78.3</c:v>
                </c:pt>
                <c:pt idx="2483" formatCode="General">
                  <c:v>78.3</c:v>
                </c:pt>
                <c:pt idx="2484" formatCode="General">
                  <c:v>78.3</c:v>
                </c:pt>
                <c:pt idx="2485" formatCode="General">
                  <c:v>78.3</c:v>
                </c:pt>
                <c:pt idx="2486" formatCode="General">
                  <c:v>78.3</c:v>
                </c:pt>
                <c:pt idx="2487" formatCode="General">
                  <c:v>78.3</c:v>
                </c:pt>
                <c:pt idx="2488" formatCode="General">
                  <c:v>78.3</c:v>
                </c:pt>
                <c:pt idx="2489" formatCode="General">
                  <c:v>78.3</c:v>
                </c:pt>
                <c:pt idx="2490" formatCode="General">
                  <c:v>78.3</c:v>
                </c:pt>
                <c:pt idx="2491" formatCode="General">
                  <c:v>78.3</c:v>
                </c:pt>
                <c:pt idx="2492" formatCode="General">
                  <c:v>78.400000000000006</c:v>
                </c:pt>
                <c:pt idx="2493" formatCode="General">
                  <c:v>78.400000000000006</c:v>
                </c:pt>
                <c:pt idx="2494" formatCode="General">
                  <c:v>78.400000000000006</c:v>
                </c:pt>
                <c:pt idx="2495" formatCode="General">
                  <c:v>78.400000000000006</c:v>
                </c:pt>
                <c:pt idx="2496" formatCode="General">
                  <c:v>78.400000000000006</c:v>
                </c:pt>
                <c:pt idx="2497" formatCode="General">
                  <c:v>78.400000000000006</c:v>
                </c:pt>
                <c:pt idx="2498" formatCode="General">
                  <c:v>78.5</c:v>
                </c:pt>
                <c:pt idx="2499" formatCode="General">
                  <c:v>78.5</c:v>
                </c:pt>
                <c:pt idx="2500" formatCode="General">
                  <c:v>78.5</c:v>
                </c:pt>
                <c:pt idx="2501" formatCode="General">
                  <c:v>78.5</c:v>
                </c:pt>
                <c:pt idx="2502" formatCode="General">
                  <c:v>78.5</c:v>
                </c:pt>
                <c:pt idx="2503" formatCode="General">
                  <c:v>78.5</c:v>
                </c:pt>
                <c:pt idx="2504" formatCode="General">
                  <c:v>78.5</c:v>
                </c:pt>
                <c:pt idx="2505" formatCode="General">
                  <c:v>78.5</c:v>
                </c:pt>
                <c:pt idx="2506" formatCode="General">
                  <c:v>78.599999999999994</c:v>
                </c:pt>
                <c:pt idx="2507" formatCode="General">
                  <c:v>78.599999999999994</c:v>
                </c:pt>
                <c:pt idx="2508" formatCode="General">
                  <c:v>78.599999999999994</c:v>
                </c:pt>
                <c:pt idx="2509" formatCode="General">
                  <c:v>78.599999999999994</c:v>
                </c:pt>
                <c:pt idx="2510" formatCode="General">
                  <c:v>78.599999999999994</c:v>
                </c:pt>
                <c:pt idx="2511" formatCode="General">
                  <c:v>78.599999999999994</c:v>
                </c:pt>
                <c:pt idx="2512" formatCode="General">
                  <c:v>78.7</c:v>
                </c:pt>
                <c:pt idx="2513" formatCode="General">
                  <c:v>78.7</c:v>
                </c:pt>
                <c:pt idx="2514" formatCode="General">
                  <c:v>78.7</c:v>
                </c:pt>
                <c:pt idx="2515" formatCode="General">
                  <c:v>78.7</c:v>
                </c:pt>
                <c:pt idx="2516" formatCode="General">
                  <c:v>78.7</c:v>
                </c:pt>
                <c:pt idx="2517" formatCode="General">
                  <c:v>78.7</c:v>
                </c:pt>
                <c:pt idx="2518" formatCode="General">
                  <c:v>78.7</c:v>
                </c:pt>
                <c:pt idx="2519" formatCode="General">
                  <c:v>78.7</c:v>
                </c:pt>
                <c:pt idx="2520" formatCode="General">
                  <c:v>78.7</c:v>
                </c:pt>
                <c:pt idx="2521" formatCode="General">
                  <c:v>78.7</c:v>
                </c:pt>
                <c:pt idx="2522" formatCode="General">
                  <c:v>78.7</c:v>
                </c:pt>
                <c:pt idx="2523" formatCode="General">
                  <c:v>78.7</c:v>
                </c:pt>
                <c:pt idx="2524" formatCode="General">
                  <c:v>78.7</c:v>
                </c:pt>
                <c:pt idx="2525" formatCode="General">
                  <c:v>78.7</c:v>
                </c:pt>
                <c:pt idx="2526" formatCode="General">
                  <c:v>78.7</c:v>
                </c:pt>
                <c:pt idx="2527" formatCode="General">
                  <c:v>78.7</c:v>
                </c:pt>
                <c:pt idx="2528" formatCode="General">
                  <c:v>78.8</c:v>
                </c:pt>
                <c:pt idx="2529" formatCode="General">
                  <c:v>78.8</c:v>
                </c:pt>
                <c:pt idx="2530" formatCode="General">
                  <c:v>78.8</c:v>
                </c:pt>
                <c:pt idx="2531" formatCode="General">
                  <c:v>78.8</c:v>
                </c:pt>
                <c:pt idx="2532" formatCode="General">
                  <c:v>78.8</c:v>
                </c:pt>
                <c:pt idx="2533" formatCode="General">
                  <c:v>78.8</c:v>
                </c:pt>
                <c:pt idx="2534" formatCode="General">
                  <c:v>78.8</c:v>
                </c:pt>
                <c:pt idx="2535" formatCode="General">
                  <c:v>78.8</c:v>
                </c:pt>
                <c:pt idx="2536" formatCode="General">
                  <c:v>78.8</c:v>
                </c:pt>
                <c:pt idx="2537" formatCode="General">
                  <c:v>78.8</c:v>
                </c:pt>
                <c:pt idx="2538" formatCode="General">
                  <c:v>78.8</c:v>
                </c:pt>
                <c:pt idx="2539" formatCode="General">
                  <c:v>78.900000000000006</c:v>
                </c:pt>
                <c:pt idx="2540" formatCode="General">
                  <c:v>78.900000000000006</c:v>
                </c:pt>
                <c:pt idx="2541" formatCode="General">
                  <c:v>78.900000000000006</c:v>
                </c:pt>
                <c:pt idx="2542" formatCode="General">
                  <c:v>78.900000000000006</c:v>
                </c:pt>
                <c:pt idx="2543" formatCode="General">
                  <c:v>78.900000000000006</c:v>
                </c:pt>
                <c:pt idx="2544" formatCode="General">
                  <c:v>78.900000000000006</c:v>
                </c:pt>
                <c:pt idx="2545" formatCode="General">
                  <c:v>78.900000000000006</c:v>
                </c:pt>
                <c:pt idx="2546" formatCode="General">
                  <c:v>78.900000000000006</c:v>
                </c:pt>
                <c:pt idx="2547" formatCode="General">
                  <c:v>78.900000000000006</c:v>
                </c:pt>
                <c:pt idx="2548" formatCode="General">
                  <c:v>78.900000000000006</c:v>
                </c:pt>
                <c:pt idx="2549" formatCode="General">
                  <c:v>78.900000000000006</c:v>
                </c:pt>
                <c:pt idx="2550" formatCode="General">
                  <c:v>78.900000000000006</c:v>
                </c:pt>
                <c:pt idx="2551" formatCode="General">
                  <c:v>79</c:v>
                </c:pt>
                <c:pt idx="2552" formatCode="General">
                  <c:v>79</c:v>
                </c:pt>
                <c:pt idx="2553" formatCode="General">
                  <c:v>79</c:v>
                </c:pt>
                <c:pt idx="2554" formatCode="General">
                  <c:v>79</c:v>
                </c:pt>
                <c:pt idx="2555" formatCode="General">
                  <c:v>79</c:v>
                </c:pt>
                <c:pt idx="2556" formatCode="General">
                  <c:v>79</c:v>
                </c:pt>
                <c:pt idx="2557" formatCode="General">
                  <c:v>79</c:v>
                </c:pt>
                <c:pt idx="2558" formatCode="General">
                  <c:v>79</c:v>
                </c:pt>
                <c:pt idx="2559" formatCode="General">
                  <c:v>79</c:v>
                </c:pt>
                <c:pt idx="2560" formatCode="General">
                  <c:v>79</c:v>
                </c:pt>
                <c:pt idx="2561" formatCode="General">
                  <c:v>79</c:v>
                </c:pt>
                <c:pt idx="2562" formatCode="General">
                  <c:v>79</c:v>
                </c:pt>
                <c:pt idx="2563" formatCode="General">
                  <c:v>79</c:v>
                </c:pt>
                <c:pt idx="2564" formatCode="General">
                  <c:v>79</c:v>
                </c:pt>
                <c:pt idx="2565" formatCode="General">
                  <c:v>79</c:v>
                </c:pt>
                <c:pt idx="2566" formatCode="General">
                  <c:v>79</c:v>
                </c:pt>
                <c:pt idx="2567" formatCode="General">
                  <c:v>79</c:v>
                </c:pt>
                <c:pt idx="2568" formatCode="General">
                  <c:v>79</c:v>
                </c:pt>
                <c:pt idx="2569" formatCode="General">
                  <c:v>79</c:v>
                </c:pt>
                <c:pt idx="2570" formatCode="General">
                  <c:v>79.099999999999994</c:v>
                </c:pt>
                <c:pt idx="2571" formatCode="General">
                  <c:v>79.099999999999994</c:v>
                </c:pt>
                <c:pt idx="2572" formatCode="General">
                  <c:v>79.099999999999994</c:v>
                </c:pt>
                <c:pt idx="2573" formatCode="General">
                  <c:v>79.099999999999994</c:v>
                </c:pt>
                <c:pt idx="2574" formatCode="General">
                  <c:v>79.099999999999994</c:v>
                </c:pt>
                <c:pt idx="2575" formatCode="General">
                  <c:v>79.099999999999994</c:v>
                </c:pt>
                <c:pt idx="2576" formatCode="General">
                  <c:v>79.099999999999994</c:v>
                </c:pt>
                <c:pt idx="2577" formatCode="General">
                  <c:v>79.099999999999994</c:v>
                </c:pt>
                <c:pt idx="2578" formatCode="General">
                  <c:v>79.099999999999994</c:v>
                </c:pt>
                <c:pt idx="2579" formatCode="General">
                  <c:v>79.099999999999994</c:v>
                </c:pt>
                <c:pt idx="2580" formatCode="General">
                  <c:v>79.2</c:v>
                </c:pt>
                <c:pt idx="2581" formatCode="General">
                  <c:v>79.2</c:v>
                </c:pt>
                <c:pt idx="2582" formatCode="General">
                  <c:v>79.2</c:v>
                </c:pt>
                <c:pt idx="2583" formatCode="General">
                  <c:v>79.2</c:v>
                </c:pt>
                <c:pt idx="2584" formatCode="General">
                  <c:v>79.2</c:v>
                </c:pt>
                <c:pt idx="2585" formatCode="General">
                  <c:v>79.2</c:v>
                </c:pt>
                <c:pt idx="2586" formatCode="General">
                  <c:v>79.2</c:v>
                </c:pt>
                <c:pt idx="2587" formatCode="General">
                  <c:v>79.2</c:v>
                </c:pt>
                <c:pt idx="2588" formatCode="General">
                  <c:v>79.2</c:v>
                </c:pt>
                <c:pt idx="2589" formatCode="General">
                  <c:v>79.3</c:v>
                </c:pt>
                <c:pt idx="2590" formatCode="General">
                  <c:v>79.3</c:v>
                </c:pt>
                <c:pt idx="2591" formatCode="General">
                  <c:v>79.3</c:v>
                </c:pt>
                <c:pt idx="2592" formatCode="General">
                  <c:v>79.3</c:v>
                </c:pt>
                <c:pt idx="2593" formatCode="General">
                  <c:v>79.3</c:v>
                </c:pt>
                <c:pt idx="2594" formatCode="General">
                  <c:v>79.3</c:v>
                </c:pt>
                <c:pt idx="2595" formatCode="General">
                  <c:v>79.3</c:v>
                </c:pt>
                <c:pt idx="2596" formatCode="General">
                  <c:v>79.3</c:v>
                </c:pt>
                <c:pt idx="2597" formatCode="General">
                  <c:v>79.3</c:v>
                </c:pt>
                <c:pt idx="2598" formatCode="General">
                  <c:v>79.3</c:v>
                </c:pt>
                <c:pt idx="2599" formatCode="General">
                  <c:v>79.3</c:v>
                </c:pt>
                <c:pt idx="2600" formatCode="General">
                  <c:v>79.3</c:v>
                </c:pt>
                <c:pt idx="2601" formatCode="General">
                  <c:v>79.3</c:v>
                </c:pt>
                <c:pt idx="2602" formatCode="General">
                  <c:v>79.400000000000006</c:v>
                </c:pt>
                <c:pt idx="2603" formatCode="General">
                  <c:v>79.400000000000006</c:v>
                </c:pt>
                <c:pt idx="2604" formatCode="General">
                  <c:v>79.400000000000006</c:v>
                </c:pt>
                <c:pt idx="2605" formatCode="General">
                  <c:v>79.400000000000006</c:v>
                </c:pt>
                <c:pt idx="2606" formatCode="General">
                  <c:v>79.400000000000006</c:v>
                </c:pt>
                <c:pt idx="2607" formatCode="General">
                  <c:v>79.400000000000006</c:v>
                </c:pt>
                <c:pt idx="2608" formatCode="General">
                  <c:v>79.400000000000006</c:v>
                </c:pt>
                <c:pt idx="2609" formatCode="General">
                  <c:v>79.400000000000006</c:v>
                </c:pt>
                <c:pt idx="2610" formatCode="General">
                  <c:v>79.400000000000006</c:v>
                </c:pt>
                <c:pt idx="2611" formatCode="General">
                  <c:v>79.400000000000006</c:v>
                </c:pt>
                <c:pt idx="2612" formatCode="General">
                  <c:v>79.400000000000006</c:v>
                </c:pt>
                <c:pt idx="2613" formatCode="General">
                  <c:v>79.400000000000006</c:v>
                </c:pt>
                <c:pt idx="2614" formatCode="General">
                  <c:v>79.5</c:v>
                </c:pt>
                <c:pt idx="2615" formatCode="General">
                  <c:v>79.5</c:v>
                </c:pt>
                <c:pt idx="2616" formatCode="General">
                  <c:v>79.5</c:v>
                </c:pt>
                <c:pt idx="2617" formatCode="General">
                  <c:v>79.5</c:v>
                </c:pt>
                <c:pt idx="2618" formatCode="General">
                  <c:v>79.5</c:v>
                </c:pt>
                <c:pt idx="2619" formatCode="General">
                  <c:v>79.5</c:v>
                </c:pt>
                <c:pt idx="2620" formatCode="General">
                  <c:v>79.5</c:v>
                </c:pt>
                <c:pt idx="2621" formatCode="General">
                  <c:v>79.5</c:v>
                </c:pt>
                <c:pt idx="2622" formatCode="General">
                  <c:v>79.5</c:v>
                </c:pt>
                <c:pt idx="2623" formatCode="General">
                  <c:v>79.5</c:v>
                </c:pt>
                <c:pt idx="2624" formatCode="General">
                  <c:v>79.599999999999994</c:v>
                </c:pt>
                <c:pt idx="2625" formatCode="General">
                  <c:v>79.599999999999994</c:v>
                </c:pt>
                <c:pt idx="2626" formatCode="General">
                  <c:v>79.599999999999994</c:v>
                </c:pt>
                <c:pt idx="2627" formatCode="General">
                  <c:v>79.599999999999994</c:v>
                </c:pt>
                <c:pt idx="2628" formatCode="General">
                  <c:v>79.599999999999994</c:v>
                </c:pt>
                <c:pt idx="2629" formatCode="General">
                  <c:v>79.599999999999994</c:v>
                </c:pt>
                <c:pt idx="2630" formatCode="General">
                  <c:v>79.599999999999994</c:v>
                </c:pt>
                <c:pt idx="2631" formatCode="General">
                  <c:v>79.599999999999994</c:v>
                </c:pt>
                <c:pt idx="2632" formatCode="General">
                  <c:v>79.7</c:v>
                </c:pt>
                <c:pt idx="2633" formatCode="General">
                  <c:v>79.7</c:v>
                </c:pt>
                <c:pt idx="2634" formatCode="General">
                  <c:v>79.7</c:v>
                </c:pt>
                <c:pt idx="2635" formatCode="General">
                  <c:v>79.7</c:v>
                </c:pt>
                <c:pt idx="2636" formatCode="General">
                  <c:v>79.7</c:v>
                </c:pt>
                <c:pt idx="2637" formatCode="General">
                  <c:v>79.7</c:v>
                </c:pt>
                <c:pt idx="2638" formatCode="General">
                  <c:v>79.7</c:v>
                </c:pt>
                <c:pt idx="2639" formatCode="General">
                  <c:v>79.7</c:v>
                </c:pt>
                <c:pt idx="2640" formatCode="General">
                  <c:v>79.7</c:v>
                </c:pt>
                <c:pt idx="2641" formatCode="General">
                  <c:v>79.7</c:v>
                </c:pt>
                <c:pt idx="2642" formatCode="General">
                  <c:v>79.7</c:v>
                </c:pt>
                <c:pt idx="2643" formatCode="General">
                  <c:v>79.8</c:v>
                </c:pt>
                <c:pt idx="2644" formatCode="General">
                  <c:v>79.8</c:v>
                </c:pt>
                <c:pt idx="2645" formatCode="General">
                  <c:v>79.8</c:v>
                </c:pt>
                <c:pt idx="2646" formatCode="General">
                  <c:v>79.8</c:v>
                </c:pt>
                <c:pt idx="2647" formatCode="General">
                  <c:v>79.8</c:v>
                </c:pt>
                <c:pt idx="2648" formatCode="General">
                  <c:v>79.8</c:v>
                </c:pt>
                <c:pt idx="2649" formatCode="General">
                  <c:v>79.8</c:v>
                </c:pt>
                <c:pt idx="2650" formatCode="General">
                  <c:v>79.8</c:v>
                </c:pt>
                <c:pt idx="2651" formatCode="General">
                  <c:v>79.8</c:v>
                </c:pt>
                <c:pt idx="2652" formatCode="General">
                  <c:v>79.8</c:v>
                </c:pt>
                <c:pt idx="2653" formatCode="General">
                  <c:v>79.8</c:v>
                </c:pt>
                <c:pt idx="2654" formatCode="General">
                  <c:v>79.900000000000006</c:v>
                </c:pt>
                <c:pt idx="2655" formatCode="General">
                  <c:v>79.900000000000006</c:v>
                </c:pt>
                <c:pt idx="2656" formatCode="General">
                  <c:v>79.900000000000006</c:v>
                </c:pt>
                <c:pt idx="2657" formatCode="General">
                  <c:v>79.900000000000006</c:v>
                </c:pt>
                <c:pt idx="2658" formatCode="General">
                  <c:v>79.900000000000006</c:v>
                </c:pt>
                <c:pt idx="2659" formatCode="General">
                  <c:v>79.900000000000006</c:v>
                </c:pt>
                <c:pt idx="2660" formatCode="General">
                  <c:v>79.900000000000006</c:v>
                </c:pt>
                <c:pt idx="2661" formatCode="General">
                  <c:v>79.900000000000006</c:v>
                </c:pt>
                <c:pt idx="2662" formatCode="General">
                  <c:v>79.900000000000006</c:v>
                </c:pt>
                <c:pt idx="2663" formatCode="General">
                  <c:v>79.900000000000006</c:v>
                </c:pt>
                <c:pt idx="2664" formatCode="General">
                  <c:v>80</c:v>
                </c:pt>
                <c:pt idx="2665" formatCode="General">
                  <c:v>80</c:v>
                </c:pt>
                <c:pt idx="2666" formatCode="General">
                  <c:v>80</c:v>
                </c:pt>
                <c:pt idx="2667" formatCode="General">
                  <c:v>80</c:v>
                </c:pt>
                <c:pt idx="2668" formatCode="General">
                  <c:v>80</c:v>
                </c:pt>
                <c:pt idx="2669" formatCode="General">
                  <c:v>80</c:v>
                </c:pt>
                <c:pt idx="2670" formatCode="General">
                  <c:v>80</c:v>
                </c:pt>
                <c:pt idx="2671" formatCode="General">
                  <c:v>80</c:v>
                </c:pt>
                <c:pt idx="2672" formatCode="General">
                  <c:v>80</c:v>
                </c:pt>
                <c:pt idx="2673" formatCode="General">
                  <c:v>80</c:v>
                </c:pt>
                <c:pt idx="2674" formatCode="General">
                  <c:v>80</c:v>
                </c:pt>
                <c:pt idx="2675" formatCode="General">
                  <c:v>81</c:v>
                </c:pt>
                <c:pt idx="2676" formatCode="General">
                  <c:v>81</c:v>
                </c:pt>
                <c:pt idx="2677" formatCode="General">
                  <c:v>81</c:v>
                </c:pt>
                <c:pt idx="2678" formatCode="General">
                  <c:v>81</c:v>
                </c:pt>
                <c:pt idx="2679" formatCode="General">
                  <c:v>81</c:v>
                </c:pt>
                <c:pt idx="2680" formatCode="General">
                  <c:v>81</c:v>
                </c:pt>
                <c:pt idx="2681" formatCode="General">
                  <c:v>81</c:v>
                </c:pt>
                <c:pt idx="2682" formatCode="General">
                  <c:v>81</c:v>
                </c:pt>
                <c:pt idx="2683" formatCode="General">
                  <c:v>81</c:v>
                </c:pt>
                <c:pt idx="2684" formatCode="General">
                  <c:v>81</c:v>
                </c:pt>
                <c:pt idx="2685" formatCode="General">
                  <c:v>81</c:v>
                </c:pt>
                <c:pt idx="2686" formatCode="General">
                  <c:v>81</c:v>
                </c:pt>
                <c:pt idx="2687" formatCode="General">
                  <c:v>81</c:v>
                </c:pt>
                <c:pt idx="2688" formatCode="General">
                  <c:v>81</c:v>
                </c:pt>
                <c:pt idx="2689" formatCode="General">
                  <c:v>81</c:v>
                </c:pt>
                <c:pt idx="2690" formatCode="General">
                  <c:v>81</c:v>
                </c:pt>
                <c:pt idx="2691" formatCode="General">
                  <c:v>81</c:v>
                </c:pt>
                <c:pt idx="2692" formatCode="General">
                  <c:v>81</c:v>
                </c:pt>
                <c:pt idx="2693" formatCode="General">
                  <c:v>81</c:v>
                </c:pt>
                <c:pt idx="2694" formatCode="General">
                  <c:v>81</c:v>
                </c:pt>
                <c:pt idx="2695" formatCode="General">
                  <c:v>81</c:v>
                </c:pt>
                <c:pt idx="2696" formatCode="General">
                  <c:v>81</c:v>
                </c:pt>
                <c:pt idx="2697" formatCode="General">
                  <c:v>81</c:v>
                </c:pt>
                <c:pt idx="2698" formatCode="General">
                  <c:v>81</c:v>
                </c:pt>
                <c:pt idx="2699" formatCode="General">
                  <c:v>81</c:v>
                </c:pt>
                <c:pt idx="2700" formatCode="General">
                  <c:v>81.099999999999994</c:v>
                </c:pt>
                <c:pt idx="2701" formatCode="General">
                  <c:v>81.099999999999994</c:v>
                </c:pt>
                <c:pt idx="2702" formatCode="General">
                  <c:v>81.099999999999994</c:v>
                </c:pt>
                <c:pt idx="2703" formatCode="General">
                  <c:v>81.099999999999994</c:v>
                </c:pt>
                <c:pt idx="2704" formatCode="General">
                  <c:v>81.099999999999994</c:v>
                </c:pt>
                <c:pt idx="2705" formatCode="General">
                  <c:v>81.099999999999994</c:v>
                </c:pt>
                <c:pt idx="2706" formatCode="General">
                  <c:v>81.099999999999994</c:v>
                </c:pt>
                <c:pt idx="2707" formatCode="General">
                  <c:v>81.099999999999994</c:v>
                </c:pt>
                <c:pt idx="2708" formatCode="General">
                  <c:v>81.099999999999994</c:v>
                </c:pt>
                <c:pt idx="2709" formatCode="General">
                  <c:v>81.099999999999994</c:v>
                </c:pt>
                <c:pt idx="2710" formatCode="General">
                  <c:v>81.099999999999994</c:v>
                </c:pt>
                <c:pt idx="2711" formatCode="General">
                  <c:v>81.099999999999994</c:v>
                </c:pt>
                <c:pt idx="2712" formatCode="General">
                  <c:v>81.099999999999994</c:v>
                </c:pt>
                <c:pt idx="2713" formatCode="General">
                  <c:v>81.099999999999994</c:v>
                </c:pt>
                <c:pt idx="2714" formatCode="General">
                  <c:v>81.099999999999994</c:v>
                </c:pt>
                <c:pt idx="2715" formatCode="General">
                  <c:v>81.099999999999994</c:v>
                </c:pt>
                <c:pt idx="2716" formatCode="General">
                  <c:v>81.099999999999994</c:v>
                </c:pt>
                <c:pt idx="2717" formatCode="General">
                  <c:v>81.2</c:v>
                </c:pt>
                <c:pt idx="2718" formatCode="General">
                  <c:v>81.2</c:v>
                </c:pt>
                <c:pt idx="2719" formatCode="General">
                  <c:v>81.2</c:v>
                </c:pt>
                <c:pt idx="2720" formatCode="General">
                  <c:v>81.2</c:v>
                </c:pt>
                <c:pt idx="2721" formatCode="General">
                  <c:v>81.2</c:v>
                </c:pt>
                <c:pt idx="2722" formatCode="General">
                  <c:v>81.2</c:v>
                </c:pt>
                <c:pt idx="2723" formatCode="General">
                  <c:v>81.3</c:v>
                </c:pt>
                <c:pt idx="2724" formatCode="General">
                  <c:v>81.3</c:v>
                </c:pt>
                <c:pt idx="2725" formatCode="General">
                  <c:v>81.3</c:v>
                </c:pt>
                <c:pt idx="2726" formatCode="General">
                  <c:v>81.3</c:v>
                </c:pt>
                <c:pt idx="2727" formatCode="General">
                  <c:v>81.3</c:v>
                </c:pt>
                <c:pt idx="2728" formatCode="General">
                  <c:v>81.3</c:v>
                </c:pt>
                <c:pt idx="2729" formatCode="General">
                  <c:v>81.3</c:v>
                </c:pt>
                <c:pt idx="2730" formatCode="General">
                  <c:v>81.3</c:v>
                </c:pt>
                <c:pt idx="2731" formatCode="General">
                  <c:v>81.400000000000006</c:v>
                </c:pt>
                <c:pt idx="2732" formatCode="General">
                  <c:v>81.400000000000006</c:v>
                </c:pt>
                <c:pt idx="2733" formatCode="General">
                  <c:v>81.400000000000006</c:v>
                </c:pt>
                <c:pt idx="2734" formatCode="General">
                  <c:v>81.400000000000006</c:v>
                </c:pt>
                <c:pt idx="2735" formatCode="General">
                  <c:v>81.400000000000006</c:v>
                </c:pt>
                <c:pt idx="2736" formatCode="General">
                  <c:v>81.400000000000006</c:v>
                </c:pt>
                <c:pt idx="2737" formatCode="General">
                  <c:v>81.400000000000006</c:v>
                </c:pt>
                <c:pt idx="2738" formatCode="General">
                  <c:v>81.400000000000006</c:v>
                </c:pt>
                <c:pt idx="2739" formatCode="General">
                  <c:v>81.5</c:v>
                </c:pt>
                <c:pt idx="2740" formatCode="General">
                  <c:v>81.5</c:v>
                </c:pt>
                <c:pt idx="2741" formatCode="General">
                  <c:v>81.5</c:v>
                </c:pt>
                <c:pt idx="2742" formatCode="General">
                  <c:v>81.5</c:v>
                </c:pt>
                <c:pt idx="2743" formatCode="General">
                  <c:v>81.5</c:v>
                </c:pt>
                <c:pt idx="2744" formatCode="General">
                  <c:v>81.5</c:v>
                </c:pt>
                <c:pt idx="2745" formatCode="General">
                  <c:v>81.5</c:v>
                </c:pt>
                <c:pt idx="2746" formatCode="General">
                  <c:v>81.5</c:v>
                </c:pt>
                <c:pt idx="2747" formatCode="General">
                  <c:v>81.5</c:v>
                </c:pt>
                <c:pt idx="2748" formatCode="General">
                  <c:v>81.5</c:v>
                </c:pt>
                <c:pt idx="2749" formatCode="General">
                  <c:v>81.599999999999994</c:v>
                </c:pt>
                <c:pt idx="2750" formatCode="General">
                  <c:v>81.599999999999994</c:v>
                </c:pt>
                <c:pt idx="2751" formatCode="General">
                  <c:v>81.599999999999994</c:v>
                </c:pt>
                <c:pt idx="2752" formatCode="General">
                  <c:v>81.599999999999994</c:v>
                </c:pt>
                <c:pt idx="2753" formatCode="General">
                  <c:v>81.599999999999994</c:v>
                </c:pt>
                <c:pt idx="2754" formatCode="General">
                  <c:v>81.599999999999994</c:v>
                </c:pt>
                <c:pt idx="2755" formatCode="General">
                  <c:v>81.7</c:v>
                </c:pt>
                <c:pt idx="2756" formatCode="General">
                  <c:v>81.7</c:v>
                </c:pt>
                <c:pt idx="2757" formatCode="General">
                  <c:v>81.7</c:v>
                </c:pt>
                <c:pt idx="2758" formatCode="General">
                  <c:v>81.7</c:v>
                </c:pt>
                <c:pt idx="2759" formatCode="General">
                  <c:v>81.7</c:v>
                </c:pt>
                <c:pt idx="2760" formatCode="General">
                  <c:v>81.7</c:v>
                </c:pt>
                <c:pt idx="2761" formatCode="General">
                  <c:v>81.7</c:v>
                </c:pt>
                <c:pt idx="2762" formatCode="General">
                  <c:v>81.7</c:v>
                </c:pt>
                <c:pt idx="2763" formatCode="General">
                  <c:v>81.7</c:v>
                </c:pt>
                <c:pt idx="2764" formatCode="General">
                  <c:v>81.7</c:v>
                </c:pt>
                <c:pt idx="2765" formatCode="General">
                  <c:v>81.7</c:v>
                </c:pt>
                <c:pt idx="2766" formatCode="General">
                  <c:v>81.8</c:v>
                </c:pt>
                <c:pt idx="2767" formatCode="General">
                  <c:v>81.8</c:v>
                </c:pt>
                <c:pt idx="2768" formatCode="General">
                  <c:v>81.8</c:v>
                </c:pt>
                <c:pt idx="2769" formatCode="General">
                  <c:v>81.8</c:v>
                </c:pt>
                <c:pt idx="2770" formatCode="General">
                  <c:v>81.8</c:v>
                </c:pt>
                <c:pt idx="2771" formatCode="General">
                  <c:v>81.8</c:v>
                </c:pt>
                <c:pt idx="2772" formatCode="General">
                  <c:v>81.8</c:v>
                </c:pt>
                <c:pt idx="2773" formatCode="General">
                  <c:v>81.900000000000006</c:v>
                </c:pt>
                <c:pt idx="2774" formatCode="General">
                  <c:v>81.900000000000006</c:v>
                </c:pt>
                <c:pt idx="2775" formatCode="General">
                  <c:v>81.900000000000006</c:v>
                </c:pt>
                <c:pt idx="2776" formatCode="General">
                  <c:v>81.900000000000006</c:v>
                </c:pt>
                <c:pt idx="2777" formatCode="General">
                  <c:v>81.900000000000006</c:v>
                </c:pt>
                <c:pt idx="2778" formatCode="General">
                  <c:v>82</c:v>
                </c:pt>
                <c:pt idx="2779" formatCode="General">
                  <c:v>82</c:v>
                </c:pt>
                <c:pt idx="2780" formatCode="General">
                  <c:v>82</c:v>
                </c:pt>
                <c:pt idx="2781" formatCode="General">
                  <c:v>82</c:v>
                </c:pt>
                <c:pt idx="2782" formatCode="General">
                  <c:v>82</c:v>
                </c:pt>
                <c:pt idx="2783" formatCode="General">
                  <c:v>82</c:v>
                </c:pt>
                <c:pt idx="2784" formatCode="General">
                  <c:v>82</c:v>
                </c:pt>
                <c:pt idx="2785" formatCode="General">
                  <c:v>82</c:v>
                </c:pt>
                <c:pt idx="2786" formatCode="General">
                  <c:v>82</c:v>
                </c:pt>
                <c:pt idx="2787" formatCode="General">
                  <c:v>82</c:v>
                </c:pt>
                <c:pt idx="2788" formatCode="General">
                  <c:v>82</c:v>
                </c:pt>
                <c:pt idx="2789" formatCode="General">
                  <c:v>82</c:v>
                </c:pt>
                <c:pt idx="2790" formatCode="General">
                  <c:v>82</c:v>
                </c:pt>
                <c:pt idx="2791" formatCode="General">
                  <c:v>82</c:v>
                </c:pt>
                <c:pt idx="2792" formatCode="General">
                  <c:v>82</c:v>
                </c:pt>
                <c:pt idx="2793" formatCode="General">
                  <c:v>82</c:v>
                </c:pt>
                <c:pt idx="2794" formatCode="General">
                  <c:v>82</c:v>
                </c:pt>
                <c:pt idx="2795" formatCode="General">
                  <c:v>82</c:v>
                </c:pt>
                <c:pt idx="2796" formatCode="General">
                  <c:v>82</c:v>
                </c:pt>
                <c:pt idx="2797" formatCode="General">
                  <c:v>82</c:v>
                </c:pt>
                <c:pt idx="2798" formatCode="General">
                  <c:v>82</c:v>
                </c:pt>
                <c:pt idx="2799" formatCode="General">
                  <c:v>82.1</c:v>
                </c:pt>
                <c:pt idx="2800" formatCode="General">
                  <c:v>82.1</c:v>
                </c:pt>
                <c:pt idx="2801" formatCode="General">
                  <c:v>82.1</c:v>
                </c:pt>
                <c:pt idx="2802" formatCode="General">
                  <c:v>82.1</c:v>
                </c:pt>
                <c:pt idx="2803" formatCode="General">
                  <c:v>82.1</c:v>
                </c:pt>
                <c:pt idx="2804" formatCode="General">
                  <c:v>82.2</c:v>
                </c:pt>
                <c:pt idx="2805" formatCode="General">
                  <c:v>82.2</c:v>
                </c:pt>
                <c:pt idx="2806" formatCode="General">
                  <c:v>82.2</c:v>
                </c:pt>
                <c:pt idx="2807" formatCode="General">
                  <c:v>82.2</c:v>
                </c:pt>
                <c:pt idx="2808" formatCode="General">
                  <c:v>82.3</c:v>
                </c:pt>
                <c:pt idx="2809" formatCode="General">
                  <c:v>82.3</c:v>
                </c:pt>
                <c:pt idx="2810" formatCode="General">
                  <c:v>82.3</c:v>
                </c:pt>
                <c:pt idx="2811" formatCode="General">
                  <c:v>82.3</c:v>
                </c:pt>
                <c:pt idx="2812" formatCode="General">
                  <c:v>82.3</c:v>
                </c:pt>
                <c:pt idx="2813" formatCode="General">
                  <c:v>82.4</c:v>
                </c:pt>
                <c:pt idx="2814" formatCode="General">
                  <c:v>82.4</c:v>
                </c:pt>
                <c:pt idx="2815" formatCode="General">
                  <c:v>82.4</c:v>
                </c:pt>
                <c:pt idx="2816" formatCode="General">
                  <c:v>82.4</c:v>
                </c:pt>
                <c:pt idx="2817" formatCode="General">
                  <c:v>82.4</c:v>
                </c:pt>
                <c:pt idx="2818" formatCode="General">
                  <c:v>82.5</c:v>
                </c:pt>
                <c:pt idx="2819" formatCode="General">
                  <c:v>82.5</c:v>
                </c:pt>
                <c:pt idx="2820" formatCode="General">
                  <c:v>82.5</c:v>
                </c:pt>
                <c:pt idx="2821" formatCode="General">
                  <c:v>82.5</c:v>
                </c:pt>
                <c:pt idx="2822" formatCode="General">
                  <c:v>82.5</c:v>
                </c:pt>
                <c:pt idx="2823" formatCode="General">
                  <c:v>82.5</c:v>
                </c:pt>
                <c:pt idx="2824" formatCode="General">
                  <c:v>82.5</c:v>
                </c:pt>
                <c:pt idx="2825" formatCode="General">
                  <c:v>82.6</c:v>
                </c:pt>
                <c:pt idx="2826" formatCode="General">
                  <c:v>82.6</c:v>
                </c:pt>
                <c:pt idx="2827" formatCode="General">
                  <c:v>82.6</c:v>
                </c:pt>
                <c:pt idx="2828" formatCode="General">
                  <c:v>82.7</c:v>
                </c:pt>
                <c:pt idx="2829" formatCode="General">
                  <c:v>82.7</c:v>
                </c:pt>
                <c:pt idx="2830" formatCode="General">
                  <c:v>82.7</c:v>
                </c:pt>
                <c:pt idx="2831" formatCode="General">
                  <c:v>82.7</c:v>
                </c:pt>
                <c:pt idx="2832" formatCode="General">
                  <c:v>82.7</c:v>
                </c:pt>
                <c:pt idx="2833" formatCode="General">
                  <c:v>82.7</c:v>
                </c:pt>
                <c:pt idx="2834" formatCode="General">
                  <c:v>82.8</c:v>
                </c:pt>
                <c:pt idx="2835" formatCode="General">
                  <c:v>82.8</c:v>
                </c:pt>
                <c:pt idx="2836" formatCode="General">
                  <c:v>82.9</c:v>
                </c:pt>
                <c:pt idx="2837" formatCode="General">
                  <c:v>83</c:v>
                </c:pt>
                <c:pt idx="2838" formatCode="General">
                  <c:v>83</c:v>
                </c:pt>
                <c:pt idx="2839" formatCode="General">
                  <c:v>83</c:v>
                </c:pt>
                <c:pt idx="2840" formatCode="General">
                  <c:v>83</c:v>
                </c:pt>
                <c:pt idx="2841" formatCode="General">
                  <c:v>83</c:v>
                </c:pt>
                <c:pt idx="2842" formatCode="General">
                  <c:v>83</c:v>
                </c:pt>
                <c:pt idx="2843" formatCode="General">
                  <c:v>83</c:v>
                </c:pt>
                <c:pt idx="2844" formatCode="General">
                  <c:v>83</c:v>
                </c:pt>
                <c:pt idx="2845" formatCode="General">
                  <c:v>83</c:v>
                </c:pt>
                <c:pt idx="2846" formatCode="General">
                  <c:v>83</c:v>
                </c:pt>
                <c:pt idx="2847" formatCode="General">
                  <c:v>83</c:v>
                </c:pt>
                <c:pt idx="2848" formatCode="General">
                  <c:v>83</c:v>
                </c:pt>
                <c:pt idx="2849" formatCode="General">
                  <c:v>83</c:v>
                </c:pt>
                <c:pt idx="2850" formatCode="General">
                  <c:v>83</c:v>
                </c:pt>
                <c:pt idx="2851" formatCode="General">
                  <c:v>83</c:v>
                </c:pt>
                <c:pt idx="2852" formatCode="General">
                  <c:v>83</c:v>
                </c:pt>
                <c:pt idx="2853" formatCode="General">
                  <c:v>83.1</c:v>
                </c:pt>
                <c:pt idx="2854" formatCode="General">
                  <c:v>83.2</c:v>
                </c:pt>
                <c:pt idx="2855" formatCode="General">
                  <c:v>83.3</c:v>
                </c:pt>
                <c:pt idx="2856" formatCode="General">
                  <c:v>83.4</c:v>
                </c:pt>
                <c:pt idx="2857" formatCode="General">
                  <c:v>83.5</c:v>
                </c:pt>
                <c:pt idx="2858" formatCode="General">
                  <c:v>83.5</c:v>
                </c:pt>
                <c:pt idx="2859" formatCode="General">
                  <c:v>83.7</c:v>
                </c:pt>
                <c:pt idx="2860" formatCode="General">
                  <c:v>84</c:v>
                </c:pt>
                <c:pt idx="2861" formatCode="General">
                  <c:v>84</c:v>
                </c:pt>
                <c:pt idx="2862" formatCode="General">
                  <c:v>84</c:v>
                </c:pt>
                <c:pt idx="2863" formatCode="General">
                  <c:v>84</c:v>
                </c:pt>
                <c:pt idx="2864" formatCode="General">
                  <c:v>84</c:v>
                </c:pt>
                <c:pt idx="2865" formatCode="General">
                  <c:v>84</c:v>
                </c:pt>
                <c:pt idx="2866" formatCode="General">
                  <c:v>84</c:v>
                </c:pt>
                <c:pt idx="2867" formatCode="General">
                  <c:v>84</c:v>
                </c:pt>
                <c:pt idx="2868" formatCode="General">
                  <c:v>84</c:v>
                </c:pt>
                <c:pt idx="2869" formatCode="General">
                  <c:v>84</c:v>
                </c:pt>
                <c:pt idx="2870" formatCode="General">
                  <c:v>84</c:v>
                </c:pt>
                <c:pt idx="2871" formatCode="General">
                  <c:v>85</c:v>
                </c:pt>
                <c:pt idx="2872" formatCode="General">
                  <c:v>85</c:v>
                </c:pt>
                <c:pt idx="2873" formatCode="General">
                  <c:v>85</c:v>
                </c:pt>
                <c:pt idx="2874" formatCode="General">
                  <c:v>85</c:v>
                </c:pt>
                <c:pt idx="2875" formatCode="General">
                  <c:v>85</c:v>
                </c:pt>
                <c:pt idx="2876" formatCode="General">
                  <c:v>85</c:v>
                </c:pt>
                <c:pt idx="2877" formatCode="General">
                  <c:v>85</c:v>
                </c:pt>
                <c:pt idx="2878" formatCode="General">
                  <c:v>85</c:v>
                </c:pt>
                <c:pt idx="2879" formatCode="General">
                  <c:v>85</c:v>
                </c:pt>
                <c:pt idx="2880" formatCode="General">
                  <c:v>85</c:v>
                </c:pt>
                <c:pt idx="2881" formatCode="General">
                  <c:v>85</c:v>
                </c:pt>
                <c:pt idx="2882" formatCode="General">
                  <c:v>85</c:v>
                </c:pt>
                <c:pt idx="2883" formatCode="General">
                  <c:v>86</c:v>
                </c:pt>
                <c:pt idx="2884" formatCode="General">
                  <c:v>86</c:v>
                </c:pt>
                <c:pt idx="2885" formatCode="General">
                  <c:v>86</c:v>
                </c:pt>
                <c:pt idx="2886" formatCode="General">
                  <c:v>86</c:v>
                </c:pt>
                <c:pt idx="2887" formatCode="General">
                  <c:v>86</c:v>
                </c:pt>
                <c:pt idx="2888" formatCode="General">
                  <c:v>86</c:v>
                </c:pt>
                <c:pt idx="2889" formatCode="General">
                  <c:v>86</c:v>
                </c:pt>
                <c:pt idx="2890" formatCode="General">
                  <c:v>86</c:v>
                </c:pt>
                <c:pt idx="2891" formatCode="General">
                  <c:v>86</c:v>
                </c:pt>
                <c:pt idx="2892" formatCode="General">
                  <c:v>86</c:v>
                </c:pt>
                <c:pt idx="2893" formatCode="General">
                  <c:v>86</c:v>
                </c:pt>
                <c:pt idx="2894" formatCode="General">
                  <c:v>86</c:v>
                </c:pt>
                <c:pt idx="2895" formatCode="General">
                  <c:v>86</c:v>
                </c:pt>
                <c:pt idx="2896" formatCode="General">
                  <c:v>86</c:v>
                </c:pt>
                <c:pt idx="2897" formatCode="General">
                  <c:v>86</c:v>
                </c:pt>
                <c:pt idx="2898" formatCode="General">
                  <c:v>87</c:v>
                </c:pt>
                <c:pt idx="2899" formatCode="General">
                  <c:v>87</c:v>
                </c:pt>
                <c:pt idx="2900" formatCode="General">
                  <c:v>87</c:v>
                </c:pt>
                <c:pt idx="2901" formatCode="General">
                  <c:v>87</c:v>
                </c:pt>
                <c:pt idx="2902" formatCode="General">
                  <c:v>87</c:v>
                </c:pt>
                <c:pt idx="2903" formatCode="General">
                  <c:v>87</c:v>
                </c:pt>
                <c:pt idx="2904" formatCode="General">
                  <c:v>87</c:v>
                </c:pt>
                <c:pt idx="2905" formatCode="General">
                  <c:v>87</c:v>
                </c:pt>
                <c:pt idx="2906" formatCode="General">
                  <c:v>87</c:v>
                </c:pt>
                <c:pt idx="2907" formatCode="General">
                  <c:v>88</c:v>
                </c:pt>
                <c:pt idx="2908" formatCode="General">
                  <c:v>88</c:v>
                </c:pt>
                <c:pt idx="2909" formatCode="General">
                  <c:v>88</c:v>
                </c:pt>
                <c:pt idx="2910" formatCode="General">
                  <c:v>88</c:v>
                </c:pt>
                <c:pt idx="2911" formatCode="General">
                  <c:v>88</c:v>
                </c:pt>
                <c:pt idx="2912" formatCode="General">
                  <c:v>88</c:v>
                </c:pt>
                <c:pt idx="2913" formatCode="General">
                  <c:v>88</c:v>
                </c:pt>
                <c:pt idx="2914" formatCode="General">
                  <c:v>88</c:v>
                </c:pt>
                <c:pt idx="2915" formatCode="General">
                  <c:v>88</c:v>
                </c:pt>
                <c:pt idx="2916" formatCode="General">
                  <c:v>88</c:v>
                </c:pt>
                <c:pt idx="2917" formatCode="General">
                  <c:v>89</c:v>
                </c:pt>
                <c:pt idx="2918" formatCode="General">
                  <c:v>89</c:v>
                </c:pt>
                <c:pt idx="2919" formatCode="General">
                  <c:v>89</c:v>
                </c:pt>
                <c:pt idx="2920" formatCode="General">
                  <c:v>89</c:v>
                </c:pt>
                <c:pt idx="2921" formatCode="General">
                  <c:v>89</c:v>
                </c:pt>
                <c:pt idx="2922" formatCode="General">
                  <c:v>89</c:v>
                </c:pt>
                <c:pt idx="2923" formatCode="General">
                  <c:v>89</c:v>
                </c:pt>
                <c:pt idx="2924" formatCode="General">
                  <c:v>89</c:v>
                </c:pt>
                <c:pt idx="2925" formatCode="General">
                  <c:v>89</c:v>
                </c:pt>
                <c:pt idx="2926" formatCode="General">
                  <c:v>89</c:v>
                </c:pt>
                <c:pt idx="2927" formatCode="General">
                  <c:v>89</c:v>
                </c:pt>
              </c:numCache>
            </c:numRef>
          </c:yVal>
          <c:smooth val="0"/>
          <c:extLst>
            <c:ext xmlns:c16="http://schemas.microsoft.com/office/drawing/2014/chart" uri="{C3380CC4-5D6E-409C-BE32-E72D297353CC}">
              <c16:uniqueId val="{00000001-B80F-42F1-99EB-E8AAB9AD2F45}"/>
            </c:ext>
          </c:extLst>
        </c:ser>
        <c:ser>
          <c:idx val="1"/>
          <c:order val="1"/>
          <c:tx>
            <c:v>Identity</c:v>
          </c:tx>
          <c:spPr>
            <a:ln w="15875" cap="rnd">
              <a:solidFill>
                <a:srgbClr val="787878"/>
              </a:solidFill>
              <a:prstDash val="dot"/>
            </a:ln>
          </c:spPr>
          <c:marker>
            <c:symbol val="none"/>
          </c:marker>
          <c:xVal>
            <c:numRef>
              <c:f>Univariate!UV_QQ_BetaPERT</c:f>
              <c:numCache>
                <c:formatCode>0.0</c:formatCode>
                <c:ptCount val="2928"/>
                <c:pt idx="0">
                  <c:v>39.596020288794662</c:v>
                </c:pt>
                <c:pt idx="1">
                  <c:v>40.750595549102627</c:v>
                </c:pt>
                <c:pt idx="2">
                  <c:v>41.419370473556505</c:v>
                </c:pt>
                <c:pt idx="3">
                  <c:v>41.91501888567803</c:v>
                </c:pt>
                <c:pt idx="4">
                  <c:v>42.317072757750395</c:v>
                </c:pt>
                <c:pt idx="5">
                  <c:v>42.659275503007621</c:v>
                </c:pt>
                <c:pt idx="6">
                  <c:v>42.959421830010612</c:v>
                </c:pt>
                <c:pt idx="7">
                  <c:v>43.228158804532598</c:v>
                </c:pt>
                <c:pt idx="8">
                  <c:v>43.472412289174905</c:v>
                </c:pt>
                <c:pt idx="9">
                  <c:v>43.696964956266783</c:v>
                </c:pt>
                <c:pt idx="10">
                  <c:v>43.905271404419992</c:v>
                </c:pt>
                <c:pt idx="11">
                  <c:v>44.099916139590114</c:v>
                </c:pt>
                <c:pt idx="12">
                  <c:v>44.282888053962679</c:v>
                </c:pt>
                <c:pt idx="13">
                  <c:v>44.455753577699909</c:v>
                </c:pt>
                <c:pt idx="14">
                  <c:v>44.619770565678344</c:v>
                </c:pt>
                <c:pt idx="15">
                  <c:v>44.775965848447804</c:v>
                </c:pt>
                <c:pt idx="16">
                  <c:v>44.925189611419391</c:v>
                </c:pt>
                <c:pt idx="17">
                  <c:v>45.068154495491186</c:v>
                </c:pt>
                <c:pt idx="18">
                  <c:v>45.205464330274225</c:v>
                </c:pt>
                <c:pt idx="19">
                  <c:v>45.337635654709899</c:v>
                </c:pt>
                <c:pt idx="20">
                  <c:v>45.465114108784938</c:v>
                </c:pt>
                <c:pt idx="21">
                  <c:v>45.588287106709487</c:v>
                </c:pt>
                <c:pt idx="22">
                  <c:v>45.707493767121896</c:v>
                </c:pt>
                <c:pt idx="23">
                  <c:v>45.823032788342189</c:v>
                </c:pt>
                <c:pt idx="24">
                  <c:v>45.935168762439808</c:v>
                </c:pt>
                <c:pt idx="25">
                  <c:v>46.044137288099897</c:v>
                </c:pt>
                <c:pt idx="26">
                  <c:v>46.150149148522772</c:v>
                </c:pt>
                <c:pt idx="27">
                  <c:v>46.253393753845764</c:v>
                </c:pt>
                <c:pt idx="28">
                  <c:v>46.354041999365251</c:v>
                </c:pt>
                <c:pt idx="29">
                  <c:v>46.452248655546768</c:v>
                </c:pt>
                <c:pt idx="30">
                  <c:v>46.548154379662193</c:v>
                </c:pt>
                <c:pt idx="31">
                  <c:v>46.64188741929717</c:v>
                </c:pt>
                <c:pt idx="32">
                  <c:v>46.733565063132353</c:v>
                </c:pt>
                <c:pt idx="33">
                  <c:v>46.823294883054587</c:v>
                </c:pt>
                <c:pt idx="34">
                  <c:v>46.911175802897432</c:v>
                </c:pt>
                <c:pt idx="35">
                  <c:v>46.997299022296765</c:v>
                </c:pt>
                <c:pt idx="36">
                  <c:v>47.08174881880111</c:v>
                </c:pt>
                <c:pt idx="37">
                  <c:v>47.164603247152918</c:v>
                </c:pt>
                <c:pt idx="38">
                  <c:v>47.24593475129484</c:v>
                </c:pt>
                <c:pt idx="39">
                  <c:v>47.325810701962162</c:v>
                </c:pt>
                <c:pt idx="40">
                  <c:v>47.404293870551847</c:v>
                </c:pt>
                <c:pt idx="41">
                  <c:v>47.481442848198192</c:v>
                </c:pt>
                <c:pt idx="42">
                  <c:v>47.557312417550406</c:v>
                </c:pt>
                <c:pt idx="43">
                  <c:v>47.631953883570453</c:v>
                </c:pt>
                <c:pt idx="44">
                  <c:v>47.705415368700848</c:v>
                </c:pt>
                <c:pt idx="45">
                  <c:v>47.777742076949778</c:v>
                </c:pt>
                <c:pt idx="46">
                  <c:v>47.848976530773811</c:v>
                </c:pt>
                <c:pt idx="47">
                  <c:v>47.919158784081802</c:v>
                </c:pt>
                <c:pt idx="48">
                  <c:v>47.988326614216106</c:v>
                </c:pt>
                <c:pt idx="49">
                  <c:v>48.05651569537438</c:v>
                </c:pt>
                <c:pt idx="50">
                  <c:v>48.123759755602784</c:v>
                </c:pt>
                <c:pt idx="51">
                  <c:v>48.190090719209721</c:v>
                </c:pt>
                <c:pt idx="52">
                  <c:v>48.255538836209368</c:v>
                </c:pt>
                <c:pt idx="53">
                  <c:v>48.320132800199531</c:v>
                </c:pt>
                <c:pt idx="54">
                  <c:v>48.383899855903032</c:v>
                </c:pt>
                <c:pt idx="55">
                  <c:v>48.44686589745114</c:v>
                </c:pt>
                <c:pt idx="56">
                  <c:v>48.509055558357531</c:v>
                </c:pt>
                <c:pt idx="57">
                  <c:v>48.570492294019445</c:v>
                </c:pt>
                <c:pt idx="58">
                  <c:v>48.631198457485162</c:v>
                </c:pt>
                <c:pt idx="59">
                  <c:v>48.691195369142548</c:v>
                </c:pt>
                <c:pt idx="60">
                  <c:v>48.750503380909976</c:v>
                </c:pt>
                <c:pt idx="61">
                  <c:v>48.80914193544659</c:v>
                </c:pt>
                <c:pt idx="62">
                  <c:v>48.86712962084269</c:v>
                </c:pt>
                <c:pt idx="63">
                  <c:v>48.924484221201837</c:v>
                </c:pt>
                <c:pt idx="64">
                  <c:v>48.981222763482755</c:v>
                </c:pt>
                <c:pt idx="65">
                  <c:v>49.037361560931124</c:v>
                </c:pt>
                <c:pt idx="66">
                  <c:v>49.092916253397568</c:v>
                </c:pt>
                <c:pt idx="67">
                  <c:v>49.147901844808302</c:v>
                </c:pt>
                <c:pt idx="68">
                  <c:v>49.202332738028716</c:v>
                </c:pt>
                <c:pt idx="69">
                  <c:v>49.25622276733629</c:v>
                </c:pt>
                <c:pt idx="70">
                  <c:v>49.309585228699007</c:v>
                </c:pt>
                <c:pt idx="71">
                  <c:v>49.362432908036169</c:v>
                </c:pt>
                <c:pt idx="72">
                  <c:v>49.414778107622503</c:v>
                </c:pt>
                <c:pt idx="73">
                  <c:v>49.466632670781266</c:v>
                </c:pt>
                <c:pt idx="74">
                  <c:v>49.518008004998961</c:v>
                </c:pt>
                <c:pt idx="75">
                  <c:v>49.568915103582292</c:v>
                </c:pt>
                <c:pt idx="76">
                  <c:v>49.619364565967317</c:v>
                </c:pt>
                <c:pt idx="77">
                  <c:v>49.669366616781154</c:v>
                </c:pt>
                <c:pt idx="78">
                  <c:v>49.718931123747872</c:v>
                </c:pt>
                <c:pt idx="79">
                  <c:v>49.768067614522536</c:v>
                </c:pt>
                <c:pt idx="80">
                  <c:v>49.816785292530056</c:v>
                </c:pt>
                <c:pt idx="81">
                  <c:v>49.865093051879342</c:v>
                </c:pt>
                <c:pt idx="82">
                  <c:v>49.912999491417501</c:v>
                </c:pt>
                <c:pt idx="83">
                  <c:v>49.960512927983146</c:v>
                </c:pt>
                <c:pt idx="84">
                  <c:v>50.007641408913898</c:v>
                </c:pt>
                <c:pt idx="85">
                  <c:v>50.05439272385793</c:v>
                </c:pt>
                <c:pt idx="86">
                  <c:v>50.100774415936243</c:v>
                </c:pt>
                <c:pt idx="87">
                  <c:v>50.146793792298347</c:v>
                </c:pt>
                <c:pt idx="88">
                  <c:v>50.192457934110692</c:v>
                </c:pt>
                <c:pt idx="89">
                  <c:v>50.237773706014686</c:v>
                </c:pt>
                <c:pt idx="90">
                  <c:v>50.282747765087755</c:v>
                </c:pt>
                <c:pt idx="91">
                  <c:v>50.327386569338977</c:v>
                </c:pt>
                <c:pt idx="92">
                  <c:v>50.371696385768089</c:v>
                </c:pt>
                <c:pt idx="93">
                  <c:v>50.415683298014912</c:v>
                </c:pt>
                <c:pt idx="94">
                  <c:v>50.459353213624112</c:v>
                </c:pt>
                <c:pt idx="95">
                  <c:v>50.502711870948417</c:v>
                </c:pt>
                <c:pt idx="96">
                  <c:v>50.545764845712029</c:v>
                </c:pt>
                <c:pt idx="97">
                  <c:v>50.588517557254114</c:v>
                </c:pt>
                <c:pt idx="98">
                  <c:v>50.630975274471233</c:v>
                </c:pt>
                <c:pt idx="99">
                  <c:v>50.67314312147608</c:v>
                </c:pt>
                <c:pt idx="100">
                  <c:v>50.715026082988686</c:v>
                </c:pt>
                <c:pt idx="101">
                  <c:v>50.756629009475432</c:v>
                </c:pt>
                <c:pt idx="102">
                  <c:v>50.797956622049902</c:v>
                </c:pt>
                <c:pt idx="103">
                  <c:v>50.839013517148885</c:v>
                </c:pt>
                <c:pt idx="104">
                  <c:v>50.879804170995882</c:v>
                </c:pt>
                <c:pt idx="105">
                  <c:v>50.920332943863741</c:v>
                </c:pt>
                <c:pt idx="106">
                  <c:v>50.960604084147221</c:v>
                </c:pt>
                <c:pt idx="107">
                  <c:v>51.000621732255745</c:v>
                </c:pt>
                <c:pt idx="108">
                  <c:v>51.040389924335763</c:v>
                </c:pt>
                <c:pt idx="109">
                  <c:v>51.0799125958318</c:v>
                </c:pt>
                <c:pt idx="110">
                  <c:v>51.119193584894525</c:v>
                </c:pt>
                <c:pt idx="111">
                  <c:v>51.158236635643682</c:v>
                </c:pt>
                <c:pt idx="112">
                  <c:v>51.197045401293451</c:v>
                </c:pt>
                <c:pt idx="113">
                  <c:v>51.235623447147049</c:v>
                </c:pt>
                <c:pt idx="114">
                  <c:v>51.273974253467266</c:v>
                </c:pt>
                <c:pt idx="115">
                  <c:v>51.312101218229053</c:v>
                </c:pt>
                <c:pt idx="116">
                  <c:v>51.350007659759974</c:v>
                </c:pt>
                <c:pt idx="117">
                  <c:v>51.387696819274041</c:v>
                </c:pt>
                <c:pt idx="118">
                  <c:v>51.425171863304129</c:v>
                </c:pt>
                <c:pt idx="119">
                  <c:v>51.462435886037788</c:v>
                </c:pt>
                <c:pt idx="120">
                  <c:v>51.499491911561101</c:v>
                </c:pt>
                <c:pt idx="121">
                  <c:v>51.536342896014936</c:v>
                </c:pt>
                <c:pt idx="122">
                  <c:v>51.57299172966772</c:v>
                </c:pt>
                <c:pt idx="123">
                  <c:v>51.609441238908545</c:v>
                </c:pt>
                <c:pt idx="124">
                  <c:v>51.645694188164441</c:v>
                </c:pt>
                <c:pt idx="125">
                  <c:v>51.681753281745102</c:v>
                </c:pt>
                <c:pt idx="126">
                  <c:v>51.717621165618468</c:v>
                </c:pt>
                <c:pt idx="127">
                  <c:v>51.75330042912033</c:v>
                </c:pt>
                <c:pt idx="128">
                  <c:v>51.788793606600748</c:v>
                </c:pt>
                <c:pt idx="129">
                  <c:v>51.824103179010244</c:v>
                </c:pt>
                <c:pt idx="130">
                  <c:v>51.859231575428367</c:v>
                </c:pt>
                <c:pt idx="131">
                  <c:v>51.894181174537067</c:v>
                </c:pt>
                <c:pt idx="132">
                  <c:v>51.928954306041469</c:v>
                </c:pt>
                <c:pt idx="133">
                  <c:v>51.963553252040057</c:v>
                </c:pt>
                <c:pt idx="134">
                  <c:v>51.997980248346678</c:v>
                </c:pt>
                <c:pt idx="135">
                  <c:v>52.032237485766196</c:v>
                </c:pt>
                <c:pt idx="136">
                  <c:v>52.066327111325904</c:v>
                </c:pt>
                <c:pt idx="137">
                  <c:v>52.100251229464504</c:v>
                </c:pt>
                <c:pt idx="138">
                  <c:v>52.134011903180308</c:v>
                </c:pt>
                <c:pt idx="139">
                  <c:v>52.167611155140506</c:v>
                </c:pt>
                <c:pt idx="140">
                  <c:v>52.201050968752973</c:v>
                </c:pt>
                <c:pt idx="141">
                  <c:v>52.234333289202198</c:v>
                </c:pt>
                <c:pt idx="142">
                  <c:v>52.267460024450742</c:v>
                </c:pt>
                <c:pt idx="143">
                  <c:v>52.300433046207615</c:v>
                </c:pt>
                <c:pt idx="144">
                  <c:v>52.333254190864963</c:v>
                </c:pt>
                <c:pt idx="145">
                  <c:v>52.365925260404111</c:v>
                </c:pt>
                <c:pt idx="146">
                  <c:v>52.398448023272472</c:v>
                </c:pt>
                <c:pt idx="147">
                  <c:v>52.430824215232121</c:v>
                </c:pt>
                <c:pt idx="148">
                  <c:v>52.463055540181422</c:v>
                </c:pt>
                <c:pt idx="149">
                  <c:v>52.495143670950526</c:v>
                </c:pt>
                <c:pt idx="150">
                  <c:v>52.527090250071879</c:v>
                </c:pt>
                <c:pt idx="151">
                  <c:v>52.558896890526619</c:v>
                </c:pt>
                <c:pt idx="152">
                  <c:v>52.590565176467763</c:v>
                </c:pt>
                <c:pt idx="153">
                  <c:v>52.622096663921127</c:v>
                </c:pt>
                <c:pt idx="154">
                  <c:v>52.653492881464686</c:v>
                </c:pt>
                <c:pt idx="155">
                  <c:v>52.684755330887313</c:v>
                </c:pt>
                <c:pt idx="156">
                  <c:v>52.715885487827478</c:v>
                </c:pt>
                <c:pt idx="157">
                  <c:v>52.746884802392906</c:v>
                </c:pt>
                <c:pt idx="158">
                  <c:v>52.777754699761481</c:v>
                </c:pt>
                <c:pt idx="159">
                  <c:v>52.80849658076454</c:v>
                </c:pt>
                <c:pt idx="160">
                  <c:v>52.839111822452807</c:v>
                </c:pt>
                <c:pt idx="161">
                  <c:v>52.869601778645745</c:v>
                </c:pt>
                <c:pt idx="162">
                  <c:v>52.899967780465019</c:v>
                </c:pt>
                <c:pt idx="163">
                  <c:v>52.930211136852279</c:v>
                </c:pt>
                <c:pt idx="164">
                  <c:v>52.960333135072318</c:v>
                </c:pt>
                <c:pt idx="165">
                  <c:v>52.990335041201533</c:v>
                </c:pt>
                <c:pt idx="166">
                  <c:v>53.020218100602811</c:v>
                </c:pt>
                <c:pt idx="167">
                  <c:v>53.049983538386641</c:v>
                </c:pt>
                <c:pt idx="168">
                  <c:v>53.07963255985964</c:v>
                </c:pt>
                <c:pt idx="169">
                  <c:v>53.109166350960194</c:v>
                </c:pt>
                <c:pt idx="170">
                  <c:v>53.13858607868228</c:v>
                </c:pt>
                <c:pt idx="171">
                  <c:v>53.167892891487419</c:v>
                </c:pt>
                <c:pt idx="172">
                  <c:v>53.19708791970541</c:v>
                </c:pt>
                <c:pt idx="173">
                  <c:v>53.226172275924057</c:v>
                </c:pt>
                <c:pt idx="174">
                  <c:v>53.25514705536839</c:v>
                </c:pt>
                <c:pt idx="175">
                  <c:v>53.284013336269624</c:v>
                </c:pt>
                <c:pt idx="176">
                  <c:v>53.312772180224222</c:v>
                </c:pt>
                <c:pt idx="177">
                  <c:v>53.341424632543365</c:v>
                </c:pt>
                <c:pt idx="178">
                  <c:v>53.36997172259322</c:v>
                </c:pt>
                <c:pt idx="179">
                  <c:v>53.39841446412612</c:v>
                </c:pt>
                <c:pt idx="180">
                  <c:v>53.426753855603188</c:v>
                </c:pt>
                <c:pt idx="181">
                  <c:v>53.454990880508447</c:v>
                </c:pt>
                <c:pt idx="182">
                  <c:v>53.483126507654852</c:v>
                </c:pt>
                <c:pt idx="183">
                  <c:v>53.511161691482357</c:v>
                </c:pt>
                <c:pt idx="184">
                  <c:v>53.539097372348408</c:v>
                </c:pt>
                <c:pt idx="185">
                  <c:v>53.566934476810985</c:v>
                </c:pt>
                <c:pt idx="186">
                  <c:v>53.594673917904451</c:v>
                </c:pt>
                <c:pt idx="187">
                  <c:v>53.622316595408478</c:v>
                </c:pt>
                <c:pt idx="188">
                  <c:v>53.649863396110163</c:v>
                </c:pt>
                <c:pt idx="189">
                  <c:v>53.677315194059688</c:v>
                </c:pt>
                <c:pt idx="190">
                  <c:v>53.704672850819506</c:v>
                </c:pt>
                <c:pt idx="191">
                  <c:v>53.731937215707504</c:v>
                </c:pt>
                <c:pt idx="192">
                  <c:v>53.759109126034033</c:v>
                </c:pt>
                <c:pt idx="193">
                  <c:v>53.786189407333332</c:v>
                </c:pt>
                <c:pt idx="194">
                  <c:v>53.813178873589131</c:v>
                </c:pt>
                <c:pt idx="195">
                  <c:v>53.840078327454933</c:v>
                </c:pt>
                <c:pt idx="196">
                  <c:v>53.866888560468908</c:v>
                </c:pt>
                <c:pt idx="197">
                  <c:v>53.893610353263696</c:v>
                </c:pt>
                <c:pt idx="198">
                  <c:v>53.920244475771142</c:v>
                </c:pt>
                <c:pt idx="199">
                  <c:v>53.946791687422277</c:v>
                </c:pt>
                <c:pt idx="200">
                  <c:v>53.973252737342435</c:v>
                </c:pt>
                <c:pt idx="201">
                  <c:v>53.999628364541977</c:v>
                </c:pt>
                <c:pt idx="202">
                  <c:v>54.025919298102309</c:v>
                </c:pt>
                <c:pt idx="203">
                  <c:v>54.052126257357898</c:v>
                </c:pt>
                <c:pt idx="204">
                  <c:v>54.078249952073747</c:v>
                </c:pt>
                <c:pt idx="205">
                  <c:v>54.104291082619</c:v>
                </c:pt>
                <c:pt idx="206">
                  <c:v>54.130250340136506</c:v>
                </c:pt>
                <c:pt idx="207">
                  <c:v>54.156128406708518</c:v>
                </c:pt>
                <c:pt idx="208">
                  <c:v>54.181925955518615</c:v>
                </c:pt>
                <c:pt idx="209">
                  <c:v>54.207643651009988</c:v>
                </c:pt>
                <c:pt idx="210">
                  <c:v>54.233282149040164</c:v>
                </c:pt>
                <c:pt idx="211">
                  <c:v>54.258842097032286</c:v>
                </c:pt>
                <c:pt idx="212">
                  <c:v>54.284324134122997</c:v>
                </c:pt>
                <c:pt idx="213">
                  <c:v>54.309728891307046</c:v>
                </c:pt>
                <c:pt idx="214">
                  <c:v>54.335056991578753</c:v>
                </c:pt>
                <c:pt idx="215">
                  <c:v>54.360309050070299</c:v>
                </c:pt>
                <c:pt idx="216">
                  <c:v>54.385485674187052</c:v>
                </c:pt>
                <c:pt idx="217">
                  <c:v>54.41058746373993</c:v>
                </c:pt>
                <c:pt idx="218">
                  <c:v>54.435615011074887</c:v>
                </c:pt>
                <c:pt idx="219">
                  <c:v>54.460568901199629</c:v>
                </c:pt>
                <c:pt idx="220">
                  <c:v>54.485449711907592</c:v>
                </c:pt>
                <c:pt idx="221">
                  <c:v>54.510258013899289</c:v>
                </c:pt>
                <c:pt idx="222">
                  <c:v>54.534994370901082</c:v>
                </c:pt>
                <c:pt idx="223">
                  <c:v>54.559659339781405</c:v>
                </c:pt>
                <c:pt idx="224">
                  <c:v>54.584253470664592</c:v>
                </c:pt>
                <c:pt idx="225">
                  <c:v>54.608777307042295</c:v>
                </c:pt>
                <c:pt idx="226">
                  <c:v>54.633231385882496</c:v>
                </c:pt>
                <c:pt idx="227">
                  <c:v>54.657616237736448</c:v>
                </c:pt>
                <c:pt idx="228">
                  <c:v>54.681932386843208</c:v>
                </c:pt>
                <c:pt idx="229">
                  <c:v>54.706180351232057</c:v>
                </c:pt>
                <c:pt idx="230">
                  <c:v>54.730360642822959</c:v>
                </c:pt>
                <c:pt idx="231">
                  <c:v>54.754473767524757</c:v>
                </c:pt>
                <c:pt idx="232">
                  <c:v>54.778520225331555</c:v>
                </c:pt>
                <c:pt idx="233">
                  <c:v>54.802500510416998</c:v>
                </c:pt>
                <c:pt idx="234">
                  <c:v>54.826415111226794</c:v>
                </c:pt>
                <c:pt idx="235">
                  <c:v>54.850264510569225</c:v>
                </c:pt>
                <c:pt idx="236">
                  <c:v>54.874049185704024</c:v>
                </c:pt>
                <c:pt idx="237">
                  <c:v>54.897769608429321</c:v>
                </c:pt>
                <c:pt idx="238">
                  <c:v>54.921426245166948</c:v>
                </c:pt>
                <c:pt idx="239">
                  <c:v>54.945019557046052</c:v>
                </c:pt>
                <c:pt idx="240">
                  <c:v>54.968549999985058</c:v>
                </c:pt>
                <c:pt idx="241">
                  <c:v>54.992018024772015</c:v>
                </c:pt>
                <c:pt idx="242">
                  <c:v>55.015424077143408</c:v>
                </c:pt>
                <c:pt idx="243">
                  <c:v>55.038768597861392</c:v>
                </c:pt>
                <c:pt idx="244">
                  <c:v>55.062052022789587</c:v>
                </c:pt>
                <c:pt idx="245">
                  <c:v>55.085274782967346</c:v>
                </c:pt>
                <c:pt idx="246">
                  <c:v>55.108437304682703</c:v>
                </c:pt>
                <c:pt idx="247">
                  <c:v>55.131540009543798</c:v>
                </c:pt>
                <c:pt idx="248">
                  <c:v>55.154583314549029</c:v>
                </c:pt>
                <c:pt idx="249">
                  <c:v>55.177567632155863</c:v>
                </c:pt>
                <c:pt idx="250">
                  <c:v>55.200493370348362</c:v>
                </c:pt>
                <c:pt idx="251">
                  <c:v>55.223360932703358</c:v>
                </c:pt>
                <c:pt idx="252">
                  <c:v>55.246170718455488</c:v>
                </c:pt>
                <c:pt idx="253">
                  <c:v>55.26892312256097</c:v>
                </c:pt>
                <c:pt idx="254">
                  <c:v>55.291618535760207</c:v>
                </c:pt>
                <c:pt idx="255">
                  <c:v>55.314257344639223</c:v>
                </c:pt>
                <c:pt idx="256">
                  <c:v>55.336839931689944</c:v>
                </c:pt>
                <c:pt idx="257">
                  <c:v>55.359366675369436</c:v>
                </c:pt>
                <c:pt idx="258">
                  <c:v>55.381837950158015</c:v>
                </c:pt>
                <c:pt idx="259">
                  <c:v>55.404254126616287</c:v>
                </c:pt>
                <c:pt idx="260">
                  <c:v>55.426615571441204</c:v>
                </c:pt>
                <c:pt idx="261">
                  <c:v>55.448922647521016</c:v>
                </c:pt>
                <c:pt idx="262">
                  <c:v>55.471175713989375</c:v>
                </c:pt>
                <c:pt idx="263">
                  <c:v>55.493375126278323</c:v>
                </c:pt>
                <c:pt idx="264">
                  <c:v>55.515521236170429</c:v>
                </c:pt>
                <c:pt idx="265">
                  <c:v>55.537614391849942</c:v>
                </c:pt>
                <c:pt idx="266">
                  <c:v>55.559654937953056</c:v>
                </c:pt>
                <c:pt idx="267">
                  <c:v>55.581643215617333</c:v>
                </c:pt>
                <c:pt idx="268">
                  <c:v>55.603579562530179</c:v>
                </c:pt>
                <c:pt idx="269">
                  <c:v>55.625464312976504</c:v>
                </c:pt>
                <c:pt idx="270">
                  <c:v>55.647297797885557</c:v>
                </c:pt>
                <c:pt idx="271">
                  <c:v>55.66908034487696</c:v>
                </c:pt>
                <c:pt idx="272">
                  <c:v>55.690812278305884</c:v>
                </c:pt>
                <c:pt idx="273">
                  <c:v>55.712493919307505</c:v>
                </c:pt>
                <c:pt idx="274">
                  <c:v>55.734125585840644</c:v>
                </c:pt>
                <c:pt idx="275">
                  <c:v>55.755707592730772</c:v>
                </c:pt>
                <c:pt idx="276">
                  <c:v>55.777240251712072</c:v>
                </c:pt>
                <c:pt idx="277">
                  <c:v>55.798723871469008</c:v>
                </c:pt>
                <c:pt idx="278">
                  <c:v>55.820158757677035</c:v>
                </c:pt>
                <c:pt idx="279">
                  <c:v>55.8415452130427</c:v>
                </c:pt>
                <c:pt idx="280">
                  <c:v>55.862883537343009</c:v>
                </c:pt>
                <c:pt idx="281">
                  <c:v>55.884174027464212</c:v>
                </c:pt>
                <c:pt idx="282">
                  <c:v>55.905416977439849</c:v>
                </c:pt>
                <c:pt idx="283">
                  <c:v>55.92661267848824</c:v>
                </c:pt>
                <c:pt idx="284">
                  <c:v>55.947761419049293</c:v>
                </c:pt>
                <c:pt idx="285">
                  <c:v>55.96886348482073</c:v>
                </c:pt>
                <c:pt idx="286">
                  <c:v>55.989919158793754</c:v>
                </c:pt>
                <c:pt idx="287">
                  <c:v>56.01092872128801</c:v>
                </c:pt>
                <c:pt idx="288">
                  <c:v>56.031892449986131</c:v>
                </c:pt>
                <c:pt idx="289">
                  <c:v>56.05281061996758</c:v>
                </c:pt>
                <c:pt idx="290">
                  <c:v>56.073683503742075</c:v>
                </c:pt>
                <c:pt idx="291">
                  <c:v>56.094511371282323</c:v>
                </c:pt>
                <c:pt idx="292">
                  <c:v>56.11529449005635</c:v>
                </c:pt>
                <c:pt idx="293">
                  <c:v>56.136033125059257</c:v>
                </c:pt>
                <c:pt idx="294">
                  <c:v>56.15672753884445</c:v>
                </c:pt>
                <c:pt idx="295">
                  <c:v>56.177377991554422</c:v>
                </c:pt>
                <c:pt idx="296">
                  <c:v>56.197984740951014</c:v>
                </c:pt>
                <c:pt idx="297">
                  <c:v>56.218548042445157</c:v>
                </c:pt>
                <c:pt idx="298">
                  <c:v>56.239068149126247</c:v>
                </c:pt>
                <c:pt idx="299">
                  <c:v>56.259545311790937</c:v>
                </c:pt>
                <c:pt idx="300">
                  <c:v>56.279979778971594</c:v>
                </c:pt>
                <c:pt idx="301">
                  <c:v>56.30037179696415</c:v>
                </c:pt>
                <c:pt idx="302">
                  <c:v>56.320721609855738</c:v>
                </c:pt>
                <c:pt idx="303">
                  <c:v>56.341029459551677</c:v>
                </c:pt>
                <c:pt idx="304">
                  <c:v>56.361295585802196</c:v>
                </c:pt>
                <c:pt idx="305">
                  <c:v>56.381520226228687</c:v>
                </c:pt>
                <c:pt idx="306">
                  <c:v>56.401703616349479</c:v>
                </c:pt>
                <c:pt idx="307">
                  <c:v>56.421845989605401</c:v>
                </c:pt>
                <c:pt idx="308">
                  <c:v>56.441947577384752</c:v>
                </c:pt>
                <c:pt idx="309">
                  <c:v>56.462008609048048</c:v>
                </c:pt>
                <c:pt idx="310">
                  <c:v>56.482029311952253</c:v>
                </c:pt>
                <c:pt idx="311">
                  <c:v>56.502009911474801</c:v>
                </c:pt>
                <c:pt idx="312">
                  <c:v>56.521950631037079</c:v>
                </c:pt>
                <c:pt idx="313">
                  <c:v>56.541851692127722</c:v>
                </c:pt>
                <c:pt idx="314">
                  <c:v>56.561713314325416</c:v>
                </c:pt>
                <c:pt idx="315">
                  <c:v>56.581535715321493</c:v>
                </c:pt>
                <c:pt idx="316">
                  <c:v>56.601319110942057</c:v>
                </c:pt>
                <c:pt idx="317">
                  <c:v>56.621063715169889</c:v>
                </c:pt>
                <c:pt idx="318">
                  <c:v>56.640769740165965</c:v>
                </c:pt>
                <c:pt idx="319">
                  <c:v>56.660437396290689</c:v>
                </c:pt>
                <c:pt idx="320">
                  <c:v>56.680066892124763</c:v>
                </c:pt>
                <c:pt idx="321">
                  <c:v>56.69965843448982</c:v>
                </c:pt>
                <c:pt idx="322">
                  <c:v>56.719212228468706</c:v>
                </c:pt>
                <c:pt idx="323">
                  <c:v>56.738728477425497</c:v>
                </c:pt>
                <c:pt idx="324">
                  <c:v>56.758207383025166</c:v>
                </c:pt>
                <c:pt idx="325">
                  <c:v>56.777649145253072</c:v>
                </c:pt>
                <c:pt idx="326">
                  <c:v>56.797053962434028</c:v>
                </c:pt>
                <c:pt idx="327">
                  <c:v>56.816422031251221</c:v>
                </c:pt>
                <c:pt idx="328">
                  <c:v>56.835753546764792</c:v>
                </c:pt>
                <c:pt idx="329">
                  <c:v>56.855048702430139</c:v>
                </c:pt>
                <c:pt idx="330">
                  <c:v>56.874307690116026</c:v>
                </c:pt>
                <c:pt idx="331">
                  <c:v>56.893530700122369</c:v>
                </c:pt>
                <c:pt idx="332">
                  <c:v>56.912717921197796</c:v>
                </c:pt>
                <c:pt idx="333">
                  <c:v>56.931869540556946</c:v>
                </c:pt>
                <c:pt idx="334">
                  <c:v>56.950985743897519</c:v>
                </c:pt>
                <c:pt idx="335">
                  <c:v>56.970066715417147</c:v>
                </c:pt>
                <c:pt idx="336">
                  <c:v>56.989112637829948</c:v>
                </c:pt>
                <c:pt idx="337">
                  <c:v>57.008123692382874</c:v>
                </c:pt>
                <c:pt idx="338">
                  <c:v>57.027100058871852</c:v>
                </c:pt>
                <c:pt idx="339">
                  <c:v>57.046041915657668</c:v>
                </c:pt>
                <c:pt idx="340">
                  <c:v>57.064949439681698</c:v>
                </c:pt>
                <c:pt idx="341">
                  <c:v>57.083822806481294</c:v>
                </c:pt>
                <c:pt idx="342">
                  <c:v>57.102662190205102</c:v>
                </c:pt>
                <c:pt idx="343">
                  <c:v>57.121467763628075</c:v>
                </c:pt>
                <c:pt idx="344">
                  <c:v>57.140239698166319</c:v>
                </c:pt>
                <c:pt idx="345">
                  <c:v>57.158978163891703</c:v>
                </c:pt>
                <c:pt idx="346">
                  <c:v>57.17768332954634</c:v>
                </c:pt>
                <c:pt idx="347">
                  <c:v>57.196355362556744</c:v>
                </c:pt>
                <c:pt idx="348">
                  <c:v>57.214994429047977</c:v>
                </c:pt>
                <c:pt idx="349">
                  <c:v>57.233600693857426</c:v>
                </c:pt>
                <c:pt idx="350">
                  <c:v>57.252174320548491</c:v>
                </c:pt>
                <c:pt idx="351">
                  <c:v>57.27071547142409</c:v>
                </c:pt>
                <c:pt idx="352">
                  <c:v>57.289224307539932</c:v>
                </c:pt>
                <c:pt idx="353">
                  <c:v>57.307700988717656</c:v>
                </c:pt>
                <c:pt idx="354">
                  <c:v>57.326145673557789</c:v>
                </c:pt>
                <c:pt idx="355">
                  <c:v>57.344558519452534</c:v>
                </c:pt>
                <c:pt idx="356">
                  <c:v>57.362939682598338</c:v>
                </c:pt>
                <c:pt idx="357">
                  <c:v>57.381289318008385</c:v>
                </c:pt>
                <c:pt idx="358">
                  <c:v>57.39960757952484</c:v>
                </c:pt>
                <c:pt idx="359">
                  <c:v>57.417894619830989</c:v>
                </c:pt>
                <c:pt idx="360">
                  <c:v>57.436150590463178</c:v>
                </c:pt>
                <c:pt idx="361">
                  <c:v>57.454375641822637</c:v>
                </c:pt>
                <c:pt idx="362">
                  <c:v>57.472569923187123</c:v>
                </c:pt>
                <c:pt idx="363">
                  <c:v>57.490733582722413</c:v>
                </c:pt>
                <c:pt idx="364">
                  <c:v>57.508866767493643</c:v>
                </c:pt>
                <c:pt idx="365">
                  <c:v>57.526969623476532</c:v>
                </c:pt>
                <c:pt idx="366">
                  <c:v>57.54504229556845</c:v>
                </c:pt>
                <c:pt idx="367">
                  <c:v>57.563084927599292</c:v>
                </c:pt>
                <c:pt idx="368">
                  <c:v>57.581097662342273</c:v>
                </c:pt>
                <c:pt idx="369">
                  <c:v>57.599080641524594</c:v>
                </c:pt>
                <c:pt idx="370">
                  <c:v>57.617034005837915</c:v>
                </c:pt>
                <c:pt idx="371">
                  <c:v>57.63495789494872</c:v>
                </c:pt>
                <c:pt idx="372">
                  <c:v>57.652852447508579</c:v>
                </c:pt>
                <c:pt idx="373">
                  <c:v>57.670717801164244</c:v>
                </c:pt>
                <c:pt idx="374">
                  <c:v>57.688554092567642</c:v>
                </c:pt>
                <c:pt idx="375">
                  <c:v>57.706361457385697</c:v>
                </c:pt>
                <c:pt idx="376">
                  <c:v>57.724140030310096</c:v>
                </c:pt>
                <c:pt idx="377">
                  <c:v>57.741889945066887</c:v>
                </c:pt>
                <c:pt idx="378">
                  <c:v>57.759611334425998</c:v>
                </c:pt>
                <c:pt idx="379">
                  <c:v>57.777304330210555</c:v>
                </c:pt>
                <c:pt idx="380">
                  <c:v>57.794969063306148</c:v>
                </c:pt>
                <c:pt idx="381">
                  <c:v>57.812605663670041</c:v>
                </c:pt>
                <c:pt idx="382">
                  <c:v>57.830214260340128</c:v>
                </c:pt>
                <c:pt idx="383">
                  <c:v>57.847794981443862</c:v>
                </c:pt>
                <c:pt idx="384">
                  <c:v>57.865347954207088</c:v>
                </c:pt>
                <c:pt idx="385">
                  <c:v>57.882873304962736</c:v>
                </c:pt>
                <c:pt idx="386">
                  <c:v>57.900371159159398</c:v>
                </c:pt>
                <c:pt idx="387">
                  <c:v>57.917841641369847</c:v>
                </c:pt>
                <c:pt idx="388">
                  <c:v>57.935284875299388</c:v>
                </c:pt>
                <c:pt idx="389">
                  <c:v>57.952700983794159</c:v>
                </c:pt>
                <c:pt idx="390">
                  <c:v>57.970090088849346</c:v>
                </c:pt>
                <c:pt idx="391">
                  <c:v>57.987452311617204</c:v>
                </c:pt>
                <c:pt idx="392">
                  <c:v>58.004787772415099</c:v>
                </c:pt>
                <c:pt idx="393">
                  <c:v>58.022096590733398</c:v>
                </c:pt>
                <c:pt idx="394">
                  <c:v>58.039378885243217</c:v>
                </c:pt>
                <c:pt idx="395">
                  <c:v>58.056634773804191</c:v>
                </c:pt>
                <c:pt idx="396">
                  <c:v>58.073864373472048</c:v>
                </c:pt>
                <c:pt idx="397">
                  <c:v>58.091067800506153</c:v>
                </c:pt>
                <c:pt idx="398">
                  <c:v>58.108245170376918</c:v>
                </c:pt>
                <c:pt idx="399">
                  <c:v>58.125396597773161</c:v>
                </c:pt>
                <c:pt idx="400">
                  <c:v>58.142522196609391</c:v>
                </c:pt>
                <c:pt idx="401">
                  <c:v>58.159622080032925</c:v>
                </c:pt>
                <c:pt idx="402">
                  <c:v>58.176696360431023</c:v>
                </c:pt>
                <c:pt idx="403">
                  <c:v>58.193745149437902</c:v>
                </c:pt>
                <c:pt idx="404">
                  <c:v>58.21076855794162</c:v>
                </c:pt>
                <c:pt idx="405">
                  <c:v>58.227766696090939</c:v>
                </c:pt>
                <c:pt idx="406">
                  <c:v>58.244739673302121</c:v>
                </c:pt>
                <c:pt idx="407">
                  <c:v>58.261687598265567</c:v>
                </c:pt>
                <c:pt idx="408">
                  <c:v>58.278610578952453</c:v>
                </c:pt>
                <c:pt idx="409">
                  <c:v>58.295508722621278</c:v>
                </c:pt>
                <c:pt idx="410">
                  <c:v>58.312382135824272</c:v>
                </c:pt>
                <c:pt idx="411">
                  <c:v>58.329230924413821</c:v>
                </c:pt>
                <c:pt idx="412">
                  <c:v>58.346055193548779</c:v>
                </c:pt>
                <c:pt idx="413">
                  <c:v>58.362855047700705</c:v>
                </c:pt>
                <c:pt idx="414">
                  <c:v>58.37963059066</c:v>
                </c:pt>
                <c:pt idx="415">
                  <c:v>58.39638192554203</c:v>
                </c:pt>
                <c:pt idx="416">
                  <c:v>58.413109154793183</c:v>
                </c:pt>
                <c:pt idx="417">
                  <c:v>58.429812380196779</c:v>
                </c:pt>
                <c:pt idx="418">
                  <c:v>58.446491702878959</c:v>
                </c:pt>
                <c:pt idx="419">
                  <c:v>58.4631472233146</c:v>
                </c:pt>
                <c:pt idx="420">
                  <c:v>58.479779041332968</c:v>
                </c:pt>
                <c:pt idx="421">
                  <c:v>58.496387256123477</c:v>
                </c:pt>
                <c:pt idx="422">
                  <c:v>58.512971966241309</c:v>
                </c:pt>
                <c:pt idx="423">
                  <c:v>58.52953326961299</c:v>
                </c:pt>
                <c:pt idx="424">
                  <c:v>58.546071263541876</c:v>
                </c:pt>
                <c:pt idx="425">
                  <c:v>58.562586044713655</c:v>
                </c:pt>
                <c:pt idx="426">
                  <c:v>58.579077709201655</c:v>
                </c:pt>
                <c:pt idx="427">
                  <c:v>58.59554635247224</c:v>
                </c:pt>
                <c:pt idx="428">
                  <c:v>58.611992069390055</c:v>
                </c:pt>
                <c:pt idx="429">
                  <c:v>58.628414954223231</c:v>
                </c:pt>
                <c:pt idx="430">
                  <c:v>58.644815100648557</c:v>
                </c:pt>
                <c:pt idx="431">
                  <c:v>58.661192601756547</c:v>
                </c:pt>
                <c:pt idx="432">
                  <c:v>58.677547550056531</c:v>
                </c:pt>
                <c:pt idx="433">
                  <c:v>58.693880037481605</c:v>
                </c:pt>
                <c:pt idx="434">
                  <c:v>58.710190155393548</c:v>
                </c:pt>
                <c:pt idx="435">
                  <c:v>58.726477994587768</c:v>
                </c:pt>
                <c:pt idx="436">
                  <c:v>58.742743645298063</c:v>
                </c:pt>
                <c:pt idx="437">
                  <c:v>58.758987197201456</c:v>
                </c:pt>
                <c:pt idx="438">
                  <c:v>58.775208739422823</c:v>
                </c:pt>
                <c:pt idx="439">
                  <c:v>58.791408360539705</c:v>
                </c:pt>
                <c:pt idx="440">
                  <c:v>58.807586148586793</c:v>
                </c:pt>
                <c:pt idx="441">
                  <c:v>58.823742191060589</c:v>
                </c:pt>
                <c:pt idx="442">
                  <c:v>58.839876574923927</c:v>
                </c:pt>
                <c:pt idx="443">
                  <c:v>58.855989386610375</c:v>
                </c:pt>
                <c:pt idx="444">
                  <c:v>58.872080712028762</c:v>
                </c:pt>
                <c:pt idx="445">
                  <c:v>58.888150636567502</c:v>
                </c:pt>
                <c:pt idx="446">
                  <c:v>58.904199245098937</c:v>
                </c:pt>
                <c:pt idx="447">
                  <c:v>58.920226621983637</c:v>
                </c:pt>
                <c:pt idx="448">
                  <c:v>58.936232851074649</c:v>
                </c:pt>
                <c:pt idx="449">
                  <c:v>58.95221801572167</c:v>
                </c:pt>
                <c:pt idx="450">
                  <c:v>58.968182198775253</c:v>
                </c:pt>
                <c:pt idx="451">
                  <c:v>58.984125482590876</c:v>
                </c:pt>
                <c:pt idx="452">
                  <c:v>59.000047949033018</c:v>
                </c:pt>
                <c:pt idx="453">
                  <c:v>59.015949679479206</c:v>
                </c:pt>
                <c:pt idx="454">
                  <c:v>59.031830754823986</c:v>
                </c:pt>
                <c:pt idx="455">
                  <c:v>59.047691255482889</c:v>
                </c:pt>
                <c:pt idx="456">
                  <c:v>59.063531261396299</c:v>
                </c:pt>
                <c:pt idx="457">
                  <c:v>59.079350852033343</c:v>
                </c:pt>
                <c:pt idx="458">
                  <c:v>59.095150106395707</c:v>
                </c:pt>
                <c:pt idx="459">
                  <c:v>59.110929103021434</c:v>
                </c:pt>
                <c:pt idx="460">
                  <c:v>59.12668791998864</c:v>
                </c:pt>
                <c:pt idx="461">
                  <c:v>59.142426634919261</c:v>
                </c:pt>
                <c:pt idx="462">
                  <c:v>59.158145324982669</c:v>
                </c:pt>
                <c:pt idx="463">
                  <c:v>59.173844066899385</c:v>
                </c:pt>
                <c:pt idx="464">
                  <c:v>59.18952293694457</c:v>
                </c:pt>
                <c:pt idx="465">
                  <c:v>59.205182010951702</c:v>
                </c:pt>
                <c:pt idx="466">
                  <c:v>59.220821364315981</c:v>
                </c:pt>
                <c:pt idx="467">
                  <c:v>59.236441071997902</c:v>
                </c:pt>
                <c:pt idx="468">
                  <c:v>59.252041208526691</c:v>
                </c:pt>
                <c:pt idx="469">
                  <c:v>59.267621848003685</c:v>
                </c:pt>
                <c:pt idx="470">
                  <c:v>59.283183064105749</c:v>
                </c:pt>
                <c:pt idx="471">
                  <c:v>59.298724930088632</c:v>
                </c:pt>
                <c:pt idx="472">
                  <c:v>59.31424751879026</c:v>
                </c:pt>
                <c:pt idx="473">
                  <c:v>59.329750902634018</c:v>
                </c:pt>
                <c:pt idx="474">
                  <c:v>59.345235153632025</c:v>
                </c:pt>
                <c:pt idx="475">
                  <c:v>59.360700343388331</c:v>
                </c:pt>
                <c:pt idx="476">
                  <c:v>59.376146543102124</c:v>
                </c:pt>
                <c:pt idx="477">
                  <c:v>59.391573823570852</c:v>
                </c:pt>
                <c:pt idx="478">
                  <c:v>59.40698225519337</c:v>
                </c:pt>
                <c:pt idx="479">
                  <c:v>59.422371907973051</c:v>
                </c:pt>
                <c:pt idx="480">
                  <c:v>59.437742851520795</c:v>
                </c:pt>
                <c:pt idx="481">
                  <c:v>59.453095155058122</c:v>
                </c:pt>
                <c:pt idx="482">
                  <c:v>59.468428887420124</c:v>
                </c:pt>
                <c:pt idx="483">
                  <c:v>59.483744117058492</c:v>
                </c:pt>
                <c:pt idx="484">
                  <c:v>59.499040912044393</c:v>
                </c:pt>
                <c:pt idx="485">
                  <c:v>59.514319340071467</c:v>
                </c:pt>
                <c:pt idx="486">
                  <c:v>59.529579468458628</c:v>
                </c:pt>
                <c:pt idx="487">
                  <c:v>59.544821364152995</c:v>
                </c:pt>
                <c:pt idx="488">
                  <c:v>59.560045093732697</c:v>
                </c:pt>
                <c:pt idx="489">
                  <c:v>59.57525072340966</c:v>
                </c:pt>
                <c:pt idx="490">
                  <c:v>59.590438319032422</c:v>
                </c:pt>
                <c:pt idx="491">
                  <c:v>59.605607946088867</c:v>
                </c:pt>
                <c:pt idx="492">
                  <c:v>59.620759669708946</c:v>
                </c:pt>
                <c:pt idx="493">
                  <c:v>59.635893554667348</c:v>
                </c:pt>
                <c:pt idx="494">
                  <c:v>59.651009665386262</c:v>
                </c:pt>
                <c:pt idx="495">
                  <c:v>59.666108065937919</c:v>
                </c:pt>
                <c:pt idx="496">
                  <c:v>59.681188820047296</c:v>
                </c:pt>
                <c:pt idx="497">
                  <c:v>59.696251991094663</c:v>
                </c:pt>
                <c:pt idx="498">
                  <c:v>59.711297642118168</c:v>
                </c:pt>
                <c:pt idx="499">
                  <c:v>59.726325835816425</c:v>
                </c:pt>
                <c:pt idx="500">
                  <c:v>59.741336634550962</c:v>
                </c:pt>
                <c:pt idx="501">
                  <c:v>59.756330100348777</c:v>
                </c:pt>
                <c:pt idx="502">
                  <c:v>59.771306294904846</c:v>
                </c:pt>
                <c:pt idx="503">
                  <c:v>59.786265279584498</c:v>
                </c:pt>
                <c:pt idx="504">
                  <c:v>59.801207115425889</c:v>
                </c:pt>
                <c:pt idx="505">
                  <c:v>59.816131863142417</c:v>
                </c:pt>
                <c:pt idx="506">
                  <c:v>59.83103958312509</c:v>
                </c:pt>
                <c:pt idx="507">
                  <c:v>59.845930335444898</c:v>
                </c:pt>
                <c:pt idx="508">
                  <c:v>59.860804179855165</c:v>
                </c:pt>
                <c:pt idx="509">
                  <c:v>59.875661175793866</c:v>
                </c:pt>
                <c:pt idx="510">
                  <c:v>59.890501382385892</c:v>
                </c:pt>
                <c:pt idx="511">
                  <c:v>59.905324858445397</c:v>
                </c:pt>
                <c:pt idx="512">
                  <c:v>59.920131662477985</c:v>
                </c:pt>
                <c:pt idx="513">
                  <c:v>59.93492185268299</c:v>
                </c:pt>
                <c:pt idx="514">
                  <c:v>59.949695486955683</c:v>
                </c:pt>
                <c:pt idx="515">
                  <c:v>59.964452622889439</c:v>
                </c:pt>
                <c:pt idx="516">
                  <c:v>59.97919331777797</c:v>
                </c:pt>
                <c:pt idx="517">
                  <c:v>59.99391762861741</c:v>
                </c:pt>
                <c:pt idx="518">
                  <c:v>60.008625612108531</c:v>
                </c:pt>
                <c:pt idx="519">
                  <c:v>60.023317324658784</c:v>
                </c:pt>
                <c:pt idx="520">
                  <c:v>60.037992822384439</c:v>
                </c:pt>
                <c:pt idx="521">
                  <c:v>60.052652161112661</c:v>
                </c:pt>
                <c:pt idx="522">
                  <c:v>60.067295396383557</c:v>
                </c:pt>
                <c:pt idx="523">
                  <c:v>60.081922583452211</c:v>
                </c:pt>
                <c:pt idx="524">
                  <c:v>60.096533777290759</c:v>
                </c:pt>
                <c:pt idx="525">
                  <c:v>60.111129032590298</c:v>
                </c:pt>
                <c:pt idx="526">
                  <c:v>60.125708403762971</c:v>
                </c:pt>
                <c:pt idx="527">
                  <c:v>60.140271944943876</c:v>
                </c:pt>
                <c:pt idx="528">
                  <c:v>60.154819709993049</c:v>
                </c:pt>
                <c:pt idx="529">
                  <c:v>60.169351752497363</c:v>
                </c:pt>
                <c:pt idx="530">
                  <c:v>60.183868125772477</c:v>
                </c:pt>
                <c:pt idx="531">
                  <c:v>60.198368882864742</c:v>
                </c:pt>
                <c:pt idx="532">
                  <c:v>60.212854076553029</c:v>
                </c:pt>
                <c:pt idx="533">
                  <c:v>60.227323759350668</c:v>
                </c:pt>
                <c:pt idx="534">
                  <c:v>60.241777983507248</c:v>
                </c:pt>
                <c:pt idx="535">
                  <c:v>60.256216801010467</c:v>
                </c:pt>
                <c:pt idx="536">
                  <c:v>60.270640263587957</c:v>
                </c:pt>
                <c:pt idx="537">
                  <c:v>60.285048422709067</c:v>
                </c:pt>
                <c:pt idx="538">
                  <c:v>60.299441329586656</c:v>
                </c:pt>
                <c:pt idx="539">
                  <c:v>60.313819035178895</c:v>
                </c:pt>
                <c:pt idx="540">
                  <c:v>60.328181590190951</c:v>
                </c:pt>
                <c:pt idx="541">
                  <c:v>60.342529045076787</c:v>
                </c:pt>
                <c:pt idx="542">
                  <c:v>60.356861450040867</c:v>
                </c:pt>
                <c:pt idx="543">
                  <c:v>60.371178855039901</c:v>
                </c:pt>
                <c:pt idx="544">
                  <c:v>60.385481309784446</c:v>
                </c:pt>
                <c:pt idx="545">
                  <c:v>60.399768863740675</c:v>
                </c:pt>
                <c:pt idx="546">
                  <c:v>60.414041566132028</c:v>
                </c:pt>
                <c:pt idx="547">
                  <c:v>60.42829946594081</c:v>
                </c:pt>
                <c:pt idx="548">
                  <c:v>60.4425426119099</c:v>
                </c:pt>
                <c:pt idx="549">
                  <c:v>60.456771052544319</c:v>
                </c:pt>
                <c:pt idx="550">
                  <c:v>60.470984836112862</c:v>
                </c:pt>
                <c:pt idx="551">
                  <c:v>60.485184010649718</c:v>
                </c:pt>
                <c:pt idx="552">
                  <c:v>60.499368623955974</c:v>
                </c:pt>
                <c:pt idx="553">
                  <c:v>60.513538723601272</c:v>
                </c:pt>
                <c:pt idx="554">
                  <c:v>60.527694356925323</c:v>
                </c:pt>
                <c:pt idx="555">
                  <c:v>60.541835571039435</c:v>
                </c:pt>
                <c:pt idx="556">
                  <c:v>60.555962412828066</c:v>
                </c:pt>
                <c:pt idx="557">
                  <c:v>60.570074928950334</c:v>
                </c:pt>
                <c:pt idx="558">
                  <c:v>60.58417316584152</c:v>
                </c:pt>
                <c:pt idx="559">
                  <c:v>60.59825716971455</c:v>
                </c:pt>
                <c:pt idx="560">
                  <c:v>60.612326986561477</c:v>
                </c:pt>
                <c:pt idx="561">
                  <c:v>60.626382662154938</c:v>
                </c:pt>
                <c:pt idx="562">
                  <c:v>60.640424242049654</c:v>
                </c:pt>
                <c:pt idx="563">
                  <c:v>60.654451771583794</c:v>
                </c:pt>
                <c:pt idx="564">
                  <c:v>60.668465295880452</c:v>
                </c:pt>
                <c:pt idx="565">
                  <c:v>60.682464859849063</c:v>
                </c:pt>
                <c:pt idx="566">
                  <c:v>60.696450508186814</c:v>
                </c:pt>
                <c:pt idx="567">
                  <c:v>60.710422285379977</c:v>
                </c:pt>
                <c:pt idx="568">
                  <c:v>60.724380235705397</c:v>
                </c:pt>
                <c:pt idx="569">
                  <c:v>60.738324403231758</c:v>
                </c:pt>
                <c:pt idx="570">
                  <c:v>60.752254831821006</c:v>
                </c:pt>
                <c:pt idx="571">
                  <c:v>60.766171565129667</c:v>
                </c:pt>
                <c:pt idx="572">
                  <c:v>60.780074646610231</c:v>
                </c:pt>
                <c:pt idx="573">
                  <c:v>60.793964119512381</c:v>
                </c:pt>
                <c:pt idx="574">
                  <c:v>60.807840026884421</c:v>
                </c:pt>
                <c:pt idx="575">
                  <c:v>60.821702411574499</c:v>
                </c:pt>
                <c:pt idx="576">
                  <c:v>60.83555131623195</c:v>
                </c:pt>
                <c:pt idx="577">
                  <c:v>60.849386783308532</c:v>
                </c:pt>
                <c:pt idx="578">
                  <c:v>60.86320885505976</c:v>
                </c:pt>
                <c:pt idx="579">
                  <c:v>60.877017573546098</c:v>
                </c:pt>
                <c:pt idx="580">
                  <c:v>60.890812980634266</c:v>
                </c:pt>
                <c:pt idx="581">
                  <c:v>60.904595117998461</c:v>
                </c:pt>
                <c:pt idx="582">
                  <c:v>60.918364027121569</c:v>
                </c:pt>
                <c:pt idx="583">
                  <c:v>60.932119749296454</c:v>
                </c:pt>
                <c:pt idx="584">
                  <c:v>60.945862325627076</c:v>
                </c:pt>
                <c:pt idx="585">
                  <c:v>60.959591797029745</c:v>
                </c:pt>
                <c:pt idx="586">
                  <c:v>60.973308204234343</c:v>
                </c:pt>
                <c:pt idx="587">
                  <c:v>60.987011587785446</c:v>
                </c:pt>
                <c:pt idx="588">
                  <c:v>61.000701988043538</c:v>
                </c:pt>
                <c:pt idx="589">
                  <c:v>61.014379445186137</c:v>
                </c:pt>
                <c:pt idx="590">
                  <c:v>61.02804399920899</c:v>
                </c:pt>
                <c:pt idx="591">
                  <c:v>61.041695689927224</c:v>
                </c:pt>
                <c:pt idx="592">
                  <c:v>61.055334556976433</c:v>
                </c:pt>
                <c:pt idx="593">
                  <c:v>61.068960639813824</c:v>
                </c:pt>
                <c:pt idx="594">
                  <c:v>61.082573977719399</c:v>
                </c:pt>
                <c:pt idx="595">
                  <c:v>61.096174609796947</c:v>
                </c:pt>
                <c:pt idx="596">
                  <c:v>61.10976257497525</c:v>
                </c:pt>
                <c:pt idx="597">
                  <c:v>61.12333791200912</c:v>
                </c:pt>
                <c:pt idx="598">
                  <c:v>61.136900659480503</c:v>
                </c:pt>
                <c:pt idx="599">
                  <c:v>61.150450855799534</c:v>
                </c:pt>
                <c:pt idx="600">
                  <c:v>61.163988539205647</c:v>
                </c:pt>
                <c:pt idx="601">
                  <c:v>61.177513747768565</c:v>
                </c:pt>
                <c:pt idx="602">
                  <c:v>61.191026519389425</c:v>
                </c:pt>
                <c:pt idx="603">
                  <c:v>61.204526891801756</c:v>
                </c:pt>
                <c:pt idx="604">
                  <c:v>61.218014902572563</c:v>
                </c:pt>
                <c:pt idx="605">
                  <c:v>61.231490589103316</c:v>
                </c:pt>
                <c:pt idx="606">
                  <c:v>61.244953988630996</c:v>
                </c:pt>
                <c:pt idx="607">
                  <c:v>61.25840513822908</c:v>
                </c:pt>
                <c:pt idx="608">
                  <c:v>61.271844074808534</c:v>
                </c:pt>
                <c:pt idx="609">
                  <c:v>61.28527083511888</c:v>
                </c:pt>
                <c:pt idx="610">
                  <c:v>61.298685455749094</c:v>
                </c:pt>
                <c:pt idx="611">
                  <c:v>61.312087973128598</c:v>
                </c:pt>
                <c:pt idx="612">
                  <c:v>61.325478423528324</c:v>
                </c:pt>
                <c:pt idx="613">
                  <c:v>61.338856843061549</c:v>
                </c:pt>
                <c:pt idx="614">
                  <c:v>61.352223267684934</c:v>
                </c:pt>
                <c:pt idx="615">
                  <c:v>61.36557773319943</c:v>
                </c:pt>
                <c:pt idx="616">
                  <c:v>61.378920275251275</c:v>
                </c:pt>
                <c:pt idx="617">
                  <c:v>61.392250929332874</c:v>
                </c:pt>
                <c:pt idx="618">
                  <c:v>61.405569730783739</c:v>
                </c:pt>
                <c:pt idx="619">
                  <c:v>61.418876714791431</c:v>
                </c:pt>
                <c:pt idx="620">
                  <c:v>61.43217191639247</c:v>
                </c:pt>
                <c:pt idx="621">
                  <c:v>61.445455370473198</c:v>
                </c:pt>
                <c:pt idx="622">
                  <c:v>61.458727111770756</c:v>
                </c:pt>
                <c:pt idx="623">
                  <c:v>61.471987174873902</c:v>
                </c:pt>
                <c:pt idx="624">
                  <c:v>61.485235594223937</c:v>
                </c:pt>
                <c:pt idx="625">
                  <c:v>61.498472404115589</c:v>
                </c:pt>
                <c:pt idx="626">
                  <c:v>61.511697638697861</c:v>
                </c:pt>
                <c:pt idx="627">
                  <c:v>61.52491133197492</c:v>
                </c:pt>
                <c:pt idx="628">
                  <c:v>61.538113517806941</c:v>
                </c:pt>
                <c:pt idx="629">
                  <c:v>61.551304229910976</c:v>
                </c:pt>
                <c:pt idx="630">
                  <c:v>61.56448350186178</c:v>
                </c:pt>
                <c:pt idx="631">
                  <c:v>61.57765136709267</c:v>
                </c:pt>
                <c:pt idx="632">
                  <c:v>61.590807858896383</c:v>
                </c:pt>
                <c:pt idx="633">
                  <c:v>61.603953010425812</c:v>
                </c:pt>
                <c:pt idx="634">
                  <c:v>61.617086854694961</c:v>
                </c:pt>
                <c:pt idx="635">
                  <c:v>61.630209424579647</c:v>
                </c:pt>
                <c:pt idx="636">
                  <c:v>61.643320752818369</c:v>
                </c:pt>
                <c:pt idx="637">
                  <c:v>61.656420872013101</c:v>
                </c:pt>
                <c:pt idx="638">
                  <c:v>61.669509814630096</c:v>
                </c:pt>
                <c:pt idx="639">
                  <c:v>61.682587613000649</c:v>
                </c:pt>
                <c:pt idx="640">
                  <c:v>61.69565429932193</c:v>
                </c:pt>
                <c:pt idx="641">
                  <c:v>61.708709905657713</c:v>
                </c:pt>
                <c:pt idx="642">
                  <c:v>61.721754463939206</c:v>
                </c:pt>
                <c:pt idx="643">
                  <c:v>61.734788005965768</c:v>
                </c:pt>
                <c:pt idx="644">
                  <c:v>61.747810563405707</c:v>
                </c:pt>
                <c:pt idx="645">
                  <c:v>61.760822167797016</c:v>
                </c:pt>
                <c:pt idx="646">
                  <c:v>61.773822850548186</c:v>
                </c:pt>
                <c:pt idx="647">
                  <c:v>61.786812642938841</c:v>
                </c:pt>
                <c:pt idx="648">
                  <c:v>61.799791576120569</c:v>
                </c:pt>
                <c:pt idx="649">
                  <c:v>61.812759681117662</c:v>
                </c:pt>
                <c:pt idx="650">
                  <c:v>61.825716988827764</c:v>
                </c:pt>
                <c:pt idx="651">
                  <c:v>61.838663530022686</c:v>
                </c:pt>
                <c:pt idx="652">
                  <c:v>61.851599335349093</c:v>
                </c:pt>
                <c:pt idx="653">
                  <c:v>61.864524435329201</c:v>
                </c:pt>
                <c:pt idx="654">
                  <c:v>61.877438860361522</c:v>
                </c:pt>
                <c:pt idx="655">
                  <c:v>61.890342640721528</c:v>
                </c:pt>
                <c:pt idx="656">
                  <c:v>61.903235806562392</c:v>
                </c:pt>
                <c:pt idx="657">
                  <c:v>61.916118387915674</c:v>
                </c:pt>
                <c:pt idx="658">
                  <c:v>61.928990414691981</c:v>
                </c:pt>
                <c:pt idx="659">
                  <c:v>61.941851916681685</c:v>
                </c:pt>
                <c:pt idx="660">
                  <c:v>61.954702923555587</c:v>
                </c:pt>
                <c:pt idx="661">
                  <c:v>61.967543464865592</c:v>
                </c:pt>
                <c:pt idx="662">
                  <c:v>61.980373570045408</c:v>
                </c:pt>
                <c:pt idx="663">
                  <c:v>61.993193268411162</c:v>
                </c:pt>
                <c:pt idx="664">
                  <c:v>62.006002589162108</c:v>
                </c:pt>
                <c:pt idx="665">
                  <c:v>62.018801561381252</c:v>
                </c:pt>
                <c:pt idx="666">
                  <c:v>62.031590214036015</c:v>
                </c:pt>
                <c:pt idx="667">
                  <c:v>62.044368575978872</c:v>
                </c:pt>
                <c:pt idx="668">
                  <c:v>62.057136675948044</c:v>
                </c:pt>
                <c:pt idx="669">
                  <c:v>62.069894542568036</c:v>
                </c:pt>
                <c:pt idx="670">
                  <c:v>62.082642204350378</c:v>
                </c:pt>
                <c:pt idx="671">
                  <c:v>62.095379689694184</c:v>
                </c:pt>
                <c:pt idx="672">
                  <c:v>62.108107026886799</c:v>
                </c:pt>
                <c:pt idx="673">
                  <c:v>62.120824244104433</c:v>
                </c:pt>
                <c:pt idx="674">
                  <c:v>62.133531369412744</c:v>
                </c:pt>
                <c:pt idx="675">
                  <c:v>62.146228430767493</c:v>
                </c:pt>
                <c:pt idx="676">
                  <c:v>62.158915456015109</c:v>
                </c:pt>
                <c:pt idx="677">
                  <c:v>62.171592472893309</c:v>
                </c:pt>
                <c:pt idx="678">
                  <c:v>62.184259509031719</c:v>
                </c:pt>
                <c:pt idx="679">
                  <c:v>62.196916591952444</c:v>
                </c:pt>
                <c:pt idx="680">
                  <c:v>62.209563749070654</c:v>
                </c:pt>
                <c:pt idx="681">
                  <c:v>62.22220100769519</c:v>
                </c:pt>
                <c:pt idx="682">
                  <c:v>62.234828395029147</c:v>
                </c:pt>
                <c:pt idx="683">
                  <c:v>62.247445938170415</c:v>
                </c:pt>
                <c:pt idx="684">
                  <c:v>62.26005366411232</c:v>
                </c:pt>
                <c:pt idx="685">
                  <c:v>62.272651599744123</c:v>
                </c:pt>
                <c:pt idx="686">
                  <c:v>62.285239771851664</c:v>
                </c:pt>
                <c:pt idx="687">
                  <c:v>62.297818207117842</c:v>
                </c:pt>
                <c:pt idx="688">
                  <c:v>62.310386932123222</c:v>
                </c:pt>
                <c:pt idx="689">
                  <c:v>62.32294597334662</c:v>
                </c:pt>
                <c:pt idx="690">
                  <c:v>62.33549535716557</c:v>
                </c:pt>
                <c:pt idx="691">
                  <c:v>62.348035109856951</c:v>
                </c:pt>
                <c:pt idx="692">
                  <c:v>62.3605652575975</c:v>
                </c:pt>
                <c:pt idx="693">
                  <c:v>62.373085826464326</c:v>
                </c:pt>
                <c:pt idx="694">
                  <c:v>62.385596842435504</c:v>
                </c:pt>
                <c:pt idx="695">
                  <c:v>62.398098331390557</c:v>
                </c:pt>
                <c:pt idx="696">
                  <c:v>62.41059031911103</c:v>
                </c:pt>
                <c:pt idx="697">
                  <c:v>62.423072831280969</c:v>
                </c:pt>
                <c:pt idx="698">
                  <c:v>62.435545893487479</c:v>
                </c:pt>
                <c:pt idx="699">
                  <c:v>62.448009531221224</c:v>
                </c:pt>
                <c:pt idx="700">
                  <c:v>62.460463769876952</c:v>
                </c:pt>
                <c:pt idx="701">
                  <c:v>62.472908634754013</c:v>
                </c:pt>
                <c:pt idx="702">
                  <c:v>62.485344151056836</c:v>
                </c:pt>
                <c:pt idx="703">
                  <c:v>62.497770343895496</c:v>
                </c:pt>
                <c:pt idx="704">
                  <c:v>62.510187238286143</c:v>
                </c:pt>
                <c:pt idx="705">
                  <c:v>62.522594859151546</c:v>
                </c:pt>
                <c:pt idx="706">
                  <c:v>62.534993231321565</c:v>
                </c:pt>
                <c:pt idx="707">
                  <c:v>62.547382379533687</c:v>
                </c:pt>
                <c:pt idx="708">
                  <c:v>62.559762328433436</c:v>
                </c:pt>
                <c:pt idx="709">
                  <c:v>62.572133102574952</c:v>
                </c:pt>
                <c:pt idx="710">
                  <c:v>62.584494726421383</c:v>
                </c:pt>
                <c:pt idx="711">
                  <c:v>62.596847224345439</c:v>
                </c:pt>
                <c:pt idx="712">
                  <c:v>62.609190620629818</c:v>
                </c:pt>
                <c:pt idx="713">
                  <c:v>62.621524939467704</c:v>
                </c:pt>
                <c:pt idx="714">
                  <c:v>62.633850204963224</c:v>
                </c:pt>
                <c:pt idx="715">
                  <c:v>62.646166441131925</c:v>
                </c:pt>
                <c:pt idx="716">
                  <c:v>62.658473671901213</c:v>
                </c:pt>
                <c:pt idx="717">
                  <c:v>62.670771921110855</c:v>
                </c:pt>
                <c:pt idx="718">
                  <c:v>62.683061212513408</c:v>
                </c:pt>
                <c:pt idx="719">
                  <c:v>62.695341569774683</c:v>
                </c:pt>
                <c:pt idx="720">
                  <c:v>62.707613016474156</c:v>
                </c:pt>
                <c:pt idx="721">
                  <c:v>62.719875576105494</c:v>
                </c:pt>
                <c:pt idx="722">
                  <c:v>62.732129272076953</c:v>
                </c:pt>
                <c:pt idx="723">
                  <c:v>62.744374127711822</c:v>
                </c:pt>
                <c:pt idx="724">
                  <c:v>62.756610166248848</c:v>
                </c:pt>
                <c:pt idx="725">
                  <c:v>62.768837410842721</c:v>
                </c:pt>
                <c:pt idx="726">
                  <c:v>62.781055884564466</c:v>
                </c:pt>
                <c:pt idx="727">
                  <c:v>62.793265610401889</c:v>
                </c:pt>
                <c:pt idx="728">
                  <c:v>62.805466611260016</c:v>
                </c:pt>
                <c:pt idx="729">
                  <c:v>62.81765890996148</c:v>
                </c:pt>
                <c:pt idx="730">
                  <c:v>62.829842529246996</c:v>
                </c:pt>
                <c:pt idx="731">
                  <c:v>62.842017491775749</c:v>
                </c:pt>
                <c:pt idx="732">
                  <c:v>62.854183820125826</c:v>
                </c:pt>
                <c:pt idx="733">
                  <c:v>62.8663415367946</c:v>
                </c:pt>
                <c:pt idx="734">
                  <c:v>62.878490664199198</c:v>
                </c:pt>
                <c:pt idx="735">
                  <c:v>62.890631224676852</c:v>
                </c:pt>
                <c:pt idx="736">
                  <c:v>62.902763240485356</c:v>
                </c:pt>
                <c:pt idx="737">
                  <c:v>62.914886733803442</c:v>
                </c:pt>
                <c:pt idx="738">
                  <c:v>62.92700172673117</c:v>
                </c:pt>
                <c:pt idx="739">
                  <c:v>62.93910824129037</c:v>
                </c:pt>
                <c:pt idx="740">
                  <c:v>62.951206299424982</c:v>
                </c:pt>
                <c:pt idx="741">
                  <c:v>62.963295923001517</c:v>
                </c:pt>
                <c:pt idx="742">
                  <c:v>62.975377133809396</c:v>
                </c:pt>
                <c:pt idx="743">
                  <c:v>62.987449953561367</c:v>
                </c:pt>
                <c:pt idx="744">
                  <c:v>62.999514403893848</c:v>
                </c:pt>
                <c:pt idx="745">
                  <c:v>63.011570506367391</c:v>
                </c:pt>
                <c:pt idx="746">
                  <c:v>63.023618282466998</c:v>
                </c:pt>
                <c:pt idx="747">
                  <c:v>63.035657753602521</c:v>
                </c:pt>
                <c:pt idx="748">
                  <c:v>63.04768894110903</c:v>
                </c:pt>
                <c:pt idx="749">
                  <c:v>63.059711866247213</c:v>
                </c:pt>
                <c:pt idx="750">
                  <c:v>63.071726550203721</c:v>
                </c:pt>
                <c:pt idx="751">
                  <c:v>63.08373301409155</c:v>
                </c:pt>
                <c:pt idx="752">
                  <c:v>63.095731278950439</c:v>
                </c:pt>
                <c:pt idx="753">
                  <c:v>63.107721365747139</c:v>
                </c:pt>
                <c:pt idx="754">
                  <c:v>63.119703295375913</c:v>
                </c:pt>
                <c:pt idx="755">
                  <c:v>63.131677088658783</c:v>
                </c:pt>
                <c:pt idx="756">
                  <c:v>63.143642766345948</c:v>
                </c:pt>
                <c:pt idx="757">
                  <c:v>63.155600349116114</c:v>
                </c:pt>
                <c:pt idx="758">
                  <c:v>63.167549857576873</c:v>
                </c:pt>
                <c:pt idx="759">
                  <c:v>63.179491312265036</c:v>
                </c:pt>
                <c:pt idx="760">
                  <c:v>63.191424733646983</c:v>
                </c:pt>
                <c:pt idx="761">
                  <c:v>63.203350142119035</c:v>
                </c:pt>
                <c:pt idx="762">
                  <c:v>63.215267558007739</c:v>
                </c:pt>
                <c:pt idx="763">
                  <c:v>63.227177001570304</c:v>
                </c:pt>
                <c:pt idx="764">
                  <c:v>63.239078492994864</c:v>
                </c:pt>
                <c:pt idx="765">
                  <c:v>63.250972052400847</c:v>
                </c:pt>
                <c:pt idx="766">
                  <c:v>63.262857699839316</c:v>
                </c:pt>
                <c:pt idx="767">
                  <c:v>63.274735455293303</c:v>
                </c:pt>
                <c:pt idx="768">
                  <c:v>63.286605338678129</c:v>
                </c:pt>
                <c:pt idx="769">
                  <c:v>63.298467369841738</c:v>
                </c:pt>
                <c:pt idx="770">
                  <c:v>63.310321568565065</c:v>
                </c:pt>
                <c:pt idx="771">
                  <c:v>63.322167954562275</c:v>
                </c:pt>
                <c:pt idx="772">
                  <c:v>63.334006547481216</c:v>
                </c:pt>
                <c:pt idx="773">
                  <c:v>63.345837366903609</c:v>
                </c:pt>
                <c:pt idx="774">
                  <c:v>63.357660432345455</c:v>
                </c:pt>
                <c:pt idx="775">
                  <c:v>63.369475763257313</c:v>
                </c:pt>
                <c:pt idx="776">
                  <c:v>63.38128337902468</c:v>
                </c:pt>
                <c:pt idx="777">
                  <c:v>63.3930832989682</c:v>
                </c:pt>
                <c:pt idx="778">
                  <c:v>63.404875542344072</c:v>
                </c:pt>
                <c:pt idx="779">
                  <c:v>63.416660128344333</c:v>
                </c:pt>
                <c:pt idx="780">
                  <c:v>63.428437076097154</c:v>
                </c:pt>
                <c:pt idx="781">
                  <c:v>63.440206404667123</c:v>
                </c:pt>
                <c:pt idx="782">
                  <c:v>63.451968133055658</c:v>
                </c:pt>
                <c:pt idx="783">
                  <c:v>63.463722280201154</c:v>
                </c:pt>
                <c:pt idx="784">
                  <c:v>63.475468864979433</c:v>
                </c:pt>
                <c:pt idx="785">
                  <c:v>63.487207906203949</c:v>
                </c:pt>
                <c:pt idx="786">
                  <c:v>63.498939422626137</c:v>
                </c:pt>
                <c:pt idx="787">
                  <c:v>63.510663432935665</c:v>
                </c:pt>
                <c:pt idx="788">
                  <c:v>63.52237995576079</c:v>
                </c:pt>
                <c:pt idx="789">
                  <c:v>63.534089009668577</c:v>
                </c:pt>
                <c:pt idx="790">
                  <c:v>63.545790613165281</c:v>
                </c:pt>
                <c:pt idx="791">
                  <c:v>63.557484784696534</c:v>
                </c:pt>
                <c:pt idx="792">
                  <c:v>63.569171542647737</c:v>
                </c:pt>
                <c:pt idx="793">
                  <c:v>63.580850905344263</c:v>
                </c:pt>
                <c:pt idx="794">
                  <c:v>63.592522891051772</c:v>
                </c:pt>
                <c:pt idx="795">
                  <c:v>63.604187517976527</c:v>
                </c:pt>
                <c:pt idx="796">
                  <c:v>63.615844804265627</c:v>
                </c:pt>
                <c:pt idx="797">
                  <c:v>63.62749476800731</c:v>
                </c:pt>
                <c:pt idx="798">
                  <c:v>63.639137427231198</c:v>
                </c:pt>
                <c:pt idx="799">
                  <c:v>63.650772799908665</c:v>
                </c:pt>
                <c:pt idx="800">
                  <c:v>63.662400903953014</c:v>
                </c:pt>
                <c:pt idx="801">
                  <c:v>63.674021757219776</c:v>
                </c:pt>
                <c:pt idx="802">
                  <c:v>63.685635377507012</c:v>
                </c:pt>
                <c:pt idx="803">
                  <c:v>63.697241782555551</c:v>
                </c:pt>
                <c:pt idx="804">
                  <c:v>63.708840990049289</c:v>
                </c:pt>
                <c:pt idx="805">
                  <c:v>63.72043301761542</c:v>
                </c:pt>
                <c:pt idx="806">
                  <c:v>63.732017882824721</c:v>
                </c:pt>
                <c:pt idx="807">
                  <c:v>63.743595603191849</c:v>
                </c:pt>
                <c:pt idx="808">
                  <c:v>63.755166196175509</c:v>
                </c:pt>
                <c:pt idx="809">
                  <c:v>63.766729679178837</c:v>
                </c:pt>
                <c:pt idx="810">
                  <c:v>63.778286069549559</c:v>
                </c:pt>
                <c:pt idx="811">
                  <c:v>63.7898353845803</c:v>
                </c:pt>
                <c:pt idx="812">
                  <c:v>63.801377641508836</c:v>
                </c:pt>
                <c:pt idx="813">
                  <c:v>63.812912857518334</c:v>
                </c:pt>
                <c:pt idx="814">
                  <c:v>63.824441049737615</c:v>
                </c:pt>
                <c:pt idx="815">
                  <c:v>63.835962235241411</c:v>
                </c:pt>
                <c:pt idx="816">
                  <c:v>63.847476431050588</c:v>
                </c:pt>
                <c:pt idx="817">
                  <c:v>63.858983654132444</c:v>
                </c:pt>
                <c:pt idx="818">
                  <c:v>63.870483921400918</c:v>
                </c:pt>
                <c:pt idx="819">
                  <c:v>63.88197724971684</c:v>
                </c:pt>
                <c:pt idx="820">
                  <c:v>63.893463655888198</c:v>
                </c:pt>
                <c:pt idx="821">
                  <c:v>63.904943156670349</c:v>
                </c:pt>
                <c:pt idx="822">
                  <c:v>63.916415768766299</c:v>
                </c:pt>
                <c:pt idx="823">
                  <c:v>63.927881508826914</c:v>
                </c:pt>
                <c:pt idx="824">
                  <c:v>63.939340393451175</c:v>
                </c:pt>
                <c:pt idx="825">
                  <c:v>63.950792439186401</c:v>
                </c:pt>
                <c:pt idx="826">
                  <c:v>63.962237662528523</c:v>
                </c:pt>
                <c:pt idx="827">
                  <c:v>63.973676079922235</c:v>
                </c:pt>
                <c:pt idx="828">
                  <c:v>63.985107707761351</c:v>
                </c:pt>
                <c:pt idx="829">
                  <c:v>63.996532562388936</c:v>
                </c:pt>
                <c:pt idx="830">
                  <c:v>64.007950660097578</c:v>
                </c:pt>
                <c:pt idx="831">
                  <c:v>64.019362017129609</c:v>
                </c:pt>
                <c:pt idx="832">
                  <c:v>64.030766649677361</c:v>
                </c:pt>
                <c:pt idx="833">
                  <c:v>64.04216457388334</c:v>
                </c:pt>
                <c:pt idx="834">
                  <c:v>64.053555805840517</c:v>
                </c:pt>
                <c:pt idx="835">
                  <c:v>64.064940361592477</c:v>
                </c:pt>
                <c:pt idx="836">
                  <c:v>64.076318257133735</c:v>
                </c:pt>
                <c:pt idx="837">
                  <c:v>64.087689508409866</c:v>
                </c:pt>
                <c:pt idx="838">
                  <c:v>64.099054131317814</c:v>
                </c:pt>
                <c:pt idx="839">
                  <c:v>64.110412141706007</c:v>
                </c:pt>
                <c:pt idx="840">
                  <c:v>64.12176355537467</c:v>
                </c:pt>
                <c:pt idx="841">
                  <c:v>64.133108388076025</c:v>
                </c:pt>
                <c:pt idx="842">
                  <c:v>64.144446655514486</c:v>
                </c:pt>
                <c:pt idx="843">
                  <c:v>64.155778373346834</c:v>
                </c:pt>
                <c:pt idx="844">
                  <c:v>64.167103557182529</c:v>
                </c:pt>
                <c:pt idx="845">
                  <c:v>64.178422222583848</c:v>
                </c:pt>
                <c:pt idx="846">
                  <c:v>64.189734385066117</c:v>
                </c:pt>
                <c:pt idx="847">
                  <c:v>64.201040060097938</c:v>
                </c:pt>
                <c:pt idx="848">
                  <c:v>64.212339263101356</c:v>
                </c:pt>
                <c:pt idx="849">
                  <c:v>64.223632009452132</c:v>
                </c:pt>
                <c:pt idx="850">
                  <c:v>64.23491831447987</c:v>
                </c:pt>
                <c:pt idx="851">
                  <c:v>64.246198193468317</c:v>
                </c:pt>
                <c:pt idx="852">
                  <c:v>64.257471661655458</c:v>
                </c:pt>
                <c:pt idx="853">
                  <c:v>64.26873873423385</c:v>
                </c:pt>
                <c:pt idx="854">
                  <c:v>64.279999426350685</c:v>
                </c:pt>
                <c:pt idx="855">
                  <c:v>64.291253753108066</c:v>
                </c:pt>
                <c:pt idx="856">
                  <c:v>64.302501729563261</c:v>
                </c:pt>
                <c:pt idx="857">
                  <c:v>64.313743370728801</c:v>
                </c:pt>
                <c:pt idx="858">
                  <c:v>64.324978691572696</c:v>
                </c:pt>
                <c:pt idx="859">
                  <c:v>64.336207707018687</c:v>
                </c:pt>
                <c:pt idx="860">
                  <c:v>64.347430431946407</c:v>
                </c:pt>
                <c:pt idx="861">
                  <c:v>64.358646881191589</c:v>
                </c:pt>
                <c:pt idx="862">
                  <c:v>64.369857069546214</c:v>
                </c:pt>
                <c:pt idx="863">
                  <c:v>64.381061011758774</c:v>
                </c:pt>
                <c:pt idx="864">
                  <c:v>64.392258722534422</c:v>
                </c:pt>
                <c:pt idx="865">
                  <c:v>64.403450216535163</c:v>
                </c:pt>
                <c:pt idx="866">
                  <c:v>64.414635508380059</c:v>
                </c:pt>
                <c:pt idx="867">
                  <c:v>64.425814612645397</c:v>
                </c:pt>
                <c:pt idx="868">
                  <c:v>64.436987543864916</c:v>
                </c:pt>
                <c:pt idx="869">
                  <c:v>64.448154316529923</c:v>
                </c:pt>
                <c:pt idx="870">
                  <c:v>64.459314945089602</c:v>
                </c:pt>
                <c:pt idx="871">
                  <c:v>64.470469443951032</c:v>
                </c:pt>
                <c:pt idx="872">
                  <c:v>64.481617827479525</c:v>
                </c:pt>
                <c:pt idx="873">
                  <c:v>64.492760109998699</c:v>
                </c:pt>
                <c:pt idx="874">
                  <c:v>64.503896305790704</c:v>
                </c:pt>
                <c:pt idx="875">
                  <c:v>64.515026429096451</c:v>
                </c:pt>
                <c:pt idx="876">
                  <c:v>64.526150494115711</c:v>
                </c:pt>
                <c:pt idx="877">
                  <c:v>64.537268515007298</c:v>
                </c:pt>
                <c:pt idx="878">
                  <c:v>64.548380505889313</c:v>
                </c:pt>
                <c:pt idx="879">
                  <c:v>64.559486480839297</c:v>
                </c:pt>
                <c:pt idx="880">
                  <c:v>64.57058645389435</c:v>
                </c:pt>
                <c:pt idx="881">
                  <c:v>64.581680439051368</c:v>
                </c:pt>
                <c:pt idx="882">
                  <c:v>64.592768450267201</c:v>
                </c:pt>
                <c:pt idx="883">
                  <c:v>64.603850501458837</c:v>
                </c:pt>
                <c:pt idx="884">
                  <c:v>64.614926606503545</c:v>
                </c:pt>
                <c:pt idx="885">
                  <c:v>64.625996779239046</c:v>
                </c:pt>
                <c:pt idx="886">
                  <c:v>64.637061033463738</c:v>
                </c:pt>
                <c:pt idx="887">
                  <c:v>64.648119382936812</c:v>
                </c:pt>
                <c:pt idx="888">
                  <c:v>64.659171841378424</c:v>
                </c:pt>
                <c:pt idx="889">
                  <c:v>64.670218422469887</c:v>
                </c:pt>
                <c:pt idx="890">
                  <c:v>64.68125913985385</c:v>
                </c:pt>
                <c:pt idx="891">
                  <c:v>64.692294007134393</c:v>
                </c:pt>
                <c:pt idx="892">
                  <c:v>64.703323037877269</c:v>
                </c:pt>
                <c:pt idx="893">
                  <c:v>64.714346245610045</c:v>
                </c:pt>
                <c:pt idx="894">
                  <c:v>64.725363643822263</c:v>
                </c:pt>
                <c:pt idx="895">
                  <c:v>64.736375245965561</c:v>
                </c:pt>
                <c:pt idx="896">
                  <c:v>64.747381065453936</c:v>
                </c:pt>
                <c:pt idx="897">
                  <c:v>64.758381115663795</c:v>
                </c:pt>
                <c:pt idx="898">
                  <c:v>64.76937540993417</c:v>
                </c:pt>
                <c:pt idx="899">
                  <c:v>64.780363961566891</c:v>
                </c:pt>
                <c:pt idx="900">
                  <c:v>64.791346783826725</c:v>
                </c:pt>
                <c:pt idx="901">
                  <c:v>64.802323889941505</c:v>
                </c:pt>
                <c:pt idx="902">
                  <c:v>64.813295293102328</c:v>
                </c:pt>
                <c:pt idx="903">
                  <c:v>64.824261006463715</c:v>
                </c:pt>
                <c:pt idx="904">
                  <c:v>64.835221043143733</c:v>
                </c:pt>
                <c:pt idx="905">
                  <c:v>64.84617541622417</c:v>
                </c:pt>
                <c:pt idx="906">
                  <c:v>64.857124138750692</c:v>
                </c:pt>
                <c:pt idx="907">
                  <c:v>64.868067223732979</c:v>
                </c:pt>
                <c:pt idx="908">
                  <c:v>64.879004684144888</c:v>
                </c:pt>
                <c:pt idx="909">
                  <c:v>64.889936532924622</c:v>
                </c:pt>
                <c:pt idx="910">
                  <c:v>64.900862782974826</c:v>
                </c:pt>
                <c:pt idx="911">
                  <c:v>64.911783447162804</c:v>
                </c:pt>
                <c:pt idx="912">
                  <c:v>64.922698538320617</c:v>
                </c:pt>
                <c:pt idx="913">
                  <c:v>64.933608069245281</c:v>
                </c:pt>
                <c:pt idx="914">
                  <c:v>64.944512052698869</c:v>
                </c:pt>
                <c:pt idx="915">
                  <c:v>64.955410501408636</c:v>
                </c:pt>
                <c:pt idx="916">
                  <c:v>64.966303428067292</c:v>
                </c:pt>
                <c:pt idx="917">
                  <c:v>64.977190845332956</c:v>
                </c:pt>
                <c:pt idx="918">
                  <c:v>64.988072765829472</c:v>
                </c:pt>
                <c:pt idx="919">
                  <c:v>64.998949202146463</c:v>
                </c:pt>
                <c:pt idx="920">
                  <c:v>65.009820166839518</c:v>
                </c:pt>
                <c:pt idx="921">
                  <c:v>65.020685672430261</c:v>
                </c:pt>
                <c:pt idx="922">
                  <c:v>65.031545731406567</c:v>
                </c:pt>
                <c:pt idx="923">
                  <c:v>65.042400356222728</c:v>
                </c:pt>
                <c:pt idx="924">
                  <c:v>65.053249559299474</c:v>
                </c:pt>
                <c:pt idx="925">
                  <c:v>65.064093353024191</c:v>
                </c:pt>
                <c:pt idx="926">
                  <c:v>65.07493174975113</c:v>
                </c:pt>
                <c:pt idx="927">
                  <c:v>65.085764761801357</c:v>
                </c:pt>
                <c:pt idx="928">
                  <c:v>65.096592401463084</c:v>
                </c:pt>
                <c:pt idx="929">
                  <c:v>65.107414680991695</c:v>
                </c:pt>
                <c:pt idx="930">
                  <c:v>65.11823161260989</c:v>
                </c:pt>
                <c:pt idx="931">
                  <c:v>65.129043208507895</c:v>
                </c:pt>
                <c:pt idx="932">
                  <c:v>65.13984948084348</c:v>
                </c:pt>
                <c:pt idx="933">
                  <c:v>65.150650441742187</c:v>
                </c:pt>
                <c:pt idx="934">
                  <c:v>65.161446103297436</c:v>
                </c:pt>
                <c:pt idx="935">
                  <c:v>65.172236477570635</c:v>
                </c:pt>
                <c:pt idx="936">
                  <c:v>65.183021576591358</c:v>
                </c:pt>
                <c:pt idx="937">
                  <c:v>65.193801412357431</c:v>
                </c:pt>
                <c:pt idx="938">
                  <c:v>65.204575996835089</c:v>
                </c:pt>
                <c:pt idx="939">
                  <c:v>65.215345341959093</c:v>
                </c:pt>
                <c:pt idx="940">
                  <c:v>65.22610945963288</c:v>
                </c:pt>
                <c:pt idx="941">
                  <c:v>65.236868361728625</c:v>
                </c:pt>
                <c:pt idx="942">
                  <c:v>65.247622060087522</c:v>
                </c:pt>
                <c:pt idx="943">
                  <c:v>65.258370566519687</c:v>
                </c:pt>
                <c:pt idx="944">
                  <c:v>65.269113892804555</c:v>
                </c:pt>
                <c:pt idx="945">
                  <c:v>65.279852050690707</c:v>
                </c:pt>
                <c:pt idx="946">
                  <c:v>65.290585051896258</c:v>
                </c:pt>
                <c:pt idx="947">
                  <c:v>65.301312908108841</c:v>
                </c:pt>
                <c:pt idx="948">
                  <c:v>65.312035630985747</c:v>
                </c:pt>
                <c:pt idx="949">
                  <c:v>65.322753232154099</c:v>
                </c:pt>
                <c:pt idx="950">
                  <c:v>65.333465723210935</c:v>
                </c:pt>
                <c:pt idx="951">
                  <c:v>65.344173115723308</c:v>
                </c:pt>
                <c:pt idx="952">
                  <c:v>65.354875421228471</c:v>
                </c:pt>
                <c:pt idx="953">
                  <c:v>65.365572651233975</c:v>
                </c:pt>
                <c:pt idx="954">
                  <c:v>65.376264817217731</c:v>
                </c:pt>
                <c:pt idx="955">
                  <c:v>65.386951930628243</c:v>
                </c:pt>
                <c:pt idx="956">
                  <c:v>65.397634002884644</c:v>
                </c:pt>
                <c:pt idx="957">
                  <c:v>65.408311045376806</c:v>
                </c:pt>
                <c:pt idx="958">
                  <c:v>65.418983069465526</c:v>
                </c:pt>
                <c:pt idx="959">
                  <c:v>65.42965008648261</c:v>
                </c:pt>
                <c:pt idx="960">
                  <c:v>65.440312107730961</c:v>
                </c:pt>
                <c:pt idx="961">
                  <c:v>65.450969144484759</c:v>
                </c:pt>
                <c:pt idx="962">
                  <c:v>65.461621207989509</c:v>
                </c:pt>
                <c:pt idx="963">
                  <c:v>65.472268309462208</c:v>
                </c:pt>
                <c:pt idx="964">
                  <c:v>65.482910460091446</c:v>
                </c:pt>
                <c:pt idx="965">
                  <c:v>65.493547671037504</c:v>
                </c:pt>
                <c:pt idx="966">
                  <c:v>65.504179953432484</c:v>
                </c:pt>
                <c:pt idx="967">
                  <c:v>65.514807318380434</c:v>
                </c:pt>
                <c:pt idx="968">
                  <c:v>65.525429776957424</c:v>
                </c:pt>
                <c:pt idx="969">
                  <c:v>65.536047340211709</c:v>
                </c:pt>
                <c:pt idx="970">
                  <c:v>65.546660019163795</c:v>
                </c:pt>
                <c:pt idx="971">
                  <c:v>65.557267824806587</c:v>
                </c:pt>
                <c:pt idx="972">
                  <c:v>65.567870768105465</c:v>
                </c:pt>
                <c:pt idx="973">
                  <c:v>65.578468859998424</c:v>
                </c:pt>
                <c:pt idx="974">
                  <c:v>65.58906211139616</c:v>
                </c:pt>
                <c:pt idx="975">
                  <c:v>65.599650533182199</c:v>
                </c:pt>
                <c:pt idx="976">
                  <c:v>65.610234136213023</c:v>
                </c:pt>
                <c:pt idx="977">
                  <c:v>65.620812931318085</c:v>
                </c:pt>
                <c:pt idx="978">
                  <c:v>65.631386929300078</c:v>
                </c:pt>
                <c:pt idx="979">
                  <c:v>65.64195614093488</c:v>
                </c:pt>
                <c:pt idx="980">
                  <c:v>65.652520576971767</c:v>
                </c:pt>
                <c:pt idx="981">
                  <c:v>65.663080248133468</c:v>
                </c:pt>
                <c:pt idx="982">
                  <c:v>65.673635165116281</c:v>
                </c:pt>
                <c:pt idx="983">
                  <c:v>65.684185338590211</c:v>
                </c:pt>
                <c:pt idx="984">
                  <c:v>65.694730779199034</c:v>
                </c:pt>
                <c:pt idx="985">
                  <c:v>65.705271497560403</c:v>
                </c:pt>
                <c:pt idx="986">
                  <c:v>65.715807504265982</c:v>
                </c:pt>
                <c:pt idx="987">
                  <c:v>65.726338809881526</c:v>
                </c:pt>
                <c:pt idx="988">
                  <c:v>65.736865424946998</c:v>
                </c:pt>
                <c:pt idx="989">
                  <c:v>65.747387359976642</c:v>
                </c:pt>
                <c:pt idx="990">
                  <c:v>65.757904625459119</c:v>
                </c:pt>
                <c:pt idx="991">
                  <c:v>65.768417231857612</c:v>
                </c:pt>
                <c:pt idx="992">
                  <c:v>65.778925189609893</c:v>
                </c:pt>
                <c:pt idx="993">
                  <c:v>65.789428509128456</c:v>
                </c:pt>
                <c:pt idx="994">
                  <c:v>65.799927200800568</c:v>
                </c:pt>
                <c:pt idx="995">
                  <c:v>65.810421274988457</c:v>
                </c:pt>
                <c:pt idx="996">
                  <c:v>65.820910742029326</c:v>
                </c:pt>
                <c:pt idx="997">
                  <c:v>65.831395612235468</c:v>
                </c:pt>
                <c:pt idx="998">
                  <c:v>65.841875895894447</c:v>
                </c:pt>
                <c:pt idx="999">
                  <c:v>65.852351603269042</c:v>
                </c:pt>
                <c:pt idx="1000">
                  <c:v>65.86282274459748</c:v>
                </c:pt>
                <c:pt idx="1001">
                  <c:v>65.873289330093513</c:v>
                </c:pt>
                <c:pt idx="1002">
                  <c:v>65.883751369946424</c:v>
                </c:pt>
                <c:pt idx="1003">
                  <c:v>65.894208874321222</c:v>
                </c:pt>
                <c:pt idx="1004">
                  <c:v>65.904661853358689</c:v>
                </c:pt>
                <c:pt idx="1005">
                  <c:v>65.915110317175504</c:v>
                </c:pt>
                <c:pt idx="1006">
                  <c:v>65.925554275864314</c:v>
                </c:pt>
                <c:pt idx="1007">
                  <c:v>65.93599373949381</c:v>
                </c:pt>
                <c:pt idx="1008">
                  <c:v>65.946428718108891</c:v>
                </c:pt>
                <c:pt idx="1009">
                  <c:v>65.956859221730681</c:v>
                </c:pt>
                <c:pt idx="1010">
                  <c:v>65.967285260356675</c:v>
                </c:pt>
                <c:pt idx="1011">
                  <c:v>65.977706843960789</c:v>
                </c:pt>
                <c:pt idx="1012">
                  <c:v>65.988123982493477</c:v>
                </c:pt>
                <c:pt idx="1013">
                  <c:v>65.998536685881874</c:v>
                </c:pt>
                <c:pt idx="1014">
                  <c:v>66.008944964029737</c:v>
                </c:pt>
                <c:pt idx="1015">
                  <c:v>66.019348826817719</c:v>
                </c:pt>
                <c:pt idx="1016">
                  <c:v>66.029748284103334</c:v>
                </c:pt>
                <c:pt idx="1017">
                  <c:v>66.040143345721077</c:v>
                </c:pt>
                <c:pt idx="1018">
                  <c:v>66.050534021482576</c:v>
                </c:pt>
                <c:pt idx="1019">
                  <c:v>66.060920321176553</c:v>
                </c:pt>
                <c:pt idx="1020">
                  <c:v>66.071302254569076</c:v>
                </c:pt>
                <c:pt idx="1021">
                  <c:v>66.081679831403463</c:v>
                </c:pt>
                <c:pt idx="1022">
                  <c:v>66.092053061400549</c:v>
                </c:pt>
                <c:pt idx="1023">
                  <c:v>66.102421954258659</c:v>
                </c:pt>
                <c:pt idx="1024">
                  <c:v>66.112786519653724</c:v>
                </c:pt>
                <c:pt idx="1025">
                  <c:v>66.123146767239405</c:v>
                </c:pt>
                <c:pt idx="1026">
                  <c:v>66.133502706647107</c:v>
                </c:pt>
                <c:pt idx="1027">
                  <c:v>66.143854347486126</c:v>
                </c:pt>
                <c:pt idx="1028">
                  <c:v>66.15420169934373</c:v>
                </c:pt>
                <c:pt idx="1029">
                  <c:v>66.164544771785216</c:v>
                </c:pt>
                <c:pt idx="1030">
                  <c:v>66.174883574353984</c:v>
                </c:pt>
                <c:pt idx="1031">
                  <c:v>66.18521811657169</c:v>
                </c:pt>
                <c:pt idx="1032">
                  <c:v>66.195548407938261</c:v>
                </c:pt>
                <c:pt idx="1033">
                  <c:v>66.205874457932026</c:v>
                </c:pt>
                <c:pt idx="1034">
                  <c:v>66.21619627600974</c:v>
                </c:pt>
                <c:pt idx="1035">
                  <c:v>66.22651387160677</c:v>
                </c:pt>
                <c:pt idx="1036">
                  <c:v>66.23682725413704</c:v>
                </c:pt>
                <c:pt idx="1037">
                  <c:v>66.247136432993258</c:v>
                </c:pt>
                <c:pt idx="1038">
                  <c:v>66.257441417546872</c:v>
                </c:pt>
                <c:pt idx="1039">
                  <c:v>66.267742217148225</c:v>
                </c:pt>
                <c:pt idx="1040">
                  <c:v>66.278038841126673</c:v>
                </c:pt>
                <c:pt idx="1041">
                  <c:v>66.28833129879051</c:v>
                </c:pt>
                <c:pt idx="1042">
                  <c:v>66.298619599427241</c:v>
                </c:pt>
                <c:pt idx="1043">
                  <c:v>66.308903752303507</c:v>
                </c:pt>
                <c:pt idx="1044">
                  <c:v>66.319183766665319</c:v>
                </c:pt>
                <c:pt idx="1045">
                  <c:v>66.329459651737949</c:v>
                </c:pt>
                <c:pt idx="1046">
                  <c:v>66.339731416726181</c:v>
                </c:pt>
                <c:pt idx="1047">
                  <c:v>66.349999070814263</c:v>
                </c:pt>
                <c:pt idx="1048">
                  <c:v>66.360262623166108</c:v>
                </c:pt>
                <c:pt idx="1049">
                  <c:v>66.370522082925277</c:v>
                </c:pt>
                <c:pt idx="1050">
                  <c:v>66.380777459215068</c:v>
                </c:pt>
                <c:pt idx="1051">
                  <c:v>66.3910287611386</c:v>
                </c:pt>
                <c:pt idx="1052">
                  <c:v>66.401275997778981</c:v>
                </c:pt>
                <c:pt idx="1053">
                  <c:v>66.411519178199228</c:v>
                </c:pt>
                <c:pt idx="1054">
                  <c:v>66.42175831144246</c:v>
                </c:pt>
                <c:pt idx="1055">
                  <c:v>66.431993406531916</c:v>
                </c:pt>
                <c:pt idx="1056">
                  <c:v>66.442224472471082</c:v>
                </c:pt>
                <c:pt idx="1057">
                  <c:v>66.45245151824372</c:v>
                </c:pt>
                <c:pt idx="1058">
                  <c:v>66.462674552813951</c:v>
                </c:pt>
                <c:pt idx="1059">
                  <c:v>66.472893585126343</c:v>
                </c:pt>
                <c:pt idx="1060">
                  <c:v>66.483108624105995</c:v>
                </c:pt>
                <c:pt idx="1061">
                  <c:v>66.493319678658608</c:v>
                </c:pt>
                <c:pt idx="1062">
                  <c:v>66.503526757670514</c:v>
                </c:pt>
                <c:pt idx="1063">
                  <c:v>66.513729870008802</c:v>
                </c:pt>
                <c:pt idx="1064">
                  <c:v>66.523929024521408</c:v>
                </c:pt>
                <c:pt idx="1065">
                  <c:v>66.534124230037108</c:v>
                </c:pt>
                <c:pt idx="1066">
                  <c:v>66.544315495365666</c:v>
                </c:pt>
                <c:pt idx="1067">
                  <c:v>66.55450282929786</c:v>
                </c:pt>
                <c:pt idx="1068">
                  <c:v>66.564686240605596</c:v>
                </c:pt>
                <c:pt idx="1069">
                  <c:v>66.57486573804195</c:v>
                </c:pt>
                <c:pt idx="1070">
                  <c:v>66.585041330341227</c:v>
                </c:pt>
                <c:pt idx="1071">
                  <c:v>66.595213026219099</c:v>
                </c:pt>
                <c:pt idx="1072">
                  <c:v>66.605380834372582</c:v>
                </c:pt>
                <c:pt idx="1073">
                  <c:v>66.615544763480187</c:v>
                </c:pt>
                <c:pt idx="1074">
                  <c:v>66.625704822201925</c:v>
                </c:pt>
                <c:pt idx="1075">
                  <c:v>66.635861019179458</c:v>
                </c:pt>
                <c:pt idx="1076">
                  <c:v>66.646013363036062</c:v>
                </c:pt>
                <c:pt idx="1077">
                  <c:v>66.656161862376834</c:v>
                </c:pt>
                <c:pt idx="1078">
                  <c:v>66.666306525788599</c:v>
                </c:pt>
                <c:pt idx="1079">
                  <c:v>66.676447361840133</c:v>
                </c:pt>
                <c:pt idx="1080">
                  <c:v>66.68658437908212</c:v>
                </c:pt>
                <c:pt idx="1081">
                  <c:v>66.696717586047257</c:v>
                </c:pt>
                <c:pt idx="1082">
                  <c:v>66.706846991250373</c:v>
                </c:pt>
                <c:pt idx="1083">
                  <c:v>66.716972603188424</c:v>
                </c:pt>
                <c:pt idx="1084">
                  <c:v>66.727094430340586</c:v>
                </c:pt>
                <c:pt idx="1085">
                  <c:v>66.737212481168328</c:v>
                </c:pt>
                <c:pt idx="1086">
                  <c:v>66.747326764115485</c:v>
                </c:pt>
                <c:pt idx="1087">
                  <c:v>66.757437287608312</c:v>
                </c:pt>
                <c:pt idx="1088">
                  <c:v>66.767544060055542</c:v>
                </c:pt>
                <c:pt idx="1089">
                  <c:v>66.7776470898485</c:v>
                </c:pt>
                <c:pt idx="1090">
                  <c:v>66.787746385361061</c:v>
                </c:pt>
                <c:pt idx="1091">
                  <c:v>66.797841954949902</c:v>
                </c:pt>
                <c:pt idx="1092">
                  <c:v>66.807933806954338</c:v>
                </c:pt>
                <c:pt idx="1093">
                  <c:v>66.818021949696586</c:v>
                </c:pt>
                <c:pt idx="1094">
                  <c:v>66.828106391481725</c:v>
                </c:pt>
                <c:pt idx="1095">
                  <c:v>66.838187140597739</c:v>
                </c:pt>
                <c:pt idx="1096">
                  <c:v>66.848264205315687</c:v>
                </c:pt>
                <c:pt idx="1097">
                  <c:v>66.858337593889686</c:v>
                </c:pt>
                <c:pt idx="1098">
                  <c:v>66.86840731455699</c:v>
                </c:pt>
                <c:pt idx="1099">
                  <c:v>66.87847337553805</c:v>
                </c:pt>
                <c:pt idx="1100">
                  <c:v>66.888535785036595</c:v>
                </c:pt>
                <c:pt idx="1101">
                  <c:v>66.898594551239697</c:v>
                </c:pt>
                <c:pt idx="1102">
                  <c:v>66.908649682317801</c:v>
                </c:pt>
                <c:pt idx="1103">
                  <c:v>66.91870118642484</c:v>
                </c:pt>
                <c:pt idx="1104">
                  <c:v>66.928749071698221</c:v>
                </c:pt>
                <c:pt idx="1105">
                  <c:v>66.938793346258976</c:v>
                </c:pt>
                <c:pt idx="1106">
                  <c:v>66.94883401821177</c:v>
                </c:pt>
                <c:pt idx="1107">
                  <c:v>66.958871095644966</c:v>
                </c:pt>
                <c:pt idx="1108">
                  <c:v>66.968904586630686</c:v>
                </c:pt>
                <c:pt idx="1109">
                  <c:v>66.97893449922492</c:v>
                </c:pt>
                <c:pt idx="1110">
                  <c:v>66.988960841467474</c:v>
                </c:pt>
                <c:pt idx="1111">
                  <c:v>66.998983621382195</c:v>
                </c:pt>
                <c:pt idx="1112">
                  <c:v>67.00900284697687</c:v>
                </c:pt>
                <c:pt idx="1113">
                  <c:v>67.0190185262434</c:v>
                </c:pt>
                <c:pt idx="1114">
                  <c:v>67.02903066715777</c:v>
                </c:pt>
                <c:pt idx="1115">
                  <c:v>67.039039277680217</c:v>
                </c:pt>
                <c:pt idx="1116">
                  <c:v>67.049044365755165</c:v>
                </c:pt>
                <c:pt idx="1117">
                  <c:v>67.059045939311403</c:v>
                </c:pt>
                <c:pt idx="1118">
                  <c:v>67.069044006262033</c:v>
                </c:pt>
                <c:pt idx="1119">
                  <c:v>67.079038574504636</c:v>
                </c:pt>
                <c:pt idx="1120">
                  <c:v>67.089029651921237</c:v>
                </c:pt>
                <c:pt idx="1121">
                  <c:v>67.099017246378452</c:v>
                </c:pt>
                <c:pt idx="1122">
                  <c:v>67.109001365727451</c:v>
                </c:pt>
                <c:pt idx="1123">
                  <c:v>67.118982017804072</c:v>
                </c:pt>
                <c:pt idx="1124">
                  <c:v>67.128959210428903</c:v>
                </c:pt>
                <c:pt idx="1125">
                  <c:v>67.138932951407284</c:v>
                </c:pt>
                <c:pt idx="1126">
                  <c:v>67.148903248529379</c:v>
                </c:pt>
                <c:pt idx="1127">
                  <c:v>67.158870109570259</c:v>
                </c:pt>
                <c:pt idx="1128">
                  <c:v>67.168833542289931</c:v>
                </c:pt>
                <c:pt idx="1129">
                  <c:v>67.178793554433412</c:v>
                </c:pt>
                <c:pt idx="1130">
                  <c:v>67.18875015373078</c:v>
                </c:pt>
                <c:pt idx="1131">
                  <c:v>67.198703347897194</c:v>
                </c:pt>
                <c:pt idx="1132">
                  <c:v>67.208653144633047</c:v>
                </c:pt>
                <c:pt idx="1133">
                  <c:v>67.218599551623882</c:v>
                </c:pt>
                <c:pt idx="1134">
                  <c:v>67.228542576540619</c:v>
                </c:pt>
                <c:pt idx="1135">
                  <c:v>67.238482227039412</c:v>
                </c:pt>
                <c:pt idx="1136">
                  <c:v>67.248418510761894</c:v>
                </c:pt>
                <c:pt idx="1137">
                  <c:v>67.258351435335072</c:v>
                </c:pt>
                <c:pt idx="1138">
                  <c:v>67.268281008371545</c:v>
                </c:pt>
                <c:pt idx="1139">
                  <c:v>67.278207237469374</c:v>
                </c:pt>
                <c:pt idx="1140">
                  <c:v>67.288130130212281</c:v>
                </c:pt>
                <c:pt idx="1141">
                  <c:v>67.298049694169649</c:v>
                </c:pt>
                <c:pt idx="1142">
                  <c:v>67.307965936896579</c:v>
                </c:pt>
                <c:pt idx="1143">
                  <c:v>67.317878865933935</c:v>
                </c:pt>
                <c:pt idx="1144">
                  <c:v>67.327788488808409</c:v>
                </c:pt>
                <c:pt idx="1145">
                  <c:v>67.33769481303257</c:v>
                </c:pt>
                <c:pt idx="1146">
                  <c:v>67.347597846104946</c:v>
                </c:pt>
                <c:pt idx="1147">
                  <c:v>67.357497595509997</c:v>
                </c:pt>
                <c:pt idx="1148">
                  <c:v>67.367394068718284</c:v>
                </c:pt>
                <c:pt idx="1149">
                  <c:v>67.377287273186397</c:v>
                </c:pt>
                <c:pt idx="1150">
                  <c:v>67.387177216357088</c:v>
                </c:pt>
                <c:pt idx="1151">
                  <c:v>67.397063905659351</c:v>
                </c:pt>
                <c:pt idx="1152">
                  <c:v>67.406947348508353</c:v>
                </c:pt>
                <c:pt idx="1153">
                  <c:v>67.416827552305591</c:v>
                </c:pt>
                <c:pt idx="1154">
                  <c:v>67.426704524438918</c:v>
                </c:pt>
                <c:pt idx="1155">
                  <c:v>67.436578272282588</c:v>
                </c:pt>
                <c:pt idx="1156">
                  <c:v>67.446448803197285</c:v>
                </c:pt>
                <c:pt idx="1157">
                  <c:v>67.456316124530218</c:v>
                </c:pt>
                <c:pt idx="1158">
                  <c:v>67.466180243615113</c:v>
                </c:pt>
                <c:pt idx="1159">
                  <c:v>67.476041167772365</c:v>
                </c:pt>
                <c:pt idx="1160">
                  <c:v>67.485898904308954</c:v>
                </c:pt>
                <c:pt idx="1161">
                  <c:v>67.495753460518586</c:v>
                </c:pt>
                <c:pt idx="1162">
                  <c:v>67.505604843681766</c:v>
                </c:pt>
                <c:pt idx="1163">
                  <c:v>67.515453061065728</c:v>
                </c:pt>
                <c:pt idx="1164">
                  <c:v>67.525298119924599</c:v>
                </c:pt>
                <c:pt idx="1165">
                  <c:v>67.535140027499423</c:v>
                </c:pt>
                <c:pt idx="1166">
                  <c:v>67.544978791018153</c:v>
                </c:pt>
                <c:pt idx="1167">
                  <c:v>67.554814417695781</c:v>
                </c:pt>
                <c:pt idx="1168">
                  <c:v>67.56464691473434</c:v>
                </c:pt>
                <c:pt idx="1169">
                  <c:v>67.574476289322945</c:v>
                </c:pt>
                <c:pt idx="1170">
                  <c:v>67.584302548637879</c:v>
                </c:pt>
                <c:pt idx="1171">
                  <c:v>67.594125699842607</c:v>
                </c:pt>
                <c:pt idx="1172">
                  <c:v>67.603945750087817</c:v>
                </c:pt>
                <c:pt idx="1173">
                  <c:v>67.613762706511551</c:v>
                </c:pt>
                <c:pt idx="1174">
                  <c:v>67.623576576239117</c:v>
                </c:pt>
                <c:pt idx="1175">
                  <c:v>67.633387366383275</c:v>
                </c:pt>
                <c:pt idx="1176">
                  <c:v>67.643195084044166</c:v>
                </c:pt>
                <c:pt idx="1177">
                  <c:v>67.652999736309425</c:v>
                </c:pt>
                <c:pt idx="1178">
                  <c:v>67.662801330254268</c:v>
                </c:pt>
                <c:pt idx="1179">
                  <c:v>67.67259987294139</c:v>
                </c:pt>
                <c:pt idx="1180">
                  <c:v>67.682395371421208</c:v>
                </c:pt>
                <c:pt idx="1181">
                  <c:v>67.692187832731733</c:v>
                </c:pt>
                <c:pt idx="1182">
                  <c:v>67.70197726389874</c:v>
                </c:pt>
                <c:pt idx="1183">
                  <c:v>67.711763671935742</c:v>
                </c:pt>
                <c:pt idx="1184">
                  <c:v>67.721547063844056</c:v>
                </c:pt>
                <c:pt idx="1185">
                  <c:v>67.73132744661288</c:v>
                </c:pt>
                <c:pt idx="1186">
                  <c:v>67.741104827219289</c:v>
                </c:pt>
                <c:pt idx="1187">
                  <c:v>67.750879212628291</c:v>
                </c:pt>
                <c:pt idx="1188">
                  <c:v>67.760650609792947</c:v>
                </c:pt>
                <c:pt idx="1189">
                  <c:v>67.770419025654263</c:v>
                </c:pt>
                <c:pt idx="1190">
                  <c:v>67.780184467141396</c:v>
                </c:pt>
                <c:pt idx="1191">
                  <c:v>67.789946941171621</c:v>
                </c:pt>
                <c:pt idx="1192">
                  <c:v>67.799706454650334</c:v>
                </c:pt>
                <c:pt idx="1193">
                  <c:v>67.80946301447122</c:v>
                </c:pt>
                <c:pt idx="1194">
                  <c:v>67.81921662751617</c:v>
                </c:pt>
                <c:pt idx="1195">
                  <c:v>67.828967300655407</c:v>
                </c:pt>
                <c:pt idx="1196">
                  <c:v>67.838715040747502</c:v>
                </c:pt>
                <c:pt idx="1197">
                  <c:v>67.848459854639401</c:v>
                </c:pt>
                <c:pt idx="1198">
                  <c:v>67.858201749166483</c:v>
                </c:pt>
                <c:pt idx="1199">
                  <c:v>67.867940731152672</c:v>
                </c:pt>
                <c:pt idx="1200">
                  <c:v>67.877676807410339</c:v>
                </c:pt>
                <c:pt idx="1201">
                  <c:v>67.887409984740458</c:v>
                </c:pt>
                <c:pt idx="1202">
                  <c:v>67.897140269932606</c:v>
                </c:pt>
                <c:pt idx="1203">
                  <c:v>67.90686766976502</c:v>
                </c:pt>
                <c:pt idx="1204">
                  <c:v>67.916592191004639</c:v>
                </c:pt>
                <c:pt idx="1205">
                  <c:v>67.926313840407147</c:v>
                </c:pt>
                <c:pt idx="1206">
                  <c:v>67.936032624716987</c:v>
                </c:pt>
                <c:pt idx="1207">
                  <c:v>67.945748550667446</c:v>
                </c:pt>
                <c:pt idx="1208">
                  <c:v>67.955461624980671</c:v>
                </c:pt>
                <c:pt idx="1209">
                  <c:v>67.965171854367753</c:v>
                </c:pt>
                <c:pt idx="1210">
                  <c:v>67.974879245528669</c:v>
                </c:pt>
                <c:pt idx="1211">
                  <c:v>67.984583805152468</c:v>
                </c:pt>
                <c:pt idx="1212">
                  <c:v>67.994285539917172</c:v>
                </c:pt>
                <c:pt idx="1213">
                  <c:v>68.003984456489917</c:v>
                </c:pt>
                <c:pt idx="1214">
                  <c:v>68.013680561526954</c:v>
                </c:pt>
                <c:pt idx="1215">
                  <c:v>68.02337386167369</c:v>
                </c:pt>
                <c:pt idx="1216">
                  <c:v>68.033064363564733</c:v>
                </c:pt>
                <c:pt idx="1217">
                  <c:v>68.042752073823948</c:v>
                </c:pt>
                <c:pt idx="1218">
                  <c:v>68.052436999064483</c:v>
                </c:pt>
                <c:pt idx="1219">
                  <c:v>68.062119145888801</c:v>
                </c:pt>
                <c:pt idx="1220">
                  <c:v>68.07179852088872</c:v>
                </c:pt>
                <c:pt idx="1221">
                  <c:v>68.081475130645501</c:v>
                </c:pt>
                <c:pt idx="1222">
                  <c:v>68.09114898172983</c:v>
                </c:pt>
                <c:pt idx="1223">
                  <c:v>68.10082008070188</c:v>
                </c:pt>
                <c:pt idx="1224">
                  <c:v>68.110488434111375</c:v>
                </c:pt>
                <c:pt idx="1225">
                  <c:v>68.120154048497596</c:v>
                </c:pt>
                <c:pt idx="1226">
                  <c:v>68.12981693038941</c:v>
                </c:pt>
                <c:pt idx="1227">
                  <c:v>68.139477086305362</c:v>
                </c:pt>
                <c:pt idx="1228">
                  <c:v>68.149134522753656</c:v>
                </c:pt>
                <c:pt idx="1229">
                  <c:v>68.158789246232288</c:v>
                </c:pt>
                <c:pt idx="1230">
                  <c:v>68.168441263228928</c:v>
                </c:pt>
                <c:pt idx="1231">
                  <c:v>68.178090580221138</c:v>
                </c:pt>
                <c:pt idx="1232">
                  <c:v>68.187737203676264</c:v>
                </c:pt>
                <c:pt idx="1233">
                  <c:v>68.19738114005159</c:v>
                </c:pt>
                <c:pt idx="1234">
                  <c:v>68.207022395794269</c:v>
                </c:pt>
                <c:pt idx="1235">
                  <c:v>68.216660977341462</c:v>
                </c:pt>
                <c:pt idx="1236">
                  <c:v>68.226296891120313</c:v>
                </c:pt>
                <c:pt idx="1237">
                  <c:v>68.235930143547989</c:v>
                </c:pt>
                <c:pt idx="1238">
                  <c:v>68.245560741031781</c:v>
                </c:pt>
                <c:pt idx="1239">
                  <c:v>68.25518868996906</c:v>
                </c:pt>
                <c:pt idx="1240">
                  <c:v>68.264813996747364</c:v>
                </c:pt>
                <c:pt idx="1241">
                  <c:v>68.274436667744425</c:v>
                </c:pt>
                <c:pt idx="1242">
                  <c:v>68.284056709328183</c:v>
                </c:pt>
                <c:pt idx="1243">
                  <c:v>68.293674127856889</c:v>
                </c:pt>
                <c:pt idx="1244">
                  <c:v>68.30328892967907</c:v>
                </c:pt>
                <c:pt idx="1245">
                  <c:v>68.312901121133621</c:v>
                </c:pt>
                <c:pt idx="1246">
                  <c:v>68.322510708549785</c:v>
                </c:pt>
                <c:pt idx="1247">
                  <c:v>68.332117698247259</c:v>
                </c:pt>
                <c:pt idx="1248">
                  <c:v>68.341722096536174</c:v>
                </c:pt>
                <c:pt idx="1249">
                  <c:v>68.351323909717152</c:v>
                </c:pt>
                <c:pt idx="1250">
                  <c:v>68.360923144081383</c:v>
                </c:pt>
                <c:pt idx="1251">
                  <c:v>68.370519805910575</c:v>
                </c:pt>
                <c:pt idx="1252">
                  <c:v>68.380113901477074</c:v>
                </c:pt>
                <c:pt idx="1253">
                  <c:v>68.389705437043844</c:v>
                </c:pt>
                <c:pt idx="1254">
                  <c:v>68.399294418864542</c:v>
                </c:pt>
                <c:pt idx="1255">
                  <c:v>68.408880853183547</c:v>
                </c:pt>
                <c:pt idx="1256">
                  <c:v>68.418464746235969</c:v>
                </c:pt>
                <c:pt idx="1257">
                  <c:v>68.428046104247699</c:v>
                </c:pt>
                <c:pt idx="1258">
                  <c:v>68.437624933435472</c:v>
                </c:pt>
                <c:pt idx="1259">
                  <c:v>68.447201240006876</c:v>
                </c:pt>
                <c:pt idx="1260">
                  <c:v>68.456775030160401</c:v>
                </c:pt>
                <c:pt idx="1261">
                  <c:v>68.466346310085441</c:v>
                </c:pt>
                <c:pt idx="1262">
                  <c:v>68.475915085962384</c:v>
                </c:pt>
                <c:pt idx="1263">
                  <c:v>68.485481363962592</c:v>
                </c:pt>
                <c:pt idx="1264">
                  <c:v>68.495045150248501</c:v>
                </c:pt>
                <c:pt idx="1265">
                  <c:v>68.504606450973569</c:v>
                </c:pt>
                <c:pt idx="1266">
                  <c:v>68.514165272282412</c:v>
                </c:pt>
                <c:pt idx="1267">
                  <c:v>68.523721620310766</c:v>
                </c:pt>
                <c:pt idx="1268">
                  <c:v>68.533275501185543</c:v>
                </c:pt>
                <c:pt idx="1269">
                  <c:v>68.542826921024869</c:v>
                </c:pt>
                <c:pt idx="1270">
                  <c:v>68.552375885938133</c:v>
                </c:pt>
                <c:pt idx="1271">
                  <c:v>68.561922402025971</c:v>
                </c:pt>
                <c:pt idx="1272">
                  <c:v>68.571466475380376</c:v>
                </c:pt>
                <c:pt idx="1273">
                  <c:v>68.581008112084646</c:v>
                </c:pt>
                <c:pt idx="1274">
                  <c:v>68.590547318213538</c:v>
                </c:pt>
                <c:pt idx="1275">
                  <c:v>68.600084099833154</c:v>
                </c:pt>
                <c:pt idx="1276">
                  <c:v>68.60961846300107</c:v>
                </c:pt>
                <c:pt idx="1277">
                  <c:v>68.619150413766391</c:v>
                </c:pt>
                <c:pt idx="1278">
                  <c:v>68.628679958169684</c:v>
                </c:pt>
                <c:pt idx="1279">
                  <c:v>68.638207102243129</c:v>
                </c:pt>
                <c:pt idx="1280">
                  <c:v>68.647731852010452</c:v>
                </c:pt>
                <c:pt idx="1281">
                  <c:v>68.657254213487022</c:v>
                </c:pt>
                <c:pt idx="1282">
                  <c:v>68.666774192679881</c:v>
                </c:pt>
                <c:pt idx="1283">
                  <c:v>68.67629179558773</c:v>
                </c:pt>
                <c:pt idx="1284">
                  <c:v>68.685807028200998</c:v>
                </c:pt>
                <c:pt idx="1285">
                  <c:v>68.6953198965019</c:v>
                </c:pt>
                <c:pt idx="1286">
                  <c:v>68.70483040646441</c:v>
                </c:pt>
                <c:pt idx="1287">
                  <c:v>68.714338564054358</c:v>
                </c:pt>
                <c:pt idx="1288">
                  <c:v>68.723844375229405</c:v>
                </c:pt>
                <c:pt idx="1289">
                  <c:v>68.733347845939107</c:v>
                </c:pt>
                <c:pt idx="1290">
                  <c:v>68.74284898212494</c:v>
                </c:pt>
                <c:pt idx="1291">
                  <c:v>68.752347789720375</c:v>
                </c:pt>
                <c:pt idx="1292">
                  <c:v>68.761844274650798</c:v>
                </c:pt>
                <c:pt idx="1293">
                  <c:v>68.771338442833681</c:v>
                </c:pt>
                <c:pt idx="1294">
                  <c:v>68.780830300178508</c:v>
                </c:pt>
                <c:pt idx="1295">
                  <c:v>68.79031985258689</c:v>
                </c:pt>
                <c:pt idx="1296">
                  <c:v>68.79980710595251</c:v>
                </c:pt>
                <c:pt idx="1297">
                  <c:v>68.80929206616122</c:v>
                </c:pt>
                <c:pt idx="1298">
                  <c:v>68.818774739091069</c:v>
                </c:pt>
                <c:pt idx="1299">
                  <c:v>68.828255130612305</c:v>
                </c:pt>
                <c:pt idx="1300">
                  <c:v>68.837733246587419</c:v>
                </c:pt>
                <c:pt idx="1301">
                  <c:v>68.847209092871196</c:v>
                </c:pt>
                <c:pt idx="1302">
                  <c:v>68.856682675310722</c:v>
                </c:pt>
                <c:pt idx="1303">
                  <c:v>68.866153999745393</c:v>
                </c:pt>
                <c:pt idx="1304">
                  <c:v>68.875623072007059</c:v>
                </c:pt>
                <c:pt idx="1305">
                  <c:v>68.885089897919897</c:v>
                </c:pt>
                <c:pt idx="1306">
                  <c:v>68.894554483300524</c:v>
                </c:pt>
                <c:pt idx="1307">
                  <c:v>68.904016833958096</c:v>
                </c:pt>
                <c:pt idx="1308">
                  <c:v>68.913476955694193</c:v>
                </c:pt>
                <c:pt idx="1309">
                  <c:v>68.922934854302937</c:v>
                </c:pt>
                <c:pt idx="1310">
                  <c:v>68.932390535571059</c:v>
                </c:pt>
                <c:pt idx="1311">
                  <c:v>68.941844005277829</c:v>
                </c:pt>
                <c:pt idx="1312">
                  <c:v>68.951295269195143</c:v>
                </c:pt>
                <c:pt idx="1313">
                  <c:v>68.960744333087604</c:v>
                </c:pt>
                <c:pt idx="1314">
                  <c:v>68.970191202712414</c:v>
                </c:pt>
                <c:pt idx="1315">
                  <c:v>68.979635883819583</c:v>
                </c:pt>
                <c:pt idx="1316">
                  <c:v>68.989078382151774</c:v>
                </c:pt>
                <c:pt idx="1317">
                  <c:v>68.998518703444518</c:v>
                </c:pt>
                <c:pt idx="1318">
                  <c:v>69.007956853426066</c:v>
                </c:pt>
                <c:pt idx="1319">
                  <c:v>69.017392837817582</c:v>
                </c:pt>
                <c:pt idx="1320">
                  <c:v>69.026826662333036</c:v>
                </c:pt>
                <c:pt idx="1321">
                  <c:v>69.036258332679353</c:v>
                </c:pt>
                <c:pt idx="1322">
                  <c:v>69.045687854556292</c:v>
                </c:pt>
                <c:pt idx="1323">
                  <c:v>69.055115233656693</c:v>
                </c:pt>
                <c:pt idx="1324">
                  <c:v>69.064540475666291</c:v>
                </c:pt>
                <c:pt idx="1325">
                  <c:v>69.073963586263872</c:v>
                </c:pt>
                <c:pt idx="1326">
                  <c:v>69.083384571121258</c:v>
                </c:pt>
                <c:pt idx="1327">
                  <c:v>69.092803435903363</c:v>
                </c:pt>
                <c:pt idx="1328">
                  <c:v>69.102220186268198</c:v>
                </c:pt>
                <c:pt idx="1329">
                  <c:v>69.111634827866894</c:v>
                </c:pt>
                <c:pt idx="1330">
                  <c:v>69.121047366343774</c:v>
                </c:pt>
                <c:pt idx="1331">
                  <c:v>69.130457807336342</c:v>
                </c:pt>
                <c:pt idx="1332">
                  <c:v>69.13986615647535</c:v>
                </c:pt>
                <c:pt idx="1333">
                  <c:v>69.149272419384744</c:v>
                </c:pt>
                <c:pt idx="1334">
                  <c:v>69.158676601681819</c:v>
                </c:pt>
                <c:pt idx="1335">
                  <c:v>69.168078708977134</c:v>
                </c:pt>
                <c:pt idx="1336">
                  <c:v>69.177478746874627</c:v>
                </c:pt>
                <c:pt idx="1337">
                  <c:v>69.186876720971554</c:v>
                </c:pt>
                <c:pt idx="1338">
                  <c:v>69.196272636858637</c:v>
                </c:pt>
                <c:pt idx="1339">
                  <c:v>69.205666500119975</c:v>
                </c:pt>
                <c:pt idx="1340">
                  <c:v>69.215058316333128</c:v>
                </c:pt>
                <c:pt idx="1341">
                  <c:v>69.224448091069149</c:v>
                </c:pt>
                <c:pt idx="1342">
                  <c:v>69.233835829892627</c:v>
                </c:pt>
                <c:pt idx="1343">
                  <c:v>69.243221538361666</c:v>
                </c:pt>
                <c:pt idx="1344">
                  <c:v>69.25260522202791</c:v>
                </c:pt>
                <c:pt idx="1345">
                  <c:v>69.261986886436688</c:v>
                </c:pt>
                <c:pt idx="1346">
                  <c:v>69.271366537126866</c:v>
                </c:pt>
                <c:pt idx="1347">
                  <c:v>69.280744179631029</c:v>
                </c:pt>
                <c:pt idx="1348">
                  <c:v>69.290119819475407</c:v>
                </c:pt>
                <c:pt idx="1349">
                  <c:v>69.299493462179953</c:v>
                </c:pt>
                <c:pt idx="1350">
                  <c:v>69.308865113258378</c:v>
                </c:pt>
                <c:pt idx="1351">
                  <c:v>69.318234778218141</c:v>
                </c:pt>
                <c:pt idx="1352">
                  <c:v>69.327602462560478</c:v>
                </c:pt>
                <c:pt idx="1353">
                  <c:v>69.336968171780512</c:v>
                </c:pt>
                <c:pt idx="1354">
                  <c:v>69.34633191136713</c:v>
                </c:pt>
                <c:pt idx="1355">
                  <c:v>69.355693686803164</c:v>
                </c:pt>
                <c:pt idx="1356">
                  <c:v>69.365053503565349</c:v>
                </c:pt>
                <c:pt idx="1357">
                  <c:v>69.37441136712431</c:v>
                </c:pt>
                <c:pt idx="1358">
                  <c:v>69.383767282944689</c:v>
                </c:pt>
                <c:pt idx="1359">
                  <c:v>69.393121256485074</c:v>
                </c:pt>
                <c:pt idx="1360">
                  <c:v>69.402473293198085</c:v>
                </c:pt>
                <c:pt idx="1361">
                  <c:v>69.411823398530402</c:v>
                </c:pt>
                <c:pt idx="1362">
                  <c:v>69.421171577922735</c:v>
                </c:pt>
                <c:pt idx="1363">
                  <c:v>69.43051783680994</c:v>
                </c:pt>
                <c:pt idx="1364">
                  <c:v>69.439862180620977</c:v>
                </c:pt>
                <c:pt idx="1365">
                  <c:v>69.449204614778949</c:v>
                </c:pt>
                <c:pt idx="1366">
                  <c:v>69.458545144701148</c:v>
                </c:pt>
                <c:pt idx="1367">
                  <c:v>69.467883775799081</c:v>
                </c:pt>
                <c:pt idx="1368">
                  <c:v>69.477220513478485</c:v>
                </c:pt>
                <c:pt idx="1369">
                  <c:v>69.486555363139345</c:v>
                </c:pt>
                <c:pt idx="1370">
                  <c:v>69.495888330175944</c:v>
                </c:pt>
                <c:pt idx="1371">
                  <c:v>69.505219419976896</c:v>
                </c:pt>
                <c:pt idx="1372">
                  <c:v>69.514548637925117</c:v>
                </c:pt>
                <c:pt idx="1373">
                  <c:v>69.523875989397908</c:v>
                </c:pt>
                <c:pt idx="1374">
                  <c:v>69.533201479766987</c:v>
                </c:pt>
                <c:pt idx="1375">
                  <c:v>69.542525114398458</c:v>
                </c:pt>
                <c:pt idx="1376">
                  <c:v>69.551846898652883</c:v>
                </c:pt>
                <c:pt idx="1377">
                  <c:v>69.561166837885338</c:v>
                </c:pt>
                <c:pt idx="1378">
                  <c:v>69.5704849374453</c:v>
                </c:pt>
                <c:pt idx="1379">
                  <c:v>69.57980120267689</c:v>
                </c:pt>
                <c:pt idx="1380">
                  <c:v>69.589115638918685</c:v>
                </c:pt>
                <c:pt idx="1381">
                  <c:v>69.598428251503918</c:v>
                </c:pt>
                <c:pt idx="1382">
                  <c:v>69.607739045760354</c:v>
                </c:pt>
                <c:pt idx="1383">
                  <c:v>69.617048027010441</c:v>
                </c:pt>
                <c:pt idx="1384">
                  <c:v>69.626355200571282</c:v>
                </c:pt>
                <c:pt idx="1385">
                  <c:v>69.635660571754599</c:v>
                </c:pt>
                <c:pt idx="1386">
                  <c:v>69.644964145866922</c:v>
                </c:pt>
                <c:pt idx="1387">
                  <c:v>69.654265928209426</c:v>
                </c:pt>
                <c:pt idx="1388">
                  <c:v>69.663565924078114</c:v>
                </c:pt>
                <c:pt idx="1389">
                  <c:v>69.672864138763714</c:v>
                </c:pt>
                <c:pt idx="1390">
                  <c:v>69.682160577551812</c:v>
                </c:pt>
                <c:pt idx="1391">
                  <c:v>69.691455245722835</c:v>
                </c:pt>
                <c:pt idx="1392">
                  <c:v>69.700748148552009</c:v>
                </c:pt>
                <c:pt idx="1393">
                  <c:v>69.710039291309513</c:v>
                </c:pt>
                <c:pt idx="1394">
                  <c:v>69.719328679260428</c:v>
                </c:pt>
                <c:pt idx="1395">
                  <c:v>69.728616317664745</c:v>
                </c:pt>
                <c:pt idx="1396">
                  <c:v>69.737902211777453</c:v>
                </c:pt>
                <c:pt idx="1397">
                  <c:v>69.747186366848524</c:v>
                </c:pt>
                <c:pt idx="1398">
                  <c:v>69.756468788122902</c:v>
                </c:pt>
                <c:pt idx="1399">
                  <c:v>69.765749480840654</c:v>
                </c:pt>
                <c:pt idx="1400">
                  <c:v>69.775028450236846</c:v>
                </c:pt>
                <c:pt idx="1401">
                  <c:v>69.784305701541641</c:v>
                </c:pt>
                <c:pt idx="1402">
                  <c:v>69.793581239980341</c:v>
                </c:pt>
                <c:pt idx="1403">
                  <c:v>69.802855070773376</c:v>
                </c:pt>
                <c:pt idx="1404">
                  <c:v>69.812127199136341</c:v>
                </c:pt>
                <c:pt idx="1405">
                  <c:v>69.821397630280046</c:v>
                </c:pt>
                <c:pt idx="1406">
                  <c:v>69.83066636941048</c:v>
                </c:pt>
                <c:pt idx="1407">
                  <c:v>69.839933421728887</c:v>
                </c:pt>
                <c:pt idx="1408">
                  <c:v>69.849198792431778</c:v>
                </c:pt>
                <c:pt idx="1409">
                  <c:v>69.858462486710948</c:v>
                </c:pt>
                <c:pt idx="1410">
                  <c:v>69.867724509753529</c:v>
                </c:pt>
                <c:pt idx="1411">
                  <c:v>69.876984866741964</c:v>
                </c:pt>
                <c:pt idx="1412">
                  <c:v>69.886243562854077</c:v>
                </c:pt>
                <c:pt idx="1413">
                  <c:v>69.895500603263059</c:v>
                </c:pt>
                <c:pt idx="1414">
                  <c:v>69.904755993137542</c:v>
                </c:pt>
                <c:pt idx="1415">
                  <c:v>69.914009737641578</c:v>
                </c:pt>
                <c:pt idx="1416">
                  <c:v>69.923261841934675</c:v>
                </c:pt>
                <c:pt idx="1417">
                  <c:v>69.932512311171877</c:v>
                </c:pt>
                <c:pt idx="1418">
                  <c:v>69.941761150503666</c:v>
                </c:pt>
                <c:pt idx="1419">
                  <c:v>69.951008365076092</c:v>
                </c:pt>
                <c:pt idx="1420">
                  <c:v>69.960253960030784</c:v>
                </c:pt>
                <c:pt idx="1421">
                  <c:v>69.969497940504922</c:v>
                </c:pt>
                <c:pt idx="1422">
                  <c:v>69.978740311631313</c:v>
                </c:pt>
                <c:pt idx="1423">
                  <c:v>69.987981078538382</c:v>
                </c:pt>
                <c:pt idx="1424">
                  <c:v>69.997220246350224</c:v>
                </c:pt>
                <c:pt idx="1425">
                  <c:v>70.006457820186625</c:v>
                </c:pt>
                <c:pt idx="1426">
                  <c:v>70.015693805163011</c:v>
                </c:pt>
                <c:pt idx="1427">
                  <c:v>70.024928206390626</c:v>
                </c:pt>
                <c:pt idx="1428">
                  <c:v>70.034161028976413</c:v>
                </c:pt>
                <c:pt idx="1429">
                  <c:v>70.043392278023077</c:v>
                </c:pt>
                <c:pt idx="1430">
                  <c:v>70.052621958629189</c:v>
                </c:pt>
                <c:pt idx="1431">
                  <c:v>70.061850075889041</c:v>
                </c:pt>
                <c:pt idx="1432">
                  <c:v>70.07107663489289</c:v>
                </c:pt>
                <c:pt idx="1433">
                  <c:v>70.080301640726759</c:v>
                </c:pt>
                <c:pt idx="1434">
                  <c:v>70.089525098472649</c:v>
                </c:pt>
                <c:pt idx="1435">
                  <c:v>70.098747013208424</c:v>
                </c:pt>
                <c:pt idx="1436">
                  <c:v>70.1079673900079</c:v>
                </c:pt>
                <c:pt idx="1437">
                  <c:v>70.11718623394087</c:v>
                </c:pt>
                <c:pt idx="1438">
                  <c:v>70.126403550073121</c:v>
                </c:pt>
                <c:pt idx="1439">
                  <c:v>70.135619343466445</c:v>
                </c:pt>
                <c:pt idx="1440">
                  <c:v>70.144833619178655</c:v>
                </c:pt>
                <c:pt idx="1441">
                  <c:v>70.154046382263658</c:v>
                </c:pt>
                <c:pt idx="1442">
                  <c:v>70.16325763777138</c:v>
                </c:pt>
                <c:pt idx="1443">
                  <c:v>70.172467390747954</c:v>
                </c:pt>
                <c:pt idx="1444">
                  <c:v>70.181675646235547</c:v>
                </c:pt>
                <c:pt idx="1445">
                  <c:v>70.190882409272533</c:v>
                </c:pt>
                <c:pt idx="1446">
                  <c:v>70.200087684893433</c:v>
                </c:pt>
                <c:pt idx="1447">
                  <c:v>70.209291478128989</c:v>
                </c:pt>
                <c:pt idx="1448">
                  <c:v>70.218493794006136</c:v>
                </c:pt>
                <c:pt idx="1449">
                  <c:v>70.227694637548097</c:v>
                </c:pt>
                <c:pt idx="1450">
                  <c:v>70.236894013774361</c:v>
                </c:pt>
                <c:pt idx="1451">
                  <c:v>70.246091927700633</c:v>
                </c:pt>
                <c:pt idx="1452">
                  <c:v>70.255288384339039</c:v>
                </c:pt>
                <c:pt idx="1453">
                  <c:v>70.264483388697968</c:v>
                </c:pt>
                <c:pt idx="1454">
                  <c:v>70.273676945782199</c:v>
                </c:pt>
                <c:pt idx="1455">
                  <c:v>70.282869060592901</c:v>
                </c:pt>
                <c:pt idx="1456">
                  <c:v>70.292059738127634</c:v>
                </c:pt>
                <c:pt idx="1457">
                  <c:v>70.30124898338039</c:v>
                </c:pt>
                <c:pt idx="1458">
                  <c:v>70.310436801341638</c:v>
                </c:pt>
                <c:pt idx="1459">
                  <c:v>70.319623196998265</c:v>
                </c:pt>
                <c:pt idx="1460">
                  <c:v>70.328808175333705</c:v>
                </c:pt>
                <c:pt idx="1461">
                  <c:v>70.337991741327912</c:v>
                </c:pt>
                <c:pt idx="1462">
                  <c:v>70.347173899957369</c:v>
                </c:pt>
                <c:pt idx="1463">
                  <c:v>70.356354656195123</c:v>
                </c:pt>
                <c:pt idx="1464">
                  <c:v>70.365534015010837</c:v>
                </c:pt>
                <c:pt idx="1465">
                  <c:v>70.374711981370723</c:v>
                </c:pt>
                <c:pt idx="1466">
                  <c:v>70.383888560237722</c:v>
                </c:pt>
                <c:pt idx="1467">
                  <c:v>70.393063756571323</c:v>
                </c:pt>
                <c:pt idx="1468">
                  <c:v>70.402237575327774</c:v>
                </c:pt>
                <c:pt idx="1469">
                  <c:v>70.411410021460028</c:v>
                </c:pt>
                <c:pt idx="1470">
                  <c:v>70.420581099917698</c:v>
                </c:pt>
                <c:pt idx="1471">
                  <c:v>70.429750815647196</c:v>
                </c:pt>
                <c:pt idx="1472">
                  <c:v>70.438919173591671</c:v>
                </c:pt>
                <c:pt idx="1473">
                  <c:v>70.448086178691142</c:v>
                </c:pt>
                <c:pt idx="1474">
                  <c:v>70.457251835882303</c:v>
                </c:pt>
                <c:pt idx="1475">
                  <c:v>70.466416150098823</c:v>
                </c:pt>
                <c:pt idx="1476">
                  <c:v>70.475579126271143</c:v>
                </c:pt>
                <c:pt idx="1477">
                  <c:v>70.484740769326621</c:v>
                </c:pt>
                <c:pt idx="1478">
                  <c:v>70.493901084189517</c:v>
                </c:pt>
                <c:pt idx="1479">
                  <c:v>70.503060075781008</c:v>
                </c:pt>
                <c:pt idx="1480">
                  <c:v>70.5122177490192</c:v>
                </c:pt>
                <c:pt idx="1481">
                  <c:v>70.521374108819231</c:v>
                </c:pt>
                <c:pt idx="1482">
                  <c:v>70.530529160093153</c:v>
                </c:pt>
                <c:pt idx="1483">
                  <c:v>70.539682907750105</c:v>
                </c:pt>
                <c:pt idx="1484">
                  <c:v>70.548835356696202</c:v>
                </c:pt>
                <c:pt idx="1485">
                  <c:v>70.557986511834685</c:v>
                </c:pt>
                <c:pt idx="1486">
                  <c:v>70.567136378065783</c:v>
                </c:pt>
                <c:pt idx="1487">
                  <c:v>70.576284960286927</c:v>
                </c:pt>
                <c:pt idx="1488">
                  <c:v>70.58543226339259</c:v>
                </c:pt>
                <c:pt idx="1489">
                  <c:v>70.594578292274477</c:v>
                </c:pt>
                <c:pt idx="1490">
                  <c:v>70.603723051821362</c:v>
                </c:pt>
                <c:pt idx="1491">
                  <c:v>70.612866546919292</c:v>
                </c:pt>
                <c:pt idx="1492">
                  <c:v>70.622008782451516</c:v>
                </c:pt>
                <c:pt idx="1493">
                  <c:v>70.631149763298481</c:v>
                </c:pt>
                <c:pt idx="1494">
                  <c:v>70.640289494337878</c:v>
                </c:pt>
                <c:pt idx="1495">
                  <c:v>70.64942798044477</c:v>
                </c:pt>
                <c:pt idx="1496">
                  <c:v>70.658565226491419</c:v>
                </c:pt>
                <c:pt idx="1497">
                  <c:v>70.667701237347472</c:v>
                </c:pt>
                <c:pt idx="1498">
                  <c:v>70.676836017879893</c:v>
                </c:pt>
                <c:pt idx="1499">
                  <c:v>70.685969572953013</c:v>
                </c:pt>
                <c:pt idx="1500">
                  <c:v>70.695101907428551</c:v>
                </c:pt>
                <c:pt idx="1501">
                  <c:v>70.704233026165667</c:v>
                </c:pt>
                <c:pt idx="1502">
                  <c:v>70.713362934020893</c:v>
                </c:pt>
                <c:pt idx="1503">
                  <c:v>70.722491635848286</c:v>
                </c:pt>
                <c:pt idx="1504">
                  <c:v>70.731619136499319</c:v>
                </c:pt>
                <c:pt idx="1505">
                  <c:v>70.740745440822963</c:v>
                </c:pt>
                <c:pt idx="1506">
                  <c:v>70.749870553665772</c:v>
                </c:pt>
                <c:pt idx="1507">
                  <c:v>70.758994479871745</c:v>
                </c:pt>
                <c:pt idx="1508">
                  <c:v>70.768117224282534</c:v>
                </c:pt>
                <c:pt idx="1509">
                  <c:v>70.777238791737318</c:v>
                </c:pt>
                <c:pt idx="1510">
                  <c:v>70.78635918707289</c:v>
                </c:pt>
                <c:pt idx="1511">
                  <c:v>70.795478415123682</c:v>
                </c:pt>
                <c:pt idx="1512">
                  <c:v>70.804596480721784</c:v>
                </c:pt>
                <c:pt idx="1513">
                  <c:v>70.813713388696897</c:v>
                </c:pt>
                <c:pt idx="1514">
                  <c:v>70.822829143876504</c:v>
                </c:pt>
                <c:pt idx="1515">
                  <c:v>70.831943751085731</c:v>
                </c:pt>
                <c:pt idx="1516">
                  <c:v>70.84105721514743</c:v>
                </c:pt>
                <c:pt idx="1517">
                  <c:v>70.850169540882291</c:v>
                </c:pt>
                <c:pt idx="1518">
                  <c:v>70.85928073310869</c:v>
                </c:pt>
                <c:pt idx="1519">
                  <c:v>70.868390796642856</c:v>
                </c:pt>
                <c:pt idx="1520">
                  <c:v>70.877499736298816</c:v>
                </c:pt>
                <c:pt idx="1521">
                  <c:v>70.886607556888436</c:v>
                </c:pt>
                <c:pt idx="1522">
                  <c:v>70.895714263221478</c:v>
                </c:pt>
                <c:pt idx="1523">
                  <c:v>70.904819860105533</c:v>
                </c:pt>
                <c:pt idx="1524">
                  <c:v>70.913924352346157</c:v>
                </c:pt>
                <c:pt idx="1525">
                  <c:v>70.92302774474679</c:v>
                </c:pt>
                <c:pt idx="1526">
                  <c:v>70.93213004210881</c:v>
                </c:pt>
                <c:pt idx="1527">
                  <c:v>70.941231249231649</c:v>
                </c:pt>
                <c:pt idx="1528">
                  <c:v>70.950331370912608</c:v>
                </c:pt>
                <c:pt idx="1529">
                  <c:v>70.959430411947096</c:v>
                </c:pt>
                <c:pt idx="1530">
                  <c:v>70.968528377128507</c:v>
                </c:pt>
                <c:pt idx="1531">
                  <c:v>70.977625271248314</c:v>
                </c:pt>
                <c:pt idx="1532">
                  <c:v>70.986721099096073</c:v>
                </c:pt>
                <c:pt idx="1533">
                  <c:v>70.995815865459406</c:v>
                </c:pt>
                <c:pt idx="1534">
                  <c:v>71.004909575124074</c:v>
                </c:pt>
                <c:pt idx="1535">
                  <c:v>71.014002232873963</c:v>
                </c:pt>
                <c:pt idx="1536">
                  <c:v>71.023093843491125</c:v>
                </c:pt>
                <c:pt idx="1537">
                  <c:v>71.032184411755836</c:v>
                </c:pt>
                <c:pt idx="1538">
                  <c:v>71.041273942446523</c:v>
                </c:pt>
                <c:pt idx="1539">
                  <c:v>71.050362440339853</c:v>
                </c:pt>
                <c:pt idx="1540">
                  <c:v>71.059449910210745</c:v>
                </c:pt>
                <c:pt idx="1541">
                  <c:v>71.068536356832382</c:v>
                </c:pt>
                <c:pt idx="1542">
                  <c:v>71.07762178497623</c:v>
                </c:pt>
                <c:pt idx="1543">
                  <c:v>71.086706199412092</c:v>
                </c:pt>
                <c:pt idx="1544">
                  <c:v>71.095789604908049</c:v>
                </c:pt>
                <c:pt idx="1545">
                  <c:v>71.104872006230607</c:v>
                </c:pt>
                <c:pt idx="1546">
                  <c:v>71.113953408144567</c:v>
                </c:pt>
                <c:pt idx="1547">
                  <c:v>71.12303381541318</c:v>
                </c:pt>
                <c:pt idx="1548">
                  <c:v>71.132113232798105</c:v>
                </c:pt>
                <c:pt idx="1549">
                  <c:v>71.141191665059409</c:v>
                </c:pt>
                <c:pt idx="1550">
                  <c:v>71.150269116955627</c:v>
                </c:pt>
                <c:pt idx="1551">
                  <c:v>71.159345593243813</c:v>
                </c:pt>
                <c:pt idx="1552">
                  <c:v>71.16842109867946</c:v>
                </c:pt>
                <c:pt idx="1553">
                  <c:v>71.177495638016637</c:v>
                </c:pt>
                <c:pt idx="1554">
                  <c:v>71.186569216007925</c:v>
                </c:pt>
                <c:pt idx="1555">
                  <c:v>71.195641837404452</c:v>
                </c:pt>
                <c:pt idx="1556">
                  <c:v>71.204713506955954</c:v>
                </c:pt>
                <c:pt idx="1557">
                  <c:v>71.213784229410777</c:v>
                </c:pt>
                <c:pt idx="1558">
                  <c:v>71.222854009515899</c:v>
                </c:pt>
                <c:pt idx="1559">
                  <c:v>71.231922852016908</c:v>
                </c:pt>
                <c:pt idx="1560">
                  <c:v>71.240990761658111</c:v>
                </c:pt>
                <c:pt idx="1561">
                  <c:v>71.250057743182467</c:v>
                </c:pt>
                <c:pt idx="1562">
                  <c:v>71.259123801331668</c:v>
                </c:pt>
                <c:pt idx="1563">
                  <c:v>71.268188940846102</c:v>
                </c:pt>
                <c:pt idx="1564">
                  <c:v>71.277253166464959</c:v>
                </c:pt>
                <c:pt idx="1565">
                  <c:v>71.286316482926196</c:v>
                </c:pt>
                <c:pt idx="1566">
                  <c:v>71.29537889496649</c:v>
                </c:pt>
                <c:pt idx="1567">
                  <c:v>71.304440407321465</c:v>
                </c:pt>
                <c:pt idx="1568">
                  <c:v>71.313501024725468</c:v>
                </c:pt>
                <c:pt idx="1569">
                  <c:v>71.322560751911737</c:v>
                </c:pt>
                <c:pt idx="1570">
                  <c:v>71.33161959361243</c:v>
                </c:pt>
                <c:pt idx="1571">
                  <c:v>71.340677554558567</c:v>
                </c:pt>
                <c:pt idx="1572">
                  <c:v>71.349734639480076</c:v>
                </c:pt>
                <c:pt idx="1573">
                  <c:v>71.358790853105873</c:v>
                </c:pt>
                <c:pt idx="1574">
                  <c:v>71.367846200163783</c:v>
                </c:pt>
                <c:pt idx="1575">
                  <c:v>71.376900685380662</c:v>
                </c:pt>
                <c:pt idx="1576">
                  <c:v>71.385954313482372</c:v>
                </c:pt>
                <c:pt idx="1577">
                  <c:v>71.39500708919374</c:v>
                </c:pt>
                <c:pt idx="1578">
                  <c:v>71.404059017238723</c:v>
                </c:pt>
                <c:pt idx="1579">
                  <c:v>71.413110102340269</c:v>
                </c:pt>
                <c:pt idx="1580">
                  <c:v>71.422160349220491</c:v>
                </c:pt>
                <c:pt idx="1581">
                  <c:v>71.431209762600531</c:v>
                </c:pt>
                <c:pt idx="1582">
                  <c:v>71.440258347200754</c:v>
                </c:pt>
                <c:pt idx="1583">
                  <c:v>71.449306107740597</c:v>
                </c:pt>
                <c:pt idx="1584">
                  <c:v>71.458353048938704</c:v>
                </c:pt>
                <c:pt idx="1585">
                  <c:v>71.467399175512938</c:v>
                </c:pt>
                <c:pt idx="1586">
                  <c:v>71.47644449218032</c:v>
                </c:pt>
                <c:pt idx="1587">
                  <c:v>71.485489003657165</c:v>
                </c:pt>
                <c:pt idx="1588">
                  <c:v>71.494532714659002</c:v>
                </c:pt>
                <c:pt idx="1589">
                  <c:v>71.503575629900666</c:v>
                </c:pt>
                <c:pt idx="1590">
                  <c:v>71.512617754096311</c:v>
                </c:pt>
                <c:pt idx="1591">
                  <c:v>71.521659091959322</c:v>
                </c:pt>
                <c:pt idx="1592">
                  <c:v>71.530699648202557</c:v>
                </c:pt>
                <c:pt idx="1593">
                  <c:v>71.539739427538109</c:v>
                </c:pt>
                <c:pt idx="1594">
                  <c:v>71.548778434677558</c:v>
                </c:pt>
                <c:pt idx="1595">
                  <c:v>71.557816674331832</c:v>
                </c:pt>
                <c:pt idx="1596">
                  <c:v>71.566854151211288</c:v>
                </c:pt>
                <c:pt idx="1597">
                  <c:v>71.575890870025759</c:v>
                </c:pt>
                <c:pt idx="1598">
                  <c:v>71.584926835484509</c:v>
                </c:pt>
                <c:pt idx="1599">
                  <c:v>71.593962052296334</c:v>
                </c:pt>
                <c:pt idx="1600">
                  <c:v>71.602996525169502</c:v>
                </c:pt>
                <c:pt idx="1601">
                  <c:v>71.612030258811814</c:v>
                </c:pt>
                <c:pt idx="1602">
                  <c:v>71.621063257930672</c:v>
                </c:pt>
                <c:pt idx="1603">
                  <c:v>71.63009552723301</c:v>
                </c:pt>
                <c:pt idx="1604">
                  <c:v>71.639127071425349</c:v>
                </c:pt>
                <c:pt idx="1605">
                  <c:v>71.64815789521387</c:v>
                </c:pt>
                <c:pt idx="1606">
                  <c:v>71.657188003304327</c:v>
                </c:pt>
                <c:pt idx="1607">
                  <c:v>71.666217400402189</c:v>
                </c:pt>
                <c:pt idx="1608">
                  <c:v>71.675246091212585</c:v>
                </c:pt>
                <c:pt idx="1609">
                  <c:v>71.684274080440332</c:v>
                </c:pt>
                <c:pt idx="1610">
                  <c:v>71.693301372789989</c:v>
                </c:pt>
                <c:pt idx="1611">
                  <c:v>71.70232797296589</c:v>
                </c:pt>
                <c:pt idx="1612">
                  <c:v>71.711353885672025</c:v>
                </c:pt>
                <c:pt idx="1613">
                  <c:v>71.720379115612289</c:v>
                </c:pt>
                <c:pt idx="1614">
                  <c:v>71.729403667490317</c:v>
                </c:pt>
                <c:pt idx="1615">
                  <c:v>71.738427546009575</c:v>
                </c:pt>
                <c:pt idx="1616">
                  <c:v>71.747450755873388</c:v>
                </c:pt>
                <c:pt idx="1617">
                  <c:v>71.756473301785007</c:v>
                </c:pt>
                <c:pt idx="1618">
                  <c:v>71.76549518844746</c:v>
                </c:pt>
                <c:pt idx="1619">
                  <c:v>71.774516420563799</c:v>
                </c:pt>
                <c:pt idx="1620">
                  <c:v>71.783537002836908</c:v>
                </c:pt>
                <c:pt idx="1621">
                  <c:v>71.792556939969728</c:v>
                </c:pt>
                <c:pt idx="1622">
                  <c:v>71.801576236665113</c:v>
                </c:pt>
                <c:pt idx="1623">
                  <c:v>71.810594897625919</c:v>
                </c:pt>
                <c:pt idx="1624">
                  <c:v>71.819612927555028</c:v>
                </c:pt>
                <c:pt idx="1625">
                  <c:v>71.828630331155409</c:v>
                </c:pt>
                <c:pt idx="1626">
                  <c:v>71.837647113130004</c:v>
                </c:pt>
                <c:pt idx="1627">
                  <c:v>71.846663278181921</c:v>
                </c:pt>
                <c:pt idx="1628">
                  <c:v>71.855678831014302</c:v>
                </c:pt>
                <c:pt idx="1629">
                  <c:v>71.864693776330483</c:v>
                </c:pt>
                <c:pt idx="1630">
                  <c:v>71.873708118833918</c:v>
                </c:pt>
                <c:pt idx="1631">
                  <c:v>71.882721863228198</c:v>
                </c:pt>
                <c:pt idx="1632">
                  <c:v>71.891735014217147</c:v>
                </c:pt>
                <c:pt idx="1633">
                  <c:v>71.900747576504799</c:v>
                </c:pt>
                <c:pt idx="1634">
                  <c:v>71.9097595547954</c:v>
                </c:pt>
                <c:pt idx="1635">
                  <c:v>71.918770953793455</c:v>
                </c:pt>
                <c:pt idx="1636">
                  <c:v>71.927781778203752</c:v>
                </c:pt>
                <c:pt idx="1637">
                  <c:v>71.93679203273139</c:v>
                </c:pt>
                <c:pt idx="1638">
                  <c:v>71.945801722081768</c:v>
                </c:pt>
                <c:pt idx="1639">
                  <c:v>71.954810850960612</c:v>
                </c:pt>
                <c:pt idx="1640">
                  <c:v>71.963819424074046</c:v>
                </c:pt>
                <c:pt idx="1641">
                  <c:v>71.972827446128548</c:v>
                </c:pt>
                <c:pt idx="1642">
                  <c:v>71.981834921831023</c:v>
                </c:pt>
                <c:pt idx="1643">
                  <c:v>71.990841855888817</c:v>
                </c:pt>
                <c:pt idx="1644">
                  <c:v>71.99984825300966</c:v>
                </c:pt>
                <c:pt idx="1645">
                  <c:v>72.008854117901819</c:v>
                </c:pt>
                <c:pt idx="1646">
                  <c:v>72.017859455274007</c:v>
                </c:pt>
                <c:pt idx="1647">
                  <c:v>72.026864269835499</c:v>
                </c:pt>
                <c:pt idx="1648">
                  <c:v>72.03586856629606</c:v>
                </c:pt>
                <c:pt idx="1649">
                  <c:v>72.044872349366031</c:v>
                </c:pt>
                <c:pt idx="1650">
                  <c:v>72.05387562375634</c:v>
                </c:pt>
                <c:pt idx="1651">
                  <c:v>72.062878394178512</c:v>
                </c:pt>
                <c:pt idx="1652">
                  <c:v>72.071880665344651</c:v>
                </c:pt>
                <c:pt idx="1653">
                  <c:v>72.080882441967589</c:v>
                </c:pt>
                <c:pt idx="1654">
                  <c:v>72.089883728760753</c:v>
                </c:pt>
                <c:pt idx="1655">
                  <c:v>72.098884530438283</c:v>
                </c:pt>
                <c:pt idx="1656">
                  <c:v>72.107884851715042</c:v>
                </c:pt>
                <c:pt idx="1657">
                  <c:v>72.116884697306602</c:v>
                </c:pt>
                <c:pt idx="1658">
                  <c:v>72.125884071929292</c:v>
                </c:pt>
                <c:pt idx="1659">
                  <c:v>72.134882980300233</c:v>
                </c:pt>
                <c:pt idx="1660">
                  <c:v>72.143881427137302</c:v>
                </c:pt>
                <c:pt idx="1661">
                  <c:v>72.152879417159255</c:v>
                </c:pt>
                <c:pt idx="1662">
                  <c:v>72.16187695508566</c:v>
                </c:pt>
                <c:pt idx="1663">
                  <c:v>72.170874045636936</c:v>
                </c:pt>
                <c:pt idx="1664">
                  <c:v>72.179870693534383</c:v>
                </c:pt>
                <c:pt idx="1665">
                  <c:v>72.188866903500241</c:v>
                </c:pt>
                <c:pt idx="1666">
                  <c:v>72.197862680257671</c:v>
                </c:pt>
                <c:pt idx="1667">
                  <c:v>72.20685802853076</c:v>
                </c:pt>
                <c:pt idx="1668">
                  <c:v>72.215852953044589</c:v>
                </c:pt>
                <c:pt idx="1669">
                  <c:v>72.224847458525232</c:v>
                </c:pt>
                <c:pt idx="1670">
                  <c:v>72.233841549699775</c:v>
                </c:pt>
                <c:pt idx="1671">
                  <c:v>72.242835231296354</c:v>
                </c:pt>
                <c:pt idx="1672">
                  <c:v>72.251828508044156</c:v>
                </c:pt>
                <c:pt idx="1673">
                  <c:v>72.260821384673477</c:v>
                </c:pt>
                <c:pt idx="1674">
                  <c:v>72.269813865915665</c:v>
                </c:pt>
                <c:pt idx="1675">
                  <c:v>72.278805956503277</c:v>
                </c:pt>
                <c:pt idx="1676">
                  <c:v>72.287797661169947</c:v>
                </c:pt>
                <c:pt idx="1677">
                  <c:v>72.296788984650533</c:v>
                </c:pt>
                <c:pt idx="1678">
                  <c:v>72.305779931681059</c:v>
                </c:pt>
                <c:pt idx="1679">
                  <c:v>72.314770506998784</c:v>
                </c:pt>
                <c:pt idx="1680">
                  <c:v>72.323760715342189</c:v>
                </c:pt>
                <c:pt idx="1681">
                  <c:v>72.332750561451064</c:v>
                </c:pt>
                <c:pt idx="1682">
                  <c:v>72.341740050066434</c:v>
                </c:pt>
                <c:pt idx="1683">
                  <c:v>72.350729185930646</c:v>
                </c:pt>
                <c:pt idx="1684">
                  <c:v>72.359717973787411</c:v>
                </c:pt>
                <c:pt idx="1685">
                  <c:v>72.368706418381748</c:v>
                </c:pt>
                <c:pt idx="1686">
                  <c:v>72.377694524460082</c:v>
                </c:pt>
                <c:pt idx="1687">
                  <c:v>72.386682296770203</c:v>
                </c:pt>
                <c:pt idx="1688">
                  <c:v>72.395669740061408</c:v>
                </c:pt>
                <c:pt idx="1689">
                  <c:v>72.404656859084298</c:v>
                </c:pt>
                <c:pt idx="1690">
                  <c:v>72.413643658591099</c:v>
                </c:pt>
                <c:pt idx="1691">
                  <c:v>72.422630143335397</c:v>
                </c:pt>
                <c:pt idx="1692">
                  <c:v>72.431616318072372</c:v>
                </c:pt>
                <c:pt idx="1693">
                  <c:v>72.440602187558696</c:v>
                </c:pt>
                <c:pt idx="1694">
                  <c:v>72.449587756552631</c:v>
                </c:pt>
                <c:pt idx="1695">
                  <c:v>72.458573029813977</c:v>
                </c:pt>
                <c:pt idx="1696">
                  <c:v>72.467558012104206</c:v>
                </c:pt>
                <c:pt idx="1697">
                  <c:v>72.476542708186344</c:v>
                </c:pt>
                <c:pt idx="1698">
                  <c:v>72.485527122825133</c:v>
                </c:pt>
                <c:pt idx="1699">
                  <c:v>72.494511260786936</c:v>
                </c:pt>
                <c:pt idx="1700">
                  <c:v>72.503495126839823</c:v>
                </c:pt>
                <c:pt idx="1701">
                  <c:v>72.512478725753624</c:v>
                </c:pt>
                <c:pt idx="1702">
                  <c:v>72.521462062299861</c:v>
                </c:pt>
                <c:pt idx="1703">
                  <c:v>72.53044514125186</c:v>
                </c:pt>
                <c:pt idx="1704">
                  <c:v>72.539427967384711</c:v>
                </c:pt>
                <c:pt idx="1705">
                  <c:v>72.548410545475321</c:v>
                </c:pt>
                <c:pt idx="1706">
                  <c:v>72.557392880302444</c:v>
                </c:pt>
                <c:pt idx="1707">
                  <c:v>72.566374976646699</c:v>
                </c:pt>
                <c:pt idx="1708">
                  <c:v>72.575356839290549</c:v>
                </c:pt>
                <c:pt idx="1709">
                  <c:v>72.58433847301842</c:v>
                </c:pt>
                <c:pt idx="1710">
                  <c:v>72.593319882616612</c:v>
                </c:pt>
                <c:pt idx="1711">
                  <c:v>72.602301072873416</c:v>
                </c:pt>
                <c:pt idx="1712">
                  <c:v>72.611282048579085</c:v>
                </c:pt>
                <c:pt idx="1713">
                  <c:v>72.620262814525873</c:v>
                </c:pt>
                <c:pt idx="1714">
                  <c:v>72.629243375508054</c:v>
                </c:pt>
                <c:pt idx="1715">
                  <c:v>72.638223736321962</c:v>
                </c:pt>
                <c:pt idx="1716">
                  <c:v>72.647203901765991</c:v>
                </c:pt>
                <c:pt idx="1717">
                  <c:v>72.656183876640625</c:v>
                </c:pt>
                <c:pt idx="1718">
                  <c:v>72.66516366574848</c:v>
                </c:pt>
                <c:pt idx="1719">
                  <c:v>72.674143273894316</c:v>
                </c:pt>
                <c:pt idx="1720">
                  <c:v>72.683122705885054</c:v>
                </c:pt>
                <c:pt idx="1721">
                  <c:v>72.692101966529776</c:v>
                </c:pt>
                <c:pt idx="1722">
                  <c:v>72.701081060639837</c:v>
                </c:pt>
                <c:pt idx="1723">
                  <c:v>72.710059993028779</c:v>
                </c:pt>
                <c:pt idx="1724">
                  <c:v>72.719038768512434</c:v>
                </c:pt>
                <c:pt idx="1725">
                  <c:v>72.728017391908907</c:v>
                </c:pt>
                <c:pt idx="1726">
                  <c:v>72.736995868038605</c:v>
                </c:pt>
                <c:pt idx="1727">
                  <c:v>72.745974201724295</c:v>
                </c:pt>
                <c:pt idx="1728">
                  <c:v>72.754952397791072</c:v>
                </c:pt>
                <c:pt idx="1729">
                  <c:v>72.763930461066465</c:v>
                </c:pt>
                <c:pt idx="1730">
                  <c:v>72.772908396380345</c:v>
                </c:pt>
                <c:pt idx="1731">
                  <c:v>72.781886208565055</c:v>
                </c:pt>
                <c:pt idx="1732">
                  <c:v>72.790863902455371</c:v>
                </c:pt>
                <c:pt idx="1733">
                  <c:v>72.799841482888581</c:v>
                </c:pt>
                <c:pt idx="1734">
                  <c:v>72.808818954704464</c:v>
                </c:pt>
                <c:pt idx="1735">
                  <c:v>72.817796322745295</c:v>
                </c:pt>
                <c:pt idx="1736">
                  <c:v>72.826773591855925</c:v>
                </c:pt>
                <c:pt idx="1737">
                  <c:v>72.835750766883848</c:v>
                </c:pt>
                <c:pt idx="1738">
                  <c:v>72.844727852679029</c:v>
                </c:pt>
                <c:pt idx="1739">
                  <c:v>72.853704854094161</c:v>
                </c:pt>
                <c:pt idx="1740">
                  <c:v>72.862681775984584</c:v>
                </c:pt>
                <c:pt idx="1741">
                  <c:v>72.871658623208262</c:v>
                </c:pt>
                <c:pt idx="1742">
                  <c:v>72.880635400625906</c:v>
                </c:pt>
                <c:pt idx="1743">
                  <c:v>72.889612113100938</c:v>
                </c:pt>
                <c:pt idx="1744">
                  <c:v>72.898588765499525</c:v>
                </c:pt>
                <c:pt idx="1745">
                  <c:v>72.907565362690633</c:v>
                </c:pt>
                <c:pt idx="1746">
                  <c:v>72.916541909545998</c:v>
                </c:pt>
                <c:pt idx="1747">
                  <c:v>72.925518410940214</c:v>
                </c:pt>
                <c:pt idx="1748">
                  <c:v>72.934494871750729</c:v>
                </c:pt>
                <c:pt idx="1749">
                  <c:v>72.943471296857822</c:v>
                </c:pt>
                <c:pt idx="1750">
                  <c:v>72.952447691144727</c:v>
                </c:pt>
                <c:pt idx="1751">
                  <c:v>72.961424059497602</c:v>
                </c:pt>
                <c:pt idx="1752">
                  <c:v>72.97040040680551</c:v>
                </c:pt>
                <c:pt idx="1753">
                  <c:v>72.979376737960536</c:v>
                </c:pt>
                <c:pt idx="1754">
                  <c:v>72.988353057857751</c:v>
                </c:pt>
                <c:pt idx="1755">
                  <c:v>72.997329371395281</c:v>
                </c:pt>
                <c:pt idx="1756">
                  <c:v>73.006305683474295</c:v>
                </c:pt>
                <c:pt idx="1757">
                  <c:v>73.015281998999001</c:v>
                </c:pt>
                <c:pt idx="1758">
                  <c:v>73.024258322876804</c:v>
                </c:pt>
                <c:pt idx="1759">
                  <c:v>73.033234660018138</c:v>
                </c:pt>
                <c:pt idx="1760">
                  <c:v>73.042211015336676</c:v>
                </c:pt>
                <c:pt idx="1761">
                  <c:v>73.051187393749245</c:v>
                </c:pt>
                <c:pt idx="1762">
                  <c:v>73.060163800175857</c:v>
                </c:pt>
                <c:pt idx="1763">
                  <c:v>73.06914023953982</c:v>
                </c:pt>
                <c:pt idx="1764">
                  <c:v>73.078116716767624</c:v>
                </c:pt>
                <c:pt idx="1765">
                  <c:v>73.087093236789144</c:v>
                </c:pt>
                <c:pt idx="1766">
                  <c:v>73.096069804537478</c:v>
                </c:pt>
                <c:pt idx="1767">
                  <c:v>73.105046424949137</c:v>
                </c:pt>
                <c:pt idx="1768">
                  <c:v>73.114023102963927</c:v>
                </c:pt>
                <c:pt idx="1769">
                  <c:v>73.122999843525122</c:v>
                </c:pt>
                <c:pt idx="1770">
                  <c:v>73.131976651579365</c:v>
                </c:pt>
                <c:pt idx="1771">
                  <c:v>73.140953532076765</c:v>
                </c:pt>
                <c:pt idx="1772">
                  <c:v>73.149930489970885</c:v>
                </c:pt>
                <c:pt idx="1773">
                  <c:v>73.158907530218812</c:v>
                </c:pt>
                <c:pt idx="1774">
                  <c:v>73.167884657781187</c:v>
                </c:pt>
                <c:pt idx="1775">
                  <c:v>73.176861877622116</c:v>
                </c:pt>
                <c:pt idx="1776">
                  <c:v>73.185839194709331</c:v>
                </c:pt>
                <c:pt idx="1777">
                  <c:v>73.194816614014186</c:v>
                </c:pt>
                <c:pt idx="1778">
                  <c:v>73.203794140511661</c:v>
                </c:pt>
                <c:pt idx="1779">
                  <c:v>73.2127717791804</c:v>
                </c:pt>
                <c:pt idx="1780">
                  <c:v>73.221749535002687</c:v>
                </c:pt>
                <c:pt idx="1781">
                  <c:v>73.230727412964598</c:v>
                </c:pt>
                <c:pt idx="1782">
                  <c:v>73.239705418055891</c:v>
                </c:pt>
                <c:pt idx="1783">
                  <c:v>73.248683555270105</c:v>
                </c:pt>
                <c:pt idx="1784">
                  <c:v>73.257661829604615</c:v>
                </c:pt>
                <c:pt idx="1785">
                  <c:v>73.266640246060518</c:v>
                </c:pt>
                <c:pt idx="1786">
                  <c:v>73.275618809642907</c:v>
                </c:pt>
                <c:pt idx="1787">
                  <c:v>73.284597525360624</c:v>
                </c:pt>
                <c:pt idx="1788">
                  <c:v>73.293576398226492</c:v>
                </c:pt>
                <c:pt idx="1789">
                  <c:v>73.302555433257226</c:v>
                </c:pt>
                <c:pt idx="1790">
                  <c:v>73.311534635473535</c:v>
                </c:pt>
                <c:pt idx="1791">
                  <c:v>73.320514009900108</c:v>
                </c:pt>
                <c:pt idx="1792">
                  <c:v>73.329493561565613</c:v>
                </c:pt>
                <c:pt idx="1793">
                  <c:v>73.338473295502837</c:v>
                </c:pt>
                <c:pt idx="1794">
                  <c:v>73.347453216748576</c:v>
                </c:pt>
                <c:pt idx="1795">
                  <c:v>73.356433330343734</c:v>
                </c:pt>
                <c:pt idx="1796">
                  <c:v>73.36541364133339</c:v>
                </c:pt>
                <c:pt idx="1797">
                  <c:v>73.374394154766719</c:v>
                </c:pt>
                <c:pt idx="1798">
                  <c:v>73.383374875697143</c:v>
                </c:pt>
                <c:pt idx="1799">
                  <c:v>73.39235580918222</c:v>
                </c:pt>
                <c:pt idx="1800">
                  <c:v>73.401336960283857</c:v>
                </c:pt>
                <c:pt idx="1801">
                  <c:v>73.410318334068108</c:v>
                </c:pt>
                <c:pt idx="1802">
                  <c:v>73.419299935605423</c:v>
                </c:pt>
                <c:pt idx="1803">
                  <c:v>73.428281769970539</c:v>
                </c:pt>
                <c:pt idx="1804">
                  <c:v>73.437263842242572</c:v>
                </c:pt>
                <c:pt idx="1805">
                  <c:v>73.446246157504987</c:v>
                </c:pt>
                <c:pt idx="1806">
                  <c:v>73.455228720845696</c:v>
                </c:pt>
                <c:pt idx="1807">
                  <c:v>73.464211537357016</c:v>
                </c:pt>
                <c:pt idx="1808">
                  <c:v>73.473194612135813</c:v>
                </c:pt>
                <c:pt idx="1809">
                  <c:v>73.482177950283372</c:v>
                </c:pt>
                <c:pt idx="1810">
                  <c:v>73.491161556905553</c:v>
                </c:pt>
                <c:pt idx="1811">
                  <c:v>73.500145437112764</c:v>
                </c:pt>
                <c:pt idx="1812">
                  <c:v>73.509129596020003</c:v>
                </c:pt>
                <c:pt idx="1813">
                  <c:v>73.518114038746887</c:v>
                </c:pt>
                <c:pt idx="1814">
                  <c:v>73.527098770417695</c:v>
                </c:pt>
                <c:pt idx="1815">
                  <c:v>73.536083796161336</c:v>
                </c:pt>
                <c:pt idx="1816">
                  <c:v>73.54506912111151</c:v>
                </c:pt>
                <c:pt idx="1817">
                  <c:v>73.554054750406564</c:v>
                </c:pt>
                <c:pt idx="1818">
                  <c:v>73.563040689189691</c:v>
                </c:pt>
                <c:pt idx="1819">
                  <c:v>73.572026942608829</c:v>
                </c:pt>
                <c:pt idx="1820">
                  <c:v>73.58101351581675</c:v>
                </c:pt>
                <c:pt idx="1821">
                  <c:v>73.590000413971126</c:v>
                </c:pt>
                <c:pt idx="1822">
                  <c:v>73.598987642234448</c:v>
                </c:pt>
                <c:pt idx="1823">
                  <c:v>73.60797520577421</c:v>
                </c:pt>
                <c:pt idx="1824">
                  <c:v>73.616963109762736</c:v>
                </c:pt>
                <c:pt idx="1825">
                  <c:v>73.625951359377467</c:v>
                </c:pt>
                <c:pt idx="1826">
                  <c:v>73.634939959800761</c:v>
                </c:pt>
                <c:pt idx="1827">
                  <c:v>73.64392891622002</c:v>
                </c:pt>
                <c:pt idx="1828">
                  <c:v>73.652918233827762</c:v>
                </c:pt>
                <c:pt idx="1829">
                  <c:v>73.661907917821594</c:v>
                </c:pt>
                <c:pt idx="1830">
                  <c:v>73.670897973404223</c:v>
                </c:pt>
                <c:pt idx="1831">
                  <c:v>73.679888405783544</c:v>
                </c:pt>
                <c:pt idx="1832">
                  <c:v>73.688879220172652</c:v>
                </c:pt>
                <c:pt idx="1833">
                  <c:v>73.697870421789844</c:v>
                </c:pt>
                <c:pt idx="1834">
                  <c:v>73.706862015858718</c:v>
                </c:pt>
                <c:pt idx="1835">
                  <c:v>73.715854007608115</c:v>
                </c:pt>
                <c:pt idx="1836">
                  <c:v>73.72484640227222</c:v>
                </c:pt>
                <c:pt idx="1837">
                  <c:v>73.733839205090547</c:v>
                </c:pt>
                <c:pt idx="1838">
                  <c:v>73.742832421308037</c:v>
                </c:pt>
                <c:pt idx="1839">
                  <c:v>73.751826056175005</c:v>
                </c:pt>
                <c:pt idx="1840">
                  <c:v>73.760820114947222</c:v>
                </c:pt>
                <c:pt idx="1841">
                  <c:v>73.769814602885958</c:v>
                </c:pt>
                <c:pt idx="1842">
                  <c:v>73.778809525257969</c:v>
                </c:pt>
                <c:pt idx="1843">
                  <c:v>73.787804887335568</c:v>
                </c:pt>
                <c:pt idx="1844">
                  <c:v>73.796800694396637</c:v>
                </c:pt>
                <c:pt idx="1845">
                  <c:v>73.805796951724687</c:v>
                </c:pt>
                <c:pt idx="1846">
                  <c:v>73.814793664608814</c:v>
                </c:pt>
                <c:pt idx="1847">
                  <c:v>73.823790838343854</c:v>
                </c:pt>
                <c:pt idx="1848">
                  <c:v>73.832788478230313</c:v>
                </c:pt>
                <c:pt idx="1849">
                  <c:v>73.84178658957444</c:v>
                </c:pt>
                <c:pt idx="1850">
                  <c:v>73.850785177688238</c:v>
                </c:pt>
                <c:pt idx="1851">
                  <c:v>73.859784247889564</c:v>
                </c:pt>
                <c:pt idx="1852">
                  <c:v>73.868783805502034</c:v>
                </c:pt>
                <c:pt idx="1853">
                  <c:v>73.877783855855228</c:v>
                </c:pt>
                <c:pt idx="1854">
                  <c:v>73.886784404284555</c:v>
                </c:pt>
                <c:pt idx="1855">
                  <c:v>73.895785456131392</c:v>
                </c:pt>
                <c:pt idx="1856">
                  <c:v>73.904787016743086</c:v>
                </c:pt>
                <c:pt idx="1857">
                  <c:v>73.913789091472978</c:v>
                </c:pt>
                <c:pt idx="1858">
                  <c:v>73.922791685680465</c:v>
                </c:pt>
                <c:pt idx="1859">
                  <c:v>73.93179480473097</c:v>
                </c:pt>
                <c:pt idx="1860">
                  <c:v>73.940798453996081</c:v>
                </c:pt>
                <c:pt idx="1861">
                  <c:v>73.949802638853498</c:v>
                </c:pt>
                <c:pt idx="1862">
                  <c:v>73.95880736468709</c:v>
                </c:pt>
                <c:pt idx="1863">
                  <c:v>73.967812636886947</c:v>
                </c:pt>
                <c:pt idx="1864">
                  <c:v>73.976818460849387</c:v>
                </c:pt>
                <c:pt idx="1865">
                  <c:v>73.985824841976992</c:v>
                </c:pt>
                <c:pt idx="1866">
                  <c:v>73.994831785678699</c:v>
                </c:pt>
                <c:pt idx="1867">
                  <c:v>74.003839297369765</c:v>
                </c:pt>
                <c:pt idx="1868">
                  <c:v>74.012847382471818</c:v>
                </c:pt>
                <c:pt idx="1869">
                  <c:v>74.021856046412921</c:v>
                </c:pt>
                <c:pt idx="1870">
                  <c:v>74.030865294627588</c:v>
                </c:pt>
                <c:pt idx="1871">
                  <c:v>74.039875132556787</c:v>
                </c:pt>
                <c:pt idx="1872">
                  <c:v>74.04888556564805</c:v>
                </c:pt>
                <c:pt idx="1873">
                  <c:v>74.057896599355416</c:v>
                </c:pt>
                <c:pt idx="1874">
                  <c:v>74.066908239139622</c:v>
                </c:pt>
                <c:pt idx="1875">
                  <c:v>74.075920490467865</c:v>
                </c:pt>
                <c:pt idx="1876">
                  <c:v>74.084933358814169</c:v>
                </c:pt>
                <c:pt idx="1877">
                  <c:v>74.093946849659147</c:v>
                </c:pt>
                <c:pt idx="1878">
                  <c:v>74.102960968490194</c:v>
                </c:pt>
                <c:pt idx="1879">
                  <c:v>74.111975720801482</c:v>
                </c:pt>
                <c:pt idx="1880">
                  <c:v>74.120991112093975</c:v>
                </c:pt>
                <c:pt idx="1881">
                  <c:v>74.130007147875475</c:v>
                </c:pt>
                <c:pt idx="1882">
                  <c:v>74.139023833660687</c:v>
                </c:pt>
                <c:pt idx="1883">
                  <c:v>74.148041174971226</c:v>
                </c:pt>
                <c:pt idx="1884">
                  <c:v>74.15705917733564</c:v>
                </c:pt>
                <c:pt idx="1885">
                  <c:v>74.166077846289497</c:v>
                </c:pt>
                <c:pt idx="1886">
                  <c:v>74.175097187375371</c:v>
                </c:pt>
                <c:pt idx="1887">
                  <c:v>74.184117206142929</c:v>
                </c:pt>
                <c:pt idx="1888">
                  <c:v>74.193137908148913</c:v>
                </c:pt>
                <c:pt idx="1889">
                  <c:v>74.202159298957213</c:v>
                </c:pt>
                <c:pt idx="1890">
                  <c:v>74.211181384138882</c:v>
                </c:pt>
                <c:pt idx="1891">
                  <c:v>74.220204169272236</c:v>
                </c:pt>
                <c:pt idx="1892">
                  <c:v>74.229227659942794</c:v>
                </c:pt>
                <c:pt idx="1893">
                  <c:v>74.238251861743379</c:v>
                </c:pt>
                <c:pt idx="1894">
                  <c:v>74.247276780274177</c:v>
                </c:pt>
                <c:pt idx="1895">
                  <c:v>74.256302421142664</c:v>
                </c:pt>
                <c:pt idx="1896">
                  <c:v>74.265328789963831</c:v>
                </c:pt>
                <c:pt idx="1897">
                  <c:v>74.274355892359992</c:v>
                </c:pt>
                <c:pt idx="1898">
                  <c:v>74.283383733961031</c:v>
                </c:pt>
                <c:pt idx="1899">
                  <c:v>74.292412320404338</c:v>
                </c:pt>
                <c:pt idx="1900">
                  <c:v>74.301441657334806</c:v>
                </c:pt>
                <c:pt idx="1901">
                  <c:v>74.310471750405043</c:v>
                </c:pt>
                <c:pt idx="1902">
                  <c:v>74.319502605275147</c:v>
                </c:pt>
                <c:pt idx="1903">
                  <c:v>74.328534227613019</c:v>
                </c:pt>
                <c:pt idx="1904">
                  <c:v>74.337566623094233</c:v>
                </c:pt>
                <c:pt idx="1905">
                  <c:v>74.346599797402092</c:v>
                </c:pt>
                <c:pt idx="1906">
                  <c:v>74.355633756227718</c:v>
                </c:pt>
                <c:pt idx="1907">
                  <c:v>74.364668505270089</c:v>
                </c:pt>
                <c:pt idx="1908">
                  <c:v>74.373704050236057</c:v>
                </c:pt>
                <c:pt idx="1909">
                  <c:v>74.382740396840333</c:v>
                </c:pt>
                <c:pt idx="1910">
                  <c:v>74.391777550805642</c:v>
                </c:pt>
                <c:pt idx="1911">
                  <c:v>74.400815517862725</c:v>
                </c:pt>
                <c:pt idx="1912">
                  <c:v>74.409854303750279</c:v>
                </c:pt>
                <c:pt idx="1913">
                  <c:v>74.418893914215147</c:v>
                </c:pt>
                <c:pt idx="1914">
                  <c:v>74.427934355012297</c:v>
                </c:pt>
                <c:pt idx="1915">
                  <c:v>74.436975631904801</c:v>
                </c:pt>
                <c:pt idx="1916">
                  <c:v>74.446017750663998</c:v>
                </c:pt>
                <c:pt idx="1917">
                  <c:v>74.455060717069429</c:v>
                </c:pt>
                <c:pt idx="1918">
                  <c:v>74.464104536908906</c:v>
                </c:pt>
                <c:pt idx="1919">
                  <c:v>74.473149215978637</c:v>
                </c:pt>
                <c:pt idx="1920">
                  <c:v>74.482194760083132</c:v>
                </c:pt>
                <c:pt idx="1921">
                  <c:v>74.491241175035327</c:v>
                </c:pt>
                <c:pt idx="1922">
                  <c:v>74.500288466656627</c:v>
                </c:pt>
                <c:pt idx="1923">
                  <c:v>74.509336640776922</c:v>
                </c:pt>
                <c:pt idx="1924">
                  <c:v>74.518385703234657</c:v>
                </c:pt>
                <c:pt idx="1925">
                  <c:v>74.527435659876829</c:v>
                </c:pt>
                <c:pt idx="1926">
                  <c:v>74.53648651655908</c:v>
                </c:pt>
                <c:pt idx="1927">
                  <c:v>74.545538279145688</c:v>
                </c:pt>
                <c:pt idx="1928">
                  <c:v>74.554590953509688</c:v>
                </c:pt>
                <c:pt idx="1929">
                  <c:v>74.563644545532838</c:v>
                </c:pt>
                <c:pt idx="1930">
                  <c:v>74.572699061105681</c:v>
                </c:pt>
                <c:pt idx="1931">
                  <c:v>74.581754506127652</c:v>
                </c:pt>
                <c:pt idx="1932">
                  <c:v>74.590810886507001</c:v>
                </c:pt>
                <c:pt idx="1933">
                  <c:v>74.599868208160956</c:v>
                </c:pt>
                <c:pt idx="1934">
                  <c:v>74.608926477015686</c:v>
                </c:pt>
                <c:pt idx="1935">
                  <c:v>74.617985699006411</c:v>
                </c:pt>
                <c:pt idx="1936">
                  <c:v>74.627045880077375</c:v>
                </c:pt>
                <c:pt idx="1937">
                  <c:v>74.636107026181946</c:v>
                </c:pt>
                <c:pt idx="1938">
                  <c:v>74.645169143282672</c:v>
                </c:pt>
                <c:pt idx="1939">
                  <c:v>74.654232237351223</c:v>
                </c:pt>
                <c:pt idx="1940">
                  <c:v>74.66329631436858</c:v>
                </c:pt>
                <c:pt idx="1941">
                  <c:v>74.672361380324972</c:v>
                </c:pt>
                <c:pt idx="1942">
                  <c:v>74.681427441219967</c:v>
                </c:pt>
                <c:pt idx="1943">
                  <c:v>74.690494503062538</c:v>
                </c:pt>
                <c:pt idx="1944">
                  <c:v>74.699562571871041</c:v>
                </c:pt>
                <c:pt idx="1945">
                  <c:v>74.708631653673322</c:v>
                </c:pt>
                <c:pt idx="1946">
                  <c:v>74.717701754506749</c:v>
                </c:pt>
                <c:pt idx="1947">
                  <c:v>74.726772880418224</c:v>
                </c:pt>
                <c:pt idx="1948">
                  <c:v>74.735845037464316</c:v>
                </c:pt>
                <c:pt idx="1949">
                  <c:v>74.744918231711168</c:v>
                </c:pt>
                <c:pt idx="1950">
                  <c:v>74.753992469234703</c:v>
                </c:pt>
                <c:pt idx="1951">
                  <c:v>74.763067756120549</c:v>
                </c:pt>
                <c:pt idx="1952">
                  <c:v>74.772144098464167</c:v>
                </c:pt>
                <c:pt idx="1953">
                  <c:v>74.781221502370812</c:v>
                </c:pt>
                <c:pt idx="1954">
                  <c:v>74.790299973955669</c:v>
                </c:pt>
                <c:pt idx="1955">
                  <c:v>74.799379519343887</c:v>
                </c:pt>
                <c:pt idx="1956">
                  <c:v>74.808460144670562</c:v>
                </c:pt>
                <c:pt idx="1957">
                  <c:v>74.817541856080837</c:v>
                </c:pt>
                <c:pt idx="1958">
                  <c:v>74.826624659729944</c:v>
                </c:pt>
                <c:pt idx="1959">
                  <c:v>74.835708561783264</c:v>
                </c:pt>
                <c:pt idx="1960">
                  <c:v>74.84479356841635</c:v>
                </c:pt>
                <c:pt idx="1961">
                  <c:v>74.853879685815016</c:v>
                </c:pt>
                <c:pt idx="1962">
                  <c:v>74.862966920175296</c:v>
                </c:pt>
                <c:pt idx="1963">
                  <c:v>74.872055277703637</c:v>
                </c:pt>
                <c:pt idx="1964">
                  <c:v>74.881144764616806</c:v>
                </c:pt>
                <c:pt idx="1965">
                  <c:v>74.890235387142042</c:v>
                </c:pt>
                <c:pt idx="1966">
                  <c:v>74.899327151517014</c:v>
                </c:pt>
                <c:pt idx="1967">
                  <c:v>74.908420063990022</c:v>
                </c:pt>
                <c:pt idx="1968">
                  <c:v>74.917514130819853</c:v>
                </c:pt>
                <c:pt idx="1969">
                  <c:v>74.926609358275982</c:v>
                </c:pt>
                <c:pt idx="1970">
                  <c:v>74.93570575263854</c:v>
                </c:pt>
                <c:pt idx="1971">
                  <c:v>74.944803320198417</c:v>
                </c:pt>
                <c:pt idx="1972">
                  <c:v>74.953902067257303</c:v>
                </c:pt>
                <c:pt idx="1973">
                  <c:v>74.963002000127716</c:v>
                </c:pt>
                <c:pt idx="1974">
                  <c:v>74.97210312513306</c:v>
                </c:pt>
                <c:pt idx="1975">
                  <c:v>74.981205448607682</c:v>
                </c:pt>
                <c:pt idx="1976">
                  <c:v>74.990308976896927</c:v>
                </c:pt>
                <c:pt idx="1977">
                  <c:v>74.999413716357225</c:v>
                </c:pt>
                <c:pt idx="1978">
                  <c:v>75.008519673356062</c:v>
                </c:pt>
                <c:pt idx="1979">
                  <c:v>75.017626854272095</c:v>
                </c:pt>
                <c:pt idx="1980">
                  <c:v>75.026735265495233</c:v>
                </c:pt>
                <c:pt idx="1981">
                  <c:v>75.035844913426558</c:v>
                </c:pt>
                <c:pt idx="1982">
                  <c:v>75.044955804478576</c:v>
                </c:pt>
                <c:pt idx="1983">
                  <c:v>75.05406794507509</c:v>
                </c:pt>
                <c:pt idx="1984">
                  <c:v>75.063181341651344</c:v>
                </c:pt>
                <c:pt idx="1985">
                  <c:v>75.072296000654092</c:v>
                </c:pt>
                <c:pt idx="1986">
                  <c:v>75.08141192854157</c:v>
                </c:pt>
                <c:pt idx="1987">
                  <c:v>75.090529131783626</c:v>
                </c:pt>
                <c:pt idx="1988">
                  <c:v>75.099647616861802</c:v>
                </c:pt>
                <c:pt idx="1989">
                  <c:v>75.108767390269279</c:v>
                </c:pt>
                <c:pt idx="1990">
                  <c:v>75.117888458511004</c:v>
                </c:pt>
                <c:pt idx="1991">
                  <c:v>75.127010828103749</c:v>
                </c:pt>
                <c:pt idx="1992">
                  <c:v>75.136134505576152</c:v>
                </c:pt>
                <c:pt idx="1993">
                  <c:v>75.145259497468786</c:v>
                </c:pt>
                <c:pt idx="1994">
                  <c:v>75.154385810334176</c:v>
                </c:pt>
                <c:pt idx="1995">
                  <c:v>75.1635134507369</c:v>
                </c:pt>
                <c:pt idx="1996">
                  <c:v>75.172642425253642</c:v>
                </c:pt>
                <c:pt idx="1997">
                  <c:v>75.181772740473235</c:v>
                </c:pt>
                <c:pt idx="1998">
                  <c:v>75.190904402996722</c:v>
                </c:pt>
                <c:pt idx="1999">
                  <c:v>75.200037419437393</c:v>
                </c:pt>
                <c:pt idx="2000" formatCode="General">
                  <c:v>75.20917179642089</c:v>
                </c:pt>
                <c:pt idx="2001" formatCode="General">
                  <c:v>75.218307540585229</c:v>
                </c:pt>
                <c:pt idx="2002" formatCode="General">
                  <c:v>75.227444658580879</c:v>
                </c:pt>
                <c:pt idx="2003" formatCode="General">
                  <c:v>75.236583157070811</c:v>
                </c:pt>
                <c:pt idx="2004" formatCode="General">
                  <c:v>75.24572304273056</c:v>
                </c:pt>
                <c:pt idx="2005" formatCode="General">
                  <c:v>75.254864322248253</c:v>
                </c:pt>
                <c:pt idx="2006" formatCode="General">
                  <c:v>75.264007002324732</c:v>
                </c:pt>
                <c:pt idx="2007" formatCode="General">
                  <c:v>75.273151089673547</c:v>
                </c:pt>
                <c:pt idx="2008" formatCode="General">
                  <c:v>75.282296591021122</c:v>
                </c:pt>
                <c:pt idx="2009" formatCode="General">
                  <c:v>75.291443513106657</c:v>
                </c:pt>
                <c:pt idx="2010" formatCode="General">
                  <c:v>75.300591862682325</c:v>
                </c:pt>
                <c:pt idx="2011" formatCode="General">
                  <c:v>75.309741646513245</c:v>
                </c:pt>
                <c:pt idx="2012" formatCode="General">
                  <c:v>75.318892871377642</c:v>
                </c:pt>
                <c:pt idx="2013" formatCode="General">
                  <c:v>75.328045544066782</c:v>
                </c:pt>
                <c:pt idx="2014" formatCode="General">
                  <c:v>75.337199671385179</c:v>
                </c:pt>
                <c:pt idx="2015" formatCode="General">
                  <c:v>75.346355260150474</c:v>
                </c:pt>
                <c:pt idx="2016" formatCode="General">
                  <c:v>75.355512317193686</c:v>
                </c:pt>
                <c:pt idx="2017" formatCode="General">
                  <c:v>75.364670849359172</c:v>
                </c:pt>
                <c:pt idx="2018" formatCode="General">
                  <c:v>75.373830863504679</c:v>
                </c:pt>
                <c:pt idx="2019" formatCode="General">
                  <c:v>75.382992366501497</c:v>
                </c:pt>
                <c:pt idx="2020" formatCode="General">
                  <c:v>75.392155365234387</c:v>
                </c:pt>
                <c:pt idx="2021" formatCode="General">
                  <c:v>75.401319866601796</c:v>
                </c:pt>
                <c:pt idx="2022" formatCode="General">
                  <c:v>75.410485877515782</c:v>
                </c:pt>
                <c:pt idx="2023" formatCode="General">
                  <c:v>75.419653404902192</c:v>
                </c:pt>
                <c:pt idx="2024" formatCode="General">
                  <c:v>75.42882245570064</c:v>
                </c:pt>
                <c:pt idx="2025" formatCode="General">
                  <c:v>75.437993036864668</c:v>
                </c:pt>
                <c:pt idx="2026" formatCode="General">
                  <c:v>75.447165155361688</c:v>
                </c:pt>
                <c:pt idx="2027" formatCode="General">
                  <c:v>75.456338818173137</c:v>
                </c:pt>
                <c:pt idx="2028" formatCode="General">
                  <c:v>75.46551403229455</c:v>
                </c:pt>
                <c:pt idx="2029" formatCode="General">
                  <c:v>75.474690804735545</c:v>
                </c:pt>
                <c:pt idx="2030" formatCode="General">
                  <c:v>75.483869142519978</c:v>
                </c:pt>
                <c:pt idx="2031" formatCode="General">
                  <c:v>75.493049052685961</c:v>
                </c:pt>
                <c:pt idx="2032" formatCode="General">
                  <c:v>75.502230542285957</c:v>
                </c:pt>
                <c:pt idx="2033" formatCode="General">
                  <c:v>75.511413618386769</c:v>
                </c:pt>
                <c:pt idx="2034" formatCode="General">
                  <c:v>75.520598288069777</c:v>
                </c:pt>
                <c:pt idx="2035" formatCode="General">
                  <c:v>75.529784558430805</c:v>
                </c:pt>
                <c:pt idx="2036" formatCode="General">
                  <c:v>75.538972436580366</c:v>
                </c:pt>
                <c:pt idx="2037" formatCode="General">
                  <c:v>75.548161929643555</c:v>
                </c:pt>
                <c:pt idx="2038" formatCode="General">
                  <c:v>75.557353044760291</c:v>
                </c:pt>
                <c:pt idx="2039" formatCode="General">
                  <c:v>75.566545789085296</c:v>
                </c:pt>
                <c:pt idx="2040" formatCode="General">
                  <c:v>75.575740169788133</c:v>
                </c:pt>
                <c:pt idx="2041" formatCode="General">
                  <c:v>75.584936194053398</c:v>
                </c:pt>
                <c:pt idx="2042" formatCode="General">
                  <c:v>75.594133869080622</c:v>
                </c:pt>
                <c:pt idx="2043" formatCode="General">
                  <c:v>75.603333202084528</c:v>
                </c:pt>
                <c:pt idx="2044" formatCode="General">
                  <c:v>75.612534200294931</c:v>
                </c:pt>
                <c:pt idx="2045" formatCode="General">
                  <c:v>75.621736870956937</c:v>
                </c:pt>
                <c:pt idx="2046" formatCode="General">
                  <c:v>75.630941221330929</c:v>
                </c:pt>
                <c:pt idx="2047" formatCode="General">
                  <c:v>75.640147258692707</c:v>
                </c:pt>
                <c:pt idx="2048" formatCode="General">
                  <c:v>75.649354990333507</c:v>
                </c:pt>
                <c:pt idx="2049" formatCode="General">
                  <c:v>75.658564423560122</c:v>
                </c:pt>
                <c:pt idx="2050" formatCode="General">
                  <c:v>75.66777556569491</c:v>
                </c:pt>
                <c:pt idx="2051" formatCode="General">
                  <c:v>75.67698842407593</c:v>
                </c:pt>
                <c:pt idx="2052" formatCode="General">
                  <c:v>75.686203006057013</c:v>
                </c:pt>
                <c:pt idx="2053" formatCode="General">
                  <c:v>75.695419319007769</c:v>
                </c:pt>
                <c:pt idx="2054" formatCode="General">
                  <c:v>75.704637370313748</c:v>
                </c:pt>
                <c:pt idx="2055" formatCode="General">
                  <c:v>75.713857167376489</c:v>
                </c:pt>
                <c:pt idx="2056" formatCode="General">
                  <c:v>75.723078717613532</c:v>
                </c:pt>
                <c:pt idx="2057" formatCode="General">
                  <c:v>75.732302028458577</c:v>
                </c:pt>
                <c:pt idx="2058" formatCode="General">
                  <c:v>75.741527107361549</c:v>
                </c:pt>
                <c:pt idx="2059" formatCode="General">
                  <c:v>75.750753961788604</c:v>
                </c:pt>
                <c:pt idx="2060" formatCode="General">
                  <c:v>75.759982599222297</c:v>
                </c:pt>
                <c:pt idx="2061" formatCode="General">
                  <c:v>75.769213027161612</c:v>
                </c:pt>
                <c:pt idx="2062" formatCode="General">
                  <c:v>75.778445253122044</c:v>
                </c:pt>
                <c:pt idx="2063" formatCode="General">
                  <c:v>75.787679284635672</c:v>
                </c:pt>
                <c:pt idx="2064" formatCode="General">
                  <c:v>75.796915129251246</c:v>
                </c:pt>
                <c:pt idx="2065" formatCode="General">
                  <c:v>75.806152794534285</c:v>
                </c:pt>
                <c:pt idx="2066" formatCode="General">
                  <c:v>75.81539228806713</c:v>
                </c:pt>
                <c:pt idx="2067" formatCode="General">
                  <c:v>75.824633617448995</c:v>
                </c:pt>
                <c:pt idx="2068" formatCode="General">
                  <c:v>75.833876790296159</c:v>
                </c:pt>
                <c:pt idx="2069" formatCode="General">
                  <c:v>75.843121814241883</c:v>
                </c:pt>
                <c:pt idx="2070" formatCode="General">
                  <c:v>75.852368696936651</c:v>
                </c:pt>
                <c:pt idx="2071" formatCode="General">
                  <c:v>75.861617446048143</c:v>
                </c:pt>
                <c:pt idx="2072" formatCode="General">
                  <c:v>75.870868069261377</c:v>
                </c:pt>
                <c:pt idx="2073" formatCode="General">
                  <c:v>75.88012057427872</c:v>
                </c:pt>
                <c:pt idx="2074" formatCode="General">
                  <c:v>75.889374968820078</c:v>
                </c:pt>
                <c:pt idx="2075" formatCode="General">
                  <c:v>75.898631260622892</c:v>
                </c:pt>
                <c:pt idx="2076" formatCode="General">
                  <c:v>75.907889457442238</c:v>
                </c:pt>
                <c:pt idx="2077" formatCode="General">
                  <c:v>75.917149567050927</c:v>
                </c:pt>
                <c:pt idx="2078" formatCode="General">
                  <c:v>75.926411597239593</c:v>
                </c:pt>
                <c:pt idx="2079" formatCode="General">
                  <c:v>75.935675555816772</c:v>
                </c:pt>
                <c:pt idx="2080" formatCode="General">
                  <c:v>75.944941450608979</c:v>
                </c:pt>
                <c:pt idx="2081" formatCode="General">
                  <c:v>75.954209289460792</c:v>
                </c:pt>
                <c:pt idx="2082" formatCode="General">
                  <c:v>75.963479080234947</c:v>
                </c:pt>
                <c:pt idx="2083" formatCode="General">
                  <c:v>75.972750830812444</c:v>
                </c:pt>
                <c:pt idx="2084" formatCode="General">
                  <c:v>75.982024549092586</c:v>
                </c:pt>
                <c:pt idx="2085" formatCode="General">
                  <c:v>75.991300242993077</c:v>
                </c:pt>
                <c:pt idx="2086" formatCode="General">
                  <c:v>76.000577920450183</c:v>
                </c:pt>
                <c:pt idx="2087" formatCode="General">
                  <c:v>76.009857589418715</c:v>
                </c:pt>
                <c:pt idx="2088" formatCode="General">
                  <c:v>76.019139257872183</c:v>
                </c:pt>
                <c:pt idx="2089" formatCode="General">
                  <c:v>76.028422933802858</c:v>
                </c:pt>
                <c:pt idx="2090" formatCode="General">
                  <c:v>76.037708625221882</c:v>
                </c:pt>
                <c:pt idx="2091" formatCode="General">
                  <c:v>76.046996340159353</c:v>
                </c:pt>
                <c:pt idx="2092" formatCode="General">
                  <c:v>76.0562860866644</c:v>
                </c:pt>
                <c:pt idx="2093" formatCode="General">
                  <c:v>76.065577872805278</c:v>
                </c:pt>
                <c:pt idx="2094" formatCode="General">
                  <c:v>76.074871706669484</c:v>
                </c:pt>
                <c:pt idx="2095" formatCode="General">
                  <c:v>76.084167596363812</c:v>
                </c:pt>
                <c:pt idx="2096" formatCode="General">
                  <c:v>76.0934655500145</c:v>
                </c:pt>
                <c:pt idx="2097" formatCode="General">
                  <c:v>76.102765575767236</c:v>
                </c:pt>
                <c:pt idx="2098" formatCode="General">
                  <c:v>76.112067681787352</c:v>
                </c:pt>
                <c:pt idx="2099" formatCode="General">
                  <c:v>76.121371876259815</c:v>
                </c:pt>
                <c:pt idx="2100" formatCode="General">
                  <c:v>76.130678167389448</c:v>
                </c:pt>
                <c:pt idx="2101" formatCode="General">
                  <c:v>76.139986563400896</c:v>
                </c:pt>
                <c:pt idx="2102" formatCode="General">
                  <c:v>76.149297072538786</c:v>
                </c:pt>
                <c:pt idx="2103" formatCode="General">
                  <c:v>76.158609703067825</c:v>
                </c:pt>
                <c:pt idx="2104" formatCode="General">
                  <c:v>76.167924463272897</c:v>
                </c:pt>
                <c:pt idx="2105" formatCode="General">
                  <c:v>76.177241361459153</c:v>
                </c:pt>
                <c:pt idx="2106" formatCode="General">
                  <c:v>76.186560405952065</c:v>
                </c:pt>
                <c:pt idx="2107" formatCode="General">
                  <c:v>76.195881605097597</c:v>
                </c:pt>
                <c:pt idx="2108" formatCode="General">
                  <c:v>76.205204967262276</c:v>
                </c:pt>
                <c:pt idx="2109" formatCode="General">
                  <c:v>76.214530500833263</c:v>
                </c:pt>
                <c:pt idx="2110" formatCode="General">
                  <c:v>76.223858214218495</c:v>
                </c:pt>
                <c:pt idx="2111" formatCode="General">
                  <c:v>76.233188115846772</c:v>
                </c:pt>
                <c:pt idx="2112" formatCode="General">
                  <c:v>76.242520214167811</c:v>
                </c:pt>
                <c:pt idx="2113" formatCode="General">
                  <c:v>76.251854517652419</c:v>
                </c:pt>
                <c:pt idx="2114" formatCode="General">
                  <c:v>76.261191034792589</c:v>
                </c:pt>
                <c:pt idx="2115" formatCode="General">
                  <c:v>76.270529774101519</c:v>
                </c:pt>
                <c:pt idx="2116" formatCode="General">
                  <c:v>76.279870744113794</c:v>
                </c:pt>
                <c:pt idx="2117" formatCode="General">
                  <c:v>76.289213953385513</c:v>
                </c:pt>
                <c:pt idx="2118" formatCode="General">
                  <c:v>76.298559410494278</c:v>
                </c:pt>
                <c:pt idx="2119" formatCode="General">
                  <c:v>76.307907124039417</c:v>
                </c:pt>
                <c:pt idx="2120" formatCode="General">
                  <c:v>76.317257102642031</c:v>
                </c:pt>
                <c:pt idx="2121" formatCode="General">
                  <c:v>76.326609354945077</c:v>
                </c:pt>
                <c:pt idx="2122" formatCode="General">
                  <c:v>76.335963889613566</c:v>
                </c:pt>
                <c:pt idx="2123" formatCode="General">
                  <c:v>76.345320715334552</c:v>
                </c:pt>
                <c:pt idx="2124" formatCode="General">
                  <c:v>76.35467984081734</c:v>
                </c:pt>
                <c:pt idx="2125" formatCode="General">
                  <c:v>76.36404127479355</c:v>
                </c:pt>
                <c:pt idx="2126" formatCode="General">
                  <c:v>76.373405026017181</c:v>
                </c:pt>
                <c:pt idx="2127" formatCode="General">
                  <c:v>76.382771103264844</c:v>
                </c:pt>
                <c:pt idx="2128" formatCode="General">
                  <c:v>76.392139515335714</c:v>
                </c:pt>
                <c:pt idx="2129" formatCode="General">
                  <c:v>76.401510271051777</c:v>
                </c:pt>
                <c:pt idx="2130" formatCode="General">
                  <c:v>76.410883379257868</c:v>
                </c:pt>
                <c:pt idx="2131" formatCode="General">
                  <c:v>76.420258848821803</c:v>
                </c:pt>
                <c:pt idx="2132" formatCode="General">
                  <c:v>76.429636688634474</c:v>
                </c:pt>
                <c:pt idx="2133" formatCode="General">
                  <c:v>76.439016907610011</c:v>
                </c:pt>
                <c:pt idx="2134" formatCode="General">
                  <c:v>76.448399514685804</c:v>
                </c:pt>
                <c:pt idx="2135" formatCode="General">
                  <c:v>76.457784518822734</c:v>
                </c:pt>
                <c:pt idx="2136" formatCode="General">
                  <c:v>76.46717192900519</c:v>
                </c:pt>
                <c:pt idx="2137" formatCode="General">
                  <c:v>76.476561754241231</c:v>
                </c:pt>
                <c:pt idx="2138" formatCode="General">
                  <c:v>76.485954003562696</c:v>
                </c:pt>
                <c:pt idx="2139" formatCode="General">
                  <c:v>76.495348686025324</c:v>
                </c:pt>
                <c:pt idx="2140" formatCode="General">
                  <c:v>76.504745810708826</c:v>
                </c:pt>
                <c:pt idx="2141" formatCode="General">
                  <c:v>76.514145386717118</c:v>
                </c:pt>
                <c:pt idx="2142" formatCode="General">
                  <c:v>76.523547423178286</c:v>
                </c:pt>
                <c:pt idx="2143" formatCode="General">
                  <c:v>76.532951929244831</c:v>
                </c:pt>
                <c:pt idx="2144" formatCode="General">
                  <c:v>76.542358914093725</c:v>
                </c:pt>
                <c:pt idx="2145" formatCode="General">
                  <c:v>76.55176838692654</c:v>
                </c:pt>
                <c:pt idx="2146" formatCode="General">
                  <c:v>76.561180356969601</c:v>
                </c:pt>
                <c:pt idx="2147" formatCode="General">
                  <c:v>76.570594833474061</c:v>
                </c:pt>
                <c:pt idx="2148" formatCode="General">
                  <c:v>76.580011825716056</c:v>
                </c:pt>
                <c:pt idx="2149" formatCode="General">
                  <c:v>76.589431342996818</c:v>
                </c:pt>
                <c:pt idx="2150" formatCode="General">
                  <c:v>76.598853394642788</c:v>
                </c:pt>
                <c:pt idx="2151" formatCode="General">
                  <c:v>76.608277990005803</c:v>
                </c:pt>
                <c:pt idx="2152" formatCode="General">
                  <c:v>76.617705138463094</c:v>
                </c:pt>
                <c:pt idx="2153" formatCode="General">
                  <c:v>76.627134849417558</c:v>
                </c:pt>
                <c:pt idx="2154" formatCode="General">
                  <c:v>76.636567132297813</c:v>
                </c:pt>
                <c:pt idx="2155" formatCode="General">
                  <c:v>76.646001996558255</c:v>
                </c:pt>
                <c:pt idx="2156" formatCode="General">
                  <c:v>76.655439451679328</c:v>
                </c:pt>
                <c:pt idx="2157" formatCode="General">
                  <c:v>76.664879507167598</c:v>
                </c:pt>
                <c:pt idx="2158" formatCode="General">
                  <c:v>76.674322172555847</c:v>
                </c:pt>
                <c:pt idx="2159" formatCode="General">
                  <c:v>76.683767457403206</c:v>
                </c:pt>
                <c:pt idx="2160" formatCode="General">
                  <c:v>76.693215371295338</c:v>
                </c:pt>
                <c:pt idx="2161" formatCode="General">
                  <c:v>76.702665923844549</c:v>
                </c:pt>
                <c:pt idx="2162" formatCode="General">
                  <c:v>76.712119124689892</c:v>
                </c:pt>
                <c:pt idx="2163" formatCode="General">
                  <c:v>76.72157498349732</c:v>
                </c:pt>
                <c:pt idx="2164" formatCode="General">
                  <c:v>76.731033509959829</c:v>
                </c:pt>
                <c:pt idx="2165" formatCode="General">
                  <c:v>76.740494713797602</c:v>
                </c:pt>
                <c:pt idx="2166" formatCode="General">
                  <c:v>76.749958604758092</c:v>
                </c:pt>
                <c:pt idx="2167" formatCode="General">
                  <c:v>76.759425192616263</c:v>
                </c:pt>
                <c:pt idx="2168" formatCode="General">
                  <c:v>76.768894487174578</c:v>
                </c:pt>
                <c:pt idx="2169" formatCode="General">
                  <c:v>76.778366498263267</c:v>
                </c:pt>
                <c:pt idx="2170" formatCode="General">
                  <c:v>76.78784123574043</c:v>
                </c:pt>
                <c:pt idx="2171" formatCode="General">
                  <c:v>76.797318709492131</c:v>
                </c:pt>
                <c:pt idx="2172" formatCode="General">
                  <c:v>76.806798929432603</c:v>
                </c:pt>
                <c:pt idx="2173" formatCode="General">
                  <c:v>76.816281905504368</c:v>
                </c:pt>
                <c:pt idx="2174" formatCode="General">
                  <c:v>76.825767647678347</c:v>
                </c:pt>
                <c:pt idx="2175" formatCode="General">
                  <c:v>76.835256165954036</c:v>
                </c:pt>
                <c:pt idx="2176" formatCode="General">
                  <c:v>76.844747470359664</c:v>
                </c:pt>
                <c:pt idx="2177" formatCode="General">
                  <c:v>76.854241570952297</c:v>
                </c:pt>
                <c:pt idx="2178" formatCode="General">
                  <c:v>76.863738477818018</c:v>
                </c:pt>
                <c:pt idx="2179" formatCode="General">
                  <c:v>76.873238201072041</c:v>
                </c:pt>
                <c:pt idx="2180" formatCode="General">
                  <c:v>76.882740750858915</c:v>
                </c:pt>
                <c:pt idx="2181" formatCode="General">
                  <c:v>76.8922461373526</c:v>
                </c:pt>
                <c:pt idx="2182" formatCode="General">
                  <c:v>76.901754370756692</c:v>
                </c:pt>
                <c:pt idx="2183" formatCode="General">
                  <c:v>76.911265461304481</c:v>
                </c:pt>
                <c:pt idx="2184" formatCode="General">
                  <c:v>76.92077941925919</c:v>
                </c:pt>
                <c:pt idx="2185" formatCode="General">
                  <c:v>76.930296254914111</c:v>
                </c:pt>
                <c:pt idx="2186" formatCode="General">
                  <c:v>76.939815978592719</c:v>
                </c:pt>
                <c:pt idx="2187" formatCode="General">
                  <c:v>76.949338600648815</c:v>
                </c:pt>
                <c:pt idx="2188" formatCode="General">
                  <c:v>76.958864131466783</c:v>
                </c:pt>
                <c:pt idx="2189" formatCode="General">
                  <c:v>76.968392581461615</c:v>
                </c:pt>
                <c:pt idx="2190" formatCode="General">
                  <c:v>76.977923961079171</c:v>
                </c:pt>
                <c:pt idx="2191" formatCode="General">
                  <c:v>76.987458280796247</c:v>
                </c:pt>
                <c:pt idx="2192" formatCode="General">
                  <c:v>76.996995551120833</c:v>
                </c:pt>
                <c:pt idx="2193" formatCode="General">
                  <c:v>77.006535782592181</c:v>
                </c:pt>
                <c:pt idx="2194" formatCode="General">
                  <c:v>77.01607898578105</c:v>
                </c:pt>
                <c:pt idx="2195" formatCode="General">
                  <c:v>77.025625171289789</c:v>
                </c:pt>
                <c:pt idx="2196" formatCode="General">
                  <c:v>77.035174349752523</c:v>
                </c:pt>
                <c:pt idx="2197" formatCode="General">
                  <c:v>77.04472653183538</c:v>
                </c:pt>
                <c:pt idx="2198" formatCode="General">
                  <c:v>77.054281728236546</c:v>
                </c:pt>
                <c:pt idx="2199" formatCode="General">
                  <c:v>77.063839949686525</c:v>
                </c:pt>
                <c:pt idx="2200" formatCode="General">
                  <c:v>77.073401206948276</c:v>
                </c:pt>
                <c:pt idx="2201" formatCode="General">
                  <c:v>77.082965510817331</c:v>
                </c:pt>
                <c:pt idx="2202" formatCode="General">
                  <c:v>77.092532872122035</c:v>
                </c:pt>
                <c:pt idx="2203" formatCode="General">
                  <c:v>77.102103301723687</c:v>
                </c:pt>
                <c:pt idx="2204" formatCode="General">
                  <c:v>77.111676810516713</c:v>
                </c:pt>
                <c:pt idx="2205" formatCode="General">
                  <c:v>77.121253409428846</c:v>
                </c:pt>
                <c:pt idx="2206" formatCode="General">
                  <c:v>77.130833109421218</c:v>
                </c:pt>
                <c:pt idx="2207" formatCode="General">
                  <c:v>77.140415921488739</c:v>
                </c:pt>
                <c:pt idx="2208" formatCode="General">
                  <c:v>77.150001856659998</c:v>
                </c:pt>
                <c:pt idx="2209" formatCode="General">
                  <c:v>77.159590925997662</c:v>
                </c:pt>
                <c:pt idx="2210" formatCode="General">
                  <c:v>77.169183140598548</c:v>
                </c:pt>
                <c:pt idx="2211" formatCode="General">
                  <c:v>77.178778511593848</c:v>
                </c:pt>
                <c:pt idx="2212" formatCode="General">
                  <c:v>77.188377050149228</c:v>
                </c:pt>
                <c:pt idx="2213" formatCode="General">
                  <c:v>77.197978767465116</c:v>
                </c:pt>
                <c:pt idx="2214" formatCode="General">
                  <c:v>77.207583674776828</c:v>
                </c:pt>
                <c:pt idx="2215" formatCode="General">
                  <c:v>77.217191783354707</c:v>
                </c:pt>
                <c:pt idx="2216" formatCode="General">
                  <c:v>77.226803104504455</c:v>
                </c:pt>
                <c:pt idx="2217" formatCode="General">
                  <c:v>77.236417649567073</c:v>
                </c:pt>
                <c:pt idx="2218" formatCode="General">
                  <c:v>77.246035429919345</c:v>
                </c:pt>
                <c:pt idx="2219" formatCode="General">
                  <c:v>77.255656456973782</c:v>
                </c:pt>
                <c:pt idx="2220" formatCode="General">
                  <c:v>77.26528074217893</c:v>
                </c:pt>
                <c:pt idx="2221" formatCode="General">
                  <c:v>77.274908297019522</c:v>
                </c:pt>
                <c:pt idx="2222" formatCode="General">
                  <c:v>77.284539133016693</c:v>
                </c:pt>
                <c:pt idx="2223" formatCode="General">
                  <c:v>77.294173261728147</c:v>
                </c:pt>
                <c:pt idx="2224" formatCode="General">
                  <c:v>77.303810694748393</c:v>
                </c:pt>
                <c:pt idx="2225" formatCode="General">
                  <c:v>77.313451443708843</c:v>
                </c:pt>
                <c:pt idx="2226" formatCode="General">
                  <c:v>77.323095520278144</c:v>
                </c:pt>
                <c:pt idx="2227" formatCode="General">
                  <c:v>77.332742936162276</c:v>
                </c:pt>
                <c:pt idx="2228" formatCode="General">
                  <c:v>77.34239370310479</c:v>
                </c:pt>
                <c:pt idx="2229" formatCode="General">
                  <c:v>77.352047832886967</c:v>
                </c:pt>
                <c:pt idx="2230" formatCode="General">
                  <c:v>77.361705337328118</c:v>
                </c:pt>
                <c:pt idx="2231" formatCode="General">
                  <c:v>77.371366228285638</c:v>
                </c:pt>
                <c:pt idx="2232" formatCode="General">
                  <c:v>77.381030517655333</c:v>
                </c:pt>
                <c:pt idx="2233" formatCode="General">
                  <c:v>77.390698217371593</c:v>
                </c:pt>
                <c:pt idx="2234" formatCode="General">
                  <c:v>77.400369339407575</c:v>
                </c:pt>
                <c:pt idx="2235" formatCode="General">
                  <c:v>77.410043895775416</c:v>
                </c:pt>
                <c:pt idx="2236" formatCode="General">
                  <c:v>77.419721898526447</c:v>
                </c:pt>
                <c:pt idx="2237" formatCode="General">
                  <c:v>77.429403359751433</c:v>
                </c:pt>
                <c:pt idx="2238" formatCode="General">
                  <c:v>77.439088291580731</c:v>
                </c:pt>
                <c:pt idx="2239" formatCode="General">
                  <c:v>77.448776706184546</c:v>
                </c:pt>
                <c:pt idx="2240" formatCode="General">
                  <c:v>77.458468615773114</c:v>
                </c:pt>
                <c:pt idx="2241" formatCode="General">
                  <c:v>77.46816403259696</c:v>
                </c:pt>
                <c:pt idx="2242" formatCode="General">
                  <c:v>77.477862968947051</c:v>
                </c:pt>
                <c:pt idx="2243" formatCode="General">
                  <c:v>77.487565437155098</c:v>
                </c:pt>
                <c:pt idx="2244" formatCode="General">
                  <c:v>77.497271449593711</c:v>
                </c:pt>
                <c:pt idx="2245" formatCode="General">
                  <c:v>77.506981018676612</c:v>
                </c:pt>
                <c:pt idx="2246" formatCode="General">
                  <c:v>77.516694156858932</c:v>
                </c:pt>
                <c:pt idx="2247" formatCode="General">
                  <c:v>77.526410876637371</c:v>
                </c:pt>
                <c:pt idx="2248" formatCode="General">
                  <c:v>77.536131190550449</c:v>
                </c:pt>
                <c:pt idx="2249" formatCode="General">
                  <c:v>77.54585511117871</c:v>
                </c:pt>
                <c:pt idx="2250" formatCode="General">
                  <c:v>77.555582651144988</c:v>
                </c:pt>
                <c:pt idx="2251" formatCode="General">
                  <c:v>77.565313823114636</c:v>
                </c:pt>
                <c:pt idx="2252" formatCode="General">
                  <c:v>77.57504863979571</c:v>
                </c:pt>
                <c:pt idx="2253" formatCode="General">
                  <c:v>77.584787113939228</c:v>
                </c:pt>
                <c:pt idx="2254" formatCode="General">
                  <c:v>77.594529258339435</c:v>
                </c:pt>
                <c:pt idx="2255" formatCode="General">
                  <c:v>77.604275085834018</c:v>
                </c:pt>
                <c:pt idx="2256" formatCode="General">
                  <c:v>77.614024609304352</c:v>
                </c:pt>
                <c:pt idx="2257" formatCode="General">
                  <c:v>77.62377784167569</c:v>
                </c:pt>
                <c:pt idx="2258" formatCode="General">
                  <c:v>77.633534795917456</c:v>
                </c:pt>
                <c:pt idx="2259" formatCode="General">
                  <c:v>77.643295485043524</c:v>
                </c:pt>
                <c:pt idx="2260" formatCode="General">
                  <c:v>77.653059922112362</c:v>
                </c:pt>
                <c:pt idx="2261" formatCode="General">
                  <c:v>77.66282812022736</c:v>
                </c:pt>
                <c:pt idx="2262" formatCode="General">
                  <c:v>77.672600092537039</c:v>
                </c:pt>
                <c:pt idx="2263" formatCode="General">
                  <c:v>77.682375852235339</c:v>
                </c:pt>
                <c:pt idx="2264" formatCode="General">
                  <c:v>77.692155412561789</c:v>
                </c:pt>
                <c:pt idx="2265" formatCode="General">
                  <c:v>77.70193878680189</c:v>
                </c:pt>
                <c:pt idx="2266" formatCode="General">
                  <c:v>77.711725988287242</c:v>
                </c:pt>
                <c:pt idx="2267" formatCode="General">
                  <c:v>77.721517030395873</c:v>
                </c:pt>
                <c:pt idx="2268" formatCode="General">
                  <c:v>77.731311926552479</c:v>
                </c:pt>
                <c:pt idx="2269" formatCode="General">
                  <c:v>77.741110690228695</c:v>
                </c:pt>
                <c:pt idx="2270" formatCode="General">
                  <c:v>77.75091333494332</c:v>
                </c:pt>
                <c:pt idx="2271" formatCode="General">
                  <c:v>77.760719874262634</c:v>
                </c:pt>
                <c:pt idx="2272" formatCode="General">
                  <c:v>77.770530321800635</c:v>
                </c:pt>
                <c:pt idx="2273" formatCode="General">
                  <c:v>77.780344691219284</c:v>
                </c:pt>
                <c:pt idx="2274" formatCode="General">
                  <c:v>77.790162996228844</c:v>
                </c:pt>
                <c:pt idx="2275" formatCode="General">
                  <c:v>77.799985250588037</c:v>
                </c:pt>
                <c:pt idx="2276" formatCode="General">
                  <c:v>77.809811468104485</c:v>
                </c:pt>
                <c:pt idx="2277" formatCode="General">
                  <c:v>77.819641662634794</c:v>
                </c:pt>
                <c:pt idx="2278" formatCode="General">
                  <c:v>77.829475848084968</c:v>
                </c:pt>
                <c:pt idx="2279" formatCode="General">
                  <c:v>77.839314038410649</c:v>
                </c:pt>
                <c:pt idx="2280" formatCode="General">
                  <c:v>77.849156247617358</c:v>
                </c:pt>
                <c:pt idx="2281" formatCode="General">
                  <c:v>77.859002489760854</c:v>
                </c:pt>
                <c:pt idx="2282" formatCode="General">
                  <c:v>77.868852778947343</c:v>
                </c:pt>
                <c:pt idx="2283" formatCode="General">
                  <c:v>77.878707129333833</c:v>
                </c:pt>
                <c:pt idx="2284" formatCode="General">
                  <c:v>77.888565555128338</c:v>
                </c:pt>
                <c:pt idx="2285" formatCode="General">
                  <c:v>77.898428070590285</c:v>
                </c:pt>
                <c:pt idx="2286" formatCode="General">
                  <c:v>77.908294690030658</c:v>
                </c:pt>
                <c:pt idx="2287" formatCode="General">
                  <c:v>77.918165427812454</c:v>
                </c:pt>
                <c:pt idx="2288" formatCode="General">
                  <c:v>77.928040298350851</c:v>
                </c:pt>
                <c:pt idx="2289" formatCode="General">
                  <c:v>77.937919316113579</c:v>
                </c:pt>
                <c:pt idx="2290" formatCode="General">
                  <c:v>77.947802495621175</c:v>
                </c:pt>
                <c:pt idx="2291" formatCode="General">
                  <c:v>77.95768985144737</c:v>
                </c:pt>
                <c:pt idx="2292" formatCode="General">
                  <c:v>77.967581398219266</c:v>
                </c:pt>
                <c:pt idx="2293" formatCode="General">
                  <c:v>77.97747715061773</c:v>
                </c:pt>
                <c:pt idx="2294" formatCode="General">
                  <c:v>77.987377123377726</c:v>
                </c:pt>
                <c:pt idx="2295" formatCode="General">
                  <c:v>77.997281331288534</c:v>
                </c:pt>
                <c:pt idx="2296" formatCode="General">
                  <c:v>78.007189789194172</c:v>
                </c:pt>
                <c:pt idx="2297" formatCode="General">
                  <c:v>78.017102511993585</c:v>
                </c:pt>
                <c:pt idx="2298" formatCode="General">
                  <c:v>78.027019514641097</c:v>
                </c:pt>
                <c:pt idx="2299" formatCode="General">
                  <c:v>78.036940812146668</c:v>
                </c:pt>
                <c:pt idx="2300" formatCode="General">
                  <c:v>78.046866419576176</c:v>
                </c:pt>
                <c:pt idx="2301" formatCode="General">
                  <c:v>78.056796352051848</c:v>
                </c:pt>
                <c:pt idx="2302" formatCode="General">
                  <c:v>78.066730624752481</c:v>
                </c:pt>
                <c:pt idx="2303" formatCode="General">
                  <c:v>78.076669252913831</c:v>
                </c:pt>
                <c:pt idx="2304" formatCode="General">
                  <c:v>78.086612251828939</c:v>
                </c:pt>
                <c:pt idx="2305" formatCode="General">
                  <c:v>78.096559636848468</c:v>
                </c:pt>
                <c:pt idx="2306" formatCode="General">
                  <c:v>78.106511423380994</c:v>
                </c:pt>
                <c:pt idx="2307" formatCode="General">
                  <c:v>78.116467626893439</c:v>
                </c:pt>
                <c:pt idx="2308" formatCode="General">
                  <c:v>78.126428262911347</c:v>
                </c:pt>
                <c:pt idx="2309" formatCode="General">
                  <c:v>78.136393347019208</c:v>
                </c:pt>
                <c:pt idx="2310" formatCode="General">
                  <c:v>78.146362894860857</c:v>
                </c:pt>
                <c:pt idx="2311" formatCode="General">
                  <c:v>78.156336922139843</c:v>
                </c:pt>
                <c:pt idx="2312" formatCode="General">
                  <c:v>78.16631544461967</c:v>
                </c:pt>
                <c:pt idx="2313" formatCode="General">
                  <c:v>78.176298478124295</c:v>
                </c:pt>
                <c:pt idx="2314" formatCode="General">
                  <c:v>78.186286038538398</c:v>
                </c:pt>
                <c:pt idx="2315" formatCode="General">
                  <c:v>78.196278141807738</c:v>
                </c:pt>
                <c:pt idx="2316" formatCode="General">
                  <c:v>78.206274803939579</c:v>
                </c:pt>
                <c:pt idx="2317" formatCode="General">
                  <c:v>78.216276041002999</c:v>
                </c:pt>
                <c:pt idx="2318" formatCode="General">
                  <c:v>78.226281869129267</c:v>
                </c:pt>
                <c:pt idx="2319" formatCode="General">
                  <c:v>78.236292304512233</c:v>
                </c:pt>
                <c:pt idx="2320" formatCode="General">
                  <c:v>78.246307363408704</c:v>
                </c:pt>
                <c:pt idx="2321" formatCode="General">
                  <c:v>78.256327062138809</c:v>
                </c:pt>
                <c:pt idx="2322" formatCode="General">
                  <c:v>78.266351417086369</c:v>
                </c:pt>
                <c:pt idx="2323" formatCode="General">
                  <c:v>78.276380444699285</c:v>
                </c:pt>
                <c:pt idx="2324" formatCode="General">
                  <c:v>78.286414161489944</c:v>
                </c:pt>
                <c:pt idx="2325" formatCode="General">
                  <c:v>78.296452584035592</c:v>
                </c:pt>
                <c:pt idx="2326" formatCode="General">
                  <c:v>78.306495728978717</c:v>
                </c:pt>
                <c:pt idx="2327" formatCode="General">
                  <c:v>78.316543613027463</c:v>
                </c:pt>
                <c:pt idx="2328" formatCode="General">
                  <c:v>78.326596252955994</c:v>
                </c:pt>
                <c:pt idx="2329" formatCode="General">
                  <c:v>78.336653665604956</c:v>
                </c:pt>
                <c:pt idx="2330" formatCode="General">
                  <c:v>78.346715867881784</c:v>
                </c:pt>
                <c:pt idx="2331" formatCode="General">
                  <c:v>78.356782876761201</c:v>
                </c:pt>
                <c:pt idx="2332" formatCode="General">
                  <c:v>78.366854709285576</c:v>
                </c:pt>
                <c:pt idx="2333" formatCode="General">
                  <c:v>78.376931382565388</c:v>
                </c:pt>
                <c:pt idx="2334" formatCode="General">
                  <c:v>78.387012913779557</c:v>
                </c:pt>
                <c:pt idx="2335" formatCode="General">
                  <c:v>78.397099320175897</c:v>
                </c:pt>
                <c:pt idx="2336" formatCode="General">
                  <c:v>78.407190619071628</c:v>
                </c:pt>
                <c:pt idx="2337" formatCode="General">
                  <c:v>78.417286827853673</c:v>
                </c:pt>
                <c:pt idx="2338" formatCode="General">
                  <c:v>78.427387963979072</c:v>
                </c:pt>
                <c:pt idx="2339" formatCode="General">
                  <c:v>78.437494044975637</c:v>
                </c:pt>
                <c:pt idx="2340" formatCode="General">
                  <c:v>78.447605088442074</c:v>
                </c:pt>
                <c:pt idx="2341" formatCode="General">
                  <c:v>78.45772111204866</c:v>
                </c:pt>
                <c:pt idx="2342" formatCode="General">
                  <c:v>78.467842133537602</c:v>
                </c:pt>
                <c:pt idx="2343" formatCode="General">
                  <c:v>78.477968170723443</c:v>
                </c:pt>
                <c:pt idx="2344" formatCode="General">
                  <c:v>78.488099241493558</c:v>
                </c:pt>
                <c:pt idx="2345" formatCode="General">
                  <c:v>78.498235363808604</c:v>
                </c:pt>
                <c:pt idx="2346" formatCode="General">
                  <c:v>78.508376555702981</c:v>
                </c:pt>
                <c:pt idx="2347" formatCode="General">
                  <c:v>78.518522835285268</c:v>
                </c:pt>
                <c:pt idx="2348" formatCode="General">
                  <c:v>78.528674220738694</c:v>
                </c:pt>
                <c:pt idx="2349" formatCode="General">
                  <c:v>78.538830730321592</c:v>
                </c:pt>
                <c:pt idx="2350" formatCode="General">
                  <c:v>78.548992382367913</c:v>
                </c:pt>
                <c:pt idx="2351" formatCode="General">
                  <c:v>78.559159195287634</c:v>
                </c:pt>
                <c:pt idx="2352" formatCode="General">
                  <c:v>78.569331187567329</c:v>
                </c:pt>
                <c:pt idx="2353" formatCode="General">
                  <c:v>78.579508377770537</c:v>
                </c:pt>
                <c:pt idx="2354" formatCode="General">
                  <c:v>78.589690784538305</c:v>
                </c:pt>
                <c:pt idx="2355" formatCode="General">
                  <c:v>78.599878426589711</c:v>
                </c:pt>
                <c:pt idx="2356" formatCode="General">
                  <c:v>78.610071322722291</c:v>
                </c:pt>
                <c:pt idx="2357" formatCode="General">
                  <c:v>78.620269491812593</c:v>
                </c:pt>
                <c:pt idx="2358" formatCode="General">
                  <c:v>78.630472952816632</c:v>
                </c:pt>
                <c:pt idx="2359" formatCode="General">
                  <c:v>78.640681724770388</c:v>
                </c:pt>
                <c:pt idx="2360" formatCode="General">
                  <c:v>78.650895826790361</c:v>
                </c:pt>
                <c:pt idx="2361" formatCode="General">
                  <c:v>78.661115278074064</c:v>
                </c:pt>
                <c:pt idx="2362" formatCode="General">
                  <c:v>78.671340097900554</c:v>
                </c:pt>
                <c:pt idx="2363" formatCode="General">
                  <c:v>78.681570305630913</c:v>
                </c:pt>
                <c:pt idx="2364" formatCode="General">
                  <c:v>78.691805920708774</c:v>
                </c:pt>
                <c:pt idx="2365" formatCode="General">
                  <c:v>78.702046962660901</c:v>
                </c:pt>
                <c:pt idx="2366" formatCode="General">
                  <c:v>78.712293451097707</c:v>
                </c:pt>
                <c:pt idx="2367" formatCode="General">
                  <c:v>78.722545405713731</c:v>
                </c:pt>
                <c:pt idx="2368" formatCode="General">
                  <c:v>78.73280284628828</c:v>
                </c:pt>
                <c:pt idx="2369" formatCode="General">
                  <c:v>78.743065792685897</c:v>
                </c:pt>
                <c:pt idx="2370" formatCode="General">
                  <c:v>78.753334264856932</c:v>
                </c:pt>
                <c:pt idx="2371" formatCode="General">
                  <c:v>78.763608282838106</c:v>
                </c:pt>
                <c:pt idx="2372" formatCode="General">
                  <c:v>78.773887866753086</c:v>
                </c:pt>
                <c:pt idx="2373" formatCode="General">
                  <c:v>78.784173036813002</c:v>
                </c:pt>
                <c:pt idx="2374" formatCode="General">
                  <c:v>78.794463813317066</c:v>
                </c:pt>
                <c:pt idx="2375" formatCode="General">
                  <c:v>78.804760216653136</c:v>
                </c:pt>
                <c:pt idx="2376" formatCode="General">
                  <c:v>78.815062267298259</c:v>
                </c:pt>
                <c:pt idx="2377" formatCode="General">
                  <c:v>78.825369985819322</c:v>
                </c:pt>
                <c:pt idx="2378" formatCode="General">
                  <c:v>78.835683392873534</c:v>
                </c:pt>
                <c:pt idx="2379" formatCode="General">
                  <c:v>78.846002509209143</c:v>
                </c:pt>
                <c:pt idx="2380" formatCode="General">
                  <c:v>78.85632735566594</c:v>
                </c:pt>
                <c:pt idx="2381" formatCode="General">
                  <c:v>78.866657953175917</c:v>
                </c:pt>
                <c:pt idx="2382" formatCode="General">
                  <c:v>78.876994322763835</c:v>
                </c:pt>
                <c:pt idx="2383" formatCode="General">
                  <c:v>78.887336485547877</c:v>
                </c:pt>
                <c:pt idx="2384" formatCode="General">
                  <c:v>78.897684462740216</c:v>
                </c:pt>
                <c:pt idx="2385" formatCode="General">
                  <c:v>78.908038275647726</c:v>
                </c:pt>
                <c:pt idx="2386" formatCode="General">
                  <c:v>78.918397945672467</c:v>
                </c:pt>
                <c:pt idx="2387" formatCode="General">
                  <c:v>78.928763494312449</c:v>
                </c:pt>
                <c:pt idx="2388" formatCode="General">
                  <c:v>78.939134943162244</c:v>
                </c:pt>
                <c:pt idx="2389" formatCode="General">
                  <c:v>78.949512313913587</c:v>
                </c:pt>
                <c:pt idx="2390" formatCode="General">
                  <c:v>78.959895628356065</c:v>
                </c:pt>
                <c:pt idx="2391" formatCode="General">
                  <c:v>78.970284908377735</c:v>
                </c:pt>
                <c:pt idx="2392" formatCode="General">
                  <c:v>78.98068017596583</c:v>
                </c:pt>
                <c:pt idx="2393" formatCode="General">
                  <c:v>78.9910814532074</c:v>
                </c:pt>
                <c:pt idx="2394" formatCode="General">
                  <c:v>79.001488762289966</c:v>
                </c:pt>
                <c:pt idx="2395" formatCode="General">
                  <c:v>79.011902125502274</c:v>
                </c:pt>
                <c:pt idx="2396" formatCode="General">
                  <c:v>79.022321565234847</c:v>
                </c:pt>
                <c:pt idx="2397" formatCode="General">
                  <c:v>79.032747103980824</c:v>
                </c:pt>
                <c:pt idx="2398" formatCode="General">
                  <c:v>79.043178764336517</c:v>
                </c:pt>
                <c:pt idx="2399" formatCode="General">
                  <c:v>79.053616569002259</c:v>
                </c:pt>
                <c:pt idx="2400" formatCode="General">
                  <c:v>79.064060540782947</c:v>
                </c:pt>
                <c:pt idx="2401" formatCode="General">
                  <c:v>79.074510702588896</c:v>
                </c:pt>
                <c:pt idx="2402" formatCode="General">
                  <c:v>79.084967077436488</c:v>
                </c:pt>
                <c:pt idx="2403" formatCode="General">
                  <c:v>79.095429688448874</c:v>
                </c:pt>
                <c:pt idx="2404" formatCode="General">
                  <c:v>79.105898558856808</c:v>
                </c:pt>
                <c:pt idx="2405" formatCode="General">
                  <c:v>79.116373711999273</c:v>
                </c:pt>
                <c:pt idx="2406" formatCode="General">
                  <c:v>79.126855171324308</c:v>
                </c:pt>
                <c:pt idx="2407" formatCode="General">
                  <c:v>79.137342960389702</c:v>
                </c:pt>
                <c:pt idx="2408" formatCode="General">
                  <c:v>79.147837102863775</c:v>
                </c:pt>
                <c:pt idx="2409" formatCode="General">
                  <c:v>79.158337622526147</c:v>
                </c:pt>
                <c:pt idx="2410" formatCode="General">
                  <c:v>79.168844543268534</c:v>
                </c:pt>
                <c:pt idx="2411" formatCode="General">
                  <c:v>79.179357889095428</c:v>
                </c:pt>
                <c:pt idx="2412" formatCode="General">
                  <c:v>79.189877684125037</c:v>
                </c:pt>
                <c:pt idx="2413" formatCode="General">
                  <c:v>79.200403952589923</c:v>
                </c:pt>
                <c:pt idx="2414" formatCode="General">
                  <c:v>79.2109367188379</c:v>
                </c:pt>
                <c:pt idx="2415" formatCode="General">
                  <c:v>79.221476007332797</c:v>
                </c:pt>
                <c:pt idx="2416" formatCode="General">
                  <c:v>79.232021842655314</c:v>
                </c:pt>
                <c:pt idx="2417" formatCode="General">
                  <c:v>79.242574249503747</c:v>
                </c:pt>
                <c:pt idx="2418" formatCode="General">
                  <c:v>79.253133252694951</c:v>
                </c:pt>
                <c:pt idx="2419" formatCode="General">
                  <c:v>79.263698877165041</c:v>
                </c:pt>
                <c:pt idx="2420" formatCode="General">
                  <c:v>79.274271147970353</c:v>
                </c:pt>
                <c:pt idx="2421" formatCode="General">
                  <c:v>79.284850090288188</c:v>
                </c:pt>
                <c:pt idx="2422" formatCode="General">
                  <c:v>79.295435729417733</c:v>
                </c:pt>
                <c:pt idx="2423" formatCode="General">
                  <c:v>79.306028090780941</c:v>
                </c:pt>
                <c:pt idx="2424" formatCode="General">
                  <c:v>79.316627199923346</c:v>
                </c:pt>
                <c:pt idx="2425" formatCode="General">
                  <c:v>79.327233082514965</c:v>
                </c:pt>
                <c:pt idx="2426" formatCode="General">
                  <c:v>79.337845764351215</c:v>
                </c:pt>
                <c:pt idx="2427" formatCode="General">
                  <c:v>79.348465271353788</c:v>
                </c:pt>
                <c:pt idx="2428" formatCode="General">
                  <c:v>79.359091629571552</c:v>
                </c:pt>
                <c:pt idx="2429" formatCode="General">
                  <c:v>79.369724865181468</c:v>
                </c:pt>
                <c:pt idx="2430" formatCode="General">
                  <c:v>79.380365004489533</c:v>
                </c:pt>
                <c:pt idx="2431" formatCode="General">
                  <c:v>79.391012073931634</c:v>
                </c:pt>
                <c:pt idx="2432" formatCode="General">
                  <c:v>79.401666100074621</c:v>
                </c:pt>
                <c:pt idx="2433" formatCode="General">
                  <c:v>79.412327109617109</c:v>
                </c:pt>
                <c:pt idx="2434" formatCode="General">
                  <c:v>79.422995129390557</c:v>
                </c:pt>
                <c:pt idx="2435" formatCode="General">
                  <c:v>79.433670186360132</c:v>
                </c:pt>
                <c:pt idx="2436" formatCode="General">
                  <c:v>79.444352307625749</c:v>
                </c:pt>
                <c:pt idx="2437" formatCode="General">
                  <c:v>79.455041520423023</c:v>
                </c:pt>
                <c:pt idx="2438" formatCode="General">
                  <c:v>79.465737852124278</c:v>
                </c:pt>
                <c:pt idx="2439" formatCode="General">
                  <c:v>79.476441330239524</c:v>
                </c:pt>
                <c:pt idx="2440" formatCode="General">
                  <c:v>79.487151982417487</c:v>
                </c:pt>
                <c:pt idx="2441" formatCode="General">
                  <c:v>79.497869836446654</c:v>
                </c:pt>
                <c:pt idx="2442" formatCode="General">
                  <c:v>79.508594920256229</c:v>
                </c:pt>
                <c:pt idx="2443" formatCode="General">
                  <c:v>79.519327261917226</c:v>
                </c:pt>
                <c:pt idx="2444" formatCode="General">
                  <c:v>79.530066889643535</c:v>
                </c:pt>
                <c:pt idx="2445" formatCode="General">
                  <c:v>79.540813831792917</c:v>
                </c:pt>
                <c:pt idx="2446" formatCode="General">
                  <c:v>79.551568116868111</c:v>
                </c:pt>
                <c:pt idx="2447" formatCode="General">
                  <c:v>79.562329773517916</c:v>
                </c:pt>
                <c:pt idx="2448" formatCode="General">
                  <c:v>79.573098830538271</c:v>
                </c:pt>
                <c:pt idx="2449" formatCode="General">
                  <c:v>79.58387531687336</c:v>
                </c:pt>
                <c:pt idx="2450" formatCode="General">
                  <c:v>79.594659261616727</c:v>
                </c:pt>
                <c:pt idx="2451" formatCode="General">
                  <c:v>79.605450694012333</c:v>
                </c:pt>
                <c:pt idx="2452" formatCode="General">
                  <c:v>79.616249643455788</c:v>
                </c:pt>
                <c:pt idx="2453" formatCode="General">
                  <c:v>79.627056139495451</c:v>
                </c:pt>
                <c:pt idx="2454" formatCode="General">
                  <c:v>79.63787021183353</c:v>
                </c:pt>
                <c:pt idx="2455" formatCode="General">
                  <c:v>79.648691890327299</c:v>
                </c:pt>
                <c:pt idx="2456" formatCode="General">
                  <c:v>79.659521204990313</c:v>
                </c:pt>
                <c:pt idx="2457" formatCode="General">
                  <c:v>79.670358185993464</c:v>
                </c:pt>
                <c:pt idx="2458" formatCode="General">
                  <c:v>79.681202863666343</c:v>
                </c:pt>
                <c:pt idx="2459" formatCode="General">
                  <c:v>79.692055268498279</c:v>
                </c:pt>
                <c:pt idx="2460" formatCode="General">
                  <c:v>79.702915431139729</c:v>
                </c:pt>
                <c:pt idx="2461" formatCode="General">
                  <c:v>79.713783382403378</c:v>
                </c:pt>
                <c:pt idx="2462" formatCode="General">
                  <c:v>79.724659153265407</c:v>
                </c:pt>
                <c:pt idx="2463" formatCode="General">
                  <c:v>79.735542774866843</c:v>
                </c:pt>
                <c:pt idx="2464" formatCode="General">
                  <c:v>79.746434278514727</c:v>
                </c:pt>
                <c:pt idx="2465" formatCode="General">
                  <c:v>79.7573336956834</c:v>
                </c:pt>
                <c:pt idx="2466" formatCode="General">
                  <c:v>79.768241058015889</c:v>
                </c:pt>
                <c:pt idx="2467" formatCode="General">
                  <c:v>79.779156397325082</c:v>
                </c:pt>
                <c:pt idx="2468" formatCode="General">
                  <c:v>79.790079745595165</c:v>
                </c:pt>
                <c:pt idx="2469" formatCode="General">
                  <c:v>79.801011134982872</c:v>
                </c:pt>
                <c:pt idx="2470" formatCode="General">
                  <c:v>79.811950597818907</c:v>
                </c:pt>
                <c:pt idx="2471" formatCode="General">
                  <c:v>79.822898166609235</c:v>
                </c:pt>
                <c:pt idx="2472" formatCode="General">
                  <c:v>79.833853874036464</c:v>
                </c:pt>
                <c:pt idx="2473" formatCode="General">
                  <c:v>79.844817752961291</c:v>
                </c:pt>
                <c:pt idx="2474" formatCode="General">
                  <c:v>79.85578983642381</c:v>
                </c:pt>
                <c:pt idx="2475" formatCode="General">
                  <c:v>79.866770157645021</c:v>
                </c:pt>
                <c:pt idx="2476" formatCode="General">
                  <c:v>79.877758750028207</c:v>
                </c:pt>
                <c:pt idx="2477" formatCode="General">
                  <c:v>79.88875564716038</c:v>
                </c:pt>
                <c:pt idx="2478" formatCode="General">
                  <c:v>79.899760882813723</c:v>
                </c:pt>
                <c:pt idx="2479" formatCode="General">
                  <c:v>79.910774490947105</c:v>
                </c:pt>
                <c:pt idx="2480" formatCode="General">
                  <c:v>79.921796505707562</c:v>
                </c:pt>
                <c:pt idx="2481" formatCode="General">
                  <c:v>79.932826961431729</c:v>
                </c:pt>
                <c:pt idx="2482" formatCode="General">
                  <c:v>79.943865892647466</c:v>
                </c:pt>
                <c:pt idx="2483" formatCode="General">
                  <c:v>79.954913334075343</c:v>
                </c:pt>
                <c:pt idx="2484" formatCode="General">
                  <c:v>79.965969320630137</c:v>
                </c:pt>
                <c:pt idx="2485" formatCode="General">
                  <c:v>79.977033887422479</c:v>
                </c:pt>
                <c:pt idx="2486" formatCode="General">
                  <c:v>79.988107069760389</c:v>
                </c:pt>
                <c:pt idx="2487" formatCode="General">
                  <c:v>79.999188903150895</c:v>
                </c:pt>
                <c:pt idx="2488" formatCode="General">
                  <c:v>80.010279423301611</c:v>
                </c:pt>
                <c:pt idx="2489" formatCode="General">
                  <c:v>80.021378666122416</c:v>
                </c:pt>
                <c:pt idx="2490" formatCode="General">
                  <c:v>80.032486667727085</c:v>
                </c:pt>
                <c:pt idx="2491" formatCode="General">
                  <c:v>80.043603464434923</c:v>
                </c:pt>
                <c:pt idx="2492" formatCode="General">
                  <c:v>80.054729092772476</c:v>
                </c:pt>
                <c:pt idx="2493" formatCode="General">
                  <c:v>80.065863589475228</c:v>
                </c:pt>
                <c:pt idx="2494" formatCode="General">
                  <c:v>80.077006991489327</c:v>
                </c:pt>
                <c:pt idx="2495" formatCode="General">
                  <c:v>80.088159335973302</c:v>
                </c:pt>
                <c:pt idx="2496" formatCode="General">
                  <c:v>80.09932066029981</c:v>
                </c:pt>
                <c:pt idx="2497" formatCode="General">
                  <c:v>80.110491002057429</c:v>
                </c:pt>
                <c:pt idx="2498" formatCode="General">
                  <c:v>80.121670399052434</c:v>
                </c:pt>
                <c:pt idx="2499" formatCode="General">
                  <c:v>80.13285888931064</c:v>
                </c:pt>
                <c:pt idx="2500" formatCode="General">
                  <c:v>80.144056511079171</c:v>
                </c:pt>
                <c:pt idx="2501" formatCode="General">
                  <c:v>80.155263302828345</c:v>
                </c:pt>
                <c:pt idx="2502" formatCode="General">
                  <c:v>80.166479303253567</c:v>
                </c:pt>
                <c:pt idx="2503" formatCode="General">
                  <c:v>80.177704551277145</c:v>
                </c:pt>
                <c:pt idx="2504" formatCode="General">
                  <c:v>80.188939086050269</c:v>
                </c:pt>
                <c:pt idx="2505" formatCode="General">
                  <c:v>80.200182946954911</c:v>
                </c:pt>
                <c:pt idx="2506" formatCode="General">
                  <c:v>80.211436173605762</c:v>
                </c:pt>
                <c:pt idx="2507" formatCode="General">
                  <c:v>80.222698805852247</c:v>
                </c:pt>
                <c:pt idx="2508" formatCode="General">
                  <c:v>80.233970883780444</c:v>
                </c:pt>
                <c:pt idx="2509" formatCode="General">
                  <c:v>80.24525244771516</c:v>
                </c:pt>
                <c:pt idx="2510" formatCode="General">
                  <c:v>80.256543538221962</c:v>
                </c:pt>
                <c:pt idx="2511" formatCode="General">
                  <c:v>80.267844196109181</c:v>
                </c:pt>
                <c:pt idx="2512" formatCode="General">
                  <c:v>80.279154462430057</c:v>
                </c:pt>
                <c:pt idx="2513" formatCode="General">
                  <c:v>80.290474378484788</c:v>
                </c:pt>
                <c:pt idx="2514" formatCode="General">
                  <c:v>80.301803985822716</c:v>
                </c:pt>
                <c:pt idx="2515" formatCode="General">
                  <c:v>80.313143326244415</c:v>
                </c:pt>
                <c:pt idx="2516" formatCode="General">
                  <c:v>80.324492441803898</c:v>
                </c:pt>
                <c:pt idx="2517" formatCode="General">
                  <c:v>80.335851374810801</c:v>
                </c:pt>
                <c:pt idx="2518" formatCode="General">
                  <c:v>80.347220167832646</c:v>
                </c:pt>
                <c:pt idx="2519" formatCode="General">
                  <c:v>80.358598863696983</c:v>
                </c:pt>
                <c:pt idx="2520" formatCode="General">
                  <c:v>80.36998750549381</c:v>
                </c:pt>
                <c:pt idx="2521" formatCode="General">
                  <c:v>80.381386136577689</c:v>
                </c:pt>
                <c:pt idx="2522" formatCode="General">
                  <c:v>80.392794800570272</c:v>
                </c:pt>
                <c:pt idx="2523" formatCode="General">
                  <c:v>80.404213541362452</c:v>
                </c:pt>
                <c:pt idx="2524" formatCode="General">
                  <c:v>80.415642403116891</c:v>
                </c:pt>
                <c:pt idx="2525" formatCode="General">
                  <c:v>80.427081430270363</c:v>
                </c:pt>
                <c:pt idx="2526" formatCode="General">
                  <c:v>80.438530667536114</c:v>
                </c:pt>
                <c:pt idx="2527" formatCode="General">
                  <c:v>80.449990159906449</c:v>
                </c:pt>
                <c:pt idx="2528" formatCode="General">
                  <c:v>80.461459952655119</c:v>
                </c:pt>
                <c:pt idx="2529" formatCode="General">
                  <c:v>80.472940091339865</c:v>
                </c:pt>
                <c:pt idx="2530" formatCode="General">
                  <c:v>80.484430621804975</c:v>
                </c:pt>
                <c:pt idx="2531" formatCode="General">
                  <c:v>80.495931590183829</c:v>
                </c:pt>
                <c:pt idx="2532" formatCode="General">
                  <c:v>80.507443042901485</c:v>
                </c:pt>
                <c:pt idx="2533" formatCode="General">
                  <c:v>80.518965026677336</c:v>
                </c:pt>
                <c:pt idx="2534" formatCode="General">
                  <c:v>80.53049758852778</c:v>
                </c:pt>
                <c:pt idx="2535" formatCode="General">
                  <c:v>80.542040775768896</c:v>
                </c:pt>
                <c:pt idx="2536" formatCode="General">
                  <c:v>80.55359463601917</c:v>
                </c:pt>
                <c:pt idx="2537" formatCode="General">
                  <c:v>80.565159217202165</c:v>
                </c:pt>
                <c:pt idx="2538" formatCode="General">
                  <c:v>80.576734567549465</c:v>
                </c:pt>
                <c:pt idx="2539" formatCode="General">
                  <c:v>80.588320735603389</c:v>
                </c:pt>
                <c:pt idx="2540" formatCode="General">
                  <c:v>80.599917770219832</c:v>
                </c:pt>
                <c:pt idx="2541" formatCode="General">
                  <c:v>80.611525720571251</c:v>
                </c:pt>
                <c:pt idx="2542" formatCode="General">
                  <c:v>80.623144636149405</c:v>
                </c:pt>
                <c:pt idx="2543" formatCode="General">
                  <c:v>80.634774566768499</c:v>
                </c:pt>
                <c:pt idx="2544" formatCode="General">
                  <c:v>80.646415562568052</c:v>
                </c:pt>
                <c:pt idx="2545" formatCode="General">
                  <c:v>80.658067674015996</c:v>
                </c:pt>
                <c:pt idx="2546" formatCode="General">
                  <c:v>80.669730951911589</c:v>
                </c:pt>
                <c:pt idx="2547" formatCode="General">
                  <c:v>80.681405447388755</c:v>
                </c:pt>
                <c:pt idx="2548" formatCode="General">
                  <c:v>80.693091211918954</c:v>
                </c:pt>
                <c:pt idx="2549" formatCode="General">
                  <c:v>80.704788297314565</c:v>
                </c:pt>
                <c:pt idx="2550" formatCode="General">
                  <c:v>80.716496755731953</c:v>
                </c:pt>
                <c:pt idx="2551" formatCode="General">
                  <c:v>80.728216639674756</c:v>
                </c:pt>
                <c:pt idx="2552" formatCode="General">
                  <c:v>80.739948001997249</c:v>
                </c:pt>
                <c:pt idx="2553" formatCode="General">
                  <c:v>80.751690895907501</c:v>
                </c:pt>
                <c:pt idx="2554" formatCode="General">
                  <c:v>80.763445374970956</c:v>
                </c:pt>
                <c:pt idx="2555" formatCode="General">
                  <c:v>80.775211493113645</c:v>
                </c:pt>
                <c:pt idx="2556" formatCode="General">
                  <c:v>80.786989304625735</c:v>
                </c:pt>
                <c:pt idx="2557" formatCode="General">
                  <c:v>80.798778864165016</c:v>
                </c:pt>
                <c:pt idx="2558" formatCode="General">
                  <c:v>80.810580226760408</c:v>
                </c:pt>
                <c:pt idx="2559" formatCode="General">
                  <c:v>80.822393447815557</c:v>
                </c:pt>
                <c:pt idx="2560" formatCode="General">
                  <c:v>80.83421858311246</c:v>
                </c:pt>
                <c:pt idx="2561" formatCode="General">
                  <c:v>80.846055688815099</c:v>
                </c:pt>
                <c:pt idx="2562" formatCode="General">
                  <c:v>80.857904821473198</c:v>
                </c:pt>
                <c:pt idx="2563" formatCode="General">
                  <c:v>80.869766038025958</c:v>
                </c:pt>
                <c:pt idx="2564" formatCode="General">
                  <c:v>80.881639395805848</c:v>
                </c:pt>
                <c:pt idx="2565" formatCode="General">
                  <c:v>80.893524952542492</c:v>
                </c:pt>
                <c:pt idx="2566" formatCode="General">
                  <c:v>80.905422766366542</c:v>
                </c:pt>
                <c:pt idx="2567" formatCode="General">
                  <c:v>80.917332895813644</c:v>
                </c:pt>
                <c:pt idx="2568" formatCode="General">
                  <c:v>80.929255399828421</c:v>
                </c:pt>
                <c:pt idx="2569" formatCode="General">
                  <c:v>80.94119033776856</c:v>
                </c:pt>
                <c:pt idx="2570" formatCode="General">
                  <c:v>80.953137769408869</c:v>
                </c:pt>
                <c:pt idx="2571" formatCode="General">
                  <c:v>80.965097754945461</c:v>
                </c:pt>
                <c:pt idx="2572" formatCode="General">
                  <c:v>80.977070354999952</c:v>
                </c:pt>
                <c:pt idx="2573" formatCode="General">
                  <c:v>80.98905563062371</c:v>
                </c:pt>
                <c:pt idx="2574" formatCode="General">
                  <c:v>81.001053643302214</c:v>
                </c:pt>
                <c:pt idx="2575" formatCode="General">
                  <c:v>81.013064454959363</c:v>
                </c:pt>
                <c:pt idx="2576" formatCode="General">
                  <c:v>81.025088127961936</c:v>
                </c:pt>
                <c:pt idx="2577" formatCode="General">
                  <c:v>81.037124725124158</c:v>
                </c:pt>
                <c:pt idx="2578" formatCode="General">
                  <c:v>81.049174309712029</c:v>
                </c:pt>
                <c:pt idx="2579" formatCode="General">
                  <c:v>81.061236945448172</c:v>
                </c:pt>
                <c:pt idx="2580" formatCode="General">
                  <c:v>81.073312696516339</c:v>
                </c:pt>
                <c:pt idx="2581" formatCode="General">
                  <c:v>81.085401627566199</c:v>
                </c:pt>
                <c:pt idx="2582" formatCode="General">
                  <c:v>81.09750380371807</c:v>
                </c:pt>
                <c:pt idx="2583" formatCode="General">
                  <c:v>81.109619290567849</c:v>
                </c:pt>
                <c:pt idx="2584" formatCode="General">
                  <c:v>81.121748154191891</c:v>
                </c:pt>
                <c:pt idx="2585" formatCode="General">
                  <c:v>81.133890461151907</c:v>
                </c:pt>
                <c:pt idx="2586" formatCode="General">
                  <c:v>81.146046278500137</c:v>
                </c:pt>
                <c:pt idx="2587" formatCode="General">
                  <c:v>81.158215673784412</c:v>
                </c:pt>
                <c:pt idx="2588" formatCode="General">
                  <c:v>81.170398715053267</c:v>
                </c:pt>
                <c:pt idx="2589" formatCode="General">
                  <c:v>81.182595470861301</c:v>
                </c:pt>
                <c:pt idx="2590" formatCode="General">
                  <c:v>81.194806010274419</c:v>
                </c:pt>
                <c:pt idx="2591" formatCode="General">
                  <c:v>81.207030402875262</c:v>
                </c:pt>
                <c:pt idx="2592" formatCode="General">
                  <c:v>81.21926871876866</c:v>
                </c:pt>
                <c:pt idx="2593" formatCode="General">
                  <c:v>81.231521028587139</c:v>
                </c:pt>
                <c:pt idx="2594" formatCode="General">
                  <c:v>81.243787403496597</c:v>
                </c:pt>
                <c:pt idx="2595" formatCode="General">
                  <c:v>81.256067915201953</c:v>
                </c:pt>
                <c:pt idx="2596" formatCode="General">
                  <c:v>81.26836263595294</c:v>
                </c:pt>
                <c:pt idx="2597" formatCode="General">
                  <c:v>81.28067163854989</c:v>
                </c:pt>
                <c:pt idx="2598" formatCode="General">
                  <c:v>81.29299499634979</c:v>
                </c:pt>
                <c:pt idx="2599" formatCode="General">
                  <c:v>81.305332783272121</c:v>
                </c:pt>
                <c:pt idx="2600" formatCode="General">
                  <c:v>81.317685073805109</c:v>
                </c:pt>
                <c:pt idx="2601" formatCode="General">
                  <c:v>81.330051943011824</c:v>
                </c:pt>
                <c:pt idx="2602" formatCode="General">
                  <c:v>81.342433466536448</c:v>
                </c:pt>
                <c:pt idx="2603" formatCode="General">
                  <c:v>81.354829720610638</c:v>
                </c:pt>
                <c:pt idx="2604" formatCode="General">
                  <c:v>81.367240782059952</c:v>
                </c:pt>
                <c:pt idx="2605" formatCode="General">
                  <c:v>81.379666728310411</c:v>
                </c:pt>
                <c:pt idx="2606" formatCode="General">
                  <c:v>81.392107637395128</c:v>
                </c:pt>
                <c:pt idx="2607" formatCode="General">
                  <c:v>81.404563587960951</c:v>
                </c:pt>
                <c:pt idx="2608" formatCode="General">
                  <c:v>81.417034659275345</c:v>
                </c:pt>
                <c:pt idx="2609" formatCode="General">
                  <c:v>81.429520931233327</c:v>
                </c:pt>
                <c:pt idx="2610" formatCode="General">
                  <c:v>81.442022484364372</c:v>
                </c:pt>
                <c:pt idx="2611" formatCode="General">
                  <c:v>81.454539399839604</c:v>
                </c:pt>
                <c:pt idx="2612" formatCode="General">
                  <c:v>81.467071759479012</c:v>
                </c:pt>
                <c:pt idx="2613" formatCode="General">
                  <c:v>81.479619645758703</c:v>
                </c:pt>
                <c:pt idx="2614" formatCode="General">
                  <c:v>81.492183141818373</c:v>
                </c:pt>
                <c:pt idx="2615" formatCode="General">
                  <c:v>81.504762331468839</c:v>
                </c:pt>
                <c:pt idx="2616" formatCode="General">
                  <c:v>81.517357299199617</c:v>
                </c:pt>
                <c:pt idx="2617" formatCode="General">
                  <c:v>81.529968130186774</c:v>
                </c:pt>
                <c:pt idx="2618" formatCode="General">
                  <c:v>81.542594910300693</c:v>
                </c:pt>
                <c:pt idx="2619" formatCode="General">
                  <c:v>81.555237726114086</c:v>
                </c:pt>
                <c:pt idx="2620" formatCode="General">
                  <c:v>81.567896664910165</c:v>
                </c:pt>
                <c:pt idx="2621" formatCode="General">
                  <c:v>81.5805718146907</c:v>
                </c:pt>
                <c:pt idx="2622" formatCode="General">
                  <c:v>81.593263264184515</c:v>
                </c:pt>
                <c:pt idx="2623" formatCode="General">
                  <c:v>81.605971102855875</c:v>
                </c:pt>
                <c:pt idx="2624" formatCode="General">
                  <c:v>81.61869542091307</c:v>
                </c:pt>
                <c:pt idx="2625" formatCode="General">
                  <c:v>81.631436309317195</c:v>
                </c:pt>
                <c:pt idx="2626" formatCode="General">
                  <c:v>81.644193859790889</c:v>
                </c:pt>
                <c:pt idx="2627" formatCode="General">
                  <c:v>81.656968164827447</c:v>
                </c:pt>
                <c:pt idx="2628" formatCode="General">
                  <c:v>81.669759317699857</c:v>
                </c:pt>
                <c:pt idx="2629" formatCode="General">
                  <c:v>81.682567412470064</c:v>
                </c:pt>
                <c:pt idx="2630" formatCode="General">
                  <c:v>81.695392543998423</c:v>
                </c:pt>
                <c:pt idx="2631" formatCode="General">
                  <c:v>81.70823480795319</c:v>
                </c:pt>
                <c:pt idx="2632" formatCode="General">
                  <c:v>81.72109430082017</c:v>
                </c:pt>
                <c:pt idx="2633" formatCode="General">
                  <c:v>81.733971119912724</c:v>
                </c:pt>
                <c:pt idx="2634" formatCode="General">
                  <c:v>81.746865363381545</c:v>
                </c:pt>
                <c:pt idx="2635" formatCode="General">
                  <c:v>81.759777130224961</c:v>
                </c:pt>
                <c:pt idx="2636" formatCode="General">
                  <c:v>81.772706520299153</c:v>
                </c:pt>
                <c:pt idx="2637" formatCode="General">
                  <c:v>81.785653634328696</c:v>
                </c:pt>
                <c:pt idx="2638" formatCode="General">
                  <c:v>81.798618573917111</c:v>
                </c:pt>
                <c:pt idx="2639" formatCode="General">
                  <c:v>81.811601441557684</c:v>
                </c:pt>
                <c:pt idx="2640" formatCode="General">
                  <c:v>81.824602340644475</c:v>
                </c:pt>
                <c:pt idx="2641" formatCode="General">
                  <c:v>81.837621375483394</c:v>
                </c:pt>
                <c:pt idx="2642" formatCode="General">
                  <c:v>81.850658651303547</c:v>
                </c:pt>
                <c:pt idx="2643" formatCode="General">
                  <c:v>81.863714274268744</c:v>
                </c:pt>
                <c:pt idx="2644" formatCode="General">
                  <c:v>81.876788351489182</c:v>
                </c:pt>
                <c:pt idx="2645" formatCode="General">
                  <c:v>81.88988099103328</c:v>
                </c:pt>
                <c:pt idx="2646" formatCode="General">
                  <c:v>81.902992301939761</c:v>
                </c:pt>
                <c:pt idx="2647" formatCode="General">
                  <c:v>81.916122394229916</c:v>
                </c:pt>
                <c:pt idx="2648" formatCode="General">
                  <c:v>81.929271378920049</c:v>
                </c:pt>
                <c:pt idx="2649" formatCode="General">
                  <c:v>81.942439368034101</c:v>
                </c:pt>
                <c:pt idx="2650" formatCode="General">
                  <c:v>81.955626474616594</c:v>
                </c:pt>
                <c:pt idx="2651" formatCode="General">
                  <c:v>81.968832812745603</c:v>
                </c:pt>
                <c:pt idx="2652" formatCode="General">
                  <c:v>81.982058497546163</c:v>
                </c:pt>
                <c:pt idx="2653" formatCode="General">
                  <c:v>81.995303645203634</c:v>
                </c:pt>
                <c:pt idx="2654" formatCode="General">
                  <c:v>82.008568372977578</c:v>
                </c:pt>
                <c:pt idx="2655" formatCode="General">
                  <c:v>82.021852799215623</c:v>
                </c:pt>
                <c:pt idx="2656" formatCode="General">
                  <c:v>82.035157043367704</c:v>
                </c:pt>
                <c:pt idx="2657" formatCode="General">
                  <c:v>82.048481226000462</c:v>
                </c:pt>
                <c:pt idx="2658" formatCode="General">
                  <c:v>82.061825468811989</c:v>
                </c:pt>
                <c:pt idx="2659" formatCode="General">
                  <c:v>82.075189894646655</c:v>
                </c:pt>
                <c:pt idx="2660" formatCode="General">
                  <c:v>82.088574627510354</c:v>
                </c:pt>
                <c:pt idx="2661" formatCode="General">
                  <c:v>82.101979792585908</c:v>
                </c:pt>
                <c:pt idx="2662" formatCode="General">
                  <c:v>82.115405516248799</c:v>
                </c:pt>
                <c:pt idx="2663" formatCode="General">
                  <c:v>82.128851926083101</c:v>
                </c:pt>
                <c:pt idx="2664" formatCode="General">
                  <c:v>82.14231915089772</c:v>
                </c:pt>
                <c:pt idx="2665" formatCode="General">
                  <c:v>82.155807320742952</c:v>
                </c:pt>
                <c:pt idx="2666" formatCode="General">
                  <c:v>82.169316566927279</c:v>
                </c:pt>
                <c:pt idx="2667" formatCode="General">
                  <c:v>82.182847022034451</c:v>
                </c:pt>
                <c:pt idx="2668" formatCode="General">
                  <c:v>82.196398819940896</c:v>
                </c:pt>
                <c:pt idx="2669" formatCode="General">
                  <c:v>82.209972095833464</c:v>
                </c:pt>
                <c:pt idx="2670" formatCode="General">
                  <c:v>82.223566986227382</c:v>
                </c:pt>
                <c:pt idx="2671" formatCode="General">
                  <c:v>82.237183628984653</c:v>
                </c:pt>
                <c:pt idx="2672" formatCode="General">
                  <c:v>82.250822163332657</c:v>
                </c:pt>
                <c:pt idx="2673" formatCode="General">
                  <c:v>82.264482729883184</c:v>
                </c:pt>
                <c:pt idx="2674" formatCode="General">
                  <c:v>82.2781654706518</c:v>
                </c:pt>
                <c:pt idx="2675" formatCode="General">
                  <c:v>82.291870529077428</c:v>
                </c:pt>
                <c:pt idx="2676" formatCode="General">
                  <c:v>82.305598050042505</c:v>
                </c:pt>
                <c:pt idx="2677" formatCode="General">
                  <c:v>82.319348179893268</c:v>
                </c:pt>
                <c:pt idx="2678" formatCode="General">
                  <c:v>82.33312106646062</c:v>
                </c:pt>
                <c:pt idx="2679" formatCode="General">
                  <c:v>82.346916859081233</c:v>
                </c:pt>
                <c:pt idx="2680" formatCode="General">
                  <c:v>82.360735708619103</c:v>
                </c:pt>
                <c:pt idx="2681" formatCode="General">
                  <c:v>82.374577767487409</c:v>
                </c:pt>
                <c:pt idx="2682" formatCode="General">
                  <c:v>82.388443189670966</c:v>
                </c:pt>
                <c:pt idx="2683" formatCode="General">
                  <c:v>82.402332130748931</c:v>
                </c:pt>
                <c:pt idx="2684" formatCode="General">
                  <c:v>82.416244747917901</c:v>
                </c:pt>
                <c:pt idx="2685" formatCode="General">
                  <c:v>82.430181200015653</c:v>
                </c:pt>
                <c:pt idx="2686" formatCode="General">
                  <c:v>82.444141647545123</c:v>
                </c:pt>
                <c:pt idx="2687" formatCode="General">
                  <c:v>82.458126252698904</c:v>
                </c:pt>
                <c:pt idx="2688" formatCode="General">
                  <c:v>82.47213517938421</c:v>
                </c:pt>
                <c:pt idx="2689" formatCode="General">
                  <c:v>82.486168593248394</c:v>
                </c:pt>
                <c:pt idx="2690" formatCode="General">
                  <c:v>82.500226661704787</c:v>
                </c:pt>
                <c:pt idx="2691" formatCode="General">
                  <c:v>82.514309553959166</c:v>
                </c:pt>
                <c:pt idx="2692" formatCode="General">
                  <c:v>82.528417441036694</c:v>
                </c:pt>
                <c:pt idx="2693" formatCode="General">
                  <c:v>82.54255049580938</c:v>
                </c:pt>
                <c:pt idx="2694" formatCode="General">
                  <c:v>82.556708893024023</c:v>
                </c:pt>
                <c:pt idx="2695" formatCode="General">
                  <c:v>82.570892809330786</c:v>
                </c:pt>
                <c:pt idx="2696" formatCode="General">
                  <c:v>82.585102423312293</c:v>
                </c:pt>
                <c:pt idx="2697" formatCode="General">
                  <c:v>82.599337915513289</c:v>
                </c:pt>
                <c:pt idx="2698" formatCode="General">
                  <c:v>82.613599468470866</c:v>
                </c:pt>
                <c:pt idx="2699" formatCode="General">
                  <c:v>82.627887266745333</c:v>
                </c:pt>
                <c:pt idx="2700" formatCode="General">
                  <c:v>82.642201496951699</c:v>
                </c:pt>
                <c:pt idx="2701" formatCode="General">
                  <c:v>82.656542347791742</c:v>
                </c:pt>
                <c:pt idx="2702" formatCode="General">
                  <c:v>82.670910010086743</c:v>
                </c:pt>
                <c:pt idx="2703" formatCode="General">
                  <c:v>82.685304676810972</c:v>
                </c:pt>
                <c:pt idx="2704" formatCode="General">
                  <c:v>82.699726543125593</c:v>
                </c:pt>
                <c:pt idx="2705" formatCode="General">
                  <c:v>82.714175806413621</c:v>
                </c:pt>
                <c:pt idx="2706" formatCode="General">
                  <c:v>82.728652666315327</c:v>
                </c:pt>
                <c:pt idx="2707" formatCode="General">
                  <c:v>82.743157324764411</c:v>
                </c:pt>
                <c:pt idx="2708" formatCode="General">
                  <c:v>82.757689986025071</c:v>
                </c:pt>
                <c:pt idx="2709" formatCode="General">
                  <c:v>82.772250856729642</c:v>
                </c:pt>
                <c:pt idx="2710" formatCode="General">
                  <c:v>82.786840145917068</c:v>
                </c:pt>
                <c:pt idx="2711" formatCode="General">
                  <c:v>82.801458065072438</c:v>
                </c:pt>
                <c:pt idx="2712" formatCode="General">
                  <c:v>82.816104828166857</c:v>
                </c:pt>
                <c:pt idx="2713" formatCode="General">
                  <c:v>82.83078065169866</c:v>
                </c:pt>
                <c:pt idx="2714" formatCode="General">
                  <c:v>82.845485754735165</c:v>
                </c:pt>
                <c:pt idx="2715" formatCode="General">
                  <c:v>82.860220358955416</c:v>
                </c:pt>
                <c:pt idx="2716" formatCode="General">
                  <c:v>82.874984688693985</c:v>
                </c:pt>
                <c:pt idx="2717" formatCode="General">
                  <c:v>82.889778970985446</c:v>
                </c:pt>
                <c:pt idx="2718" formatCode="General">
                  <c:v>82.904603435610056</c:v>
                </c:pt>
                <c:pt idx="2719" formatCode="General">
                  <c:v>82.919458315140247</c:v>
                </c:pt>
                <c:pt idx="2720" formatCode="General">
                  <c:v>82.934343844988263</c:v>
                </c:pt>
                <c:pt idx="2721" formatCode="General">
                  <c:v>82.949260263454789</c:v>
                </c:pt>
                <c:pt idx="2722" formatCode="General">
                  <c:v>82.964207811778664</c:v>
                </c:pt>
                <c:pt idx="2723" formatCode="General">
                  <c:v>82.979186734187664</c:v>
                </c:pt>
                <c:pt idx="2724" formatCode="General">
                  <c:v>82.994197277950391</c:v>
                </c:pt>
                <c:pt idx="2725" formatCode="General">
                  <c:v>83.009239693429521</c:v>
                </c:pt>
                <c:pt idx="2726" formatCode="General">
                  <c:v>83.024314234135929</c:v>
                </c:pt>
                <c:pt idx="2727" formatCode="General">
                  <c:v>83.039421156784329</c:v>
                </c:pt>
                <c:pt idx="2728" formatCode="General">
                  <c:v>83.054560721349972</c:v>
                </c:pt>
                <c:pt idx="2729" formatCode="General">
                  <c:v>83.069733191126801</c:v>
                </c:pt>
                <c:pt idx="2730" formatCode="General">
                  <c:v>83.084938832786776</c:v>
                </c:pt>
                <c:pt idx="2731" formatCode="General">
                  <c:v>83.100177916440728</c:v>
                </c:pt>
                <c:pt idx="2732" formatCode="General">
                  <c:v>83.115450715700504</c:v>
                </c:pt>
                <c:pt idx="2733" formatCode="General">
                  <c:v>83.130757507742601</c:v>
                </c:pt>
                <c:pt idx="2734" formatCode="General">
                  <c:v>83.146098573373322</c:v>
                </c:pt>
                <c:pt idx="2735" formatCode="General">
                  <c:v>83.161474197095373</c:v>
                </c:pt>
                <c:pt idx="2736" formatCode="General">
                  <c:v>83.176884667176211</c:v>
                </c:pt>
                <c:pt idx="2737" formatCode="General">
                  <c:v>83.192330275717751</c:v>
                </c:pt>
                <c:pt idx="2738" formatCode="General">
                  <c:v>83.207811318728005</c:v>
                </c:pt>
                <c:pt idx="2739" formatCode="General">
                  <c:v>83.22332809619428</c:v>
                </c:pt>
                <c:pt idx="2740" formatCode="General">
                  <c:v>83.238880912158194</c:v>
                </c:pt>
                <c:pt idx="2741" formatCode="General">
                  <c:v>83.254470074792565</c:v>
                </c:pt>
                <c:pt idx="2742" formatCode="General">
                  <c:v>83.270095896480029</c:v>
                </c:pt>
                <c:pt idx="2743" formatCode="General">
                  <c:v>83.285758693893783</c:v>
                </c:pt>
                <c:pt idx="2744" formatCode="General">
                  <c:v>83.301458788080112</c:v>
                </c:pt>
                <c:pt idx="2745" formatCode="General">
                  <c:v>83.317196504543205</c:v>
                </c:pt>
                <c:pt idx="2746" formatCode="General">
                  <c:v>83.332972173331825</c:v>
                </c:pt>
                <c:pt idx="2747" formatCode="General">
                  <c:v>83.348786129128385</c:v>
                </c:pt>
                <c:pt idx="2748" formatCode="General">
                  <c:v>83.36463871134012</c:v>
                </c:pt>
                <c:pt idx="2749" formatCode="General">
                  <c:v>83.3805302641926</c:v>
                </c:pt>
                <c:pt idx="2750" formatCode="General">
                  <c:v>83.396461136825721</c:v>
                </c:pt>
                <c:pt idx="2751" formatCode="General">
                  <c:v>83.412431683392057</c:v>
                </c:pt>
                <c:pt idx="2752" formatCode="General">
                  <c:v>83.428442263157748</c:v>
                </c:pt>
                <c:pt idx="2753" formatCode="General">
                  <c:v>83.444493240606079</c:v>
                </c:pt>
                <c:pt idx="2754" formatCode="General">
                  <c:v>83.460584985543704</c:v>
                </c:pt>
                <c:pt idx="2755" formatCode="General">
                  <c:v>83.47671787320968</c:v>
                </c:pt>
                <c:pt idx="2756" formatCode="General">
                  <c:v>83.492892284387381</c:v>
                </c:pt>
                <c:pt idx="2757" formatCode="General">
                  <c:v>83.509108605519415</c:v>
                </c:pt>
                <c:pt idx="2758" formatCode="General">
                  <c:v>83.525367228825473</c:v>
                </c:pt>
                <c:pt idx="2759" formatCode="General">
                  <c:v>83.541668552423516</c:v>
                </c:pt>
                <c:pt idx="2760" formatCode="General">
                  <c:v>83.558012980454237</c:v>
                </c:pt>
                <c:pt idx="2761" formatCode="General">
                  <c:v>83.574400923208657</c:v>
                </c:pt>
                <c:pt idx="2762" formatCode="General">
                  <c:v>83.59083279725958</c:v>
                </c:pt>
                <c:pt idx="2763" formatCode="General">
                  <c:v>83.607309025596322</c:v>
                </c:pt>
                <c:pt idx="2764" formatCode="General">
                  <c:v>83.623830037763454</c:v>
                </c:pt>
                <c:pt idx="2765" formatCode="General">
                  <c:v>83.64039627000318</c:v>
                </c:pt>
                <c:pt idx="2766" formatCode="General">
                  <c:v>83.657008165401891</c:v>
                </c:pt>
                <c:pt idx="2767" formatCode="General">
                  <c:v>83.673666174040676</c:v>
                </c:pt>
                <c:pt idx="2768" formatCode="General">
                  <c:v>83.690370753150276</c:v>
                </c:pt>
                <c:pt idx="2769" formatCode="General">
                  <c:v>83.707122367270344</c:v>
                </c:pt>
                <c:pt idx="2770" formatCode="General">
                  <c:v>83.723921488413339</c:v>
                </c:pt>
                <c:pt idx="2771" formatCode="General">
                  <c:v>83.740768596233124</c:v>
                </c:pt>
                <c:pt idx="2772" formatCode="General">
                  <c:v>83.757664178198453</c:v>
                </c:pt>
                <c:pt idx="2773" formatCode="General">
                  <c:v>83.774608729771671</c:v>
                </c:pt>
                <c:pt idx="2774" formatCode="General">
                  <c:v>83.791602754592503</c:v>
                </c:pt>
                <c:pt idx="2775" formatCode="General">
                  <c:v>83.808646764667401</c:v>
                </c:pt>
                <c:pt idx="2776" formatCode="General">
                  <c:v>83.8257412805645</c:v>
                </c:pt>
                <c:pt idx="2777" formatCode="General">
                  <c:v>83.84288683161455</c:v>
                </c:pt>
                <c:pt idx="2778" formatCode="General">
                  <c:v>83.860083956117705</c:v>
                </c:pt>
                <c:pt idx="2779" formatCode="General">
                  <c:v>83.877333201556866</c:v>
                </c:pt>
                <c:pt idx="2780" formatCode="General">
                  <c:v>83.89463512481737</c:v>
                </c:pt>
                <c:pt idx="2781" formatCode="General">
                  <c:v>83.91199029241362</c:v>
                </c:pt>
                <c:pt idx="2782" formatCode="General">
                  <c:v>83.929399280722549</c:v>
                </c:pt>
                <c:pt idx="2783" formatCode="General">
                  <c:v>83.946862676224697</c:v>
                </c:pt>
                <c:pt idx="2784" formatCode="General">
                  <c:v>83.964381075752613</c:v>
                </c:pt>
                <c:pt idx="2785" formatCode="General">
                  <c:v>83.981955086747263</c:v>
                </c:pt>
                <c:pt idx="2786" formatCode="General">
                  <c:v>83.999585327522652</c:v>
                </c:pt>
                <c:pt idx="2787" formatCode="General">
                  <c:v>84.01727242753887</c:v>
                </c:pt>
                <c:pt idx="2788" formatCode="General">
                  <c:v>84.035017027684177</c:v>
                </c:pt>
                <c:pt idx="2789" formatCode="General">
                  <c:v>84.052819780566026</c:v>
                </c:pt>
                <c:pt idx="2790" formatCode="General">
                  <c:v>84.070681350811924</c:v>
                </c:pt>
                <c:pt idx="2791" formatCode="General">
                  <c:v>84.088602415380109</c:v>
                </c:pt>
                <c:pt idx="2792" formatCode="General">
                  <c:v>84.106583663880627</c:v>
                </c:pt>
                <c:pt idx="2793" formatCode="General">
                  <c:v>84.124625798907232</c:v>
                </c:pt>
                <c:pt idx="2794" formatCode="General">
                  <c:v>84.142729536380472</c:v>
                </c:pt>
                <c:pt idx="2795" formatCode="General">
                  <c:v>84.160895605902624</c:v>
                </c:pt>
                <c:pt idx="2796" formatCode="General">
                  <c:v>84.179124751124561</c:v>
                </c:pt>
                <c:pt idx="2797" formatCode="General">
                  <c:v>84.197417730125665</c:v>
                </c:pt>
                <c:pt idx="2798" formatCode="General">
                  <c:v>84.215775315806738</c:v>
                </c:pt>
                <c:pt idx="2799" formatCode="General">
                  <c:v>84.234198296296881</c:v>
                </c:pt>
                <c:pt idx="2800" formatCode="General">
                  <c:v>84.252687475374742</c:v>
                </c:pt>
                <c:pt idx="2801" formatCode="General">
                  <c:v>84.271243672904831</c:v>
                </c:pt>
                <c:pt idx="2802" formatCode="General">
                  <c:v>84.289867725289554</c:v>
                </c:pt>
                <c:pt idx="2803" formatCode="General">
                  <c:v>84.308560485937733</c:v>
                </c:pt>
                <c:pt idx="2804" formatCode="General">
                  <c:v>84.327322825750002</c:v>
                </c:pt>
                <c:pt idx="2805" formatCode="General">
                  <c:v>84.34615563362253</c:v>
                </c:pt>
                <c:pt idx="2806" formatCode="General">
                  <c:v>84.365059816969165</c:v>
                </c:pt>
                <c:pt idx="2807" formatCode="General">
                  <c:v>84.38403630226324</c:v>
                </c:pt>
                <c:pt idx="2808" formatCode="General">
                  <c:v>84.403086035599884</c:v>
                </c:pt>
                <c:pt idx="2809" formatCode="General">
                  <c:v>84.422209983279856</c:v>
                </c:pt>
                <c:pt idx="2810" formatCode="General">
                  <c:v>84.441409132415657</c:v>
                </c:pt>
                <c:pt idx="2811" formatCode="General">
                  <c:v>84.46068449156131</c:v>
                </c:pt>
                <c:pt idx="2812" formatCode="General">
                  <c:v>84.480037091366711</c:v>
                </c:pt>
                <c:pt idx="2813" formatCode="General">
                  <c:v>84.499467985257752</c:v>
                </c:pt>
                <c:pt idx="2814" formatCode="General">
                  <c:v>84.518978250143618</c:v>
                </c:pt>
                <c:pt idx="2815" formatCode="General">
                  <c:v>84.538568987152431</c:v>
                </c:pt>
                <c:pt idx="2816" formatCode="General">
                  <c:v>84.558241322396668</c:v>
                </c:pt>
                <c:pt idx="2817" formatCode="General">
                  <c:v>84.577996407769902</c:v>
                </c:pt>
                <c:pt idx="2818" formatCode="General">
                  <c:v>84.597835421776452</c:v>
                </c:pt>
                <c:pt idx="2819" formatCode="General">
                  <c:v>84.617759570395464</c:v>
                </c:pt>
                <c:pt idx="2820" formatCode="General">
                  <c:v>84.637770087981352</c:v>
                </c:pt>
                <c:pt idx="2821" formatCode="General">
                  <c:v>84.657868238202497</c:v>
                </c:pt>
                <c:pt idx="2822" formatCode="General">
                  <c:v>84.67805531501989</c:v>
                </c:pt>
                <c:pt idx="2823" formatCode="General">
                  <c:v>84.698332643708397</c:v>
                </c:pt>
                <c:pt idx="2824" formatCode="General">
                  <c:v>84.718701581922232</c:v>
                </c:pt>
                <c:pt idx="2825" formatCode="General">
                  <c:v>84.739163520807608</c:v>
                </c:pt>
                <c:pt idx="2826" formatCode="General">
                  <c:v>84.759719886164774</c:v>
                </c:pt>
                <c:pt idx="2827" formatCode="General">
                  <c:v>84.780372139662205</c:v>
                </c:pt>
                <c:pt idx="2828" formatCode="General">
                  <c:v>84.801121780105973</c:v>
                </c:pt>
                <c:pt idx="2829" formatCode="General">
                  <c:v>84.821970344767223</c:v>
                </c:pt>
                <c:pt idx="2830" formatCode="General">
                  <c:v>84.842919410771117</c:v>
                </c:pt>
                <c:pt idx="2831" formatCode="General">
                  <c:v>84.863970596550672</c:v>
                </c:pt>
                <c:pt idx="2832" formatCode="General">
                  <c:v>84.885125563369371</c:v>
                </c:pt>
                <c:pt idx="2833" formatCode="General">
                  <c:v>84.906386016916443</c:v>
                </c:pt>
                <c:pt idx="2834" formatCode="General">
                  <c:v>84.927753708979097</c:v>
                </c:pt>
                <c:pt idx="2835" formatCode="General">
                  <c:v>84.949230439196327</c:v>
                </c:pt>
                <c:pt idx="2836" formatCode="General">
                  <c:v>84.970818056899162</c:v>
                </c:pt>
                <c:pt idx="2837" formatCode="General">
                  <c:v>84.992518463042728</c:v>
                </c:pt>
                <c:pt idx="2838" formatCode="General">
                  <c:v>85.014333612235532</c:v>
                </c:pt>
                <c:pt idx="2839" formatCode="General">
                  <c:v>85.036265514872156</c:v>
                </c:pt>
                <c:pt idx="2840" formatCode="General">
                  <c:v>85.058316239376055</c:v>
                </c:pt>
                <c:pt idx="2841" formatCode="General">
                  <c:v>85.080487914559029</c:v>
                </c:pt>
                <c:pt idx="2842" formatCode="General">
                  <c:v>85.102782732105197</c:v>
                </c:pt>
                <c:pt idx="2843" formatCode="General">
                  <c:v>85.125202949187539</c:v>
                </c:pt>
                <c:pt idx="2844" formatCode="General">
                  <c:v>85.147750891225641</c:v>
                </c:pt>
                <c:pt idx="2845" formatCode="General">
                  <c:v>85.170428954794062</c:v>
                </c:pt>
                <c:pt idx="2846" formatCode="General">
                  <c:v>85.193239610691563</c:v>
                </c:pt>
                <c:pt idx="2847" formatCode="General">
                  <c:v>85.216185407182167</c:v>
                </c:pt>
                <c:pt idx="2848" formatCode="General">
                  <c:v>85.239268973419883</c:v>
                </c:pt>
                <c:pt idx="2849" formatCode="General">
                  <c:v>85.262493023069837</c:v>
                </c:pt>
                <c:pt idx="2850" formatCode="General">
                  <c:v>85.285860358140155</c:v>
                </c:pt>
                <c:pt idx="2851" formatCode="General">
                  <c:v>85.309373873039249</c:v>
                </c:pt>
                <c:pt idx="2852" formatCode="General">
                  <c:v>85.333036558875136</c:v>
                </c:pt>
                <c:pt idx="2853" formatCode="General">
                  <c:v>85.356851508014614</c:v>
                </c:pt>
                <c:pt idx="2854" formatCode="General">
                  <c:v>85.380821918921896</c:v>
                </c:pt>
                <c:pt idx="2855" formatCode="General">
                  <c:v>85.404951101297371</c:v>
                </c:pt>
                <c:pt idx="2856" formatCode="General">
                  <c:v>85.429242481540143</c:v>
                </c:pt>
                <c:pt idx="2857" formatCode="General">
                  <c:v>85.453699608559134</c:v>
                </c:pt>
                <c:pt idx="2858" formatCode="General">
                  <c:v>85.478326159960488</c:v>
                </c:pt>
                <c:pt idx="2859" formatCode="General">
                  <c:v>85.503125948641411</c:v>
                </c:pt>
                <c:pt idx="2860" formatCode="General">
                  <c:v>85.528102929823277</c:v>
                </c:pt>
                <c:pt idx="2861" formatCode="General">
                  <c:v>85.55326120856077</c:v>
                </c:pt>
                <c:pt idx="2862" formatCode="General">
                  <c:v>85.578605047766231</c:v>
                </c:pt>
                <c:pt idx="2863" formatCode="General">
                  <c:v>85.60413887679357</c:v>
                </c:pt>
                <c:pt idx="2864" formatCode="General">
                  <c:v>85.629867300629911</c:v>
                </c:pt>
                <c:pt idx="2865" formatCode="General">
                  <c:v>85.655795109748226</c:v>
                </c:pt>
                <c:pt idx="2866" formatCode="General">
                  <c:v>85.681927290679852</c:v>
                </c:pt>
                <c:pt idx="2867" formatCode="General">
                  <c:v>85.708269037372446</c:v>
                </c:pt>
                <c:pt idx="2868" formatCode="General">
                  <c:v>85.734825763405127</c:v>
                </c:pt>
                <c:pt idx="2869" formatCode="General">
                  <c:v>85.761603115141753</c:v>
                </c:pt>
                <c:pt idx="2870" formatCode="General">
                  <c:v>85.788606985911258</c:v>
                </c:pt>
                <c:pt idx="2871" formatCode="General">
                  <c:v>85.815843531314727</c:v>
                </c:pt>
                <c:pt idx="2872" formatCode="General">
                  <c:v>85.843319185770582</c:v>
                </c:pt>
                <c:pt idx="2873" formatCode="General">
                  <c:v>85.871040680421899</c:v>
                </c:pt>
                <c:pt idx="2874" formatCode="General">
                  <c:v>85.899015062545487</c:v>
                </c:pt>
                <c:pt idx="2875" formatCode="General">
                  <c:v>85.927249716619258</c:v>
                </c:pt>
                <c:pt idx="2876" formatCode="General">
                  <c:v>85.955752387223797</c:v>
                </c:pt>
                <c:pt idx="2877" formatCode="General">
                  <c:v>85.98453120397707</c:v>
                </c:pt>
                <c:pt idx="2878" formatCode="General">
                  <c:v>86.013594708726743</c:v>
                </c:pt>
                <c:pt idx="2879" formatCode="General">
                  <c:v>86.042951885254354</c:v>
                </c:pt>
                <c:pt idx="2880" formatCode="General">
                  <c:v>86.072612191780877</c:v>
                </c:pt>
                <c:pt idx="2881" formatCode="General">
                  <c:v>86.102585596602026</c:v>
                </c:pt>
                <c:pt idx="2882" formatCode="General">
                  <c:v>86.132882617229626</c:v>
                </c:pt>
                <c:pt idx="2883" formatCode="General">
                  <c:v>86.163514363468806</c:v>
                </c:pt>
                <c:pt idx="2884" formatCode="General">
                  <c:v>86.194492584924916</c:v>
                </c:pt>
                <c:pt idx="2885" formatCode="General">
                  <c:v>86.225829723508767</c:v>
                </c:pt>
                <c:pt idx="2886" formatCode="General">
                  <c:v>86.257538971597</c:v>
                </c:pt>
                <c:pt idx="2887" formatCode="General">
                  <c:v>86.289634336608771</c:v>
                </c:pt>
                <c:pt idx="2888" formatCode="General">
                  <c:v>86.322130712883876</c:v>
                </c:pt>
                <c:pt idx="2889" formatCode="General">
                  <c:v>86.355043961895021</c:v>
                </c:pt>
                <c:pt idx="2890" formatCode="General">
                  <c:v>86.388391002004411</c:v>
                </c:pt>
                <c:pt idx="2891" formatCode="General">
                  <c:v>86.422189909187352</c:v>
                </c:pt>
                <c:pt idx="2892" formatCode="General">
                  <c:v>86.456460030402809</c:v>
                </c:pt>
                <c:pt idx="2893" formatCode="General">
                  <c:v>86.49122211160352</c:v>
                </c:pt>
                <c:pt idx="2894" formatCode="General">
                  <c:v>86.526498442759831</c:v>
                </c:pt>
                <c:pt idx="2895" formatCode="General">
                  <c:v>86.562313022738792</c:v>
                </c:pt>
                <c:pt idx="2896" formatCode="General">
                  <c:v>86.598691747458744</c:v>
                </c:pt>
                <c:pt idx="2897" formatCode="General">
                  <c:v>86.635662625456575</c:v>
                </c:pt>
                <c:pt idx="2898" formatCode="General">
                  <c:v>86.67325602590212</c:v>
                </c:pt>
                <c:pt idx="2899" formatCode="General">
                  <c:v>86.711504965222645</c:v>
                </c:pt>
                <c:pt idx="2900" formatCode="General">
                  <c:v>86.750445439931809</c:v>
                </c:pt>
                <c:pt idx="2901" formatCode="General">
                  <c:v>86.790116815084787</c:v>
                </c:pt>
                <c:pt idx="2902" formatCode="General">
                  <c:v>86.830562280136959</c:v>
                </c:pt>
                <c:pt idx="2903" formatCode="General">
                  <c:v>86.871829387043078</c:v>
                </c:pt>
                <c:pt idx="2904" formatCode="General">
                  <c:v>86.913970689449357</c:v>
                </c:pt>
                <c:pt idx="2905" formatCode="General">
                  <c:v>86.95704450715283</c:v>
                </c:pt>
                <c:pt idx="2906" formatCode="General">
                  <c:v>87.001115847134002</c:v>
                </c:pt>
                <c:pt idx="2907" formatCode="General">
                  <c:v>87.046257522143037</c:v>
                </c:pt>
                <c:pt idx="2908" formatCode="General">
                  <c:v>87.092551521108021</c:v>
                </c:pt>
                <c:pt idx="2909" formatCode="General">
                  <c:v>87.140090704155199</c:v>
                </c:pt>
                <c:pt idx="2910" formatCode="General">
                  <c:v>87.188980921237203</c:v>
                </c:pt>
                <c:pt idx="2911" formatCode="General">
                  <c:v>87.239343691089204</c:v>
                </c:pt>
                <c:pt idx="2912" formatCode="General">
                  <c:v>87.291319632558114</c:v>
                </c:pt>
                <c:pt idx="2913" formatCode="General">
                  <c:v>87.345072923198813</c:v>
                </c:pt>
                <c:pt idx="2914" formatCode="General">
                  <c:v>87.400797187011989</c:v>
                </c:pt>
                <c:pt idx="2915" formatCode="General">
                  <c:v>87.458723412980888</c:v>
                </c:pt>
                <c:pt idx="2916" formatCode="General">
                  <c:v>87.519130829838886</c:v>
                </c:pt>
                <c:pt idx="2917" formatCode="General">
                  <c:v>87.582362205327172</c:v>
                </c:pt>
                <c:pt idx="2918" formatCode="General">
                  <c:v>87.648845984654059</c:v>
                </c:pt>
                <c:pt idx="2919" formatCode="General">
                  <c:v>87.719129410517269</c:v>
                </c:pt>
                <c:pt idx="2920" formatCode="General">
                  <c:v>87.793930097270561</c:v>
                </c:pt>
                <c:pt idx="2921" formatCode="General">
                  <c:v>87.874220388472168</c:v>
                </c:pt>
                <c:pt idx="2922" formatCode="General">
                  <c:v>87.961374144698297</c:v>
                </c:pt>
                <c:pt idx="2923" formatCode="General">
                  <c:v>88.057443585103172</c:v>
                </c:pt>
                <c:pt idx="2924" formatCode="General">
                  <c:v>88.165741977666883</c:v>
                </c:pt>
                <c:pt idx="2925" formatCode="General">
                  <c:v>88.292283243400163</c:v>
                </c:pt>
                <c:pt idx="2926" formatCode="General">
                  <c:v>88.450410926885269</c:v>
                </c:pt>
                <c:pt idx="2927" formatCode="General">
                  <c:v>88.687272278498298</c:v>
                </c:pt>
              </c:numCache>
            </c:numRef>
          </c:xVal>
          <c:yVal>
            <c:numRef>
              <c:f>Univariate!UV_QQ_BetaPERT</c:f>
              <c:numCache>
                <c:formatCode>0.0</c:formatCode>
                <c:ptCount val="2928"/>
                <c:pt idx="0">
                  <c:v>39.596020288794662</c:v>
                </c:pt>
                <c:pt idx="1">
                  <c:v>40.750595549102627</c:v>
                </c:pt>
                <c:pt idx="2">
                  <c:v>41.419370473556505</c:v>
                </c:pt>
                <c:pt idx="3">
                  <c:v>41.91501888567803</c:v>
                </c:pt>
                <c:pt idx="4">
                  <c:v>42.317072757750395</c:v>
                </c:pt>
                <c:pt idx="5">
                  <c:v>42.659275503007621</c:v>
                </c:pt>
                <c:pt idx="6">
                  <c:v>42.959421830010612</c:v>
                </c:pt>
                <c:pt idx="7">
                  <c:v>43.228158804532598</c:v>
                </c:pt>
                <c:pt idx="8">
                  <c:v>43.472412289174905</c:v>
                </c:pt>
                <c:pt idx="9">
                  <c:v>43.696964956266783</c:v>
                </c:pt>
                <c:pt idx="10">
                  <c:v>43.905271404419992</c:v>
                </c:pt>
                <c:pt idx="11">
                  <c:v>44.099916139590114</c:v>
                </c:pt>
                <c:pt idx="12">
                  <c:v>44.282888053962679</c:v>
                </c:pt>
                <c:pt idx="13">
                  <c:v>44.455753577699909</c:v>
                </c:pt>
                <c:pt idx="14">
                  <c:v>44.619770565678344</c:v>
                </c:pt>
                <c:pt idx="15">
                  <c:v>44.775965848447804</c:v>
                </c:pt>
                <c:pt idx="16">
                  <c:v>44.925189611419391</c:v>
                </c:pt>
                <c:pt idx="17">
                  <c:v>45.068154495491186</c:v>
                </c:pt>
                <c:pt idx="18">
                  <c:v>45.205464330274225</c:v>
                </c:pt>
                <c:pt idx="19">
                  <c:v>45.337635654709899</c:v>
                </c:pt>
                <c:pt idx="20">
                  <c:v>45.465114108784938</c:v>
                </c:pt>
                <c:pt idx="21">
                  <c:v>45.588287106709487</c:v>
                </c:pt>
                <c:pt idx="22">
                  <c:v>45.707493767121896</c:v>
                </c:pt>
                <c:pt idx="23">
                  <c:v>45.823032788342189</c:v>
                </c:pt>
                <c:pt idx="24">
                  <c:v>45.935168762439808</c:v>
                </c:pt>
                <c:pt idx="25">
                  <c:v>46.044137288099897</c:v>
                </c:pt>
                <c:pt idx="26">
                  <c:v>46.150149148522772</c:v>
                </c:pt>
                <c:pt idx="27">
                  <c:v>46.253393753845764</c:v>
                </c:pt>
                <c:pt idx="28">
                  <c:v>46.354041999365251</c:v>
                </c:pt>
                <c:pt idx="29">
                  <c:v>46.452248655546768</c:v>
                </c:pt>
                <c:pt idx="30">
                  <c:v>46.548154379662193</c:v>
                </c:pt>
                <c:pt idx="31">
                  <c:v>46.64188741929717</c:v>
                </c:pt>
                <c:pt idx="32">
                  <c:v>46.733565063132353</c:v>
                </c:pt>
                <c:pt idx="33">
                  <c:v>46.823294883054587</c:v>
                </c:pt>
                <c:pt idx="34">
                  <c:v>46.911175802897432</c:v>
                </c:pt>
                <c:pt idx="35">
                  <c:v>46.997299022296765</c:v>
                </c:pt>
                <c:pt idx="36">
                  <c:v>47.08174881880111</c:v>
                </c:pt>
                <c:pt idx="37">
                  <c:v>47.164603247152918</c:v>
                </c:pt>
                <c:pt idx="38">
                  <c:v>47.24593475129484</c:v>
                </c:pt>
                <c:pt idx="39">
                  <c:v>47.325810701962162</c:v>
                </c:pt>
                <c:pt idx="40">
                  <c:v>47.404293870551847</c:v>
                </c:pt>
                <c:pt idx="41">
                  <c:v>47.481442848198192</c:v>
                </c:pt>
                <c:pt idx="42">
                  <c:v>47.557312417550406</c:v>
                </c:pt>
                <c:pt idx="43">
                  <c:v>47.631953883570453</c:v>
                </c:pt>
                <c:pt idx="44">
                  <c:v>47.705415368700848</c:v>
                </c:pt>
                <c:pt idx="45">
                  <c:v>47.777742076949778</c:v>
                </c:pt>
                <c:pt idx="46">
                  <c:v>47.848976530773811</c:v>
                </c:pt>
                <c:pt idx="47">
                  <c:v>47.919158784081802</c:v>
                </c:pt>
                <c:pt idx="48">
                  <c:v>47.988326614216106</c:v>
                </c:pt>
                <c:pt idx="49">
                  <c:v>48.05651569537438</c:v>
                </c:pt>
                <c:pt idx="50">
                  <c:v>48.123759755602784</c:v>
                </c:pt>
                <c:pt idx="51">
                  <c:v>48.190090719209721</c:v>
                </c:pt>
                <c:pt idx="52">
                  <c:v>48.255538836209368</c:v>
                </c:pt>
                <c:pt idx="53">
                  <c:v>48.320132800199531</c:v>
                </c:pt>
                <c:pt idx="54">
                  <c:v>48.383899855903032</c:v>
                </c:pt>
                <c:pt idx="55">
                  <c:v>48.44686589745114</c:v>
                </c:pt>
                <c:pt idx="56">
                  <c:v>48.509055558357531</c:v>
                </c:pt>
                <c:pt idx="57">
                  <c:v>48.570492294019445</c:v>
                </c:pt>
                <c:pt idx="58">
                  <c:v>48.631198457485162</c:v>
                </c:pt>
                <c:pt idx="59">
                  <c:v>48.691195369142548</c:v>
                </c:pt>
                <c:pt idx="60">
                  <c:v>48.750503380909976</c:v>
                </c:pt>
                <c:pt idx="61">
                  <c:v>48.80914193544659</c:v>
                </c:pt>
                <c:pt idx="62">
                  <c:v>48.86712962084269</c:v>
                </c:pt>
                <c:pt idx="63">
                  <c:v>48.924484221201837</c:v>
                </c:pt>
                <c:pt idx="64">
                  <c:v>48.981222763482755</c:v>
                </c:pt>
                <c:pt idx="65">
                  <c:v>49.037361560931124</c:v>
                </c:pt>
                <c:pt idx="66">
                  <c:v>49.092916253397568</c:v>
                </c:pt>
                <c:pt idx="67">
                  <c:v>49.147901844808302</c:v>
                </c:pt>
                <c:pt idx="68">
                  <c:v>49.202332738028716</c:v>
                </c:pt>
                <c:pt idx="69">
                  <c:v>49.25622276733629</c:v>
                </c:pt>
                <c:pt idx="70">
                  <c:v>49.309585228699007</c:v>
                </c:pt>
                <c:pt idx="71">
                  <c:v>49.362432908036169</c:v>
                </c:pt>
                <c:pt idx="72">
                  <c:v>49.414778107622503</c:v>
                </c:pt>
                <c:pt idx="73">
                  <c:v>49.466632670781266</c:v>
                </c:pt>
                <c:pt idx="74">
                  <c:v>49.518008004998961</c:v>
                </c:pt>
                <c:pt idx="75">
                  <c:v>49.568915103582292</c:v>
                </c:pt>
                <c:pt idx="76">
                  <c:v>49.619364565967317</c:v>
                </c:pt>
                <c:pt idx="77">
                  <c:v>49.669366616781154</c:v>
                </c:pt>
                <c:pt idx="78">
                  <c:v>49.718931123747872</c:v>
                </c:pt>
                <c:pt idx="79">
                  <c:v>49.768067614522536</c:v>
                </c:pt>
                <c:pt idx="80">
                  <c:v>49.816785292530056</c:v>
                </c:pt>
                <c:pt idx="81">
                  <c:v>49.865093051879342</c:v>
                </c:pt>
                <c:pt idx="82">
                  <c:v>49.912999491417501</c:v>
                </c:pt>
                <c:pt idx="83">
                  <c:v>49.960512927983146</c:v>
                </c:pt>
                <c:pt idx="84">
                  <c:v>50.007641408913898</c:v>
                </c:pt>
                <c:pt idx="85">
                  <c:v>50.05439272385793</c:v>
                </c:pt>
                <c:pt idx="86">
                  <c:v>50.100774415936243</c:v>
                </c:pt>
                <c:pt idx="87">
                  <c:v>50.146793792298347</c:v>
                </c:pt>
                <c:pt idx="88">
                  <c:v>50.192457934110692</c:v>
                </c:pt>
                <c:pt idx="89">
                  <c:v>50.237773706014686</c:v>
                </c:pt>
                <c:pt idx="90">
                  <c:v>50.282747765087755</c:v>
                </c:pt>
                <c:pt idx="91">
                  <c:v>50.327386569338977</c:v>
                </c:pt>
                <c:pt idx="92">
                  <c:v>50.371696385768089</c:v>
                </c:pt>
                <c:pt idx="93">
                  <c:v>50.415683298014912</c:v>
                </c:pt>
                <c:pt idx="94">
                  <c:v>50.459353213624112</c:v>
                </c:pt>
                <c:pt idx="95">
                  <c:v>50.502711870948417</c:v>
                </c:pt>
                <c:pt idx="96">
                  <c:v>50.545764845712029</c:v>
                </c:pt>
                <c:pt idx="97">
                  <c:v>50.588517557254114</c:v>
                </c:pt>
                <c:pt idx="98">
                  <c:v>50.630975274471233</c:v>
                </c:pt>
                <c:pt idx="99">
                  <c:v>50.67314312147608</c:v>
                </c:pt>
                <c:pt idx="100">
                  <c:v>50.715026082988686</c:v>
                </c:pt>
                <c:pt idx="101">
                  <c:v>50.756629009475432</c:v>
                </c:pt>
                <c:pt idx="102">
                  <c:v>50.797956622049902</c:v>
                </c:pt>
                <c:pt idx="103">
                  <c:v>50.839013517148885</c:v>
                </c:pt>
                <c:pt idx="104">
                  <c:v>50.879804170995882</c:v>
                </c:pt>
                <c:pt idx="105">
                  <c:v>50.920332943863741</c:v>
                </c:pt>
                <c:pt idx="106">
                  <c:v>50.960604084147221</c:v>
                </c:pt>
                <c:pt idx="107">
                  <c:v>51.000621732255745</c:v>
                </c:pt>
                <c:pt idx="108">
                  <c:v>51.040389924335763</c:v>
                </c:pt>
                <c:pt idx="109">
                  <c:v>51.0799125958318</c:v>
                </c:pt>
                <c:pt idx="110">
                  <c:v>51.119193584894525</c:v>
                </c:pt>
                <c:pt idx="111">
                  <c:v>51.158236635643682</c:v>
                </c:pt>
                <c:pt idx="112">
                  <c:v>51.197045401293451</c:v>
                </c:pt>
                <c:pt idx="113">
                  <c:v>51.235623447147049</c:v>
                </c:pt>
                <c:pt idx="114">
                  <c:v>51.273974253467266</c:v>
                </c:pt>
                <c:pt idx="115">
                  <c:v>51.312101218229053</c:v>
                </c:pt>
                <c:pt idx="116">
                  <c:v>51.350007659759974</c:v>
                </c:pt>
                <c:pt idx="117">
                  <c:v>51.387696819274041</c:v>
                </c:pt>
                <c:pt idx="118">
                  <c:v>51.425171863304129</c:v>
                </c:pt>
                <c:pt idx="119">
                  <c:v>51.462435886037788</c:v>
                </c:pt>
                <c:pt idx="120">
                  <c:v>51.499491911561101</c:v>
                </c:pt>
                <c:pt idx="121">
                  <c:v>51.536342896014936</c:v>
                </c:pt>
                <c:pt idx="122">
                  <c:v>51.57299172966772</c:v>
                </c:pt>
                <c:pt idx="123">
                  <c:v>51.609441238908545</c:v>
                </c:pt>
                <c:pt idx="124">
                  <c:v>51.645694188164441</c:v>
                </c:pt>
                <c:pt idx="125">
                  <c:v>51.681753281745102</c:v>
                </c:pt>
                <c:pt idx="126">
                  <c:v>51.717621165618468</c:v>
                </c:pt>
                <c:pt idx="127">
                  <c:v>51.75330042912033</c:v>
                </c:pt>
                <c:pt idx="128">
                  <c:v>51.788793606600748</c:v>
                </c:pt>
                <c:pt idx="129">
                  <c:v>51.824103179010244</c:v>
                </c:pt>
                <c:pt idx="130">
                  <c:v>51.859231575428367</c:v>
                </c:pt>
                <c:pt idx="131">
                  <c:v>51.894181174537067</c:v>
                </c:pt>
                <c:pt idx="132">
                  <c:v>51.928954306041469</c:v>
                </c:pt>
                <c:pt idx="133">
                  <c:v>51.963553252040057</c:v>
                </c:pt>
                <c:pt idx="134">
                  <c:v>51.997980248346678</c:v>
                </c:pt>
                <c:pt idx="135">
                  <c:v>52.032237485766196</c:v>
                </c:pt>
                <c:pt idx="136">
                  <c:v>52.066327111325904</c:v>
                </c:pt>
                <c:pt idx="137">
                  <c:v>52.100251229464504</c:v>
                </c:pt>
                <c:pt idx="138">
                  <c:v>52.134011903180308</c:v>
                </c:pt>
                <c:pt idx="139">
                  <c:v>52.167611155140506</c:v>
                </c:pt>
                <c:pt idx="140">
                  <c:v>52.201050968752973</c:v>
                </c:pt>
                <c:pt idx="141">
                  <c:v>52.234333289202198</c:v>
                </c:pt>
                <c:pt idx="142">
                  <c:v>52.267460024450742</c:v>
                </c:pt>
                <c:pt idx="143">
                  <c:v>52.300433046207615</c:v>
                </c:pt>
                <c:pt idx="144">
                  <c:v>52.333254190864963</c:v>
                </c:pt>
                <c:pt idx="145">
                  <c:v>52.365925260404111</c:v>
                </c:pt>
                <c:pt idx="146">
                  <c:v>52.398448023272472</c:v>
                </c:pt>
                <c:pt idx="147">
                  <c:v>52.430824215232121</c:v>
                </c:pt>
                <c:pt idx="148">
                  <c:v>52.463055540181422</c:v>
                </c:pt>
                <c:pt idx="149">
                  <c:v>52.495143670950526</c:v>
                </c:pt>
                <c:pt idx="150">
                  <c:v>52.527090250071879</c:v>
                </c:pt>
                <c:pt idx="151">
                  <c:v>52.558896890526619</c:v>
                </c:pt>
                <c:pt idx="152">
                  <c:v>52.590565176467763</c:v>
                </c:pt>
                <c:pt idx="153">
                  <c:v>52.622096663921127</c:v>
                </c:pt>
                <c:pt idx="154">
                  <c:v>52.653492881464686</c:v>
                </c:pt>
                <c:pt idx="155">
                  <c:v>52.684755330887313</c:v>
                </c:pt>
                <c:pt idx="156">
                  <c:v>52.715885487827478</c:v>
                </c:pt>
                <c:pt idx="157">
                  <c:v>52.746884802392906</c:v>
                </c:pt>
                <c:pt idx="158">
                  <c:v>52.777754699761481</c:v>
                </c:pt>
                <c:pt idx="159">
                  <c:v>52.80849658076454</c:v>
                </c:pt>
                <c:pt idx="160">
                  <c:v>52.839111822452807</c:v>
                </c:pt>
                <c:pt idx="161">
                  <c:v>52.869601778645745</c:v>
                </c:pt>
                <c:pt idx="162">
                  <c:v>52.899967780465019</c:v>
                </c:pt>
                <c:pt idx="163">
                  <c:v>52.930211136852279</c:v>
                </c:pt>
                <c:pt idx="164">
                  <c:v>52.960333135072318</c:v>
                </c:pt>
                <c:pt idx="165">
                  <c:v>52.990335041201533</c:v>
                </c:pt>
                <c:pt idx="166">
                  <c:v>53.020218100602811</c:v>
                </c:pt>
                <c:pt idx="167">
                  <c:v>53.049983538386641</c:v>
                </c:pt>
                <c:pt idx="168">
                  <c:v>53.07963255985964</c:v>
                </c:pt>
                <c:pt idx="169">
                  <c:v>53.109166350960194</c:v>
                </c:pt>
                <c:pt idx="170">
                  <c:v>53.13858607868228</c:v>
                </c:pt>
                <c:pt idx="171">
                  <c:v>53.167892891487419</c:v>
                </c:pt>
                <c:pt idx="172">
                  <c:v>53.19708791970541</c:v>
                </c:pt>
                <c:pt idx="173">
                  <c:v>53.226172275924057</c:v>
                </c:pt>
                <c:pt idx="174">
                  <c:v>53.25514705536839</c:v>
                </c:pt>
                <c:pt idx="175">
                  <c:v>53.284013336269624</c:v>
                </c:pt>
                <c:pt idx="176">
                  <c:v>53.312772180224222</c:v>
                </c:pt>
                <c:pt idx="177">
                  <c:v>53.341424632543365</c:v>
                </c:pt>
                <c:pt idx="178">
                  <c:v>53.36997172259322</c:v>
                </c:pt>
                <c:pt idx="179">
                  <c:v>53.39841446412612</c:v>
                </c:pt>
                <c:pt idx="180">
                  <c:v>53.426753855603188</c:v>
                </c:pt>
                <c:pt idx="181">
                  <c:v>53.454990880508447</c:v>
                </c:pt>
                <c:pt idx="182">
                  <c:v>53.483126507654852</c:v>
                </c:pt>
                <c:pt idx="183">
                  <c:v>53.511161691482357</c:v>
                </c:pt>
                <c:pt idx="184">
                  <c:v>53.539097372348408</c:v>
                </c:pt>
                <c:pt idx="185">
                  <c:v>53.566934476810985</c:v>
                </c:pt>
                <c:pt idx="186">
                  <c:v>53.594673917904451</c:v>
                </c:pt>
                <c:pt idx="187">
                  <c:v>53.622316595408478</c:v>
                </c:pt>
                <c:pt idx="188">
                  <c:v>53.649863396110163</c:v>
                </c:pt>
                <c:pt idx="189">
                  <c:v>53.677315194059688</c:v>
                </c:pt>
                <c:pt idx="190">
                  <c:v>53.704672850819506</c:v>
                </c:pt>
                <c:pt idx="191">
                  <c:v>53.731937215707504</c:v>
                </c:pt>
                <c:pt idx="192">
                  <c:v>53.759109126034033</c:v>
                </c:pt>
                <c:pt idx="193">
                  <c:v>53.786189407333332</c:v>
                </c:pt>
                <c:pt idx="194">
                  <c:v>53.813178873589131</c:v>
                </c:pt>
                <c:pt idx="195">
                  <c:v>53.840078327454933</c:v>
                </c:pt>
                <c:pt idx="196">
                  <c:v>53.866888560468908</c:v>
                </c:pt>
                <c:pt idx="197">
                  <c:v>53.893610353263696</c:v>
                </c:pt>
                <c:pt idx="198">
                  <c:v>53.920244475771142</c:v>
                </c:pt>
                <c:pt idx="199">
                  <c:v>53.946791687422277</c:v>
                </c:pt>
                <c:pt idx="200">
                  <c:v>53.973252737342435</c:v>
                </c:pt>
                <c:pt idx="201">
                  <c:v>53.999628364541977</c:v>
                </c:pt>
                <c:pt idx="202">
                  <c:v>54.025919298102309</c:v>
                </c:pt>
                <c:pt idx="203">
                  <c:v>54.052126257357898</c:v>
                </c:pt>
                <c:pt idx="204">
                  <c:v>54.078249952073747</c:v>
                </c:pt>
                <c:pt idx="205">
                  <c:v>54.104291082619</c:v>
                </c:pt>
                <c:pt idx="206">
                  <c:v>54.130250340136506</c:v>
                </c:pt>
                <c:pt idx="207">
                  <c:v>54.156128406708518</c:v>
                </c:pt>
                <c:pt idx="208">
                  <c:v>54.181925955518615</c:v>
                </c:pt>
                <c:pt idx="209">
                  <c:v>54.207643651009988</c:v>
                </c:pt>
                <c:pt idx="210">
                  <c:v>54.233282149040164</c:v>
                </c:pt>
                <c:pt idx="211">
                  <c:v>54.258842097032286</c:v>
                </c:pt>
                <c:pt idx="212">
                  <c:v>54.284324134122997</c:v>
                </c:pt>
                <c:pt idx="213">
                  <c:v>54.309728891307046</c:v>
                </c:pt>
                <c:pt idx="214">
                  <c:v>54.335056991578753</c:v>
                </c:pt>
                <c:pt idx="215">
                  <c:v>54.360309050070299</c:v>
                </c:pt>
                <c:pt idx="216">
                  <c:v>54.385485674187052</c:v>
                </c:pt>
                <c:pt idx="217">
                  <c:v>54.41058746373993</c:v>
                </c:pt>
                <c:pt idx="218">
                  <c:v>54.435615011074887</c:v>
                </c:pt>
                <c:pt idx="219">
                  <c:v>54.460568901199629</c:v>
                </c:pt>
                <c:pt idx="220">
                  <c:v>54.485449711907592</c:v>
                </c:pt>
                <c:pt idx="221">
                  <c:v>54.510258013899289</c:v>
                </c:pt>
                <c:pt idx="222">
                  <c:v>54.534994370901082</c:v>
                </c:pt>
                <c:pt idx="223">
                  <c:v>54.559659339781405</c:v>
                </c:pt>
                <c:pt idx="224">
                  <c:v>54.584253470664592</c:v>
                </c:pt>
                <c:pt idx="225">
                  <c:v>54.608777307042295</c:v>
                </c:pt>
                <c:pt idx="226">
                  <c:v>54.633231385882496</c:v>
                </c:pt>
                <c:pt idx="227">
                  <c:v>54.657616237736448</c:v>
                </c:pt>
                <c:pt idx="228">
                  <c:v>54.681932386843208</c:v>
                </c:pt>
                <c:pt idx="229">
                  <c:v>54.706180351232057</c:v>
                </c:pt>
                <c:pt idx="230">
                  <c:v>54.730360642822959</c:v>
                </c:pt>
                <c:pt idx="231">
                  <c:v>54.754473767524757</c:v>
                </c:pt>
                <c:pt idx="232">
                  <c:v>54.778520225331555</c:v>
                </c:pt>
                <c:pt idx="233">
                  <c:v>54.802500510416998</c:v>
                </c:pt>
                <c:pt idx="234">
                  <c:v>54.826415111226794</c:v>
                </c:pt>
                <c:pt idx="235">
                  <c:v>54.850264510569225</c:v>
                </c:pt>
                <c:pt idx="236">
                  <c:v>54.874049185704024</c:v>
                </c:pt>
                <c:pt idx="237">
                  <c:v>54.897769608429321</c:v>
                </c:pt>
                <c:pt idx="238">
                  <c:v>54.921426245166948</c:v>
                </c:pt>
                <c:pt idx="239">
                  <c:v>54.945019557046052</c:v>
                </c:pt>
                <c:pt idx="240">
                  <c:v>54.968549999985058</c:v>
                </c:pt>
                <c:pt idx="241">
                  <c:v>54.992018024772015</c:v>
                </c:pt>
                <c:pt idx="242">
                  <c:v>55.015424077143408</c:v>
                </c:pt>
                <c:pt idx="243">
                  <c:v>55.038768597861392</c:v>
                </c:pt>
                <c:pt idx="244">
                  <c:v>55.062052022789587</c:v>
                </c:pt>
                <c:pt idx="245">
                  <c:v>55.085274782967346</c:v>
                </c:pt>
                <c:pt idx="246">
                  <c:v>55.108437304682703</c:v>
                </c:pt>
                <c:pt idx="247">
                  <c:v>55.131540009543798</c:v>
                </c:pt>
                <c:pt idx="248">
                  <c:v>55.154583314549029</c:v>
                </c:pt>
                <c:pt idx="249">
                  <c:v>55.177567632155863</c:v>
                </c:pt>
                <c:pt idx="250">
                  <c:v>55.200493370348362</c:v>
                </c:pt>
                <c:pt idx="251">
                  <c:v>55.223360932703358</c:v>
                </c:pt>
                <c:pt idx="252">
                  <c:v>55.246170718455488</c:v>
                </c:pt>
                <c:pt idx="253">
                  <c:v>55.26892312256097</c:v>
                </c:pt>
                <c:pt idx="254">
                  <c:v>55.291618535760207</c:v>
                </c:pt>
                <c:pt idx="255">
                  <c:v>55.314257344639223</c:v>
                </c:pt>
                <c:pt idx="256">
                  <c:v>55.336839931689944</c:v>
                </c:pt>
                <c:pt idx="257">
                  <c:v>55.359366675369436</c:v>
                </c:pt>
                <c:pt idx="258">
                  <c:v>55.381837950158015</c:v>
                </c:pt>
                <c:pt idx="259">
                  <c:v>55.404254126616287</c:v>
                </c:pt>
                <c:pt idx="260">
                  <c:v>55.426615571441204</c:v>
                </c:pt>
                <c:pt idx="261">
                  <c:v>55.448922647521016</c:v>
                </c:pt>
                <c:pt idx="262">
                  <c:v>55.471175713989375</c:v>
                </c:pt>
                <c:pt idx="263">
                  <c:v>55.493375126278323</c:v>
                </c:pt>
                <c:pt idx="264">
                  <c:v>55.515521236170429</c:v>
                </c:pt>
                <c:pt idx="265">
                  <c:v>55.537614391849942</c:v>
                </c:pt>
                <c:pt idx="266">
                  <c:v>55.559654937953056</c:v>
                </c:pt>
                <c:pt idx="267">
                  <c:v>55.581643215617333</c:v>
                </c:pt>
                <c:pt idx="268">
                  <c:v>55.603579562530179</c:v>
                </c:pt>
                <c:pt idx="269">
                  <c:v>55.625464312976504</c:v>
                </c:pt>
                <c:pt idx="270">
                  <c:v>55.647297797885557</c:v>
                </c:pt>
                <c:pt idx="271">
                  <c:v>55.66908034487696</c:v>
                </c:pt>
                <c:pt idx="272">
                  <c:v>55.690812278305884</c:v>
                </c:pt>
                <c:pt idx="273">
                  <c:v>55.712493919307505</c:v>
                </c:pt>
                <c:pt idx="274">
                  <c:v>55.734125585840644</c:v>
                </c:pt>
                <c:pt idx="275">
                  <c:v>55.755707592730772</c:v>
                </c:pt>
                <c:pt idx="276">
                  <c:v>55.777240251712072</c:v>
                </c:pt>
                <c:pt idx="277">
                  <c:v>55.798723871469008</c:v>
                </c:pt>
                <c:pt idx="278">
                  <c:v>55.820158757677035</c:v>
                </c:pt>
                <c:pt idx="279">
                  <c:v>55.8415452130427</c:v>
                </c:pt>
                <c:pt idx="280">
                  <c:v>55.862883537343009</c:v>
                </c:pt>
                <c:pt idx="281">
                  <c:v>55.884174027464212</c:v>
                </c:pt>
                <c:pt idx="282">
                  <c:v>55.905416977439849</c:v>
                </c:pt>
                <c:pt idx="283">
                  <c:v>55.92661267848824</c:v>
                </c:pt>
                <c:pt idx="284">
                  <c:v>55.947761419049293</c:v>
                </c:pt>
                <c:pt idx="285">
                  <c:v>55.96886348482073</c:v>
                </c:pt>
                <c:pt idx="286">
                  <c:v>55.989919158793754</c:v>
                </c:pt>
                <c:pt idx="287">
                  <c:v>56.01092872128801</c:v>
                </c:pt>
                <c:pt idx="288">
                  <c:v>56.031892449986131</c:v>
                </c:pt>
                <c:pt idx="289">
                  <c:v>56.05281061996758</c:v>
                </c:pt>
                <c:pt idx="290">
                  <c:v>56.073683503742075</c:v>
                </c:pt>
                <c:pt idx="291">
                  <c:v>56.094511371282323</c:v>
                </c:pt>
                <c:pt idx="292">
                  <c:v>56.11529449005635</c:v>
                </c:pt>
                <c:pt idx="293">
                  <c:v>56.136033125059257</c:v>
                </c:pt>
                <c:pt idx="294">
                  <c:v>56.15672753884445</c:v>
                </c:pt>
                <c:pt idx="295">
                  <c:v>56.177377991554422</c:v>
                </c:pt>
                <c:pt idx="296">
                  <c:v>56.197984740951014</c:v>
                </c:pt>
                <c:pt idx="297">
                  <c:v>56.218548042445157</c:v>
                </c:pt>
                <c:pt idx="298">
                  <c:v>56.239068149126247</c:v>
                </c:pt>
                <c:pt idx="299">
                  <c:v>56.259545311790937</c:v>
                </c:pt>
                <c:pt idx="300">
                  <c:v>56.279979778971594</c:v>
                </c:pt>
                <c:pt idx="301">
                  <c:v>56.30037179696415</c:v>
                </c:pt>
                <c:pt idx="302">
                  <c:v>56.320721609855738</c:v>
                </c:pt>
                <c:pt idx="303">
                  <c:v>56.341029459551677</c:v>
                </c:pt>
                <c:pt idx="304">
                  <c:v>56.361295585802196</c:v>
                </c:pt>
                <c:pt idx="305">
                  <c:v>56.381520226228687</c:v>
                </c:pt>
                <c:pt idx="306">
                  <c:v>56.401703616349479</c:v>
                </c:pt>
                <c:pt idx="307">
                  <c:v>56.421845989605401</c:v>
                </c:pt>
                <c:pt idx="308">
                  <c:v>56.441947577384752</c:v>
                </c:pt>
                <c:pt idx="309">
                  <c:v>56.462008609048048</c:v>
                </c:pt>
                <c:pt idx="310">
                  <c:v>56.482029311952253</c:v>
                </c:pt>
                <c:pt idx="311">
                  <c:v>56.502009911474801</c:v>
                </c:pt>
                <c:pt idx="312">
                  <c:v>56.521950631037079</c:v>
                </c:pt>
                <c:pt idx="313">
                  <c:v>56.541851692127722</c:v>
                </c:pt>
                <c:pt idx="314">
                  <c:v>56.561713314325416</c:v>
                </c:pt>
                <c:pt idx="315">
                  <c:v>56.581535715321493</c:v>
                </c:pt>
                <c:pt idx="316">
                  <c:v>56.601319110942057</c:v>
                </c:pt>
                <c:pt idx="317">
                  <c:v>56.621063715169889</c:v>
                </c:pt>
                <c:pt idx="318">
                  <c:v>56.640769740165965</c:v>
                </c:pt>
                <c:pt idx="319">
                  <c:v>56.660437396290689</c:v>
                </c:pt>
                <c:pt idx="320">
                  <c:v>56.680066892124763</c:v>
                </c:pt>
                <c:pt idx="321">
                  <c:v>56.69965843448982</c:v>
                </c:pt>
                <c:pt idx="322">
                  <c:v>56.719212228468706</c:v>
                </c:pt>
                <c:pt idx="323">
                  <c:v>56.738728477425497</c:v>
                </c:pt>
                <c:pt idx="324">
                  <c:v>56.758207383025166</c:v>
                </c:pt>
                <c:pt idx="325">
                  <c:v>56.777649145253072</c:v>
                </c:pt>
                <c:pt idx="326">
                  <c:v>56.797053962434028</c:v>
                </c:pt>
                <c:pt idx="327">
                  <c:v>56.816422031251221</c:v>
                </c:pt>
                <c:pt idx="328">
                  <c:v>56.835753546764792</c:v>
                </c:pt>
                <c:pt idx="329">
                  <c:v>56.855048702430139</c:v>
                </c:pt>
                <c:pt idx="330">
                  <c:v>56.874307690116026</c:v>
                </c:pt>
                <c:pt idx="331">
                  <c:v>56.893530700122369</c:v>
                </c:pt>
                <c:pt idx="332">
                  <c:v>56.912717921197796</c:v>
                </c:pt>
                <c:pt idx="333">
                  <c:v>56.931869540556946</c:v>
                </c:pt>
                <c:pt idx="334">
                  <c:v>56.950985743897519</c:v>
                </c:pt>
                <c:pt idx="335">
                  <c:v>56.970066715417147</c:v>
                </c:pt>
                <c:pt idx="336">
                  <c:v>56.989112637829948</c:v>
                </c:pt>
                <c:pt idx="337">
                  <c:v>57.008123692382874</c:v>
                </c:pt>
                <c:pt idx="338">
                  <c:v>57.027100058871852</c:v>
                </c:pt>
                <c:pt idx="339">
                  <c:v>57.046041915657668</c:v>
                </c:pt>
                <c:pt idx="340">
                  <c:v>57.064949439681698</c:v>
                </c:pt>
                <c:pt idx="341">
                  <c:v>57.083822806481294</c:v>
                </c:pt>
                <c:pt idx="342">
                  <c:v>57.102662190205102</c:v>
                </c:pt>
                <c:pt idx="343">
                  <c:v>57.121467763628075</c:v>
                </c:pt>
                <c:pt idx="344">
                  <c:v>57.140239698166319</c:v>
                </c:pt>
                <c:pt idx="345">
                  <c:v>57.158978163891703</c:v>
                </c:pt>
                <c:pt idx="346">
                  <c:v>57.17768332954634</c:v>
                </c:pt>
                <c:pt idx="347">
                  <c:v>57.196355362556744</c:v>
                </c:pt>
                <c:pt idx="348">
                  <c:v>57.214994429047977</c:v>
                </c:pt>
                <c:pt idx="349">
                  <c:v>57.233600693857426</c:v>
                </c:pt>
                <c:pt idx="350">
                  <c:v>57.252174320548491</c:v>
                </c:pt>
                <c:pt idx="351">
                  <c:v>57.27071547142409</c:v>
                </c:pt>
                <c:pt idx="352">
                  <c:v>57.289224307539932</c:v>
                </c:pt>
                <c:pt idx="353">
                  <c:v>57.307700988717656</c:v>
                </c:pt>
                <c:pt idx="354">
                  <c:v>57.326145673557789</c:v>
                </c:pt>
                <c:pt idx="355">
                  <c:v>57.344558519452534</c:v>
                </c:pt>
                <c:pt idx="356">
                  <c:v>57.362939682598338</c:v>
                </c:pt>
                <c:pt idx="357">
                  <c:v>57.381289318008385</c:v>
                </c:pt>
                <c:pt idx="358">
                  <c:v>57.39960757952484</c:v>
                </c:pt>
                <c:pt idx="359">
                  <c:v>57.417894619830989</c:v>
                </c:pt>
                <c:pt idx="360">
                  <c:v>57.436150590463178</c:v>
                </c:pt>
                <c:pt idx="361">
                  <c:v>57.454375641822637</c:v>
                </c:pt>
                <c:pt idx="362">
                  <c:v>57.472569923187123</c:v>
                </c:pt>
                <c:pt idx="363">
                  <c:v>57.490733582722413</c:v>
                </c:pt>
                <c:pt idx="364">
                  <c:v>57.508866767493643</c:v>
                </c:pt>
                <c:pt idx="365">
                  <c:v>57.526969623476532</c:v>
                </c:pt>
                <c:pt idx="366">
                  <c:v>57.54504229556845</c:v>
                </c:pt>
                <c:pt idx="367">
                  <c:v>57.563084927599292</c:v>
                </c:pt>
                <c:pt idx="368">
                  <c:v>57.581097662342273</c:v>
                </c:pt>
                <c:pt idx="369">
                  <c:v>57.599080641524594</c:v>
                </c:pt>
                <c:pt idx="370">
                  <c:v>57.617034005837915</c:v>
                </c:pt>
                <c:pt idx="371">
                  <c:v>57.63495789494872</c:v>
                </c:pt>
                <c:pt idx="372">
                  <c:v>57.652852447508579</c:v>
                </c:pt>
                <c:pt idx="373">
                  <c:v>57.670717801164244</c:v>
                </c:pt>
                <c:pt idx="374">
                  <c:v>57.688554092567642</c:v>
                </c:pt>
                <c:pt idx="375">
                  <c:v>57.706361457385697</c:v>
                </c:pt>
                <c:pt idx="376">
                  <c:v>57.724140030310096</c:v>
                </c:pt>
                <c:pt idx="377">
                  <c:v>57.741889945066887</c:v>
                </c:pt>
                <c:pt idx="378">
                  <c:v>57.759611334425998</c:v>
                </c:pt>
                <c:pt idx="379">
                  <c:v>57.777304330210555</c:v>
                </c:pt>
                <c:pt idx="380">
                  <c:v>57.794969063306148</c:v>
                </c:pt>
                <c:pt idx="381">
                  <c:v>57.812605663670041</c:v>
                </c:pt>
                <c:pt idx="382">
                  <c:v>57.830214260340128</c:v>
                </c:pt>
                <c:pt idx="383">
                  <c:v>57.847794981443862</c:v>
                </c:pt>
                <c:pt idx="384">
                  <c:v>57.865347954207088</c:v>
                </c:pt>
                <c:pt idx="385">
                  <c:v>57.882873304962736</c:v>
                </c:pt>
                <c:pt idx="386">
                  <c:v>57.900371159159398</c:v>
                </c:pt>
                <c:pt idx="387">
                  <c:v>57.917841641369847</c:v>
                </c:pt>
                <c:pt idx="388">
                  <c:v>57.935284875299388</c:v>
                </c:pt>
                <c:pt idx="389">
                  <c:v>57.952700983794159</c:v>
                </c:pt>
                <c:pt idx="390">
                  <c:v>57.970090088849346</c:v>
                </c:pt>
                <c:pt idx="391">
                  <c:v>57.987452311617204</c:v>
                </c:pt>
                <c:pt idx="392">
                  <c:v>58.004787772415099</c:v>
                </c:pt>
                <c:pt idx="393">
                  <c:v>58.022096590733398</c:v>
                </c:pt>
                <c:pt idx="394">
                  <c:v>58.039378885243217</c:v>
                </c:pt>
                <c:pt idx="395">
                  <c:v>58.056634773804191</c:v>
                </c:pt>
                <c:pt idx="396">
                  <c:v>58.073864373472048</c:v>
                </c:pt>
                <c:pt idx="397">
                  <c:v>58.091067800506153</c:v>
                </c:pt>
                <c:pt idx="398">
                  <c:v>58.108245170376918</c:v>
                </c:pt>
                <c:pt idx="399">
                  <c:v>58.125396597773161</c:v>
                </c:pt>
                <c:pt idx="400">
                  <c:v>58.142522196609391</c:v>
                </c:pt>
                <c:pt idx="401">
                  <c:v>58.159622080032925</c:v>
                </c:pt>
                <c:pt idx="402">
                  <c:v>58.176696360431023</c:v>
                </c:pt>
                <c:pt idx="403">
                  <c:v>58.193745149437902</c:v>
                </c:pt>
                <c:pt idx="404">
                  <c:v>58.21076855794162</c:v>
                </c:pt>
                <c:pt idx="405">
                  <c:v>58.227766696090939</c:v>
                </c:pt>
                <c:pt idx="406">
                  <c:v>58.244739673302121</c:v>
                </c:pt>
                <c:pt idx="407">
                  <c:v>58.261687598265567</c:v>
                </c:pt>
                <c:pt idx="408">
                  <c:v>58.278610578952453</c:v>
                </c:pt>
                <c:pt idx="409">
                  <c:v>58.295508722621278</c:v>
                </c:pt>
                <c:pt idx="410">
                  <c:v>58.312382135824272</c:v>
                </c:pt>
                <c:pt idx="411">
                  <c:v>58.329230924413821</c:v>
                </c:pt>
                <c:pt idx="412">
                  <c:v>58.346055193548779</c:v>
                </c:pt>
                <c:pt idx="413">
                  <c:v>58.362855047700705</c:v>
                </c:pt>
                <c:pt idx="414">
                  <c:v>58.37963059066</c:v>
                </c:pt>
                <c:pt idx="415">
                  <c:v>58.39638192554203</c:v>
                </c:pt>
                <c:pt idx="416">
                  <c:v>58.413109154793183</c:v>
                </c:pt>
                <c:pt idx="417">
                  <c:v>58.429812380196779</c:v>
                </c:pt>
                <c:pt idx="418">
                  <c:v>58.446491702878959</c:v>
                </c:pt>
                <c:pt idx="419">
                  <c:v>58.4631472233146</c:v>
                </c:pt>
                <c:pt idx="420">
                  <c:v>58.479779041332968</c:v>
                </c:pt>
                <c:pt idx="421">
                  <c:v>58.496387256123477</c:v>
                </c:pt>
                <c:pt idx="422">
                  <c:v>58.512971966241309</c:v>
                </c:pt>
                <c:pt idx="423">
                  <c:v>58.52953326961299</c:v>
                </c:pt>
                <c:pt idx="424">
                  <c:v>58.546071263541876</c:v>
                </c:pt>
                <c:pt idx="425">
                  <c:v>58.562586044713655</c:v>
                </c:pt>
                <c:pt idx="426">
                  <c:v>58.579077709201655</c:v>
                </c:pt>
                <c:pt idx="427">
                  <c:v>58.59554635247224</c:v>
                </c:pt>
                <c:pt idx="428">
                  <c:v>58.611992069390055</c:v>
                </c:pt>
                <c:pt idx="429">
                  <c:v>58.628414954223231</c:v>
                </c:pt>
                <c:pt idx="430">
                  <c:v>58.644815100648557</c:v>
                </c:pt>
                <c:pt idx="431">
                  <c:v>58.661192601756547</c:v>
                </c:pt>
                <c:pt idx="432">
                  <c:v>58.677547550056531</c:v>
                </c:pt>
                <c:pt idx="433">
                  <c:v>58.693880037481605</c:v>
                </c:pt>
                <c:pt idx="434">
                  <c:v>58.710190155393548</c:v>
                </c:pt>
                <c:pt idx="435">
                  <c:v>58.726477994587768</c:v>
                </c:pt>
                <c:pt idx="436">
                  <c:v>58.742743645298063</c:v>
                </c:pt>
                <c:pt idx="437">
                  <c:v>58.758987197201456</c:v>
                </c:pt>
                <c:pt idx="438">
                  <c:v>58.775208739422823</c:v>
                </c:pt>
                <c:pt idx="439">
                  <c:v>58.791408360539705</c:v>
                </c:pt>
                <c:pt idx="440">
                  <c:v>58.807586148586793</c:v>
                </c:pt>
                <c:pt idx="441">
                  <c:v>58.823742191060589</c:v>
                </c:pt>
                <c:pt idx="442">
                  <c:v>58.839876574923927</c:v>
                </c:pt>
                <c:pt idx="443">
                  <c:v>58.855989386610375</c:v>
                </c:pt>
                <c:pt idx="444">
                  <c:v>58.872080712028762</c:v>
                </c:pt>
                <c:pt idx="445">
                  <c:v>58.888150636567502</c:v>
                </c:pt>
                <c:pt idx="446">
                  <c:v>58.904199245098937</c:v>
                </c:pt>
                <c:pt idx="447">
                  <c:v>58.920226621983637</c:v>
                </c:pt>
                <c:pt idx="448">
                  <c:v>58.936232851074649</c:v>
                </c:pt>
                <c:pt idx="449">
                  <c:v>58.95221801572167</c:v>
                </c:pt>
                <c:pt idx="450">
                  <c:v>58.968182198775253</c:v>
                </c:pt>
                <c:pt idx="451">
                  <c:v>58.984125482590876</c:v>
                </c:pt>
                <c:pt idx="452">
                  <c:v>59.000047949033018</c:v>
                </c:pt>
                <c:pt idx="453">
                  <c:v>59.015949679479206</c:v>
                </c:pt>
                <c:pt idx="454">
                  <c:v>59.031830754823986</c:v>
                </c:pt>
                <c:pt idx="455">
                  <c:v>59.047691255482889</c:v>
                </c:pt>
                <c:pt idx="456">
                  <c:v>59.063531261396299</c:v>
                </c:pt>
                <c:pt idx="457">
                  <c:v>59.079350852033343</c:v>
                </c:pt>
                <c:pt idx="458">
                  <c:v>59.095150106395707</c:v>
                </c:pt>
                <c:pt idx="459">
                  <c:v>59.110929103021434</c:v>
                </c:pt>
                <c:pt idx="460">
                  <c:v>59.12668791998864</c:v>
                </c:pt>
                <c:pt idx="461">
                  <c:v>59.142426634919261</c:v>
                </c:pt>
                <c:pt idx="462">
                  <c:v>59.158145324982669</c:v>
                </c:pt>
                <c:pt idx="463">
                  <c:v>59.173844066899385</c:v>
                </c:pt>
                <c:pt idx="464">
                  <c:v>59.18952293694457</c:v>
                </c:pt>
                <c:pt idx="465">
                  <c:v>59.205182010951702</c:v>
                </c:pt>
                <c:pt idx="466">
                  <c:v>59.220821364315981</c:v>
                </c:pt>
                <c:pt idx="467">
                  <c:v>59.236441071997902</c:v>
                </c:pt>
                <c:pt idx="468">
                  <c:v>59.252041208526691</c:v>
                </c:pt>
                <c:pt idx="469">
                  <c:v>59.267621848003685</c:v>
                </c:pt>
                <c:pt idx="470">
                  <c:v>59.283183064105749</c:v>
                </c:pt>
                <c:pt idx="471">
                  <c:v>59.298724930088632</c:v>
                </c:pt>
                <c:pt idx="472">
                  <c:v>59.31424751879026</c:v>
                </c:pt>
                <c:pt idx="473">
                  <c:v>59.329750902634018</c:v>
                </c:pt>
                <c:pt idx="474">
                  <c:v>59.345235153632025</c:v>
                </c:pt>
                <c:pt idx="475">
                  <c:v>59.360700343388331</c:v>
                </c:pt>
                <c:pt idx="476">
                  <c:v>59.376146543102124</c:v>
                </c:pt>
                <c:pt idx="477">
                  <c:v>59.391573823570852</c:v>
                </c:pt>
                <c:pt idx="478">
                  <c:v>59.40698225519337</c:v>
                </c:pt>
                <c:pt idx="479">
                  <c:v>59.422371907973051</c:v>
                </c:pt>
                <c:pt idx="480">
                  <c:v>59.437742851520795</c:v>
                </c:pt>
                <c:pt idx="481">
                  <c:v>59.453095155058122</c:v>
                </c:pt>
                <c:pt idx="482">
                  <c:v>59.468428887420124</c:v>
                </c:pt>
                <c:pt idx="483">
                  <c:v>59.483744117058492</c:v>
                </c:pt>
                <c:pt idx="484">
                  <c:v>59.499040912044393</c:v>
                </c:pt>
                <c:pt idx="485">
                  <c:v>59.514319340071467</c:v>
                </c:pt>
                <c:pt idx="486">
                  <c:v>59.529579468458628</c:v>
                </c:pt>
                <c:pt idx="487">
                  <c:v>59.544821364152995</c:v>
                </c:pt>
                <c:pt idx="488">
                  <c:v>59.560045093732697</c:v>
                </c:pt>
                <c:pt idx="489">
                  <c:v>59.57525072340966</c:v>
                </c:pt>
                <c:pt idx="490">
                  <c:v>59.590438319032422</c:v>
                </c:pt>
                <c:pt idx="491">
                  <c:v>59.605607946088867</c:v>
                </c:pt>
                <c:pt idx="492">
                  <c:v>59.620759669708946</c:v>
                </c:pt>
                <c:pt idx="493">
                  <c:v>59.635893554667348</c:v>
                </c:pt>
                <c:pt idx="494">
                  <c:v>59.651009665386262</c:v>
                </c:pt>
                <c:pt idx="495">
                  <c:v>59.666108065937919</c:v>
                </c:pt>
                <c:pt idx="496">
                  <c:v>59.681188820047296</c:v>
                </c:pt>
                <c:pt idx="497">
                  <c:v>59.696251991094663</c:v>
                </c:pt>
                <c:pt idx="498">
                  <c:v>59.711297642118168</c:v>
                </c:pt>
                <c:pt idx="499">
                  <c:v>59.726325835816425</c:v>
                </c:pt>
                <c:pt idx="500">
                  <c:v>59.741336634550962</c:v>
                </c:pt>
                <c:pt idx="501">
                  <c:v>59.756330100348777</c:v>
                </c:pt>
                <c:pt idx="502">
                  <c:v>59.771306294904846</c:v>
                </c:pt>
                <c:pt idx="503">
                  <c:v>59.786265279584498</c:v>
                </c:pt>
                <c:pt idx="504">
                  <c:v>59.801207115425889</c:v>
                </c:pt>
                <c:pt idx="505">
                  <c:v>59.816131863142417</c:v>
                </c:pt>
                <c:pt idx="506">
                  <c:v>59.83103958312509</c:v>
                </c:pt>
                <c:pt idx="507">
                  <c:v>59.845930335444898</c:v>
                </c:pt>
                <c:pt idx="508">
                  <c:v>59.860804179855165</c:v>
                </c:pt>
                <c:pt idx="509">
                  <c:v>59.875661175793866</c:v>
                </c:pt>
                <c:pt idx="510">
                  <c:v>59.890501382385892</c:v>
                </c:pt>
                <c:pt idx="511">
                  <c:v>59.905324858445397</c:v>
                </c:pt>
                <c:pt idx="512">
                  <c:v>59.920131662477985</c:v>
                </c:pt>
                <c:pt idx="513">
                  <c:v>59.93492185268299</c:v>
                </c:pt>
                <c:pt idx="514">
                  <c:v>59.949695486955683</c:v>
                </c:pt>
                <c:pt idx="515">
                  <c:v>59.964452622889439</c:v>
                </c:pt>
                <c:pt idx="516">
                  <c:v>59.97919331777797</c:v>
                </c:pt>
                <c:pt idx="517">
                  <c:v>59.99391762861741</c:v>
                </c:pt>
                <c:pt idx="518">
                  <c:v>60.008625612108531</c:v>
                </c:pt>
                <c:pt idx="519">
                  <c:v>60.023317324658784</c:v>
                </c:pt>
                <c:pt idx="520">
                  <c:v>60.037992822384439</c:v>
                </c:pt>
                <c:pt idx="521">
                  <c:v>60.052652161112661</c:v>
                </c:pt>
                <c:pt idx="522">
                  <c:v>60.067295396383557</c:v>
                </c:pt>
                <c:pt idx="523">
                  <c:v>60.081922583452211</c:v>
                </c:pt>
                <c:pt idx="524">
                  <c:v>60.096533777290759</c:v>
                </c:pt>
                <c:pt idx="525">
                  <c:v>60.111129032590298</c:v>
                </c:pt>
                <c:pt idx="526">
                  <c:v>60.125708403762971</c:v>
                </c:pt>
                <c:pt idx="527">
                  <c:v>60.140271944943876</c:v>
                </c:pt>
                <c:pt idx="528">
                  <c:v>60.154819709993049</c:v>
                </c:pt>
                <c:pt idx="529">
                  <c:v>60.169351752497363</c:v>
                </c:pt>
                <c:pt idx="530">
                  <c:v>60.183868125772477</c:v>
                </c:pt>
                <c:pt idx="531">
                  <c:v>60.198368882864742</c:v>
                </c:pt>
                <c:pt idx="532">
                  <c:v>60.212854076553029</c:v>
                </c:pt>
                <c:pt idx="533">
                  <c:v>60.227323759350668</c:v>
                </c:pt>
                <c:pt idx="534">
                  <c:v>60.241777983507248</c:v>
                </c:pt>
                <c:pt idx="535">
                  <c:v>60.256216801010467</c:v>
                </c:pt>
                <c:pt idx="536">
                  <c:v>60.270640263587957</c:v>
                </c:pt>
                <c:pt idx="537">
                  <c:v>60.285048422709067</c:v>
                </c:pt>
                <c:pt idx="538">
                  <c:v>60.299441329586656</c:v>
                </c:pt>
                <c:pt idx="539">
                  <c:v>60.313819035178895</c:v>
                </c:pt>
                <c:pt idx="540">
                  <c:v>60.328181590190951</c:v>
                </c:pt>
                <c:pt idx="541">
                  <c:v>60.342529045076787</c:v>
                </c:pt>
                <c:pt idx="542">
                  <c:v>60.356861450040867</c:v>
                </c:pt>
                <c:pt idx="543">
                  <c:v>60.371178855039901</c:v>
                </c:pt>
                <c:pt idx="544">
                  <c:v>60.385481309784446</c:v>
                </c:pt>
                <c:pt idx="545">
                  <c:v>60.399768863740675</c:v>
                </c:pt>
                <c:pt idx="546">
                  <c:v>60.414041566132028</c:v>
                </c:pt>
                <c:pt idx="547">
                  <c:v>60.42829946594081</c:v>
                </c:pt>
                <c:pt idx="548">
                  <c:v>60.4425426119099</c:v>
                </c:pt>
                <c:pt idx="549">
                  <c:v>60.456771052544319</c:v>
                </c:pt>
                <c:pt idx="550">
                  <c:v>60.470984836112862</c:v>
                </c:pt>
                <c:pt idx="551">
                  <c:v>60.485184010649718</c:v>
                </c:pt>
                <c:pt idx="552">
                  <c:v>60.499368623955974</c:v>
                </c:pt>
                <c:pt idx="553">
                  <c:v>60.513538723601272</c:v>
                </c:pt>
                <c:pt idx="554">
                  <c:v>60.527694356925323</c:v>
                </c:pt>
                <c:pt idx="555">
                  <c:v>60.541835571039435</c:v>
                </c:pt>
                <c:pt idx="556">
                  <c:v>60.555962412828066</c:v>
                </c:pt>
                <c:pt idx="557">
                  <c:v>60.570074928950334</c:v>
                </c:pt>
                <c:pt idx="558">
                  <c:v>60.58417316584152</c:v>
                </c:pt>
                <c:pt idx="559">
                  <c:v>60.59825716971455</c:v>
                </c:pt>
                <c:pt idx="560">
                  <c:v>60.612326986561477</c:v>
                </c:pt>
                <c:pt idx="561">
                  <c:v>60.626382662154938</c:v>
                </c:pt>
                <c:pt idx="562">
                  <c:v>60.640424242049654</c:v>
                </c:pt>
                <c:pt idx="563">
                  <c:v>60.654451771583794</c:v>
                </c:pt>
                <c:pt idx="564">
                  <c:v>60.668465295880452</c:v>
                </c:pt>
                <c:pt idx="565">
                  <c:v>60.682464859849063</c:v>
                </c:pt>
                <c:pt idx="566">
                  <c:v>60.696450508186814</c:v>
                </c:pt>
                <c:pt idx="567">
                  <c:v>60.710422285379977</c:v>
                </c:pt>
                <c:pt idx="568">
                  <c:v>60.724380235705397</c:v>
                </c:pt>
                <c:pt idx="569">
                  <c:v>60.738324403231758</c:v>
                </c:pt>
                <c:pt idx="570">
                  <c:v>60.752254831821006</c:v>
                </c:pt>
                <c:pt idx="571">
                  <c:v>60.766171565129667</c:v>
                </c:pt>
                <c:pt idx="572">
                  <c:v>60.780074646610231</c:v>
                </c:pt>
                <c:pt idx="573">
                  <c:v>60.793964119512381</c:v>
                </c:pt>
                <c:pt idx="574">
                  <c:v>60.807840026884421</c:v>
                </c:pt>
                <c:pt idx="575">
                  <c:v>60.821702411574499</c:v>
                </c:pt>
                <c:pt idx="576">
                  <c:v>60.83555131623195</c:v>
                </c:pt>
                <c:pt idx="577">
                  <c:v>60.849386783308532</c:v>
                </c:pt>
                <c:pt idx="578">
                  <c:v>60.86320885505976</c:v>
                </c:pt>
                <c:pt idx="579">
                  <c:v>60.877017573546098</c:v>
                </c:pt>
                <c:pt idx="580">
                  <c:v>60.890812980634266</c:v>
                </c:pt>
                <c:pt idx="581">
                  <c:v>60.904595117998461</c:v>
                </c:pt>
                <c:pt idx="582">
                  <c:v>60.918364027121569</c:v>
                </c:pt>
                <c:pt idx="583">
                  <c:v>60.932119749296454</c:v>
                </c:pt>
                <c:pt idx="584">
                  <c:v>60.945862325627076</c:v>
                </c:pt>
                <c:pt idx="585">
                  <c:v>60.959591797029745</c:v>
                </c:pt>
                <c:pt idx="586">
                  <c:v>60.973308204234343</c:v>
                </c:pt>
                <c:pt idx="587">
                  <c:v>60.987011587785446</c:v>
                </c:pt>
                <c:pt idx="588">
                  <c:v>61.000701988043538</c:v>
                </c:pt>
                <c:pt idx="589">
                  <c:v>61.014379445186137</c:v>
                </c:pt>
                <c:pt idx="590">
                  <c:v>61.02804399920899</c:v>
                </c:pt>
                <c:pt idx="591">
                  <c:v>61.041695689927224</c:v>
                </c:pt>
                <c:pt idx="592">
                  <c:v>61.055334556976433</c:v>
                </c:pt>
                <c:pt idx="593">
                  <c:v>61.068960639813824</c:v>
                </c:pt>
                <c:pt idx="594">
                  <c:v>61.082573977719399</c:v>
                </c:pt>
                <c:pt idx="595">
                  <c:v>61.096174609796947</c:v>
                </c:pt>
                <c:pt idx="596">
                  <c:v>61.10976257497525</c:v>
                </c:pt>
                <c:pt idx="597">
                  <c:v>61.12333791200912</c:v>
                </c:pt>
                <c:pt idx="598">
                  <c:v>61.136900659480503</c:v>
                </c:pt>
                <c:pt idx="599">
                  <c:v>61.150450855799534</c:v>
                </c:pt>
                <c:pt idx="600">
                  <c:v>61.163988539205647</c:v>
                </c:pt>
                <c:pt idx="601">
                  <c:v>61.177513747768565</c:v>
                </c:pt>
                <c:pt idx="602">
                  <c:v>61.191026519389425</c:v>
                </c:pt>
                <c:pt idx="603">
                  <c:v>61.204526891801756</c:v>
                </c:pt>
                <c:pt idx="604">
                  <c:v>61.218014902572563</c:v>
                </c:pt>
                <c:pt idx="605">
                  <c:v>61.231490589103316</c:v>
                </c:pt>
                <c:pt idx="606">
                  <c:v>61.244953988630996</c:v>
                </c:pt>
                <c:pt idx="607">
                  <c:v>61.25840513822908</c:v>
                </c:pt>
                <c:pt idx="608">
                  <c:v>61.271844074808534</c:v>
                </c:pt>
                <c:pt idx="609">
                  <c:v>61.28527083511888</c:v>
                </c:pt>
                <c:pt idx="610">
                  <c:v>61.298685455749094</c:v>
                </c:pt>
                <c:pt idx="611">
                  <c:v>61.312087973128598</c:v>
                </c:pt>
                <c:pt idx="612">
                  <c:v>61.325478423528324</c:v>
                </c:pt>
                <c:pt idx="613">
                  <c:v>61.338856843061549</c:v>
                </c:pt>
                <c:pt idx="614">
                  <c:v>61.352223267684934</c:v>
                </c:pt>
                <c:pt idx="615">
                  <c:v>61.36557773319943</c:v>
                </c:pt>
                <c:pt idx="616">
                  <c:v>61.378920275251275</c:v>
                </c:pt>
                <c:pt idx="617">
                  <c:v>61.392250929332874</c:v>
                </c:pt>
                <c:pt idx="618">
                  <c:v>61.405569730783739</c:v>
                </c:pt>
                <c:pt idx="619">
                  <c:v>61.418876714791431</c:v>
                </c:pt>
                <c:pt idx="620">
                  <c:v>61.43217191639247</c:v>
                </c:pt>
                <c:pt idx="621">
                  <c:v>61.445455370473198</c:v>
                </c:pt>
                <c:pt idx="622">
                  <c:v>61.458727111770756</c:v>
                </c:pt>
                <c:pt idx="623">
                  <c:v>61.471987174873902</c:v>
                </c:pt>
                <c:pt idx="624">
                  <c:v>61.485235594223937</c:v>
                </c:pt>
                <c:pt idx="625">
                  <c:v>61.498472404115589</c:v>
                </c:pt>
                <c:pt idx="626">
                  <c:v>61.511697638697861</c:v>
                </c:pt>
                <c:pt idx="627">
                  <c:v>61.52491133197492</c:v>
                </c:pt>
                <c:pt idx="628">
                  <c:v>61.538113517806941</c:v>
                </c:pt>
                <c:pt idx="629">
                  <c:v>61.551304229910976</c:v>
                </c:pt>
                <c:pt idx="630">
                  <c:v>61.56448350186178</c:v>
                </c:pt>
                <c:pt idx="631">
                  <c:v>61.57765136709267</c:v>
                </c:pt>
                <c:pt idx="632">
                  <c:v>61.590807858896383</c:v>
                </c:pt>
                <c:pt idx="633">
                  <c:v>61.603953010425812</c:v>
                </c:pt>
                <c:pt idx="634">
                  <c:v>61.617086854694961</c:v>
                </c:pt>
                <c:pt idx="635">
                  <c:v>61.630209424579647</c:v>
                </c:pt>
                <c:pt idx="636">
                  <c:v>61.643320752818369</c:v>
                </c:pt>
                <c:pt idx="637">
                  <c:v>61.656420872013101</c:v>
                </c:pt>
                <c:pt idx="638">
                  <c:v>61.669509814630096</c:v>
                </c:pt>
                <c:pt idx="639">
                  <c:v>61.682587613000649</c:v>
                </c:pt>
                <c:pt idx="640">
                  <c:v>61.69565429932193</c:v>
                </c:pt>
                <c:pt idx="641">
                  <c:v>61.708709905657713</c:v>
                </c:pt>
                <c:pt idx="642">
                  <c:v>61.721754463939206</c:v>
                </c:pt>
                <c:pt idx="643">
                  <c:v>61.734788005965768</c:v>
                </c:pt>
                <c:pt idx="644">
                  <c:v>61.747810563405707</c:v>
                </c:pt>
                <c:pt idx="645">
                  <c:v>61.760822167797016</c:v>
                </c:pt>
                <c:pt idx="646">
                  <c:v>61.773822850548186</c:v>
                </c:pt>
                <c:pt idx="647">
                  <c:v>61.786812642938841</c:v>
                </c:pt>
                <c:pt idx="648">
                  <c:v>61.799791576120569</c:v>
                </c:pt>
                <c:pt idx="649">
                  <c:v>61.812759681117662</c:v>
                </c:pt>
                <c:pt idx="650">
                  <c:v>61.825716988827764</c:v>
                </c:pt>
                <c:pt idx="651">
                  <c:v>61.838663530022686</c:v>
                </c:pt>
                <c:pt idx="652">
                  <c:v>61.851599335349093</c:v>
                </c:pt>
                <c:pt idx="653">
                  <c:v>61.864524435329201</c:v>
                </c:pt>
                <c:pt idx="654">
                  <c:v>61.877438860361522</c:v>
                </c:pt>
                <c:pt idx="655">
                  <c:v>61.890342640721528</c:v>
                </c:pt>
                <c:pt idx="656">
                  <c:v>61.903235806562392</c:v>
                </c:pt>
                <c:pt idx="657">
                  <c:v>61.916118387915674</c:v>
                </c:pt>
                <c:pt idx="658">
                  <c:v>61.928990414691981</c:v>
                </c:pt>
                <c:pt idx="659">
                  <c:v>61.941851916681685</c:v>
                </c:pt>
                <c:pt idx="660">
                  <c:v>61.954702923555587</c:v>
                </c:pt>
                <c:pt idx="661">
                  <c:v>61.967543464865592</c:v>
                </c:pt>
                <c:pt idx="662">
                  <c:v>61.980373570045408</c:v>
                </c:pt>
                <c:pt idx="663">
                  <c:v>61.993193268411162</c:v>
                </c:pt>
                <c:pt idx="664">
                  <c:v>62.006002589162108</c:v>
                </c:pt>
                <c:pt idx="665">
                  <c:v>62.018801561381252</c:v>
                </c:pt>
                <c:pt idx="666">
                  <c:v>62.031590214036015</c:v>
                </c:pt>
                <c:pt idx="667">
                  <c:v>62.044368575978872</c:v>
                </c:pt>
                <c:pt idx="668">
                  <c:v>62.057136675948044</c:v>
                </c:pt>
                <c:pt idx="669">
                  <c:v>62.069894542568036</c:v>
                </c:pt>
                <c:pt idx="670">
                  <c:v>62.082642204350378</c:v>
                </c:pt>
                <c:pt idx="671">
                  <c:v>62.095379689694184</c:v>
                </c:pt>
                <c:pt idx="672">
                  <c:v>62.108107026886799</c:v>
                </c:pt>
                <c:pt idx="673">
                  <c:v>62.120824244104433</c:v>
                </c:pt>
                <c:pt idx="674">
                  <c:v>62.133531369412744</c:v>
                </c:pt>
                <c:pt idx="675">
                  <c:v>62.146228430767493</c:v>
                </c:pt>
                <c:pt idx="676">
                  <c:v>62.158915456015109</c:v>
                </c:pt>
                <c:pt idx="677">
                  <c:v>62.171592472893309</c:v>
                </c:pt>
                <c:pt idx="678">
                  <c:v>62.184259509031719</c:v>
                </c:pt>
                <c:pt idx="679">
                  <c:v>62.196916591952444</c:v>
                </c:pt>
                <c:pt idx="680">
                  <c:v>62.209563749070654</c:v>
                </c:pt>
                <c:pt idx="681">
                  <c:v>62.22220100769519</c:v>
                </c:pt>
                <c:pt idx="682">
                  <c:v>62.234828395029147</c:v>
                </c:pt>
                <c:pt idx="683">
                  <c:v>62.247445938170415</c:v>
                </c:pt>
                <c:pt idx="684">
                  <c:v>62.26005366411232</c:v>
                </c:pt>
                <c:pt idx="685">
                  <c:v>62.272651599744123</c:v>
                </c:pt>
                <c:pt idx="686">
                  <c:v>62.285239771851664</c:v>
                </c:pt>
                <c:pt idx="687">
                  <c:v>62.297818207117842</c:v>
                </c:pt>
                <c:pt idx="688">
                  <c:v>62.310386932123222</c:v>
                </c:pt>
                <c:pt idx="689">
                  <c:v>62.32294597334662</c:v>
                </c:pt>
                <c:pt idx="690">
                  <c:v>62.33549535716557</c:v>
                </c:pt>
                <c:pt idx="691">
                  <c:v>62.348035109856951</c:v>
                </c:pt>
                <c:pt idx="692">
                  <c:v>62.3605652575975</c:v>
                </c:pt>
                <c:pt idx="693">
                  <c:v>62.373085826464326</c:v>
                </c:pt>
                <c:pt idx="694">
                  <c:v>62.385596842435504</c:v>
                </c:pt>
                <c:pt idx="695">
                  <c:v>62.398098331390557</c:v>
                </c:pt>
                <c:pt idx="696">
                  <c:v>62.41059031911103</c:v>
                </c:pt>
                <c:pt idx="697">
                  <c:v>62.423072831280969</c:v>
                </c:pt>
                <c:pt idx="698">
                  <c:v>62.435545893487479</c:v>
                </c:pt>
                <c:pt idx="699">
                  <c:v>62.448009531221224</c:v>
                </c:pt>
                <c:pt idx="700">
                  <c:v>62.460463769876952</c:v>
                </c:pt>
                <c:pt idx="701">
                  <c:v>62.472908634754013</c:v>
                </c:pt>
                <c:pt idx="702">
                  <c:v>62.485344151056836</c:v>
                </c:pt>
                <c:pt idx="703">
                  <c:v>62.497770343895496</c:v>
                </c:pt>
                <c:pt idx="704">
                  <c:v>62.510187238286143</c:v>
                </c:pt>
                <c:pt idx="705">
                  <c:v>62.522594859151546</c:v>
                </c:pt>
                <c:pt idx="706">
                  <c:v>62.534993231321565</c:v>
                </c:pt>
                <c:pt idx="707">
                  <c:v>62.547382379533687</c:v>
                </c:pt>
                <c:pt idx="708">
                  <c:v>62.559762328433436</c:v>
                </c:pt>
                <c:pt idx="709">
                  <c:v>62.572133102574952</c:v>
                </c:pt>
                <c:pt idx="710">
                  <c:v>62.584494726421383</c:v>
                </c:pt>
                <c:pt idx="711">
                  <c:v>62.596847224345439</c:v>
                </c:pt>
                <c:pt idx="712">
                  <c:v>62.609190620629818</c:v>
                </c:pt>
                <c:pt idx="713">
                  <c:v>62.621524939467704</c:v>
                </c:pt>
                <c:pt idx="714">
                  <c:v>62.633850204963224</c:v>
                </c:pt>
                <c:pt idx="715">
                  <c:v>62.646166441131925</c:v>
                </c:pt>
                <c:pt idx="716">
                  <c:v>62.658473671901213</c:v>
                </c:pt>
                <c:pt idx="717">
                  <c:v>62.670771921110855</c:v>
                </c:pt>
                <c:pt idx="718">
                  <c:v>62.683061212513408</c:v>
                </c:pt>
                <c:pt idx="719">
                  <c:v>62.695341569774683</c:v>
                </c:pt>
                <c:pt idx="720">
                  <c:v>62.707613016474156</c:v>
                </c:pt>
                <c:pt idx="721">
                  <c:v>62.719875576105494</c:v>
                </c:pt>
                <c:pt idx="722">
                  <c:v>62.732129272076953</c:v>
                </c:pt>
                <c:pt idx="723">
                  <c:v>62.744374127711822</c:v>
                </c:pt>
                <c:pt idx="724">
                  <c:v>62.756610166248848</c:v>
                </c:pt>
                <c:pt idx="725">
                  <c:v>62.768837410842721</c:v>
                </c:pt>
                <c:pt idx="726">
                  <c:v>62.781055884564466</c:v>
                </c:pt>
                <c:pt idx="727">
                  <c:v>62.793265610401889</c:v>
                </c:pt>
                <c:pt idx="728">
                  <c:v>62.805466611260016</c:v>
                </c:pt>
                <c:pt idx="729">
                  <c:v>62.81765890996148</c:v>
                </c:pt>
                <c:pt idx="730">
                  <c:v>62.829842529246996</c:v>
                </c:pt>
                <c:pt idx="731">
                  <c:v>62.842017491775749</c:v>
                </c:pt>
                <c:pt idx="732">
                  <c:v>62.854183820125826</c:v>
                </c:pt>
                <c:pt idx="733">
                  <c:v>62.8663415367946</c:v>
                </c:pt>
                <c:pt idx="734">
                  <c:v>62.878490664199198</c:v>
                </c:pt>
                <c:pt idx="735">
                  <c:v>62.890631224676852</c:v>
                </c:pt>
                <c:pt idx="736">
                  <c:v>62.902763240485356</c:v>
                </c:pt>
                <c:pt idx="737">
                  <c:v>62.914886733803442</c:v>
                </c:pt>
                <c:pt idx="738">
                  <c:v>62.92700172673117</c:v>
                </c:pt>
                <c:pt idx="739">
                  <c:v>62.93910824129037</c:v>
                </c:pt>
                <c:pt idx="740">
                  <c:v>62.951206299424982</c:v>
                </c:pt>
                <c:pt idx="741">
                  <c:v>62.963295923001517</c:v>
                </c:pt>
                <c:pt idx="742">
                  <c:v>62.975377133809396</c:v>
                </c:pt>
                <c:pt idx="743">
                  <c:v>62.987449953561367</c:v>
                </c:pt>
                <c:pt idx="744">
                  <c:v>62.999514403893848</c:v>
                </c:pt>
                <c:pt idx="745">
                  <c:v>63.011570506367391</c:v>
                </c:pt>
                <c:pt idx="746">
                  <c:v>63.023618282466998</c:v>
                </c:pt>
                <c:pt idx="747">
                  <c:v>63.035657753602521</c:v>
                </c:pt>
                <c:pt idx="748">
                  <c:v>63.04768894110903</c:v>
                </c:pt>
                <c:pt idx="749">
                  <c:v>63.059711866247213</c:v>
                </c:pt>
                <c:pt idx="750">
                  <c:v>63.071726550203721</c:v>
                </c:pt>
                <c:pt idx="751">
                  <c:v>63.08373301409155</c:v>
                </c:pt>
                <c:pt idx="752">
                  <c:v>63.095731278950439</c:v>
                </c:pt>
                <c:pt idx="753">
                  <c:v>63.107721365747139</c:v>
                </c:pt>
                <c:pt idx="754">
                  <c:v>63.119703295375913</c:v>
                </c:pt>
                <c:pt idx="755">
                  <c:v>63.131677088658783</c:v>
                </c:pt>
                <c:pt idx="756">
                  <c:v>63.143642766345948</c:v>
                </c:pt>
                <c:pt idx="757">
                  <c:v>63.155600349116114</c:v>
                </c:pt>
                <c:pt idx="758">
                  <c:v>63.167549857576873</c:v>
                </c:pt>
                <c:pt idx="759">
                  <c:v>63.179491312265036</c:v>
                </c:pt>
                <c:pt idx="760">
                  <c:v>63.191424733646983</c:v>
                </c:pt>
                <c:pt idx="761">
                  <c:v>63.203350142119035</c:v>
                </c:pt>
                <c:pt idx="762">
                  <c:v>63.215267558007739</c:v>
                </c:pt>
                <c:pt idx="763">
                  <c:v>63.227177001570304</c:v>
                </c:pt>
                <c:pt idx="764">
                  <c:v>63.239078492994864</c:v>
                </c:pt>
                <c:pt idx="765">
                  <c:v>63.250972052400847</c:v>
                </c:pt>
                <c:pt idx="766">
                  <c:v>63.262857699839316</c:v>
                </c:pt>
                <c:pt idx="767">
                  <c:v>63.274735455293303</c:v>
                </c:pt>
                <c:pt idx="768">
                  <c:v>63.286605338678129</c:v>
                </c:pt>
                <c:pt idx="769">
                  <c:v>63.298467369841738</c:v>
                </c:pt>
                <c:pt idx="770">
                  <c:v>63.310321568565065</c:v>
                </c:pt>
                <c:pt idx="771">
                  <c:v>63.322167954562275</c:v>
                </c:pt>
                <c:pt idx="772">
                  <c:v>63.334006547481216</c:v>
                </c:pt>
                <c:pt idx="773">
                  <c:v>63.345837366903609</c:v>
                </c:pt>
                <c:pt idx="774">
                  <c:v>63.357660432345455</c:v>
                </c:pt>
                <c:pt idx="775">
                  <c:v>63.369475763257313</c:v>
                </c:pt>
                <c:pt idx="776">
                  <c:v>63.38128337902468</c:v>
                </c:pt>
                <c:pt idx="777">
                  <c:v>63.3930832989682</c:v>
                </c:pt>
                <c:pt idx="778">
                  <c:v>63.404875542344072</c:v>
                </c:pt>
                <c:pt idx="779">
                  <c:v>63.416660128344333</c:v>
                </c:pt>
                <c:pt idx="780">
                  <c:v>63.428437076097154</c:v>
                </c:pt>
                <c:pt idx="781">
                  <c:v>63.440206404667123</c:v>
                </c:pt>
                <c:pt idx="782">
                  <c:v>63.451968133055658</c:v>
                </c:pt>
                <c:pt idx="783">
                  <c:v>63.463722280201154</c:v>
                </c:pt>
                <c:pt idx="784">
                  <c:v>63.475468864979433</c:v>
                </c:pt>
                <c:pt idx="785">
                  <c:v>63.487207906203949</c:v>
                </c:pt>
                <c:pt idx="786">
                  <c:v>63.498939422626137</c:v>
                </c:pt>
                <c:pt idx="787">
                  <c:v>63.510663432935665</c:v>
                </c:pt>
                <c:pt idx="788">
                  <c:v>63.52237995576079</c:v>
                </c:pt>
                <c:pt idx="789">
                  <c:v>63.534089009668577</c:v>
                </c:pt>
                <c:pt idx="790">
                  <c:v>63.545790613165281</c:v>
                </c:pt>
                <c:pt idx="791">
                  <c:v>63.557484784696534</c:v>
                </c:pt>
                <c:pt idx="792">
                  <c:v>63.569171542647737</c:v>
                </c:pt>
                <c:pt idx="793">
                  <c:v>63.580850905344263</c:v>
                </c:pt>
                <c:pt idx="794">
                  <c:v>63.592522891051772</c:v>
                </c:pt>
                <c:pt idx="795">
                  <c:v>63.604187517976527</c:v>
                </c:pt>
                <c:pt idx="796">
                  <c:v>63.615844804265627</c:v>
                </c:pt>
                <c:pt idx="797">
                  <c:v>63.62749476800731</c:v>
                </c:pt>
                <c:pt idx="798">
                  <c:v>63.639137427231198</c:v>
                </c:pt>
                <c:pt idx="799">
                  <c:v>63.650772799908665</c:v>
                </c:pt>
                <c:pt idx="800">
                  <c:v>63.662400903953014</c:v>
                </c:pt>
                <c:pt idx="801">
                  <c:v>63.674021757219776</c:v>
                </c:pt>
                <c:pt idx="802">
                  <c:v>63.685635377507012</c:v>
                </c:pt>
                <c:pt idx="803">
                  <c:v>63.697241782555551</c:v>
                </c:pt>
                <c:pt idx="804">
                  <c:v>63.708840990049289</c:v>
                </c:pt>
                <c:pt idx="805">
                  <c:v>63.72043301761542</c:v>
                </c:pt>
                <c:pt idx="806">
                  <c:v>63.732017882824721</c:v>
                </c:pt>
                <c:pt idx="807">
                  <c:v>63.743595603191849</c:v>
                </c:pt>
                <c:pt idx="808">
                  <c:v>63.755166196175509</c:v>
                </c:pt>
                <c:pt idx="809">
                  <c:v>63.766729679178837</c:v>
                </c:pt>
                <c:pt idx="810">
                  <c:v>63.778286069549559</c:v>
                </c:pt>
                <c:pt idx="811">
                  <c:v>63.7898353845803</c:v>
                </c:pt>
                <c:pt idx="812">
                  <c:v>63.801377641508836</c:v>
                </c:pt>
                <c:pt idx="813">
                  <c:v>63.812912857518334</c:v>
                </c:pt>
                <c:pt idx="814">
                  <c:v>63.824441049737615</c:v>
                </c:pt>
                <c:pt idx="815">
                  <c:v>63.835962235241411</c:v>
                </c:pt>
                <c:pt idx="816">
                  <c:v>63.847476431050588</c:v>
                </c:pt>
                <c:pt idx="817">
                  <c:v>63.858983654132444</c:v>
                </c:pt>
                <c:pt idx="818">
                  <c:v>63.870483921400918</c:v>
                </c:pt>
                <c:pt idx="819">
                  <c:v>63.88197724971684</c:v>
                </c:pt>
                <c:pt idx="820">
                  <c:v>63.893463655888198</c:v>
                </c:pt>
                <c:pt idx="821">
                  <c:v>63.904943156670349</c:v>
                </c:pt>
                <c:pt idx="822">
                  <c:v>63.916415768766299</c:v>
                </c:pt>
                <c:pt idx="823">
                  <c:v>63.927881508826914</c:v>
                </c:pt>
                <c:pt idx="824">
                  <c:v>63.939340393451175</c:v>
                </c:pt>
                <c:pt idx="825">
                  <c:v>63.950792439186401</c:v>
                </c:pt>
                <c:pt idx="826">
                  <c:v>63.962237662528523</c:v>
                </c:pt>
                <c:pt idx="827">
                  <c:v>63.973676079922235</c:v>
                </c:pt>
                <c:pt idx="828">
                  <c:v>63.985107707761351</c:v>
                </c:pt>
                <c:pt idx="829">
                  <c:v>63.996532562388936</c:v>
                </c:pt>
                <c:pt idx="830">
                  <c:v>64.007950660097578</c:v>
                </c:pt>
                <c:pt idx="831">
                  <c:v>64.019362017129609</c:v>
                </c:pt>
                <c:pt idx="832">
                  <c:v>64.030766649677361</c:v>
                </c:pt>
                <c:pt idx="833">
                  <c:v>64.04216457388334</c:v>
                </c:pt>
                <c:pt idx="834">
                  <c:v>64.053555805840517</c:v>
                </c:pt>
                <c:pt idx="835">
                  <c:v>64.064940361592477</c:v>
                </c:pt>
                <c:pt idx="836">
                  <c:v>64.076318257133735</c:v>
                </c:pt>
                <c:pt idx="837">
                  <c:v>64.087689508409866</c:v>
                </c:pt>
                <c:pt idx="838">
                  <c:v>64.099054131317814</c:v>
                </c:pt>
                <c:pt idx="839">
                  <c:v>64.110412141706007</c:v>
                </c:pt>
                <c:pt idx="840">
                  <c:v>64.12176355537467</c:v>
                </c:pt>
                <c:pt idx="841">
                  <c:v>64.133108388076025</c:v>
                </c:pt>
                <c:pt idx="842">
                  <c:v>64.144446655514486</c:v>
                </c:pt>
                <c:pt idx="843">
                  <c:v>64.155778373346834</c:v>
                </c:pt>
                <c:pt idx="844">
                  <c:v>64.167103557182529</c:v>
                </c:pt>
                <c:pt idx="845">
                  <c:v>64.178422222583848</c:v>
                </c:pt>
                <c:pt idx="846">
                  <c:v>64.189734385066117</c:v>
                </c:pt>
                <c:pt idx="847">
                  <c:v>64.201040060097938</c:v>
                </c:pt>
                <c:pt idx="848">
                  <c:v>64.212339263101356</c:v>
                </c:pt>
                <c:pt idx="849">
                  <c:v>64.223632009452132</c:v>
                </c:pt>
                <c:pt idx="850">
                  <c:v>64.23491831447987</c:v>
                </c:pt>
                <c:pt idx="851">
                  <c:v>64.246198193468317</c:v>
                </c:pt>
                <c:pt idx="852">
                  <c:v>64.257471661655458</c:v>
                </c:pt>
                <c:pt idx="853">
                  <c:v>64.26873873423385</c:v>
                </c:pt>
                <c:pt idx="854">
                  <c:v>64.279999426350685</c:v>
                </c:pt>
                <c:pt idx="855">
                  <c:v>64.291253753108066</c:v>
                </c:pt>
                <c:pt idx="856">
                  <c:v>64.302501729563261</c:v>
                </c:pt>
                <c:pt idx="857">
                  <c:v>64.313743370728801</c:v>
                </c:pt>
                <c:pt idx="858">
                  <c:v>64.324978691572696</c:v>
                </c:pt>
                <c:pt idx="859">
                  <c:v>64.336207707018687</c:v>
                </c:pt>
                <c:pt idx="860">
                  <c:v>64.347430431946407</c:v>
                </c:pt>
                <c:pt idx="861">
                  <c:v>64.358646881191589</c:v>
                </c:pt>
                <c:pt idx="862">
                  <c:v>64.369857069546214</c:v>
                </c:pt>
                <c:pt idx="863">
                  <c:v>64.381061011758774</c:v>
                </c:pt>
                <c:pt idx="864">
                  <c:v>64.392258722534422</c:v>
                </c:pt>
                <c:pt idx="865">
                  <c:v>64.403450216535163</c:v>
                </c:pt>
                <c:pt idx="866">
                  <c:v>64.414635508380059</c:v>
                </c:pt>
                <c:pt idx="867">
                  <c:v>64.425814612645397</c:v>
                </c:pt>
                <c:pt idx="868">
                  <c:v>64.436987543864916</c:v>
                </c:pt>
                <c:pt idx="869">
                  <c:v>64.448154316529923</c:v>
                </c:pt>
                <c:pt idx="870">
                  <c:v>64.459314945089602</c:v>
                </c:pt>
                <c:pt idx="871">
                  <c:v>64.470469443951032</c:v>
                </c:pt>
                <c:pt idx="872">
                  <c:v>64.481617827479525</c:v>
                </c:pt>
                <c:pt idx="873">
                  <c:v>64.492760109998699</c:v>
                </c:pt>
                <c:pt idx="874">
                  <c:v>64.503896305790704</c:v>
                </c:pt>
                <c:pt idx="875">
                  <c:v>64.515026429096451</c:v>
                </c:pt>
                <c:pt idx="876">
                  <c:v>64.526150494115711</c:v>
                </c:pt>
                <c:pt idx="877">
                  <c:v>64.537268515007298</c:v>
                </c:pt>
                <c:pt idx="878">
                  <c:v>64.548380505889313</c:v>
                </c:pt>
                <c:pt idx="879">
                  <c:v>64.559486480839297</c:v>
                </c:pt>
                <c:pt idx="880">
                  <c:v>64.57058645389435</c:v>
                </c:pt>
                <c:pt idx="881">
                  <c:v>64.581680439051368</c:v>
                </c:pt>
                <c:pt idx="882">
                  <c:v>64.592768450267201</c:v>
                </c:pt>
                <c:pt idx="883">
                  <c:v>64.603850501458837</c:v>
                </c:pt>
                <c:pt idx="884">
                  <c:v>64.614926606503545</c:v>
                </c:pt>
                <c:pt idx="885">
                  <c:v>64.625996779239046</c:v>
                </c:pt>
                <c:pt idx="886">
                  <c:v>64.637061033463738</c:v>
                </c:pt>
                <c:pt idx="887">
                  <c:v>64.648119382936812</c:v>
                </c:pt>
                <c:pt idx="888">
                  <c:v>64.659171841378424</c:v>
                </c:pt>
                <c:pt idx="889">
                  <c:v>64.670218422469887</c:v>
                </c:pt>
                <c:pt idx="890">
                  <c:v>64.68125913985385</c:v>
                </c:pt>
                <c:pt idx="891">
                  <c:v>64.692294007134393</c:v>
                </c:pt>
                <c:pt idx="892">
                  <c:v>64.703323037877269</c:v>
                </c:pt>
                <c:pt idx="893">
                  <c:v>64.714346245610045</c:v>
                </c:pt>
                <c:pt idx="894">
                  <c:v>64.725363643822263</c:v>
                </c:pt>
                <c:pt idx="895">
                  <c:v>64.736375245965561</c:v>
                </c:pt>
                <c:pt idx="896">
                  <c:v>64.747381065453936</c:v>
                </c:pt>
                <c:pt idx="897">
                  <c:v>64.758381115663795</c:v>
                </c:pt>
                <c:pt idx="898">
                  <c:v>64.76937540993417</c:v>
                </c:pt>
                <c:pt idx="899">
                  <c:v>64.780363961566891</c:v>
                </c:pt>
                <c:pt idx="900">
                  <c:v>64.791346783826725</c:v>
                </c:pt>
                <c:pt idx="901">
                  <c:v>64.802323889941505</c:v>
                </c:pt>
                <c:pt idx="902">
                  <c:v>64.813295293102328</c:v>
                </c:pt>
                <c:pt idx="903">
                  <c:v>64.824261006463715</c:v>
                </c:pt>
                <c:pt idx="904">
                  <c:v>64.835221043143733</c:v>
                </c:pt>
                <c:pt idx="905">
                  <c:v>64.84617541622417</c:v>
                </c:pt>
                <c:pt idx="906">
                  <c:v>64.857124138750692</c:v>
                </c:pt>
                <c:pt idx="907">
                  <c:v>64.868067223732979</c:v>
                </c:pt>
                <c:pt idx="908">
                  <c:v>64.879004684144888</c:v>
                </c:pt>
                <c:pt idx="909">
                  <c:v>64.889936532924622</c:v>
                </c:pt>
                <c:pt idx="910">
                  <c:v>64.900862782974826</c:v>
                </c:pt>
                <c:pt idx="911">
                  <c:v>64.911783447162804</c:v>
                </c:pt>
                <c:pt idx="912">
                  <c:v>64.922698538320617</c:v>
                </c:pt>
                <c:pt idx="913">
                  <c:v>64.933608069245281</c:v>
                </c:pt>
                <c:pt idx="914">
                  <c:v>64.944512052698869</c:v>
                </c:pt>
                <c:pt idx="915">
                  <c:v>64.955410501408636</c:v>
                </c:pt>
                <c:pt idx="916">
                  <c:v>64.966303428067292</c:v>
                </c:pt>
                <c:pt idx="917">
                  <c:v>64.977190845332956</c:v>
                </c:pt>
                <c:pt idx="918">
                  <c:v>64.988072765829472</c:v>
                </c:pt>
                <c:pt idx="919">
                  <c:v>64.998949202146463</c:v>
                </c:pt>
                <c:pt idx="920">
                  <c:v>65.009820166839518</c:v>
                </c:pt>
                <c:pt idx="921">
                  <c:v>65.020685672430261</c:v>
                </c:pt>
                <c:pt idx="922">
                  <c:v>65.031545731406567</c:v>
                </c:pt>
                <c:pt idx="923">
                  <c:v>65.042400356222728</c:v>
                </c:pt>
                <c:pt idx="924">
                  <c:v>65.053249559299474</c:v>
                </c:pt>
                <c:pt idx="925">
                  <c:v>65.064093353024191</c:v>
                </c:pt>
                <c:pt idx="926">
                  <c:v>65.07493174975113</c:v>
                </c:pt>
                <c:pt idx="927">
                  <c:v>65.085764761801357</c:v>
                </c:pt>
                <c:pt idx="928">
                  <c:v>65.096592401463084</c:v>
                </c:pt>
                <c:pt idx="929">
                  <c:v>65.107414680991695</c:v>
                </c:pt>
                <c:pt idx="930">
                  <c:v>65.11823161260989</c:v>
                </c:pt>
                <c:pt idx="931">
                  <c:v>65.129043208507895</c:v>
                </c:pt>
                <c:pt idx="932">
                  <c:v>65.13984948084348</c:v>
                </c:pt>
                <c:pt idx="933">
                  <c:v>65.150650441742187</c:v>
                </c:pt>
                <c:pt idx="934">
                  <c:v>65.161446103297436</c:v>
                </c:pt>
                <c:pt idx="935">
                  <c:v>65.172236477570635</c:v>
                </c:pt>
                <c:pt idx="936">
                  <c:v>65.183021576591358</c:v>
                </c:pt>
                <c:pt idx="937">
                  <c:v>65.193801412357431</c:v>
                </c:pt>
                <c:pt idx="938">
                  <c:v>65.204575996835089</c:v>
                </c:pt>
                <c:pt idx="939">
                  <c:v>65.215345341959093</c:v>
                </c:pt>
                <c:pt idx="940">
                  <c:v>65.22610945963288</c:v>
                </c:pt>
                <c:pt idx="941">
                  <c:v>65.236868361728625</c:v>
                </c:pt>
                <c:pt idx="942">
                  <c:v>65.247622060087522</c:v>
                </c:pt>
                <c:pt idx="943">
                  <c:v>65.258370566519687</c:v>
                </c:pt>
                <c:pt idx="944">
                  <c:v>65.269113892804555</c:v>
                </c:pt>
                <c:pt idx="945">
                  <c:v>65.279852050690707</c:v>
                </c:pt>
                <c:pt idx="946">
                  <c:v>65.290585051896258</c:v>
                </c:pt>
                <c:pt idx="947">
                  <c:v>65.301312908108841</c:v>
                </c:pt>
                <c:pt idx="948">
                  <c:v>65.312035630985747</c:v>
                </c:pt>
                <c:pt idx="949">
                  <c:v>65.322753232154099</c:v>
                </c:pt>
                <c:pt idx="950">
                  <c:v>65.333465723210935</c:v>
                </c:pt>
                <c:pt idx="951">
                  <c:v>65.344173115723308</c:v>
                </c:pt>
                <c:pt idx="952">
                  <c:v>65.354875421228471</c:v>
                </c:pt>
                <c:pt idx="953">
                  <c:v>65.365572651233975</c:v>
                </c:pt>
                <c:pt idx="954">
                  <c:v>65.376264817217731</c:v>
                </c:pt>
                <c:pt idx="955">
                  <c:v>65.386951930628243</c:v>
                </c:pt>
                <c:pt idx="956">
                  <c:v>65.397634002884644</c:v>
                </c:pt>
                <c:pt idx="957">
                  <c:v>65.408311045376806</c:v>
                </c:pt>
                <c:pt idx="958">
                  <c:v>65.418983069465526</c:v>
                </c:pt>
                <c:pt idx="959">
                  <c:v>65.42965008648261</c:v>
                </c:pt>
                <c:pt idx="960">
                  <c:v>65.440312107730961</c:v>
                </c:pt>
                <c:pt idx="961">
                  <c:v>65.450969144484759</c:v>
                </c:pt>
                <c:pt idx="962">
                  <c:v>65.461621207989509</c:v>
                </c:pt>
                <c:pt idx="963">
                  <c:v>65.472268309462208</c:v>
                </c:pt>
                <c:pt idx="964">
                  <c:v>65.482910460091446</c:v>
                </c:pt>
                <c:pt idx="965">
                  <c:v>65.493547671037504</c:v>
                </c:pt>
                <c:pt idx="966">
                  <c:v>65.504179953432484</c:v>
                </c:pt>
                <c:pt idx="967">
                  <c:v>65.514807318380434</c:v>
                </c:pt>
                <c:pt idx="968">
                  <c:v>65.525429776957424</c:v>
                </c:pt>
                <c:pt idx="969">
                  <c:v>65.536047340211709</c:v>
                </c:pt>
                <c:pt idx="970">
                  <c:v>65.546660019163795</c:v>
                </c:pt>
                <c:pt idx="971">
                  <c:v>65.557267824806587</c:v>
                </c:pt>
                <c:pt idx="972">
                  <c:v>65.567870768105465</c:v>
                </c:pt>
                <c:pt idx="973">
                  <c:v>65.578468859998424</c:v>
                </c:pt>
                <c:pt idx="974">
                  <c:v>65.58906211139616</c:v>
                </c:pt>
                <c:pt idx="975">
                  <c:v>65.599650533182199</c:v>
                </c:pt>
                <c:pt idx="976">
                  <c:v>65.610234136213023</c:v>
                </c:pt>
                <c:pt idx="977">
                  <c:v>65.620812931318085</c:v>
                </c:pt>
                <c:pt idx="978">
                  <c:v>65.631386929300078</c:v>
                </c:pt>
                <c:pt idx="979">
                  <c:v>65.64195614093488</c:v>
                </c:pt>
                <c:pt idx="980">
                  <c:v>65.652520576971767</c:v>
                </c:pt>
                <c:pt idx="981">
                  <c:v>65.663080248133468</c:v>
                </c:pt>
                <c:pt idx="982">
                  <c:v>65.673635165116281</c:v>
                </c:pt>
                <c:pt idx="983">
                  <c:v>65.684185338590211</c:v>
                </c:pt>
                <c:pt idx="984">
                  <c:v>65.694730779199034</c:v>
                </c:pt>
                <c:pt idx="985">
                  <c:v>65.705271497560403</c:v>
                </c:pt>
                <c:pt idx="986">
                  <c:v>65.715807504265982</c:v>
                </c:pt>
                <c:pt idx="987">
                  <c:v>65.726338809881526</c:v>
                </c:pt>
                <c:pt idx="988">
                  <c:v>65.736865424946998</c:v>
                </c:pt>
                <c:pt idx="989">
                  <c:v>65.747387359976642</c:v>
                </c:pt>
                <c:pt idx="990">
                  <c:v>65.757904625459119</c:v>
                </c:pt>
                <c:pt idx="991">
                  <c:v>65.768417231857612</c:v>
                </c:pt>
                <c:pt idx="992">
                  <c:v>65.778925189609893</c:v>
                </c:pt>
                <c:pt idx="993">
                  <c:v>65.789428509128456</c:v>
                </c:pt>
                <c:pt idx="994">
                  <c:v>65.799927200800568</c:v>
                </c:pt>
                <c:pt idx="995">
                  <c:v>65.810421274988457</c:v>
                </c:pt>
                <c:pt idx="996">
                  <c:v>65.820910742029326</c:v>
                </c:pt>
                <c:pt idx="997">
                  <c:v>65.831395612235468</c:v>
                </c:pt>
                <c:pt idx="998">
                  <c:v>65.841875895894447</c:v>
                </c:pt>
                <c:pt idx="999">
                  <c:v>65.852351603269042</c:v>
                </c:pt>
                <c:pt idx="1000">
                  <c:v>65.86282274459748</c:v>
                </c:pt>
                <c:pt idx="1001">
                  <c:v>65.873289330093513</c:v>
                </c:pt>
                <c:pt idx="1002">
                  <c:v>65.883751369946424</c:v>
                </c:pt>
                <c:pt idx="1003">
                  <c:v>65.894208874321222</c:v>
                </c:pt>
                <c:pt idx="1004">
                  <c:v>65.904661853358689</c:v>
                </c:pt>
                <c:pt idx="1005">
                  <c:v>65.915110317175504</c:v>
                </c:pt>
                <c:pt idx="1006">
                  <c:v>65.925554275864314</c:v>
                </c:pt>
                <c:pt idx="1007">
                  <c:v>65.93599373949381</c:v>
                </c:pt>
                <c:pt idx="1008">
                  <c:v>65.946428718108891</c:v>
                </c:pt>
                <c:pt idx="1009">
                  <c:v>65.956859221730681</c:v>
                </c:pt>
                <c:pt idx="1010">
                  <c:v>65.967285260356675</c:v>
                </c:pt>
                <c:pt idx="1011">
                  <c:v>65.977706843960789</c:v>
                </c:pt>
                <c:pt idx="1012">
                  <c:v>65.988123982493477</c:v>
                </c:pt>
                <c:pt idx="1013">
                  <c:v>65.998536685881874</c:v>
                </c:pt>
                <c:pt idx="1014">
                  <c:v>66.008944964029737</c:v>
                </c:pt>
                <c:pt idx="1015">
                  <c:v>66.019348826817719</c:v>
                </c:pt>
                <c:pt idx="1016">
                  <c:v>66.029748284103334</c:v>
                </c:pt>
                <c:pt idx="1017">
                  <c:v>66.040143345721077</c:v>
                </c:pt>
                <c:pt idx="1018">
                  <c:v>66.050534021482576</c:v>
                </c:pt>
                <c:pt idx="1019">
                  <c:v>66.060920321176553</c:v>
                </c:pt>
                <c:pt idx="1020">
                  <c:v>66.071302254569076</c:v>
                </c:pt>
                <c:pt idx="1021">
                  <c:v>66.081679831403463</c:v>
                </c:pt>
                <c:pt idx="1022">
                  <c:v>66.092053061400549</c:v>
                </c:pt>
                <c:pt idx="1023">
                  <c:v>66.102421954258659</c:v>
                </c:pt>
                <c:pt idx="1024">
                  <c:v>66.112786519653724</c:v>
                </c:pt>
                <c:pt idx="1025">
                  <c:v>66.123146767239405</c:v>
                </c:pt>
                <c:pt idx="1026">
                  <c:v>66.133502706647107</c:v>
                </c:pt>
                <c:pt idx="1027">
                  <c:v>66.143854347486126</c:v>
                </c:pt>
                <c:pt idx="1028">
                  <c:v>66.15420169934373</c:v>
                </c:pt>
                <c:pt idx="1029">
                  <c:v>66.164544771785216</c:v>
                </c:pt>
                <c:pt idx="1030">
                  <c:v>66.174883574353984</c:v>
                </c:pt>
                <c:pt idx="1031">
                  <c:v>66.18521811657169</c:v>
                </c:pt>
                <c:pt idx="1032">
                  <c:v>66.195548407938261</c:v>
                </c:pt>
                <c:pt idx="1033">
                  <c:v>66.205874457932026</c:v>
                </c:pt>
                <c:pt idx="1034">
                  <c:v>66.21619627600974</c:v>
                </c:pt>
                <c:pt idx="1035">
                  <c:v>66.22651387160677</c:v>
                </c:pt>
                <c:pt idx="1036">
                  <c:v>66.23682725413704</c:v>
                </c:pt>
                <c:pt idx="1037">
                  <c:v>66.247136432993258</c:v>
                </c:pt>
                <c:pt idx="1038">
                  <c:v>66.257441417546872</c:v>
                </c:pt>
                <c:pt idx="1039">
                  <c:v>66.267742217148225</c:v>
                </c:pt>
                <c:pt idx="1040">
                  <c:v>66.278038841126673</c:v>
                </c:pt>
                <c:pt idx="1041">
                  <c:v>66.28833129879051</c:v>
                </c:pt>
                <c:pt idx="1042">
                  <c:v>66.298619599427241</c:v>
                </c:pt>
                <c:pt idx="1043">
                  <c:v>66.308903752303507</c:v>
                </c:pt>
                <c:pt idx="1044">
                  <c:v>66.319183766665319</c:v>
                </c:pt>
                <c:pt idx="1045">
                  <c:v>66.329459651737949</c:v>
                </c:pt>
                <c:pt idx="1046">
                  <c:v>66.339731416726181</c:v>
                </c:pt>
                <c:pt idx="1047">
                  <c:v>66.349999070814263</c:v>
                </c:pt>
                <c:pt idx="1048">
                  <c:v>66.360262623166108</c:v>
                </c:pt>
                <c:pt idx="1049">
                  <c:v>66.370522082925277</c:v>
                </c:pt>
                <c:pt idx="1050">
                  <c:v>66.380777459215068</c:v>
                </c:pt>
                <c:pt idx="1051">
                  <c:v>66.3910287611386</c:v>
                </c:pt>
                <c:pt idx="1052">
                  <c:v>66.401275997778981</c:v>
                </c:pt>
                <c:pt idx="1053">
                  <c:v>66.411519178199228</c:v>
                </c:pt>
                <c:pt idx="1054">
                  <c:v>66.42175831144246</c:v>
                </c:pt>
                <c:pt idx="1055">
                  <c:v>66.431993406531916</c:v>
                </c:pt>
                <c:pt idx="1056">
                  <c:v>66.442224472471082</c:v>
                </c:pt>
                <c:pt idx="1057">
                  <c:v>66.45245151824372</c:v>
                </c:pt>
                <c:pt idx="1058">
                  <c:v>66.462674552813951</c:v>
                </c:pt>
                <c:pt idx="1059">
                  <c:v>66.472893585126343</c:v>
                </c:pt>
                <c:pt idx="1060">
                  <c:v>66.483108624105995</c:v>
                </c:pt>
                <c:pt idx="1061">
                  <c:v>66.493319678658608</c:v>
                </c:pt>
                <c:pt idx="1062">
                  <c:v>66.503526757670514</c:v>
                </c:pt>
                <c:pt idx="1063">
                  <c:v>66.513729870008802</c:v>
                </c:pt>
                <c:pt idx="1064">
                  <c:v>66.523929024521408</c:v>
                </c:pt>
                <c:pt idx="1065">
                  <c:v>66.534124230037108</c:v>
                </c:pt>
                <c:pt idx="1066">
                  <c:v>66.544315495365666</c:v>
                </c:pt>
                <c:pt idx="1067">
                  <c:v>66.55450282929786</c:v>
                </c:pt>
                <c:pt idx="1068">
                  <c:v>66.564686240605596</c:v>
                </c:pt>
                <c:pt idx="1069">
                  <c:v>66.57486573804195</c:v>
                </c:pt>
                <c:pt idx="1070">
                  <c:v>66.585041330341227</c:v>
                </c:pt>
                <c:pt idx="1071">
                  <c:v>66.595213026219099</c:v>
                </c:pt>
                <c:pt idx="1072">
                  <c:v>66.605380834372582</c:v>
                </c:pt>
                <c:pt idx="1073">
                  <c:v>66.615544763480187</c:v>
                </c:pt>
                <c:pt idx="1074">
                  <c:v>66.625704822201925</c:v>
                </c:pt>
                <c:pt idx="1075">
                  <c:v>66.635861019179458</c:v>
                </c:pt>
                <c:pt idx="1076">
                  <c:v>66.646013363036062</c:v>
                </c:pt>
                <c:pt idx="1077">
                  <c:v>66.656161862376834</c:v>
                </c:pt>
                <c:pt idx="1078">
                  <c:v>66.666306525788599</c:v>
                </c:pt>
                <c:pt idx="1079">
                  <c:v>66.676447361840133</c:v>
                </c:pt>
                <c:pt idx="1080">
                  <c:v>66.68658437908212</c:v>
                </c:pt>
                <c:pt idx="1081">
                  <c:v>66.696717586047257</c:v>
                </c:pt>
                <c:pt idx="1082">
                  <c:v>66.706846991250373</c:v>
                </c:pt>
                <c:pt idx="1083">
                  <c:v>66.716972603188424</c:v>
                </c:pt>
                <c:pt idx="1084">
                  <c:v>66.727094430340586</c:v>
                </c:pt>
                <c:pt idx="1085">
                  <c:v>66.737212481168328</c:v>
                </c:pt>
                <c:pt idx="1086">
                  <c:v>66.747326764115485</c:v>
                </c:pt>
                <c:pt idx="1087">
                  <c:v>66.757437287608312</c:v>
                </c:pt>
                <c:pt idx="1088">
                  <c:v>66.767544060055542</c:v>
                </c:pt>
                <c:pt idx="1089">
                  <c:v>66.7776470898485</c:v>
                </c:pt>
                <c:pt idx="1090">
                  <c:v>66.787746385361061</c:v>
                </c:pt>
                <c:pt idx="1091">
                  <c:v>66.797841954949902</c:v>
                </c:pt>
                <c:pt idx="1092">
                  <c:v>66.807933806954338</c:v>
                </c:pt>
                <c:pt idx="1093">
                  <c:v>66.818021949696586</c:v>
                </c:pt>
                <c:pt idx="1094">
                  <c:v>66.828106391481725</c:v>
                </c:pt>
                <c:pt idx="1095">
                  <c:v>66.838187140597739</c:v>
                </c:pt>
                <c:pt idx="1096">
                  <c:v>66.848264205315687</c:v>
                </c:pt>
                <c:pt idx="1097">
                  <c:v>66.858337593889686</c:v>
                </c:pt>
                <c:pt idx="1098">
                  <c:v>66.86840731455699</c:v>
                </c:pt>
                <c:pt idx="1099">
                  <c:v>66.87847337553805</c:v>
                </c:pt>
                <c:pt idx="1100">
                  <c:v>66.888535785036595</c:v>
                </c:pt>
                <c:pt idx="1101">
                  <c:v>66.898594551239697</c:v>
                </c:pt>
                <c:pt idx="1102">
                  <c:v>66.908649682317801</c:v>
                </c:pt>
                <c:pt idx="1103">
                  <c:v>66.91870118642484</c:v>
                </c:pt>
                <c:pt idx="1104">
                  <c:v>66.928749071698221</c:v>
                </c:pt>
                <c:pt idx="1105">
                  <c:v>66.938793346258976</c:v>
                </c:pt>
                <c:pt idx="1106">
                  <c:v>66.94883401821177</c:v>
                </c:pt>
                <c:pt idx="1107">
                  <c:v>66.958871095644966</c:v>
                </c:pt>
                <c:pt idx="1108">
                  <c:v>66.968904586630686</c:v>
                </c:pt>
                <c:pt idx="1109">
                  <c:v>66.97893449922492</c:v>
                </c:pt>
                <c:pt idx="1110">
                  <c:v>66.988960841467474</c:v>
                </c:pt>
                <c:pt idx="1111">
                  <c:v>66.998983621382195</c:v>
                </c:pt>
                <c:pt idx="1112">
                  <c:v>67.00900284697687</c:v>
                </c:pt>
                <c:pt idx="1113">
                  <c:v>67.0190185262434</c:v>
                </c:pt>
                <c:pt idx="1114">
                  <c:v>67.02903066715777</c:v>
                </c:pt>
                <c:pt idx="1115">
                  <c:v>67.039039277680217</c:v>
                </c:pt>
                <c:pt idx="1116">
                  <c:v>67.049044365755165</c:v>
                </c:pt>
                <c:pt idx="1117">
                  <c:v>67.059045939311403</c:v>
                </c:pt>
                <c:pt idx="1118">
                  <c:v>67.069044006262033</c:v>
                </c:pt>
                <c:pt idx="1119">
                  <c:v>67.079038574504636</c:v>
                </c:pt>
                <c:pt idx="1120">
                  <c:v>67.089029651921237</c:v>
                </c:pt>
                <c:pt idx="1121">
                  <c:v>67.099017246378452</c:v>
                </c:pt>
                <c:pt idx="1122">
                  <c:v>67.109001365727451</c:v>
                </c:pt>
                <c:pt idx="1123">
                  <c:v>67.118982017804072</c:v>
                </c:pt>
                <c:pt idx="1124">
                  <c:v>67.128959210428903</c:v>
                </c:pt>
                <c:pt idx="1125">
                  <c:v>67.138932951407284</c:v>
                </c:pt>
                <c:pt idx="1126">
                  <c:v>67.148903248529379</c:v>
                </c:pt>
                <c:pt idx="1127">
                  <c:v>67.158870109570259</c:v>
                </c:pt>
                <c:pt idx="1128">
                  <c:v>67.168833542289931</c:v>
                </c:pt>
                <c:pt idx="1129">
                  <c:v>67.178793554433412</c:v>
                </c:pt>
                <c:pt idx="1130">
                  <c:v>67.18875015373078</c:v>
                </c:pt>
                <c:pt idx="1131">
                  <c:v>67.198703347897194</c:v>
                </c:pt>
                <c:pt idx="1132">
                  <c:v>67.208653144633047</c:v>
                </c:pt>
                <c:pt idx="1133">
                  <c:v>67.218599551623882</c:v>
                </c:pt>
                <c:pt idx="1134">
                  <c:v>67.228542576540619</c:v>
                </c:pt>
                <c:pt idx="1135">
                  <c:v>67.238482227039412</c:v>
                </c:pt>
                <c:pt idx="1136">
                  <c:v>67.248418510761894</c:v>
                </c:pt>
                <c:pt idx="1137">
                  <c:v>67.258351435335072</c:v>
                </c:pt>
                <c:pt idx="1138">
                  <c:v>67.268281008371545</c:v>
                </c:pt>
                <c:pt idx="1139">
                  <c:v>67.278207237469374</c:v>
                </c:pt>
                <c:pt idx="1140">
                  <c:v>67.288130130212281</c:v>
                </c:pt>
                <c:pt idx="1141">
                  <c:v>67.298049694169649</c:v>
                </c:pt>
                <c:pt idx="1142">
                  <c:v>67.307965936896579</c:v>
                </c:pt>
                <c:pt idx="1143">
                  <c:v>67.317878865933935</c:v>
                </c:pt>
                <c:pt idx="1144">
                  <c:v>67.327788488808409</c:v>
                </c:pt>
                <c:pt idx="1145">
                  <c:v>67.33769481303257</c:v>
                </c:pt>
                <c:pt idx="1146">
                  <c:v>67.347597846104946</c:v>
                </c:pt>
                <c:pt idx="1147">
                  <c:v>67.357497595509997</c:v>
                </c:pt>
                <c:pt idx="1148">
                  <c:v>67.367394068718284</c:v>
                </c:pt>
                <c:pt idx="1149">
                  <c:v>67.377287273186397</c:v>
                </c:pt>
                <c:pt idx="1150">
                  <c:v>67.387177216357088</c:v>
                </c:pt>
                <c:pt idx="1151">
                  <c:v>67.397063905659351</c:v>
                </c:pt>
                <c:pt idx="1152">
                  <c:v>67.406947348508353</c:v>
                </c:pt>
                <c:pt idx="1153">
                  <c:v>67.416827552305591</c:v>
                </c:pt>
                <c:pt idx="1154">
                  <c:v>67.426704524438918</c:v>
                </c:pt>
                <c:pt idx="1155">
                  <c:v>67.436578272282588</c:v>
                </c:pt>
                <c:pt idx="1156">
                  <c:v>67.446448803197285</c:v>
                </c:pt>
                <c:pt idx="1157">
                  <c:v>67.456316124530218</c:v>
                </c:pt>
                <c:pt idx="1158">
                  <c:v>67.466180243615113</c:v>
                </c:pt>
                <c:pt idx="1159">
                  <c:v>67.476041167772365</c:v>
                </c:pt>
                <c:pt idx="1160">
                  <c:v>67.485898904308954</c:v>
                </c:pt>
                <c:pt idx="1161">
                  <c:v>67.495753460518586</c:v>
                </c:pt>
                <c:pt idx="1162">
                  <c:v>67.505604843681766</c:v>
                </c:pt>
                <c:pt idx="1163">
                  <c:v>67.515453061065728</c:v>
                </c:pt>
                <c:pt idx="1164">
                  <c:v>67.525298119924599</c:v>
                </c:pt>
                <c:pt idx="1165">
                  <c:v>67.535140027499423</c:v>
                </c:pt>
                <c:pt idx="1166">
                  <c:v>67.544978791018153</c:v>
                </c:pt>
                <c:pt idx="1167">
                  <c:v>67.554814417695781</c:v>
                </c:pt>
                <c:pt idx="1168">
                  <c:v>67.56464691473434</c:v>
                </c:pt>
                <c:pt idx="1169">
                  <c:v>67.574476289322945</c:v>
                </c:pt>
                <c:pt idx="1170">
                  <c:v>67.584302548637879</c:v>
                </c:pt>
                <c:pt idx="1171">
                  <c:v>67.594125699842607</c:v>
                </c:pt>
                <c:pt idx="1172">
                  <c:v>67.603945750087817</c:v>
                </c:pt>
                <c:pt idx="1173">
                  <c:v>67.613762706511551</c:v>
                </c:pt>
                <c:pt idx="1174">
                  <c:v>67.623576576239117</c:v>
                </c:pt>
                <c:pt idx="1175">
                  <c:v>67.633387366383275</c:v>
                </c:pt>
                <c:pt idx="1176">
                  <c:v>67.643195084044166</c:v>
                </c:pt>
                <c:pt idx="1177">
                  <c:v>67.652999736309425</c:v>
                </c:pt>
                <c:pt idx="1178">
                  <c:v>67.662801330254268</c:v>
                </c:pt>
                <c:pt idx="1179">
                  <c:v>67.67259987294139</c:v>
                </c:pt>
                <c:pt idx="1180">
                  <c:v>67.682395371421208</c:v>
                </c:pt>
                <c:pt idx="1181">
                  <c:v>67.692187832731733</c:v>
                </c:pt>
                <c:pt idx="1182">
                  <c:v>67.70197726389874</c:v>
                </c:pt>
                <c:pt idx="1183">
                  <c:v>67.711763671935742</c:v>
                </c:pt>
                <c:pt idx="1184">
                  <c:v>67.721547063844056</c:v>
                </c:pt>
                <c:pt idx="1185">
                  <c:v>67.73132744661288</c:v>
                </c:pt>
                <c:pt idx="1186">
                  <c:v>67.741104827219289</c:v>
                </c:pt>
                <c:pt idx="1187">
                  <c:v>67.750879212628291</c:v>
                </c:pt>
                <c:pt idx="1188">
                  <c:v>67.760650609792947</c:v>
                </c:pt>
                <c:pt idx="1189">
                  <c:v>67.770419025654263</c:v>
                </c:pt>
                <c:pt idx="1190">
                  <c:v>67.780184467141396</c:v>
                </c:pt>
                <c:pt idx="1191">
                  <c:v>67.789946941171621</c:v>
                </c:pt>
                <c:pt idx="1192">
                  <c:v>67.799706454650334</c:v>
                </c:pt>
                <c:pt idx="1193">
                  <c:v>67.80946301447122</c:v>
                </c:pt>
                <c:pt idx="1194">
                  <c:v>67.81921662751617</c:v>
                </c:pt>
                <c:pt idx="1195">
                  <c:v>67.828967300655407</c:v>
                </c:pt>
                <c:pt idx="1196">
                  <c:v>67.838715040747502</c:v>
                </c:pt>
                <c:pt idx="1197">
                  <c:v>67.848459854639401</c:v>
                </c:pt>
                <c:pt idx="1198">
                  <c:v>67.858201749166483</c:v>
                </c:pt>
                <c:pt idx="1199">
                  <c:v>67.867940731152672</c:v>
                </c:pt>
                <c:pt idx="1200">
                  <c:v>67.877676807410339</c:v>
                </c:pt>
                <c:pt idx="1201">
                  <c:v>67.887409984740458</c:v>
                </c:pt>
                <c:pt idx="1202">
                  <c:v>67.897140269932606</c:v>
                </c:pt>
                <c:pt idx="1203">
                  <c:v>67.90686766976502</c:v>
                </c:pt>
                <c:pt idx="1204">
                  <c:v>67.916592191004639</c:v>
                </c:pt>
                <c:pt idx="1205">
                  <c:v>67.926313840407147</c:v>
                </c:pt>
                <c:pt idx="1206">
                  <c:v>67.936032624716987</c:v>
                </c:pt>
                <c:pt idx="1207">
                  <c:v>67.945748550667446</c:v>
                </c:pt>
                <c:pt idx="1208">
                  <c:v>67.955461624980671</c:v>
                </c:pt>
                <c:pt idx="1209">
                  <c:v>67.965171854367753</c:v>
                </c:pt>
                <c:pt idx="1210">
                  <c:v>67.974879245528669</c:v>
                </c:pt>
                <c:pt idx="1211">
                  <c:v>67.984583805152468</c:v>
                </c:pt>
                <c:pt idx="1212">
                  <c:v>67.994285539917172</c:v>
                </c:pt>
                <c:pt idx="1213">
                  <c:v>68.003984456489917</c:v>
                </c:pt>
                <c:pt idx="1214">
                  <c:v>68.013680561526954</c:v>
                </c:pt>
                <c:pt idx="1215">
                  <c:v>68.02337386167369</c:v>
                </c:pt>
                <c:pt idx="1216">
                  <c:v>68.033064363564733</c:v>
                </c:pt>
                <c:pt idx="1217">
                  <c:v>68.042752073823948</c:v>
                </c:pt>
                <c:pt idx="1218">
                  <c:v>68.052436999064483</c:v>
                </c:pt>
                <c:pt idx="1219">
                  <c:v>68.062119145888801</c:v>
                </c:pt>
                <c:pt idx="1220">
                  <c:v>68.07179852088872</c:v>
                </c:pt>
                <c:pt idx="1221">
                  <c:v>68.081475130645501</c:v>
                </c:pt>
                <c:pt idx="1222">
                  <c:v>68.09114898172983</c:v>
                </c:pt>
                <c:pt idx="1223">
                  <c:v>68.10082008070188</c:v>
                </c:pt>
                <c:pt idx="1224">
                  <c:v>68.110488434111375</c:v>
                </c:pt>
                <c:pt idx="1225">
                  <c:v>68.120154048497596</c:v>
                </c:pt>
                <c:pt idx="1226">
                  <c:v>68.12981693038941</c:v>
                </c:pt>
                <c:pt idx="1227">
                  <c:v>68.139477086305362</c:v>
                </c:pt>
                <c:pt idx="1228">
                  <c:v>68.149134522753656</c:v>
                </c:pt>
                <c:pt idx="1229">
                  <c:v>68.158789246232288</c:v>
                </c:pt>
                <c:pt idx="1230">
                  <c:v>68.168441263228928</c:v>
                </c:pt>
                <c:pt idx="1231">
                  <c:v>68.178090580221138</c:v>
                </c:pt>
                <c:pt idx="1232">
                  <c:v>68.187737203676264</c:v>
                </c:pt>
                <c:pt idx="1233">
                  <c:v>68.19738114005159</c:v>
                </c:pt>
                <c:pt idx="1234">
                  <c:v>68.207022395794269</c:v>
                </c:pt>
                <c:pt idx="1235">
                  <c:v>68.216660977341462</c:v>
                </c:pt>
                <c:pt idx="1236">
                  <c:v>68.226296891120313</c:v>
                </c:pt>
                <c:pt idx="1237">
                  <c:v>68.235930143547989</c:v>
                </c:pt>
                <c:pt idx="1238">
                  <c:v>68.245560741031781</c:v>
                </c:pt>
                <c:pt idx="1239">
                  <c:v>68.25518868996906</c:v>
                </c:pt>
                <c:pt idx="1240">
                  <c:v>68.264813996747364</c:v>
                </c:pt>
                <c:pt idx="1241">
                  <c:v>68.274436667744425</c:v>
                </c:pt>
                <c:pt idx="1242">
                  <c:v>68.284056709328183</c:v>
                </c:pt>
                <c:pt idx="1243">
                  <c:v>68.293674127856889</c:v>
                </c:pt>
                <c:pt idx="1244">
                  <c:v>68.30328892967907</c:v>
                </c:pt>
                <c:pt idx="1245">
                  <c:v>68.312901121133621</c:v>
                </c:pt>
                <c:pt idx="1246">
                  <c:v>68.322510708549785</c:v>
                </c:pt>
                <c:pt idx="1247">
                  <c:v>68.332117698247259</c:v>
                </c:pt>
                <c:pt idx="1248">
                  <c:v>68.341722096536174</c:v>
                </c:pt>
                <c:pt idx="1249">
                  <c:v>68.351323909717152</c:v>
                </c:pt>
                <c:pt idx="1250">
                  <c:v>68.360923144081383</c:v>
                </c:pt>
                <c:pt idx="1251">
                  <c:v>68.370519805910575</c:v>
                </c:pt>
                <c:pt idx="1252">
                  <c:v>68.380113901477074</c:v>
                </c:pt>
                <c:pt idx="1253">
                  <c:v>68.389705437043844</c:v>
                </c:pt>
                <c:pt idx="1254">
                  <c:v>68.399294418864542</c:v>
                </c:pt>
                <c:pt idx="1255">
                  <c:v>68.408880853183547</c:v>
                </c:pt>
                <c:pt idx="1256">
                  <c:v>68.418464746235969</c:v>
                </c:pt>
                <c:pt idx="1257">
                  <c:v>68.428046104247699</c:v>
                </c:pt>
                <c:pt idx="1258">
                  <c:v>68.437624933435472</c:v>
                </c:pt>
                <c:pt idx="1259">
                  <c:v>68.447201240006876</c:v>
                </c:pt>
                <c:pt idx="1260">
                  <c:v>68.456775030160401</c:v>
                </c:pt>
                <c:pt idx="1261">
                  <c:v>68.466346310085441</c:v>
                </c:pt>
                <c:pt idx="1262">
                  <c:v>68.475915085962384</c:v>
                </c:pt>
                <c:pt idx="1263">
                  <c:v>68.485481363962592</c:v>
                </c:pt>
                <c:pt idx="1264">
                  <c:v>68.495045150248501</c:v>
                </c:pt>
                <c:pt idx="1265">
                  <c:v>68.504606450973569</c:v>
                </c:pt>
                <c:pt idx="1266">
                  <c:v>68.514165272282412</c:v>
                </c:pt>
                <c:pt idx="1267">
                  <c:v>68.523721620310766</c:v>
                </c:pt>
                <c:pt idx="1268">
                  <c:v>68.533275501185543</c:v>
                </c:pt>
                <c:pt idx="1269">
                  <c:v>68.542826921024869</c:v>
                </c:pt>
                <c:pt idx="1270">
                  <c:v>68.552375885938133</c:v>
                </c:pt>
                <c:pt idx="1271">
                  <c:v>68.561922402025971</c:v>
                </c:pt>
                <c:pt idx="1272">
                  <c:v>68.571466475380376</c:v>
                </c:pt>
                <c:pt idx="1273">
                  <c:v>68.581008112084646</c:v>
                </c:pt>
                <c:pt idx="1274">
                  <c:v>68.590547318213538</c:v>
                </c:pt>
                <c:pt idx="1275">
                  <c:v>68.600084099833154</c:v>
                </c:pt>
                <c:pt idx="1276">
                  <c:v>68.60961846300107</c:v>
                </c:pt>
                <c:pt idx="1277">
                  <c:v>68.619150413766391</c:v>
                </c:pt>
                <c:pt idx="1278">
                  <c:v>68.628679958169684</c:v>
                </c:pt>
                <c:pt idx="1279">
                  <c:v>68.638207102243129</c:v>
                </c:pt>
                <c:pt idx="1280">
                  <c:v>68.647731852010452</c:v>
                </c:pt>
                <c:pt idx="1281">
                  <c:v>68.657254213487022</c:v>
                </c:pt>
                <c:pt idx="1282">
                  <c:v>68.666774192679881</c:v>
                </c:pt>
                <c:pt idx="1283">
                  <c:v>68.67629179558773</c:v>
                </c:pt>
                <c:pt idx="1284">
                  <c:v>68.685807028200998</c:v>
                </c:pt>
                <c:pt idx="1285">
                  <c:v>68.6953198965019</c:v>
                </c:pt>
                <c:pt idx="1286">
                  <c:v>68.70483040646441</c:v>
                </c:pt>
                <c:pt idx="1287">
                  <c:v>68.714338564054358</c:v>
                </c:pt>
                <c:pt idx="1288">
                  <c:v>68.723844375229405</c:v>
                </c:pt>
                <c:pt idx="1289">
                  <c:v>68.733347845939107</c:v>
                </c:pt>
                <c:pt idx="1290">
                  <c:v>68.74284898212494</c:v>
                </c:pt>
                <c:pt idx="1291">
                  <c:v>68.752347789720375</c:v>
                </c:pt>
                <c:pt idx="1292">
                  <c:v>68.761844274650798</c:v>
                </c:pt>
                <c:pt idx="1293">
                  <c:v>68.771338442833681</c:v>
                </c:pt>
                <c:pt idx="1294">
                  <c:v>68.780830300178508</c:v>
                </c:pt>
                <c:pt idx="1295">
                  <c:v>68.79031985258689</c:v>
                </c:pt>
                <c:pt idx="1296">
                  <c:v>68.79980710595251</c:v>
                </c:pt>
                <c:pt idx="1297">
                  <c:v>68.80929206616122</c:v>
                </c:pt>
                <c:pt idx="1298">
                  <c:v>68.818774739091069</c:v>
                </c:pt>
                <c:pt idx="1299">
                  <c:v>68.828255130612305</c:v>
                </c:pt>
                <c:pt idx="1300">
                  <c:v>68.837733246587419</c:v>
                </c:pt>
                <c:pt idx="1301">
                  <c:v>68.847209092871196</c:v>
                </c:pt>
                <c:pt idx="1302">
                  <c:v>68.856682675310722</c:v>
                </c:pt>
                <c:pt idx="1303">
                  <c:v>68.866153999745393</c:v>
                </c:pt>
                <c:pt idx="1304">
                  <c:v>68.875623072007059</c:v>
                </c:pt>
                <c:pt idx="1305">
                  <c:v>68.885089897919897</c:v>
                </c:pt>
                <c:pt idx="1306">
                  <c:v>68.894554483300524</c:v>
                </c:pt>
                <c:pt idx="1307">
                  <c:v>68.904016833958096</c:v>
                </c:pt>
                <c:pt idx="1308">
                  <c:v>68.913476955694193</c:v>
                </c:pt>
                <c:pt idx="1309">
                  <c:v>68.922934854302937</c:v>
                </c:pt>
                <c:pt idx="1310">
                  <c:v>68.932390535571059</c:v>
                </c:pt>
                <c:pt idx="1311">
                  <c:v>68.941844005277829</c:v>
                </c:pt>
                <c:pt idx="1312">
                  <c:v>68.951295269195143</c:v>
                </c:pt>
                <c:pt idx="1313">
                  <c:v>68.960744333087604</c:v>
                </c:pt>
                <c:pt idx="1314">
                  <c:v>68.970191202712414</c:v>
                </c:pt>
                <c:pt idx="1315">
                  <c:v>68.979635883819583</c:v>
                </c:pt>
                <c:pt idx="1316">
                  <c:v>68.989078382151774</c:v>
                </c:pt>
                <c:pt idx="1317">
                  <c:v>68.998518703444518</c:v>
                </c:pt>
                <c:pt idx="1318">
                  <c:v>69.007956853426066</c:v>
                </c:pt>
                <c:pt idx="1319">
                  <c:v>69.017392837817582</c:v>
                </c:pt>
                <c:pt idx="1320">
                  <c:v>69.026826662333036</c:v>
                </c:pt>
                <c:pt idx="1321">
                  <c:v>69.036258332679353</c:v>
                </c:pt>
                <c:pt idx="1322">
                  <c:v>69.045687854556292</c:v>
                </c:pt>
                <c:pt idx="1323">
                  <c:v>69.055115233656693</c:v>
                </c:pt>
                <c:pt idx="1324">
                  <c:v>69.064540475666291</c:v>
                </c:pt>
                <c:pt idx="1325">
                  <c:v>69.073963586263872</c:v>
                </c:pt>
                <c:pt idx="1326">
                  <c:v>69.083384571121258</c:v>
                </c:pt>
                <c:pt idx="1327">
                  <c:v>69.092803435903363</c:v>
                </c:pt>
                <c:pt idx="1328">
                  <c:v>69.102220186268198</c:v>
                </c:pt>
                <c:pt idx="1329">
                  <c:v>69.111634827866894</c:v>
                </c:pt>
                <c:pt idx="1330">
                  <c:v>69.121047366343774</c:v>
                </c:pt>
                <c:pt idx="1331">
                  <c:v>69.130457807336342</c:v>
                </c:pt>
                <c:pt idx="1332">
                  <c:v>69.13986615647535</c:v>
                </c:pt>
                <c:pt idx="1333">
                  <c:v>69.149272419384744</c:v>
                </c:pt>
                <c:pt idx="1334">
                  <c:v>69.158676601681819</c:v>
                </c:pt>
                <c:pt idx="1335">
                  <c:v>69.168078708977134</c:v>
                </c:pt>
                <c:pt idx="1336">
                  <c:v>69.177478746874627</c:v>
                </c:pt>
                <c:pt idx="1337">
                  <c:v>69.186876720971554</c:v>
                </c:pt>
                <c:pt idx="1338">
                  <c:v>69.196272636858637</c:v>
                </c:pt>
                <c:pt idx="1339">
                  <c:v>69.205666500119975</c:v>
                </c:pt>
                <c:pt idx="1340">
                  <c:v>69.215058316333128</c:v>
                </c:pt>
                <c:pt idx="1341">
                  <c:v>69.224448091069149</c:v>
                </c:pt>
                <c:pt idx="1342">
                  <c:v>69.233835829892627</c:v>
                </c:pt>
                <c:pt idx="1343">
                  <c:v>69.243221538361666</c:v>
                </c:pt>
                <c:pt idx="1344">
                  <c:v>69.25260522202791</c:v>
                </c:pt>
                <c:pt idx="1345">
                  <c:v>69.261986886436688</c:v>
                </c:pt>
                <c:pt idx="1346">
                  <c:v>69.271366537126866</c:v>
                </c:pt>
                <c:pt idx="1347">
                  <c:v>69.280744179631029</c:v>
                </c:pt>
                <c:pt idx="1348">
                  <c:v>69.290119819475407</c:v>
                </c:pt>
                <c:pt idx="1349">
                  <c:v>69.299493462179953</c:v>
                </c:pt>
                <c:pt idx="1350">
                  <c:v>69.308865113258378</c:v>
                </c:pt>
                <c:pt idx="1351">
                  <c:v>69.318234778218141</c:v>
                </c:pt>
                <c:pt idx="1352">
                  <c:v>69.327602462560478</c:v>
                </c:pt>
                <c:pt idx="1353">
                  <c:v>69.336968171780512</c:v>
                </c:pt>
                <c:pt idx="1354">
                  <c:v>69.34633191136713</c:v>
                </c:pt>
                <c:pt idx="1355">
                  <c:v>69.355693686803164</c:v>
                </c:pt>
                <c:pt idx="1356">
                  <c:v>69.365053503565349</c:v>
                </c:pt>
                <c:pt idx="1357">
                  <c:v>69.37441136712431</c:v>
                </c:pt>
                <c:pt idx="1358">
                  <c:v>69.383767282944689</c:v>
                </c:pt>
                <c:pt idx="1359">
                  <c:v>69.393121256485074</c:v>
                </c:pt>
                <c:pt idx="1360">
                  <c:v>69.402473293198085</c:v>
                </c:pt>
                <c:pt idx="1361">
                  <c:v>69.411823398530402</c:v>
                </c:pt>
                <c:pt idx="1362">
                  <c:v>69.421171577922735</c:v>
                </c:pt>
                <c:pt idx="1363">
                  <c:v>69.43051783680994</c:v>
                </c:pt>
                <c:pt idx="1364">
                  <c:v>69.439862180620977</c:v>
                </c:pt>
                <c:pt idx="1365">
                  <c:v>69.449204614778949</c:v>
                </c:pt>
                <c:pt idx="1366">
                  <c:v>69.458545144701148</c:v>
                </c:pt>
                <c:pt idx="1367">
                  <c:v>69.467883775799081</c:v>
                </c:pt>
                <c:pt idx="1368">
                  <c:v>69.477220513478485</c:v>
                </c:pt>
                <c:pt idx="1369">
                  <c:v>69.486555363139345</c:v>
                </c:pt>
                <c:pt idx="1370">
                  <c:v>69.495888330175944</c:v>
                </c:pt>
                <c:pt idx="1371">
                  <c:v>69.505219419976896</c:v>
                </c:pt>
                <c:pt idx="1372">
                  <c:v>69.514548637925117</c:v>
                </c:pt>
                <c:pt idx="1373">
                  <c:v>69.523875989397908</c:v>
                </c:pt>
                <c:pt idx="1374">
                  <c:v>69.533201479766987</c:v>
                </c:pt>
                <c:pt idx="1375">
                  <c:v>69.542525114398458</c:v>
                </c:pt>
                <c:pt idx="1376">
                  <c:v>69.551846898652883</c:v>
                </c:pt>
                <c:pt idx="1377">
                  <c:v>69.561166837885338</c:v>
                </c:pt>
                <c:pt idx="1378">
                  <c:v>69.5704849374453</c:v>
                </c:pt>
                <c:pt idx="1379">
                  <c:v>69.57980120267689</c:v>
                </c:pt>
                <c:pt idx="1380">
                  <c:v>69.589115638918685</c:v>
                </c:pt>
                <c:pt idx="1381">
                  <c:v>69.598428251503918</c:v>
                </c:pt>
                <c:pt idx="1382">
                  <c:v>69.607739045760354</c:v>
                </c:pt>
                <c:pt idx="1383">
                  <c:v>69.617048027010441</c:v>
                </c:pt>
                <c:pt idx="1384">
                  <c:v>69.626355200571282</c:v>
                </c:pt>
                <c:pt idx="1385">
                  <c:v>69.635660571754599</c:v>
                </c:pt>
                <c:pt idx="1386">
                  <c:v>69.644964145866922</c:v>
                </c:pt>
                <c:pt idx="1387">
                  <c:v>69.654265928209426</c:v>
                </c:pt>
                <c:pt idx="1388">
                  <c:v>69.663565924078114</c:v>
                </c:pt>
                <c:pt idx="1389">
                  <c:v>69.672864138763714</c:v>
                </c:pt>
                <c:pt idx="1390">
                  <c:v>69.682160577551812</c:v>
                </c:pt>
                <c:pt idx="1391">
                  <c:v>69.691455245722835</c:v>
                </c:pt>
                <c:pt idx="1392">
                  <c:v>69.700748148552009</c:v>
                </c:pt>
                <c:pt idx="1393">
                  <c:v>69.710039291309513</c:v>
                </c:pt>
                <c:pt idx="1394">
                  <c:v>69.719328679260428</c:v>
                </c:pt>
                <c:pt idx="1395">
                  <c:v>69.728616317664745</c:v>
                </c:pt>
                <c:pt idx="1396">
                  <c:v>69.737902211777453</c:v>
                </c:pt>
                <c:pt idx="1397">
                  <c:v>69.747186366848524</c:v>
                </c:pt>
                <c:pt idx="1398">
                  <c:v>69.756468788122902</c:v>
                </c:pt>
                <c:pt idx="1399">
                  <c:v>69.765749480840654</c:v>
                </c:pt>
                <c:pt idx="1400">
                  <c:v>69.775028450236846</c:v>
                </c:pt>
                <c:pt idx="1401">
                  <c:v>69.784305701541641</c:v>
                </c:pt>
                <c:pt idx="1402">
                  <c:v>69.793581239980341</c:v>
                </c:pt>
                <c:pt idx="1403">
                  <c:v>69.802855070773376</c:v>
                </c:pt>
                <c:pt idx="1404">
                  <c:v>69.812127199136341</c:v>
                </c:pt>
                <c:pt idx="1405">
                  <c:v>69.821397630280046</c:v>
                </c:pt>
                <c:pt idx="1406">
                  <c:v>69.83066636941048</c:v>
                </c:pt>
                <c:pt idx="1407">
                  <c:v>69.839933421728887</c:v>
                </c:pt>
                <c:pt idx="1408">
                  <c:v>69.849198792431778</c:v>
                </c:pt>
                <c:pt idx="1409">
                  <c:v>69.858462486710948</c:v>
                </c:pt>
                <c:pt idx="1410">
                  <c:v>69.867724509753529</c:v>
                </c:pt>
                <c:pt idx="1411">
                  <c:v>69.876984866741964</c:v>
                </c:pt>
                <c:pt idx="1412">
                  <c:v>69.886243562854077</c:v>
                </c:pt>
                <c:pt idx="1413">
                  <c:v>69.895500603263059</c:v>
                </c:pt>
                <c:pt idx="1414">
                  <c:v>69.904755993137542</c:v>
                </c:pt>
                <c:pt idx="1415">
                  <c:v>69.914009737641578</c:v>
                </c:pt>
                <c:pt idx="1416">
                  <c:v>69.923261841934675</c:v>
                </c:pt>
                <c:pt idx="1417">
                  <c:v>69.932512311171877</c:v>
                </c:pt>
                <c:pt idx="1418">
                  <c:v>69.941761150503666</c:v>
                </c:pt>
                <c:pt idx="1419">
                  <c:v>69.951008365076092</c:v>
                </c:pt>
                <c:pt idx="1420">
                  <c:v>69.960253960030784</c:v>
                </c:pt>
                <c:pt idx="1421">
                  <c:v>69.969497940504922</c:v>
                </c:pt>
                <c:pt idx="1422">
                  <c:v>69.978740311631313</c:v>
                </c:pt>
                <c:pt idx="1423">
                  <c:v>69.987981078538382</c:v>
                </c:pt>
                <c:pt idx="1424">
                  <c:v>69.997220246350224</c:v>
                </c:pt>
                <c:pt idx="1425">
                  <c:v>70.006457820186625</c:v>
                </c:pt>
                <c:pt idx="1426">
                  <c:v>70.015693805163011</c:v>
                </c:pt>
                <c:pt idx="1427">
                  <c:v>70.024928206390626</c:v>
                </c:pt>
                <c:pt idx="1428">
                  <c:v>70.034161028976413</c:v>
                </c:pt>
                <c:pt idx="1429">
                  <c:v>70.043392278023077</c:v>
                </c:pt>
                <c:pt idx="1430">
                  <c:v>70.052621958629189</c:v>
                </c:pt>
                <c:pt idx="1431">
                  <c:v>70.061850075889041</c:v>
                </c:pt>
                <c:pt idx="1432">
                  <c:v>70.07107663489289</c:v>
                </c:pt>
                <c:pt idx="1433">
                  <c:v>70.080301640726759</c:v>
                </c:pt>
                <c:pt idx="1434">
                  <c:v>70.089525098472649</c:v>
                </c:pt>
                <c:pt idx="1435">
                  <c:v>70.098747013208424</c:v>
                </c:pt>
                <c:pt idx="1436">
                  <c:v>70.1079673900079</c:v>
                </c:pt>
                <c:pt idx="1437">
                  <c:v>70.11718623394087</c:v>
                </c:pt>
                <c:pt idx="1438">
                  <c:v>70.126403550073121</c:v>
                </c:pt>
                <c:pt idx="1439">
                  <c:v>70.135619343466445</c:v>
                </c:pt>
                <c:pt idx="1440">
                  <c:v>70.144833619178655</c:v>
                </c:pt>
                <c:pt idx="1441">
                  <c:v>70.154046382263658</c:v>
                </c:pt>
                <c:pt idx="1442">
                  <c:v>70.16325763777138</c:v>
                </c:pt>
                <c:pt idx="1443">
                  <c:v>70.172467390747954</c:v>
                </c:pt>
                <c:pt idx="1444">
                  <c:v>70.181675646235547</c:v>
                </c:pt>
                <c:pt idx="1445">
                  <c:v>70.190882409272533</c:v>
                </c:pt>
                <c:pt idx="1446">
                  <c:v>70.200087684893433</c:v>
                </c:pt>
                <c:pt idx="1447">
                  <c:v>70.209291478128989</c:v>
                </c:pt>
                <c:pt idx="1448">
                  <c:v>70.218493794006136</c:v>
                </c:pt>
                <c:pt idx="1449">
                  <c:v>70.227694637548097</c:v>
                </c:pt>
                <c:pt idx="1450">
                  <c:v>70.236894013774361</c:v>
                </c:pt>
                <c:pt idx="1451">
                  <c:v>70.246091927700633</c:v>
                </c:pt>
                <c:pt idx="1452">
                  <c:v>70.255288384339039</c:v>
                </c:pt>
                <c:pt idx="1453">
                  <c:v>70.264483388697968</c:v>
                </c:pt>
                <c:pt idx="1454">
                  <c:v>70.273676945782199</c:v>
                </c:pt>
                <c:pt idx="1455">
                  <c:v>70.282869060592901</c:v>
                </c:pt>
                <c:pt idx="1456">
                  <c:v>70.292059738127634</c:v>
                </c:pt>
                <c:pt idx="1457">
                  <c:v>70.30124898338039</c:v>
                </c:pt>
                <c:pt idx="1458">
                  <c:v>70.310436801341638</c:v>
                </c:pt>
                <c:pt idx="1459">
                  <c:v>70.319623196998265</c:v>
                </c:pt>
                <c:pt idx="1460">
                  <c:v>70.328808175333705</c:v>
                </c:pt>
                <c:pt idx="1461">
                  <c:v>70.337991741327912</c:v>
                </c:pt>
                <c:pt idx="1462">
                  <c:v>70.347173899957369</c:v>
                </c:pt>
                <c:pt idx="1463">
                  <c:v>70.356354656195123</c:v>
                </c:pt>
                <c:pt idx="1464">
                  <c:v>70.365534015010837</c:v>
                </c:pt>
                <c:pt idx="1465">
                  <c:v>70.374711981370723</c:v>
                </c:pt>
                <c:pt idx="1466">
                  <c:v>70.383888560237722</c:v>
                </c:pt>
                <c:pt idx="1467">
                  <c:v>70.393063756571323</c:v>
                </c:pt>
                <c:pt idx="1468">
                  <c:v>70.402237575327774</c:v>
                </c:pt>
                <c:pt idx="1469">
                  <c:v>70.411410021460028</c:v>
                </c:pt>
                <c:pt idx="1470">
                  <c:v>70.420581099917698</c:v>
                </c:pt>
                <c:pt idx="1471">
                  <c:v>70.429750815647196</c:v>
                </c:pt>
                <c:pt idx="1472">
                  <c:v>70.438919173591671</c:v>
                </c:pt>
                <c:pt idx="1473">
                  <c:v>70.448086178691142</c:v>
                </c:pt>
                <c:pt idx="1474">
                  <c:v>70.457251835882303</c:v>
                </c:pt>
                <c:pt idx="1475">
                  <c:v>70.466416150098823</c:v>
                </c:pt>
                <c:pt idx="1476">
                  <c:v>70.475579126271143</c:v>
                </c:pt>
                <c:pt idx="1477">
                  <c:v>70.484740769326621</c:v>
                </c:pt>
                <c:pt idx="1478">
                  <c:v>70.493901084189517</c:v>
                </c:pt>
                <c:pt idx="1479">
                  <c:v>70.503060075781008</c:v>
                </c:pt>
                <c:pt idx="1480">
                  <c:v>70.5122177490192</c:v>
                </c:pt>
                <c:pt idx="1481">
                  <c:v>70.521374108819231</c:v>
                </c:pt>
                <c:pt idx="1482">
                  <c:v>70.530529160093153</c:v>
                </c:pt>
                <c:pt idx="1483">
                  <c:v>70.539682907750105</c:v>
                </c:pt>
                <c:pt idx="1484">
                  <c:v>70.548835356696202</c:v>
                </c:pt>
                <c:pt idx="1485">
                  <c:v>70.557986511834685</c:v>
                </c:pt>
                <c:pt idx="1486">
                  <c:v>70.567136378065783</c:v>
                </c:pt>
                <c:pt idx="1487">
                  <c:v>70.576284960286927</c:v>
                </c:pt>
                <c:pt idx="1488">
                  <c:v>70.58543226339259</c:v>
                </c:pt>
                <c:pt idx="1489">
                  <c:v>70.594578292274477</c:v>
                </c:pt>
                <c:pt idx="1490">
                  <c:v>70.603723051821362</c:v>
                </c:pt>
                <c:pt idx="1491">
                  <c:v>70.612866546919292</c:v>
                </c:pt>
                <c:pt idx="1492">
                  <c:v>70.622008782451516</c:v>
                </c:pt>
                <c:pt idx="1493">
                  <c:v>70.631149763298481</c:v>
                </c:pt>
                <c:pt idx="1494">
                  <c:v>70.640289494337878</c:v>
                </c:pt>
                <c:pt idx="1495">
                  <c:v>70.64942798044477</c:v>
                </c:pt>
                <c:pt idx="1496">
                  <c:v>70.658565226491419</c:v>
                </c:pt>
                <c:pt idx="1497">
                  <c:v>70.667701237347472</c:v>
                </c:pt>
                <c:pt idx="1498">
                  <c:v>70.676836017879893</c:v>
                </c:pt>
                <c:pt idx="1499">
                  <c:v>70.685969572953013</c:v>
                </c:pt>
                <c:pt idx="1500">
                  <c:v>70.695101907428551</c:v>
                </c:pt>
                <c:pt idx="1501">
                  <c:v>70.704233026165667</c:v>
                </c:pt>
                <c:pt idx="1502">
                  <c:v>70.713362934020893</c:v>
                </c:pt>
                <c:pt idx="1503">
                  <c:v>70.722491635848286</c:v>
                </c:pt>
                <c:pt idx="1504">
                  <c:v>70.731619136499319</c:v>
                </c:pt>
                <c:pt idx="1505">
                  <c:v>70.740745440822963</c:v>
                </c:pt>
                <c:pt idx="1506">
                  <c:v>70.749870553665772</c:v>
                </c:pt>
                <c:pt idx="1507">
                  <c:v>70.758994479871745</c:v>
                </c:pt>
                <c:pt idx="1508">
                  <c:v>70.768117224282534</c:v>
                </c:pt>
                <c:pt idx="1509">
                  <c:v>70.777238791737318</c:v>
                </c:pt>
                <c:pt idx="1510">
                  <c:v>70.78635918707289</c:v>
                </c:pt>
                <c:pt idx="1511">
                  <c:v>70.795478415123682</c:v>
                </c:pt>
                <c:pt idx="1512">
                  <c:v>70.804596480721784</c:v>
                </c:pt>
                <c:pt idx="1513">
                  <c:v>70.813713388696897</c:v>
                </c:pt>
                <c:pt idx="1514">
                  <c:v>70.822829143876504</c:v>
                </c:pt>
                <c:pt idx="1515">
                  <c:v>70.831943751085731</c:v>
                </c:pt>
                <c:pt idx="1516">
                  <c:v>70.84105721514743</c:v>
                </c:pt>
                <c:pt idx="1517">
                  <c:v>70.850169540882291</c:v>
                </c:pt>
                <c:pt idx="1518">
                  <c:v>70.85928073310869</c:v>
                </c:pt>
                <c:pt idx="1519">
                  <c:v>70.868390796642856</c:v>
                </c:pt>
                <c:pt idx="1520">
                  <c:v>70.877499736298816</c:v>
                </c:pt>
                <c:pt idx="1521">
                  <c:v>70.886607556888436</c:v>
                </c:pt>
                <c:pt idx="1522">
                  <c:v>70.895714263221478</c:v>
                </c:pt>
                <c:pt idx="1523">
                  <c:v>70.904819860105533</c:v>
                </c:pt>
                <c:pt idx="1524">
                  <c:v>70.913924352346157</c:v>
                </c:pt>
                <c:pt idx="1525">
                  <c:v>70.92302774474679</c:v>
                </c:pt>
                <c:pt idx="1526">
                  <c:v>70.93213004210881</c:v>
                </c:pt>
                <c:pt idx="1527">
                  <c:v>70.941231249231649</c:v>
                </c:pt>
                <c:pt idx="1528">
                  <c:v>70.950331370912608</c:v>
                </c:pt>
                <c:pt idx="1529">
                  <c:v>70.959430411947096</c:v>
                </c:pt>
                <c:pt idx="1530">
                  <c:v>70.968528377128507</c:v>
                </c:pt>
                <c:pt idx="1531">
                  <c:v>70.977625271248314</c:v>
                </c:pt>
                <c:pt idx="1532">
                  <c:v>70.986721099096073</c:v>
                </c:pt>
                <c:pt idx="1533">
                  <c:v>70.995815865459406</c:v>
                </c:pt>
                <c:pt idx="1534">
                  <c:v>71.004909575124074</c:v>
                </c:pt>
                <c:pt idx="1535">
                  <c:v>71.014002232873963</c:v>
                </c:pt>
                <c:pt idx="1536">
                  <c:v>71.023093843491125</c:v>
                </c:pt>
                <c:pt idx="1537">
                  <c:v>71.032184411755836</c:v>
                </c:pt>
                <c:pt idx="1538">
                  <c:v>71.041273942446523</c:v>
                </c:pt>
                <c:pt idx="1539">
                  <c:v>71.050362440339853</c:v>
                </c:pt>
                <c:pt idx="1540">
                  <c:v>71.059449910210745</c:v>
                </c:pt>
                <c:pt idx="1541">
                  <c:v>71.068536356832382</c:v>
                </c:pt>
                <c:pt idx="1542">
                  <c:v>71.07762178497623</c:v>
                </c:pt>
                <c:pt idx="1543">
                  <c:v>71.086706199412092</c:v>
                </c:pt>
                <c:pt idx="1544">
                  <c:v>71.095789604908049</c:v>
                </c:pt>
                <c:pt idx="1545">
                  <c:v>71.104872006230607</c:v>
                </c:pt>
                <c:pt idx="1546">
                  <c:v>71.113953408144567</c:v>
                </c:pt>
                <c:pt idx="1547">
                  <c:v>71.12303381541318</c:v>
                </c:pt>
                <c:pt idx="1548">
                  <c:v>71.132113232798105</c:v>
                </c:pt>
                <c:pt idx="1549">
                  <c:v>71.141191665059409</c:v>
                </c:pt>
                <c:pt idx="1550">
                  <c:v>71.150269116955627</c:v>
                </c:pt>
                <c:pt idx="1551">
                  <c:v>71.159345593243813</c:v>
                </c:pt>
                <c:pt idx="1552">
                  <c:v>71.16842109867946</c:v>
                </c:pt>
                <c:pt idx="1553">
                  <c:v>71.177495638016637</c:v>
                </c:pt>
                <c:pt idx="1554">
                  <c:v>71.186569216007925</c:v>
                </c:pt>
                <c:pt idx="1555">
                  <c:v>71.195641837404452</c:v>
                </c:pt>
                <c:pt idx="1556">
                  <c:v>71.204713506955954</c:v>
                </c:pt>
                <c:pt idx="1557">
                  <c:v>71.213784229410777</c:v>
                </c:pt>
                <c:pt idx="1558">
                  <c:v>71.222854009515899</c:v>
                </c:pt>
                <c:pt idx="1559">
                  <c:v>71.231922852016908</c:v>
                </c:pt>
                <c:pt idx="1560">
                  <c:v>71.240990761658111</c:v>
                </c:pt>
                <c:pt idx="1561">
                  <c:v>71.250057743182467</c:v>
                </c:pt>
                <c:pt idx="1562">
                  <c:v>71.259123801331668</c:v>
                </c:pt>
                <c:pt idx="1563">
                  <c:v>71.268188940846102</c:v>
                </c:pt>
                <c:pt idx="1564">
                  <c:v>71.277253166464959</c:v>
                </c:pt>
                <c:pt idx="1565">
                  <c:v>71.286316482926196</c:v>
                </c:pt>
                <c:pt idx="1566">
                  <c:v>71.29537889496649</c:v>
                </c:pt>
                <c:pt idx="1567">
                  <c:v>71.304440407321465</c:v>
                </c:pt>
                <c:pt idx="1568">
                  <c:v>71.313501024725468</c:v>
                </c:pt>
                <c:pt idx="1569">
                  <c:v>71.322560751911737</c:v>
                </c:pt>
                <c:pt idx="1570">
                  <c:v>71.33161959361243</c:v>
                </c:pt>
                <c:pt idx="1571">
                  <c:v>71.340677554558567</c:v>
                </c:pt>
                <c:pt idx="1572">
                  <c:v>71.349734639480076</c:v>
                </c:pt>
                <c:pt idx="1573">
                  <c:v>71.358790853105873</c:v>
                </c:pt>
                <c:pt idx="1574">
                  <c:v>71.367846200163783</c:v>
                </c:pt>
                <c:pt idx="1575">
                  <c:v>71.376900685380662</c:v>
                </c:pt>
                <c:pt idx="1576">
                  <c:v>71.385954313482372</c:v>
                </c:pt>
                <c:pt idx="1577">
                  <c:v>71.39500708919374</c:v>
                </c:pt>
                <c:pt idx="1578">
                  <c:v>71.404059017238723</c:v>
                </c:pt>
                <c:pt idx="1579">
                  <c:v>71.413110102340269</c:v>
                </c:pt>
                <c:pt idx="1580">
                  <c:v>71.422160349220491</c:v>
                </c:pt>
                <c:pt idx="1581">
                  <c:v>71.431209762600531</c:v>
                </c:pt>
                <c:pt idx="1582">
                  <c:v>71.440258347200754</c:v>
                </c:pt>
                <c:pt idx="1583">
                  <c:v>71.449306107740597</c:v>
                </c:pt>
                <c:pt idx="1584">
                  <c:v>71.458353048938704</c:v>
                </c:pt>
                <c:pt idx="1585">
                  <c:v>71.467399175512938</c:v>
                </c:pt>
                <c:pt idx="1586">
                  <c:v>71.47644449218032</c:v>
                </c:pt>
                <c:pt idx="1587">
                  <c:v>71.485489003657165</c:v>
                </c:pt>
                <c:pt idx="1588">
                  <c:v>71.494532714659002</c:v>
                </c:pt>
                <c:pt idx="1589">
                  <c:v>71.503575629900666</c:v>
                </c:pt>
                <c:pt idx="1590">
                  <c:v>71.512617754096311</c:v>
                </c:pt>
                <c:pt idx="1591">
                  <c:v>71.521659091959322</c:v>
                </c:pt>
                <c:pt idx="1592">
                  <c:v>71.530699648202557</c:v>
                </c:pt>
                <c:pt idx="1593">
                  <c:v>71.539739427538109</c:v>
                </c:pt>
                <c:pt idx="1594">
                  <c:v>71.548778434677558</c:v>
                </c:pt>
                <c:pt idx="1595">
                  <c:v>71.557816674331832</c:v>
                </c:pt>
                <c:pt idx="1596">
                  <c:v>71.566854151211288</c:v>
                </c:pt>
                <c:pt idx="1597">
                  <c:v>71.575890870025759</c:v>
                </c:pt>
                <c:pt idx="1598">
                  <c:v>71.584926835484509</c:v>
                </c:pt>
                <c:pt idx="1599">
                  <c:v>71.593962052296334</c:v>
                </c:pt>
                <c:pt idx="1600">
                  <c:v>71.602996525169502</c:v>
                </c:pt>
                <c:pt idx="1601">
                  <c:v>71.612030258811814</c:v>
                </c:pt>
                <c:pt idx="1602">
                  <c:v>71.621063257930672</c:v>
                </c:pt>
                <c:pt idx="1603">
                  <c:v>71.63009552723301</c:v>
                </c:pt>
                <c:pt idx="1604">
                  <c:v>71.639127071425349</c:v>
                </c:pt>
                <c:pt idx="1605">
                  <c:v>71.64815789521387</c:v>
                </c:pt>
                <c:pt idx="1606">
                  <c:v>71.657188003304327</c:v>
                </c:pt>
                <c:pt idx="1607">
                  <c:v>71.666217400402189</c:v>
                </c:pt>
                <c:pt idx="1608">
                  <c:v>71.675246091212585</c:v>
                </c:pt>
                <c:pt idx="1609">
                  <c:v>71.684274080440332</c:v>
                </c:pt>
                <c:pt idx="1610">
                  <c:v>71.693301372789989</c:v>
                </c:pt>
                <c:pt idx="1611">
                  <c:v>71.70232797296589</c:v>
                </c:pt>
                <c:pt idx="1612">
                  <c:v>71.711353885672025</c:v>
                </c:pt>
                <c:pt idx="1613">
                  <c:v>71.720379115612289</c:v>
                </c:pt>
                <c:pt idx="1614">
                  <c:v>71.729403667490317</c:v>
                </c:pt>
                <c:pt idx="1615">
                  <c:v>71.738427546009575</c:v>
                </c:pt>
                <c:pt idx="1616">
                  <c:v>71.747450755873388</c:v>
                </c:pt>
                <c:pt idx="1617">
                  <c:v>71.756473301785007</c:v>
                </c:pt>
                <c:pt idx="1618">
                  <c:v>71.76549518844746</c:v>
                </c:pt>
                <c:pt idx="1619">
                  <c:v>71.774516420563799</c:v>
                </c:pt>
                <c:pt idx="1620">
                  <c:v>71.783537002836908</c:v>
                </c:pt>
                <c:pt idx="1621">
                  <c:v>71.792556939969728</c:v>
                </c:pt>
                <c:pt idx="1622">
                  <c:v>71.801576236665113</c:v>
                </c:pt>
                <c:pt idx="1623">
                  <c:v>71.810594897625919</c:v>
                </c:pt>
                <c:pt idx="1624">
                  <c:v>71.819612927555028</c:v>
                </c:pt>
                <c:pt idx="1625">
                  <c:v>71.828630331155409</c:v>
                </c:pt>
                <c:pt idx="1626">
                  <c:v>71.837647113130004</c:v>
                </c:pt>
                <c:pt idx="1627">
                  <c:v>71.846663278181921</c:v>
                </c:pt>
                <c:pt idx="1628">
                  <c:v>71.855678831014302</c:v>
                </c:pt>
                <c:pt idx="1629">
                  <c:v>71.864693776330483</c:v>
                </c:pt>
                <c:pt idx="1630">
                  <c:v>71.873708118833918</c:v>
                </c:pt>
                <c:pt idx="1631">
                  <c:v>71.882721863228198</c:v>
                </c:pt>
                <c:pt idx="1632">
                  <c:v>71.891735014217147</c:v>
                </c:pt>
                <c:pt idx="1633">
                  <c:v>71.900747576504799</c:v>
                </c:pt>
                <c:pt idx="1634">
                  <c:v>71.9097595547954</c:v>
                </c:pt>
                <c:pt idx="1635">
                  <c:v>71.918770953793455</c:v>
                </c:pt>
                <c:pt idx="1636">
                  <c:v>71.927781778203752</c:v>
                </c:pt>
                <c:pt idx="1637">
                  <c:v>71.93679203273139</c:v>
                </c:pt>
                <c:pt idx="1638">
                  <c:v>71.945801722081768</c:v>
                </c:pt>
                <c:pt idx="1639">
                  <c:v>71.954810850960612</c:v>
                </c:pt>
                <c:pt idx="1640">
                  <c:v>71.963819424074046</c:v>
                </c:pt>
                <c:pt idx="1641">
                  <c:v>71.972827446128548</c:v>
                </c:pt>
                <c:pt idx="1642">
                  <c:v>71.981834921831023</c:v>
                </c:pt>
                <c:pt idx="1643">
                  <c:v>71.990841855888817</c:v>
                </c:pt>
                <c:pt idx="1644">
                  <c:v>71.99984825300966</c:v>
                </c:pt>
                <c:pt idx="1645">
                  <c:v>72.008854117901819</c:v>
                </c:pt>
                <c:pt idx="1646">
                  <c:v>72.017859455274007</c:v>
                </c:pt>
                <c:pt idx="1647">
                  <c:v>72.026864269835499</c:v>
                </c:pt>
                <c:pt idx="1648">
                  <c:v>72.03586856629606</c:v>
                </c:pt>
                <c:pt idx="1649">
                  <c:v>72.044872349366031</c:v>
                </c:pt>
                <c:pt idx="1650">
                  <c:v>72.05387562375634</c:v>
                </c:pt>
                <c:pt idx="1651">
                  <c:v>72.062878394178512</c:v>
                </c:pt>
                <c:pt idx="1652">
                  <c:v>72.071880665344651</c:v>
                </c:pt>
                <c:pt idx="1653">
                  <c:v>72.080882441967589</c:v>
                </c:pt>
                <c:pt idx="1654">
                  <c:v>72.089883728760753</c:v>
                </c:pt>
                <c:pt idx="1655">
                  <c:v>72.098884530438283</c:v>
                </c:pt>
                <c:pt idx="1656">
                  <c:v>72.107884851715042</c:v>
                </c:pt>
                <c:pt idx="1657">
                  <c:v>72.116884697306602</c:v>
                </c:pt>
                <c:pt idx="1658">
                  <c:v>72.125884071929292</c:v>
                </c:pt>
                <c:pt idx="1659">
                  <c:v>72.134882980300233</c:v>
                </c:pt>
                <c:pt idx="1660">
                  <c:v>72.143881427137302</c:v>
                </c:pt>
                <c:pt idx="1661">
                  <c:v>72.152879417159255</c:v>
                </c:pt>
                <c:pt idx="1662">
                  <c:v>72.16187695508566</c:v>
                </c:pt>
                <c:pt idx="1663">
                  <c:v>72.170874045636936</c:v>
                </c:pt>
                <c:pt idx="1664">
                  <c:v>72.179870693534383</c:v>
                </c:pt>
                <c:pt idx="1665">
                  <c:v>72.188866903500241</c:v>
                </c:pt>
                <c:pt idx="1666">
                  <c:v>72.197862680257671</c:v>
                </c:pt>
                <c:pt idx="1667">
                  <c:v>72.20685802853076</c:v>
                </c:pt>
                <c:pt idx="1668">
                  <c:v>72.215852953044589</c:v>
                </c:pt>
                <c:pt idx="1669">
                  <c:v>72.224847458525232</c:v>
                </c:pt>
                <c:pt idx="1670">
                  <c:v>72.233841549699775</c:v>
                </c:pt>
                <c:pt idx="1671">
                  <c:v>72.242835231296354</c:v>
                </c:pt>
                <c:pt idx="1672">
                  <c:v>72.251828508044156</c:v>
                </c:pt>
                <c:pt idx="1673">
                  <c:v>72.260821384673477</c:v>
                </c:pt>
                <c:pt idx="1674">
                  <c:v>72.269813865915665</c:v>
                </c:pt>
                <c:pt idx="1675">
                  <c:v>72.278805956503277</c:v>
                </c:pt>
                <c:pt idx="1676">
                  <c:v>72.287797661169947</c:v>
                </c:pt>
                <c:pt idx="1677">
                  <c:v>72.296788984650533</c:v>
                </c:pt>
                <c:pt idx="1678">
                  <c:v>72.305779931681059</c:v>
                </c:pt>
                <c:pt idx="1679">
                  <c:v>72.314770506998784</c:v>
                </c:pt>
                <c:pt idx="1680">
                  <c:v>72.323760715342189</c:v>
                </c:pt>
                <c:pt idx="1681">
                  <c:v>72.332750561451064</c:v>
                </c:pt>
                <c:pt idx="1682">
                  <c:v>72.341740050066434</c:v>
                </c:pt>
                <c:pt idx="1683">
                  <c:v>72.350729185930646</c:v>
                </c:pt>
                <c:pt idx="1684">
                  <c:v>72.359717973787411</c:v>
                </c:pt>
                <c:pt idx="1685">
                  <c:v>72.368706418381748</c:v>
                </c:pt>
                <c:pt idx="1686">
                  <c:v>72.377694524460082</c:v>
                </c:pt>
                <c:pt idx="1687">
                  <c:v>72.386682296770203</c:v>
                </c:pt>
                <c:pt idx="1688">
                  <c:v>72.395669740061408</c:v>
                </c:pt>
                <c:pt idx="1689">
                  <c:v>72.404656859084298</c:v>
                </c:pt>
                <c:pt idx="1690">
                  <c:v>72.413643658591099</c:v>
                </c:pt>
                <c:pt idx="1691">
                  <c:v>72.422630143335397</c:v>
                </c:pt>
                <c:pt idx="1692">
                  <c:v>72.431616318072372</c:v>
                </c:pt>
                <c:pt idx="1693">
                  <c:v>72.440602187558696</c:v>
                </c:pt>
                <c:pt idx="1694">
                  <c:v>72.449587756552631</c:v>
                </c:pt>
                <c:pt idx="1695">
                  <c:v>72.458573029813977</c:v>
                </c:pt>
                <c:pt idx="1696">
                  <c:v>72.467558012104206</c:v>
                </c:pt>
                <c:pt idx="1697">
                  <c:v>72.476542708186344</c:v>
                </c:pt>
                <c:pt idx="1698">
                  <c:v>72.485527122825133</c:v>
                </c:pt>
                <c:pt idx="1699">
                  <c:v>72.494511260786936</c:v>
                </c:pt>
                <c:pt idx="1700">
                  <c:v>72.503495126839823</c:v>
                </c:pt>
                <c:pt idx="1701">
                  <c:v>72.512478725753624</c:v>
                </c:pt>
                <c:pt idx="1702">
                  <c:v>72.521462062299861</c:v>
                </c:pt>
                <c:pt idx="1703">
                  <c:v>72.53044514125186</c:v>
                </c:pt>
                <c:pt idx="1704">
                  <c:v>72.539427967384711</c:v>
                </c:pt>
                <c:pt idx="1705">
                  <c:v>72.548410545475321</c:v>
                </c:pt>
                <c:pt idx="1706">
                  <c:v>72.557392880302444</c:v>
                </c:pt>
                <c:pt idx="1707">
                  <c:v>72.566374976646699</c:v>
                </c:pt>
                <c:pt idx="1708">
                  <c:v>72.575356839290549</c:v>
                </c:pt>
                <c:pt idx="1709">
                  <c:v>72.58433847301842</c:v>
                </c:pt>
                <c:pt idx="1710">
                  <c:v>72.593319882616612</c:v>
                </c:pt>
                <c:pt idx="1711">
                  <c:v>72.602301072873416</c:v>
                </c:pt>
                <c:pt idx="1712">
                  <c:v>72.611282048579085</c:v>
                </c:pt>
                <c:pt idx="1713">
                  <c:v>72.620262814525873</c:v>
                </c:pt>
                <c:pt idx="1714">
                  <c:v>72.629243375508054</c:v>
                </c:pt>
                <c:pt idx="1715">
                  <c:v>72.638223736321962</c:v>
                </c:pt>
                <c:pt idx="1716">
                  <c:v>72.647203901765991</c:v>
                </c:pt>
                <c:pt idx="1717">
                  <c:v>72.656183876640625</c:v>
                </c:pt>
                <c:pt idx="1718">
                  <c:v>72.66516366574848</c:v>
                </c:pt>
                <c:pt idx="1719">
                  <c:v>72.674143273894316</c:v>
                </c:pt>
                <c:pt idx="1720">
                  <c:v>72.683122705885054</c:v>
                </c:pt>
                <c:pt idx="1721">
                  <c:v>72.692101966529776</c:v>
                </c:pt>
                <c:pt idx="1722">
                  <c:v>72.701081060639837</c:v>
                </c:pt>
                <c:pt idx="1723">
                  <c:v>72.710059993028779</c:v>
                </c:pt>
                <c:pt idx="1724">
                  <c:v>72.719038768512434</c:v>
                </c:pt>
                <c:pt idx="1725">
                  <c:v>72.728017391908907</c:v>
                </c:pt>
                <c:pt idx="1726">
                  <c:v>72.736995868038605</c:v>
                </c:pt>
                <c:pt idx="1727">
                  <c:v>72.745974201724295</c:v>
                </c:pt>
                <c:pt idx="1728">
                  <c:v>72.754952397791072</c:v>
                </c:pt>
                <c:pt idx="1729">
                  <c:v>72.763930461066465</c:v>
                </c:pt>
                <c:pt idx="1730">
                  <c:v>72.772908396380345</c:v>
                </c:pt>
                <c:pt idx="1731">
                  <c:v>72.781886208565055</c:v>
                </c:pt>
                <c:pt idx="1732">
                  <c:v>72.790863902455371</c:v>
                </c:pt>
                <c:pt idx="1733">
                  <c:v>72.799841482888581</c:v>
                </c:pt>
                <c:pt idx="1734">
                  <c:v>72.808818954704464</c:v>
                </c:pt>
                <c:pt idx="1735">
                  <c:v>72.817796322745295</c:v>
                </c:pt>
                <c:pt idx="1736">
                  <c:v>72.826773591855925</c:v>
                </c:pt>
                <c:pt idx="1737">
                  <c:v>72.835750766883848</c:v>
                </c:pt>
                <c:pt idx="1738">
                  <c:v>72.844727852679029</c:v>
                </c:pt>
                <c:pt idx="1739">
                  <c:v>72.853704854094161</c:v>
                </c:pt>
                <c:pt idx="1740">
                  <c:v>72.862681775984584</c:v>
                </c:pt>
                <c:pt idx="1741">
                  <c:v>72.871658623208262</c:v>
                </c:pt>
                <c:pt idx="1742">
                  <c:v>72.880635400625906</c:v>
                </c:pt>
                <c:pt idx="1743">
                  <c:v>72.889612113100938</c:v>
                </c:pt>
                <c:pt idx="1744">
                  <c:v>72.898588765499525</c:v>
                </c:pt>
                <c:pt idx="1745">
                  <c:v>72.907565362690633</c:v>
                </c:pt>
                <c:pt idx="1746">
                  <c:v>72.916541909545998</c:v>
                </c:pt>
                <c:pt idx="1747">
                  <c:v>72.925518410940214</c:v>
                </c:pt>
                <c:pt idx="1748">
                  <c:v>72.934494871750729</c:v>
                </c:pt>
                <c:pt idx="1749">
                  <c:v>72.943471296857822</c:v>
                </c:pt>
                <c:pt idx="1750">
                  <c:v>72.952447691144727</c:v>
                </c:pt>
                <c:pt idx="1751">
                  <c:v>72.961424059497602</c:v>
                </c:pt>
                <c:pt idx="1752">
                  <c:v>72.97040040680551</c:v>
                </c:pt>
                <c:pt idx="1753">
                  <c:v>72.979376737960536</c:v>
                </c:pt>
                <c:pt idx="1754">
                  <c:v>72.988353057857751</c:v>
                </c:pt>
                <c:pt idx="1755">
                  <c:v>72.997329371395281</c:v>
                </c:pt>
                <c:pt idx="1756">
                  <c:v>73.006305683474295</c:v>
                </c:pt>
                <c:pt idx="1757">
                  <c:v>73.015281998999001</c:v>
                </c:pt>
                <c:pt idx="1758">
                  <c:v>73.024258322876804</c:v>
                </c:pt>
                <c:pt idx="1759">
                  <c:v>73.033234660018138</c:v>
                </c:pt>
                <c:pt idx="1760">
                  <c:v>73.042211015336676</c:v>
                </c:pt>
                <c:pt idx="1761">
                  <c:v>73.051187393749245</c:v>
                </c:pt>
                <c:pt idx="1762">
                  <c:v>73.060163800175857</c:v>
                </c:pt>
                <c:pt idx="1763">
                  <c:v>73.06914023953982</c:v>
                </c:pt>
                <c:pt idx="1764">
                  <c:v>73.078116716767624</c:v>
                </c:pt>
                <c:pt idx="1765">
                  <c:v>73.087093236789144</c:v>
                </c:pt>
                <c:pt idx="1766">
                  <c:v>73.096069804537478</c:v>
                </c:pt>
                <c:pt idx="1767">
                  <c:v>73.105046424949137</c:v>
                </c:pt>
                <c:pt idx="1768">
                  <c:v>73.114023102963927</c:v>
                </c:pt>
                <c:pt idx="1769">
                  <c:v>73.122999843525122</c:v>
                </c:pt>
                <c:pt idx="1770">
                  <c:v>73.131976651579365</c:v>
                </c:pt>
                <c:pt idx="1771">
                  <c:v>73.140953532076765</c:v>
                </c:pt>
                <c:pt idx="1772">
                  <c:v>73.149930489970885</c:v>
                </c:pt>
                <c:pt idx="1773">
                  <c:v>73.158907530218812</c:v>
                </c:pt>
                <c:pt idx="1774">
                  <c:v>73.167884657781187</c:v>
                </c:pt>
                <c:pt idx="1775">
                  <c:v>73.176861877622116</c:v>
                </c:pt>
                <c:pt idx="1776">
                  <c:v>73.185839194709331</c:v>
                </c:pt>
                <c:pt idx="1777">
                  <c:v>73.194816614014186</c:v>
                </c:pt>
                <c:pt idx="1778">
                  <c:v>73.203794140511661</c:v>
                </c:pt>
                <c:pt idx="1779">
                  <c:v>73.2127717791804</c:v>
                </c:pt>
                <c:pt idx="1780">
                  <c:v>73.221749535002687</c:v>
                </c:pt>
                <c:pt idx="1781">
                  <c:v>73.230727412964598</c:v>
                </c:pt>
                <c:pt idx="1782">
                  <c:v>73.239705418055891</c:v>
                </c:pt>
                <c:pt idx="1783">
                  <c:v>73.248683555270105</c:v>
                </c:pt>
                <c:pt idx="1784">
                  <c:v>73.257661829604615</c:v>
                </c:pt>
                <c:pt idx="1785">
                  <c:v>73.266640246060518</c:v>
                </c:pt>
                <c:pt idx="1786">
                  <c:v>73.275618809642907</c:v>
                </c:pt>
                <c:pt idx="1787">
                  <c:v>73.284597525360624</c:v>
                </c:pt>
                <c:pt idx="1788">
                  <c:v>73.293576398226492</c:v>
                </c:pt>
                <c:pt idx="1789">
                  <c:v>73.302555433257226</c:v>
                </c:pt>
                <c:pt idx="1790">
                  <c:v>73.311534635473535</c:v>
                </c:pt>
                <c:pt idx="1791">
                  <c:v>73.320514009900108</c:v>
                </c:pt>
                <c:pt idx="1792">
                  <c:v>73.329493561565613</c:v>
                </c:pt>
                <c:pt idx="1793">
                  <c:v>73.338473295502837</c:v>
                </c:pt>
                <c:pt idx="1794">
                  <c:v>73.347453216748576</c:v>
                </c:pt>
                <c:pt idx="1795">
                  <c:v>73.356433330343734</c:v>
                </c:pt>
                <c:pt idx="1796">
                  <c:v>73.36541364133339</c:v>
                </c:pt>
                <c:pt idx="1797">
                  <c:v>73.374394154766719</c:v>
                </c:pt>
                <c:pt idx="1798">
                  <c:v>73.383374875697143</c:v>
                </c:pt>
                <c:pt idx="1799">
                  <c:v>73.39235580918222</c:v>
                </c:pt>
                <c:pt idx="1800">
                  <c:v>73.401336960283857</c:v>
                </c:pt>
                <c:pt idx="1801">
                  <c:v>73.410318334068108</c:v>
                </c:pt>
                <c:pt idx="1802">
                  <c:v>73.419299935605423</c:v>
                </c:pt>
                <c:pt idx="1803">
                  <c:v>73.428281769970539</c:v>
                </c:pt>
                <c:pt idx="1804">
                  <c:v>73.437263842242572</c:v>
                </c:pt>
                <c:pt idx="1805">
                  <c:v>73.446246157504987</c:v>
                </c:pt>
                <c:pt idx="1806">
                  <c:v>73.455228720845696</c:v>
                </c:pt>
                <c:pt idx="1807">
                  <c:v>73.464211537357016</c:v>
                </c:pt>
                <c:pt idx="1808">
                  <c:v>73.473194612135813</c:v>
                </c:pt>
                <c:pt idx="1809">
                  <c:v>73.482177950283372</c:v>
                </c:pt>
                <c:pt idx="1810">
                  <c:v>73.491161556905553</c:v>
                </c:pt>
                <c:pt idx="1811">
                  <c:v>73.500145437112764</c:v>
                </c:pt>
                <c:pt idx="1812">
                  <c:v>73.509129596020003</c:v>
                </c:pt>
                <c:pt idx="1813">
                  <c:v>73.518114038746887</c:v>
                </c:pt>
                <c:pt idx="1814">
                  <c:v>73.527098770417695</c:v>
                </c:pt>
                <c:pt idx="1815">
                  <c:v>73.536083796161336</c:v>
                </c:pt>
                <c:pt idx="1816">
                  <c:v>73.54506912111151</c:v>
                </c:pt>
                <c:pt idx="1817">
                  <c:v>73.554054750406564</c:v>
                </c:pt>
                <c:pt idx="1818">
                  <c:v>73.563040689189691</c:v>
                </c:pt>
                <c:pt idx="1819">
                  <c:v>73.572026942608829</c:v>
                </c:pt>
                <c:pt idx="1820">
                  <c:v>73.58101351581675</c:v>
                </c:pt>
                <c:pt idx="1821">
                  <c:v>73.590000413971126</c:v>
                </c:pt>
                <c:pt idx="1822">
                  <c:v>73.598987642234448</c:v>
                </c:pt>
                <c:pt idx="1823">
                  <c:v>73.60797520577421</c:v>
                </c:pt>
                <c:pt idx="1824">
                  <c:v>73.616963109762736</c:v>
                </c:pt>
                <c:pt idx="1825">
                  <c:v>73.625951359377467</c:v>
                </c:pt>
                <c:pt idx="1826">
                  <c:v>73.634939959800761</c:v>
                </c:pt>
                <c:pt idx="1827">
                  <c:v>73.64392891622002</c:v>
                </c:pt>
                <c:pt idx="1828">
                  <c:v>73.652918233827762</c:v>
                </c:pt>
                <c:pt idx="1829">
                  <c:v>73.661907917821594</c:v>
                </c:pt>
                <c:pt idx="1830">
                  <c:v>73.670897973404223</c:v>
                </c:pt>
                <c:pt idx="1831">
                  <c:v>73.679888405783544</c:v>
                </c:pt>
                <c:pt idx="1832">
                  <c:v>73.688879220172652</c:v>
                </c:pt>
                <c:pt idx="1833">
                  <c:v>73.697870421789844</c:v>
                </c:pt>
                <c:pt idx="1834">
                  <c:v>73.706862015858718</c:v>
                </c:pt>
                <c:pt idx="1835">
                  <c:v>73.715854007608115</c:v>
                </c:pt>
                <c:pt idx="1836">
                  <c:v>73.72484640227222</c:v>
                </c:pt>
                <c:pt idx="1837">
                  <c:v>73.733839205090547</c:v>
                </c:pt>
                <c:pt idx="1838">
                  <c:v>73.742832421308037</c:v>
                </c:pt>
                <c:pt idx="1839">
                  <c:v>73.751826056175005</c:v>
                </c:pt>
                <c:pt idx="1840">
                  <c:v>73.760820114947222</c:v>
                </c:pt>
                <c:pt idx="1841">
                  <c:v>73.769814602885958</c:v>
                </c:pt>
                <c:pt idx="1842">
                  <c:v>73.778809525257969</c:v>
                </c:pt>
                <c:pt idx="1843">
                  <c:v>73.787804887335568</c:v>
                </c:pt>
                <c:pt idx="1844">
                  <c:v>73.796800694396637</c:v>
                </c:pt>
                <c:pt idx="1845">
                  <c:v>73.805796951724687</c:v>
                </c:pt>
                <c:pt idx="1846">
                  <c:v>73.814793664608814</c:v>
                </c:pt>
                <c:pt idx="1847">
                  <c:v>73.823790838343854</c:v>
                </c:pt>
                <c:pt idx="1848">
                  <c:v>73.832788478230313</c:v>
                </c:pt>
                <c:pt idx="1849">
                  <c:v>73.84178658957444</c:v>
                </c:pt>
                <c:pt idx="1850">
                  <c:v>73.850785177688238</c:v>
                </c:pt>
                <c:pt idx="1851">
                  <c:v>73.859784247889564</c:v>
                </c:pt>
                <c:pt idx="1852">
                  <c:v>73.868783805502034</c:v>
                </c:pt>
                <c:pt idx="1853">
                  <c:v>73.877783855855228</c:v>
                </c:pt>
                <c:pt idx="1854">
                  <c:v>73.886784404284555</c:v>
                </c:pt>
                <c:pt idx="1855">
                  <c:v>73.895785456131392</c:v>
                </c:pt>
                <c:pt idx="1856">
                  <c:v>73.904787016743086</c:v>
                </c:pt>
                <c:pt idx="1857">
                  <c:v>73.913789091472978</c:v>
                </c:pt>
                <c:pt idx="1858">
                  <c:v>73.922791685680465</c:v>
                </c:pt>
                <c:pt idx="1859">
                  <c:v>73.93179480473097</c:v>
                </c:pt>
                <c:pt idx="1860">
                  <c:v>73.940798453996081</c:v>
                </c:pt>
                <c:pt idx="1861">
                  <c:v>73.949802638853498</c:v>
                </c:pt>
                <c:pt idx="1862">
                  <c:v>73.95880736468709</c:v>
                </c:pt>
                <c:pt idx="1863">
                  <c:v>73.967812636886947</c:v>
                </c:pt>
                <c:pt idx="1864">
                  <c:v>73.976818460849387</c:v>
                </c:pt>
                <c:pt idx="1865">
                  <c:v>73.985824841976992</c:v>
                </c:pt>
                <c:pt idx="1866">
                  <c:v>73.994831785678699</c:v>
                </c:pt>
                <c:pt idx="1867">
                  <c:v>74.003839297369765</c:v>
                </c:pt>
                <c:pt idx="1868">
                  <c:v>74.012847382471818</c:v>
                </c:pt>
                <c:pt idx="1869">
                  <c:v>74.021856046412921</c:v>
                </c:pt>
                <c:pt idx="1870">
                  <c:v>74.030865294627588</c:v>
                </c:pt>
                <c:pt idx="1871">
                  <c:v>74.039875132556787</c:v>
                </c:pt>
                <c:pt idx="1872">
                  <c:v>74.04888556564805</c:v>
                </c:pt>
                <c:pt idx="1873">
                  <c:v>74.057896599355416</c:v>
                </c:pt>
                <c:pt idx="1874">
                  <c:v>74.066908239139622</c:v>
                </c:pt>
                <c:pt idx="1875">
                  <c:v>74.075920490467865</c:v>
                </c:pt>
                <c:pt idx="1876">
                  <c:v>74.084933358814169</c:v>
                </c:pt>
                <c:pt idx="1877">
                  <c:v>74.093946849659147</c:v>
                </c:pt>
                <c:pt idx="1878">
                  <c:v>74.102960968490194</c:v>
                </c:pt>
                <c:pt idx="1879">
                  <c:v>74.111975720801482</c:v>
                </c:pt>
                <c:pt idx="1880">
                  <c:v>74.120991112093975</c:v>
                </c:pt>
                <c:pt idx="1881">
                  <c:v>74.130007147875475</c:v>
                </c:pt>
                <c:pt idx="1882">
                  <c:v>74.139023833660687</c:v>
                </c:pt>
                <c:pt idx="1883">
                  <c:v>74.148041174971226</c:v>
                </c:pt>
                <c:pt idx="1884">
                  <c:v>74.15705917733564</c:v>
                </c:pt>
                <c:pt idx="1885">
                  <c:v>74.166077846289497</c:v>
                </c:pt>
                <c:pt idx="1886">
                  <c:v>74.175097187375371</c:v>
                </c:pt>
                <c:pt idx="1887">
                  <c:v>74.184117206142929</c:v>
                </c:pt>
                <c:pt idx="1888">
                  <c:v>74.193137908148913</c:v>
                </c:pt>
                <c:pt idx="1889">
                  <c:v>74.202159298957213</c:v>
                </c:pt>
                <c:pt idx="1890">
                  <c:v>74.211181384138882</c:v>
                </c:pt>
                <c:pt idx="1891">
                  <c:v>74.220204169272236</c:v>
                </c:pt>
                <c:pt idx="1892">
                  <c:v>74.229227659942794</c:v>
                </c:pt>
                <c:pt idx="1893">
                  <c:v>74.238251861743379</c:v>
                </c:pt>
                <c:pt idx="1894">
                  <c:v>74.247276780274177</c:v>
                </c:pt>
                <c:pt idx="1895">
                  <c:v>74.256302421142664</c:v>
                </c:pt>
                <c:pt idx="1896">
                  <c:v>74.265328789963831</c:v>
                </c:pt>
                <c:pt idx="1897">
                  <c:v>74.274355892359992</c:v>
                </c:pt>
                <c:pt idx="1898">
                  <c:v>74.283383733961031</c:v>
                </c:pt>
                <c:pt idx="1899">
                  <c:v>74.292412320404338</c:v>
                </c:pt>
                <c:pt idx="1900">
                  <c:v>74.301441657334806</c:v>
                </c:pt>
                <c:pt idx="1901">
                  <c:v>74.310471750405043</c:v>
                </c:pt>
                <c:pt idx="1902">
                  <c:v>74.319502605275147</c:v>
                </c:pt>
                <c:pt idx="1903">
                  <c:v>74.328534227613019</c:v>
                </c:pt>
                <c:pt idx="1904">
                  <c:v>74.337566623094233</c:v>
                </c:pt>
                <c:pt idx="1905">
                  <c:v>74.346599797402092</c:v>
                </c:pt>
                <c:pt idx="1906">
                  <c:v>74.355633756227718</c:v>
                </c:pt>
                <c:pt idx="1907">
                  <c:v>74.364668505270089</c:v>
                </c:pt>
                <c:pt idx="1908">
                  <c:v>74.373704050236057</c:v>
                </c:pt>
                <c:pt idx="1909">
                  <c:v>74.382740396840333</c:v>
                </c:pt>
                <c:pt idx="1910">
                  <c:v>74.391777550805642</c:v>
                </c:pt>
                <c:pt idx="1911">
                  <c:v>74.400815517862725</c:v>
                </c:pt>
                <c:pt idx="1912">
                  <c:v>74.409854303750279</c:v>
                </c:pt>
                <c:pt idx="1913">
                  <c:v>74.418893914215147</c:v>
                </c:pt>
                <c:pt idx="1914">
                  <c:v>74.427934355012297</c:v>
                </c:pt>
                <c:pt idx="1915">
                  <c:v>74.436975631904801</c:v>
                </c:pt>
                <c:pt idx="1916">
                  <c:v>74.446017750663998</c:v>
                </c:pt>
                <c:pt idx="1917">
                  <c:v>74.455060717069429</c:v>
                </c:pt>
                <c:pt idx="1918">
                  <c:v>74.464104536908906</c:v>
                </c:pt>
                <c:pt idx="1919">
                  <c:v>74.473149215978637</c:v>
                </c:pt>
                <c:pt idx="1920">
                  <c:v>74.482194760083132</c:v>
                </c:pt>
                <c:pt idx="1921">
                  <c:v>74.491241175035327</c:v>
                </c:pt>
                <c:pt idx="1922">
                  <c:v>74.500288466656627</c:v>
                </c:pt>
                <c:pt idx="1923">
                  <c:v>74.509336640776922</c:v>
                </c:pt>
                <c:pt idx="1924">
                  <c:v>74.518385703234657</c:v>
                </c:pt>
                <c:pt idx="1925">
                  <c:v>74.527435659876829</c:v>
                </c:pt>
                <c:pt idx="1926">
                  <c:v>74.53648651655908</c:v>
                </c:pt>
                <c:pt idx="1927">
                  <c:v>74.545538279145688</c:v>
                </c:pt>
                <c:pt idx="1928">
                  <c:v>74.554590953509688</c:v>
                </c:pt>
                <c:pt idx="1929">
                  <c:v>74.563644545532838</c:v>
                </c:pt>
                <c:pt idx="1930">
                  <c:v>74.572699061105681</c:v>
                </c:pt>
                <c:pt idx="1931">
                  <c:v>74.581754506127652</c:v>
                </c:pt>
                <c:pt idx="1932">
                  <c:v>74.590810886507001</c:v>
                </c:pt>
                <c:pt idx="1933">
                  <c:v>74.599868208160956</c:v>
                </c:pt>
                <c:pt idx="1934">
                  <c:v>74.608926477015686</c:v>
                </c:pt>
                <c:pt idx="1935">
                  <c:v>74.617985699006411</c:v>
                </c:pt>
                <c:pt idx="1936">
                  <c:v>74.627045880077375</c:v>
                </c:pt>
                <c:pt idx="1937">
                  <c:v>74.636107026181946</c:v>
                </c:pt>
                <c:pt idx="1938">
                  <c:v>74.645169143282672</c:v>
                </c:pt>
                <c:pt idx="1939">
                  <c:v>74.654232237351223</c:v>
                </c:pt>
                <c:pt idx="1940">
                  <c:v>74.66329631436858</c:v>
                </c:pt>
                <c:pt idx="1941">
                  <c:v>74.672361380324972</c:v>
                </c:pt>
                <c:pt idx="1942">
                  <c:v>74.681427441219967</c:v>
                </c:pt>
                <c:pt idx="1943">
                  <c:v>74.690494503062538</c:v>
                </c:pt>
                <c:pt idx="1944">
                  <c:v>74.699562571871041</c:v>
                </c:pt>
                <c:pt idx="1945">
                  <c:v>74.708631653673322</c:v>
                </c:pt>
                <c:pt idx="1946">
                  <c:v>74.717701754506749</c:v>
                </c:pt>
                <c:pt idx="1947">
                  <c:v>74.726772880418224</c:v>
                </c:pt>
                <c:pt idx="1948">
                  <c:v>74.735845037464316</c:v>
                </c:pt>
                <c:pt idx="1949">
                  <c:v>74.744918231711168</c:v>
                </c:pt>
                <c:pt idx="1950">
                  <c:v>74.753992469234703</c:v>
                </c:pt>
                <c:pt idx="1951">
                  <c:v>74.763067756120549</c:v>
                </c:pt>
                <c:pt idx="1952">
                  <c:v>74.772144098464167</c:v>
                </c:pt>
                <c:pt idx="1953">
                  <c:v>74.781221502370812</c:v>
                </c:pt>
                <c:pt idx="1954">
                  <c:v>74.790299973955669</c:v>
                </c:pt>
                <c:pt idx="1955">
                  <c:v>74.799379519343887</c:v>
                </c:pt>
                <c:pt idx="1956">
                  <c:v>74.808460144670562</c:v>
                </c:pt>
                <c:pt idx="1957">
                  <c:v>74.817541856080837</c:v>
                </c:pt>
                <c:pt idx="1958">
                  <c:v>74.826624659729944</c:v>
                </c:pt>
                <c:pt idx="1959">
                  <c:v>74.835708561783264</c:v>
                </c:pt>
                <c:pt idx="1960">
                  <c:v>74.84479356841635</c:v>
                </c:pt>
                <c:pt idx="1961">
                  <c:v>74.853879685815016</c:v>
                </c:pt>
                <c:pt idx="1962">
                  <c:v>74.862966920175296</c:v>
                </c:pt>
                <c:pt idx="1963">
                  <c:v>74.872055277703637</c:v>
                </c:pt>
                <c:pt idx="1964">
                  <c:v>74.881144764616806</c:v>
                </c:pt>
                <c:pt idx="1965">
                  <c:v>74.890235387142042</c:v>
                </c:pt>
                <c:pt idx="1966">
                  <c:v>74.899327151517014</c:v>
                </c:pt>
                <c:pt idx="1967">
                  <c:v>74.908420063990022</c:v>
                </c:pt>
                <c:pt idx="1968">
                  <c:v>74.917514130819853</c:v>
                </c:pt>
                <c:pt idx="1969">
                  <c:v>74.926609358275982</c:v>
                </c:pt>
                <c:pt idx="1970">
                  <c:v>74.93570575263854</c:v>
                </c:pt>
                <c:pt idx="1971">
                  <c:v>74.944803320198417</c:v>
                </c:pt>
                <c:pt idx="1972">
                  <c:v>74.953902067257303</c:v>
                </c:pt>
                <c:pt idx="1973">
                  <c:v>74.963002000127716</c:v>
                </c:pt>
                <c:pt idx="1974">
                  <c:v>74.97210312513306</c:v>
                </c:pt>
                <c:pt idx="1975">
                  <c:v>74.981205448607682</c:v>
                </c:pt>
                <c:pt idx="1976">
                  <c:v>74.990308976896927</c:v>
                </c:pt>
                <c:pt idx="1977">
                  <c:v>74.999413716357225</c:v>
                </c:pt>
                <c:pt idx="1978">
                  <c:v>75.008519673356062</c:v>
                </c:pt>
                <c:pt idx="1979">
                  <c:v>75.017626854272095</c:v>
                </c:pt>
                <c:pt idx="1980">
                  <c:v>75.026735265495233</c:v>
                </c:pt>
                <c:pt idx="1981">
                  <c:v>75.035844913426558</c:v>
                </c:pt>
                <c:pt idx="1982">
                  <c:v>75.044955804478576</c:v>
                </c:pt>
                <c:pt idx="1983">
                  <c:v>75.05406794507509</c:v>
                </c:pt>
                <c:pt idx="1984">
                  <c:v>75.063181341651344</c:v>
                </c:pt>
                <c:pt idx="1985">
                  <c:v>75.072296000654092</c:v>
                </c:pt>
                <c:pt idx="1986">
                  <c:v>75.08141192854157</c:v>
                </c:pt>
                <c:pt idx="1987">
                  <c:v>75.090529131783626</c:v>
                </c:pt>
                <c:pt idx="1988">
                  <c:v>75.099647616861802</c:v>
                </c:pt>
                <c:pt idx="1989">
                  <c:v>75.108767390269279</c:v>
                </c:pt>
                <c:pt idx="1990">
                  <c:v>75.117888458511004</c:v>
                </c:pt>
                <c:pt idx="1991">
                  <c:v>75.127010828103749</c:v>
                </c:pt>
                <c:pt idx="1992">
                  <c:v>75.136134505576152</c:v>
                </c:pt>
                <c:pt idx="1993">
                  <c:v>75.145259497468786</c:v>
                </c:pt>
                <c:pt idx="1994">
                  <c:v>75.154385810334176</c:v>
                </c:pt>
                <c:pt idx="1995">
                  <c:v>75.1635134507369</c:v>
                </c:pt>
                <c:pt idx="1996">
                  <c:v>75.172642425253642</c:v>
                </c:pt>
                <c:pt idx="1997">
                  <c:v>75.181772740473235</c:v>
                </c:pt>
                <c:pt idx="1998">
                  <c:v>75.190904402996722</c:v>
                </c:pt>
                <c:pt idx="1999">
                  <c:v>75.200037419437393</c:v>
                </c:pt>
                <c:pt idx="2000" formatCode="General">
                  <c:v>75.20917179642089</c:v>
                </c:pt>
                <c:pt idx="2001" formatCode="General">
                  <c:v>75.218307540585229</c:v>
                </c:pt>
                <c:pt idx="2002" formatCode="General">
                  <c:v>75.227444658580879</c:v>
                </c:pt>
                <c:pt idx="2003" formatCode="General">
                  <c:v>75.236583157070811</c:v>
                </c:pt>
                <c:pt idx="2004" formatCode="General">
                  <c:v>75.24572304273056</c:v>
                </c:pt>
                <c:pt idx="2005" formatCode="General">
                  <c:v>75.254864322248253</c:v>
                </c:pt>
                <c:pt idx="2006" formatCode="General">
                  <c:v>75.264007002324732</c:v>
                </c:pt>
                <c:pt idx="2007" formatCode="General">
                  <c:v>75.273151089673547</c:v>
                </c:pt>
                <c:pt idx="2008" formatCode="General">
                  <c:v>75.282296591021122</c:v>
                </c:pt>
                <c:pt idx="2009" formatCode="General">
                  <c:v>75.291443513106657</c:v>
                </c:pt>
                <c:pt idx="2010" formatCode="General">
                  <c:v>75.300591862682325</c:v>
                </c:pt>
                <c:pt idx="2011" formatCode="General">
                  <c:v>75.309741646513245</c:v>
                </c:pt>
                <c:pt idx="2012" formatCode="General">
                  <c:v>75.318892871377642</c:v>
                </c:pt>
                <c:pt idx="2013" formatCode="General">
                  <c:v>75.328045544066782</c:v>
                </c:pt>
                <c:pt idx="2014" formatCode="General">
                  <c:v>75.337199671385179</c:v>
                </c:pt>
                <c:pt idx="2015" formatCode="General">
                  <c:v>75.346355260150474</c:v>
                </c:pt>
                <c:pt idx="2016" formatCode="General">
                  <c:v>75.355512317193686</c:v>
                </c:pt>
                <c:pt idx="2017" formatCode="General">
                  <c:v>75.364670849359172</c:v>
                </c:pt>
                <c:pt idx="2018" formatCode="General">
                  <c:v>75.373830863504679</c:v>
                </c:pt>
                <c:pt idx="2019" formatCode="General">
                  <c:v>75.382992366501497</c:v>
                </c:pt>
                <c:pt idx="2020" formatCode="General">
                  <c:v>75.392155365234387</c:v>
                </c:pt>
                <c:pt idx="2021" formatCode="General">
                  <c:v>75.401319866601796</c:v>
                </c:pt>
                <c:pt idx="2022" formatCode="General">
                  <c:v>75.410485877515782</c:v>
                </c:pt>
                <c:pt idx="2023" formatCode="General">
                  <c:v>75.419653404902192</c:v>
                </c:pt>
                <c:pt idx="2024" formatCode="General">
                  <c:v>75.42882245570064</c:v>
                </c:pt>
                <c:pt idx="2025" formatCode="General">
                  <c:v>75.437993036864668</c:v>
                </c:pt>
                <c:pt idx="2026" formatCode="General">
                  <c:v>75.447165155361688</c:v>
                </c:pt>
                <c:pt idx="2027" formatCode="General">
                  <c:v>75.456338818173137</c:v>
                </c:pt>
                <c:pt idx="2028" formatCode="General">
                  <c:v>75.46551403229455</c:v>
                </c:pt>
                <c:pt idx="2029" formatCode="General">
                  <c:v>75.474690804735545</c:v>
                </c:pt>
                <c:pt idx="2030" formatCode="General">
                  <c:v>75.483869142519978</c:v>
                </c:pt>
                <c:pt idx="2031" formatCode="General">
                  <c:v>75.493049052685961</c:v>
                </c:pt>
                <c:pt idx="2032" formatCode="General">
                  <c:v>75.502230542285957</c:v>
                </c:pt>
                <c:pt idx="2033" formatCode="General">
                  <c:v>75.511413618386769</c:v>
                </c:pt>
                <c:pt idx="2034" formatCode="General">
                  <c:v>75.520598288069777</c:v>
                </c:pt>
                <c:pt idx="2035" formatCode="General">
                  <c:v>75.529784558430805</c:v>
                </c:pt>
                <c:pt idx="2036" formatCode="General">
                  <c:v>75.538972436580366</c:v>
                </c:pt>
                <c:pt idx="2037" formatCode="General">
                  <c:v>75.548161929643555</c:v>
                </c:pt>
                <c:pt idx="2038" formatCode="General">
                  <c:v>75.557353044760291</c:v>
                </c:pt>
                <c:pt idx="2039" formatCode="General">
                  <c:v>75.566545789085296</c:v>
                </c:pt>
                <c:pt idx="2040" formatCode="General">
                  <c:v>75.575740169788133</c:v>
                </c:pt>
                <c:pt idx="2041" formatCode="General">
                  <c:v>75.584936194053398</c:v>
                </c:pt>
                <c:pt idx="2042" formatCode="General">
                  <c:v>75.594133869080622</c:v>
                </c:pt>
                <c:pt idx="2043" formatCode="General">
                  <c:v>75.603333202084528</c:v>
                </c:pt>
                <c:pt idx="2044" formatCode="General">
                  <c:v>75.612534200294931</c:v>
                </c:pt>
                <c:pt idx="2045" formatCode="General">
                  <c:v>75.621736870956937</c:v>
                </c:pt>
                <c:pt idx="2046" formatCode="General">
                  <c:v>75.630941221330929</c:v>
                </c:pt>
                <c:pt idx="2047" formatCode="General">
                  <c:v>75.640147258692707</c:v>
                </c:pt>
                <c:pt idx="2048" formatCode="General">
                  <c:v>75.649354990333507</c:v>
                </c:pt>
                <c:pt idx="2049" formatCode="General">
                  <c:v>75.658564423560122</c:v>
                </c:pt>
                <c:pt idx="2050" formatCode="General">
                  <c:v>75.66777556569491</c:v>
                </c:pt>
                <c:pt idx="2051" formatCode="General">
                  <c:v>75.67698842407593</c:v>
                </c:pt>
                <c:pt idx="2052" formatCode="General">
                  <c:v>75.686203006057013</c:v>
                </c:pt>
                <c:pt idx="2053" formatCode="General">
                  <c:v>75.695419319007769</c:v>
                </c:pt>
                <c:pt idx="2054" formatCode="General">
                  <c:v>75.704637370313748</c:v>
                </c:pt>
                <c:pt idx="2055" formatCode="General">
                  <c:v>75.713857167376489</c:v>
                </c:pt>
                <c:pt idx="2056" formatCode="General">
                  <c:v>75.723078717613532</c:v>
                </c:pt>
                <c:pt idx="2057" formatCode="General">
                  <c:v>75.732302028458577</c:v>
                </c:pt>
                <c:pt idx="2058" formatCode="General">
                  <c:v>75.741527107361549</c:v>
                </c:pt>
                <c:pt idx="2059" formatCode="General">
                  <c:v>75.750753961788604</c:v>
                </c:pt>
                <c:pt idx="2060" formatCode="General">
                  <c:v>75.759982599222297</c:v>
                </c:pt>
                <c:pt idx="2061" formatCode="General">
                  <c:v>75.769213027161612</c:v>
                </c:pt>
                <c:pt idx="2062" formatCode="General">
                  <c:v>75.778445253122044</c:v>
                </c:pt>
                <c:pt idx="2063" formatCode="General">
                  <c:v>75.787679284635672</c:v>
                </c:pt>
                <c:pt idx="2064" formatCode="General">
                  <c:v>75.796915129251246</c:v>
                </c:pt>
                <c:pt idx="2065" formatCode="General">
                  <c:v>75.806152794534285</c:v>
                </c:pt>
                <c:pt idx="2066" formatCode="General">
                  <c:v>75.81539228806713</c:v>
                </c:pt>
                <c:pt idx="2067" formatCode="General">
                  <c:v>75.824633617448995</c:v>
                </c:pt>
                <c:pt idx="2068" formatCode="General">
                  <c:v>75.833876790296159</c:v>
                </c:pt>
                <c:pt idx="2069" formatCode="General">
                  <c:v>75.843121814241883</c:v>
                </c:pt>
                <c:pt idx="2070" formatCode="General">
                  <c:v>75.852368696936651</c:v>
                </c:pt>
                <c:pt idx="2071" formatCode="General">
                  <c:v>75.861617446048143</c:v>
                </c:pt>
                <c:pt idx="2072" formatCode="General">
                  <c:v>75.870868069261377</c:v>
                </c:pt>
                <c:pt idx="2073" formatCode="General">
                  <c:v>75.88012057427872</c:v>
                </c:pt>
                <c:pt idx="2074" formatCode="General">
                  <c:v>75.889374968820078</c:v>
                </c:pt>
                <c:pt idx="2075" formatCode="General">
                  <c:v>75.898631260622892</c:v>
                </c:pt>
                <c:pt idx="2076" formatCode="General">
                  <c:v>75.907889457442238</c:v>
                </c:pt>
                <c:pt idx="2077" formatCode="General">
                  <c:v>75.917149567050927</c:v>
                </c:pt>
                <c:pt idx="2078" formatCode="General">
                  <c:v>75.926411597239593</c:v>
                </c:pt>
                <c:pt idx="2079" formatCode="General">
                  <c:v>75.935675555816772</c:v>
                </c:pt>
                <c:pt idx="2080" formatCode="General">
                  <c:v>75.944941450608979</c:v>
                </c:pt>
                <c:pt idx="2081" formatCode="General">
                  <c:v>75.954209289460792</c:v>
                </c:pt>
                <c:pt idx="2082" formatCode="General">
                  <c:v>75.963479080234947</c:v>
                </c:pt>
                <c:pt idx="2083" formatCode="General">
                  <c:v>75.972750830812444</c:v>
                </c:pt>
                <c:pt idx="2084" formatCode="General">
                  <c:v>75.982024549092586</c:v>
                </c:pt>
                <c:pt idx="2085" formatCode="General">
                  <c:v>75.991300242993077</c:v>
                </c:pt>
                <c:pt idx="2086" formatCode="General">
                  <c:v>76.000577920450183</c:v>
                </c:pt>
                <c:pt idx="2087" formatCode="General">
                  <c:v>76.009857589418715</c:v>
                </c:pt>
                <c:pt idx="2088" formatCode="General">
                  <c:v>76.019139257872183</c:v>
                </c:pt>
                <c:pt idx="2089" formatCode="General">
                  <c:v>76.028422933802858</c:v>
                </c:pt>
                <c:pt idx="2090" formatCode="General">
                  <c:v>76.037708625221882</c:v>
                </c:pt>
                <c:pt idx="2091" formatCode="General">
                  <c:v>76.046996340159353</c:v>
                </c:pt>
                <c:pt idx="2092" formatCode="General">
                  <c:v>76.0562860866644</c:v>
                </c:pt>
                <c:pt idx="2093" formatCode="General">
                  <c:v>76.065577872805278</c:v>
                </c:pt>
                <c:pt idx="2094" formatCode="General">
                  <c:v>76.074871706669484</c:v>
                </c:pt>
                <c:pt idx="2095" formatCode="General">
                  <c:v>76.084167596363812</c:v>
                </c:pt>
                <c:pt idx="2096" formatCode="General">
                  <c:v>76.0934655500145</c:v>
                </c:pt>
                <c:pt idx="2097" formatCode="General">
                  <c:v>76.102765575767236</c:v>
                </c:pt>
                <c:pt idx="2098" formatCode="General">
                  <c:v>76.112067681787352</c:v>
                </c:pt>
                <c:pt idx="2099" formatCode="General">
                  <c:v>76.121371876259815</c:v>
                </c:pt>
                <c:pt idx="2100" formatCode="General">
                  <c:v>76.130678167389448</c:v>
                </c:pt>
                <c:pt idx="2101" formatCode="General">
                  <c:v>76.139986563400896</c:v>
                </c:pt>
                <c:pt idx="2102" formatCode="General">
                  <c:v>76.149297072538786</c:v>
                </c:pt>
                <c:pt idx="2103" formatCode="General">
                  <c:v>76.158609703067825</c:v>
                </c:pt>
                <c:pt idx="2104" formatCode="General">
                  <c:v>76.167924463272897</c:v>
                </c:pt>
                <c:pt idx="2105" formatCode="General">
                  <c:v>76.177241361459153</c:v>
                </c:pt>
                <c:pt idx="2106" formatCode="General">
                  <c:v>76.186560405952065</c:v>
                </c:pt>
                <c:pt idx="2107" formatCode="General">
                  <c:v>76.195881605097597</c:v>
                </c:pt>
                <c:pt idx="2108" formatCode="General">
                  <c:v>76.205204967262276</c:v>
                </c:pt>
                <c:pt idx="2109" formatCode="General">
                  <c:v>76.214530500833263</c:v>
                </c:pt>
                <c:pt idx="2110" formatCode="General">
                  <c:v>76.223858214218495</c:v>
                </c:pt>
                <c:pt idx="2111" formatCode="General">
                  <c:v>76.233188115846772</c:v>
                </c:pt>
                <c:pt idx="2112" formatCode="General">
                  <c:v>76.242520214167811</c:v>
                </c:pt>
                <c:pt idx="2113" formatCode="General">
                  <c:v>76.251854517652419</c:v>
                </c:pt>
                <c:pt idx="2114" formatCode="General">
                  <c:v>76.261191034792589</c:v>
                </c:pt>
                <c:pt idx="2115" formatCode="General">
                  <c:v>76.270529774101519</c:v>
                </c:pt>
                <c:pt idx="2116" formatCode="General">
                  <c:v>76.279870744113794</c:v>
                </c:pt>
                <c:pt idx="2117" formatCode="General">
                  <c:v>76.289213953385513</c:v>
                </c:pt>
                <c:pt idx="2118" formatCode="General">
                  <c:v>76.298559410494278</c:v>
                </c:pt>
                <c:pt idx="2119" formatCode="General">
                  <c:v>76.307907124039417</c:v>
                </c:pt>
                <c:pt idx="2120" formatCode="General">
                  <c:v>76.317257102642031</c:v>
                </c:pt>
                <c:pt idx="2121" formatCode="General">
                  <c:v>76.326609354945077</c:v>
                </c:pt>
                <c:pt idx="2122" formatCode="General">
                  <c:v>76.335963889613566</c:v>
                </c:pt>
                <c:pt idx="2123" formatCode="General">
                  <c:v>76.345320715334552</c:v>
                </c:pt>
                <c:pt idx="2124" formatCode="General">
                  <c:v>76.35467984081734</c:v>
                </c:pt>
                <c:pt idx="2125" formatCode="General">
                  <c:v>76.36404127479355</c:v>
                </c:pt>
                <c:pt idx="2126" formatCode="General">
                  <c:v>76.373405026017181</c:v>
                </c:pt>
                <c:pt idx="2127" formatCode="General">
                  <c:v>76.382771103264844</c:v>
                </c:pt>
                <c:pt idx="2128" formatCode="General">
                  <c:v>76.392139515335714</c:v>
                </c:pt>
                <c:pt idx="2129" formatCode="General">
                  <c:v>76.401510271051777</c:v>
                </c:pt>
                <c:pt idx="2130" formatCode="General">
                  <c:v>76.410883379257868</c:v>
                </c:pt>
                <c:pt idx="2131" formatCode="General">
                  <c:v>76.420258848821803</c:v>
                </c:pt>
                <c:pt idx="2132" formatCode="General">
                  <c:v>76.429636688634474</c:v>
                </c:pt>
                <c:pt idx="2133" formatCode="General">
                  <c:v>76.439016907610011</c:v>
                </c:pt>
                <c:pt idx="2134" formatCode="General">
                  <c:v>76.448399514685804</c:v>
                </c:pt>
                <c:pt idx="2135" formatCode="General">
                  <c:v>76.457784518822734</c:v>
                </c:pt>
                <c:pt idx="2136" formatCode="General">
                  <c:v>76.46717192900519</c:v>
                </c:pt>
                <c:pt idx="2137" formatCode="General">
                  <c:v>76.476561754241231</c:v>
                </c:pt>
                <c:pt idx="2138" formatCode="General">
                  <c:v>76.485954003562696</c:v>
                </c:pt>
                <c:pt idx="2139" formatCode="General">
                  <c:v>76.495348686025324</c:v>
                </c:pt>
                <c:pt idx="2140" formatCode="General">
                  <c:v>76.504745810708826</c:v>
                </c:pt>
                <c:pt idx="2141" formatCode="General">
                  <c:v>76.514145386717118</c:v>
                </c:pt>
                <c:pt idx="2142" formatCode="General">
                  <c:v>76.523547423178286</c:v>
                </c:pt>
                <c:pt idx="2143" formatCode="General">
                  <c:v>76.532951929244831</c:v>
                </c:pt>
                <c:pt idx="2144" formatCode="General">
                  <c:v>76.542358914093725</c:v>
                </c:pt>
                <c:pt idx="2145" formatCode="General">
                  <c:v>76.55176838692654</c:v>
                </c:pt>
                <c:pt idx="2146" formatCode="General">
                  <c:v>76.561180356969601</c:v>
                </c:pt>
                <c:pt idx="2147" formatCode="General">
                  <c:v>76.570594833474061</c:v>
                </c:pt>
                <c:pt idx="2148" formatCode="General">
                  <c:v>76.580011825716056</c:v>
                </c:pt>
                <c:pt idx="2149" formatCode="General">
                  <c:v>76.589431342996818</c:v>
                </c:pt>
                <c:pt idx="2150" formatCode="General">
                  <c:v>76.598853394642788</c:v>
                </c:pt>
                <c:pt idx="2151" formatCode="General">
                  <c:v>76.608277990005803</c:v>
                </c:pt>
                <c:pt idx="2152" formatCode="General">
                  <c:v>76.617705138463094</c:v>
                </c:pt>
                <c:pt idx="2153" formatCode="General">
                  <c:v>76.627134849417558</c:v>
                </c:pt>
                <c:pt idx="2154" formatCode="General">
                  <c:v>76.636567132297813</c:v>
                </c:pt>
                <c:pt idx="2155" formatCode="General">
                  <c:v>76.646001996558255</c:v>
                </c:pt>
                <c:pt idx="2156" formatCode="General">
                  <c:v>76.655439451679328</c:v>
                </c:pt>
                <c:pt idx="2157" formatCode="General">
                  <c:v>76.664879507167598</c:v>
                </c:pt>
                <c:pt idx="2158" formatCode="General">
                  <c:v>76.674322172555847</c:v>
                </c:pt>
                <c:pt idx="2159" formatCode="General">
                  <c:v>76.683767457403206</c:v>
                </c:pt>
                <c:pt idx="2160" formatCode="General">
                  <c:v>76.693215371295338</c:v>
                </c:pt>
                <c:pt idx="2161" formatCode="General">
                  <c:v>76.702665923844549</c:v>
                </c:pt>
                <c:pt idx="2162" formatCode="General">
                  <c:v>76.712119124689892</c:v>
                </c:pt>
                <c:pt idx="2163" formatCode="General">
                  <c:v>76.72157498349732</c:v>
                </c:pt>
                <c:pt idx="2164" formatCode="General">
                  <c:v>76.731033509959829</c:v>
                </c:pt>
                <c:pt idx="2165" formatCode="General">
                  <c:v>76.740494713797602</c:v>
                </c:pt>
                <c:pt idx="2166" formatCode="General">
                  <c:v>76.749958604758092</c:v>
                </c:pt>
                <c:pt idx="2167" formatCode="General">
                  <c:v>76.759425192616263</c:v>
                </c:pt>
                <c:pt idx="2168" formatCode="General">
                  <c:v>76.768894487174578</c:v>
                </c:pt>
                <c:pt idx="2169" formatCode="General">
                  <c:v>76.778366498263267</c:v>
                </c:pt>
                <c:pt idx="2170" formatCode="General">
                  <c:v>76.78784123574043</c:v>
                </c:pt>
                <c:pt idx="2171" formatCode="General">
                  <c:v>76.797318709492131</c:v>
                </c:pt>
                <c:pt idx="2172" formatCode="General">
                  <c:v>76.806798929432603</c:v>
                </c:pt>
                <c:pt idx="2173" formatCode="General">
                  <c:v>76.816281905504368</c:v>
                </c:pt>
                <c:pt idx="2174" formatCode="General">
                  <c:v>76.825767647678347</c:v>
                </c:pt>
                <c:pt idx="2175" formatCode="General">
                  <c:v>76.835256165954036</c:v>
                </c:pt>
                <c:pt idx="2176" formatCode="General">
                  <c:v>76.844747470359664</c:v>
                </c:pt>
                <c:pt idx="2177" formatCode="General">
                  <c:v>76.854241570952297</c:v>
                </c:pt>
                <c:pt idx="2178" formatCode="General">
                  <c:v>76.863738477818018</c:v>
                </c:pt>
                <c:pt idx="2179" formatCode="General">
                  <c:v>76.873238201072041</c:v>
                </c:pt>
                <c:pt idx="2180" formatCode="General">
                  <c:v>76.882740750858915</c:v>
                </c:pt>
                <c:pt idx="2181" formatCode="General">
                  <c:v>76.8922461373526</c:v>
                </c:pt>
                <c:pt idx="2182" formatCode="General">
                  <c:v>76.901754370756692</c:v>
                </c:pt>
                <c:pt idx="2183" formatCode="General">
                  <c:v>76.911265461304481</c:v>
                </c:pt>
                <c:pt idx="2184" formatCode="General">
                  <c:v>76.92077941925919</c:v>
                </c:pt>
                <c:pt idx="2185" formatCode="General">
                  <c:v>76.930296254914111</c:v>
                </c:pt>
                <c:pt idx="2186" formatCode="General">
                  <c:v>76.939815978592719</c:v>
                </c:pt>
                <c:pt idx="2187" formatCode="General">
                  <c:v>76.949338600648815</c:v>
                </c:pt>
                <c:pt idx="2188" formatCode="General">
                  <c:v>76.958864131466783</c:v>
                </c:pt>
                <c:pt idx="2189" formatCode="General">
                  <c:v>76.968392581461615</c:v>
                </c:pt>
                <c:pt idx="2190" formatCode="General">
                  <c:v>76.977923961079171</c:v>
                </c:pt>
                <c:pt idx="2191" formatCode="General">
                  <c:v>76.987458280796247</c:v>
                </c:pt>
                <c:pt idx="2192" formatCode="General">
                  <c:v>76.996995551120833</c:v>
                </c:pt>
                <c:pt idx="2193" formatCode="General">
                  <c:v>77.006535782592181</c:v>
                </c:pt>
                <c:pt idx="2194" formatCode="General">
                  <c:v>77.01607898578105</c:v>
                </c:pt>
                <c:pt idx="2195" formatCode="General">
                  <c:v>77.025625171289789</c:v>
                </c:pt>
                <c:pt idx="2196" formatCode="General">
                  <c:v>77.035174349752523</c:v>
                </c:pt>
                <c:pt idx="2197" formatCode="General">
                  <c:v>77.04472653183538</c:v>
                </c:pt>
                <c:pt idx="2198" formatCode="General">
                  <c:v>77.054281728236546</c:v>
                </c:pt>
                <c:pt idx="2199" formatCode="General">
                  <c:v>77.063839949686525</c:v>
                </c:pt>
                <c:pt idx="2200" formatCode="General">
                  <c:v>77.073401206948276</c:v>
                </c:pt>
                <c:pt idx="2201" formatCode="General">
                  <c:v>77.082965510817331</c:v>
                </c:pt>
                <c:pt idx="2202" formatCode="General">
                  <c:v>77.092532872122035</c:v>
                </c:pt>
                <c:pt idx="2203" formatCode="General">
                  <c:v>77.102103301723687</c:v>
                </c:pt>
                <c:pt idx="2204" formatCode="General">
                  <c:v>77.111676810516713</c:v>
                </c:pt>
                <c:pt idx="2205" formatCode="General">
                  <c:v>77.121253409428846</c:v>
                </c:pt>
                <c:pt idx="2206" formatCode="General">
                  <c:v>77.130833109421218</c:v>
                </c:pt>
                <c:pt idx="2207" formatCode="General">
                  <c:v>77.140415921488739</c:v>
                </c:pt>
                <c:pt idx="2208" formatCode="General">
                  <c:v>77.150001856659998</c:v>
                </c:pt>
                <c:pt idx="2209" formatCode="General">
                  <c:v>77.159590925997662</c:v>
                </c:pt>
                <c:pt idx="2210" formatCode="General">
                  <c:v>77.169183140598548</c:v>
                </c:pt>
                <c:pt idx="2211" formatCode="General">
                  <c:v>77.178778511593848</c:v>
                </c:pt>
                <c:pt idx="2212" formatCode="General">
                  <c:v>77.188377050149228</c:v>
                </c:pt>
                <c:pt idx="2213" formatCode="General">
                  <c:v>77.197978767465116</c:v>
                </c:pt>
                <c:pt idx="2214" formatCode="General">
                  <c:v>77.207583674776828</c:v>
                </c:pt>
                <c:pt idx="2215" formatCode="General">
                  <c:v>77.217191783354707</c:v>
                </c:pt>
                <c:pt idx="2216" formatCode="General">
                  <c:v>77.226803104504455</c:v>
                </c:pt>
                <c:pt idx="2217" formatCode="General">
                  <c:v>77.236417649567073</c:v>
                </c:pt>
                <c:pt idx="2218" formatCode="General">
                  <c:v>77.246035429919345</c:v>
                </c:pt>
                <c:pt idx="2219" formatCode="General">
                  <c:v>77.255656456973782</c:v>
                </c:pt>
                <c:pt idx="2220" formatCode="General">
                  <c:v>77.26528074217893</c:v>
                </c:pt>
                <c:pt idx="2221" formatCode="General">
                  <c:v>77.274908297019522</c:v>
                </c:pt>
                <c:pt idx="2222" formatCode="General">
                  <c:v>77.284539133016693</c:v>
                </c:pt>
                <c:pt idx="2223" formatCode="General">
                  <c:v>77.294173261728147</c:v>
                </c:pt>
                <c:pt idx="2224" formatCode="General">
                  <c:v>77.303810694748393</c:v>
                </c:pt>
                <c:pt idx="2225" formatCode="General">
                  <c:v>77.313451443708843</c:v>
                </c:pt>
                <c:pt idx="2226" formatCode="General">
                  <c:v>77.323095520278144</c:v>
                </c:pt>
                <c:pt idx="2227" formatCode="General">
                  <c:v>77.332742936162276</c:v>
                </c:pt>
                <c:pt idx="2228" formatCode="General">
                  <c:v>77.34239370310479</c:v>
                </c:pt>
                <c:pt idx="2229" formatCode="General">
                  <c:v>77.352047832886967</c:v>
                </c:pt>
                <c:pt idx="2230" formatCode="General">
                  <c:v>77.361705337328118</c:v>
                </c:pt>
                <c:pt idx="2231" formatCode="General">
                  <c:v>77.371366228285638</c:v>
                </c:pt>
                <c:pt idx="2232" formatCode="General">
                  <c:v>77.381030517655333</c:v>
                </c:pt>
                <c:pt idx="2233" formatCode="General">
                  <c:v>77.390698217371593</c:v>
                </c:pt>
                <c:pt idx="2234" formatCode="General">
                  <c:v>77.400369339407575</c:v>
                </c:pt>
                <c:pt idx="2235" formatCode="General">
                  <c:v>77.410043895775416</c:v>
                </c:pt>
                <c:pt idx="2236" formatCode="General">
                  <c:v>77.419721898526447</c:v>
                </c:pt>
                <c:pt idx="2237" formatCode="General">
                  <c:v>77.429403359751433</c:v>
                </c:pt>
                <c:pt idx="2238" formatCode="General">
                  <c:v>77.439088291580731</c:v>
                </c:pt>
                <c:pt idx="2239" formatCode="General">
                  <c:v>77.448776706184546</c:v>
                </c:pt>
                <c:pt idx="2240" formatCode="General">
                  <c:v>77.458468615773114</c:v>
                </c:pt>
                <c:pt idx="2241" formatCode="General">
                  <c:v>77.46816403259696</c:v>
                </c:pt>
                <c:pt idx="2242" formatCode="General">
                  <c:v>77.477862968947051</c:v>
                </c:pt>
                <c:pt idx="2243" formatCode="General">
                  <c:v>77.487565437155098</c:v>
                </c:pt>
                <c:pt idx="2244" formatCode="General">
                  <c:v>77.497271449593711</c:v>
                </c:pt>
                <c:pt idx="2245" formatCode="General">
                  <c:v>77.506981018676612</c:v>
                </c:pt>
                <c:pt idx="2246" formatCode="General">
                  <c:v>77.516694156858932</c:v>
                </c:pt>
                <c:pt idx="2247" formatCode="General">
                  <c:v>77.526410876637371</c:v>
                </c:pt>
                <c:pt idx="2248" formatCode="General">
                  <c:v>77.536131190550449</c:v>
                </c:pt>
                <c:pt idx="2249" formatCode="General">
                  <c:v>77.54585511117871</c:v>
                </c:pt>
                <c:pt idx="2250" formatCode="General">
                  <c:v>77.555582651144988</c:v>
                </c:pt>
                <c:pt idx="2251" formatCode="General">
                  <c:v>77.565313823114636</c:v>
                </c:pt>
                <c:pt idx="2252" formatCode="General">
                  <c:v>77.57504863979571</c:v>
                </c:pt>
                <c:pt idx="2253" formatCode="General">
                  <c:v>77.584787113939228</c:v>
                </c:pt>
                <c:pt idx="2254" formatCode="General">
                  <c:v>77.594529258339435</c:v>
                </c:pt>
                <c:pt idx="2255" formatCode="General">
                  <c:v>77.604275085834018</c:v>
                </c:pt>
                <c:pt idx="2256" formatCode="General">
                  <c:v>77.614024609304352</c:v>
                </c:pt>
                <c:pt idx="2257" formatCode="General">
                  <c:v>77.62377784167569</c:v>
                </c:pt>
                <c:pt idx="2258" formatCode="General">
                  <c:v>77.633534795917456</c:v>
                </c:pt>
                <c:pt idx="2259" formatCode="General">
                  <c:v>77.643295485043524</c:v>
                </c:pt>
                <c:pt idx="2260" formatCode="General">
                  <c:v>77.653059922112362</c:v>
                </c:pt>
                <c:pt idx="2261" formatCode="General">
                  <c:v>77.66282812022736</c:v>
                </c:pt>
                <c:pt idx="2262" formatCode="General">
                  <c:v>77.672600092537039</c:v>
                </c:pt>
                <c:pt idx="2263" formatCode="General">
                  <c:v>77.682375852235339</c:v>
                </c:pt>
                <c:pt idx="2264" formatCode="General">
                  <c:v>77.692155412561789</c:v>
                </c:pt>
                <c:pt idx="2265" formatCode="General">
                  <c:v>77.70193878680189</c:v>
                </c:pt>
                <c:pt idx="2266" formatCode="General">
                  <c:v>77.711725988287242</c:v>
                </c:pt>
                <c:pt idx="2267" formatCode="General">
                  <c:v>77.721517030395873</c:v>
                </c:pt>
                <c:pt idx="2268" formatCode="General">
                  <c:v>77.731311926552479</c:v>
                </c:pt>
                <c:pt idx="2269" formatCode="General">
                  <c:v>77.741110690228695</c:v>
                </c:pt>
                <c:pt idx="2270" formatCode="General">
                  <c:v>77.75091333494332</c:v>
                </c:pt>
                <c:pt idx="2271" formatCode="General">
                  <c:v>77.760719874262634</c:v>
                </c:pt>
                <c:pt idx="2272" formatCode="General">
                  <c:v>77.770530321800635</c:v>
                </c:pt>
                <c:pt idx="2273" formatCode="General">
                  <c:v>77.780344691219284</c:v>
                </c:pt>
                <c:pt idx="2274" formatCode="General">
                  <c:v>77.790162996228844</c:v>
                </c:pt>
                <c:pt idx="2275" formatCode="General">
                  <c:v>77.799985250588037</c:v>
                </c:pt>
                <c:pt idx="2276" formatCode="General">
                  <c:v>77.809811468104485</c:v>
                </c:pt>
                <c:pt idx="2277" formatCode="General">
                  <c:v>77.819641662634794</c:v>
                </c:pt>
                <c:pt idx="2278" formatCode="General">
                  <c:v>77.829475848084968</c:v>
                </c:pt>
                <c:pt idx="2279" formatCode="General">
                  <c:v>77.839314038410649</c:v>
                </c:pt>
                <c:pt idx="2280" formatCode="General">
                  <c:v>77.849156247617358</c:v>
                </c:pt>
                <c:pt idx="2281" formatCode="General">
                  <c:v>77.859002489760854</c:v>
                </c:pt>
                <c:pt idx="2282" formatCode="General">
                  <c:v>77.868852778947343</c:v>
                </c:pt>
                <c:pt idx="2283" formatCode="General">
                  <c:v>77.878707129333833</c:v>
                </c:pt>
                <c:pt idx="2284" formatCode="General">
                  <c:v>77.888565555128338</c:v>
                </c:pt>
                <c:pt idx="2285" formatCode="General">
                  <c:v>77.898428070590285</c:v>
                </c:pt>
                <c:pt idx="2286" formatCode="General">
                  <c:v>77.908294690030658</c:v>
                </c:pt>
                <c:pt idx="2287" formatCode="General">
                  <c:v>77.918165427812454</c:v>
                </c:pt>
                <c:pt idx="2288" formatCode="General">
                  <c:v>77.928040298350851</c:v>
                </c:pt>
                <c:pt idx="2289" formatCode="General">
                  <c:v>77.937919316113579</c:v>
                </c:pt>
                <c:pt idx="2290" formatCode="General">
                  <c:v>77.947802495621175</c:v>
                </c:pt>
                <c:pt idx="2291" formatCode="General">
                  <c:v>77.95768985144737</c:v>
                </c:pt>
                <c:pt idx="2292" formatCode="General">
                  <c:v>77.967581398219266</c:v>
                </c:pt>
                <c:pt idx="2293" formatCode="General">
                  <c:v>77.97747715061773</c:v>
                </c:pt>
                <c:pt idx="2294" formatCode="General">
                  <c:v>77.987377123377726</c:v>
                </c:pt>
                <c:pt idx="2295" formatCode="General">
                  <c:v>77.997281331288534</c:v>
                </c:pt>
                <c:pt idx="2296" formatCode="General">
                  <c:v>78.007189789194172</c:v>
                </c:pt>
                <c:pt idx="2297" formatCode="General">
                  <c:v>78.017102511993585</c:v>
                </c:pt>
                <c:pt idx="2298" formatCode="General">
                  <c:v>78.027019514641097</c:v>
                </c:pt>
                <c:pt idx="2299" formatCode="General">
                  <c:v>78.036940812146668</c:v>
                </c:pt>
                <c:pt idx="2300" formatCode="General">
                  <c:v>78.046866419576176</c:v>
                </c:pt>
                <c:pt idx="2301" formatCode="General">
                  <c:v>78.056796352051848</c:v>
                </c:pt>
                <c:pt idx="2302" formatCode="General">
                  <c:v>78.066730624752481</c:v>
                </c:pt>
                <c:pt idx="2303" formatCode="General">
                  <c:v>78.076669252913831</c:v>
                </c:pt>
                <c:pt idx="2304" formatCode="General">
                  <c:v>78.086612251828939</c:v>
                </c:pt>
                <c:pt idx="2305" formatCode="General">
                  <c:v>78.096559636848468</c:v>
                </c:pt>
                <c:pt idx="2306" formatCode="General">
                  <c:v>78.106511423380994</c:v>
                </c:pt>
                <c:pt idx="2307" formatCode="General">
                  <c:v>78.116467626893439</c:v>
                </c:pt>
                <c:pt idx="2308" formatCode="General">
                  <c:v>78.126428262911347</c:v>
                </c:pt>
                <c:pt idx="2309" formatCode="General">
                  <c:v>78.136393347019208</c:v>
                </c:pt>
                <c:pt idx="2310" formatCode="General">
                  <c:v>78.146362894860857</c:v>
                </c:pt>
                <c:pt idx="2311" formatCode="General">
                  <c:v>78.156336922139843</c:v>
                </c:pt>
                <c:pt idx="2312" formatCode="General">
                  <c:v>78.16631544461967</c:v>
                </c:pt>
                <c:pt idx="2313" formatCode="General">
                  <c:v>78.176298478124295</c:v>
                </c:pt>
                <c:pt idx="2314" formatCode="General">
                  <c:v>78.186286038538398</c:v>
                </c:pt>
                <c:pt idx="2315" formatCode="General">
                  <c:v>78.196278141807738</c:v>
                </c:pt>
                <c:pt idx="2316" formatCode="General">
                  <c:v>78.206274803939579</c:v>
                </c:pt>
                <c:pt idx="2317" formatCode="General">
                  <c:v>78.216276041002999</c:v>
                </c:pt>
                <c:pt idx="2318" formatCode="General">
                  <c:v>78.226281869129267</c:v>
                </c:pt>
                <c:pt idx="2319" formatCode="General">
                  <c:v>78.236292304512233</c:v>
                </c:pt>
                <c:pt idx="2320" formatCode="General">
                  <c:v>78.246307363408704</c:v>
                </c:pt>
                <c:pt idx="2321" formatCode="General">
                  <c:v>78.256327062138809</c:v>
                </c:pt>
                <c:pt idx="2322" formatCode="General">
                  <c:v>78.266351417086369</c:v>
                </c:pt>
                <c:pt idx="2323" formatCode="General">
                  <c:v>78.276380444699285</c:v>
                </c:pt>
                <c:pt idx="2324" formatCode="General">
                  <c:v>78.286414161489944</c:v>
                </c:pt>
                <c:pt idx="2325" formatCode="General">
                  <c:v>78.296452584035592</c:v>
                </c:pt>
                <c:pt idx="2326" formatCode="General">
                  <c:v>78.306495728978717</c:v>
                </c:pt>
                <c:pt idx="2327" formatCode="General">
                  <c:v>78.316543613027463</c:v>
                </c:pt>
                <c:pt idx="2328" formatCode="General">
                  <c:v>78.326596252955994</c:v>
                </c:pt>
                <c:pt idx="2329" formatCode="General">
                  <c:v>78.336653665604956</c:v>
                </c:pt>
                <c:pt idx="2330" formatCode="General">
                  <c:v>78.346715867881784</c:v>
                </c:pt>
                <c:pt idx="2331" formatCode="General">
                  <c:v>78.356782876761201</c:v>
                </c:pt>
                <c:pt idx="2332" formatCode="General">
                  <c:v>78.366854709285576</c:v>
                </c:pt>
                <c:pt idx="2333" formatCode="General">
                  <c:v>78.376931382565388</c:v>
                </c:pt>
                <c:pt idx="2334" formatCode="General">
                  <c:v>78.387012913779557</c:v>
                </c:pt>
                <c:pt idx="2335" formatCode="General">
                  <c:v>78.397099320175897</c:v>
                </c:pt>
                <c:pt idx="2336" formatCode="General">
                  <c:v>78.407190619071628</c:v>
                </c:pt>
                <c:pt idx="2337" formatCode="General">
                  <c:v>78.417286827853673</c:v>
                </c:pt>
                <c:pt idx="2338" formatCode="General">
                  <c:v>78.427387963979072</c:v>
                </c:pt>
                <c:pt idx="2339" formatCode="General">
                  <c:v>78.437494044975637</c:v>
                </c:pt>
                <c:pt idx="2340" formatCode="General">
                  <c:v>78.447605088442074</c:v>
                </c:pt>
                <c:pt idx="2341" formatCode="General">
                  <c:v>78.45772111204866</c:v>
                </c:pt>
                <c:pt idx="2342" formatCode="General">
                  <c:v>78.467842133537602</c:v>
                </c:pt>
                <c:pt idx="2343" formatCode="General">
                  <c:v>78.477968170723443</c:v>
                </c:pt>
                <c:pt idx="2344" formatCode="General">
                  <c:v>78.488099241493558</c:v>
                </c:pt>
                <c:pt idx="2345" formatCode="General">
                  <c:v>78.498235363808604</c:v>
                </c:pt>
                <c:pt idx="2346" formatCode="General">
                  <c:v>78.508376555702981</c:v>
                </c:pt>
                <c:pt idx="2347" formatCode="General">
                  <c:v>78.518522835285268</c:v>
                </c:pt>
                <c:pt idx="2348" formatCode="General">
                  <c:v>78.528674220738694</c:v>
                </c:pt>
                <c:pt idx="2349" formatCode="General">
                  <c:v>78.538830730321592</c:v>
                </c:pt>
                <c:pt idx="2350" formatCode="General">
                  <c:v>78.548992382367913</c:v>
                </c:pt>
                <c:pt idx="2351" formatCode="General">
                  <c:v>78.559159195287634</c:v>
                </c:pt>
                <c:pt idx="2352" formatCode="General">
                  <c:v>78.569331187567329</c:v>
                </c:pt>
                <c:pt idx="2353" formatCode="General">
                  <c:v>78.579508377770537</c:v>
                </c:pt>
                <c:pt idx="2354" formatCode="General">
                  <c:v>78.589690784538305</c:v>
                </c:pt>
                <c:pt idx="2355" formatCode="General">
                  <c:v>78.599878426589711</c:v>
                </c:pt>
                <c:pt idx="2356" formatCode="General">
                  <c:v>78.610071322722291</c:v>
                </c:pt>
                <c:pt idx="2357" formatCode="General">
                  <c:v>78.620269491812593</c:v>
                </c:pt>
                <c:pt idx="2358" formatCode="General">
                  <c:v>78.630472952816632</c:v>
                </c:pt>
                <c:pt idx="2359" formatCode="General">
                  <c:v>78.640681724770388</c:v>
                </c:pt>
                <c:pt idx="2360" formatCode="General">
                  <c:v>78.650895826790361</c:v>
                </c:pt>
                <c:pt idx="2361" formatCode="General">
                  <c:v>78.661115278074064</c:v>
                </c:pt>
                <c:pt idx="2362" formatCode="General">
                  <c:v>78.671340097900554</c:v>
                </c:pt>
                <c:pt idx="2363" formatCode="General">
                  <c:v>78.681570305630913</c:v>
                </c:pt>
                <c:pt idx="2364" formatCode="General">
                  <c:v>78.691805920708774</c:v>
                </c:pt>
                <c:pt idx="2365" formatCode="General">
                  <c:v>78.702046962660901</c:v>
                </c:pt>
                <c:pt idx="2366" formatCode="General">
                  <c:v>78.712293451097707</c:v>
                </c:pt>
                <c:pt idx="2367" formatCode="General">
                  <c:v>78.722545405713731</c:v>
                </c:pt>
                <c:pt idx="2368" formatCode="General">
                  <c:v>78.73280284628828</c:v>
                </c:pt>
                <c:pt idx="2369" formatCode="General">
                  <c:v>78.743065792685897</c:v>
                </c:pt>
                <c:pt idx="2370" formatCode="General">
                  <c:v>78.753334264856932</c:v>
                </c:pt>
                <c:pt idx="2371" formatCode="General">
                  <c:v>78.763608282838106</c:v>
                </c:pt>
                <c:pt idx="2372" formatCode="General">
                  <c:v>78.773887866753086</c:v>
                </c:pt>
                <c:pt idx="2373" formatCode="General">
                  <c:v>78.784173036813002</c:v>
                </c:pt>
                <c:pt idx="2374" formatCode="General">
                  <c:v>78.794463813317066</c:v>
                </c:pt>
                <c:pt idx="2375" formatCode="General">
                  <c:v>78.804760216653136</c:v>
                </c:pt>
                <c:pt idx="2376" formatCode="General">
                  <c:v>78.815062267298259</c:v>
                </c:pt>
                <c:pt idx="2377" formatCode="General">
                  <c:v>78.825369985819322</c:v>
                </c:pt>
                <c:pt idx="2378" formatCode="General">
                  <c:v>78.835683392873534</c:v>
                </c:pt>
                <c:pt idx="2379" formatCode="General">
                  <c:v>78.846002509209143</c:v>
                </c:pt>
                <c:pt idx="2380" formatCode="General">
                  <c:v>78.85632735566594</c:v>
                </c:pt>
                <c:pt idx="2381" formatCode="General">
                  <c:v>78.866657953175917</c:v>
                </c:pt>
                <c:pt idx="2382" formatCode="General">
                  <c:v>78.876994322763835</c:v>
                </c:pt>
                <c:pt idx="2383" formatCode="General">
                  <c:v>78.887336485547877</c:v>
                </c:pt>
                <c:pt idx="2384" formatCode="General">
                  <c:v>78.897684462740216</c:v>
                </c:pt>
                <c:pt idx="2385" formatCode="General">
                  <c:v>78.908038275647726</c:v>
                </c:pt>
                <c:pt idx="2386" formatCode="General">
                  <c:v>78.918397945672467</c:v>
                </c:pt>
                <c:pt idx="2387" formatCode="General">
                  <c:v>78.928763494312449</c:v>
                </c:pt>
                <c:pt idx="2388" formatCode="General">
                  <c:v>78.939134943162244</c:v>
                </c:pt>
                <c:pt idx="2389" formatCode="General">
                  <c:v>78.949512313913587</c:v>
                </c:pt>
                <c:pt idx="2390" formatCode="General">
                  <c:v>78.959895628356065</c:v>
                </c:pt>
                <c:pt idx="2391" formatCode="General">
                  <c:v>78.970284908377735</c:v>
                </c:pt>
                <c:pt idx="2392" formatCode="General">
                  <c:v>78.98068017596583</c:v>
                </c:pt>
                <c:pt idx="2393" formatCode="General">
                  <c:v>78.9910814532074</c:v>
                </c:pt>
                <c:pt idx="2394" formatCode="General">
                  <c:v>79.001488762289966</c:v>
                </c:pt>
                <c:pt idx="2395" formatCode="General">
                  <c:v>79.011902125502274</c:v>
                </c:pt>
                <c:pt idx="2396" formatCode="General">
                  <c:v>79.022321565234847</c:v>
                </c:pt>
                <c:pt idx="2397" formatCode="General">
                  <c:v>79.032747103980824</c:v>
                </c:pt>
                <c:pt idx="2398" formatCode="General">
                  <c:v>79.043178764336517</c:v>
                </c:pt>
                <c:pt idx="2399" formatCode="General">
                  <c:v>79.053616569002259</c:v>
                </c:pt>
                <c:pt idx="2400" formatCode="General">
                  <c:v>79.064060540782947</c:v>
                </c:pt>
                <c:pt idx="2401" formatCode="General">
                  <c:v>79.074510702588896</c:v>
                </c:pt>
                <c:pt idx="2402" formatCode="General">
                  <c:v>79.084967077436488</c:v>
                </c:pt>
                <c:pt idx="2403" formatCode="General">
                  <c:v>79.095429688448874</c:v>
                </c:pt>
                <c:pt idx="2404" formatCode="General">
                  <c:v>79.105898558856808</c:v>
                </c:pt>
                <c:pt idx="2405" formatCode="General">
                  <c:v>79.116373711999273</c:v>
                </c:pt>
                <c:pt idx="2406" formatCode="General">
                  <c:v>79.126855171324308</c:v>
                </c:pt>
                <c:pt idx="2407" formatCode="General">
                  <c:v>79.137342960389702</c:v>
                </c:pt>
                <c:pt idx="2408" formatCode="General">
                  <c:v>79.147837102863775</c:v>
                </c:pt>
                <c:pt idx="2409" formatCode="General">
                  <c:v>79.158337622526147</c:v>
                </c:pt>
                <c:pt idx="2410" formatCode="General">
                  <c:v>79.168844543268534</c:v>
                </c:pt>
                <c:pt idx="2411" formatCode="General">
                  <c:v>79.179357889095428</c:v>
                </c:pt>
                <c:pt idx="2412" formatCode="General">
                  <c:v>79.189877684125037</c:v>
                </c:pt>
                <c:pt idx="2413" formatCode="General">
                  <c:v>79.200403952589923</c:v>
                </c:pt>
                <c:pt idx="2414" formatCode="General">
                  <c:v>79.2109367188379</c:v>
                </c:pt>
                <c:pt idx="2415" formatCode="General">
                  <c:v>79.221476007332797</c:v>
                </c:pt>
                <c:pt idx="2416" formatCode="General">
                  <c:v>79.232021842655314</c:v>
                </c:pt>
                <c:pt idx="2417" formatCode="General">
                  <c:v>79.242574249503747</c:v>
                </c:pt>
                <c:pt idx="2418" formatCode="General">
                  <c:v>79.253133252694951</c:v>
                </c:pt>
                <c:pt idx="2419" formatCode="General">
                  <c:v>79.263698877165041</c:v>
                </c:pt>
                <c:pt idx="2420" formatCode="General">
                  <c:v>79.274271147970353</c:v>
                </c:pt>
                <c:pt idx="2421" formatCode="General">
                  <c:v>79.284850090288188</c:v>
                </c:pt>
                <c:pt idx="2422" formatCode="General">
                  <c:v>79.295435729417733</c:v>
                </c:pt>
                <c:pt idx="2423" formatCode="General">
                  <c:v>79.306028090780941</c:v>
                </c:pt>
                <c:pt idx="2424" formatCode="General">
                  <c:v>79.316627199923346</c:v>
                </c:pt>
                <c:pt idx="2425" formatCode="General">
                  <c:v>79.327233082514965</c:v>
                </c:pt>
                <c:pt idx="2426" formatCode="General">
                  <c:v>79.337845764351215</c:v>
                </c:pt>
                <c:pt idx="2427" formatCode="General">
                  <c:v>79.348465271353788</c:v>
                </c:pt>
                <c:pt idx="2428" formatCode="General">
                  <c:v>79.359091629571552</c:v>
                </c:pt>
                <c:pt idx="2429" formatCode="General">
                  <c:v>79.369724865181468</c:v>
                </c:pt>
                <c:pt idx="2430" formatCode="General">
                  <c:v>79.380365004489533</c:v>
                </c:pt>
                <c:pt idx="2431" formatCode="General">
                  <c:v>79.391012073931634</c:v>
                </c:pt>
                <c:pt idx="2432" formatCode="General">
                  <c:v>79.401666100074621</c:v>
                </c:pt>
                <c:pt idx="2433" formatCode="General">
                  <c:v>79.412327109617109</c:v>
                </c:pt>
                <c:pt idx="2434" formatCode="General">
                  <c:v>79.422995129390557</c:v>
                </c:pt>
                <c:pt idx="2435" formatCode="General">
                  <c:v>79.433670186360132</c:v>
                </c:pt>
                <c:pt idx="2436" formatCode="General">
                  <c:v>79.444352307625749</c:v>
                </c:pt>
                <c:pt idx="2437" formatCode="General">
                  <c:v>79.455041520423023</c:v>
                </c:pt>
                <c:pt idx="2438" formatCode="General">
                  <c:v>79.465737852124278</c:v>
                </c:pt>
                <c:pt idx="2439" formatCode="General">
                  <c:v>79.476441330239524</c:v>
                </c:pt>
                <c:pt idx="2440" formatCode="General">
                  <c:v>79.487151982417487</c:v>
                </c:pt>
                <c:pt idx="2441" formatCode="General">
                  <c:v>79.497869836446654</c:v>
                </c:pt>
                <c:pt idx="2442" formatCode="General">
                  <c:v>79.508594920256229</c:v>
                </c:pt>
                <c:pt idx="2443" formatCode="General">
                  <c:v>79.519327261917226</c:v>
                </c:pt>
                <c:pt idx="2444" formatCode="General">
                  <c:v>79.530066889643535</c:v>
                </c:pt>
                <c:pt idx="2445" formatCode="General">
                  <c:v>79.540813831792917</c:v>
                </c:pt>
                <c:pt idx="2446" formatCode="General">
                  <c:v>79.551568116868111</c:v>
                </c:pt>
                <c:pt idx="2447" formatCode="General">
                  <c:v>79.562329773517916</c:v>
                </c:pt>
                <c:pt idx="2448" formatCode="General">
                  <c:v>79.573098830538271</c:v>
                </c:pt>
                <c:pt idx="2449" formatCode="General">
                  <c:v>79.58387531687336</c:v>
                </c:pt>
                <c:pt idx="2450" formatCode="General">
                  <c:v>79.594659261616727</c:v>
                </c:pt>
                <c:pt idx="2451" formatCode="General">
                  <c:v>79.605450694012333</c:v>
                </c:pt>
                <c:pt idx="2452" formatCode="General">
                  <c:v>79.616249643455788</c:v>
                </c:pt>
                <c:pt idx="2453" formatCode="General">
                  <c:v>79.627056139495451</c:v>
                </c:pt>
                <c:pt idx="2454" formatCode="General">
                  <c:v>79.63787021183353</c:v>
                </c:pt>
                <c:pt idx="2455" formatCode="General">
                  <c:v>79.648691890327299</c:v>
                </c:pt>
                <c:pt idx="2456" formatCode="General">
                  <c:v>79.659521204990313</c:v>
                </c:pt>
                <c:pt idx="2457" formatCode="General">
                  <c:v>79.670358185993464</c:v>
                </c:pt>
                <c:pt idx="2458" formatCode="General">
                  <c:v>79.681202863666343</c:v>
                </c:pt>
                <c:pt idx="2459" formatCode="General">
                  <c:v>79.692055268498279</c:v>
                </c:pt>
                <c:pt idx="2460" formatCode="General">
                  <c:v>79.702915431139729</c:v>
                </c:pt>
                <c:pt idx="2461" formatCode="General">
                  <c:v>79.713783382403378</c:v>
                </c:pt>
                <c:pt idx="2462" formatCode="General">
                  <c:v>79.724659153265407</c:v>
                </c:pt>
                <c:pt idx="2463" formatCode="General">
                  <c:v>79.735542774866843</c:v>
                </c:pt>
                <c:pt idx="2464" formatCode="General">
                  <c:v>79.746434278514727</c:v>
                </c:pt>
                <c:pt idx="2465" formatCode="General">
                  <c:v>79.7573336956834</c:v>
                </c:pt>
                <c:pt idx="2466" formatCode="General">
                  <c:v>79.768241058015889</c:v>
                </c:pt>
                <c:pt idx="2467" formatCode="General">
                  <c:v>79.779156397325082</c:v>
                </c:pt>
                <c:pt idx="2468" formatCode="General">
                  <c:v>79.790079745595165</c:v>
                </c:pt>
                <c:pt idx="2469" formatCode="General">
                  <c:v>79.801011134982872</c:v>
                </c:pt>
                <c:pt idx="2470" formatCode="General">
                  <c:v>79.811950597818907</c:v>
                </c:pt>
                <c:pt idx="2471" formatCode="General">
                  <c:v>79.822898166609235</c:v>
                </c:pt>
                <c:pt idx="2472" formatCode="General">
                  <c:v>79.833853874036464</c:v>
                </c:pt>
                <c:pt idx="2473" formatCode="General">
                  <c:v>79.844817752961291</c:v>
                </c:pt>
                <c:pt idx="2474" formatCode="General">
                  <c:v>79.85578983642381</c:v>
                </c:pt>
                <c:pt idx="2475" formatCode="General">
                  <c:v>79.866770157645021</c:v>
                </c:pt>
                <c:pt idx="2476" formatCode="General">
                  <c:v>79.877758750028207</c:v>
                </c:pt>
                <c:pt idx="2477" formatCode="General">
                  <c:v>79.88875564716038</c:v>
                </c:pt>
                <c:pt idx="2478" formatCode="General">
                  <c:v>79.899760882813723</c:v>
                </c:pt>
                <c:pt idx="2479" formatCode="General">
                  <c:v>79.910774490947105</c:v>
                </c:pt>
                <c:pt idx="2480" formatCode="General">
                  <c:v>79.921796505707562</c:v>
                </c:pt>
                <c:pt idx="2481" formatCode="General">
                  <c:v>79.932826961431729</c:v>
                </c:pt>
                <c:pt idx="2482" formatCode="General">
                  <c:v>79.943865892647466</c:v>
                </c:pt>
                <c:pt idx="2483" formatCode="General">
                  <c:v>79.954913334075343</c:v>
                </c:pt>
                <c:pt idx="2484" formatCode="General">
                  <c:v>79.965969320630137</c:v>
                </c:pt>
                <c:pt idx="2485" formatCode="General">
                  <c:v>79.977033887422479</c:v>
                </c:pt>
                <c:pt idx="2486" formatCode="General">
                  <c:v>79.988107069760389</c:v>
                </c:pt>
                <c:pt idx="2487" formatCode="General">
                  <c:v>79.999188903150895</c:v>
                </c:pt>
                <c:pt idx="2488" formatCode="General">
                  <c:v>80.010279423301611</c:v>
                </c:pt>
                <c:pt idx="2489" formatCode="General">
                  <c:v>80.021378666122416</c:v>
                </c:pt>
                <c:pt idx="2490" formatCode="General">
                  <c:v>80.032486667727085</c:v>
                </c:pt>
                <c:pt idx="2491" formatCode="General">
                  <c:v>80.043603464434923</c:v>
                </c:pt>
                <c:pt idx="2492" formatCode="General">
                  <c:v>80.054729092772476</c:v>
                </c:pt>
                <c:pt idx="2493" formatCode="General">
                  <c:v>80.065863589475228</c:v>
                </c:pt>
                <c:pt idx="2494" formatCode="General">
                  <c:v>80.077006991489327</c:v>
                </c:pt>
                <c:pt idx="2495" formatCode="General">
                  <c:v>80.088159335973302</c:v>
                </c:pt>
                <c:pt idx="2496" formatCode="General">
                  <c:v>80.09932066029981</c:v>
                </c:pt>
                <c:pt idx="2497" formatCode="General">
                  <c:v>80.110491002057429</c:v>
                </c:pt>
                <c:pt idx="2498" formatCode="General">
                  <c:v>80.121670399052434</c:v>
                </c:pt>
                <c:pt idx="2499" formatCode="General">
                  <c:v>80.13285888931064</c:v>
                </c:pt>
                <c:pt idx="2500" formatCode="General">
                  <c:v>80.144056511079171</c:v>
                </c:pt>
                <c:pt idx="2501" formatCode="General">
                  <c:v>80.155263302828345</c:v>
                </c:pt>
                <c:pt idx="2502" formatCode="General">
                  <c:v>80.166479303253567</c:v>
                </c:pt>
                <c:pt idx="2503" formatCode="General">
                  <c:v>80.177704551277145</c:v>
                </c:pt>
                <c:pt idx="2504" formatCode="General">
                  <c:v>80.188939086050269</c:v>
                </c:pt>
                <c:pt idx="2505" formatCode="General">
                  <c:v>80.200182946954911</c:v>
                </c:pt>
                <c:pt idx="2506" formatCode="General">
                  <c:v>80.211436173605762</c:v>
                </c:pt>
                <c:pt idx="2507" formatCode="General">
                  <c:v>80.222698805852247</c:v>
                </c:pt>
                <c:pt idx="2508" formatCode="General">
                  <c:v>80.233970883780444</c:v>
                </c:pt>
                <c:pt idx="2509" formatCode="General">
                  <c:v>80.24525244771516</c:v>
                </c:pt>
                <c:pt idx="2510" formatCode="General">
                  <c:v>80.256543538221962</c:v>
                </c:pt>
                <c:pt idx="2511" formatCode="General">
                  <c:v>80.267844196109181</c:v>
                </c:pt>
                <c:pt idx="2512" formatCode="General">
                  <c:v>80.279154462430057</c:v>
                </c:pt>
                <c:pt idx="2513" formatCode="General">
                  <c:v>80.290474378484788</c:v>
                </c:pt>
                <c:pt idx="2514" formatCode="General">
                  <c:v>80.301803985822716</c:v>
                </c:pt>
                <c:pt idx="2515" formatCode="General">
                  <c:v>80.313143326244415</c:v>
                </c:pt>
                <c:pt idx="2516" formatCode="General">
                  <c:v>80.324492441803898</c:v>
                </c:pt>
                <c:pt idx="2517" formatCode="General">
                  <c:v>80.335851374810801</c:v>
                </c:pt>
                <c:pt idx="2518" formatCode="General">
                  <c:v>80.347220167832646</c:v>
                </c:pt>
                <c:pt idx="2519" formatCode="General">
                  <c:v>80.358598863696983</c:v>
                </c:pt>
                <c:pt idx="2520" formatCode="General">
                  <c:v>80.36998750549381</c:v>
                </c:pt>
                <c:pt idx="2521" formatCode="General">
                  <c:v>80.381386136577689</c:v>
                </c:pt>
                <c:pt idx="2522" formatCode="General">
                  <c:v>80.392794800570272</c:v>
                </c:pt>
                <c:pt idx="2523" formatCode="General">
                  <c:v>80.404213541362452</c:v>
                </c:pt>
                <c:pt idx="2524" formatCode="General">
                  <c:v>80.415642403116891</c:v>
                </c:pt>
                <c:pt idx="2525" formatCode="General">
                  <c:v>80.427081430270363</c:v>
                </c:pt>
                <c:pt idx="2526" formatCode="General">
                  <c:v>80.438530667536114</c:v>
                </c:pt>
                <c:pt idx="2527" formatCode="General">
                  <c:v>80.449990159906449</c:v>
                </c:pt>
                <c:pt idx="2528" formatCode="General">
                  <c:v>80.461459952655119</c:v>
                </c:pt>
                <c:pt idx="2529" formatCode="General">
                  <c:v>80.472940091339865</c:v>
                </c:pt>
                <c:pt idx="2530" formatCode="General">
                  <c:v>80.484430621804975</c:v>
                </c:pt>
                <c:pt idx="2531" formatCode="General">
                  <c:v>80.495931590183829</c:v>
                </c:pt>
                <c:pt idx="2532" formatCode="General">
                  <c:v>80.507443042901485</c:v>
                </c:pt>
                <c:pt idx="2533" formatCode="General">
                  <c:v>80.518965026677336</c:v>
                </c:pt>
                <c:pt idx="2534" formatCode="General">
                  <c:v>80.53049758852778</c:v>
                </c:pt>
                <c:pt idx="2535" formatCode="General">
                  <c:v>80.542040775768896</c:v>
                </c:pt>
                <c:pt idx="2536" formatCode="General">
                  <c:v>80.55359463601917</c:v>
                </c:pt>
                <c:pt idx="2537" formatCode="General">
                  <c:v>80.565159217202165</c:v>
                </c:pt>
                <c:pt idx="2538" formatCode="General">
                  <c:v>80.576734567549465</c:v>
                </c:pt>
                <c:pt idx="2539" formatCode="General">
                  <c:v>80.588320735603389</c:v>
                </c:pt>
                <c:pt idx="2540" formatCode="General">
                  <c:v>80.599917770219832</c:v>
                </c:pt>
                <c:pt idx="2541" formatCode="General">
                  <c:v>80.611525720571251</c:v>
                </c:pt>
                <c:pt idx="2542" formatCode="General">
                  <c:v>80.623144636149405</c:v>
                </c:pt>
                <c:pt idx="2543" formatCode="General">
                  <c:v>80.634774566768499</c:v>
                </c:pt>
                <c:pt idx="2544" formatCode="General">
                  <c:v>80.646415562568052</c:v>
                </c:pt>
                <c:pt idx="2545" formatCode="General">
                  <c:v>80.658067674015996</c:v>
                </c:pt>
                <c:pt idx="2546" formatCode="General">
                  <c:v>80.669730951911589</c:v>
                </c:pt>
                <c:pt idx="2547" formatCode="General">
                  <c:v>80.681405447388755</c:v>
                </c:pt>
                <c:pt idx="2548" formatCode="General">
                  <c:v>80.693091211918954</c:v>
                </c:pt>
                <c:pt idx="2549" formatCode="General">
                  <c:v>80.704788297314565</c:v>
                </c:pt>
                <c:pt idx="2550" formatCode="General">
                  <c:v>80.716496755731953</c:v>
                </c:pt>
                <c:pt idx="2551" formatCode="General">
                  <c:v>80.728216639674756</c:v>
                </c:pt>
                <c:pt idx="2552" formatCode="General">
                  <c:v>80.739948001997249</c:v>
                </c:pt>
                <c:pt idx="2553" formatCode="General">
                  <c:v>80.751690895907501</c:v>
                </c:pt>
                <c:pt idx="2554" formatCode="General">
                  <c:v>80.763445374970956</c:v>
                </c:pt>
                <c:pt idx="2555" formatCode="General">
                  <c:v>80.775211493113645</c:v>
                </c:pt>
                <c:pt idx="2556" formatCode="General">
                  <c:v>80.786989304625735</c:v>
                </c:pt>
                <c:pt idx="2557" formatCode="General">
                  <c:v>80.798778864165016</c:v>
                </c:pt>
                <c:pt idx="2558" formatCode="General">
                  <c:v>80.810580226760408</c:v>
                </c:pt>
                <c:pt idx="2559" formatCode="General">
                  <c:v>80.822393447815557</c:v>
                </c:pt>
                <c:pt idx="2560" formatCode="General">
                  <c:v>80.83421858311246</c:v>
                </c:pt>
                <c:pt idx="2561" formatCode="General">
                  <c:v>80.846055688815099</c:v>
                </c:pt>
                <c:pt idx="2562" formatCode="General">
                  <c:v>80.857904821473198</c:v>
                </c:pt>
                <c:pt idx="2563" formatCode="General">
                  <c:v>80.869766038025958</c:v>
                </c:pt>
                <c:pt idx="2564" formatCode="General">
                  <c:v>80.881639395805848</c:v>
                </c:pt>
                <c:pt idx="2565" formatCode="General">
                  <c:v>80.893524952542492</c:v>
                </c:pt>
                <c:pt idx="2566" formatCode="General">
                  <c:v>80.905422766366542</c:v>
                </c:pt>
                <c:pt idx="2567" formatCode="General">
                  <c:v>80.917332895813644</c:v>
                </c:pt>
                <c:pt idx="2568" formatCode="General">
                  <c:v>80.929255399828421</c:v>
                </c:pt>
                <c:pt idx="2569" formatCode="General">
                  <c:v>80.94119033776856</c:v>
                </c:pt>
                <c:pt idx="2570" formatCode="General">
                  <c:v>80.953137769408869</c:v>
                </c:pt>
                <c:pt idx="2571" formatCode="General">
                  <c:v>80.965097754945461</c:v>
                </c:pt>
                <c:pt idx="2572" formatCode="General">
                  <c:v>80.977070354999952</c:v>
                </c:pt>
                <c:pt idx="2573" formatCode="General">
                  <c:v>80.98905563062371</c:v>
                </c:pt>
                <c:pt idx="2574" formatCode="General">
                  <c:v>81.001053643302214</c:v>
                </c:pt>
                <c:pt idx="2575" formatCode="General">
                  <c:v>81.013064454959363</c:v>
                </c:pt>
                <c:pt idx="2576" formatCode="General">
                  <c:v>81.025088127961936</c:v>
                </c:pt>
                <c:pt idx="2577" formatCode="General">
                  <c:v>81.037124725124158</c:v>
                </c:pt>
                <c:pt idx="2578" formatCode="General">
                  <c:v>81.049174309712029</c:v>
                </c:pt>
                <c:pt idx="2579" formatCode="General">
                  <c:v>81.061236945448172</c:v>
                </c:pt>
                <c:pt idx="2580" formatCode="General">
                  <c:v>81.073312696516339</c:v>
                </c:pt>
                <c:pt idx="2581" formatCode="General">
                  <c:v>81.085401627566199</c:v>
                </c:pt>
                <c:pt idx="2582" formatCode="General">
                  <c:v>81.09750380371807</c:v>
                </c:pt>
                <c:pt idx="2583" formatCode="General">
                  <c:v>81.109619290567849</c:v>
                </c:pt>
                <c:pt idx="2584" formatCode="General">
                  <c:v>81.121748154191891</c:v>
                </c:pt>
                <c:pt idx="2585" formatCode="General">
                  <c:v>81.133890461151907</c:v>
                </c:pt>
                <c:pt idx="2586" formatCode="General">
                  <c:v>81.146046278500137</c:v>
                </c:pt>
                <c:pt idx="2587" formatCode="General">
                  <c:v>81.158215673784412</c:v>
                </c:pt>
                <c:pt idx="2588" formatCode="General">
                  <c:v>81.170398715053267</c:v>
                </c:pt>
                <c:pt idx="2589" formatCode="General">
                  <c:v>81.182595470861301</c:v>
                </c:pt>
                <c:pt idx="2590" formatCode="General">
                  <c:v>81.194806010274419</c:v>
                </c:pt>
                <c:pt idx="2591" formatCode="General">
                  <c:v>81.207030402875262</c:v>
                </c:pt>
                <c:pt idx="2592" formatCode="General">
                  <c:v>81.21926871876866</c:v>
                </c:pt>
                <c:pt idx="2593" formatCode="General">
                  <c:v>81.231521028587139</c:v>
                </c:pt>
                <c:pt idx="2594" formatCode="General">
                  <c:v>81.243787403496597</c:v>
                </c:pt>
                <c:pt idx="2595" formatCode="General">
                  <c:v>81.256067915201953</c:v>
                </c:pt>
                <c:pt idx="2596" formatCode="General">
                  <c:v>81.26836263595294</c:v>
                </c:pt>
                <c:pt idx="2597" formatCode="General">
                  <c:v>81.28067163854989</c:v>
                </c:pt>
                <c:pt idx="2598" formatCode="General">
                  <c:v>81.29299499634979</c:v>
                </c:pt>
                <c:pt idx="2599" formatCode="General">
                  <c:v>81.305332783272121</c:v>
                </c:pt>
                <c:pt idx="2600" formatCode="General">
                  <c:v>81.317685073805109</c:v>
                </c:pt>
                <c:pt idx="2601" formatCode="General">
                  <c:v>81.330051943011824</c:v>
                </c:pt>
                <c:pt idx="2602" formatCode="General">
                  <c:v>81.342433466536448</c:v>
                </c:pt>
                <c:pt idx="2603" formatCode="General">
                  <c:v>81.354829720610638</c:v>
                </c:pt>
                <c:pt idx="2604" formatCode="General">
                  <c:v>81.367240782059952</c:v>
                </c:pt>
                <c:pt idx="2605" formatCode="General">
                  <c:v>81.379666728310411</c:v>
                </c:pt>
                <c:pt idx="2606" formatCode="General">
                  <c:v>81.392107637395128</c:v>
                </c:pt>
                <c:pt idx="2607" formatCode="General">
                  <c:v>81.404563587960951</c:v>
                </c:pt>
                <c:pt idx="2608" formatCode="General">
                  <c:v>81.417034659275345</c:v>
                </c:pt>
                <c:pt idx="2609" formatCode="General">
                  <c:v>81.429520931233327</c:v>
                </c:pt>
                <c:pt idx="2610" formatCode="General">
                  <c:v>81.442022484364372</c:v>
                </c:pt>
                <c:pt idx="2611" formatCode="General">
                  <c:v>81.454539399839604</c:v>
                </c:pt>
                <c:pt idx="2612" formatCode="General">
                  <c:v>81.467071759479012</c:v>
                </c:pt>
                <c:pt idx="2613" formatCode="General">
                  <c:v>81.479619645758703</c:v>
                </c:pt>
                <c:pt idx="2614" formatCode="General">
                  <c:v>81.492183141818373</c:v>
                </c:pt>
                <c:pt idx="2615" formatCode="General">
                  <c:v>81.504762331468839</c:v>
                </c:pt>
                <c:pt idx="2616" formatCode="General">
                  <c:v>81.517357299199617</c:v>
                </c:pt>
                <c:pt idx="2617" formatCode="General">
                  <c:v>81.529968130186774</c:v>
                </c:pt>
                <c:pt idx="2618" formatCode="General">
                  <c:v>81.542594910300693</c:v>
                </c:pt>
                <c:pt idx="2619" formatCode="General">
                  <c:v>81.555237726114086</c:v>
                </c:pt>
                <c:pt idx="2620" formatCode="General">
                  <c:v>81.567896664910165</c:v>
                </c:pt>
                <c:pt idx="2621" formatCode="General">
                  <c:v>81.5805718146907</c:v>
                </c:pt>
                <c:pt idx="2622" formatCode="General">
                  <c:v>81.593263264184515</c:v>
                </c:pt>
                <c:pt idx="2623" formatCode="General">
                  <c:v>81.605971102855875</c:v>
                </c:pt>
                <c:pt idx="2624" formatCode="General">
                  <c:v>81.61869542091307</c:v>
                </c:pt>
                <c:pt idx="2625" formatCode="General">
                  <c:v>81.631436309317195</c:v>
                </c:pt>
                <c:pt idx="2626" formatCode="General">
                  <c:v>81.644193859790889</c:v>
                </c:pt>
                <c:pt idx="2627" formatCode="General">
                  <c:v>81.656968164827447</c:v>
                </c:pt>
                <c:pt idx="2628" formatCode="General">
                  <c:v>81.669759317699857</c:v>
                </c:pt>
                <c:pt idx="2629" formatCode="General">
                  <c:v>81.682567412470064</c:v>
                </c:pt>
                <c:pt idx="2630" formatCode="General">
                  <c:v>81.695392543998423</c:v>
                </c:pt>
                <c:pt idx="2631" formatCode="General">
                  <c:v>81.70823480795319</c:v>
                </c:pt>
                <c:pt idx="2632" formatCode="General">
                  <c:v>81.72109430082017</c:v>
                </c:pt>
                <c:pt idx="2633" formatCode="General">
                  <c:v>81.733971119912724</c:v>
                </c:pt>
                <c:pt idx="2634" formatCode="General">
                  <c:v>81.746865363381545</c:v>
                </c:pt>
                <c:pt idx="2635" formatCode="General">
                  <c:v>81.759777130224961</c:v>
                </c:pt>
                <c:pt idx="2636" formatCode="General">
                  <c:v>81.772706520299153</c:v>
                </c:pt>
                <c:pt idx="2637" formatCode="General">
                  <c:v>81.785653634328696</c:v>
                </c:pt>
                <c:pt idx="2638" formatCode="General">
                  <c:v>81.798618573917111</c:v>
                </c:pt>
                <c:pt idx="2639" formatCode="General">
                  <c:v>81.811601441557684</c:v>
                </c:pt>
                <c:pt idx="2640" formatCode="General">
                  <c:v>81.824602340644475</c:v>
                </c:pt>
                <c:pt idx="2641" formatCode="General">
                  <c:v>81.837621375483394</c:v>
                </c:pt>
                <c:pt idx="2642" formatCode="General">
                  <c:v>81.850658651303547</c:v>
                </c:pt>
                <c:pt idx="2643" formatCode="General">
                  <c:v>81.863714274268744</c:v>
                </c:pt>
                <c:pt idx="2644" formatCode="General">
                  <c:v>81.876788351489182</c:v>
                </c:pt>
                <c:pt idx="2645" formatCode="General">
                  <c:v>81.88988099103328</c:v>
                </c:pt>
                <c:pt idx="2646" formatCode="General">
                  <c:v>81.902992301939761</c:v>
                </c:pt>
                <c:pt idx="2647" formatCode="General">
                  <c:v>81.916122394229916</c:v>
                </c:pt>
                <c:pt idx="2648" formatCode="General">
                  <c:v>81.929271378920049</c:v>
                </c:pt>
                <c:pt idx="2649" formatCode="General">
                  <c:v>81.942439368034101</c:v>
                </c:pt>
                <c:pt idx="2650" formatCode="General">
                  <c:v>81.955626474616594</c:v>
                </c:pt>
                <c:pt idx="2651" formatCode="General">
                  <c:v>81.968832812745603</c:v>
                </c:pt>
                <c:pt idx="2652" formatCode="General">
                  <c:v>81.982058497546163</c:v>
                </c:pt>
                <c:pt idx="2653" formatCode="General">
                  <c:v>81.995303645203634</c:v>
                </c:pt>
                <c:pt idx="2654" formatCode="General">
                  <c:v>82.008568372977578</c:v>
                </c:pt>
                <c:pt idx="2655" formatCode="General">
                  <c:v>82.021852799215623</c:v>
                </c:pt>
                <c:pt idx="2656" formatCode="General">
                  <c:v>82.035157043367704</c:v>
                </c:pt>
                <c:pt idx="2657" formatCode="General">
                  <c:v>82.048481226000462</c:v>
                </c:pt>
                <c:pt idx="2658" formatCode="General">
                  <c:v>82.061825468811989</c:v>
                </c:pt>
                <c:pt idx="2659" formatCode="General">
                  <c:v>82.075189894646655</c:v>
                </c:pt>
                <c:pt idx="2660" formatCode="General">
                  <c:v>82.088574627510354</c:v>
                </c:pt>
                <c:pt idx="2661" formatCode="General">
                  <c:v>82.101979792585908</c:v>
                </c:pt>
                <c:pt idx="2662" formatCode="General">
                  <c:v>82.115405516248799</c:v>
                </c:pt>
                <c:pt idx="2663" formatCode="General">
                  <c:v>82.128851926083101</c:v>
                </c:pt>
                <c:pt idx="2664" formatCode="General">
                  <c:v>82.14231915089772</c:v>
                </c:pt>
                <c:pt idx="2665" formatCode="General">
                  <c:v>82.155807320742952</c:v>
                </c:pt>
                <c:pt idx="2666" formatCode="General">
                  <c:v>82.169316566927279</c:v>
                </c:pt>
                <c:pt idx="2667" formatCode="General">
                  <c:v>82.182847022034451</c:v>
                </c:pt>
                <c:pt idx="2668" formatCode="General">
                  <c:v>82.196398819940896</c:v>
                </c:pt>
                <c:pt idx="2669" formatCode="General">
                  <c:v>82.209972095833464</c:v>
                </c:pt>
                <c:pt idx="2670" formatCode="General">
                  <c:v>82.223566986227382</c:v>
                </c:pt>
                <c:pt idx="2671" formatCode="General">
                  <c:v>82.237183628984653</c:v>
                </c:pt>
                <c:pt idx="2672" formatCode="General">
                  <c:v>82.250822163332657</c:v>
                </c:pt>
                <c:pt idx="2673" formatCode="General">
                  <c:v>82.264482729883184</c:v>
                </c:pt>
                <c:pt idx="2674" formatCode="General">
                  <c:v>82.2781654706518</c:v>
                </c:pt>
                <c:pt idx="2675" formatCode="General">
                  <c:v>82.291870529077428</c:v>
                </c:pt>
                <c:pt idx="2676" formatCode="General">
                  <c:v>82.305598050042505</c:v>
                </c:pt>
                <c:pt idx="2677" formatCode="General">
                  <c:v>82.319348179893268</c:v>
                </c:pt>
                <c:pt idx="2678" formatCode="General">
                  <c:v>82.33312106646062</c:v>
                </c:pt>
                <c:pt idx="2679" formatCode="General">
                  <c:v>82.346916859081233</c:v>
                </c:pt>
                <c:pt idx="2680" formatCode="General">
                  <c:v>82.360735708619103</c:v>
                </c:pt>
                <c:pt idx="2681" formatCode="General">
                  <c:v>82.374577767487409</c:v>
                </c:pt>
                <c:pt idx="2682" formatCode="General">
                  <c:v>82.388443189670966</c:v>
                </c:pt>
                <c:pt idx="2683" formatCode="General">
                  <c:v>82.402332130748931</c:v>
                </c:pt>
                <c:pt idx="2684" formatCode="General">
                  <c:v>82.416244747917901</c:v>
                </c:pt>
                <c:pt idx="2685" formatCode="General">
                  <c:v>82.430181200015653</c:v>
                </c:pt>
                <c:pt idx="2686" formatCode="General">
                  <c:v>82.444141647545123</c:v>
                </c:pt>
                <c:pt idx="2687" formatCode="General">
                  <c:v>82.458126252698904</c:v>
                </c:pt>
                <c:pt idx="2688" formatCode="General">
                  <c:v>82.47213517938421</c:v>
                </c:pt>
                <c:pt idx="2689" formatCode="General">
                  <c:v>82.486168593248394</c:v>
                </c:pt>
                <c:pt idx="2690" formatCode="General">
                  <c:v>82.500226661704787</c:v>
                </c:pt>
                <c:pt idx="2691" formatCode="General">
                  <c:v>82.514309553959166</c:v>
                </c:pt>
                <c:pt idx="2692" formatCode="General">
                  <c:v>82.528417441036694</c:v>
                </c:pt>
                <c:pt idx="2693" formatCode="General">
                  <c:v>82.54255049580938</c:v>
                </c:pt>
                <c:pt idx="2694" formatCode="General">
                  <c:v>82.556708893024023</c:v>
                </c:pt>
                <c:pt idx="2695" formatCode="General">
                  <c:v>82.570892809330786</c:v>
                </c:pt>
                <c:pt idx="2696" formatCode="General">
                  <c:v>82.585102423312293</c:v>
                </c:pt>
                <c:pt idx="2697" formatCode="General">
                  <c:v>82.599337915513289</c:v>
                </c:pt>
                <c:pt idx="2698" formatCode="General">
                  <c:v>82.613599468470866</c:v>
                </c:pt>
                <c:pt idx="2699" formatCode="General">
                  <c:v>82.627887266745333</c:v>
                </c:pt>
                <c:pt idx="2700" formatCode="General">
                  <c:v>82.642201496951699</c:v>
                </c:pt>
                <c:pt idx="2701" formatCode="General">
                  <c:v>82.656542347791742</c:v>
                </c:pt>
                <c:pt idx="2702" formatCode="General">
                  <c:v>82.670910010086743</c:v>
                </c:pt>
                <c:pt idx="2703" formatCode="General">
                  <c:v>82.685304676810972</c:v>
                </c:pt>
                <c:pt idx="2704" formatCode="General">
                  <c:v>82.699726543125593</c:v>
                </c:pt>
                <c:pt idx="2705" formatCode="General">
                  <c:v>82.714175806413621</c:v>
                </c:pt>
                <c:pt idx="2706" formatCode="General">
                  <c:v>82.728652666315327</c:v>
                </c:pt>
                <c:pt idx="2707" formatCode="General">
                  <c:v>82.743157324764411</c:v>
                </c:pt>
                <c:pt idx="2708" formatCode="General">
                  <c:v>82.757689986025071</c:v>
                </c:pt>
                <c:pt idx="2709" formatCode="General">
                  <c:v>82.772250856729642</c:v>
                </c:pt>
                <c:pt idx="2710" formatCode="General">
                  <c:v>82.786840145917068</c:v>
                </c:pt>
                <c:pt idx="2711" formatCode="General">
                  <c:v>82.801458065072438</c:v>
                </c:pt>
                <c:pt idx="2712" formatCode="General">
                  <c:v>82.816104828166857</c:v>
                </c:pt>
                <c:pt idx="2713" formatCode="General">
                  <c:v>82.83078065169866</c:v>
                </c:pt>
                <c:pt idx="2714" formatCode="General">
                  <c:v>82.845485754735165</c:v>
                </c:pt>
                <c:pt idx="2715" formatCode="General">
                  <c:v>82.860220358955416</c:v>
                </c:pt>
                <c:pt idx="2716" formatCode="General">
                  <c:v>82.874984688693985</c:v>
                </c:pt>
                <c:pt idx="2717" formatCode="General">
                  <c:v>82.889778970985446</c:v>
                </c:pt>
                <c:pt idx="2718" formatCode="General">
                  <c:v>82.904603435610056</c:v>
                </c:pt>
                <c:pt idx="2719" formatCode="General">
                  <c:v>82.919458315140247</c:v>
                </c:pt>
                <c:pt idx="2720" formatCode="General">
                  <c:v>82.934343844988263</c:v>
                </c:pt>
                <c:pt idx="2721" formatCode="General">
                  <c:v>82.949260263454789</c:v>
                </c:pt>
                <c:pt idx="2722" formatCode="General">
                  <c:v>82.964207811778664</c:v>
                </c:pt>
                <c:pt idx="2723" formatCode="General">
                  <c:v>82.979186734187664</c:v>
                </c:pt>
                <c:pt idx="2724" formatCode="General">
                  <c:v>82.994197277950391</c:v>
                </c:pt>
                <c:pt idx="2725" formatCode="General">
                  <c:v>83.009239693429521</c:v>
                </c:pt>
                <c:pt idx="2726" formatCode="General">
                  <c:v>83.024314234135929</c:v>
                </c:pt>
                <c:pt idx="2727" formatCode="General">
                  <c:v>83.039421156784329</c:v>
                </c:pt>
                <c:pt idx="2728" formatCode="General">
                  <c:v>83.054560721349972</c:v>
                </c:pt>
                <c:pt idx="2729" formatCode="General">
                  <c:v>83.069733191126801</c:v>
                </c:pt>
                <c:pt idx="2730" formatCode="General">
                  <c:v>83.084938832786776</c:v>
                </c:pt>
                <c:pt idx="2731" formatCode="General">
                  <c:v>83.100177916440728</c:v>
                </c:pt>
                <c:pt idx="2732" formatCode="General">
                  <c:v>83.115450715700504</c:v>
                </c:pt>
                <c:pt idx="2733" formatCode="General">
                  <c:v>83.130757507742601</c:v>
                </c:pt>
                <c:pt idx="2734" formatCode="General">
                  <c:v>83.146098573373322</c:v>
                </c:pt>
                <c:pt idx="2735" formatCode="General">
                  <c:v>83.161474197095373</c:v>
                </c:pt>
                <c:pt idx="2736" formatCode="General">
                  <c:v>83.176884667176211</c:v>
                </c:pt>
                <c:pt idx="2737" formatCode="General">
                  <c:v>83.192330275717751</c:v>
                </c:pt>
                <c:pt idx="2738" formatCode="General">
                  <c:v>83.207811318728005</c:v>
                </c:pt>
                <c:pt idx="2739" formatCode="General">
                  <c:v>83.22332809619428</c:v>
                </c:pt>
                <c:pt idx="2740" formatCode="General">
                  <c:v>83.238880912158194</c:v>
                </c:pt>
                <c:pt idx="2741" formatCode="General">
                  <c:v>83.254470074792565</c:v>
                </c:pt>
                <c:pt idx="2742" formatCode="General">
                  <c:v>83.270095896480029</c:v>
                </c:pt>
                <c:pt idx="2743" formatCode="General">
                  <c:v>83.285758693893783</c:v>
                </c:pt>
                <c:pt idx="2744" formatCode="General">
                  <c:v>83.301458788080112</c:v>
                </c:pt>
                <c:pt idx="2745" formatCode="General">
                  <c:v>83.317196504543205</c:v>
                </c:pt>
                <c:pt idx="2746" formatCode="General">
                  <c:v>83.332972173331825</c:v>
                </c:pt>
                <c:pt idx="2747" formatCode="General">
                  <c:v>83.348786129128385</c:v>
                </c:pt>
                <c:pt idx="2748" formatCode="General">
                  <c:v>83.36463871134012</c:v>
                </c:pt>
                <c:pt idx="2749" formatCode="General">
                  <c:v>83.3805302641926</c:v>
                </c:pt>
                <c:pt idx="2750" formatCode="General">
                  <c:v>83.396461136825721</c:v>
                </c:pt>
                <c:pt idx="2751" formatCode="General">
                  <c:v>83.412431683392057</c:v>
                </c:pt>
                <c:pt idx="2752" formatCode="General">
                  <c:v>83.428442263157748</c:v>
                </c:pt>
                <c:pt idx="2753" formatCode="General">
                  <c:v>83.444493240606079</c:v>
                </c:pt>
                <c:pt idx="2754" formatCode="General">
                  <c:v>83.460584985543704</c:v>
                </c:pt>
                <c:pt idx="2755" formatCode="General">
                  <c:v>83.47671787320968</c:v>
                </c:pt>
                <c:pt idx="2756" formatCode="General">
                  <c:v>83.492892284387381</c:v>
                </c:pt>
                <c:pt idx="2757" formatCode="General">
                  <c:v>83.509108605519415</c:v>
                </c:pt>
                <c:pt idx="2758" formatCode="General">
                  <c:v>83.525367228825473</c:v>
                </c:pt>
                <c:pt idx="2759" formatCode="General">
                  <c:v>83.541668552423516</c:v>
                </c:pt>
                <c:pt idx="2760" formatCode="General">
                  <c:v>83.558012980454237</c:v>
                </c:pt>
                <c:pt idx="2761" formatCode="General">
                  <c:v>83.574400923208657</c:v>
                </c:pt>
                <c:pt idx="2762" formatCode="General">
                  <c:v>83.59083279725958</c:v>
                </c:pt>
                <c:pt idx="2763" formatCode="General">
                  <c:v>83.607309025596322</c:v>
                </c:pt>
                <c:pt idx="2764" formatCode="General">
                  <c:v>83.623830037763454</c:v>
                </c:pt>
                <c:pt idx="2765" formatCode="General">
                  <c:v>83.64039627000318</c:v>
                </c:pt>
                <c:pt idx="2766" formatCode="General">
                  <c:v>83.657008165401891</c:v>
                </c:pt>
                <c:pt idx="2767" formatCode="General">
                  <c:v>83.673666174040676</c:v>
                </c:pt>
                <c:pt idx="2768" formatCode="General">
                  <c:v>83.690370753150276</c:v>
                </c:pt>
                <c:pt idx="2769" formatCode="General">
                  <c:v>83.707122367270344</c:v>
                </c:pt>
                <c:pt idx="2770" formatCode="General">
                  <c:v>83.723921488413339</c:v>
                </c:pt>
                <c:pt idx="2771" formatCode="General">
                  <c:v>83.740768596233124</c:v>
                </c:pt>
                <c:pt idx="2772" formatCode="General">
                  <c:v>83.757664178198453</c:v>
                </c:pt>
                <c:pt idx="2773" formatCode="General">
                  <c:v>83.774608729771671</c:v>
                </c:pt>
                <c:pt idx="2774" formatCode="General">
                  <c:v>83.791602754592503</c:v>
                </c:pt>
                <c:pt idx="2775" formatCode="General">
                  <c:v>83.808646764667401</c:v>
                </c:pt>
                <c:pt idx="2776" formatCode="General">
                  <c:v>83.8257412805645</c:v>
                </c:pt>
                <c:pt idx="2777" formatCode="General">
                  <c:v>83.84288683161455</c:v>
                </c:pt>
                <c:pt idx="2778" formatCode="General">
                  <c:v>83.860083956117705</c:v>
                </c:pt>
                <c:pt idx="2779" formatCode="General">
                  <c:v>83.877333201556866</c:v>
                </c:pt>
                <c:pt idx="2780" formatCode="General">
                  <c:v>83.89463512481737</c:v>
                </c:pt>
                <c:pt idx="2781" formatCode="General">
                  <c:v>83.91199029241362</c:v>
                </c:pt>
                <c:pt idx="2782" formatCode="General">
                  <c:v>83.929399280722549</c:v>
                </c:pt>
                <c:pt idx="2783" formatCode="General">
                  <c:v>83.946862676224697</c:v>
                </c:pt>
                <c:pt idx="2784" formatCode="General">
                  <c:v>83.964381075752613</c:v>
                </c:pt>
                <c:pt idx="2785" formatCode="General">
                  <c:v>83.981955086747263</c:v>
                </c:pt>
                <c:pt idx="2786" formatCode="General">
                  <c:v>83.999585327522652</c:v>
                </c:pt>
                <c:pt idx="2787" formatCode="General">
                  <c:v>84.01727242753887</c:v>
                </c:pt>
                <c:pt idx="2788" formatCode="General">
                  <c:v>84.035017027684177</c:v>
                </c:pt>
                <c:pt idx="2789" formatCode="General">
                  <c:v>84.052819780566026</c:v>
                </c:pt>
                <c:pt idx="2790" formatCode="General">
                  <c:v>84.070681350811924</c:v>
                </c:pt>
                <c:pt idx="2791" formatCode="General">
                  <c:v>84.088602415380109</c:v>
                </c:pt>
                <c:pt idx="2792" formatCode="General">
                  <c:v>84.106583663880627</c:v>
                </c:pt>
                <c:pt idx="2793" formatCode="General">
                  <c:v>84.124625798907232</c:v>
                </c:pt>
                <c:pt idx="2794" formatCode="General">
                  <c:v>84.142729536380472</c:v>
                </c:pt>
                <c:pt idx="2795" formatCode="General">
                  <c:v>84.160895605902624</c:v>
                </c:pt>
                <c:pt idx="2796" formatCode="General">
                  <c:v>84.179124751124561</c:v>
                </c:pt>
                <c:pt idx="2797" formatCode="General">
                  <c:v>84.197417730125665</c:v>
                </c:pt>
                <c:pt idx="2798" formatCode="General">
                  <c:v>84.215775315806738</c:v>
                </c:pt>
                <c:pt idx="2799" formatCode="General">
                  <c:v>84.234198296296881</c:v>
                </c:pt>
                <c:pt idx="2800" formatCode="General">
                  <c:v>84.252687475374742</c:v>
                </c:pt>
                <c:pt idx="2801" formatCode="General">
                  <c:v>84.271243672904831</c:v>
                </c:pt>
                <c:pt idx="2802" formatCode="General">
                  <c:v>84.289867725289554</c:v>
                </c:pt>
                <c:pt idx="2803" formatCode="General">
                  <c:v>84.308560485937733</c:v>
                </c:pt>
                <c:pt idx="2804" formatCode="General">
                  <c:v>84.327322825750002</c:v>
                </c:pt>
                <c:pt idx="2805" formatCode="General">
                  <c:v>84.34615563362253</c:v>
                </c:pt>
                <c:pt idx="2806" formatCode="General">
                  <c:v>84.365059816969165</c:v>
                </c:pt>
                <c:pt idx="2807" formatCode="General">
                  <c:v>84.38403630226324</c:v>
                </c:pt>
                <c:pt idx="2808" formatCode="General">
                  <c:v>84.403086035599884</c:v>
                </c:pt>
                <c:pt idx="2809" formatCode="General">
                  <c:v>84.422209983279856</c:v>
                </c:pt>
                <c:pt idx="2810" formatCode="General">
                  <c:v>84.441409132415657</c:v>
                </c:pt>
                <c:pt idx="2811" formatCode="General">
                  <c:v>84.46068449156131</c:v>
                </c:pt>
                <c:pt idx="2812" formatCode="General">
                  <c:v>84.480037091366711</c:v>
                </c:pt>
                <c:pt idx="2813" formatCode="General">
                  <c:v>84.499467985257752</c:v>
                </c:pt>
                <c:pt idx="2814" formatCode="General">
                  <c:v>84.518978250143618</c:v>
                </c:pt>
                <c:pt idx="2815" formatCode="General">
                  <c:v>84.538568987152431</c:v>
                </c:pt>
                <c:pt idx="2816" formatCode="General">
                  <c:v>84.558241322396668</c:v>
                </c:pt>
                <c:pt idx="2817" formatCode="General">
                  <c:v>84.577996407769902</c:v>
                </c:pt>
                <c:pt idx="2818" formatCode="General">
                  <c:v>84.597835421776452</c:v>
                </c:pt>
                <c:pt idx="2819" formatCode="General">
                  <c:v>84.617759570395464</c:v>
                </c:pt>
                <c:pt idx="2820" formatCode="General">
                  <c:v>84.637770087981352</c:v>
                </c:pt>
                <c:pt idx="2821" formatCode="General">
                  <c:v>84.657868238202497</c:v>
                </c:pt>
                <c:pt idx="2822" formatCode="General">
                  <c:v>84.67805531501989</c:v>
                </c:pt>
                <c:pt idx="2823" formatCode="General">
                  <c:v>84.698332643708397</c:v>
                </c:pt>
                <c:pt idx="2824" formatCode="General">
                  <c:v>84.718701581922232</c:v>
                </c:pt>
                <c:pt idx="2825" formatCode="General">
                  <c:v>84.739163520807608</c:v>
                </c:pt>
                <c:pt idx="2826" formatCode="General">
                  <c:v>84.759719886164774</c:v>
                </c:pt>
                <c:pt idx="2827" formatCode="General">
                  <c:v>84.780372139662205</c:v>
                </c:pt>
                <c:pt idx="2828" formatCode="General">
                  <c:v>84.801121780105973</c:v>
                </c:pt>
                <c:pt idx="2829" formatCode="General">
                  <c:v>84.821970344767223</c:v>
                </c:pt>
                <c:pt idx="2830" formatCode="General">
                  <c:v>84.842919410771117</c:v>
                </c:pt>
                <c:pt idx="2831" formatCode="General">
                  <c:v>84.863970596550672</c:v>
                </c:pt>
                <c:pt idx="2832" formatCode="General">
                  <c:v>84.885125563369371</c:v>
                </c:pt>
                <c:pt idx="2833" formatCode="General">
                  <c:v>84.906386016916443</c:v>
                </c:pt>
                <c:pt idx="2834" formatCode="General">
                  <c:v>84.927753708979097</c:v>
                </c:pt>
                <c:pt idx="2835" formatCode="General">
                  <c:v>84.949230439196327</c:v>
                </c:pt>
                <c:pt idx="2836" formatCode="General">
                  <c:v>84.970818056899162</c:v>
                </c:pt>
                <c:pt idx="2837" formatCode="General">
                  <c:v>84.992518463042728</c:v>
                </c:pt>
                <c:pt idx="2838" formatCode="General">
                  <c:v>85.014333612235532</c:v>
                </c:pt>
                <c:pt idx="2839" formatCode="General">
                  <c:v>85.036265514872156</c:v>
                </c:pt>
                <c:pt idx="2840" formatCode="General">
                  <c:v>85.058316239376055</c:v>
                </c:pt>
                <c:pt idx="2841" formatCode="General">
                  <c:v>85.080487914559029</c:v>
                </c:pt>
                <c:pt idx="2842" formatCode="General">
                  <c:v>85.102782732105197</c:v>
                </c:pt>
                <c:pt idx="2843" formatCode="General">
                  <c:v>85.125202949187539</c:v>
                </c:pt>
                <c:pt idx="2844" formatCode="General">
                  <c:v>85.147750891225641</c:v>
                </c:pt>
                <c:pt idx="2845" formatCode="General">
                  <c:v>85.170428954794062</c:v>
                </c:pt>
                <c:pt idx="2846" formatCode="General">
                  <c:v>85.193239610691563</c:v>
                </c:pt>
                <c:pt idx="2847" formatCode="General">
                  <c:v>85.216185407182167</c:v>
                </c:pt>
                <c:pt idx="2848" formatCode="General">
                  <c:v>85.239268973419883</c:v>
                </c:pt>
                <c:pt idx="2849" formatCode="General">
                  <c:v>85.262493023069837</c:v>
                </c:pt>
                <c:pt idx="2850" formatCode="General">
                  <c:v>85.285860358140155</c:v>
                </c:pt>
                <c:pt idx="2851" formatCode="General">
                  <c:v>85.309373873039249</c:v>
                </c:pt>
                <c:pt idx="2852" formatCode="General">
                  <c:v>85.333036558875136</c:v>
                </c:pt>
                <c:pt idx="2853" formatCode="General">
                  <c:v>85.356851508014614</c:v>
                </c:pt>
                <c:pt idx="2854" formatCode="General">
                  <c:v>85.380821918921896</c:v>
                </c:pt>
                <c:pt idx="2855" formatCode="General">
                  <c:v>85.404951101297371</c:v>
                </c:pt>
                <c:pt idx="2856" formatCode="General">
                  <c:v>85.429242481540143</c:v>
                </c:pt>
                <c:pt idx="2857" formatCode="General">
                  <c:v>85.453699608559134</c:v>
                </c:pt>
                <c:pt idx="2858" formatCode="General">
                  <c:v>85.478326159960488</c:v>
                </c:pt>
                <c:pt idx="2859" formatCode="General">
                  <c:v>85.503125948641411</c:v>
                </c:pt>
                <c:pt idx="2860" formatCode="General">
                  <c:v>85.528102929823277</c:v>
                </c:pt>
                <c:pt idx="2861" formatCode="General">
                  <c:v>85.55326120856077</c:v>
                </c:pt>
                <c:pt idx="2862" formatCode="General">
                  <c:v>85.578605047766231</c:v>
                </c:pt>
                <c:pt idx="2863" formatCode="General">
                  <c:v>85.60413887679357</c:v>
                </c:pt>
                <c:pt idx="2864" formatCode="General">
                  <c:v>85.629867300629911</c:v>
                </c:pt>
                <c:pt idx="2865" formatCode="General">
                  <c:v>85.655795109748226</c:v>
                </c:pt>
                <c:pt idx="2866" formatCode="General">
                  <c:v>85.681927290679852</c:v>
                </c:pt>
                <c:pt idx="2867" formatCode="General">
                  <c:v>85.708269037372446</c:v>
                </c:pt>
                <c:pt idx="2868" formatCode="General">
                  <c:v>85.734825763405127</c:v>
                </c:pt>
                <c:pt idx="2869" formatCode="General">
                  <c:v>85.761603115141753</c:v>
                </c:pt>
                <c:pt idx="2870" formatCode="General">
                  <c:v>85.788606985911258</c:v>
                </c:pt>
                <c:pt idx="2871" formatCode="General">
                  <c:v>85.815843531314727</c:v>
                </c:pt>
                <c:pt idx="2872" formatCode="General">
                  <c:v>85.843319185770582</c:v>
                </c:pt>
                <c:pt idx="2873" formatCode="General">
                  <c:v>85.871040680421899</c:v>
                </c:pt>
                <c:pt idx="2874" formatCode="General">
                  <c:v>85.899015062545487</c:v>
                </c:pt>
                <c:pt idx="2875" formatCode="General">
                  <c:v>85.927249716619258</c:v>
                </c:pt>
                <c:pt idx="2876" formatCode="General">
                  <c:v>85.955752387223797</c:v>
                </c:pt>
                <c:pt idx="2877" formatCode="General">
                  <c:v>85.98453120397707</c:v>
                </c:pt>
                <c:pt idx="2878" formatCode="General">
                  <c:v>86.013594708726743</c:v>
                </c:pt>
                <c:pt idx="2879" formatCode="General">
                  <c:v>86.042951885254354</c:v>
                </c:pt>
                <c:pt idx="2880" formatCode="General">
                  <c:v>86.072612191780877</c:v>
                </c:pt>
                <c:pt idx="2881" formatCode="General">
                  <c:v>86.102585596602026</c:v>
                </c:pt>
                <c:pt idx="2882" formatCode="General">
                  <c:v>86.132882617229626</c:v>
                </c:pt>
                <c:pt idx="2883" formatCode="General">
                  <c:v>86.163514363468806</c:v>
                </c:pt>
                <c:pt idx="2884" formatCode="General">
                  <c:v>86.194492584924916</c:v>
                </c:pt>
                <c:pt idx="2885" formatCode="General">
                  <c:v>86.225829723508767</c:v>
                </c:pt>
                <c:pt idx="2886" formatCode="General">
                  <c:v>86.257538971597</c:v>
                </c:pt>
                <c:pt idx="2887" formatCode="General">
                  <c:v>86.289634336608771</c:v>
                </c:pt>
                <c:pt idx="2888" formatCode="General">
                  <c:v>86.322130712883876</c:v>
                </c:pt>
                <c:pt idx="2889" formatCode="General">
                  <c:v>86.355043961895021</c:v>
                </c:pt>
                <c:pt idx="2890" formatCode="General">
                  <c:v>86.388391002004411</c:v>
                </c:pt>
                <c:pt idx="2891" formatCode="General">
                  <c:v>86.422189909187352</c:v>
                </c:pt>
                <c:pt idx="2892" formatCode="General">
                  <c:v>86.456460030402809</c:v>
                </c:pt>
                <c:pt idx="2893" formatCode="General">
                  <c:v>86.49122211160352</c:v>
                </c:pt>
                <c:pt idx="2894" formatCode="General">
                  <c:v>86.526498442759831</c:v>
                </c:pt>
                <c:pt idx="2895" formatCode="General">
                  <c:v>86.562313022738792</c:v>
                </c:pt>
                <c:pt idx="2896" formatCode="General">
                  <c:v>86.598691747458744</c:v>
                </c:pt>
                <c:pt idx="2897" formatCode="General">
                  <c:v>86.635662625456575</c:v>
                </c:pt>
                <c:pt idx="2898" formatCode="General">
                  <c:v>86.67325602590212</c:v>
                </c:pt>
                <c:pt idx="2899" formatCode="General">
                  <c:v>86.711504965222645</c:v>
                </c:pt>
                <c:pt idx="2900" formatCode="General">
                  <c:v>86.750445439931809</c:v>
                </c:pt>
                <c:pt idx="2901" formatCode="General">
                  <c:v>86.790116815084787</c:v>
                </c:pt>
                <c:pt idx="2902" formatCode="General">
                  <c:v>86.830562280136959</c:v>
                </c:pt>
                <c:pt idx="2903" formatCode="General">
                  <c:v>86.871829387043078</c:v>
                </c:pt>
                <c:pt idx="2904" formatCode="General">
                  <c:v>86.913970689449357</c:v>
                </c:pt>
                <c:pt idx="2905" formatCode="General">
                  <c:v>86.95704450715283</c:v>
                </c:pt>
                <c:pt idx="2906" formatCode="General">
                  <c:v>87.001115847134002</c:v>
                </c:pt>
                <c:pt idx="2907" formatCode="General">
                  <c:v>87.046257522143037</c:v>
                </c:pt>
                <c:pt idx="2908" formatCode="General">
                  <c:v>87.092551521108021</c:v>
                </c:pt>
                <c:pt idx="2909" formatCode="General">
                  <c:v>87.140090704155199</c:v>
                </c:pt>
                <c:pt idx="2910" formatCode="General">
                  <c:v>87.188980921237203</c:v>
                </c:pt>
                <c:pt idx="2911" formatCode="General">
                  <c:v>87.239343691089204</c:v>
                </c:pt>
                <c:pt idx="2912" formatCode="General">
                  <c:v>87.291319632558114</c:v>
                </c:pt>
                <c:pt idx="2913" formatCode="General">
                  <c:v>87.345072923198813</c:v>
                </c:pt>
                <c:pt idx="2914" formatCode="General">
                  <c:v>87.400797187011989</c:v>
                </c:pt>
                <c:pt idx="2915" formatCode="General">
                  <c:v>87.458723412980888</c:v>
                </c:pt>
                <c:pt idx="2916" formatCode="General">
                  <c:v>87.519130829838886</c:v>
                </c:pt>
                <c:pt idx="2917" formatCode="General">
                  <c:v>87.582362205327172</c:v>
                </c:pt>
                <c:pt idx="2918" formatCode="General">
                  <c:v>87.648845984654059</c:v>
                </c:pt>
                <c:pt idx="2919" formatCode="General">
                  <c:v>87.719129410517269</c:v>
                </c:pt>
                <c:pt idx="2920" formatCode="General">
                  <c:v>87.793930097270561</c:v>
                </c:pt>
                <c:pt idx="2921" formatCode="General">
                  <c:v>87.874220388472168</c:v>
                </c:pt>
                <c:pt idx="2922" formatCode="General">
                  <c:v>87.961374144698297</c:v>
                </c:pt>
                <c:pt idx="2923" formatCode="General">
                  <c:v>88.057443585103172</c:v>
                </c:pt>
                <c:pt idx="2924" formatCode="General">
                  <c:v>88.165741977666883</c:v>
                </c:pt>
                <c:pt idx="2925" formatCode="General">
                  <c:v>88.292283243400163</c:v>
                </c:pt>
                <c:pt idx="2926" formatCode="General">
                  <c:v>88.450410926885269</c:v>
                </c:pt>
                <c:pt idx="2927" formatCode="General">
                  <c:v>88.687272278498298</c:v>
                </c:pt>
              </c:numCache>
            </c:numRef>
          </c:yVal>
          <c:smooth val="0"/>
          <c:extLst>
            <c:ext xmlns:c16="http://schemas.microsoft.com/office/drawing/2014/chart" uri="{C3380CC4-5D6E-409C-BE32-E72D297353CC}">
              <c16:uniqueId val="{00000002-B80F-42F1-99EB-E8AAB9AD2F45}"/>
            </c:ext>
          </c:extLst>
        </c:ser>
        <c:dLbls>
          <c:showLegendKey val="0"/>
          <c:showVal val="0"/>
          <c:showCatName val="0"/>
          <c:showSerName val="0"/>
          <c:showPercent val="0"/>
          <c:showBubbleSize val="0"/>
        </c:dLbls>
        <c:axId val="1079506384"/>
        <c:axId val="1079472480"/>
      </c:scatterChart>
      <c:valAx>
        <c:axId val="1079506384"/>
        <c:scaling>
          <c:orientation val="minMax"/>
          <c:max val="89"/>
          <c:min val="36.299999999999997"/>
        </c:scaling>
        <c:delete val="0"/>
        <c:axPos val="b"/>
        <c:title>
          <c:tx>
            <c:rich>
              <a:bodyPr/>
              <a:lstStyle/>
              <a:p>
                <a:pPr>
                  <a:defRPr/>
                </a:pPr>
                <a:r>
                  <a:rPr lang="en-US"/>
                  <a:t>Theoretical Quantiles</a:t>
                </a:r>
              </a:p>
            </c:rich>
          </c:tx>
          <c:overlay val="0"/>
        </c:title>
        <c:numFmt formatCode="0.0" sourceLinked="1"/>
        <c:majorTickMark val="out"/>
        <c:minorTickMark val="none"/>
        <c:tickLblPos val="nextTo"/>
        <c:crossAx val="1079472480"/>
        <c:crosses val="autoZero"/>
        <c:crossBetween val="midCat"/>
      </c:valAx>
      <c:valAx>
        <c:axId val="1079472480"/>
        <c:scaling>
          <c:orientation val="minMax"/>
          <c:max val="89"/>
          <c:min val="36.299999999999997"/>
        </c:scaling>
        <c:delete val="0"/>
        <c:axPos val="l"/>
        <c:majorGridlines/>
        <c:title>
          <c:tx>
            <c:rich>
              <a:bodyPr/>
              <a:lstStyle/>
              <a:p>
                <a:pPr>
                  <a:defRPr/>
                </a:pPr>
                <a:r>
                  <a:rPr lang="en-US"/>
                  <a:t>Sample Quantiles</a:t>
                </a:r>
              </a:p>
            </c:rich>
          </c:tx>
          <c:overlay val="0"/>
        </c:title>
        <c:numFmt formatCode="0.0" sourceLinked="1"/>
        <c:majorTickMark val="out"/>
        <c:minorTickMark val="none"/>
        <c:tickLblPos val="nextTo"/>
        <c:crossAx val="1079506384"/>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47</xdr:col>
      <xdr:colOff>0</xdr:colOff>
      <xdr:row>2</xdr:row>
      <xdr:rowOff>0</xdr:rowOff>
    </xdr:from>
    <xdr:to>
      <xdr:col>52</xdr:col>
      <xdr:colOff>450850</xdr:colOff>
      <xdr:row>22</xdr:row>
      <xdr:rowOff>127000</xdr:rowOff>
    </xdr:to>
    <xdr:graphicFrame macro="">
      <xdr:nvGraphicFramePr>
        <xdr:cNvPr id="9" name="Chart 8">
          <a:extLst>
            <a:ext uri="{FF2B5EF4-FFF2-40B4-BE49-F238E27FC236}">
              <a16:creationId xmlns:a16="http://schemas.microsoft.com/office/drawing/2014/main" id="{D9B96CB9-1B27-6BA0-C440-1D6C10EC03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52</xdr:col>
      <xdr:colOff>577850</xdr:colOff>
      <xdr:row>2</xdr:row>
      <xdr:rowOff>0</xdr:rowOff>
    </xdr:from>
    <xdr:to>
      <xdr:col>59</xdr:col>
      <xdr:colOff>247650</xdr:colOff>
      <xdr:row>22</xdr:row>
      <xdr:rowOff>127000</xdr:rowOff>
    </xdr:to>
    <xdr:graphicFrame macro="">
      <xdr:nvGraphicFramePr>
        <xdr:cNvPr id="10" name="Chart 9">
          <a:extLst>
            <a:ext uri="{FF2B5EF4-FFF2-40B4-BE49-F238E27FC236}">
              <a16:creationId xmlns:a16="http://schemas.microsoft.com/office/drawing/2014/main" id="{56198B1E-455C-16DE-B1D3-A0A82C0F39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47</xdr:col>
      <xdr:colOff>0</xdr:colOff>
      <xdr:row>23</xdr:row>
      <xdr:rowOff>63500</xdr:rowOff>
    </xdr:from>
    <xdr:to>
      <xdr:col>52</xdr:col>
      <xdr:colOff>450850</xdr:colOff>
      <xdr:row>44</xdr:row>
      <xdr:rowOff>0</xdr:rowOff>
    </xdr:to>
    <xdr:graphicFrame macro="">
      <xdr:nvGraphicFramePr>
        <xdr:cNvPr id="11" name="Chart 10">
          <a:extLst>
            <a:ext uri="{FF2B5EF4-FFF2-40B4-BE49-F238E27FC236}">
              <a16:creationId xmlns:a16="http://schemas.microsoft.com/office/drawing/2014/main" id="{97C5F0EE-A025-C647-5D0C-945BFDF825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52</xdr:col>
      <xdr:colOff>577850</xdr:colOff>
      <xdr:row>23</xdr:row>
      <xdr:rowOff>63500</xdr:rowOff>
    </xdr:from>
    <xdr:to>
      <xdr:col>59</xdr:col>
      <xdr:colOff>247650</xdr:colOff>
      <xdr:row>44</xdr:row>
      <xdr:rowOff>0</xdr:rowOff>
    </xdr:to>
    <xdr:graphicFrame macro="">
      <xdr:nvGraphicFramePr>
        <xdr:cNvPr id="12" name="Chart 11">
          <a:extLst>
            <a:ext uri="{FF2B5EF4-FFF2-40B4-BE49-F238E27FC236}">
              <a16:creationId xmlns:a16="http://schemas.microsoft.com/office/drawing/2014/main" id="{A4B7B393-138D-3199-B009-B64179E790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47</xdr:col>
      <xdr:colOff>0</xdr:colOff>
      <xdr:row>44</xdr:row>
      <xdr:rowOff>127000</xdr:rowOff>
    </xdr:from>
    <xdr:to>
      <xdr:col>52</xdr:col>
      <xdr:colOff>450850</xdr:colOff>
      <xdr:row>65</xdr:row>
      <xdr:rowOff>63500</xdr:rowOff>
    </xdr:to>
    <xdr:graphicFrame macro="">
      <xdr:nvGraphicFramePr>
        <xdr:cNvPr id="13" name="Chart 12">
          <a:extLst>
            <a:ext uri="{FF2B5EF4-FFF2-40B4-BE49-F238E27FC236}">
              <a16:creationId xmlns:a16="http://schemas.microsoft.com/office/drawing/2014/main" id="{9DDAD1DE-0E43-1225-412F-3A2C484FDB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52</xdr:col>
      <xdr:colOff>577850</xdr:colOff>
      <xdr:row>44</xdr:row>
      <xdr:rowOff>127000</xdr:rowOff>
    </xdr:from>
    <xdr:to>
      <xdr:col>59</xdr:col>
      <xdr:colOff>247650</xdr:colOff>
      <xdr:row>65</xdr:row>
      <xdr:rowOff>63500</xdr:rowOff>
    </xdr:to>
    <xdr:graphicFrame macro="">
      <xdr:nvGraphicFramePr>
        <xdr:cNvPr id="14" name="Chart 13">
          <a:extLst>
            <a:ext uri="{FF2B5EF4-FFF2-40B4-BE49-F238E27FC236}">
              <a16:creationId xmlns:a16="http://schemas.microsoft.com/office/drawing/2014/main" id="{B97E4A2E-CB1C-7540-BF07-F7A2F8CD34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47</xdr:col>
      <xdr:colOff>0</xdr:colOff>
      <xdr:row>66</xdr:row>
      <xdr:rowOff>0</xdr:rowOff>
    </xdr:from>
    <xdr:to>
      <xdr:col>52</xdr:col>
      <xdr:colOff>450850</xdr:colOff>
      <xdr:row>86</xdr:row>
      <xdr:rowOff>127000</xdr:rowOff>
    </xdr:to>
    <xdr:graphicFrame macro="">
      <xdr:nvGraphicFramePr>
        <xdr:cNvPr id="15" name="Chart 14">
          <a:extLst>
            <a:ext uri="{FF2B5EF4-FFF2-40B4-BE49-F238E27FC236}">
              <a16:creationId xmlns:a16="http://schemas.microsoft.com/office/drawing/2014/main" id="{F5EBFEDF-D8EB-612C-5DCF-0441019BFF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13</xdr:row>
      <xdr:rowOff>0</xdr:rowOff>
    </xdr:from>
    <xdr:to>
      <xdr:col>19</xdr:col>
      <xdr:colOff>0</xdr:colOff>
      <xdr:row>33</xdr:row>
      <xdr:rowOff>0</xdr:rowOff>
    </xdr:to>
    <xdr:graphicFrame macro="">
      <xdr:nvGraphicFramePr>
        <xdr:cNvPr id="2" name="Chart 1">
          <a:extLst>
            <a:ext uri="{FF2B5EF4-FFF2-40B4-BE49-F238E27FC236}">
              <a16:creationId xmlns:a16="http://schemas.microsoft.com/office/drawing/2014/main" id="{82268EF5-1DAB-A25D-EEEC-70056652FE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73</xdr:row>
      <xdr:rowOff>0</xdr:rowOff>
    </xdr:from>
    <xdr:to>
      <xdr:col>15</xdr:col>
      <xdr:colOff>0</xdr:colOff>
      <xdr:row>93</xdr:row>
      <xdr:rowOff>0</xdr:rowOff>
    </xdr:to>
    <xdr:graphicFrame macro="">
      <xdr:nvGraphicFramePr>
        <xdr:cNvPr id="3" name="Chart 2">
          <a:extLst>
            <a:ext uri="{FF2B5EF4-FFF2-40B4-BE49-F238E27FC236}">
              <a16:creationId xmlns:a16="http://schemas.microsoft.com/office/drawing/2014/main" id="{02FC2086-4C14-FE5F-293E-3992ABA1A2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73</xdr:row>
      <xdr:rowOff>0</xdr:rowOff>
    </xdr:from>
    <xdr:to>
      <xdr:col>20</xdr:col>
      <xdr:colOff>0</xdr:colOff>
      <xdr:row>93</xdr:row>
      <xdr:rowOff>0</xdr:rowOff>
    </xdr:to>
    <xdr:graphicFrame macro="">
      <xdr:nvGraphicFramePr>
        <xdr:cNvPr id="4" name="Chart 3">
          <a:extLst>
            <a:ext uri="{FF2B5EF4-FFF2-40B4-BE49-F238E27FC236}">
              <a16:creationId xmlns:a16="http://schemas.microsoft.com/office/drawing/2014/main" id="{0CF5CE24-1B8C-A486-1028-08BB1FB20E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93</xdr:row>
      <xdr:rowOff>0</xdr:rowOff>
    </xdr:from>
    <xdr:to>
      <xdr:col>15</xdr:col>
      <xdr:colOff>0</xdr:colOff>
      <xdr:row>113</xdr:row>
      <xdr:rowOff>0</xdr:rowOff>
    </xdr:to>
    <xdr:graphicFrame macro="">
      <xdr:nvGraphicFramePr>
        <xdr:cNvPr id="5" name="Chart 4">
          <a:extLst>
            <a:ext uri="{FF2B5EF4-FFF2-40B4-BE49-F238E27FC236}">
              <a16:creationId xmlns:a16="http://schemas.microsoft.com/office/drawing/2014/main" id="{80375AD2-A474-DC08-003A-2A77C72D97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0</xdr:colOff>
      <xdr:row>93</xdr:row>
      <xdr:rowOff>0</xdr:rowOff>
    </xdr:from>
    <xdr:to>
      <xdr:col>20</xdr:col>
      <xdr:colOff>0</xdr:colOff>
      <xdr:row>113</xdr:row>
      <xdr:rowOff>0</xdr:rowOff>
    </xdr:to>
    <xdr:graphicFrame macro="">
      <xdr:nvGraphicFramePr>
        <xdr:cNvPr id="6" name="Chart 5">
          <a:extLst>
            <a:ext uri="{FF2B5EF4-FFF2-40B4-BE49-F238E27FC236}">
              <a16:creationId xmlns:a16="http://schemas.microsoft.com/office/drawing/2014/main" id="{2C5007D5-87EB-C15E-7A8D-B2D94C63B8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0</xdr:colOff>
      <xdr:row>113</xdr:row>
      <xdr:rowOff>0</xdr:rowOff>
    </xdr:from>
    <xdr:to>
      <xdr:col>15</xdr:col>
      <xdr:colOff>0</xdr:colOff>
      <xdr:row>133</xdr:row>
      <xdr:rowOff>0</xdr:rowOff>
    </xdr:to>
    <xdr:graphicFrame macro="">
      <xdr:nvGraphicFramePr>
        <xdr:cNvPr id="7" name="Chart 6">
          <a:extLst>
            <a:ext uri="{FF2B5EF4-FFF2-40B4-BE49-F238E27FC236}">
              <a16:creationId xmlns:a16="http://schemas.microsoft.com/office/drawing/2014/main" id="{52494BC3-D6AF-8D5E-769A-AB37396181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0</xdr:colOff>
      <xdr:row>113</xdr:row>
      <xdr:rowOff>0</xdr:rowOff>
    </xdr:from>
    <xdr:to>
      <xdr:col>20</xdr:col>
      <xdr:colOff>0</xdr:colOff>
      <xdr:row>133</xdr:row>
      <xdr:rowOff>0</xdr:rowOff>
    </xdr:to>
    <xdr:graphicFrame macro="">
      <xdr:nvGraphicFramePr>
        <xdr:cNvPr id="8" name="Chart 7">
          <a:extLst>
            <a:ext uri="{FF2B5EF4-FFF2-40B4-BE49-F238E27FC236}">
              <a16:creationId xmlns:a16="http://schemas.microsoft.com/office/drawing/2014/main" id="{C17B73CD-409E-B6B3-78CA-963E5B4DDB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0</xdr:colOff>
      <xdr:row>133</xdr:row>
      <xdr:rowOff>0</xdr:rowOff>
    </xdr:from>
    <xdr:to>
      <xdr:col>15</xdr:col>
      <xdr:colOff>0</xdr:colOff>
      <xdr:row>153</xdr:row>
      <xdr:rowOff>0</xdr:rowOff>
    </xdr:to>
    <xdr:graphicFrame macro="">
      <xdr:nvGraphicFramePr>
        <xdr:cNvPr id="9" name="Chart 8">
          <a:extLst>
            <a:ext uri="{FF2B5EF4-FFF2-40B4-BE49-F238E27FC236}">
              <a16:creationId xmlns:a16="http://schemas.microsoft.com/office/drawing/2014/main" id="{577EB260-3931-16D1-6CA9-8728FD93E4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0</xdr:colOff>
      <xdr:row>133</xdr:row>
      <xdr:rowOff>0</xdr:rowOff>
    </xdr:from>
    <xdr:to>
      <xdr:col>20</xdr:col>
      <xdr:colOff>0</xdr:colOff>
      <xdr:row>153</xdr:row>
      <xdr:rowOff>0</xdr:rowOff>
    </xdr:to>
    <xdr:graphicFrame macro="">
      <xdr:nvGraphicFramePr>
        <xdr:cNvPr id="10" name="Chart 9">
          <a:extLst>
            <a:ext uri="{FF2B5EF4-FFF2-40B4-BE49-F238E27FC236}">
              <a16:creationId xmlns:a16="http://schemas.microsoft.com/office/drawing/2014/main" id="{0765E6DF-BE9A-AE43-7566-B72732133D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F2B3E02-0DF5-40DA-90E6-D8CFBFE09915}" name="LAMBDAFunctionsCatalog" displayName="LAMBDAFunctionsCatalog" ref="A1:G113" totalsRowShown="0" headerRowDxfId="48" dataDxfId="47">
  <autoFilter ref="A1:G113" xr:uid="{3F2B3E02-0DF5-40DA-90E6-D8CFBFE09915}"/>
  <tableColumns count="7">
    <tableColumn id="1" xr3:uid="{DE41D222-CB18-44A2-9706-18FB0F4D5069}" name="Function Name" dataDxfId="55"/>
    <tableColumn id="2" xr3:uid="{8A22991F-76DE-450D-8493-E321135F014C}" name="Scope" dataDxfId="54"/>
    <tableColumn id="3" xr3:uid="{F1C70DE4-58F8-4DE2-A0E1-E0E23E58F841}" name="Definition" dataDxfId="53"/>
    <tableColumn id="4" xr3:uid="{292144AC-E533-47EB-9B74-B35796A65BAB}" name="Arguments" dataDxfId="52"/>
    <tableColumn id="5" xr3:uid="{B9BDA11F-71EC-4E43-8339-579AB0158424}" name="Yields" dataDxfId="51"/>
    <tableColumn id="6" xr3:uid="{20078651-8850-4491-A793-FA7C088F7D4C}" name="Plain-Language Summary" dataDxfId="50"/>
    <tableColumn id="7" xr3:uid="{3330B082-4789-4508-9E61-3A938F561091}" name="Description" dataDxfId="4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868464B-7A52-4A2E-809A-E485733E69F1}" name="LifeExpectancyData" displayName="LifeExpectancyData" ref="A1:W2939" totalsRowShown="0">
  <autoFilter ref="A1:W2939" xr:uid="{E868464B-7A52-4A2E-809A-E485733E69F1}"/>
  <tableColumns count="23">
    <tableColumn id="1" xr3:uid="{07EEAEE5-E3CC-4A8B-93D8-9F6163516F7C}" name="Country"/>
    <tableColumn id="2" xr3:uid="{82C6B15E-386C-4794-AABA-45F8E64FF452}" name="Year"/>
    <tableColumn id="3" xr3:uid="{DDA7F403-8546-4FE7-B16F-291B962DEF01}" name="Status"/>
    <tableColumn id="4" xr3:uid="{6B4AEA93-C344-4BA4-BAB1-6585B81BDCB7}" name="Life expectancy"/>
    <tableColumn id="5" xr3:uid="{E4A4F565-1AB4-4B5A-B407-6CD52BAADCB8}" name="Adult Mortality"/>
    <tableColumn id="6" xr3:uid="{379EFF76-C5B8-4AAB-AED0-F0095891F8B5}" name="infant deaths"/>
    <tableColumn id="7" xr3:uid="{D114D354-9045-4288-8623-E07E01D9991D}" name="Alcohol"/>
    <tableColumn id="8" xr3:uid="{564731A7-50D9-42A3-B1B7-9D32C4A2A2CC}" name="percentage expenditure"/>
    <tableColumn id="9" xr3:uid="{9024C4EA-F8FF-420F-A7F0-6787FF3401E9}" name="Hepatitis B"/>
    <tableColumn id="10" xr3:uid="{34E7E51F-5918-4B7C-9AF3-52F4ED33D402}" name="Measles"/>
    <tableColumn id="11" xr3:uid="{9500EC81-6760-4F2E-9EF7-31814C3525B2}" name="BMI"/>
    <tableColumn id="12" xr3:uid="{DA965760-F2C8-4243-89D7-7EA61C56F4DD}" name="under-five deaths"/>
    <tableColumn id="13" xr3:uid="{BF487FA4-2F3E-4E8C-AA7E-13B1130CEE4D}" name="Polio"/>
    <tableColumn id="14" xr3:uid="{5D467D37-B702-49DF-BC43-1D280EA75C06}" name="Total expenditure"/>
    <tableColumn id="15" xr3:uid="{39A2F0FD-079C-4035-A551-B6215E47A3C4}" name="Diphtheria"/>
    <tableColumn id="16" xr3:uid="{C47D10E6-736F-4A9A-8A49-CA4CF393ECB0}" name="HIV/AIDS"/>
    <tableColumn id="17" xr3:uid="{56998BA7-8330-4D51-AB70-75672D64EEEB}" name="GDP"/>
    <tableColumn id="18" xr3:uid="{168BCB8F-7D00-47FC-B7D9-A5EE2F967EA8}" name="Population"/>
    <tableColumn id="19" xr3:uid="{0501A248-BBE4-46F6-BC76-4637CA135805}" name="thinness 1-19 years"/>
    <tableColumn id="20" xr3:uid="{EFF5EC4D-A8F2-4E13-A2EA-CEE93A8E44CC}" name="thinness 5-9 years"/>
    <tableColumn id="21" xr3:uid="{21B95983-4DBB-483C-B405-39CA1CE82637}" name="Income composition of resources"/>
    <tableColumn id="22" xr3:uid="{C0809388-070C-48F8-8B1C-B9AFA53A0E29}" name="Schooling"/>
    <tableColumn id="23" xr3:uid="{1F80515F-CDEC-4B5A-A0BA-F486ED46975C}" name="Full_Data">
      <calculatedColumnFormula>Data_Completeness(LifeExpectancyData[[#This Row],[Life expectancy]:[Schooling]])</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DDF863F-0F83-458E-9A1D-CB7D5B6FA65A}" name="Auto_MPG_Data" displayName="Auto_MPG_Data" ref="A1:K407" totalsRowShown="0">
  <autoFilter ref="A1:K407" xr:uid="{EDDF863F-0F83-458E-9A1D-CB7D5B6FA65A}"/>
  <tableColumns count="11">
    <tableColumn id="1" xr3:uid="{54555C60-42BB-4EB9-8E4A-1963666918B6}" name="Car Name"/>
    <tableColumn id="2" xr3:uid="{BC85F763-9F43-4F77-8132-C94FB3B426F7}" name="Make"/>
    <tableColumn id="3" xr3:uid="{841A0A53-37FD-495F-AA86-A772C404A961}" name="Origin"/>
    <tableColumn id="4" xr3:uid="{8B781EC9-6D0E-481F-9949-96D07AEA1E4B}" name="MPG"/>
    <tableColumn id="5" xr3:uid="{7521E976-5B09-4017-905A-8B913BBD2C0A}" name="Cylinders"/>
    <tableColumn id="6" xr3:uid="{E57C8D37-8B50-49E8-8555-DD8C92741840}" name="Displacement"/>
    <tableColumn id="7" xr3:uid="{96C96F85-AD9D-4BBB-8AA8-C79456962B44}" name="Horsepower"/>
    <tableColumn id="8" xr3:uid="{7703103A-72D8-434F-9929-C09C53E30B32}" name="Weight"/>
    <tableColumn id="9" xr3:uid="{907722BF-B3D6-4C49-A471-2FEE028AC3FC}" name="Acceleration"/>
    <tableColumn id="10" xr3:uid="{45066908-3117-497C-97EF-69FA3B4FB1FE}" name="Model Year"/>
    <tableColumn id="11" xr3:uid="{28FAC520-764D-4710-8BF2-235912F42614}" name="Model?"/>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41EBBA6-95A5-43BF-B9B5-59DEA411E32C}" name="SpecTable" displayName="SpecTable" ref="B3:L26" totalsRowShown="0" headerRowDxfId="33">
  <autoFilter ref="B3:L26" xr:uid="{B41EBBA6-95A5-43BF-B9B5-59DEA411E32C}"/>
  <tableColumns count="11">
    <tableColumn id="1" xr3:uid="{B31DE760-2084-4F74-933B-C9EF0ED650D5}" name="Role"/>
    <tableColumn id="2" xr3:uid="{FD1E2F04-9D88-4C34-887F-6BECD741AEF9}" name="Include"/>
    <tableColumn id="3" xr3:uid="{EBAE366C-BA5A-411C-9E79-FE79A457E474}" name="Type"/>
    <tableColumn id="4" xr3:uid="{B1D10ABE-DA6F-4B72-A9A2-5A79AE03C308}" name="Reference Level"/>
    <tableColumn id="5" xr3:uid="{278644A3-EDA1-45A8-A562-C1653A98D71C}" name="Order"/>
    <tableColumn id="6" xr3:uid="{3E8A4DE3-9D7A-4803-B134-0D3E244CAB0C}" name="Transform"/>
    <tableColumn id="7" xr3:uid="{49764C28-5187-4149-9B50-A85681FE44A1}" name="Sequence"/>
    <tableColumn id="8" xr3:uid="{3B95EA20-F35B-4D8F-9DCA-8719C0A9BB53}" name="Sequence Period"/>
    <tableColumn id="9" xr3:uid="{A7C2867A-D016-4AC8-AB30-1D6D0AD5527A}" name="Period In Use" dataDxfId="32">
      <calculatedColumnFormula>IF(SpecTable[[#This Row],[Sequence]]&lt;&gt;TRUE,"",IF(N(SpecTable[[#This Row],[Sequence Period]])&lt;&gt;0,SpecTable[[#This Row],[Sequence Period]],IFERROR(Base_Period_Delta_Candidate(),"")))</calculatedColumnFormula>
    </tableColumn>
    <tableColumn id="10" xr3:uid="{D506FDED-0605-4B39-BFAA-5ECFFA2B0C2B}" name="Levels" dataDxfId="31">
      <calculatedColumnFormula>IF(OR(SpecTable[[#This Row],[Role]]&lt;&gt;"Predictor (x)",SpecTable[[#This Row],[Type]]&lt;&gt;"Categorical"),"",_xlfn.LET(_xlpm.col,INDEX(Source_Data,0,ROW()-3),_xlpm.x,IF(_xlpm.col="","",_xlpm.col),IFERROR(ROWS(_xlfn.UNIQUE(_xlfn._xlws.FILTER(_xlpm.x,(_xlpm.x&lt;&gt;"")*Sample_Include()))),0)))</calculatedColumnFormula>
    </tableColumn>
    <tableColumn id="11" xr3:uid="{1678AA31-41C0-48E1-B482-910AE9D9F952}" name="Reference In Use" dataDxfId="30">
      <calculatedColumnFormula>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F8BCEB1-3343-4B62-B7B1-55FCEF8088E2}" name="Dummy_Test" displayName="Dummy_Test" ref="A1:D9" totalsRowShown="0">
  <autoFilter ref="A1:D9" xr:uid="{EF8BCEB1-3343-4B62-B7B1-55FCEF8088E2}"/>
  <tableColumns count="4">
    <tableColumn id="1" xr3:uid="{8A26A92D-FB97-446F-B51B-41066FE887DC}" name="Category"/>
    <tableColumn id="2" xr3:uid="{E0199FFE-67F7-43D9-9423-9259378E1573}" name="Include"/>
    <tableColumn id="3" xr3:uid="{16076242-02E8-4A5B-B9E0-57CB42181482}" name="Single_Level"/>
    <tableColumn id="4" xr3:uid="{564456E4-6D13-4C4F-8514-BBE70922B050}" name="All_Blank"/>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comments" Target="../comments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E13C3-89FC-453B-922F-A79E72BEE331}">
  <dimension ref="A1:G113"/>
  <sheetViews>
    <sheetView workbookViewId="0">
      <pane ySplit="1" topLeftCell="A2" activePane="bottomLeft" state="frozenSplit"/>
      <selection pane="bottomLeft"/>
    </sheetView>
  </sheetViews>
  <sheetFormatPr defaultRowHeight="15" x14ac:dyDescent="0.25"/>
  <cols>
    <col min="1" max="2" width="18.7109375" customWidth="1"/>
    <col min="3" max="3" width="72.7109375" customWidth="1"/>
    <col min="4" max="4" width="30.7109375" customWidth="1"/>
    <col min="5" max="5" width="15.7109375" customWidth="1"/>
    <col min="6" max="6" width="34.7109375" customWidth="1"/>
    <col min="7" max="7" width="66.7109375" customWidth="1"/>
  </cols>
  <sheetData>
    <row r="1" spans="1:7" x14ac:dyDescent="0.25">
      <c r="A1" s="2" t="s">
        <v>0</v>
      </c>
      <c r="B1" s="2" t="s">
        <v>1</v>
      </c>
      <c r="C1" s="2" t="s">
        <v>2</v>
      </c>
      <c r="D1" s="2" t="s">
        <v>3</v>
      </c>
      <c r="E1" s="2" t="s">
        <v>4</v>
      </c>
      <c r="F1" s="2" t="s">
        <v>5</v>
      </c>
      <c r="G1" s="2" t="s">
        <v>6</v>
      </c>
    </row>
    <row r="2" spans="1:7" ht="90" x14ac:dyDescent="0.25">
      <c r="A2" s="2" t="s">
        <v>7</v>
      </c>
      <c r="B2" s="2" t="s">
        <v>8</v>
      </c>
      <c r="C2" s="1" t="s">
        <v>9</v>
      </c>
      <c r="D2" s="2" t="s">
        <v>10</v>
      </c>
      <c r="E2" s="2" t="s">
        <v>11</v>
      </c>
      <c r="F2" s="2" t="s">
        <v>12</v>
      </c>
      <c r="G2" s="2" t="s">
        <v>13</v>
      </c>
    </row>
    <row r="3" spans="1:7" ht="105" x14ac:dyDescent="0.25">
      <c r="A3" s="2" t="s">
        <v>14</v>
      </c>
      <c r="B3" s="2" t="s">
        <v>8</v>
      </c>
      <c r="C3" s="1" t="s">
        <v>15</v>
      </c>
      <c r="D3" s="2" t="s">
        <v>16</v>
      </c>
      <c r="E3" s="2" t="s">
        <v>17</v>
      </c>
      <c r="F3" s="2" t="s">
        <v>18</v>
      </c>
      <c r="G3" s="2" t="s">
        <v>19</v>
      </c>
    </row>
    <row r="4" spans="1:7" ht="105" x14ac:dyDescent="0.25">
      <c r="A4" s="2" t="s">
        <v>20</v>
      </c>
      <c r="B4" s="2" t="s">
        <v>8</v>
      </c>
      <c r="C4" s="1" t="s">
        <v>21</v>
      </c>
      <c r="D4" s="2" t="s">
        <v>22</v>
      </c>
      <c r="E4" s="2" t="s">
        <v>23</v>
      </c>
      <c r="F4" s="2" t="s">
        <v>24</v>
      </c>
      <c r="G4" s="2" t="s">
        <v>25</v>
      </c>
    </row>
    <row r="5" spans="1:7" ht="120" x14ac:dyDescent="0.25">
      <c r="A5" s="2" t="s">
        <v>26</v>
      </c>
      <c r="B5" s="2" t="s">
        <v>8</v>
      </c>
      <c r="C5" s="1" t="s">
        <v>27</v>
      </c>
      <c r="D5" s="2" t="s">
        <v>28</v>
      </c>
      <c r="E5" s="2" t="s">
        <v>29</v>
      </c>
      <c r="F5" s="2" t="s">
        <v>30</v>
      </c>
      <c r="G5" s="2" t="s">
        <v>31</v>
      </c>
    </row>
    <row r="6" spans="1:7" ht="120" x14ac:dyDescent="0.25">
      <c r="A6" s="2" t="s">
        <v>32</v>
      </c>
      <c r="B6" s="2" t="s">
        <v>8</v>
      </c>
      <c r="C6" s="1" t="s">
        <v>33</v>
      </c>
      <c r="D6" s="2" t="s">
        <v>28</v>
      </c>
      <c r="E6" s="2" t="s">
        <v>34</v>
      </c>
      <c r="F6" s="2" t="s">
        <v>35</v>
      </c>
      <c r="G6" s="2" t="s">
        <v>36</v>
      </c>
    </row>
    <row r="7" spans="1:7" ht="120" x14ac:dyDescent="0.25">
      <c r="A7" s="2" t="s">
        <v>37</v>
      </c>
      <c r="B7" s="2" t="s">
        <v>8</v>
      </c>
      <c r="C7" s="1" t="s">
        <v>38</v>
      </c>
      <c r="D7" s="2" t="s">
        <v>28</v>
      </c>
      <c r="E7" s="2" t="s">
        <v>39</v>
      </c>
      <c r="F7" s="2" t="s">
        <v>40</v>
      </c>
      <c r="G7" s="2" t="s">
        <v>41</v>
      </c>
    </row>
    <row r="8" spans="1:7" ht="165" x14ac:dyDescent="0.25">
      <c r="A8" s="2" t="s">
        <v>42</v>
      </c>
      <c r="B8" s="2" t="s">
        <v>8</v>
      </c>
      <c r="C8" s="1" t="s">
        <v>43</v>
      </c>
      <c r="D8" s="2" t="s">
        <v>28</v>
      </c>
      <c r="E8" s="2" t="s">
        <v>44</v>
      </c>
      <c r="F8" s="2" t="s">
        <v>45</v>
      </c>
      <c r="G8" s="2" t="s">
        <v>46</v>
      </c>
    </row>
    <row r="9" spans="1:7" ht="120" x14ac:dyDescent="0.25">
      <c r="A9" s="2" t="s">
        <v>47</v>
      </c>
      <c r="B9" s="2" t="s">
        <v>8</v>
      </c>
      <c r="C9" s="1" t="s">
        <v>48</v>
      </c>
      <c r="D9" s="2" t="s">
        <v>22</v>
      </c>
      <c r="E9" s="2" t="s">
        <v>49</v>
      </c>
      <c r="F9" s="2" t="s">
        <v>50</v>
      </c>
      <c r="G9" s="2" t="s">
        <v>51</v>
      </c>
    </row>
    <row r="10" spans="1:7" ht="120" x14ac:dyDescent="0.25">
      <c r="A10" s="2" t="s">
        <v>52</v>
      </c>
      <c r="B10" s="2" t="s">
        <v>8</v>
      </c>
      <c r="C10" s="1" t="s">
        <v>53</v>
      </c>
      <c r="D10" s="2" t="s">
        <v>28</v>
      </c>
      <c r="E10" s="2" t="s">
        <v>54</v>
      </c>
      <c r="F10" s="2" t="s">
        <v>55</v>
      </c>
      <c r="G10" s="2" t="s">
        <v>56</v>
      </c>
    </row>
    <row r="11" spans="1:7" ht="120" x14ac:dyDescent="0.25">
      <c r="A11" s="2" t="s">
        <v>57</v>
      </c>
      <c r="B11" s="2" t="s">
        <v>8</v>
      </c>
      <c r="C11" s="1" t="s">
        <v>58</v>
      </c>
      <c r="D11" s="2" t="s">
        <v>28</v>
      </c>
      <c r="E11" s="2" t="s">
        <v>59</v>
      </c>
      <c r="F11" s="2" t="s">
        <v>60</v>
      </c>
      <c r="G11" s="2" t="s">
        <v>61</v>
      </c>
    </row>
    <row r="12" spans="1:7" ht="120" x14ac:dyDescent="0.25">
      <c r="A12" s="2" t="s">
        <v>62</v>
      </c>
      <c r="B12" s="2" t="s">
        <v>8</v>
      </c>
      <c r="C12" s="1" t="s">
        <v>63</v>
      </c>
      <c r="D12" s="2" t="s">
        <v>28</v>
      </c>
      <c r="E12" s="2" t="s">
        <v>64</v>
      </c>
      <c r="F12" s="2" t="s">
        <v>65</v>
      </c>
      <c r="G12" s="2" t="s">
        <v>66</v>
      </c>
    </row>
    <row r="13" spans="1:7" ht="120" x14ac:dyDescent="0.25">
      <c r="A13" s="2" t="s">
        <v>67</v>
      </c>
      <c r="B13" s="2" t="s">
        <v>8</v>
      </c>
      <c r="C13" s="1" t="s">
        <v>68</v>
      </c>
      <c r="D13" s="2" t="s">
        <v>28</v>
      </c>
      <c r="E13" s="2" t="s">
        <v>69</v>
      </c>
      <c r="F13" s="2" t="s">
        <v>70</v>
      </c>
      <c r="G13" s="2" t="s">
        <v>71</v>
      </c>
    </row>
    <row r="14" spans="1:7" ht="120" x14ac:dyDescent="0.25">
      <c r="A14" s="2" t="s">
        <v>72</v>
      </c>
      <c r="B14" s="2" t="s">
        <v>8</v>
      </c>
      <c r="C14" s="1" t="s">
        <v>73</v>
      </c>
      <c r="D14" s="2" t="s">
        <v>28</v>
      </c>
      <c r="E14" s="2" t="s">
        <v>74</v>
      </c>
      <c r="F14" s="2" t="s">
        <v>75</v>
      </c>
      <c r="G14" s="2" t="s">
        <v>76</v>
      </c>
    </row>
    <row r="15" spans="1:7" ht="120" x14ac:dyDescent="0.25">
      <c r="A15" s="2" t="s">
        <v>77</v>
      </c>
      <c r="B15" s="2" t="s">
        <v>8</v>
      </c>
      <c r="C15" s="1" t="s">
        <v>78</v>
      </c>
      <c r="D15" s="2" t="s">
        <v>28</v>
      </c>
      <c r="E15" s="2" t="s">
        <v>79</v>
      </c>
      <c r="F15" s="2" t="s">
        <v>80</v>
      </c>
      <c r="G15" s="2" t="s">
        <v>81</v>
      </c>
    </row>
    <row r="16" spans="1:7" ht="135" x14ac:dyDescent="0.25">
      <c r="A16" s="2" t="s">
        <v>82</v>
      </c>
      <c r="B16" s="2" t="s">
        <v>8</v>
      </c>
      <c r="C16" s="1" t="s">
        <v>83</v>
      </c>
      <c r="D16" s="2" t="s">
        <v>28</v>
      </c>
      <c r="E16" s="2" t="s">
        <v>84</v>
      </c>
      <c r="F16" s="2" t="s">
        <v>85</v>
      </c>
      <c r="G16" s="2" t="s">
        <v>86</v>
      </c>
    </row>
    <row r="17" spans="1:7" ht="135" x14ac:dyDescent="0.25">
      <c r="A17" s="2" t="s">
        <v>87</v>
      </c>
      <c r="B17" s="2" t="s">
        <v>8</v>
      </c>
      <c r="C17" s="1" t="s">
        <v>88</v>
      </c>
      <c r="D17" s="2" t="s">
        <v>28</v>
      </c>
      <c r="E17" s="2" t="s">
        <v>89</v>
      </c>
      <c r="F17" s="2" t="s">
        <v>90</v>
      </c>
      <c r="G17" s="2" t="s">
        <v>91</v>
      </c>
    </row>
    <row r="18" spans="1:7" ht="150" x14ac:dyDescent="0.25">
      <c r="A18" s="2" t="s">
        <v>92</v>
      </c>
      <c r="B18" s="2" t="s">
        <v>8</v>
      </c>
      <c r="C18" s="1" t="s">
        <v>93</v>
      </c>
      <c r="D18" s="2" t="s">
        <v>28</v>
      </c>
      <c r="E18" s="2" t="s">
        <v>94</v>
      </c>
      <c r="F18" s="2" t="s">
        <v>95</v>
      </c>
      <c r="G18" s="2" t="s">
        <v>96</v>
      </c>
    </row>
    <row r="19" spans="1:7" ht="135" x14ac:dyDescent="0.25">
      <c r="A19" s="2" t="s">
        <v>97</v>
      </c>
      <c r="B19" s="2" t="s">
        <v>8</v>
      </c>
      <c r="C19" s="1" t="s">
        <v>98</v>
      </c>
      <c r="D19" s="2" t="s">
        <v>28</v>
      </c>
      <c r="E19" s="2" t="s">
        <v>99</v>
      </c>
      <c r="F19" s="2" t="s">
        <v>100</v>
      </c>
      <c r="G19" s="2" t="s">
        <v>101</v>
      </c>
    </row>
    <row r="20" spans="1:7" ht="375" x14ac:dyDescent="0.25">
      <c r="A20" s="2" t="s">
        <v>102</v>
      </c>
      <c r="B20" s="2" t="s">
        <v>8</v>
      </c>
      <c r="C20" s="1" t="s">
        <v>103</v>
      </c>
      <c r="D20" s="2" t="s">
        <v>104</v>
      </c>
      <c r="E20" s="2" t="s">
        <v>105</v>
      </c>
      <c r="F20" s="2" t="s">
        <v>106</v>
      </c>
      <c r="G20" s="2" t="s">
        <v>107</v>
      </c>
    </row>
    <row r="21" spans="1:7" ht="409.5" x14ac:dyDescent="0.25">
      <c r="A21" s="2" t="s">
        <v>108</v>
      </c>
      <c r="B21" s="2" t="s">
        <v>8</v>
      </c>
      <c r="C21" s="1" t="s">
        <v>109</v>
      </c>
      <c r="D21" s="2" t="s">
        <v>110</v>
      </c>
      <c r="E21" s="2" t="s">
        <v>111</v>
      </c>
      <c r="F21" s="2" t="s">
        <v>112</v>
      </c>
      <c r="G21" s="2" t="s">
        <v>113</v>
      </c>
    </row>
    <row r="22" spans="1:7" ht="135" x14ac:dyDescent="0.25">
      <c r="A22" s="2" t="s">
        <v>114</v>
      </c>
      <c r="B22" s="2" t="s">
        <v>8</v>
      </c>
      <c r="C22" s="1" t="s">
        <v>115</v>
      </c>
      <c r="D22" s="2" t="s">
        <v>28</v>
      </c>
      <c r="E22" s="2" t="s">
        <v>116</v>
      </c>
      <c r="F22" s="2" t="s">
        <v>117</v>
      </c>
      <c r="G22" s="2" t="s">
        <v>118</v>
      </c>
    </row>
    <row r="23" spans="1:7" ht="165" x14ac:dyDescent="0.25">
      <c r="A23" s="2" t="s">
        <v>119</v>
      </c>
      <c r="B23" s="2" t="s">
        <v>8</v>
      </c>
      <c r="C23" s="1" t="s">
        <v>120</v>
      </c>
      <c r="D23" s="2" t="s">
        <v>28</v>
      </c>
      <c r="E23" s="2" t="s">
        <v>121</v>
      </c>
      <c r="F23" s="2" t="s">
        <v>122</v>
      </c>
      <c r="G23" s="2" t="s">
        <v>123</v>
      </c>
    </row>
    <row r="24" spans="1:7" ht="180" x14ac:dyDescent="0.25">
      <c r="A24" s="2" t="s">
        <v>124</v>
      </c>
      <c r="B24" s="2" t="s">
        <v>8</v>
      </c>
      <c r="C24" s="1" t="s">
        <v>125</v>
      </c>
      <c r="D24" s="2" t="s">
        <v>28</v>
      </c>
      <c r="E24" s="2" t="s">
        <v>126</v>
      </c>
      <c r="F24" s="2" t="s">
        <v>127</v>
      </c>
      <c r="G24" s="2" t="s">
        <v>128</v>
      </c>
    </row>
    <row r="25" spans="1:7" ht="120" x14ac:dyDescent="0.25">
      <c r="A25" s="2" t="s">
        <v>129</v>
      </c>
      <c r="B25" s="2" t="s">
        <v>8</v>
      </c>
      <c r="C25" s="1" t="s">
        <v>130</v>
      </c>
      <c r="D25" s="2" t="s">
        <v>28</v>
      </c>
      <c r="E25" s="2" t="s">
        <v>131</v>
      </c>
      <c r="F25" s="2" t="s">
        <v>132</v>
      </c>
      <c r="G25" s="2" t="s">
        <v>133</v>
      </c>
    </row>
    <row r="26" spans="1:7" ht="120" x14ac:dyDescent="0.25">
      <c r="A26" s="2" t="s">
        <v>134</v>
      </c>
      <c r="B26" s="2" t="s">
        <v>8</v>
      </c>
      <c r="C26" s="1" t="s">
        <v>135</v>
      </c>
      <c r="D26" s="2" t="s">
        <v>28</v>
      </c>
      <c r="E26" s="2" t="s">
        <v>136</v>
      </c>
      <c r="F26" s="2" t="s">
        <v>137</v>
      </c>
      <c r="G26" s="2" t="s">
        <v>138</v>
      </c>
    </row>
    <row r="27" spans="1:7" ht="150" x14ac:dyDescent="0.25">
      <c r="A27" s="2" t="s">
        <v>139</v>
      </c>
      <c r="B27" s="2" t="s">
        <v>8</v>
      </c>
      <c r="C27" s="1" t="s">
        <v>140</v>
      </c>
      <c r="D27" s="2" t="s">
        <v>141</v>
      </c>
      <c r="E27" s="2" t="s">
        <v>142</v>
      </c>
      <c r="F27" s="2" t="s">
        <v>143</v>
      </c>
      <c r="G27" s="2" t="s">
        <v>144</v>
      </c>
    </row>
    <row r="28" spans="1:7" ht="150" x14ac:dyDescent="0.25">
      <c r="A28" s="2" t="s">
        <v>145</v>
      </c>
      <c r="B28" s="2" t="s">
        <v>8</v>
      </c>
      <c r="C28" s="1" t="s">
        <v>146</v>
      </c>
      <c r="D28" s="2" t="s">
        <v>141</v>
      </c>
      <c r="E28" s="2" t="s">
        <v>147</v>
      </c>
      <c r="F28" s="2" t="s">
        <v>148</v>
      </c>
      <c r="G28" s="2" t="s">
        <v>149</v>
      </c>
    </row>
    <row r="29" spans="1:7" ht="120" x14ac:dyDescent="0.25">
      <c r="A29" s="2" t="s">
        <v>150</v>
      </c>
      <c r="B29" s="2" t="s">
        <v>8</v>
      </c>
      <c r="C29" s="1" t="s">
        <v>151</v>
      </c>
      <c r="D29" s="2" t="s">
        <v>28</v>
      </c>
      <c r="E29" s="2" t="s">
        <v>152</v>
      </c>
      <c r="F29" s="2" t="s">
        <v>153</v>
      </c>
      <c r="G29" s="2" t="s">
        <v>154</v>
      </c>
    </row>
    <row r="30" spans="1:7" ht="120" x14ac:dyDescent="0.25">
      <c r="A30" s="2" t="s">
        <v>155</v>
      </c>
      <c r="B30" s="2" t="s">
        <v>8</v>
      </c>
      <c r="C30" s="1" t="s">
        <v>156</v>
      </c>
      <c r="D30" s="2" t="s">
        <v>28</v>
      </c>
      <c r="E30" s="2" t="s">
        <v>157</v>
      </c>
      <c r="F30" s="2" t="s">
        <v>158</v>
      </c>
      <c r="G30" s="2" t="s">
        <v>159</v>
      </c>
    </row>
    <row r="31" spans="1:7" ht="180" x14ac:dyDescent="0.25">
      <c r="A31" s="2" t="s">
        <v>160</v>
      </c>
      <c r="B31" s="2" t="s">
        <v>8</v>
      </c>
      <c r="C31" s="1" t="s">
        <v>161</v>
      </c>
      <c r="D31" s="2" t="s">
        <v>28</v>
      </c>
      <c r="E31" s="2" t="s">
        <v>162</v>
      </c>
      <c r="F31" s="2" t="s">
        <v>163</v>
      </c>
      <c r="G31" s="2" t="s">
        <v>164</v>
      </c>
    </row>
    <row r="32" spans="1:7" ht="300" x14ac:dyDescent="0.25">
      <c r="A32" s="2" t="s">
        <v>165</v>
      </c>
      <c r="B32" s="2" t="s">
        <v>8</v>
      </c>
      <c r="C32" s="1" t="s">
        <v>166</v>
      </c>
      <c r="D32" s="2" t="s">
        <v>167</v>
      </c>
      <c r="E32" s="2" t="s">
        <v>168</v>
      </c>
      <c r="F32" s="2" t="s">
        <v>169</v>
      </c>
      <c r="G32" s="2" t="s">
        <v>170</v>
      </c>
    </row>
    <row r="33" spans="1:7" ht="120" x14ac:dyDescent="0.25">
      <c r="A33" s="2" t="s">
        <v>171</v>
      </c>
      <c r="B33" s="2" t="s">
        <v>8</v>
      </c>
      <c r="C33" s="1" t="s">
        <v>172</v>
      </c>
      <c r="D33" s="2" t="s">
        <v>173</v>
      </c>
      <c r="E33" s="2" t="s">
        <v>174</v>
      </c>
      <c r="F33" s="2" t="s">
        <v>175</v>
      </c>
      <c r="G33" s="2" t="s">
        <v>176</v>
      </c>
    </row>
    <row r="34" spans="1:7" ht="405" x14ac:dyDescent="0.25">
      <c r="A34" s="2" t="s">
        <v>177</v>
      </c>
      <c r="B34" s="2" t="s">
        <v>8</v>
      </c>
      <c r="C34" s="1" t="s">
        <v>178</v>
      </c>
      <c r="D34" s="2" t="s">
        <v>179</v>
      </c>
      <c r="E34" s="2" t="s">
        <v>180</v>
      </c>
      <c r="F34" s="2" t="s">
        <v>181</v>
      </c>
      <c r="G34" s="2" t="s">
        <v>182</v>
      </c>
    </row>
    <row r="35" spans="1:7" ht="60" x14ac:dyDescent="0.25">
      <c r="A35" s="2" t="s">
        <v>183</v>
      </c>
      <c r="B35" s="2" t="s">
        <v>8</v>
      </c>
      <c r="C35" s="1" t="s">
        <v>184</v>
      </c>
      <c r="D35" s="2" t="s">
        <v>10</v>
      </c>
      <c r="E35" s="2" t="s">
        <v>185</v>
      </c>
      <c r="F35" s="2" t="s">
        <v>186</v>
      </c>
      <c r="G35" s="2" t="s">
        <v>187</v>
      </c>
    </row>
    <row r="36" spans="1:7" ht="90" x14ac:dyDescent="0.25">
      <c r="A36" s="2" t="s">
        <v>188</v>
      </c>
      <c r="B36" s="2" t="s">
        <v>8</v>
      </c>
      <c r="C36" s="1" t="s">
        <v>189</v>
      </c>
      <c r="D36" s="2" t="s">
        <v>10</v>
      </c>
      <c r="E36" s="2" t="s">
        <v>190</v>
      </c>
      <c r="F36" s="2" t="s">
        <v>191</v>
      </c>
      <c r="G36" s="2" t="s">
        <v>192</v>
      </c>
    </row>
    <row r="37" spans="1:7" ht="60" x14ac:dyDescent="0.25">
      <c r="A37" s="2" t="s">
        <v>193</v>
      </c>
      <c r="B37" s="2" t="s">
        <v>8</v>
      </c>
      <c r="C37" s="1" t="s">
        <v>194</v>
      </c>
      <c r="D37" s="2" t="s">
        <v>10</v>
      </c>
      <c r="E37" s="2" t="s">
        <v>195</v>
      </c>
      <c r="F37" s="2" t="s">
        <v>196</v>
      </c>
      <c r="G37" s="2" t="s">
        <v>197</v>
      </c>
    </row>
    <row r="38" spans="1:7" ht="90" x14ac:dyDescent="0.25">
      <c r="A38" s="2" t="s">
        <v>198</v>
      </c>
      <c r="B38" s="2" t="s">
        <v>8</v>
      </c>
      <c r="C38" s="1" t="s">
        <v>199</v>
      </c>
      <c r="D38" s="2" t="s">
        <v>10</v>
      </c>
      <c r="E38" s="2" t="s">
        <v>200</v>
      </c>
      <c r="F38" s="2" t="s">
        <v>201</v>
      </c>
      <c r="G38" s="2" t="s">
        <v>202</v>
      </c>
    </row>
    <row r="39" spans="1:7" ht="120" x14ac:dyDescent="0.25">
      <c r="A39" s="2" t="s">
        <v>203</v>
      </c>
      <c r="B39" s="2" t="s">
        <v>8</v>
      </c>
      <c r="C39" s="1" t="s">
        <v>204</v>
      </c>
      <c r="D39" s="2" t="s">
        <v>10</v>
      </c>
      <c r="E39" s="2" t="s">
        <v>205</v>
      </c>
      <c r="F39" s="2" t="s">
        <v>206</v>
      </c>
      <c r="G39" s="2" t="s">
        <v>207</v>
      </c>
    </row>
    <row r="40" spans="1:7" ht="165" x14ac:dyDescent="0.25">
      <c r="A40" s="2" t="s">
        <v>208</v>
      </c>
      <c r="B40" s="2" t="s">
        <v>8</v>
      </c>
      <c r="C40" s="1" t="s">
        <v>209</v>
      </c>
      <c r="D40" s="2" t="s">
        <v>210</v>
      </c>
      <c r="E40" s="2" t="s">
        <v>211</v>
      </c>
      <c r="F40" s="2" t="s">
        <v>212</v>
      </c>
      <c r="G40" s="2" t="s">
        <v>213</v>
      </c>
    </row>
    <row r="41" spans="1:7" ht="105" x14ac:dyDescent="0.25">
      <c r="A41" s="2" t="s">
        <v>214</v>
      </c>
      <c r="B41" s="2" t="s">
        <v>8</v>
      </c>
      <c r="C41" s="1" t="s">
        <v>215</v>
      </c>
      <c r="D41" s="2" t="s">
        <v>216</v>
      </c>
      <c r="E41" s="2" t="s">
        <v>217</v>
      </c>
      <c r="F41" s="2" t="s">
        <v>218</v>
      </c>
      <c r="G41" s="2" t="s">
        <v>219</v>
      </c>
    </row>
    <row r="42" spans="1:7" ht="135" x14ac:dyDescent="0.25">
      <c r="A42" s="2" t="s">
        <v>220</v>
      </c>
      <c r="B42" s="2" t="s">
        <v>8</v>
      </c>
      <c r="C42" s="1" t="s">
        <v>221</v>
      </c>
      <c r="D42" s="2" t="s">
        <v>28</v>
      </c>
      <c r="E42" s="2" t="s">
        <v>222</v>
      </c>
      <c r="F42" s="2" t="s">
        <v>223</v>
      </c>
      <c r="G42" s="2" t="s">
        <v>224</v>
      </c>
    </row>
    <row r="43" spans="1:7" ht="120" x14ac:dyDescent="0.25">
      <c r="A43" s="2" t="s">
        <v>225</v>
      </c>
      <c r="B43" s="2" t="s">
        <v>8</v>
      </c>
      <c r="C43" s="1" t="s">
        <v>226</v>
      </c>
      <c r="D43" s="2" t="s">
        <v>28</v>
      </c>
      <c r="E43" s="2" t="s">
        <v>227</v>
      </c>
      <c r="F43" s="2" t="s">
        <v>228</v>
      </c>
      <c r="G43" s="2" t="s">
        <v>229</v>
      </c>
    </row>
    <row r="44" spans="1:7" ht="120" x14ac:dyDescent="0.25">
      <c r="A44" s="2" t="s">
        <v>230</v>
      </c>
      <c r="B44" s="2" t="s">
        <v>8</v>
      </c>
      <c r="C44" s="1" t="s">
        <v>231</v>
      </c>
      <c r="D44" s="2" t="s">
        <v>28</v>
      </c>
      <c r="E44" s="2" t="s">
        <v>232</v>
      </c>
      <c r="F44" s="2" t="s">
        <v>233</v>
      </c>
      <c r="G44" s="2" t="s">
        <v>234</v>
      </c>
    </row>
    <row r="45" spans="1:7" ht="105" x14ac:dyDescent="0.25">
      <c r="A45" s="2" t="s">
        <v>235</v>
      </c>
      <c r="B45" s="2" t="s">
        <v>8</v>
      </c>
      <c r="C45" s="1" t="s">
        <v>236</v>
      </c>
      <c r="D45" s="2" t="s">
        <v>237</v>
      </c>
      <c r="E45" s="2" t="s">
        <v>238</v>
      </c>
      <c r="F45" s="2" t="s">
        <v>239</v>
      </c>
      <c r="G45" s="2" t="s">
        <v>240</v>
      </c>
    </row>
    <row r="46" spans="1:7" ht="210" x14ac:dyDescent="0.25">
      <c r="A46" s="2" t="s">
        <v>241</v>
      </c>
      <c r="B46" s="2" t="s">
        <v>8</v>
      </c>
      <c r="C46" s="1" t="s">
        <v>242</v>
      </c>
      <c r="D46" s="2" t="s">
        <v>243</v>
      </c>
      <c r="E46" s="2" t="s">
        <v>244</v>
      </c>
      <c r="F46" s="2" t="s">
        <v>245</v>
      </c>
      <c r="G46" s="2" t="s">
        <v>246</v>
      </c>
    </row>
    <row r="47" spans="1:7" ht="195" x14ac:dyDescent="0.25">
      <c r="A47" s="2" t="s">
        <v>247</v>
      </c>
      <c r="B47" s="2" t="s">
        <v>8</v>
      </c>
      <c r="C47" s="1" t="s">
        <v>248</v>
      </c>
      <c r="D47" s="2" t="s">
        <v>249</v>
      </c>
      <c r="E47" s="2" t="s">
        <v>250</v>
      </c>
      <c r="F47" s="2" t="s">
        <v>251</v>
      </c>
      <c r="G47" s="2" t="s">
        <v>252</v>
      </c>
    </row>
    <row r="48" spans="1:7" ht="150" x14ac:dyDescent="0.25">
      <c r="A48" s="2" t="s">
        <v>253</v>
      </c>
      <c r="B48" s="2" t="s">
        <v>8</v>
      </c>
      <c r="C48" s="1" t="s">
        <v>254</v>
      </c>
      <c r="D48" s="2" t="s">
        <v>28</v>
      </c>
      <c r="E48" s="2" t="s">
        <v>255</v>
      </c>
      <c r="F48" s="2" t="s">
        <v>256</v>
      </c>
      <c r="G48" s="2" t="s">
        <v>257</v>
      </c>
    </row>
    <row r="49" spans="1:7" ht="135" x14ac:dyDescent="0.25">
      <c r="A49" s="2" t="s">
        <v>258</v>
      </c>
      <c r="B49" s="2" t="s">
        <v>8</v>
      </c>
      <c r="C49" s="1" t="s">
        <v>259</v>
      </c>
      <c r="D49" s="2" t="s">
        <v>28</v>
      </c>
      <c r="E49" s="2" t="s">
        <v>260</v>
      </c>
      <c r="F49" s="2" t="s">
        <v>261</v>
      </c>
      <c r="G49" s="2" t="s">
        <v>262</v>
      </c>
    </row>
    <row r="50" spans="1:7" ht="150" x14ac:dyDescent="0.25">
      <c r="A50" s="2" t="s">
        <v>263</v>
      </c>
      <c r="B50" s="2" t="s">
        <v>8</v>
      </c>
      <c r="C50" s="1" t="s">
        <v>264</v>
      </c>
      <c r="D50" s="2" t="s">
        <v>210</v>
      </c>
      <c r="E50" s="2" t="s">
        <v>265</v>
      </c>
      <c r="F50" s="2" t="s">
        <v>266</v>
      </c>
      <c r="G50" s="2" t="s">
        <v>267</v>
      </c>
    </row>
    <row r="51" spans="1:7" ht="135" x14ac:dyDescent="0.25">
      <c r="A51" s="2" t="s">
        <v>268</v>
      </c>
      <c r="B51" s="2" t="s">
        <v>8</v>
      </c>
      <c r="C51" s="1" t="s">
        <v>269</v>
      </c>
      <c r="D51" s="2" t="s">
        <v>28</v>
      </c>
      <c r="E51" s="2" t="s">
        <v>270</v>
      </c>
      <c r="F51" s="2" t="s">
        <v>271</v>
      </c>
      <c r="G51" s="2" t="s">
        <v>272</v>
      </c>
    </row>
    <row r="52" spans="1:7" ht="120" x14ac:dyDescent="0.25">
      <c r="A52" s="2" t="s">
        <v>273</v>
      </c>
      <c r="B52" s="2" t="s">
        <v>8</v>
      </c>
      <c r="C52" s="1" t="s">
        <v>274</v>
      </c>
      <c r="D52" s="2" t="s">
        <v>28</v>
      </c>
      <c r="E52" s="2" t="s">
        <v>275</v>
      </c>
      <c r="F52" s="2" t="s">
        <v>276</v>
      </c>
      <c r="G52" s="2" t="s">
        <v>277</v>
      </c>
    </row>
    <row r="53" spans="1:7" ht="135" x14ac:dyDescent="0.25">
      <c r="A53" s="2" t="s">
        <v>278</v>
      </c>
      <c r="B53" s="2" t="s">
        <v>8</v>
      </c>
      <c r="C53" s="1" t="s">
        <v>279</v>
      </c>
      <c r="D53" s="2" t="s">
        <v>28</v>
      </c>
      <c r="E53" s="2" t="s">
        <v>280</v>
      </c>
      <c r="F53" s="2" t="s">
        <v>281</v>
      </c>
      <c r="G53" s="2" t="s">
        <v>282</v>
      </c>
    </row>
    <row r="54" spans="1:7" ht="120" x14ac:dyDescent="0.25">
      <c r="A54" s="2" t="s">
        <v>283</v>
      </c>
      <c r="B54" s="2" t="s">
        <v>8</v>
      </c>
      <c r="C54" s="1" t="s">
        <v>284</v>
      </c>
      <c r="D54" s="2" t="s">
        <v>28</v>
      </c>
      <c r="E54" s="2" t="s">
        <v>285</v>
      </c>
      <c r="F54" s="2" t="s">
        <v>286</v>
      </c>
      <c r="G54" s="2" t="s">
        <v>287</v>
      </c>
    </row>
    <row r="55" spans="1:7" ht="135" x14ac:dyDescent="0.25">
      <c r="A55" s="2" t="s">
        <v>288</v>
      </c>
      <c r="B55" s="2" t="s">
        <v>8</v>
      </c>
      <c r="C55" s="1" t="s">
        <v>289</v>
      </c>
      <c r="D55" s="2" t="s">
        <v>290</v>
      </c>
      <c r="E55" s="2" t="s">
        <v>291</v>
      </c>
      <c r="F55" s="2" t="s">
        <v>292</v>
      </c>
      <c r="G55" s="2" t="s">
        <v>293</v>
      </c>
    </row>
    <row r="56" spans="1:7" ht="150" x14ac:dyDescent="0.25">
      <c r="A56" s="2" t="s">
        <v>294</v>
      </c>
      <c r="B56" s="2" t="s">
        <v>8</v>
      </c>
      <c r="C56" s="1" t="s">
        <v>295</v>
      </c>
      <c r="D56" s="2" t="s">
        <v>296</v>
      </c>
      <c r="E56" s="2" t="s">
        <v>297</v>
      </c>
      <c r="F56" s="2" t="s">
        <v>298</v>
      </c>
      <c r="G56" s="2" t="s">
        <v>299</v>
      </c>
    </row>
    <row r="57" spans="1:7" ht="210" x14ac:dyDescent="0.25">
      <c r="A57" s="2" t="s">
        <v>300</v>
      </c>
      <c r="B57" s="2" t="s">
        <v>8</v>
      </c>
      <c r="C57" s="1" t="s">
        <v>301</v>
      </c>
      <c r="D57" s="2" t="s">
        <v>302</v>
      </c>
      <c r="E57" s="2" t="s">
        <v>303</v>
      </c>
      <c r="F57" s="2" t="s">
        <v>304</v>
      </c>
      <c r="G57" s="2" t="s">
        <v>305</v>
      </c>
    </row>
    <row r="58" spans="1:7" ht="150" x14ac:dyDescent="0.25">
      <c r="A58" s="2" t="s">
        <v>306</v>
      </c>
      <c r="B58" s="2" t="s">
        <v>8</v>
      </c>
      <c r="C58" s="1" t="s">
        <v>307</v>
      </c>
      <c r="D58" s="2" t="s">
        <v>308</v>
      </c>
      <c r="E58" s="2" t="s">
        <v>309</v>
      </c>
      <c r="F58" s="2" t="s">
        <v>310</v>
      </c>
      <c r="G58" s="2" t="s">
        <v>311</v>
      </c>
    </row>
    <row r="59" spans="1:7" ht="315" x14ac:dyDescent="0.25">
      <c r="A59" s="2" t="s">
        <v>312</v>
      </c>
      <c r="B59" s="2" t="s">
        <v>8</v>
      </c>
      <c r="C59" s="1" t="s">
        <v>313</v>
      </c>
      <c r="D59" s="2" t="s">
        <v>314</v>
      </c>
      <c r="E59" s="2" t="s">
        <v>315</v>
      </c>
      <c r="F59" s="2" t="s">
        <v>316</v>
      </c>
      <c r="G59" s="2" t="s">
        <v>317</v>
      </c>
    </row>
    <row r="60" spans="1:7" ht="135" x14ac:dyDescent="0.25">
      <c r="A60" s="2" t="s">
        <v>318</v>
      </c>
      <c r="B60" s="2" t="s">
        <v>8</v>
      </c>
      <c r="C60" s="1" t="s">
        <v>319</v>
      </c>
      <c r="D60" s="2" t="s">
        <v>320</v>
      </c>
      <c r="E60" s="2" t="s">
        <v>321</v>
      </c>
      <c r="F60" s="2" t="s">
        <v>322</v>
      </c>
      <c r="G60" s="2" t="s">
        <v>323</v>
      </c>
    </row>
    <row r="61" spans="1:7" ht="150" x14ac:dyDescent="0.25">
      <c r="A61" s="2" t="s">
        <v>324</v>
      </c>
      <c r="B61" s="2" t="s">
        <v>8</v>
      </c>
      <c r="C61" s="1" t="s">
        <v>325</v>
      </c>
      <c r="D61" s="2" t="s">
        <v>320</v>
      </c>
      <c r="E61" s="2" t="s">
        <v>326</v>
      </c>
      <c r="F61" s="2" t="s">
        <v>327</v>
      </c>
      <c r="G61" s="2" t="s">
        <v>328</v>
      </c>
    </row>
    <row r="62" spans="1:7" ht="180" x14ac:dyDescent="0.25">
      <c r="A62" s="2" t="s">
        <v>329</v>
      </c>
      <c r="B62" s="2" t="s">
        <v>8</v>
      </c>
      <c r="C62" s="1" t="s">
        <v>330</v>
      </c>
      <c r="D62" s="2" t="s">
        <v>28</v>
      </c>
      <c r="E62" s="2" t="s">
        <v>331</v>
      </c>
      <c r="F62" s="2" t="s">
        <v>332</v>
      </c>
      <c r="G62" s="2" t="s">
        <v>333</v>
      </c>
    </row>
    <row r="63" spans="1:7" ht="150" x14ac:dyDescent="0.25">
      <c r="A63" s="2" t="s">
        <v>334</v>
      </c>
      <c r="B63" s="2" t="s">
        <v>8</v>
      </c>
      <c r="C63" s="1" t="s">
        <v>335</v>
      </c>
      <c r="D63" s="2" t="s">
        <v>28</v>
      </c>
      <c r="E63" s="2" t="s">
        <v>336</v>
      </c>
      <c r="F63" s="2" t="s">
        <v>337</v>
      </c>
      <c r="G63" s="2" t="s">
        <v>338</v>
      </c>
    </row>
    <row r="64" spans="1:7" ht="150" x14ac:dyDescent="0.25">
      <c r="A64" s="2" t="s">
        <v>339</v>
      </c>
      <c r="B64" s="2" t="s">
        <v>8</v>
      </c>
      <c r="C64" s="1" t="s">
        <v>340</v>
      </c>
      <c r="D64" s="2" t="s">
        <v>341</v>
      </c>
      <c r="E64" s="2" t="s">
        <v>342</v>
      </c>
      <c r="F64" s="2" t="s">
        <v>343</v>
      </c>
      <c r="G64" s="2" t="s">
        <v>344</v>
      </c>
    </row>
    <row r="65" spans="1:7" ht="120" x14ac:dyDescent="0.25">
      <c r="A65" s="2" t="s">
        <v>345</v>
      </c>
      <c r="B65" s="2" t="s">
        <v>8</v>
      </c>
      <c r="C65" s="1" t="s">
        <v>346</v>
      </c>
      <c r="D65" s="2" t="s">
        <v>347</v>
      </c>
      <c r="E65" s="2" t="s">
        <v>348</v>
      </c>
      <c r="F65" s="2" t="s">
        <v>349</v>
      </c>
      <c r="G65" s="2" t="s">
        <v>350</v>
      </c>
    </row>
    <row r="66" spans="1:7" ht="330" x14ac:dyDescent="0.25">
      <c r="A66" s="2" t="s">
        <v>351</v>
      </c>
      <c r="B66" s="2" t="s">
        <v>8</v>
      </c>
      <c r="C66" s="1" t="s">
        <v>352</v>
      </c>
      <c r="D66" s="2" t="s">
        <v>353</v>
      </c>
      <c r="E66" s="2" t="s">
        <v>354</v>
      </c>
      <c r="F66" s="2" t="s">
        <v>355</v>
      </c>
      <c r="G66" s="2" t="s">
        <v>356</v>
      </c>
    </row>
    <row r="67" spans="1:7" ht="120" x14ac:dyDescent="0.25">
      <c r="A67" s="2" t="s">
        <v>357</v>
      </c>
      <c r="B67" s="2" t="s">
        <v>8</v>
      </c>
      <c r="C67" s="1" t="s">
        <v>358</v>
      </c>
      <c r="D67" s="2" t="s">
        <v>359</v>
      </c>
      <c r="E67" s="2" t="s">
        <v>360</v>
      </c>
      <c r="F67" s="2" t="s">
        <v>361</v>
      </c>
      <c r="G67" s="2" t="s">
        <v>362</v>
      </c>
    </row>
    <row r="68" spans="1:7" ht="150" x14ac:dyDescent="0.25">
      <c r="A68" s="2" t="s">
        <v>363</v>
      </c>
      <c r="B68" s="2" t="s">
        <v>8</v>
      </c>
      <c r="C68" s="1" t="s">
        <v>364</v>
      </c>
      <c r="D68" s="2" t="s">
        <v>359</v>
      </c>
      <c r="E68" s="2" t="s">
        <v>365</v>
      </c>
      <c r="F68" s="2" t="s">
        <v>366</v>
      </c>
      <c r="G68" s="2" t="s">
        <v>367</v>
      </c>
    </row>
    <row r="69" spans="1:7" ht="150" x14ac:dyDescent="0.25">
      <c r="A69" s="2" t="s">
        <v>368</v>
      </c>
      <c r="B69" s="2" t="s">
        <v>8</v>
      </c>
      <c r="C69" s="1" t="s">
        <v>369</v>
      </c>
      <c r="D69" s="2" t="s">
        <v>359</v>
      </c>
      <c r="E69" s="2" t="s">
        <v>370</v>
      </c>
      <c r="F69" s="2" t="s">
        <v>371</v>
      </c>
      <c r="G69" s="2" t="s">
        <v>372</v>
      </c>
    </row>
    <row r="70" spans="1:7" ht="330" x14ac:dyDescent="0.25">
      <c r="A70" s="2" t="s">
        <v>373</v>
      </c>
      <c r="B70" s="2" t="s">
        <v>8</v>
      </c>
      <c r="C70" s="1" t="s">
        <v>374</v>
      </c>
      <c r="D70" s="2" t="s">
        <v>375</v>
      </c>
      <c r="E70" s="2" t="s">
        <v>376</v>
      </c>
      <c r="F70" s="2" t="s">
        <v>377</v>
      </c>
      <c r="G70" s="2" t="s">
        <v>378</v>
      </c>
    </row>
    <row r="71" spans="1:7" ht="165" x14ac:dyDescent="0.25">
      <c r="A71" s="2" t="s">
        <v>379</v>
      </c>
      <c r="B71" s="2" t="s">
        <v>8</v>
      </c>
      <c r="C71" s="1" t="s">
        <v>380</v>
      </c>
      <c r="D71" s="2" t="s">
        <v>375</v>
      </c>
      <c r="E71" s="2" t="s">
        <v>381</v>
      </c>
      <c r="F71" s="2" t="s">
        <v>382</v>
      </c>
      <c r="G71" s="2" t="s">
        <v>383</v>
      </c>
    </row>
    <row r="72" spans="1:7" ht="105" x14ac:dyDescent="0.25">
      <c r="A72" s="2" t="s">
        <v>384</v>
      </c>
      <c r="B72" s="2" t="s">
        <v>8</v>
      </c>
      <c r="C72" s="1" t="s">
        <v>385</v>
      </c>
      <c r="D72" s="2" t="s">
        <v>375</v>
      </c>
      <c r="E72" s="2" t="s">
        <v>386</v>
      </c>
      <c r="F72" s="2" t="s">
        <v>387</v>
      </c>
      <c r="G72" s="2" t="s">
        <v>388</v>
      </c>
    </row>
    <row r="73" spans="1:7" ht="105" x14ac:dyDescent="0.25">
      <c r="A73" s="2" t="s">
        <v>389</v>
      </c>
      <c r="B73" s="2" t="s">
        <v>8</v>
      </c>
      <c r="C73" s="1" t="s">
        <v>390</v>
      </c>
      <c r="D73" s="2" t="s">
        <v>375</v>
      </c>
      <c r="E73" s="2" t="s">
        <v>391</v>
      </c>
      <c r="F73" s="2" t="s">
        <v>392</v>
      </c>
      <c r="G73" s="2" t="s">
        <v>393</v>
      </c>
    </row>
    <row r="74" spans="1:7" ht="90" x14ac:dyDescent="0.25">
      <c r="A74" s="2" t="s">
        <v>394</v>
      </c>
      <c r="B74" s="2" t="s">
        <v>8</v>
      </c>
      <c r="C74" s="1" t="s">
        <v>395</v>
      </c>
      <c r="D74" s="2" t="s">
        <v>375</v>
      </c>
      <c r="E74" s="2" t="s">
        <v>396</v>
      </c>
      <c r="F74" s="2" t="s">
        <v>397</v>
      </c>
      <c r="G74" s="2" t="s">
        <v>398</v>
      </c>
    </row>
    <row r="75" spans="1:7" ht="105" x14ac:dyDescent="0.25">
      <c r="A75" s="2" t="s">
        <v>399</v>
      </c>
      <c r="B75" s="2" t="s">
        <v>8</v>
      </c>
      <c r="C75" s="1" t="s">
        <v>400</v>
      </c>
      <c r="D75" s="2" t="s">
        <v>375</v>
      </c>
      <c r="E75" s="2" t="s">
        <v>401</v>
      </c>
      <c r="F75" s="2" t="s">
        <v>402</v>
      </c>
      <c r="G75" s="2" t="s">
        <v>403</v>
      </c>
    </row>
    <row r="76" spans="1:7" ht="120" x14ac:dyDescent="0.25">
      <c r="A76" s="2" t="s">
        <v>404</v>
      </c>
      <c r="B76" s="2" t="s">
        <v>8</v>
      </c>
      <c r="C76" s="1" t="s">
        <v>405</v>
      </c>
      <c r="D76" s="2" t="s">
        <v>406</v>
      </c>
      <c r="E76" s="2" t="s">
        <v>407</v>
      </c>
      <c r="F76" s="2" t="s">
        <v>408</v>
      </c>
      <c r="G76" s="2" t="s">
        <v>409</v>
      </c>
    </row>
    <row r="77" spans="1:7" ht="120" x14ac:dyDescent="0.25">
      <c r="A77" s="2" t="s">
        <v>410</v>
      </c>
      <c r="B77" s="2" t="s">
        <v>8</v>
      </c>
      <c r="C77" s="1" t="s">
        <v>411</v>
      </c>
      <c r="D77" s="2" t="s">
        <v>412</v>
      </c>
      <c r="E77" s="2" t="s">
        <v>413</v>
      </c>
      <c r="F77" s="2" t="s">
        <v>414</v>
      </c>
      <c r="G77" s="2" t="s">
        <v>415</v>
      </c>
    </row>
    <row r="78" spans="1:7" ht="105" x14ac:dyDescent="0.25">
      <c r="A78" s="2" t="s">
        <v>416</v>
      </c>
      <c r="B78" s="2" t="s">
        <v>8</v>
      </c>
      <c r="C78" s="1" t="s">
        <v>417</v>
      </c>
      <c r="D78" s="2" t="s">
        <v>418</v>
      </c>
      <c r="E78" s="2" t="s">
        <v>419</v>
      </c>
      <c r="F78" s="2" t="s">
        <v>420</v>
      </c>
      <c r="G78" s="2" t="s">
        <v>421</v>
      </c>
    </row>
    <row r="79" spans="1:7" ht="135" x14ac:dyDescent="0.25">
      <c r="A79" s="2" t="s">
        <v>422</v>
      </c>
      <c r="B79" s="2" t="s">
        <v>8</v>
      </c>
      <c r="C79" s="1" t="s">
        <v>423</v>
      </c>
      <c r="D79" s="2" t="s">
        <v>424</v>
      </c>
      <c r="E79" s="2" t="s">
        <v>425</v>
      </c>
      <c r="F79" s="2" t="s">
        <v>426</v>
      </c>
      <c r="G79" s="2" t="s">
        <v>427</v>
      </c>
    </row>
    <row r="80" spans="1:7" ht="135" x14ac:dyDescent="0.25">
      <c r="A80" s="2" t="s">
        <v>428</v>
      </c>
      <c r="B80" s="2" t="s">
        <v>8</v>
      </c>
      <c r="C80" s="1" t="s">
        <v>429</v>
      </c>
      <c r="D80" s="2" t="s">
        <v>430</v>
      </c>
      <c r="E80" s="2" t="s">
        <v>431</v>
      </c>
      <c r="F80" s="2" t="s">
        <v>432</v>
      </c>
      <c r="G80" s="2" t="s">
        <v>433</v>
      </c>
    </row>
    <row r="81" spans="1:7" ht="195" x14ac:dyDescent="0.25">
      <c r="A81" s="2" t="s">
        <v>434</v>
      </c>
      <c r="B81" s="2" t="s">
        <v>8</v>
      </c>
      <c r="C81" s="1" t="s">
        <v>435</v>
      </c>
      <c r="D81" s="2" t="s">
        <v>436</v>
      </c>
      <c r="E81" s="2" t="s">
        <v>437</v>
      </c>
      <c r="F81" s="2" t="s">
        <v>438</v>
      </c>
      <c r="G81" s="2" t="s">
        <v>439</v>
      </c>
    </row>
    <row r="82" spans="1:7" ht="255" x14ac:dyDescent="0.25">
      <c r="A82" s="2" t="s">
        <v>440</v>
      </c>
      <c r="B82" s="2" t="s">
        <v>8</v>
      </c>
      <c r="C82" s="1" t="s">
        <v>441</v>
      </c>
      <c r="D82" s="2" t="s">
        <v>442</v>
      </c>
      <c r="E82" s="2" t="s">
        <v>443</v>
      </c>
      <c r="F82" s="2" t="s">
        <v>444</v>
      </c>
      <c r="G82" s="2" t="s">
        <v>445</v>
      </c>
    </row>
    <row r="83" spans="1:7" ht="180" x14ac:dyDescent="0.25">
      <c r="A83" s="2" t="s">
        <v>446</v>
      </c>
      <c r="B83" s="2" t="s">
        <v>8</v>
      </c>
      <c r="C83" s="1" t="s">
        <v>447</v>
      </c>
      <c r="D83" s="2" t="s">
        <v>448</v>
      </c>
      <c r="E83" s="2" t="s">
        <v>449</v>
      </c>
      <c r="F83" s="2" t="s">
        <v>450</v>
      </c>
      <c r="G83" s="2" t="s">
        <v>451</v>
      </c>
    </row>
    <row r="84" spans="1:7" ht="240" x14ac:dyDescent="0.25">
      <c r="A84" s="2" t="s">
        <v>452</v>
      </c>
      <c r="B84" s="2" t="s">
        <v>8</v>
      </c>
      <c r="C84" s="1" t="s">
        <v>453</v>
      </c>
      <c r="D84" s="2" t="s">
        <v>454</v>
      </c>
      <c r="E84" s="2" t="s">
        <v>455</v>
      </c>
      <c r="F84" s="2" t="s">
        <v>456</v>
      </c>
      <c r="G84" s="2" t="s">
        <v>457</v>
      </c>
    </row>
    <row r="85" spans="1:7" ht="180" x14ac:dyDescent="0.25">
      <c r="A85" s="2" t="s">
        <v>458</v>
      </c>
      <c r="B85" s="2" t="s">
        <v>8</v>
      </c>
      <c r="C85" s="1" t="s">
        <v>459</v>
      </c>
      <c r="D85" s="2" t="s">
        <v>460</v>
      </c>
      <c r="E85" s="2" t="s">
        <v>461</v>
      </c>
      <c r="F85" s="2" t="s">
        <v>462</v>
      </c>
      <c r="G85" s="2" t="s">
        <v>463</v>
      </c>
    </row>
    <row r="86" spans="1:7" ht="150" x14ac:dyDescent="0.25">
      <c r="A86" s="2" t="s">
        <v>464</v>
      </c>
      <c r="B86" s="2" t="s">
        <v>8</v>
      </c>
      <c r="C86" s="1" t="s">
        <v>465</v>
      </c>
      <c r="D86" s="2" t="s">
        <v>466</v>
      </c>
      <c r="E86" s="2" t="s">
        <v>467</v>
      </c>
      <c r="F86" s="2" t="s">
        <v>468</v>
      </c>
      <c r="G86" s="2" t="s">
        <v>469</v>
      </c>
    </row>
    <row r="87" spans="1:7" ht="135" x14ac:dyDescent="0.25">
      <c r="A87" s="2" t="s">
        <v>470</v>
      </c>
      <c r="B87" s="2" t="s">
        <v>8</v>
      </c>
      <c r="C87" s="1" t="s">
        <v>471</v>
      </c>
      <c r="D87" s="2" t="s">
        <v>472</v>
      </c>
      <c r="E87" s="2" t="s">
        <v>473</v>
      </c>
      <c r="F87" s="2" t="s">
        <v>474</v>
      </c>
      <c r="G87" s="2" t="s">
        <v>475</v>
      </c>
    </row>
    <row r="88" spans="1:7" ht="120" x14ac:dyDescent="0.25">
      <c r="A88" s="2" t="s">
        <v>476</v>
      </c>
      <c r="B88" s="2" t="s">
        <v>8</v>
      </c>
      <c r="C88" s="1" t="s">
        <v>477</v>
      </c>
      <c r="D88" s="2" t="s">
        <v>478</v>
      </c>
      <c r="E88" s="2" t="s">
        <v>479</v>
      </c>
      <c r="F88" s="2" t="s">
        <v>480</v>
      </c>
      <c r="G88" s="2" t="s">
        <v>481</v>
      </c>
    </row>
    <row r="89" spans="1:7" ht="120" x14ac:dyDescent="0.25">
      <c r="A89" s="2" t="s">
        <v>482</v>
      </c>
      <c r="B89" s="2" t="s">
        <v>8</v>
      </c>
      <c r="C89" s="1" t="s">
        <v>483</v>
      </c>
      <c r="D89" s="2" t="s">
        <v>484</v>
      </c>
      <c r="E89" s="2" t="s">
        <v>485</v>
      </c>
      <c r="F89" s="2" t="s">
        <v>486</v>
      </c>
      <c r="G89" s="2" t="s">
        <v>487</v>
      </c>
    </row>
    <row r="90" spans="1:7" ht="120" x14ac:dyDescent="0.25">
      <c r="A90" s="2" t="s">
        <v>488</v>
      </c>
      <c r="B90" s="2" t="s">
        <v>8</v>
      </c>
      <c r="C90" s="1" t="s">
        <v>489</v>
      </c>
      <c r="D90" s="2" t="s">
        <v>490</v>
      </c>
      <c r="E90" s="2" t="s">
        <v>491</v>
      </c>
      <c r="F90" s="2" t="s">
        <v>492</v>
      </c>
      <c r="G90" s="2" t="s">
        <v>493</v>
      </c>
    </row>
    <row r="91" spans="1:7" ht="180" x14ac:dyDescent="0.25">
      <c r="A91" s="2" t="s">
        <v>494</v>
      </c>
      <c r="B91" s="2" t="s">
        <v>8</v>
      </c>
      <c r="C91" s="1" t="s">
        <v>495</v>
      </c>
      <c r="D91" s="2" t="s">
        <v>496</v>
      </c>
      <c r="E91" s="2" t="s">
        <v>497</v>
      </c>
      <c r="F91" s="2" t="s">
        <v>498</v>
      </c>
      <c r="G91" s="2" t="s">
        <v>499</v>
      </c>
    </row>
    <row r="92" spans="1:7" ht="135" x14ac:dyDescent="0.25">
      <c r="A92" s="2" t="s">
        <v>500</v>
      </c>
      <c r="B92" s="2" t="s">
        <v>8</v>
      </c>
      <c r="C92" s="1" t="s">
        <v>501</v>
      </c>
      <c r="D92" s="2" t="s">
        <v>502</v>
      </c>
      <c r="E92" s="2" t="s">
        <v>503</v>
      </c>
      <c r="F92" s="2" t="s">
        <v>504</v>
      </c>
      <c r="G92" s="2" t="s">
        <v>505</v>
      </c>
    </row>
    <row r="93" spans="1:7" ht="180" x14ac:dyDescent="0.25">
      <c r="A93" s="2" t="s">
        <v>506</v>
      </c>
      <c r="B93" s="2" t="s">
        <v>8</v>
      </c>
      <c r="C93" s="1" t="s">
        <v>507</v>
      </c>
      <c r="D93" s="2" t="s">
        <v>508</v>
      </c>
      <c r="E93" s="2" t="s">
        <v>509</v>
      </c>
      <c r="F93" s="2" t="s">
        <v>510</v>
      </c>
      <c r="G93" s="2" t="s">
        <v>511</v>
      </c>
    </row>
    <row r="94" spans="1:7" ht="150" x14ac:dyDescent="0.25">
      <c r="A94" s="2" t="s">
        <v>512</v>
      </c>
      <c r="B94" s="2" t="s">
        <v>8</v>
      </c>
      <c r="C94" s="1" t="s">
        <v>513</v>
      </c>
      <c r="D94" s="2" t="s">
        <v>514</v>
      </c>
      <c r="E94" s="2" t="s">
        <v>515</v>
      </c>
      <c r="F94" s="2" t="s">
        <v>516</v>
      </c>
      <c r="G94" s="2" t="s">
        <v>517</v>
      </c>
    </row>
    <row r="95" spans="1:7" ht="135" x14ac:dyDescent="0.25">
      <c r="A95" s="2" t="s">
        <v>518</v>
      </c>
      <c r="B95" s="2" t="s">
        <v>8</v>
      </c>
      <c r="C95" s="1" t="s">
        <v>519</v>
      </c>
      <c r="D95" s="2" t="s">
        <v>520</v>
      </c>
      <c r="E95" s="2" t="s">
        <v>521</v>
      </c>
      <c r="F95" s="2" t="s">
        <v>522</v>
      </c>
      <c r="G95" s="2" t="s">
        <v>523</v>
      </c>
    </row>
    <row r="96" spans="1:7" ht="240" x14ac:dyDescent="0.25">
      <c r="A96" s="2" t="s">
        <v>524</v>
      </c>
      <c r="B96" s="2" t="s">
        <v>8</v>
      </c>
      <c r="C96" s="1" t="s">
        <v>525</v>
      </c>
      <c r="D96" s="2" t="s">
        <v>526</v>
      </c>
      <c r="E96" s="2" t="s">
        <v>527</v>
      </c>
      <c r="F96" s="2" t="s">
        <v>528</v>
      </c>
      <c r="G96" s="2" t="s">
        <v>529</v>
      </c>
    </row>
    <row r="97" spans="1:7" ht="225" x14ac:dyDescent="0.25">
      <c r="A97" s="2" t="s">
        <v>530</v>
      </c>
      <c r="B97" s="2" t="s">
        <v>8</v>
      </c>
      <c r="C97" s="1" t="s">
        <v>531</v>
      </c>
      <c r="D97" s="2" t="s">
        <v>526</v>
      </c>
      <c r="E97" s="2" t="s">
        <v>532</v>
      </c>
      <c r="F97" s="2" t="s">
        <v>533</v>
      </c>
      <c r="G97" s="2" t="s">
        <v>534</v>
      </c>
    </row>
    <row r="98" spans="1:7" ht="409.5" x14ac:dyDescent="0.25">
      <c r="A98" s="2" t="s">
        <v>535</v>
      </c>
      <c r="B98" s="2" t="s">
        <v>8</v>
      </c>
      <c r="C98" s="1" t="s">
        <v>536</v>
      </c>
      <c r="D98" s="2" t="s">
        <v>537</v>
      </c>
      <c r="E98" s="2" t="s">
        <v>538</v>
      </c>
      <c r="F98" s="2" t="s">
        <v>539</v>
      </c>
      <c r="G98" s="2" t="s">
        <v>540</v>
      </c>
    </row>
    <row r="99" spans="1:7" ht="390" x14ac:dyDescent="0.25">
      <c r="A99" s="2" t="s">
        <v>541</v>
      </c>
      <c r="B99" s="2" t="s">
        <v>8</v>
      </c>
      <c r="C99" s="1" t="s">
        <v>542</v>
      </c>
      <c r="D99" s="2" t="s">
        <v>537</v>
      </c>
      <c r="E99" s="2" t="s">
        <v>543</v>
      </c>
      <c r="F99" s="2" t="s">
        <v>544</v>
      </c>
      <c r="G99" s="2" t="s">
        <v>545</v>
      </c>
    </row>
    <row r="100" spans="1:7" ht="375" x14ac:dyDescent="0.25">
      <c r="A100" s="2" t="s">
        <v>546</v>
      </c>
      <c r="B100" s="2" t="s">
        <v>8</v>
      </c>
      <c r="C100" s="1" t="s">
        <v>547</v>
      </c>
      <c r="D100" s="2"/>
      <c r="E100" s="2" t="s">
        <v>548</v>
      </c>
      <c r="F100" s="2" t="s">
        <v>549</v>
      </c>
      <c r="G100" s="2" t="s">
        <v>550</v>
      </c>
    </row>
    <row r="101" spans="1:7" ht="409.5" x14ac:dyDescent="0.25">
      <c r="A101" s="2" t="s">
        <v>551</v>
      </c>
      <c r="B101" s="2" t="s">
        <v>8</v>
      </c>
      <c r="C101" s="1" t="s">
        <v>552</v>
      </c>
      <c r="D101" s="2" t="s">
        <v>553</v>
      </c>
      <c r="E101" s="2" t="s">
        <v>554</v>
      </c>
      <c r="F101" s="2" t="s">
        <v>555</v>
      </c>
      <c r="G101" s="2" t="s">
        <v>556</v>
      </c>
    </row>
    <row r="102" spans="1:7" ht="409.5" x14ac:dyDescent="0.25">
      <c r="A102" s="2" t="s">
        <v>557</v>
      </c>
      <c r="B102" s="2" t="s">
        <v>8</v>
      </c>
      <c r="C102" s="1" t="s">
        <v>558</v>
      </c>
      <c r="D102" s="2" t="s">
        <v>559</v>
      </c>
      <c r="E102" s="2" t="s">
        <v>560</v>
      </c>
      <c r="F102" s="2" t="s">
        <v>561</v>
      </c>
      <c r="G102" s="2" t="s">
        <v>562</v>
      </c>
    </row>
    <row r="103" spans="1:7" ht="165" x14ac:dyDescent="0.25">
      <c r="A103" s="2" t="s">
        <v>563</v>
      </c>
      <c r="B103" s="2" t="s">
        <v>564</v>
      </c>
      <c r="C103" s="1" t="s">
        <v>565</v>
      </c>
      <c r="D103" s="2"/>
      <c r="E103" s="2" t="s">
        <v>566</v>
      </c>
      <c r="F103" s="2" t="s">
        <v>567</v>
      </c>
      <c r="G103" s="2" t="s">
        <v>568</v>
      </c>
    </row>
    <row r="104" spans="1:7" ht="105" x14ac:dyDescent="0.25">
      <c r="A104" s="2" t="s">
        <v>569</v>
      </c>
      <c r="B104" s="2" t="s">
        <v>564</v>
      </c>
      <c r="C104" s="1" t="s">
        <v>570</v>
      </c>
      <c r="D104" s="2"/>
      <c r="E104" s="2" t="s">
        <v>571</v>
      </c>
      <c r="F104" s="2" t="s">
        <v>572</v>
      </c>
      <c r="G104" s="2" t="s">
        <v>573</v>
      </c>
    </row>
    <row r="105" spans="1:7" ht="135" x14ac:dyDescent="0.25">
      <c r="A105" s="2" t="s">
        <v>574</v>
      </c>
      <c r="B105" s="2" t="s">
        <v>564</v>
      </c>
      <c r="C105" s="1" t="s">
        <v>575</v>
      </c>
      <c r="D105" s="2"/>
      <c r="E105" s="2" t="s">
        <v>576</v>
      </c>
      <c r="F105" s="2" t="s">
        <v>577</v>
      </c>
      <c r="G105" s="2" t="s">
        <v>578</v>
      </c>
    </row>
    <row r="106" spans="1:7" ht="210" x14ac:dyDescent="0.25">
      <c r="A106" s="2" t="s">
        <v>579</v>
      </c>
      <c r="B106" s="2" t="s">
        <v>564</v>
      </c>
      <c r="C106" s="1" t="s">
        <v>580</v>
      </c>
      <c r="D106" s="2"/>
      <c r="E106" s="2" t="s">
        <v>581</v>
      </c>
      <c r="F106" s="2" t="s">
        <v>582</v>
      </c>
      <c r="G106" s="2" t="s">
        <v>583</v>
      </c>
    </row>
    <row r="107" spans="1:7" ht="135" x14ac:dyDescent="0.25">
      <c r="A107" s="2" t="s">
        <v>584</v>
      </c>
      <c r="B107" s="2" t="s">
        <v>564</v>
      </c>
      <c r="C107" s="1" t="s">
        <v>585</v>
      </c>
      <c r="D107" s="2"/>
      <c r="E107" s="2" t="s">
        <v>586</v>
      </c>
      <c r="F107" s="2" t="s">
        <v>587</v>
      </c>
      <c r="G107" s="2" t="s">
        <v>588</v>
      </c>
    </row>
    <row r="108" spans="1:7" ht="255" x14ac:dyDescent="0.25">
      <c r="A108" s="2" t="s">
        <v>589</v>
      </c>
      <c r="B108" s="2" t="s">
        <v>564</v>
      </c>
      <c r="C108" s="1" t="s">
        <v>590</v>
      </c>
      <c r="D108" s="2"/>
      <c r="E108" s="2" t="s">
        <v>591</v>
      </c>
      <c r="F108" s="2" t="s">
        <v>592</v>
      </c>
      <c r="G108" s="2" t="s">
        <v>593</v>
      </c>
    </row>
    <row r="109" spans="1:7" ht="345" x14ac:dyDescent="0.25">
      <c r="A109" s="2" t="s">
        <v>594</v>
      </c>
      <c r="B109" s="2" t="s">
        <v>564</v>
      </c>
      <c r="C109" s="1" t="s">
        <v>595</v>
      </c>
      <c r="D109" s="2"/>
      <c r="E109" s="2" t="s">
        <v>596</v>
      </c>
      <c r="F109" s="2" t="s">
        <v>597</v>
      </c>
      <c r="G109" s="2" t="s">
        <v>598</v>
      </c>
    </row>
    <row r="110" spans="1:7" ht="409.5" x14ac:dyDescent="0.25">
      <c r="A110" s="2" t="s">
        <v>599</v>
      </c>
      <c r="B110" s="2" t="s">
        <v>564</v>
      </c>
      <c r="C110" s="1" t="s">
        <v>600</v>
      </c>
      <c r="D110" s="2"/>
      <c r="E110" s="2" t="s">
        <v>601</v>
      </c>
      <c r="F110" s="2" t="s">
        <v>602</v>
      </c>
      <c r="G110" s="2" t="s">
        <v>603</v>
      </c>
    </row>
    <row r="111" spans="1:7" ht="409.5" x14ac:dyDescent="0.25">
      <c r="A111" s="2" t="s">
        <v>604</v>
      </c>
      <c r="B111" s="2" t="s">
        <v>564</v>
      </c>
      <c r="C111" s="1" t="s">
        <v>605</v>
      </c>
      <c r="D111" s="2"/>
      <c r="E111" s="2" t="s">
        <v>606</v>
      </c>
      <c r="F111" s="2" t="s">
        <v>607</v>
      </c>
      <c r="G111" s="2" t="s">
        <v>608</v>
      </c>
    </row>
    <row r="112" spans="1:7" ht="315" x14ac:dyDescent="0.25">
      <c r="A112" s="2" t="s">
        <v>609</v>
      </c>
      <c r="B112" s="2" t="s">
        <v>564</v>
      </c>
      <c r="C112" s="1" t="s">
        <v>610</v>
      </c>
      <c r="D112" s="2"/>
      <c r="E112" s="2" t="s">
        <v>611</v>
      </c>
      <c r="F112" s="2" t="s">
        <v>612</v>
      </c>
      <c r="G112" s="2" t="s">
        <v>613</v>
      </c>
    </row>
    <row r="113" spans="1:7" ht="255" x14ac:dyDescent="0.25">
      <c r="A113" s="2" t="s">
        <v>614</v>
      </c>
      <c r="B113" s="2" t="s">
        <v>564</v>
      </c>
      <c r="C113" s="1" t="s">
        <v>615</v>
      </c>
      <c r="D113" s="2"/>
      <c r="E113" s="2" t="s">
        <v>616</v>
      </c>
      <c r="F113" s="2" t="s">
        <v>617</v>
      </c>
      <c r="G113" s="2" t="s">
        <v>618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7EFE1-7028-46C1-9257-1A5DBC282442}">
  <dimension ref="A1:W2939"/>
  <sheetViews>
    <sheetView workbookViewId="0">
      <pane ySplit="1" topLeftCell="A2" activePane="bottomLeft" state="frozenSplit"/>
      <selection pane="bottomLeft"/>
    </sheetView>
  </sheetViews>
  <sheetFormatPr defaultRowHeight="15" x14ac:dyDescent="0.25"/>
  <cols>
    <col min="1" max="1" width="48.7109375" bestFit="1" customWidth="1"/>
    <col min="2" max="2" width="7.28515625" bestFit="1" customWidth="1"/>
    <col min="3" max="3" width="10.7109375" bestFit="1" customWidth="1"/>
    <col min="4" max="4" width="17.5703125" bestFit="1" customWidth="1"/>
    <col min="5" max="5" width="16.5703125" bestFit="1" customWidth="1"/>
    <col min="6" max="6" width="15.140625" bestFit="1" customWidth="1"/>
    <col min="7" max="7" width="10" bestFit="1" customWidth="1"/>
    <col min="8" max="8" width="25.28515625" bestFit="1" customWidth="1"/>
    <col min="9" max="9" width="13.140625" bestFit="1" customWidth="1"/>
    <col min="10" max="10" width="10.7109375" bestFit="1" customWidth="1"/>
    <col min="11" max="11" width="6.5703125" bestFit="1" customWidth="1"/>
    <col min="12" max="12" width="19.5703125" bestFit="1" customWidth="1"/>
    <col min="13" max="13" width="7.85546875" bestFit="1" customWidth="1"/>
    <col min="14" max="14" width="19.28515625" bestFit="1" customWidth="1"/>
    <col min="15" max="15" width="12.85546875" bestFit="1" customWidth="1"/>
    <col min="16" max="16" width="11.42578125" bestFit="1" customWidth="1"/>
    <col min="17" max="17" width="12" bestFit="1" customWidth="1"/>
    <col min="18" max="18" width="13" bestFit="1" customWidth="1"/>
    <col min="19" max="19" width="20.85546875" bestFit="1" customWidth="1"/>
    <col min="20" max="20" width="19.85546875" bestFit="1" customWidth="1"/>
    <col min="21" max="21" width="34.140625" bestFit="1" customWidth="1"/>
    <col min="22" max="22" width="12.140625" bestFit="1" customWidth="1"/>
    <col min="23" max="23" width="12.7109375" customWidth="1"/>
  </cols>
  <sheetData>
    <row r="1" spans="1:23" x14ac:dyDescent="0.25">
      <c r="A1" t="s">
        <v>619</v>
      </c>
      <c r="B1" t="s">
        <v>620</v>
      </c>
      <c r="C1" t="s">
        <v>621</v>
      </c>
      <c r="D1" t="s">
        <v>622</v>
      </c>
      <c r="E1" t="s">
        <v>623</v>
      </c>
      <c r="F1" t="s">
        <v>624</v>
      </c>
      <c r="G1" t="s">
        <v>625</v>
      </c>
      <c r="H1" t="s">
        <v>626</v>
      </c>
      <c r="I1" t="s">
        <v>627</v>
      </c>
      <c r="J1" t="s">
        <v>628</v>
      </c>
      <c r="K1" t="s">
        <v>629</v>
      </c>
      <c r="L1" t="s">
        <v>630</v>
      </c>
      <c r="M1" t="s">
        <v>631</v>
      </c>
      <c r="N1" t="s">
        <v>632</v>
      </c>
      <c r="O1" t="s">
        <v>633</v>
      </c>
      <c r="P1" t="s">
        <v>634</v>
      </c>
      <c r="Q1" t="s">
        <v>635</v>
      </c>
      <c r="R1" t="s">
        <v>636</v>
      </c>
      <c r="S1" t="s">
        <v>637</v>
      </c>
      <c r="T1" t="s">
        <v>638</v>
      </c>
      <c r="U1" t="s">
        <v>639</v>
      </c>
      <c r="V1" t="s">
        <v>640</v>
      </c>
      <c r="W1" t="s">
        <v>641</v>
      </c>
    </row>
    <row r="2" spans="1:23" x14ac:dyDescent="0.25">
      <c r="A2" t="s">
        <v>642</v>
      </c>
      <c r="B2">
        <v>2015</v>
      </c>
      <c r="C2" t="s">
        <v>643</v>
      </c>
      <c r="D2">
        <v>65</v>
      </c>
      <c r="E2">
        <v>263</v>
      </c>
      <c r="F2">
        <v>62</v>
      </c>
      <c r="G2">
        <v>0.01</v>
      </c>
      <c r="H2">
        <v>71.279623619999995</v>
      </c>
      <c r="I2">
        <v>65</v>
      </c>
      <c r="J2">
        <v>1154</v>
      </c>
      <c r="K2">
        <v>19.100000000000001</v>
      </c>
      <c r="L2">
        <v>83</v>
      </c>
      <c r="M2">
        <v>6</v>
      </c>
      <c r="N2">
        <v>8.16</v>
      </c>
      <c r="O2">
        <v>65</v>
      </c>
      <c r="P2">
        <v>0.1</v>
      </c>
      <c r="Q2">
        <v>584.25921000000005</v>
      </c>
      <c r="R2">
        <v>33736494</v>
      </c>
      <c r="S2">
        <v>17.2</v>
      </c>
      <c r="T2">
        <v>17.3</v>
      </c>
      <c r="U2">
        <v>0.47899999999999998</v>
      </c>
      <c r="V2">
        <v>10.1</v>
      </c>
      <c r="W2" t="e">
        <f ca="1">Data_Completeness(LifeExpectancyData[[#This Row],[Life expectancy]:[Schooling]])</f>
        <v>#NAME?</v>
      </c>
    </row>
    <row r="3" spans="1:23" x14ac:dyDescent="0.25">
      <c r="A3" t="s">
        <v>642</v>
      </c>
      <c r="B3">
        <v>2014</v>
      </c>
      <c r="C3" t="s">
        <v>643</v>
      </c>
      <c r="D3">
        <v>59.9</v>
      </c>
      <c r="E3">
        <v>271</v>
      </c>
      <c r="F3">
        <v>64</v>
      </c>
      <c r="G3">
        <v>0.01</v>
      </c>
      <c r="H3">
        <v>73.523581680000007</v>
      </c>
      <c r="I3">
        <v>62</v>
      </c>
      <c r="J3">
        <v>492</v>
      </c>
      <c r="K3">
        <v>18.600000000000001</v>
      </c>
      <c r="L3">
        <v>86</v>
      </c>
      <c r="M3">
        <v>58</v>
      </c>
      <c r="N3">
        <v>8.18</v>
      </c>
      <c r="O3">
        <v>62</v>
      </c>
      <c r="P3">
        <v>0.1</v>
      </c>
      <c r="Q3">
        <v>612.69651399999998</v>
      </c>
      <c r="R3">
        <v>327582</v>
      </c>
      <c r="S3">
        <v>17.5</v>
      </c>
      <c r="T3">
        <v>17.5</v>
      </c>
      <c r="U3">
        <v>0.47599999999999998</v>
      </c>
      <c r="V3">
        <v>10</v>
      </c>
      <c r="W3" t="e">
        <f ca="1">Data_Completeness(LifeExpectancyData[[#This Row],[Life expectancy]:[Schooling]])</f>
        <v>#NAME?</v>
      </c>
    </row>
    <row r="4" spans="1:23" x14ac:dyDescent="0.25">
      <c r="A4" t="s">
        <v>642</v>
      </c>
      <c r="B4">
        <v>2013</v>
      </c>
      <c r="C4" t="s">
        <v>643</v>
      </c>
      <c r="D4">
        <v>59.9</v>
      </c>
      <c r="E4">
        <v>268</v>
      </c>
      <c r="F4">
        <v>66</v>
      </c>
      <c r="G4">
        <v>0.01</v>
      </c>
      <c r="H4">
        <v>73.219242719999997</v>
      </c>
      <c r="I4">
        <v>64</v>
      </c>
      <c r="J4">
        <v>430</v>
      </c>
      <c r="K4">
        <v>18.100000000000001</v>
      </c>
      <c r="L4">
        <v>89</v>
      </c>
      <c r="M4">
        <v>62</v>
      </c>
      <c r="N4">
        <v>8.1300000000000008</v>
      </c>
      <c r="O4">
        <v>64</v>
      </c>
      <c r="P4">
        <v>0.1</v>
      </c>
      <c r="Q4">
        <v>631.74497599999995</v>
      </c>
      <c r="R4">
        <v>31731688</v>
      </c>
      <c r="S4">
        <v>17.7</v>
      </c>
      <c r="T4">
        <v>17.7</v>
      </c>
      <c r="U4">
        <v>0.47</v>
      </c>
      <c r="V4">
        <v>9.9</v>
      </c>
      <c r="W4" t="e">
        <f ca="1">Data_Completeness(LifeExpectancyData[[#This Row],[Life expectancy]:[Schooling]])</f>
        <v>#NAME?</v>
      </c>
    </row>
    <row r="5" spans="1:23" x14ac:dyDescent="0.25">
      <c r="A5" t="s">
        <v>642</v>
      </c>
      <c r="B5">
        <v>2012</v>
      </c>
      <c r="C5" t="s">
        <v>643</v>
      </c>
      <c r="D5">
        <v>59.5</v>
      </c>
      <c r="E5">
        <v>272</v>
      </c>
      <c r="F5">
        <v>69</v>
      </c>
      <c r="G5">
        <v>0.01</v>
      </c>
      <c r="H5">
        <v>78.184215300000005</v>
      </c>
      <c r="I5">
        <v>67</v>
      </c>
      <c r="J5">
        <v>2787</v>
      </c>
      <c r="K5">
        <v>17.600000000000001</v>
      </c>
      <c r="L5">
        <v>93</v>
      </c>
      <c r="M5">
        <v>67</v>
      </c>
      <c r="N5">
        <v>8.52</v>
      </c>
      <c r="O5">
        <v>67</v>
      </c>
      <c r="P5">
        <v>0.1</v>
      </c>
      <c r="Q5">
        <v>669.95899999999995</v>
      </c>
      <c r="R5">
        <v>3696958</v>
      </c>
      <c r="S5">
        <v>17.899999999999999</v>
      </c>
      <c r="T5">
        <v>18</v>
      </c>
      <c r="U5">
        <v>0.46300000000000002</v>
      </c>
      <c r="V5">
        <v>9.8000000000000007</v>
      </c>
      <c r="W5" t="e">
        <f ca="1">Data_Completeness(LifeExpectancyData[[#This Row],[Life expectancy]:[Schooling]])</f>
        <v>#NAME?</v>
      </c>
    </row>
    <row r="6" spans="1:23" x14ac:dyDescent="0.25">
      <c r="A6" t="s">
        <v>642</v>
      </c>
      <c r="B6">
        <v>2011</v>
      </c>
      <c r="C6" t="s">
        <v>643</v>
      </c>
      <c r="D6">
        <v>59.2</v>
      </c>
      <c r="E6">
        <v>275</v>
      </c>
      <c r="F6">
        <v>71</v>
      </c>
      <c r="G6">
        <v>0.01</v>
      </c>
      <c r="H6">
        <v>7.097108703</v>
      </c>
      <c r="I6">
        <v>68</v>
      </c>
      <c r="J6">
        <v>3013</v>
      </c>
      <c r="K6">
        <v>17.2</v>
      </c>
      <c r="L6">
        <v>97</v>
      </c>
      <c r="M6">
        <v>68</v>
      </c>
      <c r="N6">
        <v>7.87</v>
      </c>
      <c r="O6">
        <v>68</v>
      </c>
      <c r="P6">
        <v>0.1</v>
      </c>
      <c r="Q6">
        <v>63.537230999999998</v>
      </c>
      <c r="R6">
        <v>2978599</v>
      </c>
      <c r="S6">
        <v>18.2</v>
      </c>
      <c r="T6">
        <v>18.2</v>
      </c>
      <c r="U6">
        <v>0.45400000000000001</v>
      </c>
      <c r="V6">
        <v>9.5</v>
      </c>
      <c r="W6" t="e">
        <f ca="1">Data_Completeness(LifeExpectancyData[[#This Row],[Life expectancy]:[Schooling]])</f>
        <v>#NAME?</v>
      </c>
    </row>
    <row r="7" spans="1:23" x14ac:dyDescent="0.25">
      <c r="A7" t="s">
        <v>642</v>
      </c>
      <c r="B7">
        <v>2010</v>
      </c>
      <c r="C7" t="s">
        <v>643</v>
      </c>
      <c r="D7">
        <v>58.8</v>
      </c>
      <c r="E7">
        <v>279</v>
      </c>
      <c r="F7">
        <v>74</v>
      </c>
      <c r="G7">
        <v>0.01</v>
      </c>
      <c r="H7">
        <v>79.679367360000001</v>
      </c>
      <c r="I7">
        <v>66</v>
      </c>
      <c r="J7">
        <v>1989</v>
      </c>
      <c r="K7">
        <v>16.7</v>
      </c>
      <c r="L7">
        <v>102</v>
      </c>
      <c r="M7">
        <v>66</v>
      </c>
      <c r="N7">
        <v>9.1999999999999993</v>
      </c>
      <c r="O7">
        <v>66</v>
      </c>
      <c r="P7">
        <v>0.1</v>
      </c>
      <c r="Q7">
        <v>553.32893999999999</v>
      </c>
      <c r="R7">
        <v>2883167</v>
      </c>
      <c r="S7">
        <v>18.399999999999999</v>
      </c>
      <c r="T7">
        <v>18.399999999999999</v>
      </c>
      <c r="U7">
        <v>0.44800000000000001</v>
      </c>
      <c r="V7">
        <v>9.1999999999999993</v>
      </c>
      <c r="W7" t="e">
        <f ca="1">Data_Completeness(LifeExpectancyData[[#This Row],[Life expectancy]:[Schooling]])</f>
        <v>#NAME?</v>
      </c>
    </row>
    <row r="8" spans="1:23" x14ac:dyDescent="0.25">
      <c r="A8" t="s">
        <v>642</v>
      </c>
      <c r="B8">
        <v>2009</v>
      </c>
      <c r="C8" t="s">
        <v>643</v>
      </c>
      <c r="D8">
        <v>58.6</v>
      </c>
      <c r="E8">
        <v>281</v>
      </c>
      <c r="F8">
        <v>77</v>
      </c>
      <c r="G8">
        <v>0.01</v>
      </c>
      <c r="H8">
        <v>56.762216819999999</v>
      </c>
      <c r="I8">
        <v>63</v>
      </c>
      <c r="J8">
        <v>2861</v>
      </c>
      <c r="K8">
        <v>16.2</v>
      </c>
      <c r="L8">
        <v>106</v>
      </c>
      <c r="M8">
        <v>63</v>
      </c>
      <c r="N8">
        <v>9.42</v>
      </c>
      <c r="O8">
        <v>63</v>
      </c>
      <c r="P8">
        <v>0.1</v>
      </c>
      <c r="Q8">
        <v>445.89329789999999</v>
      </c>
      <c r="R8">
        <v>284331</v>
      </c>
      <c r="S8">
        <v>18.600000000000001</v>
      </c>
      <c r="T8">
        <v>18.7</v>
      </c>
      <c r="U8">
        <v>0.434</v>
      </c>
      <c r="V8">
        <v>8.9</v>
      </c>
      <c r="W8" t="e">
        <f ca="1">Data_Completeness(LifeExpectancyData[[#This Row],[Life expectancy]:[Schooling]])</f>
        <v>#NAME?</v>
      </c>
    </row>
    <row r="9" spans="1:23" x14ac:dyDescent="0.25">
      <c r="A9" t="s">
        <v>642</v>
      </c>
      <c r="B9">
        <v>2008</v>
      </c>
      <c r="C9" t="s">
        <v>643</v>
      </c>
      <c r="D9">
        <v>58.1</v>
      </c>
      <c r="E9">
        <v>287</v>
      </c>
      <c r="F9">
        <v>80</v>
      </c>
      <c r="G9">
        <v>0.03</v>
      </c>
      <c r="H9">
        <v>25.873925360000001</v>
      </c>
      <c r="I9">
        <v>64</v>
      </c>
      <c r="J9">
        <v>1599</v>
      </c>
      <c r="K9">
        <v>15.7</v>
      </c>
      <c r="L9">
        <v>110</v>
      </c>
      <c r="M9">
        <v>64</v>
      </c>
      <c r="N9">
        <v>8.33</v>
      </c>
      <c r="O9">
        <v>64</v>
      </c>
      <c r="P9">
        <v>0.1</v>
      </c>
      <c r="Q9">
        <v>373.36111629999999</v>
      </c>
      <c r="R9">
        <v>2729431</v>
      </c>
      <c r="S9">
        <v>18.8</v>
      </c>
      <c r="T9">
        <v>18.899999999999999</v>
      </c>
      <c r="U9">
        <v>0.433</v>
      </c>
      <c r="V9">
        <v>8.6999999999999993</v>
      </c>
      <c r="W9" t="e">
        <f ca="1">Data_Completeness(LifeExpectancyData[[#This Row],[Life expectancy]:[Schooling]])</f>
        <v>#NAME?</v>
      </c>
    </row>
    <row r="10" spans="1:23" x14ac:dyDescent="0.25">
      <c r="A10" t="s">
        <v>642</v>
      </c>
      <c r="B10">
        <v>2007</v>
      </c>
      <c r="C10" t="s">
        <v>643</v>
      </c>
      <c r="D10">
        <v>57.5</v>
      </c>
      <c r="E10">
        <v>295</v>
      </c>
      <c r="F10">
        <v>82</v>
      </c>
      <c r="G10">
        <v>0.02</v>
      </c>
      <c r="H10">
        <v>10.910155980000001</v>
      </c>
      <c r="I10">
        <v>63</v>
      </c>
      <c r="J10">
        <v>1141</v>
      </c>
      <c r="K10">
        <v>15.2</v>
      </c>
      <c r="L10">
        <v>113</v>
      </c>
      <c r="M10">
        <v>63</v>
      </c>
      <c r="N10">
        <v>6.73</v>
      </c>
      <c r="O10">
        <v>63</v>
      </c>
      <c r="P10">
        <v>0.1</v>
      </c>
      <c r="Q10">
        <v>369.83579600000002</v>
      </c>
      <c r="R10">
        <v>26616792</v>
      </c>
      <c r="S10">
        <v>19</v>
      </c>
      <c r="T10">
        <v>19.100000000000001</v>
      </c>
      <c r="U10">
        <v>0.41499999999999998</v>
      </c>
      <c r="V10">
        <v>8.4</v>
      </c>
      <c r="W10" t="e">
        <f ca="1">Data_Completeness(LifeExpectancyData[[#This Row],[Life expectancy]:[Schooling]])</f>
        <v>#NAME?</v>
      </c>
    </row>
    <row r="11" spans="1:23" x14ac:dyDescent="0.25">
      <c r="A11" t="s">
        <v>642</v>
      </c>
      <c r="B11">
        <v>2006</v>
      </c>
      <c r="C11" t="s">
        <v>643</v>
      </c>
      <c r="D11">
        <v>57.3</v>
      </c>
      <c r="E11">
        <v>295</v>
      </c>
      <c r="F11">
        <v>84</v>
      </c>
      <c r="G11">
        <v>0.03</v>
      </c>
      <c r="H11">
        <v>17.171517510000001</v>
      </c>
      <c r="I11">
        <v>64</v>
      </c>
      <c r="J11">
        <v>1990</v>
      </c>
      <c r="K11">
        <v>14.7</v>
      </c>
      <c r="L11">
        <v>116</v>
      </c>
      <c r="M11">
        <v>58</v>
      </c>
      <c r="N11">
        <v>7.43</v>
      </c>
      <c r="O11">
        <v>58</v>
      </c>
      <c r="P11">
        <v>0.1</v>
      </c>
      <c r="Q11">
        <v>272.56376999999998</v>
      </c>
      <c r="R11">
        <v>2589345</v>
      </c>
      <c r="S11">
        <v>19.2</v>
      </c>
      <c r="T11">
        <v>19.3</v>
      </c>
      <c r="U11">
        <v>0.40500000000000003</v>
      </c>
      <c r="V11">
        <v>8.1</v>
      </c>
      <c r="W11" t="e">
        <f ca="1">Data_Completeness(LifeExpectancyData[[#This Row],[Life expectancy]:[Schooling]])</f>
        <v>#NAME?</v>
      </c>
    </row>
    <row r="12" spans="1:23" x14ac:dyDescent="0.25">
      <c r="A12" t="s">
        <v>642</v>
      </c>
      <c r="B12">
        <v>2005</v>
      </c>
      <c r="C12" t="s">
        <v>643</v>
      </c>
      <c r="D12">
        <v>57.3</v>
      </c>
      <c r="E12">
        <v>291</v>
      </c>
      <c r="F12">
        <v>85</v>
      </c>
      <c r="G12">
        <v>0.02</v>
      </c>
      <c r="H12">
        <v>1.3886477319999999</v>
      </c>
      <c r="I12">
        <v>66</v>
      </c>
      <c r="J12">
        <v>1296</v>
      </c>
      <c r="K12">
        <v>14.2</v>
      </c>
      <c r="L12">
        <v>118</v>
      </c>
      <c r="M12">
        <v>58</v>
      </c>
      <c r="N12">
        <v>8.6999999999999993</v>
      </c>
      <c r="O12">
        <v>58</v>
      </c>
      <c r="P12">
        <v>0.1</v>
      </c>
      <c r="Q12">
        <v>25.294129900000001</v>
      </c>
      <c r="R12">
        <v>257798</v>
      </c>
      <c r="S12">
        <v>19.3</v>
      </c>
      <c r="T12">
        <v>19.5</v>
      </c>
      <c r="U12">
        <v>0.39600000000000002</v>
      </c>
      <c r="V12">
        <v>7.9</v>
      </c>
      <c r="W12" t="e">
        <f ca="1">Data_Completeness(LifeExpectancyData[[#This Row],[Life expectancy]:[Schooling]])</f>
        <v>#NAME?</v>
      </c>
    </row>
    <row r="13" spans="1:23" x14ac:dyDescent="0.25">
      <c r="A13" t="s">
        <v>642</v>
      </c>
      <c r="B13">
        <v>2004</v>
      </c>
      <c r="C13" t="s">
        <v>643</v>
      </c>
      <c r="D13">
        <v>57</v>
      </c>
      <c r="E13">
        <v>293</v>
      </c>
      <c r="F13">
        <v>87</v>
      </c>
      <c r="G13">
        <v>0.02</v>
      </c>
      <c r="H13">
        <v>15.29606643</v>
      </c>
      <c r="I13">
        <v>67</v>
      </c>
      <c r="J13">
        <v>466</v>
      </c>
      <c r="K13">
        <v>13.8</v>
      </c>
      <c r="L13">
        <v>120</v>
      </c>
      <c r="M13">
        <v>5</v>
      </c>
      <c r="N13">
        <v>8.7899999999999991</v>
      </c>
      <c r="O13">
        <v>5</v>
      </c>
      <c r="P13">
        <v>0.1</v>
      </c>
      <c r="Q13">
        <v>219.14135279999999</v>
      </c>
      <c r="R13">
        <v>24118979</v>
      </c>
      <c r="S13">
        <v>19.5</v>
      </c>
      <c r="T13">
        <v>19.7</v>
      </c>
      <c r="U13">
        <v>0.38100000000000001</v>
      </c>
      <c r="V13">
        <v>6.8</v>
      </c>
      <c r="W13" t="e">
        <f ca="1">Data_Completeness(LifeExpectancyData[[#This Row],[Life expectancy]:[Schooling]])</f>
        <v>#NAME?</v>
      </c>
    </row>
    <row r="14" spans="1:23" x14ac:dyDescent="0.25">
      <c r="A14" t="s">
        <v>642</v>
      </c>
      <c r="B14">
        <v>2003</v>
      </c>
      <c r="C14" t="s">
        <v>643</v>
      </c>
      <c r="D14">
        <v>56.7</v>
      </c>
      <c r="E14">
        <v>295</v>
      </c>
      <c r="F14">
        <v>87</v>
      </c>
      <c r="G14">
        <v>0.01</v>
      </c>
      <c r="H14">
        <v>11.089052730000001</v>
      </c>
      <c r="I14">
        <v>65</v>
      </c>
      <c r="J14">
        <v>798</v>
      </c>
      <c r="K14">
        <v>13.4</v>
      </c>
      <c r="L14">
        <v>122</v>
      </c>
      <c r="M14">
        <v>41</v>
      </c>
      <c r="N14">
        <v>8.82</v>
      </c>
      <c r="O14">
        <v>41</v>
      </c>
      <c r="P14">
        <v>0.1</v>
      </c>
      <c r="Q14">
        <v>198.72854359999999</v>
      </c>
      <c r="R14">
        <v>2364851</v>
      </c>
      <c r="S14">
        <v>19.7</v>
      </c>
      <c r="T14">
        <v>19.899999999999999</v>
      </c>
      <c r="U14">
        <v>0.373</v>
      </c>
      <c r="V14">
        <v>6.5</v>
      </c>
      <c r="W14" t="e">
        <f ca="1">Data_Completeness(LifeExpectancyData[[#This Row],[Life expectancy]:[Schooling]])</f>
        <v>#NAME?</v>
      </c>
    </row>
    <row r="15" spans="1:23" x14ac:dyDescent="0.25">
      <c r="A15" t="s">
        <v>642</v>
      </c>
      <c r="B15">
        <v>2002</v>
      </c>
      <c r="C15" t="s">
        <v>643</v>
      </c>
      <c r="D15">
        <v>56.2</v>
      </c>
      <c r="E15">
        <v>3</v>
      </c>
      <c r="F15">
        <v>88</v>
      </c>
      <c r="G15">
        <v>0.01</v>
      </c>
      <c r="H15">
        <v>16.887350909999999</v>
      </c>
      <c r="I15">
        <v>64</v>
      </c>
      <c r="J15">
        <v>2486</v>
      </c>
      <c r="K15">
        <v>13</v>
      </c>
      <c r="L15">
        <v>122</v>
      </c>
      <c r="M15">
        <v>36</v>
      </c>
      <c r="N15">
        <v>7.76</v>
      </c>
      <c r="O15">
        <v>36</v>
      </c>
      <c r="P15">
        <v>0.1</v>
      </c>
      <c r="Q15">
        <v>187.84594999999999</v>
      </c>
      <c r="R15">
        <v>21979923</v>
      </c>
      <c r="S15">
        <v>19.899999999999999</v>
      </c>
      <c r="T15">
        <v>2.2000000000000002</v>
      </c>
      <c r="U15">
        <v>0.34100000000000003</v>
      </c>
      <c r="V15">
        <v>6.2</v>
      </c>
      <c r="W15" t="e">
        <f ca="1">Data_Completeness(LifeExpectancyData[[#This Row],[Life expectancy]:[Schooling]])</f>
        <v>#NAME?</v>
      </c>
    </row>
    <row r="16" spans="1:23" x14ac:dyDescent="0.25">
      <c r="A16" t="s">
        <v>642</v>
      </c>
      <c r="B16">
        <v>2001</v>
      </c>
      <c r="C16" t="s">
        <v>643</v>
      </c>
      <c r="D16">
        <v>55.3</v>
      </c>
      <c r="E16">
        <v>316</v>
      </c>
      <c r="F16">
        <v>88</v>
      </c>
      <c r="G16">
        <v>0.01</v>
      </c>
      <c r="H16">
        <v>10.574728199999999</v>
      </c>
      <c r="I16">
        <v>63</v>
      </c>
      <c r="J16">
        <v>8762</v>
      </c>
      <c r="K16">
        <v>12.6</v>
      </c>
      <c r="L16">
        <v>122</v>
      </c>
      <c r="M16">
        <v>35</v>
      </c>
      <c r="N16">
        <v>7.8</v>
      </c>
      <c r="O16">
        <v>33</v>
      </c>
      <c r="P16">
        <v>0.1</v>
      </c>
      <c r="Q16">
        <v>117.49697999999999</v>
      </c>
      <c r="R16">
        <v>2966463</v>
      </c>
      <c r="S16">
        <v>2.1</v>
      </c>
      <c r="T16">
        <v>2.4</v>
      </c>
      <c r="U16">
        <v>0.34</v>
      </c>
      <c r="V16">
        <v>5.9</v>
      </c>
      <c r="W16" t="e">
        <f ca="1">Data_Completeness(LifeExpectancyData[[#This Row],[Life expectancy]:[Schooling]])</f>
        <v>#NAME?</v>
      </c>
    </row>
    <row r="17" spans="1:23" x14ac:dyDescent="0.25">
      <c r="A17" t="s">
        <v>642</v>
      </c>
      <c r="B17">
        <v>2000</v>
      </c>
      <c r="C17" t="s">
        <v>643</v>
      </c>
      <c r="D17">
        <v>54.8</v>
      </c>
      <c r="E17">
        <v>321</v>
      </c>
      <c r="F17">
        <v>88</v>
      </c>
      <c r="G17">
        <v>0.01</v>
      </c>
      <c r="H17">
        <v>10.42496</v>
      </c>
      <c r="I17">
        <v>62</v>
      </c>
      <c r="J17">
        <v>6532</v>
      </c>
      <c r="K17">
        <v>12.2</v>
      </c>
      <c r="L17">
        <v>122</v>
      </c>
      <c r="M17">
        <v>24</v>
      </c>
      <c r="N17">
        <v>8.1999999999999993</v>
      </c>
      <c r="O17">
        <v>24</v>
      </c>
      <c r="P17">
        <v>0.1</v>
      </c>
      <c r="Q17">
        <v>114.56</v>
      </c>
      <c r="R17">
        <v>293756</v>
      </c>
      <c r="S17">
        <v>2.2999999999999998</v>
      </c>
      <c r="T17">
        <v>2.5</v>
      </c>
      <c r="U17">
        <v>0.33800000000000002</v>
      </c>
      <c r="V17">
        <v>5.5</v>
      </c>
      <c r="W17" t="e">
        <f ca="1">Data_Completeness(LifeExpectancyData[[#This Row],[Life expectancy]:[Schooling]])</f>
        <v>#NAME?</v>
      </c>
    </row>
    <row r="18" spans="1:23" x14ac:dyDescent="0.25">
      <c r="A18" t="s">
        <v>644</v>
      </c>
      <c r="B18">
        <v>2015</v>
      </c>
      <c r="C18" t="s">
        <v>643</v>
      </c>
      <c r="D18">
        <v>77.8</v>
      </c>
      <c r="E18">
        <v>74</v>
      </c>
      <c r="F18">
        <v>0</v>
      </c>
      <c r="G18">
        <v>4.5999999999999996</v>
      </c>
      <c r="H18">
        <v>364.9752287</v>
      </c>
      <c r="I18">
        <v>99</v>
      </c>
      <c r="J18">
        <v>0</v>
      </c>
      <c r="K18">
        <v>58</v>
      </c>
      <c r="L18">
        <v>0</v>
      </c>
      <c r="M18">
        <v>99</v>
      </c>
      <c r="N18">
        <v>6</v>
      </c>
      <c r="O18">
        <v>99</v>
      </c>
      <c r="P18">
        <v>0.1</v>
      </c>
      <c r="Q18">
        <v>3954.2278299999998</v>
      </c>
      <c r="R18">
        <v>28873</v>
      </c>
      <c r="S18">
        <v>1.2</v>
      </c>
      <c r="T18">
        <v>1.3</v>
      </c>
      <c r="U18">
        <v>0.76200000000000001</v>
      </c>
      <c r="V18">
        <v>14.2</v>
      </c>
      <c r="W18" t="e">
        <f ca="1">Data_Completeness(LifeExpectancyData[[#This Row],[Life expectancy]:[Schooling]])</f>
        <v>#NAME?</v>
      </c>
    </row>
    <row r="19" spans="1:23" x14ac:dyDescent="0.25">
      <c r="A19" t="s">
        <v>644</v>
      </c>
      <c r="B19">
        <v>2014</v>
      </c>
      <c r="C19" t="s">
        <v>643</v>
      </c>
      <c r="D19">
        <v>77.5</v>
      </c>
      <c r="E19">
        <v>8</v>
      </c>
      <c r="F19">
        <v>0</v>
      </c>
      <c r="G19">
        <v>4.51</v>
      </c>
      <c r="H19">
        <v>428.74906679999998</v>
      </c>
      <c r="I19">
        <v>98</v>
      </c>
      <c r="J19">
        <v>0</v>
      </c>
      <c r="K19">
        <v>57.2</v>
      </c>
      <c r="L19">
        <v>1</v>
      </c>
      <c r="M19">
        <v>98</v>
      </c>
      <c r="N19">
        <v>5.88</v>
      </c>
      <c r="O19">
        <v>98</v>
      </c>
      <c r="P19">
        <v>0.1</v>
      </c>
      <c r="Q19">
        <v>4575.7637869999999</v>
      </c>
      <c r="R19">
        <v>288914</v>
      </c>
      <c r="S19">
        <v>1.2</v>
      </c>
      <c r="T19">
        <v>1.3</v>
      </c>
      <c r="U19">
        <v>0.76100000000000001</v>
      </c>
      <c r="V19">
        <v>14.2</v>
      </c>
      <c r="W19" t="e">
        <f ca="1">Data_Completeness(LifeExpectancyData[[#This Row],[Life expectancy]:[Schooling]])</f>
        <v>#NAME?</v>
      </c>
    </row>
    <row r="20" spans="1:23" x14ac:dyDescent="0.25">
      <c r="A20" t="s">
        <v>644</v>
      </c>
      <c r="B20">
        <v>2013</v>
      </c>
      <c r="C20" t="s">
        <v>643</v>
      </c>
      <c r="D20">
        <v>77.2</v>
      </c>
      <c r="E20">
        <v>84</v>
      </c>
      <c r="F20">
        <v>0</v>
      </c>
      <c r="G20">
        <v>4.76</v>
      </c>
      <c r="H20">
        <v>430.87697850000001</v>
      </c>
      <c r="I20">
        <v>99</v>
      </c>
      <c r="J20">
        <v>0</v>
      </c>
      <c r="K20">
        <v>56.5</v>
      </c>
      <c r="L20">
        <v>1</v>
      </c>
      <c r="M20">
        <v>99</v>
      </c>
      <c r="N20">
        <v>5.66</v>
      </c>
      <c r="O20">
        <v>99</v>
      </c>
      <c r="P20">
        <v>0.1</v>
      </c>
      <c r="Q20">
        <v>4414.7231400000001</v>
      </c>
      <c r="R20">
        <v>289592</v>
      </c>
      <c r="S20">
        <v>1.3</v>
      </c>
      <c r="T20">
        <v>1.4</v>
      </c>
      <c r="U20">
        <v>0.75900000000000001</v>
      </c>
      <c r="V20">
        <v>14.2</v>
      </c>
      <c r="W20" t="e">
        <f ca="1">Data_Completeness(LifeExpectancyData[[#This Row],[Life expectancy]:[Schooling]])</f>
        <v>#NAME?</v>
      </c>
    </row>
    <row r="21" spans="1:23" x14ac:dyDescent="0.25">
      <c r="A21" t="s">
        <v>644</v>
      </c>
      <c r="B21">
        <v>2012</v>
      </c>
      <c r="C21" t="s">
        <v>643</v>
      </c>
      <c r="D21">
        <v>76.900000000000006</v>
      </c>
      <c r="E21">
        <v>86</v>
      </c>
      <c r="F21">
        <v>0</v>
      </c>
      <c r="G21">
        <v>5.14</v>
      </c>
      <c r="H21">
        <v>412.4433563</v>
      </c>
      <c r="I21">
        <v>99</v>
      </c>
      <c r="J21">
        <v>9</v>
      </c>
      <c r="K21">
        <v>55.8</v>
      </c>
      <c r="L21">
        <v>1</v>
      </c>
      <c r="M21">
        <v>99</v>
      </c>
      <c r="N21">
        <v>5.59</v>
      </c>
      <c r="O21">
        <v>99</v>
      </c>
      <c r="P21">
        <v>0.1</v>
      </c>
      <c r="Q21">
        <v>4247.61438</v>
      </c>
      <c r="R21">
        <v>2941</v>
      </c>
      <c r="S21">
        <v>1.3</v>
      </c>
      <c r="T21">
        <v>1.4</v>
      </c>
      <c r="U21">
        <v>0.752</v>
      </c>
      <c r="V21">
        <v>14.2</v>
      </c>
      <c r="W21" t="e">
        <f ca="1">Data_Completeness(LifeExpectancyData[[#This Row],[Life expectancy]:[Schooling]])</f>
        <v>#NAME?</v>
      </c>
    </row>
    <row r="22" spans="1:23" x14ac:dyDescent="0.25">
      <c r="A22" t="s">
        <v>644</v>
      </c>
      <c r="B22">
        <v>2011</v>
      </c>
      <c r="C22" t="s">
        <v>643</v>
      </c>
      <c r="D22">
        <v>76.599999999999994</v>
      </c>
      <c r="E22">
        <v>88</v>
      </c>
      <c r="F22">
        <v>0</v>
      </c>
      <c r="G22">
        <v>5.37</v>
      </c>
      <c r="H22">
        <v>437.06209999999999</v>
      </c>
      <c r="I22">
        <v>99</v>
      </c>
      <c r="J22">
        <v>28</v>
      </c>
      <c r="K22">
        <v>55.1</v>
      </c>
      <c r="L22">
        <v>1</v>
      </c>
      <c r="M22">
        <v>99</v>
      </c>
      <c r="N22">
        <v>5.71</v>
      </c>
      <c r="O22">
        <v>99</v>
      </c>
      <c r="P22">
        <v>0.1</v>
      </c>
      <c r="Q22">
        <v>4437.17868</v>
      </c>
      <c r="R22">
        <v>295195</v>
      </c>
      <c r="S22">
        <v>1.4</v>
      </c>
      <c r="T22">
        <v>1.5</v>
      </c>
      <c r="U22">
        <v>0.73799999999999999</v>
      </c>
      <c r="V22">
        <v>13.3</v>
      </c>
      <c r="W22" t="e">
        <f ca="1">Data_Completeness(LifeExpectancyData[[#This Row],[Life expectancy]:[Schooling]])</f>
        <v>#NAME?</v>
      </c>
    </row>
    <row r="23" spans="1:23" x14ac:dyDescent="0.25">
      <c r="A23" t="s">
        <v>644</v>
      </c>
      <c r="B23">
        <v>2010</v>
      </c>
      <c r="C23" t="s">
        <v>643</v>
      </c>
      <c r="D23">
        <v>76.2</v>
      </c>
      <c r="E23">
        <v>91</v>
      </c>
      <c r="F23">
        <v>1</v>
      </c>
      <c r="G23">
        <v>5.28</v>
      </c>
      <c r="H23">
        <v>41.822757189999997</v>
      </c>
      <c r="I23">
        <v>99</v>
      </c>
      <c r="J23">
        <v>10</v>
      </c>
      <c r="K23">
        <v>54.3</v>
      </c>
      <c r="L23">
        <v>1</v>
      </c>
      <c r="M23">
        <v>99</v>
      </c>
      <c r="N23">
        <v>5.34</v>
      </c>
      <c r="O23">
        <v>99</v>
      </c>
      <c r="P23">
        <v>0.1</v>
      </c>
      <c r="Q23">
        <v>494.35883200000001</v>
      </c>
      <c r="R23">
        <v>291321</v>
      </c>
      <c r="S23">
        <v>1.4</v>
      </c>
      <c r="T23">
        <v>1.5</v>
      </c>
      <c r="U23">
        <v>0.72499999999999998</v>
      </c>
      <c r="V23">
        <v>12.5</v>
      </c>
      <c r="W23" t="e">
        <f ca="1">Data_Completeness(LifeExpectancyData[[#This Row],[Life expectancy]:[Schooling]])</f>
        <v>#NAME?</v>
      </c>
    </row>
    <row r="24" spans="1:23" x14ac:dyDescent="0.25">
      <c r="A24" t="s">
        <v>644</v>
      </c>
      <c r="B24">
        <v>2009</v>
      </c>
      <c r="C24" t="s">
        <v>643</v>
      </c>
      <c r="D24">
        <v>76.099999999999994</v>
      </c>
      <c r="E24">
        <v>91</v>
      </c>
      <c r="F24">
        <v>1</v>
      </c>
      <c r="G24">
        <v>5.79</v>
      </c>
      <c r="H24">
        <v>348.05595169999998</v>
      </c>
      <c r="I24">
        <v>98</v>
      </c>
      <c r="J24">
        <v>0</v>
      </c>
      <c r="K24">
        <v>53.5</v>
      </c>
      <c r="L24">
        <v>1</v>
      </c>
      <c r="M24">
        <v>98</v>
      </c>
      <c r="N24">
        <v>5.79</v>
      </c>
      <c r="O24">
        <v>98</v>
      </c>
      <c r="P24">
        <v>0.1</v>
      </c>
      <c r="Q24">
        <v>4114.1365450000003</v>
      </c>
      <c r="R24">
        <v>2927519</v>
      </c>
      <c r="S24">
        <v>1.5</v>
      </c>
      <c r="T24">
        <v>1.6</v>
      </c>
      <c r="U24">
        <v>0.72099999999999997</v>
      </c>
      <c r="V24">
        <v>12.2</v>
      </c>
      <c r="W24" t="e">
        <f ca="1">Data_Completeness(LifeExpectancyData[[#This Row],[Life expectancy]:[Schooling]])</f>
        <v>#NAME?</v>
      </c>
    </row>
    <row r="25" spans="1:23" x14ac:dyDescent="0.25">
      <c r="A25" t="s">
        <v>644</v>
      </c>
      <c r="B25">
        <v>2008</v>
      </c>
      <c r="C25" t="s">
        <v>643</v>
      </c>
      <c r="D25">
        <v>75.3</v>
      </c>
      <c r="E25">
        <v>1</v>
      </c>
      <c r="F25">
        <v>1</v>
      </c>
      <c r="G25">
        <v>5.61</v>
      </c>
      <c r="H25">
        <v>36.62206845</v>
      </c>
      <c r="I25">
        <v>99</v>
      </c>
      <c r="J25">
        <v>0</v>
      </c>
      <c r="K25">
        <v>52.6</v>
      </c>
      <c r="L25">
        <v>1</v>
      </c>
      <c r="M25">
        <v>99</v>
      </c>
      <c r="N25">
        <v>5.87</v>
      </c>
      <c r="O25">
        <v>99</v>
      </c>
      <c r="P25">
        <v>0.1</v>
      </c>
      <c r="Q25">
        <v>437.539647</v>
      </c>
      <c r="R25">
        <v>2947314</v>
      </c>
      <c r="S25">
        <v>1.6</v>
      </c>
      <c r="T25">
        <v>1.6</v>
      </c>
      <c r="U25">
        <v>0.71299999999999997</v>
      </c>
      <c r="V25">
        <v>12</v>
      </c>
      <c r="W25" t="e">
        <f ca="1">Data_Completeness(LifeExpectancyData[[#This Row],[Life expectancy]:[Schooling]])</f>
        <v>#NAME?</v>
      </c>
    </row>
    <row r="26" spans="1:23" x14ac:dyDescent="0.25">
      <c r="A26" t="s">
        <v>644</v>
      </c>
      <c r="B26">
        <v>2007</v>
      </c>
      <c r="C26" t="s">
        <v>643</v>
      </c>
      <c r="D26">
        <v>75.900000000000006</v>
      </c>
      <c r="E26">
        <v>9</v>
      </c>
      <c r="F26">
        <v>1</v>
      </c>
      <c r="G26">
        <v>5.58</v>
      </c>
      <c r="H26">
        <v>32.246552280000003</v>
      </c>
      <c r="I26">
        <v>98</v>
      </c>
      <c r="J26">
        <v>22</v>
      </c>
      <c r="K26">
        <v>51.7</v>
      </c>
      <c r="L26">
        <v>1</v>
      </c>
      <c r="M26">
        <v>99</v>
      </c>
      <c r="N26">
        <v>6.1</v>
      </c>
      <c r="O26">
        <v>98</v>
      </c>
      <c r="P26">
        <v>0.1</v>
      </c>
      <c r="Q26">
        <v>363.13684999999998</v>
      </c>
      <c r="R26">
        <v>29717</v>
      </c>
      <c r="S26">
        <v>1.6</v>
      </c>
      <c r="T26">
        <v>1.7</v>
      </c>
      <c r="U26">
        <v>0.70299999999999996</v>
      </c>
      <c r="V26">
        <v>11.6</v>
      </c>
      <c r="W26" t="e">
        <f ca="1">Data_Completeness(LifeExpectancyData[[#This Row],[Life expectancy]:[Schooling]])</f>
        <v>#NAME?</v>
      </c>
    </row>
    <row r="27" spans="1:23" x14ac:dyDescent="0.25">
      <c r="A27" t="s">
        <v>644</v>
      </c>
      <c r="B27">
        <v>2006</v>
      </c>
      <c r="C27" t="s">
        <v>643</v>
      </c>
      <c r="D27">
        <v>74.2</v>
      </c>
      <c r="E27">
        <v>99</v>
      </c>
      <c r="F27">
        <v>1</v>
      </c>
      <c r="G27">
        <v>5.31</v>
      </c>
      <c r="H27">
        <v>3.3021541999999999</v>
      </c>
      <c r="I27">
        <v>98</v>
      </c>
      <c r="J27">
        <v>68</v>
      </c>
      <c r="K27">
        <v>5.8</v>
      </c>
      <c r="L27">
        <v>1</v>
      </c>
      <c r="M27">
        <v>97</v>
      </c>
      <c r="N27">
        <v>5.86</v>
      </c>
      <c r="O27">
        <v>97</v>
      </c>
      <c r="P27">
        <v>0.1</v>
      </c>
      <c r="Q27">
        <v>35.129300000000001</v>
      </c>
      <c r="R27">
        <v>2992547</v>
      </c>
      <c r="S27">
        <v>1.7</v>
      </c>
      <c r="T27">
        <v>1.8</v>
      </c>
      <c r="U27">
        <v>0.69599999999999995</v>
      </c>
      <c r="V27">
        <v>11.4</v>
      </c>
      <c r="W27" t="e">
        <f ca="1">Data_Completeness(LifeExpectancyData[[#This Row],[Life expectancy]:[Schooling]])</f>
        <v>#NAME?</v>
      </c>
    </row>
    <row r="28" spans="1:23" x14ac:dyDescent="0.25">
      <c r="A28" t="s">
        <v>644</v>
      </c>
      <c r="B28">
        <v>2005</v>
      </c>
      <c r="C28" t="s">
        <v>643</v>
      </c>
      <c r="D28">
        <v>73.5</v>
      </c>
      <c r="E28">
        <v>15</v>
      </c>
      <c r="F28">
        <v>1</v>
      </c>
      <c r="G28">
        <v>5.16</v>
      </c>
      <c r="H28">
        <v>26.993121429999999</v>
      </c>
      <c r="I28">
        <v>98</v>
      </c>
      <c r="J28">
        <v>6</v>
      </c>
      <c r="K28">
        <v>49.9</v>
      </c>
      <c r="L28">
        <v>1</v>
      </c>
      <c r="M28">
        <v>97</v>
      </c>
      <c r="N28">
        <v>6.12</v>
      </c>
      <c r="O28">
        <v>98</v>
      </c>
      <c r="P28">
        <v>0.1</v>
      </c>
      <c r="Q28">
        <v>279.14293099999998</v>
      </c>
      <c r="R28">
        <v>311487</v>
      </c>
      <c r="S28">
        <v>1.8</v>
      </c>
      <c r="T28">
        <v>1.8</v>
      </c>
      <c r="U28">
        <v>0.68500000000000005</v>
      </c>
      <c r="V28">
        <v>10.8</v>
      </c>
      <c r="W28" t="e">
        <f ca="1">Data_Completeness(LifeExpectancyData[[#This Row],[Life expectancy]:[Schooling]])</f>
        <v>#NAME?</v>
      </c>
    </row>
    <row r="29" spans="1:23" x14ac:dyDescent="0.25">
      <c r="A29" t="s">
        <v>644</v>
      </c>
      <c r="B29">
        <v>2004</v>
      </c>
      <c r="C29" t="s">
        <v>643</v>
      </c>
      <c r="D29">
        <v>73</v>
      </c>
      <c r="E29">
        <v>17</v>
      </c>
      <c r="F29">
        <v>1</v>
      </c>
      <c r="G29">
        <v>4.54</v>
      </c>
      <c r="H29">
        <v>221.84280000000001</v>
      </c>
      <c r="I29">
        <v>99</v>
      </c>
      <c r="J29">
        <v>7</v>
      </c>
      <c r="K29">
        <v>48.9</v>
      </c>
      <c r="L29">
        <v>1</v>
      </c>
      <c r="M29">
        <v>98</v>
      </c>
      <c r="N29">
        <v>6.38</v>
      </c>
      <c r="O29">
        <v>97</v>
      </c>
      <c r="P29">
        <v>0.1</v>
      </c>
      <c r="Q29">
        <v>2416.5882350000002</v>
      </c>
      <c r="R29">
        <v>326939</v>
      </c>
      <c r="S29">
        <v>1.8</v>
      </c>
      <c r="T29">
        <v>1.9</v>
      </c>
      <c r="U29">
        <v>0.68100000000000005</v>
      </c>
      <c r="V29">
        <v>10.9</v>
      </c>
      <c r="W29" t="e">
        <f ca="1">Data_Completeness(LifeExpectancyData[[#This Row],[Life expectancy]:[Schooling]])</f>
        <v>#NAME?</v>
      </c>
    </row>
    <row r="30" spans="1:23" x14ac:dyDescent="0.25">
      <c r="A30" t="s">
        <v>644</v>
      </c>
      <c r="B30">
        <v>2003</v>
      </c>
      <c r="C30" t="s">
        <v>643</v>
      </c>
      <c r="D30">
        <v>72.8</v>
      </c>
      <c r="E30">
        <v>18</v>
      </c>
      <c r="F30">
        <v>1</v>
      </c>
      <c r="G30">
        <v>4.29</v>
      </c>
      <c r="H30">
        <v>14.719288819999999</v>
      </c>
      <c r="I30">
        <v>97</v>
      </c>
      <c r="J30">
        <v>8</v>
      </c>
      <c r="K30">
        <v>47.9</v>
      </c>
      <c r="L30">
        <v>1</v>
      </c>
      <c r="M30">
        <v>97</v>
      </c>
      <c r="N30">
        <v>6.27</v>
      </c>
      <c r="O30">
        <v>97</v>
      </c>
      <c r="P30">
        <v>0.1</v>
      </c>
      <c r="Q30">
        <v>189.681557</v>
      </c>
      <c r="R30">
        <v>339616</v>
      </c>
      <c r="S30">
        <v>1.9</v>
      </c>
      <c r="T30">
        <v>2</v>
      </c>
      <c r="U30">
        <v>0.67400000000000004</v>
      </c>
      <c r="V30">
        <v>10.7</v>
      </c>
      <c r="W30" t="e">
        <f ca="1">Data_Completeness(LifeExpectancyData[[#This Row],[Life expectancy]:[Schooling]])</f>
        <v>#NAME?</v>
      </c>
    </row>
    <row r="31" spans="1:23" x14ac:dyDescent="0.25">
      <c r="A31" t="s">
        <v>644</v>
      </c>
      <c r="B31">
        <v>2002</v>
      </c>
      <c r="C31" t="s">
        <v>643</v>
      </c>
      <c r="D31">
        <v>73.3</v>
      </c>
      <c r="E31">
        <v>15</v>
      </c>
      <c r="F31">
        <v>1</v>
      </c>
      <c r="G31">
        <v>3.73</v>
      </c>
      <c r="H31">
        <v>104.5169157</v>
      </c>
      <c r="I31">
        <v>96</v>
      </c>
      <c r="J31">
        <v>16</v>
      </c>
      <c r="K31">
        <v>46.9</v>
      </c>
      <c r="L31">
        <v>1</v>
      </c>
      <c r="M31">
        <v>98</v>
      </c>
      <c r="N31">
        <v>6.3</v>
      </c>
      <c r="O31">
        <v>98</v>
      </c>
      <c r="P31">
        <v>0.1</v>
      </c>
      <c r="Q31">
        <v>1453.642777</v>
      </c>
      <c r="R31">
        <v>3511</v>
      </c>
      <c r="S31">
        <v>2</v>
      </c>
      <c r="T31">
        <v>2.1</v>
      </c>
      <c r="U31">
        <v>0.67</v>
      </c>
      <c r="V31">
        <v>10.7</v>
      </c>
      <c r="W31" t="e">
        <f ca="1">Data_Completeness(LifeExpectancyData[[#This Row],[Life expectancy]:[Schooling]])</f>
        <v>#NAME?</v>
      </c>
    </row>
    <row r="32" spans="1:23" x14ac:dyDescent="0.25">
      <c r="A32" t="s">
        <v>644</v>
      </c>
      <c r="B32">
        <v>2001</v>
      </c>
      <c r="C32" t="s">
        <v>643</v>
      </c>
      <c r="D32">
        <v>73.599999999999994</v>
      </c>
      <c r="E32">
        <v>14</v>
      </c>
      <c r="F32">
        <v>1</v>
      </c>
      <c r="G32">
        <v>4.25</v>
      </c>
      <c r="H32">
        <v>96.205570780000002</v>
      </c>
      <c r="I32">
        <v>96</v>
      </c>
      <c r="J32">
        <v>18</v>
      </c>
      <c r="K32">
        <v>46</v>
      </c>
      <c r="L32">
        <v>1</v>
      </c>
      <c r="M32">
        <v>97</v>
      </c>
      <c r="N32">
        <v>6</v>
      </c>
      <c r="O32">
        <v>97</v>
      </c>
      <c r="P32">
        <v>0.1</v>
      </c>
      <c r="Q32">
        <v>1326.9733900000001</v>
      </c>
      <c r="R32">
        <v>36173</v>
      </c>
      <c r="S32">
        <v>2.1</v>
      </c>
      <c r="T32">
        <v>2.1</v>
      </c>
      <c r="U32">
        <v>0.66200000000000003</v>
      </c>
      <c r="V32">
        <v>10.6</v>
      </c>
      <c r="W32" t="e">
        <f ca="1">Data_Completeness(LifeExpectancyData[[#This Row],[Life expectancy]:[Schooling]])</f>
        <v>#NAME?</v>
      </c>
    </row>
    <row r="33" spans="1:23" x14ac:dyDescent="0.25">
      <c r="A33" t="s">
        <v>644</v>
      </c>
      <c r="B33">
        <v>2000</v>
      </c>
      <c r="C33" t="s">
        <v>643</v>
      </c>
      <c r="D33">
        <v>72.599999999999994</v>
      </c>
      <c r="E33">
        <v>11</v>
      </c>
      <c r="F33">
        <v>1</v>
      </c>
      <c r="G33">
        <v>3.66</v>
      </c>
      <c r="H33">
        <v>91.71154052</v>
      </c>
      <c r="I33">
        <v>96</v>
      </c>
      <c r="J33">
        <v>662</v>
      </c>
      <c r="K33">
        <v>45</v>
      </c>
      <c r="L33">
        <v>1</v>
      </c>
      <c r="M33">
        <v>97</v>
      </c>
      <c r="N33">
        <v>6.26</v>
      </c>
      <c r="O33">
        <v>97</v>
      </c>
      <c r="P33">
        <v>0.1</v>
      </c>
      <c r="Q33">
        <v>1175.7889809999999</v>
      </c>
      <c r="R33">
        <v>38927</v>
      </c>
      <c r="S33">
        <v>2.1</v>
      </c>
      <c r="T33">
        <v>2.2000000000000002</v>
      </c>
      <c r="U33">
        <v>0.65600000000000003</v>
      </c>
      <c r="V33">
        <v>10.7</v>
      </c>
      <c r="W33" t="e">
        <f ca="1">Data_Completeness(LifeExpectancyData[[#This Row],[Life expectancy]:[Schooling]])</f>
        <v>#NAME?</v>
      </c>
    </row>
    <row r="34" spans="1:23" x14ac:dyDescent="0.25">
      <c r="A34" t="s">
        <v>645</v>
      </c>
      <c r="B34">
        <v>2015</v>
      </c>
      <c r="C34" t="s">
        <v>643</v>
      </c>
      <c r="D34">
        <v>75.599999999999994</v>
      </c>
      <c r="E34">
        <v>19</v>
      </c>
      <c r="F34">
        <v>21</v>
      </c>
      <c r="H34">
        <v>0</v>
      </c>
      <c r="I34">
        <v>95</v>
      </c>
      <c r="J34">
        <v>63</v>
      </c>
      <c r="K34">
        <v>59.5</v>
      </c>
      <c r="L34">
        <v>24</v>
      </c>
      <c r="M34">
        <v>95</v>
      </c>
      <c r="O34">
        <v>95</v>
      </c>
      <c r="P34">
        <v>0.1</v>
      </c>
      <c r="Q34">
        <v>4132.7629200000001</v>
      </c>
      <c r="R34">
        <v>39871528</v>
      </c>
      <c r="S34">
        <v>6</v>
      </c>
      <c r="T34">
        <v>5.8</v>
      </c>
      <c r="U34">
        <v>0.74299999999999999</v>
      </c>
      <c r="V34">
        <v>14.4</v>
      </c>
      <c r="W34" t="e">
        <f ca="1">Data_Completeness(LifeExpectancyData[[#This Row],[Life expectancy]:[Schooling]])</f>
        <v>#NAME?</v>
      </c>
    </row>
    <row r="35" spans="1:23" x14ac:dyDescent="0.25">
      <c r="A35" t="s">
        <v>645</v>
      </c>
      <c r="B35">
        <v>2014</v>
      </c>
      <c r="C35" t="s">
        <v>643</v>
      </c>
      <c r="D35">
        <v>75.400000000000006</v>
      </c>
      <c r="E35">
        <v>11</v>
      </c>
      <c r="F35">
        <v>21</v>
      </c>
      <c r="G35">
        <v>0.01</v>
      </c>
      <c r="H35">
        <v>54.237318299999998</v>
      </c>
      <c r="I35">
        <v>95</v>
      </c>
      <c r="J35">
        <v>0</v>
      </c>
      <c r="K35">
        <v>58.4</v>
      </c>
      <c r="L35">
        <v>24</v>
      </c>
      <c r="M35">
        <v>95</v>
      </c>
      <c r="N35">
        <v>7.21</v>
      </c>
      <c r="O35">
        <v>95</v>
      </c>
      <c r="P35">
        <v>0.1</v>
      </c>
      <c r="Q35">
        <v>547.85170000000005</v>
      </c>
      <c r="R35">
        <v>39113313</v>
      </c>
      <c r="S35">
        <v>6</v>
      </c>
      <c r="T35">
        <v>5.8</v>
      </c>
      <c r="U35">
        <v>0.74099999999999999</v>
      </c>
      <c r="V35">
        <v>14.4</v>
      </c>
      <c r="W35" t="e">
        <f ca="1">Data_Completeness(LifeExpectancyData[[#This Row],[Life expectancy]:[Schooling]])</f>
        <v>#NAME?</v>
      </c>
    </row>
    <row r="36" spans="1:23" x14ac:dyDescent="0.25">
      <c r="A36" t="s">
        <v>645</v>
      </c>
      <c r="B36">
        <v>2013</v>
      </c>
      <c r="C36" t="s">
        <v>643</v>
      </c>
      <c r="D36">
        <v>75.3</v>
      </c>
      <c r="E36">
        <v>112</v>
      </c>
      <c r="F36">
        <v>21</v>
      </c>
      <c r="G36">
        <v>0.53</v>
      </c>
      <c r="H36">
        <v>544.45074320000003</v>
      </c>
      <c r="I36">
        <v>95</v>
      </c>
      <c r="J36">
        <v>25</v>
      </c>
      <c r="K36">
        <v>57.2</v>
      </c>
      <c r="L36">
        <v>24</v>
      </c>
      <c r="M36">
        <v>95</v>
      </c>
      <c r="N36">
        <v>7.12</v>
      </c>
      <c r="O36">
        <v>95</v>
      </c>
      <c r="P36">
        <v>0.1</v>
      </c>
      <c r="Q36">
        <v>5471.8667660000001</v>
      </c>
      <c r="R36">
        <v>38338562</v>
      </c>
      <c r="S36">
        <v>5.9</v>
      </c>
      <c r="T36">
        <v>5.8</v>
      </c>
      <c r="U36">
        <v>0.73699999999999999</v>
      </c>
      <c r="V36">
        <v>14.4</v>
      </c>
      <c r="W36" t="e">
        <f ca="1">Data_Completeness(LifeExpectancyData[[#This Row],[Life expectancy]:[Schooling]])</f>
        <v>#NAME?</v>
      </c>
    </row>
    <row r="37" spans="1:23" x14ac:dyDescent="0.25">
      <c r="A37" t="s">
        <v>645</v>
      </c>
      <c r="B37">
        <v>2012</v>
      </c>
      <c r="C37" t="s">
        <v>643</v>
      </c>
      <c r="D37">
        <v>75.099999999999994</v>
      </c>
      <c r="E37">
        <v>113</v>
      </c>
      <c r="F37">
        <v>21</v>
      </c>
      <c r="G37">
        <v>0.66</v>
      </c>
      <c r="H37">
        <v>555.92608340000004</v>
      </c>
      <c r="I37">
        <v>95</v>
      </c>
      <c r="J37">
        <v>18</v>
      </c>
      <c r="K37">
        <v>56.1</v>
      </c>
      <c r="L37">
        <v>24</v>
      </c>
      <c r="M37">
        <v>95</v>
      </c>
      <c r="N37">
        <v>6.14</v>
      </c>
      <c r="O37">
        <v>95</v>
      </c>
      <c r="P37">
        <v>0.1</v>
      </c>
      <c r="Q37">
        <v>5564.8256600000004</v>
      </c>
      <c r="R37">
        <v>37565847</v>
      </c>
      <c r="S37">
        <v>5.9</v>
      </c>
      <c r="T37">
        <v>5.8</v>
      </c>
      <c r="U37">
        <v>0.73199999999999998</v>
      </c>
      <c r="V37">
        <v>14.4</v>
      </c>
      <c r="W37" t="e">
        <f ca="1">Data_Completeness(LifeExpectancyData[[#This Row],[Life expectancy]:[Schooling]])</f>
        <v>#NAME?</v>
      </c>
    </row>
    <row r="38" spans="1:23" x14ac:dyDescent="0.25">
      <c r="A38" t="s">
        <v>645</v>
      </c>
      <c r="B38">
        <v>2011</v>
      </c>
      <c r="C38" t="s">
        <v>643</v>
      </c>
      <c r="D38">
        <v>74.900000000000006</v>
      </c>
      <c r="E38">
        <v>116</v>
      </c>
      <c r="F38">
        <v>21</v>
      </c>
      <c r="G38">
        <v>0.56000000000000005</v>
      </c>
      <c r="H38">
        <v>509.00204050000002</v>
      </c>
      <c r="I38">
        <v>95</v>
      </c>
      <c r="J38">
        <v>112</v>
      </c>
      <c r="K38">
        <v>55</v>
      </c>
      <c r="L38">
        <v>24</v>
      </c>
      <c r="M38">
        <v>95</v>
      </c>
      <c r="N38">
        <v>5.29</v>
      </c>
      <c r="O38">
        <v>95</v>
      </c>
      <c r="P38">
        <v>0.1</v>
      </c>
      <c r="Q38">
        <v>5432.2523000000001</v>
      </c>
      <c r="R38">
        <v>36819558</v>
      </c>
      <c r="S38">
        <v>5.9</v>
      </c>
      <c r="T38">
        <v>5.8</v>
      </c>
      <c r="U38">
        <v>0.72399999999999998</v>
      </c>
      <c r="V38">
        <v>14</v>
      </c>
      <c r="W38" t="e">
        <f ca="1">Data_Completeness(LifeExpectancyData[[#This Row],[Life expectancy]:[Schooling]])</f>
        <v>#NAME?</v>
      </c>
    </row>
    <row r="39" spans="1:23" x14ac:dyDescent="0.25">
      <c r="A39" t="s">
        <v>645</v>
      </c>
      <c r="B39">
        <v>2010</v>
      </c>
      <c r="C39" t="s">
        <v>643</v>
      </c>
      <c r="D39">
        <v>74.7</v>
      </c>
      <c r="E39">
        <v>119</v>
      </c>
      <c r="F39">
        <v>21</v>
      </c>
      <c r="G39">
        <v>0.45</v>
      </c>
      <c r="H39">
        <v>430.71758610000001</v>
      </c>
      <c r="I39">
        <v>95</v>
      </c>
      <c r="J39">
        <v>103</v>
      </c>
      <c r="K39">
        <v>53.9</v>
      </c>
      <c r="L39">
        <v>24</v>
      </c>
      <c r="M39">
        <v>95</v>
      </c>
      <c r="N39">
        <v>5.12</v>
      </c>
      <c r="O39">
        <v>95</v>
      </c>
      <c r="P39">
        <v>0.1</v>
      </c>
      <c r="Q39">
        <v>4463.3946749999996</v>
      </c>
      <c r="R39">
        <v>36117637</v>
      </c>
      <c r="S39">
        <v>5.9</v>
      </c>
      <c r="T39">
        <v>5.8</v>
      </c>
      <c r="U39">
        <v>0.71399999999999997</v>
      </c>
      <c r="V39">
        <v>13.6</v>
      </c>
      <c r="W39" t="e">
        <f ca="1">Data_Completeness(LifeExpectancyData[[#This Row],[Life expectancy]:[Schooling]])</f>
        <v>#NAME?</v>
      </c>
    </row>
    <row r="40" spans="1:23" x14ac:dyDescent="0.25">
      <c r="A40" t="s">
        <v>645</v>
      </c>
      <c r="B40">
        <v>2009</v>
      </c>
      <c r="C40" t="s">
        <v>643</v>
      </c>
      <c r="D40">
        <v>74.400000000000006</v>
      </c>
      <c r="E40">
        <v>123</v>
      </c>
      <c r="F40">
        <v>20</v>
      </c>
      <c r="G40">
        <v>0.5</v>
      </c>
      <c r="H40">
        <v>352.06364189999999</v>
      </c>
      <c r="I40">
        <v>94</v>
      </c>
      <c r="J40">
        <v>107</v>
      </c>
      <c r="K40">
        <v>52.8</v>
      </c>
      <c r="L40">
        <v>23</v>
      </c>
      <c r="M40">
        <v>94</v>
      </c>
      <c r="N40">
        <v>5.36</v>
      </c>
      <c r="O40">
        <v>95</v>
      </c>
      <c r="P40">
        <v>0.1</v>
      </c>
      <c r="Q40">
        <v>3868.8312299999998</v>
      </c>
      <c r="R40">
        <v>3546576</v>
      </c>
      <c r="S40">
        <v>6</v>
      </c>
      <c r="T40">
        <v>5.9</v>
      </c>
      <c r="U40">
        <v>0.70499999999999996</v>
      </c>
      <c r="V40">
        <v>13.1</v>
      </c>
      <c r="W40" t="e">
        <f ca="1">Data_Completeness(LifeExpectancyData[[#This Row],[Life expectancy]:[Schooling]])</f>
        <v>#NAME?</v>
      </c>
    </row>
    <row r="41" spans="1:23" x14ac:dyDescent="0.25">
      <c r="A41" t="s">
        <v>645</v>
      </c>
      <c r="B41">
        <v>2008</v>
      </c>
      <c r="C41" t="s">
        <v>643</v>
      </c>
      <c r="D41">
        <v>74.099999999999994</v>
      </c>
      <c r="E41">
        <v>126</v>
      </c>
      <c r="F41">
        <v>20</v>
      </c>
      <c r="G41">
        <v>0.46</v>
      </c>
      <c r="H41">
        <v>43.08717334</v>
      </c>
      <c r="I41">
        <v>91</v>
      </c>
      <c r="J41">
        <v>217</v>
      </c>
      <c r="K41">
        <v>51.8</v>
      </c>
      <c r="L41">
        <v>23</v>
      </c>
      <c r="M41">
        <v>92</v>
      </c>
      <c r="N41">
        <v>4.2</v>
      </c>
      <c r="O41">
        <v>93</v>
      </c>
      <c r="P41">
        <v>0.1</v>
      </c>
      <c r="Q41">
        <v>495.25486599999999</v>
      </c>
      <c r="R41">
        <v>3486715</v>
      </c>
      <c r="S41">
        <v>6</v>
      </c>
      <c r="T41">
        <v>5.9</v>
      </c>
      <c r="U41">
        <v>0.69699999999999995</v>
      </c>
      <c r="V41">
        <v>12.6</v>
      </c>
      <c r="W41" t="e">
        <f ca="1">Data_Completeness(LifeExpectancyData[[#This Row],[Life expectancy]:[Schooling]])</f>
        <v>#NAME?</v>
      </c>
    </row>
    <row r="42" spans="1:23" x14ac:dyDescent="0.25">
      <c r="A42" t="s">
        <v>645</v>
      </c>
      <c r="B42">
        <v>2007</v>
      </c>
      <c r="C42" t="s">
        <v>643</v>
      </c>
      <c r="D42">
        <v>73.8</v>
      </c>
      <c r="E42">
        <v>129</v>
      </c>
      <c r="F42">
        <v>20</v>
      </c>
      <c r="G42">
        <v>0.44</v>
      </c>
      <c r="H42">
        <v>320.3239241</v>
      </c>
      <c r="I42">
        <v>9</v>
      </c>
      <c r="J42">
        <v>0</v>
      </c>
      <c r="K42">
        <v>5.8</v>
      </c>
      <c r="L42">
        <v>23</v>
      </c>
      <c r="M42">
        <v>95</v>
      </c>
      <c r="N42">
        <v>3.82</v>
      </c>
      <c r="O42">
        <v>95</v>
      </c>
      <c r="P42">
        <v>0.1</v>
      </c>
      <c r="Q42">
        <v>3935.1833430000001</v>
      </c>
      <c r="R42">
        <v>34376</v>
      </c>
      <c r="S42">
        <v>6</v>
      </c>
      <c r="T42">
        <v>5.9</v>
      </c>
      <c r="U42">
        <v>0.69</v>
      </c>
      <c r="V42">
        <v>12.3</v>
      </c>
      <c r="W42" t="e">
        <f ca="1">Data_Completeness(LifeExpectancyData[[#This Row],[Life expectancy]:[Schooling]])</f>
        <v>#NAME?</v>
      </c>
    </row>
    <row r="43" spans="1:23" x14ac:dyDescent="0.25">
      <c r="A43" t="s">
        <v>645</v>
      </c>
      <c r="B43">
        <v>2006</v>
      </c>
      <c r="C43" t="s">
        <v>643</v>
      </c>
      <c r="D43">
        <v>73.400000000000006</v>
      </c>
      <c r="E43">
        <v>132</v>
      </c>
      <c r="F43">
        <v>20</v>
      </c>
      <c r="G43">
        <v>0.36</v>
      </c>
      <c r="H43">
        <v>270.24019620000001</v>
      </c>
      <c r="I43">
        <v>8</v>
      </c>
      <c r="J43">
        <v>944</v>
      </c>
      <c r="K43">
        <v>49.8</v>
      </c>
      <c r="L43">
        <v>23</v>
      </c>
      <c r="M43">
        <v>95</v>
      </c>
      <c r="N43">
        <v>3.36</v>
      </c>
      <c r="O43">
        <v>95</v>
      </c>
      <c r="P43">
        <v>0.1</v>
      </c>
      <c r="Q43">
        <v>3464.6179000000002</v>
      </c>
      <c r="R43">
        <v>33777915</v>
      </c>
      <c r="S43">
        <v>6.1</v>
      </c>
      <c r="T43">
        <v>6</v>
      </c>
      <c r="U43">
        <v>0.68600000000000005</v>
      </c>
      <c r="V43">
        <v>12.3</v>
      </c>
      <c r="W43" t="e">
        <f ca="1">Data_Completeness(LifeExpectancyData[[#This Row],[Life expectancy]:[Schooling]])</f>
        <v>#NAME?</v>
      </c>
    </row>
    <row r="44" spans="1:23" x14ac:dyDescent="0.25">
      <c r="A44" t="s">
        <v>645</v>
      </c>
      <c r="B44">
        <v>2005</v>
      </c>
      <c r="C44" t="s">
        <v>643</v>
      </c>
      <c r="D44">
        <v>72.900000000000006</v>
      </c>
      <c r="E44">
        <v>136</v>
      </c>
      <c r="F44">
        <v>19</v>
      </c>
      <c r="G44">
        <v>0.5</v>
      </c>
      <c r="H44">
        <v>2.5489227579999998</v>
      </c>
      <c r="I44">
        <v>83</v>
      </c>
      <c r="J44">
        <v>2302</v>
      </c>
      <c r="K44">
        <v>48.9</v>
      </c>
      <c r="L44">
        <v>22</v>
      </c>
      <c r="M44">
        <v>88</v>
      </c>
      <c r="N44">
        <v>3.24</v>
      </c>
      <c r="O44">
        <v>88</v>
      </c>
      <c r="P44">
        <v>0.1</v>
      </c>
      <c r="Q44">
        <v>31.122378000000001</v>
      </c>
      <c r="R44">
        <v>33288437</v>
      </c>
      <c r="S44">
        <v>6.1</v>
      </c>
      <c r="T44">
        <v>6</v>
      </c>
      <c r="U44">
        <v>0.68</v>
      </c>
      <c r="V44">
        <v>12</v>
      </c>
      <c r="W44" t="e">
        <f ca="1">Data_Completeness(LifeExpectancyData[[#This Row],[Life expectancy]:[Schooling]])</f>
        <v>#NAME?</v>
      </c>
    </row>
    <row r="45" spans="1:23" x14ac:dyDescent="0.25">
      <c r="A45" t="s">
        <v>645</v>
      </c>
      <c r="B45">
        <v>2004</v>
      </c>
      <c r="C45" t="s">
        <v>643</v>
      </c>
      <c r="D45">
        <v>72.3</v>
      </c>
      <c r="E45">
        <v>14</v>
      </c>
      <c r="F45">
        <v>19</v>
      </c>
      <c r="G45">
        <v>0.45</v>
      </c>
      <c r="H45">
        <v>220.393699</v>
      </c>
      <c r="I45">
        <v>81</v>
      </c>
      <c r="J45">
        <v>3289</v>
      </c>
      <c r="K45">
        <v>47.9</v>
      </c>
      <c r="L45">
        <v>23</v>
      </c>
      <c r="M45">
        <v>86</v>
      </c>
      <c r="N45">
        <v>3.54</v>
      </c>
      <c r="O45">
        <v>86</v>
      </c>
      <c r="P45">
        <v>0.1</v>
      </c>
      <c r="Q45">
        <v>2598.9823000000001</v>
      </c>
      <c r="R45">
        <v>3283196</v>
      </c>
      <c r="S45">
        <v>6.2</v>
      </c>
      <c r="T45">
        <v>6.1</v>
      </c>
      <c r="U45">
        <v>0.67300000000000004</v>
      </c>
      <c r="V45">
        <v>11.7</v>
      </c>
      <c r="W45" t="e">
        <f ca="1">Data_Completeness(LifeExpectancyData[[#This Row],[Life expectancy]:[Schooling]])</f>
        <v>#NAME?</v>
      </c>
    </row>
    <row r="46" spans="1:23" x14ac:dyDescent="0.25">
      <c r="A46" t="s">
        <v>645</v>
      </c>
      <c r="B46">
        <v>2003</v>
      </c>
      <c r="C46" t="s">
        <v>643</v>
      </c>
      <c r="D46">
        <v>71.7</v>
      </c>
      <c r="E46">
        <v>146</v>
      </c>
      <c r="F46">
        <v>20</v>
      </c>
      <c r="G46">
        <v>0.34</v>
      </c>
      <c r="H46">
        <v>25.018522600000001</v>
      </c>
      <c r="J46">
        <v>15374</v>
      </c>
      <c r="K46">
        <v>47</v>
      </c>
      <c r="L46">
        <v>23</v>
      </c>
      <c r="M46">
        <v>87</v>
      </c>
      <c r="N46">
        <v>3.6</v>
      </c>
      <c r="O46">
        <v>87</v>
      </c>
      <c r="P46">
        <v>0.1</v>
      </c>
      <c r="Q46">
        <v>294.33555999999999</v>
      </c>
      <c r="R46">
        <v>3243514</v>
      </c>
      <c r="S46">
        <v>6.3</v>
      </c>
      <c r="T46">
        <v>6.1</v>
      </c>
      <c r="U46">
        <v>0.66300000000000003</v>
      </c>
      <c r="V46">
        <v>11.5</v>
      </c>
      <c r="W46" t="e">
        <f ca="1">Data_Completeness(LifeExpectancyData[[#This Row],[Life expectancy]:[Schooling]])</f>
        <v>#NAME?</v>
      </c>
    </row>
    <row r="47" spans="1:23" x14ac:dyDescent="0.25">
      <c r="A47" t="s">
        <v>645</v>
      </c>
      <c r="B47">
        <v>2002</v>
      </c>
      <c r="C47" t="s">
        <v>643</v>
      </c>
      <c r="D47">
        <v>71.599999999999994</v>
      </c>
      <c r="E47">
        <v>145</v>
      </c>
      <c r="F47">
        <v>20</v>
      </c>
      <c r="G47">
        <v>0.36</v>
      </c>
      <c r="H47">
        <v>148.51198429999999</v>
      </c>
      <c r="J47">
        <v>5862</v>
      </c>
      <c r="K47">
        <v>46.1</v>
      </c>
      <c r="L47">
        <v>23</v>
      </c>
      <c r="M47">
        <v>86</v>
      </c>
      <c r="N47">
        <v>3.73</v>
      </c>
      <c r="O47">
        <v>86</v>
      </c>
      <c r="P47">
        <v>0.1</v>
      </c>
      <c r="Q47">
        <v>1774.33673</v>
      </c>
      <c r="R47">
        <v>3199546</v>
      </c>
      <c r="S47">
        <v>6.3</v>
      </c>
      <c r="T47">
        <v>6.2</v>
      </c>
      <c r="U47">
        <v>0.65300000000000002</v>
      </c>
      <c r="V47">
        <v>11.1</v>
      </c>
      <c r="W47" t="e">
        <f ca="1">Data_Completeness(LifeExpectancyData[[#This Row],[Life expectancy]:[Schooling]])</f>
        <v>#NAME?</v>
      </c>
    </row>
    <row r="48" spans="1:23" x14ac:dyDescent="0.25">
      <c r="A48" t="s">
        <v>645</v>
      </c>
      <c r="B48">
        <v>2001</v>
      </c>
      <c r="C48" t="s">
        <v>643</v>
      </c>
      <c r="D48">
        <v>71.400000000000006</v>
      </c>
      <c r="E48">
        <v>145</v>
      </c>
      <c r="F48">
        <v>20</v>
      </c>
      <c r="G48">
        <v>0.23</v>
      </c>
      <c r="H48">
        <v>147.98607139999999</v>
      </c>
      <c r="J48">
        <v>2686</v>
      </c>
      <c r="K48">
        <v>45.3</v>
      </c>
      <c r="L48">
        <v>24</v>
      </c>
      <c r="M48">
        <v>89</v>
      </c>
      <c r="N48">
        <v>3.84</v>
      </c>
      <c r="O48">
        <v>89</v>
      </c>
      <c r="P48">
        <v>0.1</v>
      </c>
      <c r="Q48">
        <v>1732.8579789999999</v>
      </c>
      <c r="R48">
        <v>31592153</v>
      </c>
      <c r="S48">
        <v>6.4</v>
      </c>
      <c r="T48">
        <v>6.3</v>
      </c>
      <c r="U48">
        <v>0.64400000000000002</v>
      </c>
      <c r="V48">
        <v>10.9</v>
      </c>
      <c r="W48" t="e">
        <f ca="1">Data_Completeness(LifeExpectancyData[[#This Row],[Life expectancy]:[Schooling]])</f>
        <v>#NAME?</v>
      </c>
    </row>
    <row r="49" spans="1:23" x14ac:dyDescent="0.25">
      <c r="A49" t="s">
        <v>645</v>
      </c>
      <c r="B49">
        <v>2000</v>
      </c>
      <c r="C49" t="s">
        <v>643</v>
      </c>
      <c r="D49">
        <v>71.3</v>
      </c>
      <c r="E49">
        <v>145</v>
      </c>
      <c r="F49">
        <v>21</v>
      </c>
      <c r="G49">
        <v>0.25</v>
      </c>
      <c r="H49">
        <v>154.45594360000001</v>
      </c>
      <c r="J49">
        <v>0</v>
      </c>
      <c r="K49">
        <v>44.4</v>
      </c>
      <c r="L49">
        <v>25</v>
      </c>
      <c r="M49">
        <v>86</v>
      </c>
      <c r="N49">
        <v>3.49</v>
      </c>
      <c r="O49">
        <v>86</v>
      </c>
      <c r="P49">
        <v>0.1</v>
      </c>
      <c r="Q49">
        <v>1757.17797</v>
      </c>
      <c r="R49">
        <v>3118366</v>
      </c>
      <c r="S49">
        <v>6.5</v>
      </c>
      <c r="T49">
        <v>6.4</v>
      </c>
      <c r="U49">
        <v>0.63600000000000001</v>
      </c>
      <c r="V49">
        <v>10.7</v>
      </c>
      <c r="W49" t="e">
        <f ca="1">Data_Completeness(LifeExpectancyData[[#This Row],[Life expectancy]:[Schooling]])</f>
        <v>#NAME?</v>
      </c>
    </row>
    <row r="50" spans="1:23" x14ac:dyDescent="0.25">
      <c r="A50" t="s">
        <v>646</v>
      </c>
      <c r="B50">
        <v>2015</v>
      </c>
      <c r="C50" t="s">
        <v>643</v>
      </c>
      <c r="D50">
        <v>52.4</v>
      </c>
      <c r="E50">
        <v>335</v>
      </c>
      <c r="F50">
        <v>66</v>
      </c>
      <c r="H50">
        <v>0</v>
      </c>
      <c r="I50">
        <v>64</v>
      </c>
      <c r="J50">
        <v>118</v>
      </c>
      <c r="K50">
        <v>23.3</v>
      </c>
      <c r="L50">
        <v>98</v>
      </c>
      <c r="M50">
        <v>7</v>
      </c>
      <c r="O50">
        <v>64</v>
      </c>
      <c r="P50">
        <v>1.9</v>
      </c>
      <c r="Q50">
        <v>3695.7937480000001</v>
      </c>
      <c r="R50">
        <v>2785935</v>
      </c>
      <c r="S50">
        <v>8.3000000000000007</v>
      </c>
      <c r="T50">
        <v>8.1999999999999993</v>
      </c>
      <c r="U50">
        <v>0.53100000000000003</v>
      </c>
      <c r="V50">
        <v>11.4</v>
      </c>
      <c r="W50" t="e">
        <f ca="1">Data_Completeness(LifeExpectancyData[[#This Row],[Life expectancy]:[Schooling]])</f>
        <v>#NAME?</v>
      </c>
    </row>
    <row r="51" spans="1:23" x14ac:dyDescent="0.25">
      <c r="A51" t="s">
        <v>646</v>
      </c>
      <c r="B51">
        <v>2014</v>
      </c>
      <c r="C51" t="s">
        <v>643</v>
      </c>
      <c r="D51">
        <v>51.7</v>
      </c>
      <c r="E51">
        <v>348</v>
      </c>
      <c r="F51">
        <v>67</v>
      </c>
      <c r="G51">
        <v>8.33</v>
      </c>
      <c r="H51">
        <v>23.965612</v>
      </c>
      <c r="I51">
        <v>64</v>
      </c>
      <c r="J51">
        <v>11699</v>
      </c>
      <c r="K51">
        <v>22.7</v>
      </c>
      <c r="L51">
        <v>101</v>
      </c>
      <c r="M51">
        <v>68</v>
      </c>
      <c r="N51">
        <v>3.31</v>
      </c>
      <c r="O51">
        <v>64</v>
      </c>
      <c r="P51">
        <v>2</v>
      </c>
      <c r="Q51">
        <v>479.31223999999997</v>
      </c>
      <c r="R51">
        <v>2692466</v>
      </c>
      <c r="S51">
        <v>8.5</v>
      </c>
      <c r="T51">
        <v>8.3000000000000007</v>
      </c>
      <c r="U51">
        <v>0.52700000000000002</v>
      </c>
      <c r="V51">
        <v>11.4</v>
      </c>
      <c r="W51" t="e">
        <f ca="1">Data_Completeness(LifeExpectancyData[[#This Row],[Life expectancy]:[Schooling]])</f>
        <v>#NAME?</v>
      </c>
    </row>
    <row r="52" spans="1:23" x14ac:dyDescent="0.25">
      <c r="A52" t="s">
        <v>646</v>
      </c>
      <c r="B52">
        <v>2013</v>
      </c>
      <c r="C52" t="s">
        <v>643</v>
      </c>
      <c r="D52">
        <v>51.1</v>
      </c>
      <c r="E52">
        <v>355</v>
      </c>
      <c r="F52">
        <v>69</v>
      </c>
      <c r="G52">
        <v>8.1</v>
      </c>
      <c r="H52">
        <v>35.958572789999998</v>
      </c>
      <c r="I52">
        <v>77</v>
      </c>
      <c r="J52">
        <v>8523</v>
      </c>
      <c r="K52">
        <v>22.1</v>
      </c>
      <c r="L52">
        <v>105</v>
      </c>
      <c r="M52">
        <v>67</v>
      </c>
      <c r="N52">
        <v>4.26</v>
      </c>
      <c r="O52">
        <v>77</v>
      </c>
      <c r="P52">
        <v>2.2999999999999998</v>
      </c>
      <c r="Q52">
        <v>484.61688400000003</v>
      </c>
      <c r="R52">
        <v>2599834</v>
      </c>
      <c r="S52">
        <v>8.6</v>
      </c>
      <c r="T52">
        <v>8.5</v>
      </c>
      <c r="U52">
        <v>0.52300000000000002</v>
      </c>
      <c r="V52">
        <v>11.4</v>
      </c>
      <c r="W52" t="e">
        <f ca="1">Data_Completeness(LifeExpectancyData[[#This Row],[Life expectancy]:[Schooling]])</f>
        <v>#NAME?</v>
      </c>
    </row>
    <row r="53" spans="1:23" x14ac:dyDescent="0.25">
      <c r="A53" t="s">
        <v>646</v>
      </c>
      <c r="B53">
        <v>2012</v>
      </c>
      <c r="C53" t="s">
        <v>643</v>
      </c>
      <c r="D53">
        <v>56</v>
      </c>
      <c r="E53">
        <v>358</v>
      </c>
      <c r="F53">
        <v>72</v>
      </c>
      <c r="G53">
        <v>8.24</v>
      </c>
      <c r="H53">
        <v>256.12252430000001</v>
      </c>
      <c r="I53">
        <v>75</v>
      </c>
      <c r="J53">
        <v>4458</v>
      </c>
      <c r="K53">
        <v>21.5</v>
      </c>
      <c r="L53">
        <v>110</v>
      </c>
      <c r="M53">
        <v>75</v>
      </c>
      <c r="N53">
        <v>3.3</v>
      </c>
      <c r="O53">
        <v>75</v>
      </c>
      <c r="P53">
        <v>2.6</v>
      </c>
      <c r="Q53">
        <v>4598.2499879999996</v>
      </c>
      <c r="R53">
        <v>259615</v>
      </c>
      <c r="S53">
        <v>8.8000000000000007</v>
      </c>
      <c r="T53">
        <v>8.6</v>
      </c>
      <c r="U53">
        <v>0.50800000000000001</v>
      </c>
      <c r="V53">
        <v>10.3</v>
      </c>
      <c r="W53" t="e">
        <f ca="1">Data_Completeness(LifeExpectancyData[[#This Row],[Life expectancy]:[Schooling]])</f>
        <v>#NAME?</v>
      </c>
    </row>
    <row r="54" spans="1:23" x14ac:dyDescent="0.25">
      <c r="A54" t="s">
        <v>646</v>
      </c>
      <c r="B54">
        <v>2011</v>
      </c>
      <c r="C54" t="s">
        <v>643</v>
      </c>
      <c r="D54">
        <v>51</v>
      </c>
      <c r="E54">
        <v>361</v>
      </c>
      <c r="F54">
        <v>75</v>
      </c>
      <c r="G54">
        <v>8.06</v>
      </c>
      <c r="H54">
        <v>239.89139209999999</v>
      </c>
      <c r="I54">
        <v>72</v>
      </c>
      <c r="J54">
        <v>1449</v>
      </c>
      <c r="K54">
        <v>21</v>
      </c>
      <c r="L54">
        <v>115</v>
      </c>
      <c r="M54">
        <v>73</v>
      </c>
      <c r="N54">
        <v>3.38</v>
      </c>
      <c r="O54">
        <v>71</v>
      </c>
      <c r="P54">
        <v>2.5</v>
      </c>
      <c r="Q54">
        <v>4299.12889</v>
      </c>
      <c r="R54">
        <v>24218565</v>
      </c>
      <c r="S54">
        <v>8.9</v>
      </c>
      <c r="T54">
        <v>8.8000000000000007</v>
      </c>
      <c r="U54">
        <v>0.495</v>
      </c>
      <c r="V54">
        <v>9.4</v>
      </c>
      <c r="W54" t="e">
        <f ca="1">Data_Completeness(LifeExpectancyData[[#This Row],[Life expectancy]:[Schooling]])</f>
        <v>#NAME?</v>
      </c>
    </row>
    <row r="55" spans="1:23" x14ac:dyDescent="0.25">
      <c r="A55" t="s">
        <v>646</v>
      </c>
      <c r="B55">
        <v>2010</v>
      </c>
      <c r="C55" t="s">
        <v>643</v>
      </c>
      <c r="D55">
        <v>49.6</v>
      </c>
      <c r="E55">
        <v>365</v>
      </c>
      <c r="F55">
        <v>78</v>
      </c>
      <c r="G55">
        <v>7.8</v>
      </c>
      <c r="H55">
        <v>191.65374069999999</v>
      </c>
      <c r="I55">
        <v>77</v>
      </c>
      <c r="J55">
        <v>1190</v>
      </c>
      <c r="K55">
        <v>2.4</v>
      </c>
      <c r="L55">
        <v>121</v>
      </c>
      <c r="M55">
        <v>81</v>
      </c>
      <c r="N55">
        <v>3.39</v>
      </c>
      <c r="O55">
        <v>77</v>
      </c>
      <c r="P55">
        <v>2.5</v>
      </c>
      <c r="Q55">
        <v>3529.5348199999999</v>
      </c>
      <c r="R55">
        <v>23369131</v>
      </c>
      <c r="S55">
        <v>9.1</v>
      </c>
      <c r="T55">
        <v>9</v>
      </c>
      <c r="U55">
        <v>0.48799999999999999</v>
      </c>
      <c r="V55">
        <v>9</v>
      </c>
      <c r="W55" t="e">
        <f ca="1">Data_Completeness(LifeExpectancyData[[#This Row],[Life expectancy]:[Schooling]])</f>
        <v>#NAME?</v>
      </c>
    </row>
    <row r="56" spans="1:23" x14ac:dyDescent="0.25">
      <c r="A56" t="s">
        <v>646</v>
      </c>
      <c r="B56">
        <v>2009</v>
      </c>
      <c r="C56" t="s">
        <v>643</v>
      </c>
      <c r="D56">
        <v>49.1</v>
      </c>
      <c r="E56">
        <v>369</v>
      </c>
      <c r="F56">
        <v>81</v>
      </c>
      <c r="G56">
        <v>7.01</v>
      </c>
      <c r="H56">
        <v>212.9229325</v>
      </c>
      <c r="I56">
        <v>61</v>
      </c>
      <c r="J56">
        <v>2807</v>
      </c>
      <c r="K56">
        <v>19.8</v>
      </c>
      <c r="L56">
        <v>127</v>
      </c>
      <c r="M56">
        <v>63</v>
      </c>
      <c r="N56">
        <v>4.37</v>
      </c>
      <c r="O56">
        <v>6</v>
      </c>
      <c r="P56">
        <v>2.5</v>
      </c>
      <c r="Q56">
        <v>3347.84485</v>
      </c>
      <c r="R56">
        <v>22549547</v>
      </c>
      <c r="S56">
        <v>9.3000000000000007</v>
      </c>
      <c r="T56">
        <v>9.1999999999999993</v>
      </c>
      <c r="U56">
        <v>0.48</v>
      </c>
      <c r="V56">
        <v>8.5</v>
      </c>
      <c r="W56" t="e">
        <f ca="1">Data_Completeness(LifeExpectancyData[[#This Row],[Life expectancy]:[Schooling]])</f>
        <v>#NAME?</v>
      </c>
    </row>
    <row r="57" spans="1:23" x14ac:dyDescent="0.25">
      <c r="A57" t="s">
        <v>646</v>
      </c>
      <c r="B57">
        <v>2008</v>
      </c>
      <c r="C57" t="s">
        <v>643</v>
      </c>
      <c r="D57">
        <v>48.7</v>
      </c>
      <c r="E57">
        <v>371</v>
      </c>
      <c r="F57">
        <v>84</v>
      </c>
      <c r="G57">
        <v>7.07</v>
      </c>
      <c r="H57">
        <v>249.9101958</v>
      </c>
      <c r="I57">
        <v>69</v>
      </c>
      <c r="J57">
        <v>265</v>
      </c>
      <c r="K57">
        <v>19.3</v>
      </c>
      <c r="L57">
        <v>133</v>
      </c>
      <c r="M57">
        <v>65</v>
      </c>
      <c r="N57">
        <v>3.84</v>
      </c>
      <c r="O57">
        <v>69</v>
      </c>
      <c r="P57">
        <v>2.6</v>
      </c>
      <c r="Q57">
        <v>3868.5788830000001</v>
      </c>
      <c r="R57">
        <v>2175942</v>
      </c>
      <c r="S57">
        <v>9.5</v>
      </c>
      <c r="T57">
        <v>9.4</v>
      </c>
      <c r="U57">
        <v>0.46800000000000003</v>
      </c>
      <c r="V57">
        <v>8.1</v>
      </c>
      <c r="W57" t="e">
        <f ca="1">Data_Completeness(LifeExpectancyData[[#This Row],[Life expectancy]:[Schooling]])</f>
        <v>#NAME?</v>
      </c>
    </row>
    <row r="58" spans="1:23" x14ac:dyDescent="0.25">
      <c r="A58" t="s">
        <v>646</v>
      </c>
      <c r="B58">
        <v>2007</v>
      </c>
      <c r="C58" t="s">
        <v>643</v>
      </c>
      <c r="D58">
        <v>48.2</v>
      </c>
      <c r="E58">
        <v>375</v>
      </c>
      <c r="F58">
        <v>87</v>
      </c>
      <c r="G58">
        <v>6.35</v>
      </c>
      <c r="H58">
        <v>184.8213446</v>
      </c>
      <c r="I58">
        <v>73</v>
      </c>
      <c r="J58">
        <v>1014</v>
      </c>
      <c r="K58">
        <v>18.8</v>
      </c>
      <c r="L58">
        <v>138</v>
      </c>
      <c r="M58">
        <v>75</v>
      </c>
      <c r="N58">
        <v>3.38</v>
      </c>
      <c r="O58">
        <v>73</v>
      </c>
      <c r="P58">
        <v>2.6</v>
      </c>
      <c r="Q58">
        <v>2878.8371440000001</v>
      </c>
      <c r="R58">
        <v>2997687</v>
      </c>
      <c r="S58">
        <v>9.6</v>
      </c>
      <c r="T58">
        <v>9.6</v>
      </c>
      <c r="U58">
        <v>0.45400000000000001</v>
      </c>
      <c r="V58">
        <v>7.7</v>
      </c>
      <c r="W58" t="e">
        <f ca="1">Data_Completeness(LifeExpectancyData[[#This Row],[Life expectancy]:[Schooling]])</f>
        <v>#NAME?</v>
      </c>
    </row>
    <row r="59" spans="1:23" x14ac:dyDescent="0.25">
      <c r="A59" t="s">
        <v>646</v>
      </c>
      <c r="B59">
        <v>2006</v>
      </c>
      <c r="C59" t="s">
        <v>643</v>
      </c>
      <c r="D59">
        <v>47.7</v>
      </c>
      <c r="E59">
        <v>381</v>
      </c>
      <c r="F59">
        <v>90</v>
      </c>
      <c r="G59">
        <v>5.84</v>
      </c>
      <c r="H59">
        <v>25.08688824</v>
      </c>
      <c r="J59">
        <v>765</v>
      </c>
      <c r="K59">
        <v>18.2</v>
      </c>
      <c r="L59">
        <v>143</v>
      </c>
      <c r="M59">
        <v>36</v>
      </c>
      <c r="N59">
        <v>4.54</v>
      </c>
      <c r="O59">
        <v>34</v>
      </c>
      <c r="P59">
        <v>2.5</v>
      </c>
      <c r="Q59">
        <v>262.41514899999999</v>
      </c>
      <c r="R59">
        <v>2262399</v>
      </c>
      <c r="S59">
        <v>9.8000000000000007</v>
      </c>
      <c r="T59">
        <v>9.6999999999999993</v>
      </c>
      <c r="U59">
        <v>0.439</v>
      </c>
      <c r="V59">
        <v>7.2</v>
      </c>
      <c r="W59" t="e">
        <f ca="1">Data_Completeness(LifeExpectancyData[[#This Row],[Life expectancy]:[Schooling]])</f>
        <v>#NAME?</v>
      </c>
    </row>
    <row r="60" spans="1:23" x14ac:dyDescent="0.25">
      <c r="A60" t="s">
        <v>646</v>
      </c>
      <c r="B60">
        <v>2005</v>
      </c>
      <c r="C60" t="s">
        <v>643</v>
      </c>
      <c r="D60">
        <v>47.4</v>
      </c>
      <c r="E60">
        <v>382</v>
      </c>
      <c r="F60">
        <v>92</v>
      </c>
      <c r="G60">
        <v>5.04</v>
      </c>
      <c r="H60">
        <v>98.191451169999993</v>
      </c>
      <c r="J60">
        <v>258</v>
      </c>
      <c r="K60">
        <v>17.7</v>
      </c>
      <c r="L60">
        <v>148</v>
      </c>
      <c r="M60">
        <v>39</v>
      </c>
      <c r="N60">
        <v>4.0999999999999996</v>
      </c>
      <c r="O60">
        <v>38</v>
      </c>
      <c r="P60">
        <v>2.6</v>
      </c>
      <c r="Q60">
        <v>1443.991929</v>
      </c>
      <c r="R60">
        <v>19552542</v>
      </c>
      <c r="S60">
        <v>1</v>
      </c>
      <c r="T60">
        <v>9.9</v>
      </c>
      <c r="U60">
        <v>0.42599999999999999</v>
      </c>
      <c r="V60">
        <v>6.8</v>
      </c>
      <c r="W60" t="e">
        <f ca="1">Data_Completeness(LifeExpectancyData[[#This Row],[Life expectancy]:[Schooling]])</f>
        <v>#NAME?</v>
      </c>
    </row>
    <row r="61" spans="1:23" x14ac:dyDescent="0.25">
      <c r="A61" t="s">
        <v>646</v>
      </c>
      <c r="B61">
        <v>2004</v>
      </c>
      <c r="C61" t="s">
        <v>643</v>
      </c>
      <c r="D61">
        <v>47.1</v>
      </c>
      <c r="E61">
        <v>386</v>
      </c>
      <c r="F61">
        <v>94</v>
      </c>
      <c r="G61">
        <v>3.53</v>
      </c>
      <c r="H61">
        <v>8.8667774999999995</v>
      </c>
      <c r="J61">
        <v>29</v>
      </c>
      <c r="K61">
        <v>17.2</v>
      </c>
      <c r="L61">
        <v>152</v>
      </c>
      <c r="M61">
        <v>4</v>
      </c>
      <c r="N61">
        <v>4.71</v>
      </c>
      <c r="O61">
        <v>4</v>
      </c>
      <c r="P61">
        <v>2.5</v>
      </c>
      <c r="Q61">
        <v>141.86843999999999</v>
      </c>
      <c r="R61">
        <v>18865716</v>
      </c>
      <c r="S61">
        <v>1.2</v>
      </c>
      <c r="T61">
        <v>1.1000000000000001</v>
      </c>
      <c r="U61">
        <v>0.41499999999999998</v>
      </c>
      <c r="V61">
        <v>6.4</v>
      </c>
      <c r="W61" t="e">
        <f ca="1">Data_Completeness(LifeExpectancyData[[#This Row],[Life expectancy]:[Schooling]])</f>
        <v>#NAME?</v>
      </c>
    </row>
    <row r="62" spans="1:23" x14ac:dyDescent="0.25">
      <c r="A62" t="s">
        <v>646</v>
      </c>
      <c r="B62">
        <v>2003</v>
      </c>
      <c r="C62" t="s">
        <v>643</v>
      </c>
      <c r="D62">
        <v>46.8</v>
      </c>
      <c r="E62">
        <v>388</v>
      </c>
      <c r="F62">
        <v>95</v>
      </c>
      <c r="G62">
        <v>3.49</v>
      </c>
      <c r="H62">
        <v>35.93349121</v>
      </c>
      <c r="J62">
        <v>1196</v>
      </c>
      <c r="K62">
        <v>16.8</v>
      </c>
      <c r="L62">
        <v>155</v>
      </c>
      <c r="M62">
        <v>4</v>
      </c>
      <c r="N62">
        <v>4.41</v>
      </c>
      <c r="O62">
        <v>4</v>
      </c>
      <c r="P62">
        <v>2.4</v>
      </c>
      <c r="Q62">
        <v>779.46835599999997</v>
      </c>
      <c r="R62">
        <v>1823369</v>
      </c>
      <c r="S62">
        <v>1.4</v>
      </c>
      <c r="T62">
        <v>1.3</v>
      </c>
      <c r="U62">
        <v>0.40600000000000003</v>
      </c>
      <c r="V62">
        <v>5.9</v>
      </c>
      <c r="W62" t="e">
        <f ca="1">Data_Completeness(LifeExpectancyData[[#This Row],[Life expectancy]:[Schooling]])</f>
        <v>#NAME?</v>
      </c>
    </row>
    <row r="63" spans="1:23" x14ac:dyDescent="0.25">
      <c r="A63" t="s">
        <v>646</v>
      </c>
      <c r="B63">
        <v>2002</v>
      </c>
      <c r="C63" t="s">
        <v>643</v>
      </c>
      <c r="D63">
        <v>46.5</v>
      </c>
      <c r="E63">
        <v>391</v>
      </c>
      <c r="F63">
        <v>96</v>
      </c>
      <c r="G63">
        <v>2.82</v>
      </c>
      <c r="H63">
        <v>24.037942000000001</v>
      </c>
      <c r="J63">
        <v>11945</v>
      </c>
      <c r="K63">
        <v>16.3</v>
      </c>
      <c r="L63">
        <v>157</v>
      </c>
      <c r="M63">
        <v>37</v>
      </c>
      <c r="N63">
        <v>3.63</v>
      </c>
      <c r="O63">
        <v>41</v>
      </c>
      <c r="P63">
        <v>2.2999999999999998</v>
      </c>
      <c r="Q63">
        <v>711.18171600000005</v>
      </c>
      <c r="R63">
        <v>17572649</v>
      </c>
      <c r="S63">
        <v>1.5</v>
      </c>
      <c r="T63">
        <v>1.5</v>
      </c>
      <c r="U63">
        <v>0.40100000000000002</v>
      </c>
      <c r="V63">
        <v>5.5</v>
      </c>
      <c r="W63" t="e">
        <f ca="1">Data_Completeness(LifeExpectancyData[[#This Row],[Life expectancy]:[Schooling]])</f>
        <v>#NAME?</v>
      </c>
    </row>
    <row r="64" spans="1:23" x14ac:dyDescent="0.25">
      <c r="A64" t="s">
        <v>646</v>
      </c>
      <c r="B64">
        <v>2001</v>
      </c>
      <c r="C64" t="s">
        <v>643</v>
      </c>
      <c r="D64">
        <v>45.7</v>
      </c>
      <c r="E64">
        <v>44</v>
      </c>
      <c r="F64">
        <v>97</v>
      </c>
      <c r="G64">
        <v>2.58</v>
      </c>
      <c r="H64">
        <v>30.359936470000001</v>
      </c>
      <c r="J64">
        <v>9046</v>
      </c>
      <c r="K64">
        <v>15.8</v>
      </c>
      <c r="L64">
        <v>159</v>
      </c>
      <c r="M64">
        <v>41</v>
      </c>
      <c r="N64">
        <v>5.38</v>
      </c>
      <c r="O64">
        <v>38</v>
      </c>
      <c r="P64">
        <v>2.1</v>
      </c>
      <c r="Q64">
        <v>526.16874299999995</v>
      </c>
      <c r="R64">
        <v>16983266</v>
      </c>
      <c r="S64">
        <v>1.7</v>
      </c>
      <c r="T64">
        <v>1.7</v>
      </c>
      <c r="U64">
        <v>0.39100000000000001</v>
      </c>
      <c r="V64">
        <v>5.0999999999999996</v>
      </c>
      <c r="W64" t="e">
        <f ca="1">Data_Completeness(LifeExpectancyData[[#This Row],[Life expectancy]:[Schooling]])</f>
        <v>#NAME?</v>
      </c>
    </row>
    <row r="65" spans="1:23" x14ac:dyDescent="0.25">
      <c r="A65" t="s">
        <v>646</v>
      </c>
      <c r="B65">
        <v>2000</v>
      </c>
      <c r="C65" t="s">
        <v>643</v>
      </c>
      <c r="D65">
        <v>45.3</v>
      </c>
      <c r="E65">
        <v>48</v>
      </c>
      <c r="F65">
        <v>97</v>
      </c>
      <c r="G65">
        <v>1.85</v>
      </c>
      <c r="H65">
        <v>15.88149254</v>
      </c>
      <c r="J65">
        <v>2219</v>
      </c>
      <c r="K65">
        <v>15.4</v>
      </c>
      <c r="L65">
        <v>160</v>
      </c>
      <c r="M65">
        <v>3</v>
      </c>
      <c r="N65">
        <v>2.79</v>
      </c>
      <c r="O65">
        <v>28</v>
      </c>
      <c r="P65">
        <v>2</v>
      </c>
      <c r="Q65">
        <v>555.29694189999998</v>
      </c>
      <c r="R65">
        <v>1644924</v>
      </c>
      <c r="S65">
        <v>1.9</v>
      </c>
      <c r="T65">
        <v>1.9</v>
      </c>
      <c r="U65">
        <v>0.38200000000000001</v>
      </c>
      <c r="V65">
        <v>4.5999999999999996</v>
      </c>
      <c r="W65" t="e">
        <f ca="1">Data_Completeness(LifeExpectancyData[[#This Row],[Life expectancy]:[Schooling]])</f>
        <v>#NAME?</v>
      </c>
    </row>
    <row r="66" spans="1:23" x14ac:dyDescent="0.25">
      <c r="A66" t="s">
        <v>647</v>
      </c>
      <c r="B66">
        <v>2015</v>
      </c>
      <c r="C66" t="s">
        <v>643</v>
      </c>
      <c r="D66">
        <v>76.400000000000006</v>
      </c>
      <c r="E66">
        <v>13</v>
      </c>
      <c r="F66">
        <v>0</v>
      </c>
      <c r="H66">
        <v>0</v>
      </c>
      <c r="I66">
        <v>99</v>
      </c>
      <c r="J66">
        <v>0</v>
      </c>
      <c r="K66">
        <v>47.7</v>
      </c>
      <c r="L66">
        <v>0</v>
      </c>
      <c r="M66">
        <v>86</v>
      </c>
      <c r="O66">
        <v>99</v>
      </c>
      <c r="P66">
        <v>0.2</v>
      </c>
      <c r="Q66">
        <v>13566.954100000001</v>
      </c>
      <c r="S66">
        <v>3.3</v>
      </c>
      <c r="T66">
        <v>3.3</v>
      </c>
      <c r="U66">
        <v>0.78400000000000003</v>
      </c>
      <c r="V66">
        <v>13.9</v>
      </c>
      <c r="W66" t="e">
        <f ca="1">Data_Completeness(LifeExpectancyData[[#This Row],[Life expectancy]:[Schooling]])</f>
        <v>#NAME?</v>
      </c>
    </row>
    <row r="67" spans="1:23" x14ac:dyDescent="0.25">
      <c r="A67" t="s">
        <v>647</v>
      </c>
      <c r="B67">
        <v>2014</v>
      </c>
      <c r="C67" t="s">
        <v>643</v>
      </c>
      <c r="D67">
        <v>76.2</v>
      </c>
      <c r="E67">
        <v>131</v>
      </c>
      <c r="F67">
        <v>0</v>
      </c>
      <c r="G67">
        <v>8.56</v>
      </c>
      <c r="H67">
        <v>2422.9997739999999</v>
      </c>
      <c r="I67">
        <v>99</v>
      </c>
      <c r="J67">
        <v>0</v>
      </c>
      <c r="K67">
        <v>47</v>
      </c>
      <c r="L67">
        <v>0</v>
      </c>
      <c r="M67">
        <v>96</v>
      </c>
      <c r="N67">
        <v>5.54</v>
      </c>
      <c r="O67">
        <v>99</v>
      </c>
      <c r="P67">
        <v>0.2</v>
      </c>
      <c r="Q67">
        <v>12888.29667</v>
      </c>
      <c r="S67">
        <v>3.3</v>
      </c>
      <c r="T67">
        <v>3.3</v>
      </c>
      <c r="U67">
        <v>0.78200000000000003</v>
      </c>
      <c r="V67">
        <v>13.9</v>
      </c>
      <c r="W67" t="e">
        <f ca="1">Data_Completeness(LifeExpectancyData[[#This Row],[Life expectancy]:[Schooling]])</f>
        <v>#NAME?</v>
      </c>
    </row>
    <row r="68" spans="1:23" x14ac:dyDescent="0.25">
      <c r="A68" t="s">
        <v>647</v>
      </c>
      <c r="B68">
        <v>2013</v>
      </c>
      <c r="C68" t="s">
        <v>643</v>
      </c>
      <c r="D68">
        <v>76.099999999999994</v>
      </c>
      <c r="E68">
        <v>133</v>
      </c>
      <c r="F68">
        <v>0</v>
      </c>
      <c r="G68">
        <v>8.58</v>
      </c>
      <c r="H68">
        <v>1991.430372</v>
      </c>
      <c r="I68">
        <v>99</v>
      </c>
      <c r="J68">
        <v>0</v>
      </c>
      <c r="K68">
        <v>46.4</v>
      </c>
      <c r="L68">
        <v>0</v>
      </c>
      <c r="M68">
        <v>98</v>
      </c>
      <c r="N68">
        <v>5.33</v>
      </c>
      <c r="O68">
        <v>99</v>
      </c>
      <c r="P68">
        <v>0.2</v>
      </c>
      <c r="Q68">
        <v>12224.864159999999</v>
      </c>
      <c r="S68">
        <v>3.3</v>
      </c>
      <c r="T68">
        <v>3.3</v>
      </c>
      <c r="U68">
        <v>0.78100000000000003</v>
      </c>
      <c r="V68">
        <v>13.9</v>
      </c>
      <c r="W68" t="e">
        <f ca="1">Data_Completeness(LifeExpectancyData[[#This Row],[Life expectancy]:[Schooling]])</f>
        <v>#NAME?</v>
      </c>
    </row>
    <row r="69" spans="1:23" x14ac:dyDescent="0.25">
      <c r="A69" t="s">
        <v>647</v>
      </c>
      <c r="B69">
        <v>2012</v>
      </c>
      <c r="C69" t="s">
        <v>643</v>
      </c>
      <c r="D69">
        <v>75.900000000000006</v>
      </c>
      <c r="E69">
        <v>134</v>
      </c>
      <c r="F69">
        <v>0</v>
      </c>
      <c r="G69">
        <v>8.18</v>
      </c>
      <c r="H69">
        <v>2156.2298420000002</v>
      </c>
      <c r="I69">
        <v>98</v>
      </c>
      <c r="J69">
        <v>0</v>
      </c>
      <c r="K69">
        <v>45.7</v>
      </c>
      <c r="L69">
        <v>0</v>
      </c>
      <c r="M69">
        <v>97</v>
      </c>
      <c r="N69">
        <v>5.39</v>
      </c>
      <c r="O69">
        <v>98</v>
      </c>
      <c r="P69">
        <v>0.2</v>
      </c>
      <c r="Q69">
        <v>12565.44197</v>
      </c>
      <c r="S69">
        <v>3.3</v>
      </c>
      <c r="T69">
        <v>3.3</v>
      </c>
      <c r="U69">
        <v>0.77800000000000002</v>
      </c>
      <c r="V69">
        <v>13.8</v>
      </c>
      <c r="W69" t="e">
        <f ca="1">Data_Completeness(LifeExpectancyData[[#This Row],[Life expectancy]:[Schooling]])</f>
        <v>#NAME?</v>
      </c>
    </row>
    <row r="70" spans="1:23" x14ac:dyDescent="0.25">
      <c r="A70" t="s">
        <v>647</v>
      </c>
      <c r="B70">
        <v>2011</v>
      </c>
      <c r="C70" t="s">
        <v>643</v>
      </c>
      <c r="D70">
        <v>75.7</v>
      </c>
      <c r="E70">
        <v>136</v>
      </c>
      <c r="F70">
        <v>0</v>
      </c>
      <c r="G70">
        <v>7.84</v>
      </c>
      <c r="H70">
        <v>1810.8753160000001</v>
      </c>
      <c r="I70">
        <v>99</v>
      </c>
      <c r="J70">
        <v>0</v>
      </c>
      <c r="K70">
        <v>45.1</v>
      </c>
      <c r="L70">
        <v>0</v>
      </c>
      <c r="M70">
        <v>99</v>
      </c>
      <c r="N70">
        <v>5.65</v>
      </c>
      <c r="O70">
        <v>99</v>
      </c>
      <c r="P70">
        <v>0.1</v>
      </c>
      <c r="Q70">
        <v>11929.349910000001</v>
      </c>
      <c r="S70">
        <v>3.3</v>
      </c>
      <c r="T70">
        <v>3.3</v>
      </c>
      <c r="U70">
        <v>0.78200000000000003</v>
      </c>
      <c r="V70">
        <v>14.1</v>
      </c>
      <c r="W70" t="e">
        <f ca="1">Data_Completeness(LifeExpectancyData[[#This Row],[Life expectancy]:[Schooling]])</f>
        <v>#NAME?</v>
      </c>
    </row>
    <row r="71" spans="1:23" x14ac:dyDescent="0.25">
      <c r="A71" t="s">
        <v>647</v>
      </c>
      <c r="B71">
        <v>2010</v>
      </c>
      <c r="C71" t="s">
        <v>643</v>
      </c>
      <c r="D71">
        <v>75.599999999999994</v>
      </c>
      <c r="E71">
        <v>138</v>
      </c>
      <c r="F71">
        <v>0</v>
      </c>
      <c r="G71">
        <v>7.84</v>
      </c>
      <c r="H71">
        <v>1983.9569369999999</v>
      </c>
      <c r="I71">
        <v>98</v>
      </c>
      <c r="J71">
        <v>0</v>
      </c>
      <c r="K71">
        <v>44.4</v>
      </c>
      <c r="L71">
        <v>0</v>
      </c>
      <c r="M71">
        <v>99</v>
      </c>
      <c r="N71">
        <v>5.63</v>
      </c>
      <c r="O71">
        <v>98</v>
      </c>
      <c r="P71">
        <v>0.1</v>
      </c>
      <c r="Q71">
        <v>12126.87614</v>
      </c>
      <c r="S71">
        <v>3.3</v>
      </c>
      <c r="T71">
        <v>3.3</v>
      </c>
      <c r="U71">
        <v>0.78300000000000003</v>
      </c>
      <c r="V71">
        <v>14.1</v>
      </c>
      <c r="W71" t="e">
        <f ca="1">Data_Completeness(LifeExpectancyData[[#This Row],[Life expectancy]:[Schooling]])</f>
        <v>#NAME?</v>
      </c>
    </row>
    <row r="72" spans="1:23" x14ac:dyDescent="0.25">
      <c r="A72" t="s">
        <v>647</v>
      </c>
      <c r="B72">
        <v>2009</v>
      </c>
      <c r="C72" t="s">
        <v>643</v>
      </c>
      <c r="D72">
        <v>75.400000000000006</v>
      </c>
      <c r="E72">
        <v>14</v>
      </c>
      <c r="F72">
        <v>0</v>
      </c>
      <c r="G72">
        <v>7.82</v>
      </c>
      <c r="H72">
        <v>149.35873549999999</v>
      </c>
      <c r="I72">
        <v>98</v>
      </c>
      <c r="J72">
        <v>0</v>
      </c>
      <c r="K72">
        <v>43.8</v>
      </c>
      <c r="L72">
        <v>0</v>
      </c>
      <c r="M72">
        <v>98</v>
      </c>
      <c r="N72">
        <v>4.8600000000000003</v>
      </c>
      <c r="O72">
        <v>99</v>
      </c>
      <c r="P72">
        <v>0.1</v>
      </c>
      <c r="Q72">
        <v>1312.4669200000001</v>
      </c>
      <c r="S72">
        <v>3.4</v>
      </c>
      <c r="T72">
        <v>3.3</v>
      </c>
      <c r="U72">
        <v>0.78800000000000003</v>
      </c>
      <c r="V72">
        <v>14.2</v>
      </c>
      <c r="W72" t="e">
        <f ca="1">Data_Completeness(LifeExpectancyData[[#This Row],[Life expectancy]:[Schooling]])</f>
        <v>#NAME?</v>
      </c>
    </row>
    <row r="73" spans="1:23" x14ac:dyDescent="0.25">
      <c r="A73" t="s">
        <v>647</v>
      </c>
      <c r="B73">
        <v>2008</v>
      </c>
      <c r="C73" t="s">
        <v>643</v>
      </c>
      <c r="D73">
        <v>75.2</v>
      </c>
      <c r="E73">
        <v>142</v>
      </c>
      <c r="F73">
        <v>0</v>
      </c>
      <c r="G73">
        <v>8.27</v>
      </c>
      <c r="H73">
        <v>180.77626950000001</v>
      </c>
      <c r="I73">
        <v>98</v>
      </c>
      <c r="J73">
        <v>0</v>
      </c>
      <c r="K73">
        <v>43.2</v>
      </c>
      <c r="L73">
        <v>0</v>
      </c>
      <c r="M73">
        <v>99</v>
      </c>
      <c r="N73">
        <v>4.6900000000000004</v>
      </c>
      <c r="O73">
        <v>99</v>
      </c>
      <c r="P73">
        <v>0.1</v>
      </c>
      <c r="Q73">
        <v>1473.3192300000001</v>
      </c>
      <c r="S73">
        <v>3.4</v>
      </c>
      <c r="T73">
        <v>3.3</v>
      </c>
      <c r="U73">
        <v>0.78600000000000003</v>
      </c>
      <c r="V73">
        <v>14.4</v>
      </c>
      <c r="W73" t="e">
        <f ca="1">Data_Completeness(LifeExpectancyData[[#This Row],[Life expectancy]:[Schooling]])</f>
        <v>#NAME?</v>
      </c>
    </row>
    <row r="74" spans="1:23" x14ac:dyDescent="0.25">
      <c r="A74" t="s">
        <v>647</v>
      </c>
      <c r="B74">
        <v>2007</v>
      </c>
      <c r="C74" t="s">
        <v>643</v>
      </c>
      <c r="D74">
        <v>75</v>
      </c>
      <c r="E74">
        <v>144</v>
      </c>
      <c r="F74">
        <v>0</v>
      </c>
      <c r="G74">
        <v>8.64</v>
      </c>
      <c r="H74">
        <v>257.96653079999999</v>
      </c>
      <c r="I74">
        <v>97</v>
      </c>
      <c r="J74">
        <v>0</v>
      </c>
      <c r="K74">
        <v>42.6</v>
      </c>
      <c r="L74">
        <v>0</v>
      </c>
      <c r="M74">
        <v>98</v>
      </c>
      <c r="N74">
        <v>4.2699999999999996</v>
      </c>
      <c r="O74">
        <v>99</v>
      </c>
      <c r="P74">
        <v>0.1</v>
      </c>
      <c r="Q74">
        <v>14252.294519999999</v>
      </c>
      <c r="S74">
        <v>3.4</v>
      </c>
      <c r="T74">
        <v>3.3</v>
      </c>
      <c r="U74">
        <v>0.78100000000000003</v>
      </c>
      <c r="V74">
        <v>14.5</v>
      </c>
      <c r="W74" t="e">
        <f ca="1">Data_Completeness(LifeExpectancyData[[#This Row],[Life expectancy]:[Schooling]])</f>
        <v>#NAME?</v>
      </c>
    </row>
    <row r="75" spans="1:23" x14ac:dyDescent="0.25">
      <c r="A75" t="s">
        <v>647</v>
      </c>
      <c r="B75">
        <v>2006</v>
      </c>
      <c r="C75" t="s">
        <v>643</v>
      </c>
      <c r="D75">
        <v>74.8</v>
      </c>
      <c r="E75">
        <v>145</v>
      </c>
      <c r="F75">
        <v>0</v>
      </c>
      <c r="G75">
        <v>8.93</v>
      </c>
      <c r="H75">
        <v>216.3146941</v>
      </c>
      <c r="I75">
        <v>99</v>
      </c>
      <c r="J75">
        <v>0</v>
      </c>
      <c r="K75">
        <v>42</v>
      </c>
      <c r="L75">
        <v>0</v>
      </c>
      <c r="M75">
        <v>99</v>
      </c>
      <c r="N75">
        <v>4.34</v>
      </c>
      <c r="O75">
        <v>99</v>
      </c>
      <c r="P75">
        <v>0.1</v>
      </c>
      <c r="Q75">
        <v>12724.393770000001</v>
      </c>
      <c r="S75">
        <v>3.4</v>
      </c>
      <c r="T75">
        <v>3.4</v>
      </c>
      <c r="U75">
        <v>0.77300000000000002</v>
      </c>
      <c r="V75">
        <v>14.7</v>
      </c>
      <c r="W75" t="e">
        <f ca="1">Data_Completeness(LifeExpectancyData[[#This Row],[Life expectancy]:[Schooling]])</f>
        <v>#NAME?</v>
      </c>
    </row>
    <row r="76" spans="1:23" x14ac:dyDescent="0.25">
      <c r="A76" t="s">
        <v>647</v>
      </c>
      <c r="B76">
        <v>2005</v>
      </c>
      <c r="C76" t="s">
        <v>643</v>
      </c>
      <c r="D76">
        <v>74.599999999999994</v>
      </c>
      <c r="E76">
        <v>147</v>
      </c>
      <c r="F76">
        <v>0</v>
      </c>
      <c r="G76">
        <v>8.15</v>
      </c>
      <c r="H76">
        <v>1455.6081859999999</v>
      </c>
      <c r="I76">
        <v>99</v>
      </c>
      <c r="J76">
        <v>0</v>
      </c>
      <c r="K76">
        <v>41.4</v>
      </c>
      <c r="L76">
        <v>0</v>
      </c>
      <c r="M76">
        <v>98</v>
      </c>
      <c r="N76">
        <v>4.41</v>
      </c>
      <c r="O76">
        <v>99</v>
      </c>
      <c r="P76">
        <v>0.1</v>
      </c>
      <c r="Q76">
        <v>11371.93895</v>
      </c>
      <c r="S76">
        <v>3.5</v>
      </c>
      <c r="T76">
        <v>3.4</v>
      </c>
      <c r="U76">
        <v>0</v>
      </c>
      <c r="V76">
        <v>0</v>
      </c>
      <c r="W76" t="e">
        <f ca="1">Data_Completeness(LifeExpectancyData[[#This Row],[Life expectancy]:[Schooling]])</f>
        <v>#NAME?</v>
      </c>
    </row>
    <row r="77" spans="1:23" x14ac:dyDescent="0.25">
      <c r="A77" t="s">
        <v>647</v>
      </c>
      <c r="B77">
        <v>2004</v>
      </c>
      <c r="C77" t="s">
        <v>643</v>
      </c>
      <c r="D77">
        <v>74.400000000000006</v>
      </c>
      <c r="E77">
        <v>149</v>
      </c>
      <c r="F77">
        <v>0</v>
      </c>
      <c r="G77">
        <v>7.28</v>
      </c>
      <c r="H77">
        <v>22.862952060000001</v>
      </c>
      <c r="I77">
        <v>97</v>
      </c>
      <c r="J77">
        <v>0</v>
      </c>
      <c r="K77">
        <v>4.8</v>
      </c>
      <c r="L77">
        <v>0</v>
      </c>
      <c r="M77">
        <v>97</v>
      </c>
      <c r="N77">
        <v>4.21</v>
      </c>
      <c r="O77">
        <v>97</v>
      </c>
      <c r="P77">
        <v>0.1</v>
      </c>
      <c r="Q77">
        <v>1352.8373999999999</v>
      </c>
      <c r="S77">
        <v>3.5</v>
      </c>
      <c r="T77">
        <v>3.4</v>
      </c>
      <c r="U77">
        <v>0</v>
      </c>
      <c r="V77">
        <v>0</v>
      </c>
      <c r="W77" t="e">
        <f ca="1">Data_Completeness(LifeExpectancyData[[#This Row],[Life expectancy]:[Schooling]])</f>
        <v>#NAME?</v>
      </c>
    </row>
    <row r="78" spans="1:23" x14ac:dyDescent="0.25">
      <c r="A78" t="s">
        <v>647</v>
      </c>
      <c r="B78">
        <v>2003</v>
      </c>
      <c r="C78" t="s">
        <v>643</v>
      </c>
      <c r="D78">
        <v>74.2</v>
      </c>
      <c r="E78">
        <v>151</v>
      </c>
      <c r="F78">
        <v>0</v>
      </c>
      <c r="G78">
        <v>7.16</v>
      </c>
      <c r="H78">
        <v>1158.065259</v>
      </c>
      <c r="I78">
        <v>99</v>
      </c>
      <c r="J78">
        <v>0</v>
      </c>
      <c r="K78">
        <v>4.0999999999999996</v>
      </c>
      <c r="L78">
        <v>0</v>
      </c>
      <c r="M78">
        <v>99</v>
      </c>
      <c r="N78">
        <v>4.53</v>
      </c>
      <c r="O78">
        <v>99</v>
      </c>
      <c r="P78">
        <v>0.1</v>
      </c>
      <c r="Q78">
        <v>9739.8255599999993</v>
      </c>
      <c r="S78">
        <v>3.5</v>
      </c>
      <c r="T78">
        <v>3.5</v>
      </c>
      <c r="U78">
        <v>0</v>
      </c>
      <c r="V78">
        <v>0</v>
      </c>
      <c r="W78" t="e">
        <f ca="1">Data_Completeness(LifeExpectancyData[[#This Row],[Life expectancy]:[Schooling]])</f>
        <v>#NAME?</v>
      </c>
    </row>
    <row r="79" spans="1:23" x14ac:dyDescent="0.25">
      <c r="A79" t="s">
        <v>647</v>
      </c>
      <c r="B79">
        <v>2002</v>
      </c>
      <c r="C79" t="s">
        <v>643</v>
      </c>
      <c r="D79">
        <v>74</v>
      </c>
      <c r="E79">
        <v>153</v>
      </c>
      <c r="F79">
        <v>0</v>
      </c>
      <c r="G79">
        <v>7.21</v>
      </c>
      <c r="H79">
        <v>927.40758549999998</v>
      </c>
      <c r="I79">
        <v>99</v>
      </c>
      <c r="J79">
        <v>0</v>
      </c>
      <c r="K79">
        <v>39.5</v>
      </c>
      <c r="L79">
        <v>0</v>
      </c>
      <c r="M79">
        <v>93</v>
      </c>
      <c r="N79">
        <v>4.41</v>
      </c>
      <c r="O79">
        <v>98</v>
      </c>
      <c r="P79">
        <v>0.1</v>
      </c>
      <c r="Q79">
        <v>9386.7164520000006</v>
      </c>
      <c r="S79">
        <v>3.6</v>
      </c>
      <c r="T79">
        <v>3.5</v>
      </c>
      <c r="U79">
        <v>0</v>
      </c>
      <c r="V79">
        <v>0</v>
      </c>
      <c r="W79" t="e">
        <f ca="1">Data_Completeness(LifeExpectancyData[[#This Row],[Life expectancy]:[Schooling]])</f>
        <v>#NAME?</v>
      </c>
    </row>
    <row r="80" spans="1:23" x14ac:dyDescent="0.25">
      <c r="A80" t="s">
        <v>647</v>
      </c>
      <c r="B80">
        <v>2001</v>
      </c>
      <c r="C80" t="s">
        <v>643</v>
      </c>
      <c r="D80">
        <v>73.8</v>
      </c>
      <c r="E80">
        <v>154</v>
      </c>
      <c r="F80">
        <v>0</v>
      </c>
      <c r="G80">
        <v>7.51</v>
      </c>
      <c r="H80">
        <v>163.76769780000001</v>
      </c>
      <c r="I80">
        <v>96</v>
      </c>
      <c r="J80">
        <v>0</v>
      </c>
      <c r="K80">
        <v>38.9</v>
      </c>
      <c r="L80">
        <v>0</v>
      </c>
      <c r="M80">
        <v>99</v>
      </c>
      <c r="N80">
        <v>4.4800000000000004</v>
      </c>
      <c r="O80">
        <v>97</v>
      </c>
      <c r="P80">
        <v>0.1</v>
      </c>
      <c r="Q80">
        <v>9358.1541620000007</v>
      </c>
      <c r="S80">
        <v>3.6</v>
      </c>
      <c r="T80">
        <v>3.5</v>
      </c>
      <c r="U80">
        <v>0</v>
      </c>
      <c r="V80">
        <v>0</v>
      </c>
      <c r="W80" t="e">
        <f ca="1">Data_Completeness(LifeExpectancyData[[#This Row],[Life expectancy]:[Schooling]])</f>
        <v>#NAME?</v>
      </c>
    </row>
    <row r="81" spans="1:23" x14ac:dyDescent="0.25">
      <c r="A81" t="s">
        <v>647</v>
      </c>
      <c r="B81">
        <v>2000</v>
      </c>
      <c r="C81" t="s">
        <v>643</v>
      </c>
      <c r="D81">
        <v>73.599999999999994</v>
      </c>
      <c r="E81">
        <v>156</v>
      </c>
      <c r="F81">
        <v>0</v>
      </c>
      <c r="G81">
        <v>7.27</v>
      </c>
      <c r="H81">
        <v>1127.7434699999999</v>
      </c>
      <c r="J81">
        <v>0</v>
      </c>
      <c r="K81">
        <v>38.200000000000003</v>
      </c>
      <c r="L81">
        <v>0</v>
      </c>
      <c r="M81">
        <v>96</v>
      </c>
      <c r="N81">
        <v>4.13</v>
      </c>
      <c r="O81">
        <v>95</v>
      </c>
      <c r="P81">
        <v>0.1</v>
      </c>
      <c r="Q81">
        <v>9875.161736</v>
      </c>
      <c r="S81">
        <v>3.7</v>
      </c>
      <c r="T81">
        <v>3.6</v>
      </c>
      <c r="U81">
        <v>0</v>
      </c>
      <c r="V81">
        <v>0</v>
      </c>
      <c r="W81" t="e">
        <f ca="1">Data_Completeness(LifeExpectancyData[[#This Row],[Life expectancy]:[Schooling]])</f>
        <v>#NAME?</v>
      </c>
    </row>
    <row r="82" spans="1:23" x14ac:dyDescent="0.25">
      <c r="A82" t="s">
        <v>648</v>
      </c>
      <c r="B82">
        <v>2015</v>
      </c>
      <c r="C82" t="s">
        <v>643</v>
      </c>
      <c r="D82">
        <v>76.3</v>
      </c>
      <c r="E82">
        <v>116</v>
      </c>
      <c r="F82">
        <v>8</v>
      </c>
      <c r="H82">
        <v>0</v>
      </c>
      <c r="I82">
        <v>94</v>
      </c>
      <c r="J82">
        <v>0</v>
      </c>
      <c r="K82">
        <v>62.8</v>
      </c>
      <c r="L82">
        <v>9</v>
      </c>
      <c r="M82">
        <v>93</v>
      </c>
      <c r="O82">
        <v>94</v>
      </c>
      <c r="P82">
        <v>0.1</v>
      </c>
      <c r="Q82">
        <v>13467.123600000001</v>
      </c>
      <c r="R82">
        <v>43417765</v>
      </c>
      <c r="S82">
        <v>1</v>
      </c>
      <c r="T82">
        <v>0.9</v>
      </c>
      <c r="U82">
        <v>0.82599999999999996</v>
      </c>
      <c r="V82">
        <v>17.3</v>
      </c>
      <c r="W82" t="e">
        <f ca="1">Data_Completeness(LifeExpectancyData[[#This Row],[Life expectancy]:[Schooling]])</f>
        <v>#NAME?</v>
      </c>
    </row>
    <row r="83" spans="1:23" x14ac:dyDescent="0.25">
      <c r="A83" t="s">
        <v>648</v>
      </c>
      <c r="B83">
        <v>2014</v>
      </c>
      <c r="C83" t="s">
        <v>643</v>
      </c>
      <c r="D83">
        <v>76.2</v>
      </c>
      <c r="E83">
        <v>118</v>
      </c>
      <c r="F83">
        <v>8</v>
      </c>
      <c r="G83">
        <v>7.93</v>
      </c>
      <c r="H83">
        <v>847.37174630000004</v>
      </c>
      <c r="I83">
        <v>94</v>
      </c>
      <c r="J83">
        <v>1</v>
      </c>
      <c r="K83">
        <v>62.2</v>
      </c>
      <c r="L83">
        <v>9</v>
      </c>
      <c r="M83">
        <v>92</v>
      </c>
      <c r="N83">
        <v>4.79</v>
      </c>
      <c r="O83">
        <v>94</v>
      </c>
      <c r="P83">
        <v>0.1</v>
      </c>
      <c r="Q83">
        <v>12245.256450000001</v>
      </c>
      <c r="R83">
        <v>42981515</v>
      </c>
      <c r="S83">
        <v>1</v>
      </c>
      <c r="T83">
        <v>0.9</v>
      </c>
      <c r="U83">
        <v>0.82499999999999996</v>
      </c>
      <c r="V83">
        <v>17.3</v>
      </c>
      <c r="W83" t="e">
        <f ca="1">Data_Completeness(LifeExpectancyData[[#This Row],[Life expectancy]:[Schooling]])</f>
        <v>#NAME?</v>
      </c>
    </row>
    <row r="84" spans="1:23" x14ac:dyDescent="0.25">
      <c r="A84" t="s">
        <v>648</v>
      </c>
      <c r="B84">
        <v>2013</v>
      </c>
      <c r="C84" t="s">
        <v>643</v>
      </c>
      <c r="D84">
        <v>76</v>
      </c>
      <c r="E84">
        <v>119</v>
      </c>
      <c r="F84">
        <v>8</v>
      </c>
      <c r="G84">
        <v>8.2799999999999994</v>
      </c>
      <c r="H84">
        <v>1001.796332</v>
      </c>
      <c r="I84">
        <v>94</v>
      </c>
      <c r="J84">
        <v>0</v>
      </c>
      <c r="K84">
        <v>61.6</v>
      </c>
      <c r="L84">
        <v>10</v>
      </c>
      <c r="M84">
        <v>99</v>
      </c>
      <c r="N84">
        <v>4.99</v>
      </c>
      <c r="O84">
        <v>94</v>
      </c>
      <c r="P84">
        <v>0.1</v>
      </c>
      <c r="Q84">
        <v>12976.636420000001</v>
      </c>
      <c r="R84">
        <v>42539925</v>
      </c>
      <c r="S84">
        <v>1</v>
      </c>
      <c r="T84">
        <v>0.9</v>
      </c>
      <c r="U84">
        <v>0.82299999999999995</v>
      </c>
      <c r="V84">
        <v>17.3</v>
      </c>
      <c r="W84" t="e">
        <f ca="1">Data_Completeness(LifeExpectancyData[[#This Row],[Life expectancy]:[Schooling]])</f>
        <v>#NAME?</v>
      </c>
    </row>
    <row r="85" spans="1:23" x14ac:dyDescent="0.25">
      <c r="A85" t="s">
        <v>648</v>
      </c>
      <c r="B85">
        <v>2012</v>
      </c>
      <c r="C85" t="s">
        <v>643</v>
      </c>
      <c r="D85">
        <v>75.900000000000006</v>
      </c>
      <c r="E85">
        <v>12</v>
      </c>
      <c r="F85">
        <v>9</v>
      </c>
      <c r="G85">
        <v>8.35</v>
      </c>
      <c r="H85">
        <v>1133.5580030000001</v>
      </c>
      <c r="I85">
        <v>91</v>
      </c>
      <c r="J85">
        <v>2</v>
      </c>
      <c r="K85">
        <v>61</v>
      </c>
      <c r="L85">
        <v>10</v>
      </c>
      <c r="M85">
        <v>99</v>
      </c>
      <c r="N85">
        <v>5.2</v>
      </c>
      <c r="O85">
        <v>91</v>
      </c>
      <c r="P85">
        <v>0.1</v>
      </c>
      <c r="Q85">
        <v>12969.771199999999</v>
      </c>
      <c r="R85">
        <v>4296739</v>
      </c>
      <c r="S85">
        <v>1</v>
      </c>
      <c r="T85">
        <v>0.9</v>
      </c>
      <c r="U85">
        <v>0.82199999999999995</v>
      </c>
      <c r="V85">
        <v>17.2</v>
      </c>
      <c r="W85" t="e">
        <f ca="1">Data_Completeness(LifeExpectancyData[[#This Row],[Life expectancy]:[Schooling]])</f>
        <v>#NAME?</v>
      </c>
    </row>
    <row r="86" spans="1:23" x14ac:dyDescent="0.25">
      <c r="A86" t="s">
        <v>648</v>
      </c>
      <c r="B86">
        <v>2011</v>
      </c>
      <c r="C86" t="s">
        <v>643</v>
      </c>
      <c r="D86">
        <v>75.7</v>
      </c>
      <c r="E86">
        <v>12</v>
      </c>
      <c r="F86">
        <v>9</v>
      </c>
      <c r="G86">
        <v>8.11</v>
      </c>
      <c r="H86">
        <v>1504.3294619999999</v>
      </c>
      <c r="I86">
        <v>91</v>
      </c>
      <c r="J86">
        <v>3</v>
      </c>
      <c r="K86">
        <v>6.4</v>
      </c>
      <c r="L86">
        <v>10</v>
      </c>
      <c r="M86">
        <v>93</v>
      </c>
      <c r="N86">
        <v>5.89</v>
      </c>
      <c r="O86">
        <v>91</v>
      </c>
      <c r="P86">
        <v>0.1</v>
      </c>
      <c r="Q86">
        <v>12726.9836</v>
      </c>
      <c r="R86">
        <v>41656879</v>
      </c>
      <c r="S86">
        <v>1</v>
      </c>
      <c r="T86">
        <v>0.9</v>
      </c>
      <c r="U86">
        <v>0.81599999999999995</v>
      </c>
      <c r="V86">
        <v>17.100000000000001</v>
      </c>
      <c r="W86" t="e">
        <f ca="1">Data_Completeness(LifeExpectancyData[[#This Row],[Life expectancy]:[Schooling]])</f>
        <v>#NAME?</v>
      </c>
    </row>
    <row r="87" spans="1:23" x14ac:dyDescent="0.25">
      <c r="A87" t="s">
        <v>648</v>
      </c>
      <c r="B87">
        <v>2010</v>
      </c>
      <c r="C87" t="s">
        <v>643</v>
      </c>
      <c r="D87">
        <v>75.5</v>
      </c>
      <c r="E87">
        <v>121</v>
      </c>
      <c r="F87">
        <v>10</v>
      </c>
      <c r="G87">
        <v>8.15</v>
      </c>
      <c r="H87">
        <v>187.61095499999999</v>
      </c>
      <c r="I87">
        <v>94</v>
      </c>
      <c r="J87">
        <v>17</v>
      </c>
      <c r="K87">
        <v>59.8</v>
      </c>
      <c r="L87">
        <v>11</v>
      </c>
      <c r="M87">
        <v>95</v>
      </c>
      <c r="N87">
        <v>6.55</v>
      </c>
      <c r="O87">
        <v>94</v>
      </c>
      <c r="P87">
        <v>0.1</v>
      </c>
      <c r="Q87">
        <v>1276.2650000000001</v>
      </c>
      <c r="R87">
        <v>41223889</v>
      </c>
      <c r="S87">
        <v>1</v>
      </c>
      <c r="T87">
        <v>0.9</v>
      </c>
      <c r="U87">
        <v>0.80200000000000005</v>
      </c>
      <c r="V87">
        <v>16.8</v>
      </c>
      <c r="W87" t="e">
        <f ca="1">Data_Completeness(LifeExpectancyData[[#This Row],[Life expectancy]:[Schooling]])</f>
        <v>#NAME?</v>
      </c>
    </row>
    <row r="88" spans="1:23" x14ac:dyDescent="0.25">
      <c r="A88" t="s">
        <v>648</v>
      </c>
      <c r="B88">
        <v>2009</v>
      </c>
      <c r="C88" t="s">
        <v>643</v>
      </c>
      <c r="D88">
        <v>75.599999999999994</v>
      </c>
      <c r="E88">
        <v>126</v>
      </c>
      <c r="F88">
        <v>10</v>
      </c>
      <c r="G88">
        <v>8.33</v>
      </c>
      <c r="H88">
        <v>1398.042623</v>
      </c>
      <c r="I88">
        <v>94</v>
      </c>
      <c r="J88">
        <v>3</v>
      </c>
      <c r="K88">
        <v>59.2</v>
      </c>
      <c r="L88">
        <v>11</v>
      </c>
      <c r="M88">
        <v>97</v>
      </c>
      <c r="N88">
        <v>7.63</v>
      </c>
      <c r="O88">
        <v>94</v>
      </c>
      <c r="P88">
        <v>0.1</v>
      </c>
      <c r="Q88">
        <v>8161.3696600000003</v>
      </c>
      <c r="R88">
        <v>479947</v>
      </c>
      <c r="S88">
        <v>1</v>
      </c>
      <c r="T88">
        <v>0.9</v>
      </c>
      <c r="U88">
        <v>0.79400000000000004</v>
      </c>
      <c r="V88">
        <v>16.5</v>
      </c>
      <c r="W88" t="e">
        <f ca="1">Data_Completeness(LifeExpectancyData[[#This Row],[Life expectancy]:[Schooling]])</f>
        <v>#NAME?</v>
      </c>
    </row>
    <row r="89" spans="1:23" x14ac:dyDescent="0.25">
      <c r="A89" t="s">
        <v>648</v>
      </c>
      <c r="B89">
        <v>2008</v>
      </c>
      <c r="C89" t="s">
        <v>643</v>
      </c>
      <c r="D89">
        <v>75.400000000000006</v>
      </c>
      <c r="E89">
        <v>126</v>
      </c>
      <c r="F89">
        <v>10</v>
      </c>
      <c r="G89">
        <v>8.41</v>
      </c>
      <c r="H89">
        <v>1413.73543</v>
      </c>
      <c r="I89">
        <v>9</v>
      </c>
      <c r="J89">
        <v>0</v>
      </c>
      <c r="K89">
        <v>58.6</v>
      </c>
      <c r="L89">
        <v>11</v>
      </c>
      <c r="M89">
        <v>94</v>
      </c>
      <c r="N89">
        <v>6.66</v>
      </c>
      <c r="O89">
        <v>93</v>
      </c>
      <c r="P89">
        <v>0.1</v>
      </c>
      <c r="Q89">
        <v>8953.3592750000007</v>
      </c>
      <c r="R89">
        <v>4382389</v>
      </c>
      <c r="S89">
        <v>1</v>
      </c>
      <c r="T89">
        <v>0.9</v>
      </c>
      <c r="U89">
        <v>0.79200000000000004</v>
      </c>
      <c r="V89">
        <v>16.3</v>
      </c>
      <c r="W89" t="e">
        <f ca="1">Data_Completeness(LifeExpectancyData[[#This Row],[Life expectancy]:[Schooling]])</f>
        <v>#NAME?</v>
      </c>
    </row>
    <row r="90" spans="1:23" x14ac:dyDescent="0.25">
      <c r="A90" t="s">
        <v>648</v>
      </c>
      <c r="B90">
        <v>2007</v>
      </c>
      <c r="C90" t="s">
        <v>643</v>
      </c>
      <c r="D90">
        <v>74.8</v>
      </c>
      <c r="E90">
        <v>129</v>
      </c>
      <c r="F90">
        <v>10</v>
      </c>
      <c r="G90">
        <v>8.16</v>
      </c>
      <c r="H90">
        <v>1105.6590309999999</v>
      </c>
      <c r="I90">
        <v>85</v>
      </c>
      <c r="J90">
        <v>0</v>
      </c>
      <c r="K90">
        <v>58</v>
      </c>
      <c r="L90">
        <v>12</v>
      </c>
      <c r="M90">
        <v>92</v>
      </c>
      <c r="N90">
        <v>6.49</v>
      </c>
      <c r="O90">
        <v>91</v>
      </c>
      <c r="P90">
        <v>0.1</v>
      </c>
      <c r="Q90">
        <v>7193.6176400000004</v>
      </c>
      <c r="R90">
        <v>3997224</v>
      </c>
      <c r="S90">
        <v>1.1000000000000001</v>
      </c>
      <c r="T90">
        <v>0.9</v>
      </c>
      <c r="U90">
        <v>0.78800000000000003</v>
      </c>
      <c r="V90">
        <v>16.3</v>
      </c>
      <c r="W90" t="e">
        <f ca="1">Data_Completeness(LifeExpectancyData[[#This Row],[Life expectancy]:[Schooling]])</f>
        <v>#NAME?</v>
      </c>
    </row>
    <row r="91" spans="1:23" x14ac:dyDescent="0.25">
      <c r="A91" t="s">
        <v>648</v>
      </c>
      <c r="B91">
        <v>2006</v>
      </c>
      <c r="C91" t="s">
        <v>643</v>
      </c>
      <c r="D91">
        <v>75.2</v>
      </c>
      <c r="E91">
        <v>127</v>
      </c>
      <c r="F91">
        <v>11</v>
      </c>
      <c r="G91">
        <v>7.75</v>
      </c>
      <c r="H91">
        <v>961.1774676</v>
      </c>
      <c r="I91">
        <v>84</v>
      </c>
      <c r="J91">
        <v>0</v>
      </c>
      <c r="K91">
        <v>57.5</v>
      </c>
      <c r="L91">
        <v>12</v>
      </c>
      <c r="M91">
        <v>92</v>
      </c>
      <c r="N91">
        <v>6.68</v>
      </c>
      <c r="O91">
        <v>91</v>
      </c>
      <c r="P91">
        <v>0.1</v>
      </c>
      <c r="Q91">
        <v>5878.76127</v>
      </c>
      <c r="R91">
        <v>3955889</v>
      </c>
      <c r="S91">
        <v>1.1000000000000001</v>
      </c>
      <c r="T91">
        <v>0.9</v>
      </c>
      <c r="U91">
        <v>0.78200000000000003</v>
      </c>
      <c r="V91">
        <v>16.100000000000001</v>
      </c>
      <c r="W91" t="e">
        <f ca="1">Data_Completeness(LifeExpectancyData[[#This Row],[Life expectancy]:[Schooling]])</f>
        <v>#NAME?</v>
      </c>
    </row>
    <row r="92" spans="1:23" x14ac:dyDescent="0.25">
      <c r="A92" t="s">
        <v>648</v>
      </c>
      <c r="B92">
        <v>2005</v>
      </c>
      <c r="C92" t="s">
        <v>643</v>
      </c>
      <c r="D92">
        <v>74.900000000000006</v>
      </c>
      <c r="E92">
        <v>127</v>
      </c>
      <c r="F92">
        <v>11</v>
      </c>
      <c r="G92">
        <v>7.53</v>
      </c>
      <c r="H92">
        <v>96.166534290000001</v>
      </c>
      <c r="I92">
        <v>88</v>
      </c>
      <c r="J92">
        <v>0</v>
      </c>
      <c r="K92">
        <v>56.9</v>
      </c>
      <c r="L92">
        <v>12</v>
      </c>
      <c r="M92">
        <v>95</v>
      </c>
      <c r="N92">
        <v>6.85</v>
      </c>
      <c r="O92">
        <v>98</v>
      </c>
      <c r="P92">
        <v>0.1</v>
      </c>
      <c r="Q92">
        <v>576.88382899999999</v>
      </c>
      <c r="R92">
        <v>39145488</v>
      </c>
      <c r="S92">
        <v>1.1000000000000001</v>
      </c>
      <c r="T92">
        <v>1</v>
      </c>
      <c r="U92">
        <v>0.78</v>
      </c>
      <c r="V92">
        <v>16.3</v>
      </c>
      <c r="W92" t="e">
        <f ca="1">Data_Completeness(LifeExpectancyData[[#This Row],[Life expectancy]:[Schooling]])</f>
        <v>#NAME?</v>
      </c>
    </row>
    <row r="93" spans="1:23" x14ac:dyDescent="0.25">
      <c r="A93" t="s">
        <v>648</v>
      </c>
      <c r="B93">
        <v>2004</v>
      </c>
      <c r="C93" t="s">
        <v>643</v>
      </c>
      <c r="D93">
        <v>74.7</v>
      </c>
      <c r="E93">
        <v>13</v>
      </c>
      <c r="F93">
        <v>11</v>
      </c>
      <c r="G93">
        <v>7.63</v>
      </c>
      <c r="H93">
        <v>719.36637970000004</v>
      </c>
      <c r="I93">
        <v>81</v>
      </c>
      <c r="J93">
        <v>0</v>
      </c>
      <c r="K93">
        <v>56.3</v>
      </c>
      <c r="L93">
        <v>12</v>
      </c>
      <c r="M93">
        <v>91</v>
      </c>
      <c r="N93">
        <v>6.84</v>
      </c>
      <c r="O93">
        <v>98</v>
      </c>
      <c r="P93">
        <v>0.1</v>
      </c>
      <c r="Q93">
        <v>4251.5743480000001</v>
      </c>
      <c r="R93">
        <v>38728696</v>
      </c>
      <c r="S93">
        <v>1.1000000000000001</v>
      </c>
      <c r="T93">
        <v>1</v>
      </c>
      <c r="U93">
        <v>0.77500000000000002</v>
      </c>
      <c r="V93">
        <v>16.3</v>
      </c>
      <c r="W93" t="e">
        <f ca="1">Data_Completeness(LifeExpectancyData[[#This Row],[Life expectancy]:[Schooling]])</f>
        <v>#NAME?</v>
      </c>
    </row>
    <row r="94" spans="1:23" x14ac:dyDescent="0.25">
      <c r="A94" t="s">
        <v>648</v>
      </c>
      <c r="B94">
        <v>2003</v>
      </c>
      <c r="C94" t="s">
        <v>643</v>
      </c>
      <c r="D94">
        <v>74.099999999999994</v>
      </c>
      <c r="E94">
        <v>137</v>
      </c>
      <c r="F94">
        <v>11</v>
      </c>
      <c r="G94">
        <v>7.62</v>
      </c>
      <c r="H94">
        <v>57.584673520000003</v>
      </c>
      <c r="I94">
        <v>73</v>
      </c>
      <c r="J94">
        <v>0</v>
      </c>
      <c r="K94">
        <v>55.7</v>
      </c>
      <c r="L94">
        <v>13</v>
      </c>
      <c r="M94">
        <v>95</v>
      </c>
      <c r="N94">
        <v>8.2200000000000006</v>
      </c>
      <c r="O94">
        <v>96</v>
      </c>
      <c r="P94">
        <v>0.1</v>
      </c>
      <c r="Q94">
        <v>333.43759999999997</v>
      </c>
      <c r="R94">
        <v>3839379</v>
      </c>
      <c r="S94">
        <v>1.2</v>
      </c>
      <c r="T94">
        <v>1</v>
      </c>
      <c r="U94">
        <v>0.77</v>
      </c>
      <c r="V94">
        <v>16.399999999999999</v>
      </c>
      <c r="W94" t="e">
        <f ca="1">Data_Completeness(LifeExpectancyData[[#This Row],[Life expectancy]:[Schooling]])</f>
        <v>#NAME?</v>
      </c>
    </row>
    <row r="95" spans="1:23" x14ac:dyDescent="0.25">
      <c r="A95" t="s">
        <v>648</v>
      </c>
      <c r="B95">
        <v>2002</v>
      </c>
      <c r="C95" t="s">
        <v>643</v>
      </c>
      <c r="D95">
        <v>74.099999999999994</v>
      </c>
      <c r="E95">
        <v>138</v>
      </c>
      <c r="F95">
        <v>12</v>
      </c>
      <c r="G95">
        <v>7.81</v>
      </c>
      <c r="H95">
        <v>470.1869145</v>
      </c>
      <c r="I95">
        <v>66</v>
      </c>
      <c r="J95">
        <v>0</v>
      </c>
      <c r="K95">
        <v>55.1</v>
      </c>
      <c r="L95">
        <v>13</v>
      </c>
      <c r="M95">
        <v>94</v>
      </c>
      <c r="N95">
        <v>8.31</v>
      </c>
      <c r="O95">
        <v>93</v>
      </c>
      <c r="P95">
        <v>0.1</v>
      </c>
      <c r="Q95">
        <v>2579.1931679999998</v>
      </c>
      <c r="R95">
        <v>3788937</v>
      </c>
      <c r="S95">
        <v>1.2</v>
      </c>
      <c r="T95">
        <v>1</v>
      </c>
      <c r="U95">
        <v>0.77600000000000002</v>
      </c>
      <c r="V95">
        <v>16.3</v>
      </c>
      <c r="W95" t="e">
        <f ca="1">Data_Completeness(LifeExpectancyData[[#This Row],[Life expectancy]:[Schooling]])</f>
        <v>#NAME?</v>
      </c>
    </row>
    <row r="96" spans="1:23" x14ac:dyDescent="0.25">
      <c r="A96" t="s">
        <v>648</v>
      </c>
      <c r="B96">
        <v>2001</v>
      </c>
      <c r="C96" t="s">
        <v>643</v>
      </c>
      <c r="D96">
        <v>74</v>
      </c>
      <c r="E96">
        <v>138</v>
      </c>
      <c r="F96">
        <v>12</v>
      </c>
      <c r="G96">
        <v>7.76</v>
      </c>
      <c r="H96">
        <v>123.01286709999999</v>
      </c>
      <c r="J96">
        <v>0</v>
      </c>
      <c r="K96">
        <v>54.6</v>
      </c>
      <c r="L96">
        <v>13</v>
      </c>
      <c r="M96">
        <v>85</v>
      </c>
      <c r="N96">
        <v>9.3800000000000008</v>
      </c>
      <c r="O96">
        <v>83</v>
      </c>
      <c r="P96">
        <v>0.1</v>
      </c>
      <c r="Q96">
        <v>717.69467399999996</v>
      </c>
      <c r="R96">
        <v>3747159</v>
      </c>
      <c r="S96">
        <v>1.2</v>
      </c>
      <c r="T96">
        <v>1.1000000000000001</v>
      </c>
      <c r="U96">
        <v>0.77100000000000002</v>
      </c>
      <c r="V96">
        <v>15.6</v>
      </c>
      <c r="W96" t="e">
        <f ca="1">Data_Completeness(LifeExpectancyData[[#This Row],[Life expectancy]:[Schooling]])</f>
        <v>#NAME?</v>
      </c>
    </row>
    <row r="97" spans="1:23" x14ac:dyDescent="0.25">
      <c r="A97" t="s">
        <v>648</v>
      </c>
      <c r="B97">
        <v>2000</v>
      </c>
      <c r="C97" t="s">
        <v>643</v>
      </c>
      <c r="D97">
        <v>74.099999999999994</v>
      </c>
      <c r="E97">
        <v>137</v>
      </c>
      <c r="F97">
        <v>12</v>
      </c>
      <c r="G97">
        <v>7.68</v>
      </c>
      <c r="H97">
        <v>1349.0252820000001</v>
      </c>
      <c r="J97">
        <v>6</v>
      </c>
      <c r="K97">
        <v>54</v>
      </c>
      <c r="L97">
        <v>14</v>
      </c>
      <c r="M97">
        <v>88</v>
      </c>
      <c r="N97">
        <v>9.2100000000000009</v>
      </c>
      <c r="O97">
        <v>83</v>
      </c>
      <c r="P97">
        <v>0.1</v>
      </c>
      <c r="Q97">
        <v>7669.2739160000001</v>
      </c>
      <c r="R97">
        <v>3757452</v>
      </c>
      <c r="S97">
        <v>1.2</v>
      </c>
      <c r="T97">
        <v>1.1000000000000001</v>
      </c>
      <c r="U97">
        <v>0.76400000000000001</v>
      </c>
      <c r="V97">
        <v>15</v>
      </c>
      <c r="W97" t="e">
        <f ca="1">Data_Completeness(LifeExpectancyData[[#This Row],[Life expectancy]:[Schooling]])</f>
        <v>#NAME?</v>
      </c>
    </row>
    <row r="98" spans="1:23" x14ac:dyDescent="0.25">
      <c r="A98" t="s">
        <v>649</v>
      </c>
      <c r="B98">
        <v>2015</v>
      </c>
      <c r="C98" t="s">
        <v>643</v>
      </c>
      <c r="D98">
        <v>74.8</v>
      </c>
      <c r="E98">
        <v>118</v>
      </c>
      <c r="F98">
        <v>1</v>
      </c>
      <c r="H98">
        <v>0</v>
      </c>
      <c r="I98">
        <v>94</v>
      </c>
      <c r="J98">
        <v>33</v>
      </c>
      <c r="K98">
        <v>54.9</v>
      </c>
      <c r="L98">
        <v>1</v>
      </c>
      <c r="M98">
        <v>96</v>
      </c>
      <c r="O98">
        <v>94</v>
      </c>
      <c r="P98">
        <v>0.1</v>
      </c>
      <c r="Q98">
        <v>369.65477600000003</v>
      </c>
      <c r="R98">
        <v>291695</v>
      </c>
      <c r="S98">
        <v>2.1</v>
      </c>
      <c r="T98">
        <v>2.2000000000000002</v>
      </c>
      <c r="U98">
        <v>0.74099999999999999</v>
      </c>
      <c r="V98">
        <v>12.7</v>
      </c>
      <c r="W98" t="e">
        <f ca="1">Data_Completeness(LifeExpectancyData[[#This Row],[Life expectancy]:[Schooling]])</f>
        <v>#NAME?</v>
      </c>
    </row>
    <row r="99" spans="1:23" x14ac:dyDescent="0.25">
      <c r="A99" t="s">
        <v>649</v>
      </c>
      <c r="B99">
        <v>2014</v>
      </c>
      <c r="C99" t="s">
        <v>643</v>
      </c>
      <c r="D99">
        <v>74.599999999999994</v>
      </c>
      <c r="E99">
        <v>12</v>
      </c>
      <c r="F99">
        <v>1</v>
      </c>
      <c r="G99">
        <v>3.91</v>
      </c>
      <c r="H99">
        <v>295.60871429999997</v>
      </c>
      <c r="I99">
        <v>93</v>
      </c>
      <c r="J99">
        <v>13</v>
      </c>
      <c r="K99">
        <v>54.1</v>
      </c>
      <c r="L99">
        <v>1</v>
      </c>
      <c r="M99">
        <v>95</v>
      </c>
      <c r="N99">
        <v>4.4800000000000004</v>
      </c>
      <c r="O99">
        <v>93</v>
      </c>
      <c r="P99">
        <v>0.1</v>
      </c>
      <c r="Q99">
        <v>3994.7123550000001</v>
      </c>
      <c r="R99">
        <v>29622</v>
      </c>
      <c r="S99">
        <v>2.1</v>
      </c>
      <c r="T99">
        <v>2.1</v>
      </c>
      <c r="U99">
        <v>0.73899999999999999</v>
      </c>
      <c r="V99">
        <v>12.7</v>
      </c>
      <c r="W99" t="e">
        <f ca="1">Data_Completeness(LifeExpectancyData[[#This Row],[Life expectancy]:[Schooling]])</f>
        <v>#NAME?</v>
      </c>
    </row>
    <row r="100" spans="1:23" x14ac:dyDescent="0.25">
      <c r="A100" t="s">
        <v>649</v>
      </c>
      <c r="B100">
        <v>2013</v>
      </c>
      <c r="C100" t="s">
        <v>643</v>
      </c>
      <c r="D100">
        <v>74.400000000000006</v>
      </c>
      <c r="E100">
        <v>123</v>
      </c>
      <c r="F100">
        <v>1</v>
      </c>
      <c r="G100">
        <v>3.79</v>
      </c>
      <c r="H100">
        <v>279.42908119999998</v>
      </c>
      <c r="I100">
        <v>95</v>
      </c>
      <c r="J100">
        <v>10</v>
      </c>
      <c r="K100">
        <v>53.3</v>
      </c>
      <c r="L100">
        <v>1</v>
      </c>
      <c r="M100">
        <v>96</v>
      </c>
      <c r="N100">
        <v>4.55</v>
      </c>
      <c r="O100">
        <v>95</v>
      </c>
      <c r="P100">
        <v>0.1</v>
      </c>
      <c r="Q100">
        <v>3843.5912130000002</v>
      </c>
      <c r="R100">
        <v>289359</v>
      </c>
      <c r="S100">
        <v>2.1</v>
      </c>
      <c r="T100">
        <v>2.1</v>
      </c>
      <c r="U100">
        <v>0.73599999999999999</v>
      </c>
      <c r="V100">
        <v>12.7</v>
      </c>
      <c r="W100" t="e">
        <f ca="1">Data_Completeness(LifeExpectancyData[[#This Row],[Life expectancy]:[Schooling]])</f>
        <v>#NAME?</v>
      </c>
    </row>
    <row r="101" spans="1:23" x14ac:dyDescent="0.25">
      <c r="A101" t="s">
        <v>649</v>
      </c>
      <c r="B101">
        <v>2012</v>
      </c>
      <c r="C101" t="s">
        <v>643</v>
      </c>
      <c r="D101">
        <v>74.400000000000006</v>
      </c>
      <c r="E101">
        <v>121</v>
      </c>
      <c r="F101">
        <v>1</v>
      </c>
      <c r="G101">
        <v>3.89</v>
      </c>
      <c r="H101">
        <v>274.15269860000001</v>
      </c>
      <c r="I101">
        <v>95</v>
      </c>
      <c r="J101">
        <v>0</v>
      </c>
      <c r="K101">
        <v>52.6</v>
      </c>
      <c r="L101">
        <v>1</v>
      </c>
      <c r="M101">
        <v>96</v>
      </c>
      <c r="N101">
        <v>4.4800000000000004</v>
      </c>
      <c r="O101">
        <v>95</v>
      </c>
      <c r="P101">
        <v>0.1</v>
      </c>
      <c r="Q101">
        <v>3684.8481000000002</v>
      </c>
      <c r="R101">
        <v>2881922</v>
      </c>
      <c r="S101">
        <v>2</v>
      </c>
      <c r="T101">
        <v>2.1</v>
      </c>
      <c r="U101">
        <v>0.73199999999999998</v>
      </c>
      <c r="V101">
        <v>12.7</v>
      </c>
      <c r="W101" t="e">
        <f ca="1">Data_Completeness(LifeExpectancyData[[#This Row],[Life expectancy]:[Schooling]])</f>
        <v>#NAME?</v>
      </c>
    </row>
    <row r="102" spans="1:23" x14ac:dyDescent="0.25">
      <c r="A102" t="s">
        <v>649</v>
      </c>
      <c r="B102">
        <v>2011</v>
      </c>
      <c r="C102" t="s">
        <v>643</v>
      </c>
      <c r="D102">
        <v>73.900000000000006</v>
      </c>
      <c r="E102">
        <v>128</v>
      </c>
      <c r="F102">
        <v>1</v>
      </c>
      <c r="G102">
        <v>4.09</v>
      </c>
      <c r="H102">
        <v>260.9963826</v>
      </c>
      <c r="I102">
        <v>95</v>
      </c>
      <c r="J102">
        <v>0</v>
      </c>
      <c r="K102">
        <v>51.9</v>
      </c>
      <c r="L102">
        <v>1</v>
      </c>
      <c r="M102">
        <v>96</v>
      </c>
      <c r="N102">
        <v>3.71</v>
      </c>
      <c r="O102">
        <v>95</v>
      </c>
      <c r="P102">
        <v>0.1</v>
      </c>
      <c r="Q102">
        <v>3526.9781429999998</v>
      </c>
      <c r="R102">
        <v>2875581</v>
      </c>
      <c r="S102">
        <v>2</v>
      </c>
      <c r="T102">
        <v>2.1</v>
      </c>
      <c r="U102">
        <v>0.72899999999999998</v>
      </c>
      <c r="V102">
        <v>12.7</v>
      </c>
      <c r="W102" t="e">
        <f ca="1">Data_Completeness(LifeExpectancyData[[#This Row],[Life expectancy]:[Schooling]])</f>
        <v>#NAME?</v>
      </c>
    </row>
    <row r="103" spans="1:23" x14ac:dyDescent="0.25">
      <c r="A103" t="s">
        <v>649</v>
      </c>
      <c r="B103">
        <v>2010</v>
      </c>
      <c r="C103" t="s">
        <v>643</v>
      </c>
      <c r="D103">
        <v>73.5</v>
      </c>
      <c r="E103">
        <v>132</v>
      </c>
      <c r="F103">
        <v>1</v>
      </c>
      <c r="G103">
        <v>4.2300000000000004</v>
      </c>
      <c r="H103">
        <v>224.32120140000001</v>
      </c>
      <c r="I103">
        <v>94</v>
      </c>
      <c r="J103">
        <v>2</v>
      </c>
      <c r="K103">
        <v>51.2</v>
      </c>
      <c r="L103">
        <v>1</v>
      </c>
      <c r="M103">
        <v>96</v>
      </c>
      <c r="N103">
        <v>4.5599999999999996</v>
      </c>
      <c r="O103">
        <v>94</v>
      </c>
      <c r="P103">
        <v>0.1</v>
      </c>
      <c r="Q103">
        <v>3218.3816550000001</v>
      </c>
      <c r="R103">
        <v>2877311</v>
      </c>
      <c r="S103">
        <v>2</v>
      </c>
      <c r="T103">
        <v>2.1</v>
      </c>
      <c r="U103">
        <v>0.72</v>
      </c>
      <c r="V103">
        <v>12.3</v>
      </c>
      <c r="W103" t="e">
        <f ca="1">Data_Completeness(LifeExpectancyData[[#This Row],[Life expectancy]:[Schooling]])</f>
        <v>#NAME?</v>
      </c>
    </row>
    <row r="104" spans="1:23" x14ac:dyDescent="0.25">
      <c r="A104" t="s">
        <v>649</v>
      </c>
      <c r="B104">
        <v>2009</v>
      </c>
      <c r="C104" t="s">
        <v>643</v>
      </c>
      <c r="D104">
        <v>73.3</v>
      </c>
      <c r="E104">
        <v>137</v>
      </c>
      <c r="F104">
        <v>1</v>
      </c>
      <c r="G104">
        <v>3.96</v>
      </c>
      <c r="H104">
        <v>201.18554610000001</v>
      </c>
      <c r="I104">
        <v>93</v>
      </c>
      <c r="J104">
        <v>0</v>
      </c>
      <c r="K104">
        <v>5.7</v>
      </c>
      <c r="L104">
        <v>1</v>
      </c>
      <c r="M104">
        <v>94</v>
      </c>
      <c r="N104">
        <v>4.55</v>
      </c>
      <c r="O104">
        <v>93</v>
      </c>
      <c r="P104">
        <v>0.1</v>
      </c>
      <c r="Q104">
        <v>2993.832531</v>
      </c>
      <c r="R104">
        <v>2888584</v>
      </c>
      <c r="S104">
        <v>2</v>
      </c>
      <c r="T104">
        <v>2.1</v>
      </c>
      <c r="U104">
        <v>0.72499999999999998</v>
      </c>
      <c r="V104">
        <v>11.9</v>
      </c>
      <c r="W104" t="e">
        <f ca="1">Data_Completeness(LifeExpectancyData[[#This Row],[Life expectancy]:[Schooling]])</f>
        <v>#NAME?</v>
      </c>
    </row>
    <row r="105" spans="1:23" x14ac:dyDescent="0.25">
      <c r="A105" t="s">
        <v>649</v>
      </c>
      <c r="B105">
        <v>2008</v>
      </c>
      <c r="C105" t="s">
        <v>643</v>
      </c>
      <c r="D105">
        <v>73.2</v>
      </c>
      <c r="E105">
        <v>14</v>
      </c>
      <c r="F105">
        <v>1</v>
      </c>
      <c r="G105">
        <v>3.96</v>
      </c>
      <c r="H105">
        <v>2.8888978999999999</v>
      </c>
      <c r="I105">
        <v>89</v>
      </c>
      <c r="J105">
        <v>0</v>
      </c>
      <c r="K105">
        <v>5.0999999999999996</v>
      </c>
      <c r="L105">
        <v>1</v>
      </c>
      <c r="M105">
        <v>91</v>
      </c>
      <c r="N105">
        <v>3.8</v>
      </c>
      <c r="O105">
        <v>89</v>
      </c>
      <c r="P105">
        <v>0.1</v>
      </c>
      <c r="Q105">
        <v>41.269970000000001</v>
      </c>
      <c r="R105">
        <v>29822</v>
      </c>
      <c r="S105">
        <v>2</v>
      </c>
      <c r="T105">
        <v>2.1</v>
      </c>
      <c r="U105">
        <v>0.72099999999999997</v>
      </c>
      <c r="V105">
        <v>12.3</v>
      </c>
      <c r="W105" t="e">
        <f ca="1">Data_Completeness(LifeExpectancyData[[#This Row],[Life expectancy]:[Schooling]])</f>
        <v>#NAME?</v>
      </c>
    </row>
    <row r="106" spans="1:23" x14ac:dyDescent="0.25">
      <c r="A106" t="s">
        <v>649</v>
      </c>
      <c r="B106">
        <v>2007</v>
      </c>
      <c r="C106" t="s">
        <v>643</v>
      </c>
      <c r="D106">
        <v>73.5</v>
      </c>
      <c r="E106">
        <v>132</v>
      </c>
      <c r="F106">
        <v>1</v>
      </c>
      <c r="G106">
        <v>3.99</v>
      </c>
      <c r="H106">
        <v>44.572199660000003</v>
      </c>
      <c r="I106">
        <v>85</v>
      </c>
      <c r="J106">
        <v>1</v>
      </c>
      <c r="K106">
        <v>49.7</v>
      </c>
      <c r="L106">
        <v>1</v>
      </c>
      <c r="M106">
        <v>9</v>
      </c>
      <c r="N106">
        <v>4.3099999999999996</v>
      </c>
      <c r="O106">
        <v>88</v>
      </c>
      <c r="P106">
        <v>0.1</v>
      </c>
      <c r="Q106">
        <v>3138.8872999999999</v>
      </c>
      <c r="R106">
        <v>293356</v>
      </c>
      <c r="S106">
        <v>2</v>
      </c>
      <c r="T106">
        <v>2.1</v>
      </c>
      <c r="U106">
        <v>0.70699999999999996</v>
      </c>
      <c r="V106">
        <v>11.7</v>
      </c>
      <c r="W106" t="e">
        <f ca="1">Data_Completeness(LifeExpectancyData[[#This Row],[Life expectancy]:[Schooling]])</f>
        <v>#NAME?</v>
      </c>
    </row>
    <row r="107" spans="1:23" x14ac:dyDescent="0.25">
      <c r="A107" t="s">
        <v>649</v>
      </c>
      <c r="B107">
        <v>2006</v>
      </c>
      <c r="C107" t="s">
        <v>643</v>
      </c>
      <c r="D107">
        <v>72.900000000000006</v>
      </c>
      <c r="E107">
        <v>141</v>
      </c>
      <c r="F107">
        <v>1</v>
      </c>
      <c r="G107">
        <v>4.01</v>
      </c>
      <c r="H107">
        <v>244.5352767</v>
      </c>
      <c r="I107">
        <v>78</v>
      </c>
      <c r="J107">
        <v>137</v>
      </c>
      <c r="K107">
        <v>49.2</v>
      </c>
      <c r="L107">
        <v>1</v>
      </c>
      <c r="M107">
        <v>87</v>
      </c>
      <c r="N107">
        <v>4.58</v>
      </c>
      <c r="O107">
        <v>87</v>
      </c>
      <c r="P107">
        <v>0.1</v>
      </c>
      <c r="Q107">
        <v>2158.299</v>
      </c>
      <c r="R107">
        <v>29585</v>
      </c>
      <c r="S107">
        <v>2</v>
      </c>
      <c r="T107">
        <v>2.1</v>
      </c>
      <c r="U107">
        <v>0.69199999999999995</v>
      </c>
      <c r="V107">
        <v>11.2</v>
      </c>
      <c r="W107" t="e">
        <f ca="1">Data_Completeness(LifeExpectancyData[[#This Row],[Life expectancy]:[Schooling]])</f>
        <v>#NAME?</v>
      </c>
    </row>
    <row r="108" spans="1:23" x14ac:dyDescent="0.25">
      <c r="A108" t="s">
        <v>649</v>
      </c>
      <c r="B108">
        <v>2005</v>
      </c>
      <c r="C108" t="s">
        <v>643</v>
      </c>
      <c r="D108">
        <v>73</v>
      </c>
      <c r="E108">
        <v>137</v>
      </c>
      <c r="F108">
        <v>1</v>
      </c>
      <c r="G108">
        <v>4.25</v>
      </c>
      <c r="H108">
        <v>20.218228280000002</v>
      </c>
      <c r="I108">
        <v>91</v>
      </c>
      <c r="J108">
        <v>2281</v>
      </c>
      <c r="K108">
        <v>48.8</v>
      </c>
      <c r="L108">
        <v>1</v>
      </c>
      <c r="M108">
        <v>92</v>
      </c>
      <c r="N108">
        <v>5.25</v>
      </c>
      <c r="O108">
        <v>9</v>
      </c>
      <c r="P108">
        <v>0.1</v>
      </c>
      <c r="Q108">
        <v>1643.7583970000001</v>
      </c>
      <c r="R108">
        <v>2981259</v>
      </c>
      <c r="S108">
        <v>2</v>
      </c>
      <c r="T108">
        <v>2.1</v>
      </c>
      <c r="U108">
        <v>0.67900000000000005</v>
      </c>
      <c r="V108">
        <v>10.9</v>
      </c>
      <c r="W108" t="e">
        <f ca="1">Data_Completeness(LifeExpectancyData[[#This Row],[Life expectancy]:[Schooling]])</f>
        <v>#NAME?</v>
      </c>
    </row>
    <row r="109" spans="1:23" x14ac:dyDescent="0.25">
      <c r="A109" t="s">
        <v>649</v>
      </c>
      <c r="B109">
        <v>2004</v>
      </c>
      <c r="C109" t="s">
        <v>643</v>
      </c>
      <c r="D109">
        <v>73</v>
      </c>
      <c r="E109">
        <v>132</v>
      </c>
      <c r="F109">
        <v>1</v>
      </c>
      <c r="G109">
        <v>3.81</v>
      </c>
      <c r="H109">
        <v>97.740877440000006</v>
      </c>
      <c r="I109">
        <v>91</v>
      </c>
      <c r="J109">
        <v>1783</v>
      </c>
      <c r="K109">
        <v>48.4</v>
      </c>
      <c r="L109">
        <v>1</v>
      </c>
      <c r="M109">
        <v>93</v>
      </c>
      <c r="N109">
        <v>5.5</v>
      </c>
      <c r="O109">
        <v>91</v>
      </c>
      <c r="P109">
        <v>0.1</v>
      </c>
      <c r="Q109">
        <v>1191.96192</v>
      </c>
      <c r="R109">
        <v>3612</v>
      </c>
      <c r="S109">
        <v>2</v>
      </c>
      <c r="T109">
        <v>2.1</v>
      </c>
      <c r="U109">
        <v>0.66800000000000004</v>
      </c>
      <c r="V109">
        <v>10.9</v>
      </c>
      <c r="W109" t="e">
        <f ca="1">Data_Completeness(LifeExpectancyData[[#This Row],[Life expectancy]:[Schooling]])</f>
        <v>#NAME?</v>
      </c>
    </row>
    <row r="110" spans="1:23" x14ac:dyDescent="0.25">
      <c r="A110" t="s">
        <v>649</v>
      </c>
      <c r="B110">
        <v>2003</v>
      </c>
      <c r="C110" t="s">
        <v>643</v>
      </c>
      <c r="D110">
        <v>72.7</v>
      </c>
      <c r="E110">
        <v>134</v>
      </c>
      <c r="F110">
        <v>1</v>
      </c>
      <c r="G110">
        <v>3.03</v>
      </c>
      <c r="H110">
        <v>7.3414931479999996</v>
      </c>
      <c r="I110">
        <v>93</v>
      </c>
      <c r="J110">
        <v>4</v>
      </c>
      <c r="K110">
        <v>48.1</v>
      </c>
      <c r="L110">
        <v>1</v>
      </c>
      <c r="M110">
        <v>96</v>
      </c>
      <c r="N110">
        <v>5.56</v>
      </c>
      <c r="O110">
        <v>94</v>
      </c>
      <c r="P110">
        <v>0.1</v>
      </c>
      <c r="Q110">
        <v>93.166156700000002</v>
      </c>
      <c r="R110">
        <v>31786</v>
      </c>
      <c r="S110">
        <v>2</v>
      </c>
      <c r="T110">
        <v>2.1</v>
      </c>
      <c r="U110">
        <v>0.65700000000000003</v>
      </c>
      <c r="V110">
        <v>10.8</v>
      </c>
      <c r="W110" t="e">
        <f ca="1">Data_Completeness(LifeExpectancyData[[#This Row],[Life expectancy]:[Schooling]])</f>
        <v>#NAME?</v>
      </c>
    </row>
    <row r="111" spans="1:23" x14ac:dyDescent="0.25">
      <c r="A111" t="s">
        <v>649</v>
      </c>
      <c r="B111">
        <v>2002</v>
      </c>
      <c r="C111" t="s">
        <v>643</v>
      </c>
      <c r="D111">
        <v>72.599999999999994</v>
      </c>
      <c r="E111">
        <v>134</v>
      </c>
      <c r="F111">
        <v>1</v>
      </c>
      <c r="G111">
        <v>2.86</v>
      </c>
      <c r="H111">
        <v>57.17810403</v>
      </c>
      <c r="I111">
        <v>91</v>
      </c>
      <c r="J111">
        <v>40</v>
      </c>
      <c r="K111">
        <v>47.8</v>
      </c>
      <c r="L111">
        <v>1</v>
      </c>
      <c r="M111">
        <v>96</v>
      </c>
      <c r="N111">
        <v>5.4</v>
      </c>
      <c r="O111">
        <v>94</v>
      </c>
      <c r="P111">
        <v>0.1</v>
      </c>
      <c r="Q111">
        <v>783.26169900000002</v>
      </c>
      <c r="R111">
        <v>333897</v>
      </c>
      <c r="S111">
        <v>2.1</v>
      </c>
      <c r="T111">
        <v>2.1</v>
      </c>
      <c r="U111">
        <v>0.64500000000000002</v>
      </c>
      <c r="V111">
        <v>10.8</v>
      </c>
      <c r="W111" t="e">
        <f ca="1">Data_Completeness(LifeExpectancyData[[#This Row],[Life expectancy]:[Schooling]])</f>
        <v>#NAME?</v>
      </c>
    </row>
    <row r="112" spans="1:23" x14ac:dyDescent="0.25">
      <c r="A112" t="s">
        <v>649</v>
      </c>
      <c r="B112">
        <v>2001</v>
      </c>
      <c r="C112" t="s">
        <v>643</v>
      </c>
      <c r="D112">
        <v>72.599999999999994</v>
      </c>
      <c r="E112">
        <v>141</v>
      </c>
      <c r="F112">
        <v>1</v>
      </c>
      <c r="G112">
        <v>2.86</v>
      </c>
      <c r="H112">
        <v>53.193730119999998</v>
      </c>
      <c r="I112">
        <v>69</v>
      </c>
      <c r="J112">
        <v>69</v>
      </c>
      <c r="K112">
        <v>47.4</v>
      </c>
      <c r="L112">
        <v>1</v>
      </c>
      <c r="M112">
        <v>97</v>
      </c>
      <c r="N112">
        <v>5.94</v>
      </c>
      <c r="O112">
        <v>94</v>
      </c>
      <c r="P112">
        <v>0.1</v>
      </c>
      <c r="Q112">
        <v>694.43511899999999</v>
      </c>
      <c r="R112">
        <v>35655</v>
      </c>
      <c r="S112">
        <v>2.1</v>
      </c>
      <c r="T112">
        <v>2.1</v>
      </c>
      <c r="U112">
        <v>0.64400000000000002</v>
      </c>
      <c r="V112">
        <v>11.1</v>
      </c>
      <c r="W112" t="e">
        <f ca="1">Data_Completeness(LifeExpectancyData[[#This Row],[Life expectancy]:[Schooling]])</f>
        <v>#NAME?</v>
      </c>
    </row>
    <row r="113" spans="1:23" x14ac:dyDescent="0.25">
      <c r="A113" t="s">
        <v>649</v>
      </c>
      <c r="B113">
        <v>2000</v>
      </c>
      <c r="C113" t="s">
        <v>643</v>
      </c>
      <c r="D113">
        <v>72</v>
      </c>
      <c r="E113">
        <v>142</v>
      </c>
      <c r="F113">
        <v>1</v>
      </c>
      <c r="G113">
        <v>2.9</v>
      </c>
      <c r="H113">
        <v>32.75626853</v>
      </c>
      <c r="I113">
        <v>55</v>
      </c>
      <c r="J113">
        <v>15</v>
      </c>
      <c r="K113">
        <v>47.1</v>
      </c>
      <c r="L113">
        <v>1</v>
      </c>
      <c r="M113">
        <v>96</v>
      </c>
      <c r="N113">
        <v>6.25</v>
      </c>
      <c r="O113">
        <v>93</v>
      </c>
      <c r="P113">
        <v>0.1</v>
      </c>
      <c r="Q113">
        <v>622.7427477</v>
      </c>
      <c r="R113">
        <v>369588</v>
      </c>
      <c r="S113">
        <v>2.1</v>
      </c>
      <c r="T113">
        <v>2.2000000000000002</v>
      </c>
      <c r="U113">
        <v>0.63900000000000001</v>
      </c>
      <c r="V113">
        <v>11.2</v>
      </c>
      <c r="W113" t="e">
        <f ca="1">Data_Completeness(LifeExpectancyData[[#This Row],[Life expectancy]:[Schooling]])</f>
        <v>#NAME?</v>
      </c>
    </row>
    <row r="114" spans="1:23" x14ac:dyDescent="0.25">
      <c r="A114" t="s">
        <v>650</v>
      </c>
      <c r="B114">
        <v>2015</v>
      </c>
      <c r="C114" t="s">
        <v>651</v>
      </c>
      <c r="D114">
        <v>82.8</v>
      </c>
      <c r="E114">
        <v>59</v>
      </c>
      <c r="F114">
        <v>1</v>
      </c>
      <c r="H114">
        <v>0</v>
      </c>
      <c r="I114">
        <v>93</v>
      </c>
      <c r="J114">
        <v>74</v>
      </c>
      <c r="K114">
        <v>66.599999999999994</v>
      </c>
      <c r="L114">
        <v>1</v>
      </c>
      <c r="M114">
        <v>93</v>
      </c>
      <c r="O114">
        <v>93</v>
      </c>
      <c r="P114">
        <v>0.1</v>
      </c>
      <c r="Q114">
        <v>56554.387600000002</v>
      </c>
      <c r="R114">
        <v>23789338</v>
      </c>
      <c r="S114">
        <v>0.6</v>
      </c>
      <c r="T114">
        <v>0.6</v>
      </c>
      <c r="U114">
        <v>0.93700000000000006</v>
      </c>
      <c r="V114">
        <v>20.399999999999999</v>
      </c>
      <c r="W114" t="e">
        <f ca="1">Data_Completeness(LifeExpectancyData[[#This Row],[Life expectancy]:[Schooling]])</f>
        <v>#NAME?</v>
      </c>
    </row>
    <row r="115" spans="1:23" x14ac:dyDescent="0.25">
      <c r="A115" t="s">
        <v>650</v>
      </c>
      <c r="B115">
        <v>2014</v>
      </c>
      <c r="C115" t="s">
        <v>651</v>
      </c>
      <c r="D115">
        <v>82.7</v>
      </c>
      <c r="E115">
        <v>6</v>
      </c>
      <c r="F115">
        <v>1</v>
      </c>
      <c r="G115">
        <v>9.7100000000000009</v>
      </c>
      <c r="H115">
        <v>10769.36305</v>
      </c>
      <c r="I115">
        <v>91</v>
      </c>
      <c r="J115">
        <v>340</v>
      </c>
      <c r="K115">
        <v>66.099999999999994</v>
      </c>
      <c r="L115">
        <v>1</v>
      </c>
      <c r="M115">
        <v>92</v>
      </c>
      <c r="N115">
        <v>9.42</v>
      </c>
      <c r="O115">
        <v>92</v>
      </c>
      <c r="P115">
        <v>0.1</v>
      </c>
      <c r="Q115">
        <v>62214.691200000001</v>
      </c>
      <c r="R115">
        <v>2346694</v>
      </c>
      <c r="S115">
        <v>0.6</v>
      </c>
      <c r="T115">
        <v>0.6</v>
      </c>
      <c r="U115">
        <v>0.93600000000000005</v>
      </c>
      <c r="V115">
        <v>20.399999999999999</v>
      </c>
      <c r="W115" t="e">
        <f ca="1">Data_Completeness(LifeExpectancyData[[#This Row],[Life expectancy]:[Schooling]])</f>
        <v>#NAME?</v>
      </c>
    </row>
    <row r="116" spans="1:23" x14ac:dyDescent="0.25">
      <c r="A116" t="s">
        <v>650</v>
      </c>
      <c r="B116">
        <v>2013</v>
      </c>
      <c r="C116" t="s">
        <v>651</v>
      </c>
      <c r="D116">
        <v>82.5</v>
      </c>
      <c r="E116">
        <v>61</v>
      </c>
      <c r="F116">
        <v>1</v>
      </c>
      <c r="G116">
        <v>9.8699999999999992</v>
      </c>
      <c r="H116">
        <v>11734.853810000001</v>
      </c>
      <c r="I116">
        <v>91</v>
      </c>
      <c r="J116">
        <v>158</v>
      </c>
      <c r="K116">
        <v>65.5</v>
      </c>
      <c r="L116">
        <v>1</v>
      </c>
      <c r="M116">
        <v>91</v>
      </c>
      <c r="N116">
        <v>9.36</v>
      </c>
      <c r="O116">
        <v>91</v>
      </c>
      <c r="P116">
        <v>0.1</v>
      </c>
      <c r="Q116">
        <v>67792.338600000003</v>
      </c>
      <c r="R116">
        <v>23117353</v>
      </c>
      <c r="S116">
        <v>0.6</v>
      </c>
      <c r="T116">
        <v>0.6</v>
      </c>
      <c r="U116">
        <v>0.93300000000000005</v>
      </c>
      <c r="V116">
        <v>20.3</v>
      </c>
      <c r="W116" t="e">
        <f ca="1">Data_Completeness(LifeExpectancyData[[#This Row],[Life expectancy]:[Schooling]])</f>
        <v>#NAME?</v>
      </c>
    </row>
    <row r="117" spans="1:23" x14ac:dyDescent="0.25">
      <c r="A117" t="s">
        <v>650</v>
      </c>
      <c r="B117">
        <v>2012</v>
      </c>
      <c r="C117" t="s">
        <v>651</v>
      </c>
      <c r="D117">
        <v>82.3</v>
      </c>
      <c r="E117">
        <v>61</v>
      </c>
      <c r="F117">
        <v>1</v>
      </c>
      <c r="G117">
        <v>10.029999999999999</v>
      </c>
      <c r="H117">
        <v>11714.998579999999</v>
      </c>
      <c r="I117">
        <v>91</v>
      </c>
      <c r="J117">
        <v>199</v>
      </c>
      <c r="K117">
        <v>65</v>
      </c>
      <c r="L117">
        <v>1</v>
      </c>
      <c r="M117">
        <v>92</v>
      </c>
      <c r="N117">
        <v>9.36</v>
      </c>
      <c r="O117">
        <v>92</v>
      </c>
      <c r="P117">
        <v>0.1</v>
      </c>
      <c r="Q117">
        <v>67677.634770000004</v>
      </c>
      <c r="R117">
        <v>22728254</v>
      </c>
      <c r="S117">
        <v>0.6</v>
      </c>
      <c r="T117">
        <v>0.6</v>
      </c>
      <c r="U117">
        <v>0.93</v>
      </c>
      <c r="V117">
        <v>20.100000000000001</v>
      </c>
      <c r="W117" t="e">
        <f ca="1">Data_Completeness(LifeExpectancyData[[#This Row],[Life expectancy]:[Schooling]])</f>
        <v>#NAME?</v>
      </c>
    </row>
    <row r="118" spans="1:23" x14ac:dyDescent="0.25">
      <c r="A118" t="s">
        <v>650</v>
      </c>
      <c r="B118">
        <v>2011</v>
      </c>
      <c r="C118" t="s">
        <v>651</v>
      </c>
      <c r="D118">
        <v>82</v>
      </c>
      <c r="E118">
        <v>63</v>
      </c>
      <c r="F118">
        <v>1</v>
      </c>
      <c r="G118">
        <v>10.3</v>
      </c>
      <c r="H118">
        <v>10986.26527</v>
      </c>
      <c r="I118">
        <v>92</v>
      </c>
      <c r="J118">
        <v>190</v>
      </c>
      <c r="K118">
        <v>64.400000000000006</v>
      </c>
      <c r="L118">
        <v>1</v>
      </c>
      <c r="M118">
        <v>92</v>
      </c>
      <c r="N118">
        <v>9.1999999999999993</v>
      </c>
      <c r="O118">
        <v>92</v>
      </c>
      <c r="P118">
        <v>0.1</v>
      </c>
      <c r="Q118">
        <v>62245.129000000001</v>
      </c>
      <c r="R118">
        <v>223424</v>
      </c>
      <c r="S118">
        <v>0.6</v>
      </c>
      <c r="T118">
        <v>0.6</v>
      </c>
      <c r="U118">
        <v>0.92700000000000005</v>
      </c>
      <c r="V118">
        <v>19.8</v>
      </c>
      <c r="W118" t="e">
        <f ca="1">Data_Completeness(LifeExpectancyData[[#This Row],[Life expectancy]:[Schooling]])</f>
        <v>#NAME?</v>
      </c>
    </row>
    <row r="119" spans="1:23" x14ac:dyDescent="0.25">
      <c r="A119" t="s">
        <v>650</v>
      </c>
      <c r="B119">
        <v>2010</v>
      </c>
      <c r="C119" t="s">
        <v>651</v>
      </c>
      <c r="D119">
        <v>81.900000000000006</v>
      </c>
      <c r="E119">
        <v>64</v>
      </c>
      <c r="F119">
        <v>1</v>
      </c>
      <c r="G119">
        <v>10.52</v>
      </c>
      <c r="H119">
        <v>8875.7864929999996</v>
      </c>
      <c r="I119">
        <v>92</v>
      </c>
      <c r="J119">
        <v>70</v>
      </c>
      <c r="K119">
        <v>63.9</v>
      </c>
      <c r="L119">
        <v>1</v>
      </c>
      <c r="M119">
        <v>92</v>
      </c>
      <c r="N119">
        <v>9.1999999999999993</v>
      </c>
      <c r="O119">
        <v>92</v>
      </c>
      <c r="P119">
        <v>0.1</v>
      </c>
      <c r="Q119">
        <v>51874.847999999998</v>
      </c>
      <c r="R119">
        <v>223175</v>
      </c>
      <c r="S119">
        <v>0.7</v>
      </c>
      <c r="T119">
        <v>0.6</v>
      </c>
      <c r="U119">
        <v>0.92700000000000005</v>
      </c>
      <c r="V119">
        <v>19.5</v>
      </c>
      <c r="W119" t="e">
        <f ca="1">Data_Completeness(LifeExpectancyData[[#This Row],[Life expectancy]:[Schooling]])</f>
        <v>#NAME?</v>
      </c>
    </row>
    <row r="120" spans="1:23" x14ac:dyDescent="0.25">
      <c r="A120" t="s">
        <v>650</v>
      </c>
      <c r="B120">
        <v>2009</v>
      </c>
      <c r="C120" t="s">
        <v>651</v>
      </c>
      <c r="D120">
        <v>81.7</v>
      </c>
      <c r="E120">
        <v>66</v>
      </c>
      <c r="F120">
        <v>1</v>
      </c>
      <c r="G120">
        <v>10.62</v>
      </c>
      <c r="H120">
        <v>7172.2752289999999</v>
      </c>
      <c r="I120">
        <v>94</v>
      </c>
      <c r="J120">
        <v>104</v>
      </c>
      <c r="K120">
        <v>63.4</v>
      </c>
      <c r="L120">
        <v>1</v>
      </c>
      <c r="M120">
        <v>92</v>
      </c>
      <c r="N120">
        <v>9.5</v>
      </c>
      <c r="O120">
        <v>92</v>
      </c>
      <c r="P120">
        <v>0.1</v>
      </c>
      <c r="Q120">
        <v>42742.998979999997</v>
      </c>
      <c r="R120">
        <v>216917</v>
      </c>
      <c r="S120">
        <v>0.7</v>
      </c>
      <c r="T120">
        <v>0.6</v>
      </c>
      <c r="U120">
        <v>0.92500000000000004</v>
      </c>
      <c r="V120">
        <v>19.100000000000001</v>
      </c>
      <c r="W120" t="e">
        <f ca="1">Data_Completeness(LifeExpectancyData[[#This Row],[Life expectancy]:[Schooling]])</f>
        <v>#NAME?</v>
      </c>
    </row>
    <row r="121" spans="1:23" x14ac:dyDescent="0.25">
      <c r="A121" t="s">
        <v>650</v>
      </c>
      <c r="B121">
        <v>2008</v>
      </c>
      <c r="C121" t="s">
        <v>651</v>
      </c>
      <c r="D121">
        <v>81.3</v>
      </c>
      <c r="E121">
        <v>66</v>
      </c>
      <c r="F121">
        <v>1</v>
      </c>
      <c r="G121">
        <v>10.76</v>
      </c>
      <c r="H121">
        <v>8547.2923570000003</v>
      </c>
      <c r="I121">
        <v>94</v>
      </c>
      <c r="J121">
        <v>65</v>
      </c>
      <c r="K121">
        <v>62.9</v>
      </c>
      <c r="L121">
        <v>1</v>
      </c>
      <c r="M121">
        <v>92</v>
      </c>
      <c r="N121">
        <v>8.7799999999999994</v>
      </c>
      <c r="O121">
        <v>92</v>
      </c>
      <c r="P121">
        <v>0.1</v>
      </c>
      <c r="Q121">
        <v>49664.685400000002</v>
      </c>
      <c r="R121">
        <v>212492</v>
      </c>
      <c r="S121">
        <v>0.7</v>
      </c>
      <c r="T121">
        <v>0.6</v>
      </c>
      <c r="U121">
        <v>0.92100000000000004</v>
      </c>
      <c r="V121">
        <v>19.100000000000001</v>
      </c>
      <c r="W121" t="e">
        <f ca="1">Data_Completeness(LifeExpectancyData[[#This Row],[Life expectancy]:[Schooling]])</f>
        <v>#NAME?</v>
      </c>
    </row>
    <row r="122" spans="1:23" x14ac:dyDescent="0.25">
      <c r="A122" t="s">
        <v>650</v>
      </c>
      <c r="B122">
        <v>2007</v>
      </c>
      <c r="C122" t="s">
        <v>651</v>
      </c>
      <c r="D122">
        <v>81.3</v>
      </c>
      <c r="E122">
        <v>66</v>
      </c>
      <c r="F122">
        <v>1</v>
      </c>
      <c r="G122">
        <v>10.56</v>
      </c>
      <c r="H122">
        <v>872.59860920000006</v>
      </c>
      <c r="I122">
        <v>94</v>
      </c>
      <c r="J122">
        <v>11</v>
      </c>
      <c r="K122">
        <v>62.5</v>
      </c>
      <c r="L122">
        <v>2</v>
      </c>
      <c r="M122">
        <v>92</v>
      </c>
      <c r="N122">
        <v>8.5299999999999994</v>
      </c>
      <c r="O122">
        <v>92</v>
      </c>
      <c r="P122">
        <v>0.1</v>
      </c>
      <c r="Q122">
        <v>4991.9828900000002</v>
      </c>
      <c r="R122">
        <v>28276</v>
      </c>
      <c r="S122">
        <v>0.7</v>
      </c>
      <c r="T122">
        <v>0.6</v>
      </c>
      <c r="U122">
        <v>0.91800000000000004</v>
      </c>
      <c r="V122">
        <v>19</v>
      </c>
      <c r="W122" t="e">
        <f ca="1">Data_Completeness(LifeExpectancyData[[#This Row],[Life expectancy]:[Schooling]])</f>
        <v>#NAME?</v>
      </c>
    </row>
    <row r="123" spans="1:23" x14ac:dyDescent="0.25">
      <c r="A123" t="s">
        <v>650</v>
      </c>
      <c r="B123">
        <v>2006</v>
      </c>
      <c r="C123" t="s">
        <v>651</v>
      </c>
      <c r="D123">
        <v>81.2</v>
      </c>
      <c r="E123">
        <v>66</v>
      </c>
      <c r="F123">
        <v>1</v>
      </c>
      <c r="G123">
        <v>10.31</v>
      </c>
      <c r="H123">
        <v>6187.0620170000002</v>
      </c>
      <c r="I123">
        <v>95</v>
      </c>
      <c r="J123">
        <v>0</v>
      </c>
      <c r="K123">
        <v>62</v>
      </c>
      <c r="L123">
        <v>2</v>
      </c>
      <c r="M123">
        <v>92</v>
      </c>
      <c r="N123">
        <v>8.49</v>
      </c>
      <c r="O123">
        <v>92</v>
      </c>
      <c r="P123">
        <v>0.1</v>
      </c>
      <c r="Q123">
        <v>36118.283810000001</v>
      </c>
      <c r="R123">
        <v>26979</v>
      </c>
      <c r="S123">
        <v>0.7</v>
      </c>
      <c r="T123">
        <v>0.6</v>
      </c>
      <c r="U123">
        <v>0.91500000000000004</v>
      </c>
      <c r="V123">
        <v>20.3</v>
      </c>
      <c r="W123" t="e">
        <f ca="1">Data_Completeness(LifeExpectancyData[[#This Row],[Life expectancy]:[Schooling]])</f>
        <v>#NAME?</v>
      </c>
    </row>
    <row r="124" spans="1:23" x14ac:dyDescent="0.25">
      <c r="A124" t="s">
        <v>650</v>
      </c>
      <c r="B124">
        <v>2005</v>
      </c>
      <c r="C124" t="s">
        <v>651</v>
      </c>
      <c r="D124">
        <v>81</v>
      </c>
      <c r="E124">
        <v>67</v>
      </c>
      <c r="F124">
        <v>1</v>
      </c>
      <c r="G124">
        <v>10.3</v>
      </c>
      <c r="H124">
        <v>579.13316369999995</v>
      </c>
      <c r="I124">
        <v>95</v>
      </c>
      <c r="J124">
        <v>10</v>
      </c>
      <c r="K124">
        <v>61.5</v>
      </c>
      <c r="L124">
        <v>2</v>
      </c>
      <c r="M124">
        <v>92</v>
      </c>
      <c r="N124">
        <v>8.4499999999999993</v>
      </c>
      <c r="O124">
        <v>92</v>
      </c>
      <c r="P124">
        <v>0.1</v>
      </c>
      <c r="Q124">
        <v>3416.7148299999999</v>
      </c>
      <c r="R124">
        <v>23948</v>
      </c>
      <c r="S124">
        <v>0.7</v>
      </c>
      <c r="T124">
        <v>0.6</v>
      </c>
      <c r="U124">
        <v>0.91</v>
      </c>
      <c r="V124">
        <v>20.3</v>
      </c>
      <c r="W124" t="e">
        <f ca="1">Data_Completeness(LifeExpectancyData[[#This Row],[Life expectancy]:[Schooling]])</f>
        <v>#NAME?</v>
      </c>
    </row>
    <row r="125" spans="1:23" x14ac:dyDescent="0.25">
      <c r="A125" t="s">
        <v>650</v>
      </c>
      <c r="B125">
        <v>2004</v>
      </c>
      <c r="C125" t="s">
        <v>651</v>
      </c>
      <c r="D125">
        <v>86</v>
      </c>
      <c r="E125">
        <v>69</v>
      </c>
      <c r="F125">
        <v>1</v>
      </c>
      <c r="G125">
        <v>9.84</v>
      </c>
      <c r="H125">
        <v>588.56837099999996</v>
      </c>
      <c r="I125">
        <v>95</v>
      </c>
      <c r="J125">
        <v>70</v>
      </c>
      <c r="K125">
        <v>6.9</v>
      </c>
      <c r="L125">
        <v>1</v>
      </c>
      <c r="M125">
        <v>92</v>
      </c>
      <c r="N125">
        <v>8.57</v>
      </c>
      <c r="O125">
        <v>92</v>
      </c>
      <c r="P125">
        <v>0.1</v>
      </c>
      <c r="Q125">
        <v>3472.37977</v>
      </c>
      <c r="R125">
        <v>21274</v>
      </c>
      <c r="S125">
        <v>0.7</v>
      </c>
      <c r="T125">
        <v>0.6</v>
      </c>
      <c r="U125">
        <v>0.90800000000000003</v>
      </c>
      <c r="V125">
        <v>20.7</v>
      </c>
      <c r="W125" t="e">
        <f ca="1">Data_Completeness(LifeExpectancyData[[#This Row],[Life expectancy]:[Schooling]])</f>
        <v>#NAME?</v>
      </c>
    </row>
    <row r="126" spans="1:23" x14ac:dyDescent="0.25">
      <c r="A126" t="s">
        <v>650</v>
      </c>
      <c r="B126">
        <v>2003</v>
      </c>
      <c r="C126" t="s">
        <v>651</v>
      </c>
      <c r="D126">
        <v>83</v>
      </c>
      <c r="E126">
        <v>71</v>
      </c>
      <c r="F126">
        <v>1</v>
      </c>
      <c r="G126">
        <v>9.9700000000000006</v>
      </c>
      <c r="H126">
        <v>3829.5509280000001</v>
      </c>
      <c r="I126">
        <v>95</v>
      </c>
      <c r="J126">
        <v>91</v>
      </c>
      <c r="K126">
        <v>6.3</v>
      </c>
      <c r="L126">
        <v>1</v>
      </c>
      <c r="M126">
        <v>92</v>
      </c>
      <c r="N126">
        <v>8.32</v>
      </c>
      <c r="O126">
        <v>93</v>
      </c>
      <c r="P126">
        <v>0.1</v>
      </c>
      <c r="Q126">
        <v>23465.385590000002</v>
      </c>
      <c r="R126">
        <v>198954</v>
      </c>
      <c r="S126">
        <v>0.7</v>
      </c>
      <c r="T126">
        <v>0.7</v>
      </c>
      <c r="U126">
        <v>0.90500000000000003</v>
      </c>
      <c r="V126">
        <v>20.6</v>
      </c>
      <c r="W126" t="e">
        <f ca="1">Data_Completeness(LifeExpectancyData[[#This Row],[Life expectancy]:[Schooling]])</f>
        <v>#NAME?</v>
      </c>
    </row>
    <row r="127" spans="1:23" x14ac:dyDescent="0.25">
      <c r="A127" t="s">
        <v>650</v>
      </c>
      <c r="B127">
        <v>2002</v>
      </c>
      <c r="C127" t="s">
        <v>651</v>
      </c>
      <c r="D127">
        <v>79.900000000000006</v>
      </c>
      <c r="E127">
        <v>73</v>
      </c>
      <c r="F127">
        <v>1</v>
      </c>
      <c r="G127">
        <v>9.84</v>
      </c>
      <c r="H127">
        <v>46.387181900000002</v>
      </c>
      <c r="I127">
        <v>95</v>
      </c>
      <c r="J127">
        <v>32</v>
      </c>
      <c r="K127">
        <v>59.6</v>
      </c>
      <c r="L127">
        <v>2</v>
      </c>
      <c r="M127">
        <v>92</v>
      </c>
      <c r="N127">
        <v>8.39</v>
      </c>
      <c r="O127">
        <v>92</v>
      </c>
      <c r="P127">
        <v>0.1</v>
      </c>
      <c r="Q127">
        <v>281.81763000000001</v>
      </c>
      <c r="R127">
        <v>196514</v>
      </c>
      <c r="S127">
        <v>0.7</v>
      </c>
      <c r="T127">
        <v>0.7</v>
      </c>
      <c r="U127">
        <v>0.90200000000000002</v>
      </c>
      <c r="V127">
        <v>20.100000000000001</v>
      </c>
      <c r="W127" t="e">
        <f ca="1">Data_Completeness(LifeExpectancyData[[#This Row],[Life expectancy]:[Schooling]])</f>
        <v>#NAME?</v>
      </c>
    </row>
    <row r="128" spans="1:23" x14ac:dyDescent="0.25">
      <c r="A128" t="s">
        <v>650</v>
      </c>
      <c r="B128">
        <v>2001</v>
      </c>
      <c r="C128" t="s">
        <v>651</v>
      </c>
      <c r="D128">
        <v>79.900000000000006</v>
      </c>
      <c r="E128">
        <v>75</v>
      </c>
      <c r="F128">
        <v>1</v>
      </c>
      <c r="G128">
        <v>9.5299999999999994</v>
      </c>
      <c r="H128">
        <v>3064.301144</v>
      </c>
      <c r="I128">
        <v>94</v>
      </c>
      <c r="J128">
        <v>141</v>
      </c>
      <c r="K128">
        <v>59</v>
      </c>
      <c r="L128">
        <v>2</v>
      </c>
      <c r="M128">
        <v>91</v>
      </c>
      <c r="N128">
        <v>8.18</v>
      </c>
      <c r="O128">
        <v>92</v>
      </c>
      <c r="P128">
        <v>0.1</v>
      </c>
      <c r="Q128">
        <v>19517.841680000001</v>
      </c>
      <c r="R128">
        <v>19413</v>
      </c>
      <c r="S128">
        <v>0.7</v>
      </c>
      <c r="T128">
        <v>0.7</v>
      </c>
      <c r="U128">
        <v>0.89900000000000002</v>
      </c>
      <c r="V128">
        <v>20.5</v>
      </c>
      <c r="W128" t="e">
        <f ca="1">Data_Completeness(LifeExpectancyData[[#This Row],[Life expectancy]:[Schooling]])</f>
        <v>#NAME?</v>
      </c>
    </row>
    <row r="129" spans="1:23" x14ac:dyDescent="0.25">
      <c r="A129" t="s">
        <v>650</v>
      </c>
      <c r="B129">
        <v>2000</v>
      </c>
      <c r="C129" t="s">
        <v>651</v>
      </c>
      <c r="D129">
        <v>79.5</v>
      </c>
      <c r="E129">
        <v>78</v>
      </c>
      <c r="F129">
        <v>1</v>
      </c>
      <c r="G129">
        <v>10.17</v>
      </c>
      <c r="H129">
        <v>347.18736000000001</v>
      </c>
      <c r="J129">
        <v>108</v>
      </c>
      <c r="K129">
        <v>58.2</v>
      </c>
      <c r="L129">
        <v>2</v>
      </c>
      <c r="M129">
        <v>9</v>
      </c>
      <c r="N129">
        <v>8.8000000000000007</v>
      </c>
      <c r="O129">
        <v>9</v>
      </c>
      <c r="P129">
        <v>0.1</v>
      </c>
      <c r="Q129">
        <v>2169.9209999999998</v>
      </c>
      <c r="R129">
        <v>19153</v>
      </c>
      <c r="S129">
        <v>0.7</v>
      </c>
      <c r="T129">
        <v>0.7</v>
      </c>
      <c r="U129">
        <v>0.89700000000000002</v>
      </c>
      <c r="V129">
        <v>20.399999999999999</v>
      </c>
      <c r="W129" t="e">
        <f ca="1">Data_Completeness(LifeExpectancyData[[#This Row],[Life expectancy]:[Schooling]])</f>
        <v>#NAME?</v>
      </c>
    </row>
    <row r="130" spans="1:23" x14ac:dyDescent="0.25">
      <c r="A130" t="s">
        <v>652</v>
      </c>
      <c r="B130">
        <v>2015</v>
      </c>
      <c r="C130" t="s">
        <v>651</v>
      </c>
      <c r="D130">
        <v>81.5</v>
      </c>
      <c r="E130">
        <v>65</v>
      </c>
      <c r="F130">
        <v>0</v>
      </c>
      <c r="H130">
        <v>0</v>
      </c>
      <c r="I130">
        <v>93</v>
      </c>
      <c r="J130">
        <v>309</v>
      </c>
      <c r="K130">
        <v>57.6</v>
      </c>
      <c r="L130">
        <v>0</v>
      </c>
      <c r="M130">
        <v>93</v>
      </c>
      <c r="O130">
        <v>93</v>
      </c>
      <c r="P130">
        <v>0.1</v>
      </c>
      <c r="Q130">
        <v>43665.947</v>
      </c>
      <c r="R130">
        <v>8633169</v>
      </c>
      <c r="S130">
        <v>1.9</v>
      </c>
      <c r="T130">
        <v>2.1</v>
      </c>
      <c r="U130">
        <v>0.89200000000000002</v>
      </c>
      <c r="V130">
        <v>15.9</v>
      </c>
      <c r="W130" t="e">
        <f ca="1">Data_Completeness(LifeExpectancyData[[#This Row],[Life expectancy]:[Schooling]])</f>
        <v>#NAME?</v>
      </c>
    </row>
    <row r="131" spans="1:23" x14ac:dyDescent="0.25">
      <c r="A131" t="s">
        <v>652</v>
      </c>
      <c r="B131">
        <v>2014</v>
      </c>
      <c r="C131" t="s">
        <v>651</v>
      </c>
      <c r="D131">
        <v>81.400000000000006</v>
      </c>
      <c r="E131">
        <v>66</v>
      </c>
      <c r="F131">
        <v>0</v>
      </c>
      <c r="G131">
        <v>12.32</v>
      </c>
      <c r="H131">
        <v>8350.1935229999999</v>
      </c>
      <c r="I131">
        <v>98</v>
      </c>
      <c r="J131">
        <v>117</v>
      </c>
      <c r="K131">
        <v>57.1</v>
      </c>
      <c r="L131">
        <v>0</v>
      </c>
      <c r="M131">
        <v>98</v>
      </c>
      <c r="N131">
        <v>11.21</v>
      </c>
      <c r="O131">
        <v>98</v>
      </c>
      <c r="P131">
        <v>0.1</v>
      </c>
      <c r="Q131">
        <v>51322.639969999997</v>
      </c>
      <c r="R131">
        <v>8541575</v>
      </c>
      <c r="S131">
        <v>1.8</v>
      </c>
      <c r="T131">
        <v>2</v>
      </c>
      <c r="U131">
        <v>0.89200000000000002</v>
      </c>
      <c r="V131">
        <v>15.9</v>
      </c>
      <c r="W131" t="e">
        <f ca="1">Data_Completeness(LifeExpectancyData[[#This Row],[Life expectancy]:[Schooling]])</f>
        <v>#NAME?</v>
      </c>
    </row>
    <row r="132" spans="1:23" x14ac:dyDescent="0.25">
      <c r="A132" t="s">
        <v>652</v>
      </c>
      <c r="B132">
        <v>2013</v>
      </c>
      <c r="C132" t="s">
        <v>651</v>
      </c>
      <c r="D132">
        <v>81.099999999999994</v>
      </c>
      <c r="E132">
        <v>68</v>
      </c>
      <c r="F132">
        <v>0</v>
      </c>
      <c r="G132">
        <v>11.82</v>
      </c>
      <c r="H132">
        <v>90.58501176</v>
      </c>
      <c r="I132">
        <v>95</v>
      </c>
      <c r="J132">
        <v>0</v>
      </c>
      <c r="K132">
        <v>56.6</v>
      </c>
      <c r="L132">
        <v>0</v>
      </c>
      <c r="M132">
        <v>95</v>
      </c>
      <c r="N132">
        <v>11.14</v>
      </c>
      <c r="O132">
        <v>95</v>
      </c>
      <c r="P132">
        <v>0.1</v>
      </c>
      <c r="Q132">
        <v>554.71532000000002</v>
      </c>
      <c r="R132">
        <v>8479375</v>
      </c>
      <c r="S132">
        <v>1.8</v>
      </c>
      <c r="T132">
        <v>2</v>
      </c>
      <c r="U132">
        <v>0.88700000000000001</v>
      </c>
      <c r="V132">
        <v>15.7</v>
      </c>
      <c r="W132" t="e">
        <f ca="1">Data_Completeness(LifeExpectancyData[[#This Row],[Life expectancy]:[Schooling]])</f>
        <v>#NAME?</v>
      </c>
    </row>
    <row r="133" spans="1:23" x14ac:dyDescent="0.25">
      <c r="A133" t="s">
        <v>652</v>
      </c>
      <c r="B133">
        <v>2012</v>
      </c>
      <c r="C133" t="s">
        <v>651</v>
      </c>
      <c r="D133">
        <v>88</v>
      </c>
      <c r="E133">
        <v>7</v>
      </c>
      <c r="F133">
        <v>0</v>
      </c>
      <c r="G133">
        <v>12.26</v>
      </c>
      <c r="H133">
        <v>7878.3723550000004</v>
      </c>
      <c r="I133">
        <v>92</v>
      </c>
      <c r="J133">
        <v>36</v>
      </c>
      <c r="K133">
        <v>56.1</v>
      </c>
      <c r="L133">
        <v>0</v>
      </c>
      <c r="M133">
        <v>92</v>
      </c>
      <c r="N133">
        <v>11.17</v>
      </c>
      <c r="O133">
        <v>92</v>
      </c>
      <c r="P133">
        <v>0.1</v>
      </c>
      <c r="Q133">
        <v>48333.57273</v>
      </c>
      <c r="R133">
        <v>8429991</v>
      </c>
      <c r="S133">
        <v>1.8</v>
      </c>
      <c r="T133">
        <v>2</v>
      </c>
      <c r="U133">
        <v>0.88400000000000001</v>
      </c>
      <c r="V133">
        <v>15.7</v>
      </c>
      <c r="W133" t="e">
        <f ca="1">Data_Completeness(LifeExpectancyData[[#This Row],[Life expectancy]:[Schooling]])</f>
        <v>#NAME?</v>
      </c>
    </row>
    <row r="134" spans="1:23" x14ac:dyDescent="0.25">
      <c r="A134" t="s">
        <v>652</v>
      </c>
      <c r="B134">
        <v>2011</v>
      </c>
      <c r="C134" t="s">
        <v>651</v>
      </c>
      <c r="D134">
        <v>88</v>
      </c>
      <c r="E134">
        <v>73</v>
      </c>
      <c r="F134">
        <v>0</v>
      </c>
      <c r="G134">
        <v>12.04</v>
      </c>
      <c r="H134">
        <v>8272.3067570000003</v>
      </c>
      <c r="I134">
        <v>89</v>
      </c>
      <c r="J134">
        <v>68</v>
      </c>
      <c r="K134">
        <v>55.7</v>
      </c>
      <c r="L134">
        <v>0</v>
      </c>
      <c r="M134">
        <v>89</v>
      </c>
      <c r="N134">
        <v>1.94</v>
      </c>
      <c r="O134">
        <v>89</v>
      </c>
      <c r="P134">
        <v>0.1</v>
      </c>
      <c r="Q134">
        <v>51126.741390000003</v>
      </c>
      <c r="R134">
        <v>8391643</v>
      </c>
      <c r="S134">
        <v>1.7</v>
      </c>
      <c r="T134">
        <v>2</v>
      </c>
      <c r="U134">
        <v>0.88</v>
      </c>
      <c r="V134">
        <v>15.7</v>
      </c>
      <c r="W134" t="e">
        <f ca="1">Data_Completeness(LifeExpectancyData[[#This Row],[Life expectancy]:[Schooling]])</f>
        <v>#NAME?</v>
      </c>
    </row>
    <row r="135" spans="1:23" x14ac:dyDescent="0.25">
      <c r="A135" t="s">
        <v>652</v>
      </c>
      <c r="B135">
        <v>2010</v>
      </c>
      <c r="C135" t="s">
        <v>651</v>
      </c>
      <c r="D135">
        <v>84</v>
      </c>
      <c r="E135">
        <v>75</v>
      </c>
      <c r="F135">
        <v>0</v>
      </c>
      <c r="G135">
        <v>12.1</v>
      </c>
      <c r="H135">
        <v>7423.2287740000002</v>
      </c>
      <c r="I135">
        <v>86</v>
      </c>
      <c r="J135">
        <v>52</v>
      </c>
      <c r="K135">
        <v>55.2</v>
      </c>
      <c r="L135">
        <v>0</v>
      </c>
      <c r="M135">
        <v>86</v>
      </c>
      <c r="N135">
        <v>11.17</v>
      </c>
      <c r="O135">
        <v>86</v>
      </c>
      <c r="P135">
        <v>0.1</v>
      </c>
      <c r="Q135">
        <v>46657.629000000001</v>
      </c>
      <c r="R135">
        <v>836344</v>
      </c>
      <c r="S135">
        <v>1.7</v>
      </c>
      <c r="T135">
        <v>1.9</v>
      </c>
      <c r="U135">
        <v>0.872</v>
      </c>
      <c r="V135">
        <v>15.4</v>
      </c>
      <c r="W135" t="e">
        <f ca="1">Data_Completeness(LifeExpectancyData[[#This Row],[Life expectancy]:[Schooling]])</f>
        <v>#NAME?</v>
      </c>
    </row>
    <row r="136" spans="1:23" x14ac:dyDescent="0.25">
      <c r="A136" t="s">
        <v>652</v>
      </c>
      <c r="B136">
        <v>2009</v>
      </c>
      <c r="C136" t="s">
        <v>651</v>
      </c>
      <c r="D136">
        <v>82</v>
      </c>
      <c r="E136">
        <v>77</v>
      </c>
      <c r="F136">
        <v>0</v>
      </c>
      <c r="G136">
        <v>11.3</v>
      </c>
      <c r="H136">
        <v>8053.5576380000002</v>
      </c>
      <c r="I136">
        <v>83</v>
      </c>
      <c r="J136">
        <v>49</v>
      </c>
      <c r="K136">
        <v>54.7</v>
      </c>
      <c r="L136">
        <v>0</v>
      </c>
      <c r="M136">
        <v>83</v>
      </c>
      <c r="N136">
        <v>11.19</v>
      </c>
      <c r="O136">
        <v>83</v>
      </c>
      <c r="P136">
        <v>0.1</v>
      </c>
      <c r="Q136">
        <v>47654.187209999996</v>
      </c>
      <c r="R136">
        <v>8343323</v>
      </c>
      <c r="S136">
        <v>1.7</v>
      </c>
      <c r="T136">
        <v>1.9</v>
      </c>
      <c r="U136">
        <v>0.87</v>
      </c>
      <c r="V136">
        <v>15.3</v>
      </c>
      <c r="W136" t="e">
        <f ca="1">Data_Completeness(LifeExpectancyData[[#This Row],[Life expectancy]:[Schooling]])</f>
        <v>#NAME?</v>
      </c>
    </row>
    <row r="137" spans="1:23" x14ac:dyDescent="0.25">
      <c r="A137" t="s">
        <v>652</v>
      </c>
      <c r="B137">
        <v>2008</v>
      </c>
      <c r="C137" t="s">
        <v>651</v>
      </c>
      <c r="D137">
        <v>84</v>
      </c>
      <c r="E137">
        <v>76</v>
      </c>
      <c r="F137">
        <v>0</v>
      </c>
      <c r="G137">
        <v>12</v>
      </c>
      <c r="H137">
        <v>8329.7316549999996</v>
      </c>
      <c r="I137">
        <v>83</v>
      </c>
      <c r="J137">
        <v>448</v>
      </c>
      <c r="K137">
        <v>54.2</v>
      </c>
      <c r="L137">
        <v>0</v>
      </c>
      <c r="M137">
        <v>83</v>
      </c>
      <c r="N137">
        <v>1.6</v>
      </c>
      <c r="O137">
        <v>83</v>
      </c>
      <c r="P137">
        <v>0.1</v>
      </c>
      <c r="Q137">
        <v>51386.376649999998</v>
      </c>
      <c r="R137">
        <v>8321496</v>
      </c>
      <c r="S137">
        <v>1.7</v>
      </c>
      <c r="T137">
        <v>1.9</v>
      </c>
      <c r="U137">
        <v>0.86399999999999999</v>
      </c>
      <c r="V137">
        <v>15.1</v>
      </c>
      <c r="W137" t="e">
        <f ca="1">Data_Completeness(LifeExpectancyData[[#This Row],[Life expectancy]:[Schooling]])</f>
        <v>#NAME?</v>
      </c>
    </row>
    <row r="138" spans="1:23" x14ac:dyDescent="0.25">
      <c r="A138" t="s">
        <v>652</v>
      </c>
      <c r="B138">
        <v>2007</v>
      </c>
      <c r="C138" t="s">
        <v>651</v>
      </c>
      <c r="D138">
        <v>81</v>
      </c>
      <c r="E138">
        <v>8</v>
      </c>
      <c r="F138">
        <v>0</v>
      </c>
      <c r="G138">
        <v>12.5</v>
      </c>
      <c r="H138">
        <v>7453.8644000000004</v>
      </c>
      <c r="I138">
        <v>85</v>
      </c>
      <c r="J138">
        <v>20</v>
      </c>
      <c r="K138">
        <v>53.7</v>
      </c>
      <c r="L138">
        <v>0</v>
      </c>
      <c r="M138">
        <v>85</v>
      </c>
      <c r="N138">
        <v>1.4</v>
      </c>
      <c r="O138">
        <v>85</v>
      </c>
      <c r="P138">
        <v>0.1</v>
      </c>
      <c r="Q138">
        <v>46586.652499999997</v>
      </c>
      <c r="R138">
        <v>8295487</v>
      </c>
      <c r="S138">
        <v>1.7</v>
      </c>
      <c r="T138">
        <v>1.9</v>
      </c>
      <c r="U138">
        <v>0.86</v>
      </c>
      <c r="V138">
        <v>15.2</v>
      </c>
      <c r="W138" t="e">
        <f ca="1">Data_Completeness(LifeExpectancyData[[#This Row],[Life expectancy]:[Schooling]])</f>
        <v>#NAME?</v>
      </c>
    </row>
    <row r="139" spans="1:23" x14ac:dyDescent="0.25">
      <c r="A139" t="s">
        <v>652</v>
      </c>
      <c r="B139">
        <v>2006</v>
      </c>
      <c r="C139" t="s">
        <v>651</v>
      </c>
      <c r="D139">
        <v>79.8</v>
      </c>
      <c r="E139">
        <v>81</v>
      </c>
      <c r="F139">
        <v>0</v>
      </c>
      <c r="G139">
        <v>12.4</v>
      </c>
      <c r="H139">
        <v>69.928993579999997</v>
      </c>
      <c r="I139">
        <v>83</v>
      </c>
      <c r="J139">
        <v>23</v>
      </c>
      <c r="K139">
        <v>53.2</v>
      </c>
      <c r="L139">
        <v>0</v>
      </c>
      <c r="M139">
        <v>83</v>
      </c>
      <c r="N139">
        <v>1.35</v>
      </c>
      <c r="O139">
        <v>83</v>
      </c>
      <c r="P139">
        <v>0.1</v>
      </c>
      <c r="Q139">
        <v>443.99360999999999</v>
      </c>
      <c r="R139">
        <v>8268641</v>
      </c>
      <c r="S139">
        <v>1.7</v>
      </c>
      <c r="T139">
        <v>1.9</v>
      </c>
      <c r="U139">
        <v>0.85399999999999998</v>
      </c>
      <c r="V139">
        <v>15</v>
      </c>
      <c r="W139" t="e">
        <f ca="1">Data_Completeness(LifeExpectancyData[[#This Row],[Life expectancy]:[Schooling]])</f>
        <v>#NAME?</v>
      </c>
    </row>
    <row r="140" spans="1:23" x14ac:dyDescent="0.25">
      <c r="A140" t="s">
        <v>652</v>
      </c>
      <c r="B140">
        <v>2005</v>
      </c>
      <c r="C140" t="s">
        <v>651</v>
      </c>
      <c r="D140">
        <v>79.400000000000006</v>
      </c>
      <c r="E140">
        <v>85</v>
      </c>
      <c r="F140">
        <v>0</v>
      </c>
      <c r="G140">
        <v>12.4</v>
      </c>
      <c r="H140">
        <v>5992.5880289999996</v>
      </c>
      <c r="I140">
        <v>86</v>
      </c>
      <c r="J140">
        <v>9</v>
      </c>
      <c r="K140">
        <v>52.7</v>
      </c>
      <c r="L140">
        <v>0</v>
      </c>
      <c r="M140">
        <v>86</v>
      </c>
      <c r="N140">
        <v>1.53</v>
      </c>
      <c r="O140">
        <v>86</v>
      </c>
      <c r="P140">
        <v>0.1</v>
      </c>
      <c r="Q140">
        <v>38242.425199999998</v>
      </c>
      <c r="R140">
        <v>8227829</v>
      </c>
      <c r="S140">
        <v>1.7</v>
      </c>
      <c r="T140">
        <v>1.9</v>
      </c>
      <c r="U140">
        <v>0.84799999999999998</v>
      </c>
      <c r="V140">
        <v>14.9</v>
      </c>
      <c r="W140" t="e">
        <f ca="1">Data_Completeness(LifeExpectancyData[[#This Row],[Life expectancy]:[Schooling]])</f>
        <v>#NAME?</v>
      </c>
    </row>
    <row r="141" spans="1:23" x14ac:dyDescent="0.25">
      <c r="A141" t="s">
        <v>652</v>
      </c>
      <c r="B141">
        <v>2004</v>
      </c>
      <c r="C141" t="s">
        <v>651</v>
      </c>
      <c r="D141">
        <v>79.3</v>
      </c>
      <c r="E141">
        <v>86</v>
      </c>
      <c r="F141">
        <v>0</v>
      </c>
      <c r="G141">
        <v>12.1</v>
      </c>
      <c r="H141">
        <v>5316.8774560000002</v>
      </c>
      <c r="I141">
        <v>83</v>
      </c>
      <c r="J141">
        <v>15</v>
      </c>
      <c r="K141">
        <v>52.2</v>
      </c>
      <c r="L141">
        <v>0</v>
      </c>
      <c r="M141">
        <v>83</v>
      </c>
      <c r="N141">
        <v>1.56</v>
      </c>
      <c r="O141">
        <v>83</v>
      </c>
      <c r="P141">
        <v>0.1</v>
      </c>
      <c r="Q141">
        <v>36693.426200000002</v>
      </c>
      <c r="R141">
        <v>8171966</v>
      </c>
      <c r="S141">
        <v>1.7</v>
      </c>
      <c r="T141">
        <v>1.9</v>
      </c>
      <c r="U141">
        <v>0.84099999999999997</v>
      </c>
      <c r="V141">
        <v>14.7</v>
      </c>
      <c r="W141" t="e">
        <f ca="1">Data_Completeness(LifeExpectancyData[[#This Row],[Life expectancy]:[Schooling]])</f>
        <v>#NAME?</v>
      </c>
    </row>
    <row r="142" spans="1:23" x14ac:dyDescent="0.25">
      <c r="A142" t="s">
        <v>652</v>
      </c>
      <c r="B142">
        <v>2003</v>
      </c>
      <c r="C142" t="s">
        <v>651</v>
      </c>
      <c r="D142">
        <v>78.8</v>
      </c>
      <c r="E142">
        <v>88</v>
      </c>
      <c r="F142">
        <v>0</v>
      </c>
      <c r="G142">
        <v>12.2</v>
      </c>
      <c r="H142">
        <v>504.43087350000002</v>
      </c>
      <c r="I142">
        <v>83</v>
      </c>
      <c r="J142">
        <v>90</v>
      </c>
      <c r="K142">
        <v>51.7</v>
      </c>
      <c r="L142">
        <v>0</v>
      </c>
      <c r="M142">
        <v>84</v>
      </c>
      <c r="N142">
        <v>1.48</v>
      </c>
      <c r="O142">
        <v>84</v>
      </c>
      <c r="P142">
        <v>0.1</v>
      </c>
      <c r="Q142">
        <v>3212.9355</v>
      </c>
      <c r="R142">
        <v>8121423</v>
      </c>
      <c r="S142">
        <v>1.7</v>
      </c>
      <c r="T142">
        <v>1.9</v>
      </c>
      <c r="U142">
        <v>0.83699999999999997</v>
      </c>
      <c r="V142">
        <v>14.7</v>
      </c>
      <c r="W142" t="e">
        <f ca="1">Data_Completeness(LifeExpectancyData[[#This Row],[Life expectancy]:[Schooling]])</f>
        <v>#NAME?</v>
      </c>
    </row>
    <row r="143" spans="1:23" x14ac:dyDescent="0.25">
      <c r="A143" t="s">
        <v>652</v>
      </c>
      <c r="B143">
        <v>2002</v>
      </c>
      <c r="C143" t="s">
        <v>651</v>
      </c>
      <c r="D143">
        <v>78.7</v>
      </c>
      <c r="E143">
        <v>9</v>
      </c>
      <c r="F143">
        <v>0</v>
      </c>
      <c r="G143">
        <v>12.5</v>
      </c>
      <c r="H143">
        <v>3979.0577280000002</v>
      </c>
      <c r="I143">
        <v>81</v>
      </c>
      <c r="J143">
        <v>0</v>
      </c>
      <c r="K143">
        <v>51.2</v>
      </c>
      <c r="L143">
        <v>0</v>
      </c>
      <c r="M143">
        <v>82</v>
      </c>
      <c r="N143">
        <v>1.27</v>
      </c>
      <c r="O143">
        <v>83</v>
      </c>
      <c r="P143">
        <v>0.1</v>
      </c>
      <c r="Q143">
        <v>26351.375680000001</v>
      </c>
      <c r="R143">
        <v>881957</v>
      </c>
      <c r="S143">
        <v>1.7</v>
      </c>
      <c r="T143">
        <v>1.9</v>
      </c>
      <c r="U143">
        <v>0.84699999999999998</v>
      </c>
      <c r="V143">
        <v>16.100000000000001</v>
      </c>
      <c r="W143" t="e">
        <f ca="1">Data_Completeness(LifeExpectancyData[[#This Row],[Life expectancy]:[Schooling]])</f>
        <v>#NAME?</v>
      </c>
    </row>
    <row r="144" spans="1:23" x14ac:dyDescent="0.25">
      <c r="A144" t="s">
        <v>652</v>
      </c>
      <c r="B144">
        <v>2001</v>
      </c>
      <c r="C144" t="s">
        <v>651</v>
      </c>
      <c r="D144">
        <v>78.599999999999994</v>
      </c>
      <c r="E144">
        <v>92</v>
      </c>
      <c r="F144">
        <v>0</v>
      </c>
      <c r="G144">
        <v>12.4</v>
      </c>
      <c r="H144">
        <v>3582.8483080000001</v>
      </c>
      <c r="I144">
        <v>44</v>
      </c>
      <c r="J144">
        <v>0</v>
      </c>
      <c r="K144">
        <v>5.6</v>
      </c>
      <c r="L144">
        <v>0</v>
      </c>
      <c r="M144">
        <v>83</v>
      </c>
      <c r="N144">
        <v>1.1200000000000001</v>
      </c>
      <c r="O144">
        <v>84</v>
      </c>
      <c r="P144">
        <v>0.1</v>
      </c>
      <c r="Q144">
        <v>24489.735530000002</v>
      </c>
      <c r="R144">
        <v>842293</v>
      </c>
      <c r="S144">
        <v>1.7</v>
      </c>
      <c r="T144">
        <v>1.9</v>
      </c>
      <c r="U144">
        <v>0.83699999999999997</v>
      </c>
      <c r="V144">
        <v>15.5</v>
      </c>
      <c r="W144" t="e">
        <f ca="1">Data_Completeness(LifeExpectancyData[[#This Row],[Life expectancy]:[Schooling]])</f>
        <v>#NAME?</v>
      </c>
    </row>
    <row r="145" spans="1:23" x14ac:dyDescent="0.25">
      <c r="A145" t="s">
        <v>652</v>
      </c>
      <c r="B145">
        <v>2000</v>
      </c>
      <c r="C145" t="s">
        <v>651</v>
      </c>
      <c r="D145">
        <v>78.099999999999994</v>
      </c>
      <c r="E145">
        <v>96</v>
      </c>
      <c r="F145">
        <v>0</v>
      </c>
      <c r="G145">
        <v>13.2</v>
      </c>
      <c r="H145">
        <v>3557.4555070000001</v>
      </c>
      <c r="I145">
        <v>33</v>
      </c>
      <c r="J145">
        <v>0</v>
      </c>
      <c r="K145">
        <v>5.0999999999999996</v>
      </c>
      <c r="L145">
        <v>0</v>
      </c>
      <c r="M145">
        <v>71</v>
      </c>
      <c r="N145">
        <v>1.6</v>
      </c>
      <c r="O145">
        <v>81</v>
      </c>
      <c r="P145">
        <v>0.1</v>
      </c>
      <c r="Q145">
        <v>24517.267449999999</v>
      </c>
      <c r="R145">
        <v>811566</v>
      </c>
      <c r="S145">
        <v>1.7</v>
      </c>
      <c r="T145">
        <v>1.9</v>
      </c>
      <c r="U145">
        <v>0.83299999999999996</v>
      </c>
      <c r="V145">
        <v>15.4</v>
      </c>
      <c r="W145" t="e">
        <f ca="1">Data_Completeness(LifeExpectancyData[[#This Row],[Life expectancy]:[Schooling]])</f>
        <v>#NAME?</v>
      </c>
    </row>
    <row r="146" spans="1:23" x14ac:dyDescent="0.25">
      <c r="A146" t="s">
        <v>653</v>
      </c>
      <c r="B146">
        <v>2015</v>
      </c>
      <c r="C146" t="s">
        <v>643</v>
      </c>
      <c r="D146">
        <v>72.7</v>
      </c>
      <c r="E146">
        <v>118</v>
      </c>
      <c r="F146">
        <v>5</v>
      </c>
      <c r="H146">
        <v>0</v>
      </c>
      <c r="I146">
        <v>96</v>
      </c>
      <c r="J146">
        <v>0</v>
      </c>
      <c r="K146">
        <v>52.5</v>
      </c>
      <c r="L146">
        <v>6</v>
      </c>
      <c r="M146">
        <v>98</v>
      </c>
      <c r="O146">
        <v>96</v>
      </c>
      <c r="P146">
        <v>0.1</v>
      </c>
      <c r="Q146">
        <v>55.31382</v>
      </c>
      <c r="R146">
        <v>9649341</v>
      </c>
      <c r="S146">
        <v>2.8</v>
      </c>
      <c r="T146">
        <v>2.9</v>
      </c>
      <c r="U146">
        <v>0.75800000000000001</v>
      </c>
      <c r="V146">
        <v>12.7</v>
      </c>
      <c r="W146" t="e">
        <f ca="1">Data_Completeness(LifeExpectancyData[[#This Row],[Life expectancy]:[Schooling]])</f>
        <v>#NAME?</v>
      </c>
    </row>
    <row r="147" spans="1:23" x14ac:dyDescent="0.25">
      <c r="A147" t="s">
        <v>653</v>
      </c>
      <c r="B147">
        <v>2014</v>
      </c>
      <c r="C147" t="s">
        <v>643</v>
      </c>
      <c r="D147">
        <v>72.5</v>
      </c>
      <c r="E147">
        <v>119</v>
      </c>
      <c r="F147">
        <v>5</v>
      </c>
      <c r="G147">
        <v>0.01</v>
      </c>
      <c r="H147">
        <v>306.18243130000002</v>
      </c>
      <c r="I147">
        <v>94</v>
      </c>
      <c r="J147">
        <v>0</v>
      </c>
      <c r="K147">
        <v>51.5</v>
      </c>
      <c r="L147">
        <v>6</v>
      </c>
      <c r="M147">
        <v>97</v>
      </c>
      <c r="N147">
        <v>6.4</v>
      </c>
      <c r="O147">
        <v>94</v>
      </c>
      <c r="P147">
        <v>0.1</v>
      </c>
      <c r="Q147">
        <v>7891.2997759999998</v>
      </c>
      <c r="R147">
        <v>953579</v>
      </c>
      <c r="S147">
        <v>2.8</v>
      </c>
      <c r="T147">
        <v>2.9</v>
      </c>
      <c r="U147">
        <v>0.752</v>
      </c>
      <c r="V147">
        <v>12.2</v>
      </c>
      <c r="W147" t="e">
        <f ca="1">Data_Completeness(LifeExpectancyData[[#This Row],[Life expectancy]:[Schooling]])</f>
        <v>#NAME?</v>
      </c>
    </row>
    <row r="148" spans="1:23" x14ac:dyDescent="0.25">
      <c r="A148" t="s">
        <v>653</v>
      </c>
      <c r="B148">
        <v>2013</v>
      </c>
      <c r="C148" t="s">
        <v>643</v>
      </c>
      <c r="D148">
        <v>72.2</v>
      </c>
      <c r="E148">
        <v>121</v>
      </c>
      <c r="F148">
        <v>5</v>
      </c>
      <c r="G148">
        <v>2.14</v>
      </c>
      <c r="H148">
        <v>275.65149339999999</v>
      </c>
      <c r="I148">
        <v>93</v>
      </c>
      <c r="J148">
        <v>164</v>
      </c>
      <c r="K148">
        <v>5.6</v>
      </c>
      <c r="L148">
        <v>6</v>
      </c>
      <c r="M148">
        <v>96</v>
      </c>
      <c r="N148">
        <v>5.54</v>
      </c>
      <c r="O148">
        <v>93</v>
      </c>
      <c r="P148">
        <v>0.1</v>
      </c>
      <c r="Q148">
        <v>7875.7569530000001</v>
      </c>
      <c r="R148">
        <v>941681</v>
      </c>
      <c r="S148">
        <v>2.8</v>
      </c>
      <c r="T148">
        <v>2.8</v>
      </c>
      <c r="U148">
        <v>0.745</v>
      </c>
      <c r="V148">
        <v>11.9</v>
      </c>
      <c r="W148" t="e">
        <f ca="1">Data_Completeness(LifeExpectancyData[[#This Row],[Life expectancy]:[Schooling]])</f>
        <v>#NAME?</v>
      </c>
    </row>
    <row r="149" spans="1:23" x14ac:dyDescent="0.25">
      <c r="A149" t="s">
        <v>653</v>
      </c>
      <c r="B149">
        <v>2012</v>
      </c>
      <c r="C149" t="s">
        <v>643</v>
      </c>
      <c r="D149">
        <v>71.900000000000006</v>
      </c>
      <c r="E149">
        <v>123</v>
      </c>
      <c r="F149">
        <v>5</v>
      </c>
      <c r="G149">
        <v>0.01</v>
      </c>
      <c r="H149">
        <v>285.61039119999998</v>
      </c>
      <c r="I149">
        <v>88</v>
      </c>
      <c r="J149">
        <v>0</v>
      </c>
      <c r="K149">
        <v>49.7</v>
      </c>
      <c r="L149">
        <v>6</v>
      </c>
      <c r="M149">
        <v>92</v>
      </c>
      <c r="N149">
        <v>5.37</v>
      </c>
      <c r="O149">
        <v>89</v>
      </c>
      <c r="P149">
        <v>0.1</v>
      </c>
      <c r="Q149">
        <v>7496.335728</v>
      </c>
      <c r="R149">
        <v>9295784</v>
      </c>
      <c r="S149">
        <v>2.8</v>
      </c>
      <c r="T149">
        <v>2.8</v>
      </c>
      <c r="U149">
        <v>0.74199999999999999</v>
      </c>
      <c r="V149">
        <v>11.8</v>
      </c>
      <c r="W149" t="e">
        <f ca="1">Data_Completeness(LifeExpectancyData[[#This Row],[Life expectancy]:[Schooling]])</f>
        <v>#NAME?</v>
      </c>
    </row>
    <row r="150" spans="1:23" x14ac:dyDescent="0.25">
      <c r="A150" t="s">
        <v>653</v>
      </c>
      <c r="B150">
        <v>2011</v>
      </c>
      <c r="C150" t="s">
        <v>643</v>
      </c>
      <c r="D150">
        <v>71.599999999999994</v>
      </c>
      <c r="E150">
        <v>125</v>
      </c>
      <c r="F150">
        <v>5</v>
      </c>
      <c r="G150">
        <v>1.98</v>
      </c>
      <c r="H150">
        <v>263.14269899999999</v>
      </c>
      <c r="I150">
        <v>84</v>
      </c>
      <c r="J150">
        <v>0</v>
      </c>
      <c r="K150">
        <v>48.8</v>
      </c>
      <c r="L150">
        <v>6</v>
      </c>
      <c r="M150">
        <v>91</v>
      </c>
      <c r="N150">
        <v>5.0999999999999996</v>
      </c>
      <c r="O150">
        <v>87</v>
      </c>
      <c r="P150">
        <v>0.1</v>
      </c>
      <c r="Q150">
        <v>7189.691229</v>
      </c>
      <c r="R150">
        <v>917382</v>
      </c>
      <c r="S150">
        <v>2.8</v>
      </c>
      <c r="T150">
        <v>2.9</v>
      </c>
      <c r="U150">
        <v>0.74099999999999999</v>
      </c>
      <c r="V150">
        <v>11.7</v>
      </c>
      <c r="W150" t="e">
        <f ca="1">Data_Completeness(LifeExpectancyData[[#This Row],[Life expectancy]:[Schooling]])</f>
        <v>#NAME?</v>
      </c>
    </row>
    <row r="151" spans="1:23" x14ac:dyDescent="0.25">
      <c r="A151" t="s">
        <v>653</v>
      </c>
      <c r="B151">
        <v>2010</v>
      </c>
      <c r="C151" t="s">
        <v>643</v>
      </c>
      <c r="D151">
        <v>71.099999999999994</v>
      </c>
      <c r="E151">
        <v>13</v>
      </c>
      <c r="F151">
        <v>5</v>
      </c>
      <c r="G151">
        <v>1.98</v>
      </c>
      <c r="H151">
        <v>246.56860080000001</v>
      </c>
      <c r="I151">
        <v>8</v>
      </c>
      <c r="J151">
        <v>0</v>
      </c>
      <c r="K151">
        <v>48</v>
      </c>
      <c r="L151">
        <v>6</v>
      </c>
      <c r="M151">
        <v>85</v>
      </c>
      <c r="N151">
        <v>5.33</v>
      </c>
      <c r="O151">
        <v>81</v>
      </c>
      <c r="P151">
        <v>0.1</v>
      </c>
      <c r="Q151">
        <v>5842.8578399999997</v>
      </c>
      <c r="R151">
        <v>954332</v>
      </c>
      <c r="S151">
        <v>2.8</v>
      </c>
      <c r="T151">
        <v>2.9</v>
      </c>
      <c r="U151">
        <v>0.73699999999999999</v>
      </c>
      <c r="V151">
        <v>11.7</v>
      </c>
      <c r="W151" t="e">
        <f ca="1">Data_Completeness(LifeExpectancyData[[#This Row],[Life expectancy]:[Schooling]])</f>
        <v>#NAME?</v>
      </c>
    </row>
    <row r="152" spans="1:23" x14ac:dyDescent="0.25">
      <c r="A152" t="s">
        <v>653</v>
      </c>
      <c r="B152">
        <v>2009</v>
      </c>
      <c r="C152" t="s">
        <v>643</v>
      </c>
      <c r="D152">
        <v>78</v>
      </c>
      <c r="E152">
        <v>132</v>
      </c>
      <c r="F152">
        <v>6</v>
      </c>
      <c r="G152">
        <v>2.1</v>
      </c>
      <c r="H152">
        <v>22.48638351</v>
      </c>
      <c r="I152">
        <v>74</v>
      </c>
      <c r="J152">
        <v>0</v>
      </c>
      <c r="K152">
        <v>47.3</v>
      </c>
      <c r="L152">
        <v>6</v>
      </c>
      <c r="M152">
        <v>84</v>
      </c>
      <c r="N152">
        <v>5.85</v>
      </c>
      <c r="O152">
        <v>81</v>
      </c>
      <c r="P152">
        <v>0.1</v>
      </c>
      <c r="Q152">
        <v>495.29479099999998</v>
      </c>
      <c r="R152">
        <v>8947243</v>
      </c>
      <c r="S152">
        <v>2.8</v>
      </c>
      <c r="T152">
        <v>2.9</v>
      </c>
      <c r="U152">
        <v>0.72799999999999998</v>
      </c>
      <c r="V152">
        <v>11.6</v>
      </c>
      <c r="W152" t="e">
        <f ca="1">Data_Completeness(LifeExpectancyData[[#This Row],[Life expectancy]:[Schooling]])</f>
        <v>#NAME?</v>
      </c>
    </row>
    <row r="153" spans="1:23" x14ac:dyDescent="0.25">
      <c r="A153" t="s">
        <v>653</v>
      </c>
      <c r="B153">
        <v>2008</v>
      </c>
      <c r="C153" t="s">
        <v>643</v>
      </c>
      <c r="D153">
        <v>73</v>
      </c>
      <c r="E153">
        <v>141</v>
      </c>
      <c r="F153">
        <v>6</v>
      </c>
      <c r="G153">
        <v>1.18</v>
      </c>
      <c r="H153">
        <v>206.26161339999999</v>
      </c>
      <c r="I153">
        <v>68</v>
      </c>
      <c r="J153">
        <v>5</v>
      </c>
      <c r="K153">
        <v>46.6</v>
      </c>
      <c r="L153">
        <v>6</v>
      </c>
      <c r="M153">
        <v>85</v>
      </c>
      <c r="N153">
        <v>4.37</v>
      </c>
      <c r="O153">
        <v>81</v>
      </c>
      <c r="P153">
        <v>0.1</v>
      </c>
      <c r="Q153">
        <v>5574.6382000000003</v>
      </c>
      <c r="R153">
        <v>87634</v>
      </c>
      <c r="S153">
        <v>2.8</v>
      </c>
      <c r="T153">
        <v>2.9</v>
      </c>
      <c r="U153">
        <v>0.71899999999999997</v>
      </c>
      <c r="V153">
        <v>11.6</v>
      </c>
      <c r="W153" t="e">
        <f ca="1">Data_Completeness(LifeExpectancyData[[#This Row],[Life expectancy]:[Schooling]])</f>
        <v>#NAME?</v>
      </c>
    </row>
    <row r="154" spans="1:23" x14ac:dyDescent="0.25">
      <c r="A154" t="s">
        <v>653</v>
      </c>
      <c r="B154">
        <v>2007</v>
      </c>
      <c r="C154" t="s">
        <v>643</v>
      </c>
      <c r="D154">
        <v>73</v>
      </c>
      <c r="E154">
        <v>14</v>
      </c>
      <c r="F154">
        <v>6</v>
      </c>
      <c r="G154">
        <v>1.02</v>
      </c>
      <c r="H154">
        <v>176.01071060000001</v>
      </c>
      <c r="I154">
        <v>62</v>
      </c>
      <c r="J154">
        <v>0</v>
      </c>
      <c r="K154">
        <v>45.9</v>
      </c>
      <c r="L154">
        <v>7</v>
      </c>
      <c r="M154">
        <v>81</v>
      </c>
      <c r="N154">
        <v>5.0999999999999996</v>
      </c>
      <c r="O154">
        <v>79</v>
      </c>
      <c r="P154">
        <v>0.1</v>
      </c>
      <c r="Q154">
        <v>3851.4378689999999</v>
      </c>
      <c r="R154">
        <v>85813</v>
      </c>
      <c r="S154">
        <v>2.8</v>
      </c>
      <c r="T154">
        <v>2.9</v>
      </c>
      <c r="U154">
        <v>0.70799999999999996</v>
      </c>
      <c r="V154">
        <v>11.6</v>
      </c>
      <c r="W154" t="e">
        <f ca="1">Data_Completeness(LifeExpectancyData[[#This Row],[Life expectancy]:[Schooling]])</f>
        <v>#NAME?</v>
      </c>
    </row>
    <row r="155" spans="1:23" x14ac:dyDescent="0.25">
      <c r="A155" t="s">
        <v>653</v>
      </c>
      <c r="B155">
        <v>2006</v>
      </c>
      <c r="C155" t="s">
        <v>643</v>
      </c>
      <c r="D155">
        <v>69.2</v>
      </c>
      <c r="E155">
        <v>154</v>
      </c>
      <c r="F155">
        <v>6</v>
      </c>
      <c r="G155">
        <v>0.85</v>
      </c>
      <c r="H155">
        <v>105.6337264</v>
      </c>
      <c r="I155">
        <v>52</v>
      </c>
      <c r="J155">
        <v>222</v>
      </c>
      <c r="K155">
        <v>45.3</v>
      </c>
      <c r="L155">
        <v>7</v>
      </c>
      <c r="M155">
        <v>8</v>
      </c>
      <c r="N155">
        <v>6.17</v>
      </c>
      <c r="O155">
        <v>78</v>
      </c>
      <c r="P155">
        <v>0.1</v>
      </c>
      <c r="Q155">
        <v>2473.8577599999999</v>
      </c>
      <c r="R155">
        <v>848455</v>
      </c>
      <c r="S155">
        <v>2.9</v>
      </c>
      <c r="T155">
        <v>2.9</v>
      </c>
      <c r="U155">
        <v>0.68200000000000005</v>
      </c>
      <c r="V155">
        <v>10.7</v>
      </c>
      <c r="W155" t="e">
        <f ca="1">Data_Completeness(LifeExpectancyData[[#This Row],[Life expectancy]:[Schooling]])</f>
        <v>#NAME?</v>
      </c>
    </row>
    <row r="156" spans="1:23" x14ac:dyDescent="0.25">
      <c r="A156" t="s">
        <v>653</v>
      </c>
      <c r="B156">
        <v>2005</v>
      </c>
      <c r="C156" t="s">
        <v>643</v>
      </c>
      <c r="D156">
        <v>68.400000000000006</v>
      </c>
      <c r="E156">
        <v>162</v>
      </c>
      <c r="F156">
        <v>6</v>
      </c>
      <c r="G156">
        <v>0.73</v>
      </c>
      <c r="H156">
        <v>81.288830849999997</v>
      </c>
      <c r="I156">
        <v>49</v>
      </c>
      <c r="J156">
        <v>1238</v>
      </c>
      <c r="K156">
        <v>44.7</v>
      </c>
      <c r="L156">
        <v>7</v>
      </c>
      <c r="M156">
        <v>79</v>
      </c>
      <c r="N156">
        <v>7.86</v>
      </c>
      <c r="O156">
        <v>75</v>
      </c>
      <c r="P156">
        <v>0.1</v>
      </c>
      <c r="Q156">
        <v>1578.4239</v>
      </c>
      <c r="R156">
        <v>839185</v>
      </c>
      <c r="S156">
        <v>2.9</v>
      </c>
      <c r="T156">
        <v>3</v>
      </c>
      <c r="U156">
        <v>0.67500000000000004</v>
      </c>
      <c r="V156">
        <v>11.2</v>
      </c>
      <c r="W156" t="e">
        <f ca="1">Data_Completeness(LifeExpectancyData[[#This Row],[Life expectancy]:[Schooling]])</f>
        <v>#NAME?</v>
      </c>
    </row>
    <row r="157" spans="1:23" x14ac:dyDescent="0.25">
      <c r="A157" t="s">
        <v>653</v>
      </c>
      <c r="B157">
        <v>2004</v>
      </c>
      <c r="C157" t="s">
        <v>643</v>
      </c>
      <c r="D157">
        <v>68.400000000000006</v>
      </c>
      <c r="E157">
        <v>154</v>
      </c>
      <c r="F157">
        <v>6</v>
      </c>
      <c r="G157">
        <v>0.62</v>
      </c>
      <c r="H157">
        <v>8.5968049600000001</v>
      </c>
      <c r="I157">
        <v>5</v>
      </c>
      <c r="J157">
        <v>827</v>
      </c>
      <c r="K157">
        <v>44.2</v>
      </c>
      <c r="L157">
        <v>8</v>
      </c>
      <c r="M157">
        <v>78</v>
      </c>
      <c r="N157">
        <v>7.92</v>
      </c>
      <c r="O157">
        <v>77</v>
      </c>
      <c r="P157">
        <v>0.1</v>
      </c>
      <c r="Q157">
        <v>145.21629999999999</v>
      </c>
      <c r="R157">
        <v>8365</v>
      </c>
      <c r="S157">
        <v>3</v>
      </c>
      <c r="T157">
        <v>3</v>
      </c>
      <c r="U157">
        <v>0.66800000000000004</v>
      </c>
      <c r="V157">
        <v>11</v>
      </c>
      <c r="W157" t="e">
        <f ca="1">Data_Completeness(LifeExpectancyData[[#This Row],[Life expectancy]:[Schooling]])</f>
        <v>#NAME?</v>
      </c>
    </row>
    <row r="158" spans="1:23" x14ac:dyDescent="0.25">
      <c r="A158" t="s">
        <v>653</v>
      </c>
      <c r="B158">
        <v>2003</v>
      </c>
      <c r="C158" t="s">
        <v>643</v>
      </c>
      <c r="D158">
        <v>67.8</v>
      </c>
      <c r="E158">
        <v>154</v>
      </c>
      <c r="F158">
        <v>7</v>
      </c>
      <c r="G158">
        <v>0.55000000000000004</v>
      </c>
      <c r="H158">
        <v>42.414911830000001</v>
      </c>
      <c r="I158">
        <v>51</v>
      </c>
      <c r="J158">
        <v>1978</v>
      </c>
      <c r="K158">
        <v>43.6</v>
      </c>
      <c r="L158">
        <v>8</v>
      </c>
      <c r="M158">
        <v>79</v>
      </c>
      <c r="N158">
        <v>6.56</v>
      </c>
      <c r="O158">
        <v>77</v>
      </c>
      <c r="P158">
        <v>0.1</v>
      </c>
      <c r="Q158">
        <v>883.64399649999996</v>
      </c>
      <c r="R158">
        <v>82341</v>
      </c>
      <c r="S158">
        <v>3</v>
      </c>
      <c r="T158">
        <v>3</v>
      </c>
      <c r="U158">
        <v>0.65900000000000003</v>
      </c>
      <c r="V158">
        <v>10.8</v>
      </c>
      <c r="W158" t="e">
        <f ca="1">Data_Completeness(LifeExpectancyData[[#This Row],[Life expectancy]:[Schooling]])</f>
        <v>#NAME?</v>
      </c>
    </row>
    <row r="159" spans="1:23" x14ac:dyDescent="0.25">
      <c r="A159" t="s">
        <v>653</v>
      </c>
      <c r="B159">
        <v>2002</v>
      </c>
      <c r="C159" t="s">
        <v>643</v>
      </c>
      <c r="D159">
        <v>67.8</v>
      </c>
      <c r="E159">
        <v>146</v>
      </c>
      <c r="F159">
        <v>7</v>
      </c>
      <c r="G159">
        <v>0.55000000000000004</v>
      </c>
      <c r="H159">
        <v>39.332536869999998</v>
      </c>
      <c r="I159">
        <v>5</v>
      </c>
      <c r="J159">
        <v>4353</v>
      </c>
      <c r="K159">
        <v>43.1</v>
      </c>
      <c r="L159">
        <v>9</v>
      </c>
      <c r="M159">
        <v>8</v>
      </c>
      <c r="N159">
        <v>4.47</v>
      </c>
      <c r="O159">
        <v>76</v>
      </c>
      <c r="P159">
        <v>0.1</v>
      </c>
      <c r="Q159">
        <v>763.73857999999996</v>
      </c>
      <c r="R159">
        <v>817195</v>
      </c>
      <c r="S159">
        <v>3.1</v>
      </c>
      <c r="T159">
        <v>3.1</v>
      </c>
      <c r="U159">
        <v>0.65100000000000002</v>
      </c>
      <c r="V159">
        <v>10.6</v>
      </c>
      <c r="W159" t="e">
        <f ca="1">Data_Completeness(LifeExpectancyData[[#This Row],[Life expectancy]:[Schooling]])</f>
        <v>#NAME?</v>
      </c>
    </row>
    <row r="160" spans="1:23" x14ac:dyDescent="0.25">
      <c r="A160" t="s">
        <v>653</v>
      </c>
      <c r="B160">
        <v>2001</v>
      </c>
      <c r="C160" t="s">
        <v>643</v>
      </c>
      <c r="D160">
        <v>67.5</v>
      </c>
      <c r="E160">
        <v>151</v>
      </c>
      <c r="F160">
        <v>8</v>
      </c>
      <c r="G160">
        <v>0.51</v>
      </c>
      <c r="H160">
        <v>4.1041900770000002</v>
      </c>
      <c r="J160">
        <v>574</v>
      </c>
      <c r="K160">
        <v>42.6</v>
      </c>
      <c r="L160">
        <v>10</v>
      </c>
      <c r="M160">
        <v>77</v>
      </c>
      <c r="N160">
        <v>4.4800000000000004</v>
      </c>
      <c r="O160">
        <v>77</v>
      </c>
      <c r="P160">
        <v>0.1</v>
      </c>
      <c r="Q160">
        <v>73.683843400000001</v>
      </c>
      <c r="R160">
        <v>81112</v>
      </c>
      <c r="S160">
        <v>3.1</v>
      </c>
      <c r="T160">
        <v>3.1</v>
      </c>
      <c r="U160">
        <v>0.64200000000000002</v>
      </c>
      <c r="V160">
        <v>10.4</v>
      </c>
      <c r="W160" t="e">
        <f ca="1">Data_Completeness(LifeExpectancyData[[#This Row],[Life expectancy]:[Schooling]])</f>
        <v>#NAME?</v>
      </c>
    </row>
    <row r="161" spans="1:23" x14ac:dyDescent="0.25">
      <c r="A161" t="s">
        <v>653</v>
      </c>
      <c r="B161">
        <v>2000</v>
      </c>
      <c r="C161" t="s">
        <v>643</v>
      </c>
      <c r="D161">
        <v>66.599999999999994</v>
      </c>
      <c r="E161">
        <v>16</v>
      </c>
      <c r="F161">
        <v>9</v>
      </c>
      <c r="G161">
        <v>0.65</v>
      </c>
      <c r="H161">
        <v>35.094626439999999</v>
      </c>
      <c r="J161">
        <v>210</v>
      </c>
      <c r="K161">
        <v>42.1</v>
      </c>
      <c r="L161">
        <v>11</v>
      </c>
      <c r="M161">
        <v>75</v>
      </c>
      <c r="N161">
        <v>4.67</v>
      </c>
      <c r="O161">
        <v>76</v>
      </c>
      <c r="P161">
        <v>0.1</v>
      </c>
      <c r="Q161">
        <v>655.97432600000002</v>
      </c>
      <c r="R161">
        <v>8486</v>
      </c>
      <c r="S161">
        <v>3.2</v>
      </c>
      <c r="T161">
        <v>3.1</v>
      </c>
      <c r="U161">
        <v>0.63600000000000001</v>
      </c>
      <c r="V161">
        <v>10.1</v>
      </c>
      <c r="W161" t="e">
        <f ca="1">Data_Completeness(LifeExpectancyData[[#This Row],[Life expectancy]:[Schooling]])</f>
        <v>#NAME?</v>
      </c>
    </row>
    <row r="162" spans="1:23" x14ac:dyDescent="0.25">
      <c r="A162" t="s">
        <v>654</v>
      </c>
      <c r="B162">
        <v>2015</v>
      </c>
      <c r="C162" t="s">
        <v>643</v>
      </c>
      <c r="D162">
        <v>76.099999999999994</v>
      </c>
      <c r="E162">
        <v>147</v>
      </c>
      <c r="F162">
        <v>0</v>
      </c>
      <c r="H162">
        <v>0</v>
      </c>
      <c r="I162">
        <v>95</v>
      </c>
      <c r="J162">
        <v>0</v>
      </c>
      <c r="K162">
        <v>64.5</v>
      </c>
      <c r="L162">
        <v>0</v>
      </c>
      <c r="M162">
        <v>95</v>
      </c>
      <c r="O162">
        <v>95</v>
      </c>
      <c r="P162">
        <v>0.1</v>
      </c>
      <c r="S162">
        <v>2.5</v>
      </c>
      <c r="T162">
        <v>2.5</v>
      </c>
      <c r="U162">
        <v>0.79</v>
      </c>
      <c r="V162">
        <v>12.6</v>
      </c>
      <c r="W162" t="e">
        <f ca="1">Data_Completeness(LifeExpectancyData[[#This Row],[Life expectancy]:[Schooling]])</f>
        <v>#NAME?</v>
      </c>
    </row>
    <row r="163" spans="1:23" x14ac:dyDescent="0.25">
      <c r="A163" t="s">
        <v>654</v>
      </c>
      <c r="B163">
        <v>2014</v>
      </c>
      <c r="C163" t="s">
        <v>643</v>
      </c>
      <c r="D163">
        <v>75.400000000000006</v>
      </c>
      <c r="E163">
        <v>16</v>
      </c>
      <c r="F163">
        <v>0</v>
      </c>
      <c r="G163">
        <v>9.4499999999999993</v>
      </c>
      <c r="H163">
        <v>0</v>
      </c>
      <c r="I163">
        <v>96</v>
      </c>
      <c r="J163">
        <v>0</v>
      </c>
      <c r="K163">
        <v>63.8</v>
      </c>
      <c r="L163">
        <v>0</v>
      </c>
      <c r="M163">
        <v>96</v>
      </c>
      <c r="N163">
        <v>7.74</v>
      </c>
      <c r="O163">
        <v>96</v>
      </c>
      <c r="P163">
        <v>0.1</v>
      </c>
      <c r="S163">
        <v>2.5</v>
      </c>
      <c r="T163">
        <v>2.5</v>
      </c>
      <c r="U163">
        <v>0.78900000000000003</v>
      </c>
      <c r="V163">
        <v>12.6</v>
      </c>
      <c r="W163" t="e">
        <f ca="1">Data_Completeness(LifeExpectancyData[[#This Row],[Life expectancy]:[Schooling]])</f>
        <v>#NAME?</v>
      </c>
    </row>
    <row r="164" spans="1:23" x14ac:dyDescent="0.25">
      <c r="A164" t="s">
        <v>654</v>
      </c>
      <c r="B164">
        <v>2013</v>
      </c>
      <c r="C164" t="s">
        <v>643</v>
      </c>
      <c r="D164">
        <v>74.8</v>
      </c>
      <c r="E164">
        <v>172</v>
      </c>
      <c r="F164">
        <v>0</v>
      </c>
      <c r="G164">
        <v>9.42</v>
      </c>
      <c r="H164">
        <v>0</v>
      </c>
      <c r="I164">
        <v>97</v>
      </c>
      <c r="J164">
        <v>0</v>
      </c>
      <c r="K164">
        <v>63.2</v>
      </c>
      <c r="L164">
        <v>0</v>
      </c>
      <c r="M164">
        <v>97</v>
      </c>
      <c r="N164">
        <v>7.5</v>
      </c>
      <c r="O164">
        <v>97</v>
      </c>
      <c r="P164">
        <v>0.1</v>
      </c>
      <c r="S164">
        <v>2.5</v>
      </c>
      <c r="T164">
        <v>2.5</v>
      </c>
      <c r="U164">
        <v>0.79</v>
      </c>
      <c r="V164">
        <v>12.6</v>
      </c>
      <c r="W164" t="e">
        <f ca="1">Data_Completeness(LifeExpectancyData[[#This Row],[Life expectancy]:[Schooling]])</f>
        <v>#NAME?</v>
      </c>
    </row>
    <row r="165" spans="1:23" x14ac:dyDescent="0.25">
      <c r="A165" t="s">
        <v>654</v>
      </c>
      <c r="B165">
        <v>2012</v>
      </c>
      <c r="C165" t="s">
        <v>643</v>
      </c>
      <c r="D165">
        <v>74.900000000000006</v>
      </c>
      <c r="E165">
        <v>167</v>
      </c>
      <c r="F165">
        <v>0</v>
      </c>
      <c r="G165">
        <v>9.5</v>
      </c>
      <c r="H165">
        <v>0</v>
      </c>
      <c r="I165">
        <v>96</v>
      </c>
      <c r="J165">
        <v>0</v>
      </c>
      <c r="K165">
        <v>62.6</v>
      </c>
      <c r="L165">
        <v>0</v>
      </c>
      <c r="M165">
        <v>99</v>
      </c>
      <c r="N165">
        <v>7.43</v>
      </c>
      <c r="O165">
        <v>98</v>
      </c>
      <c r="P165">
        <v>0.2</v>
      </c>
      <c r="S165">
        <v>2.5</v>
      </c>
      <c r="T165">
        <v>2.5</v>
      </c>
      <c r="U165">
        <v>0.78900000000000003</v>
      </c>
      <c r="V165">
        <v>12.6</v>
      </c>
      <c r="W165" t="e">
        <f ca="1">Data_Completeness(LifeExpectancyData[[#This Row],[Life expectancy]:[Schooling]])</f>
        <v>#NAME?</v>
      </c>
    </row>
    <row r="166" spans="1:23" x14ac:dyDescent="0.25">
      <c r="A166" t="s">
        <v>654</v>
      </c>
      <c r="B166">
        <v>2011</v>
      </c>
      <c r="C166" t="s">
        <v>643</v>
      </c>
      <c r="D166">
        <v>75</v>
      </c>
      <c r="E166">
        <v>162</v>
      </c>
      <c r="F166">
        <v>0</v>
      </c>
      <c r="G166">
        <v>9.34</v>
      </c>
      <c r="H166">
        <v>0</v>
      </c>
      <c r="I166">
        <v>95</v>
      </c>
      <c r="J166">
        <v>0</v>
      </c>
      <c r="K166">
        <v>62</v>
      </c>
      <c r="L166">
        <v>0</v>
      </c>
      <c r="M166">
        <v>97</v>
      </c>
      <c r="N166">
        <v>7.63</v>
      </c>
      <c r="O166">
        <v>98</v>
      </c>
      <c r="P166">
        <v>0.1</v>
      </c>
      <c r="S166">
        <v>2.5</v>
      </c>
      <c r="T166">
        <v>2.5</v>
      </c>
      <c r="U166">
        <v>0.78800000000000003</v>
      </c>
      <c r="V166">
        <v>12.6</v>
      </c>
      <c r="W166" t="e">
        <f ca="1">Data_Completeness(LifeExpectancyData[[#This Row],[Life expectancy]:[Schooling]])</f>
        <v>#NAME?</v>
      </c>
    </row>
    <row r="167" spans="1:23" x14ac:dyDescent="0.25">
      <c r="A167" t="s">
        <v>654</v>
      </c>
      <c r="B167">
        <v>2010</v>
      </c>
      <c r="C167" t="s">
        <v>643</v>
      </c>
      <c r="D167">
        <v>75</v>
      </c>
      <c r="E167">
        <v>161</v>
      </c>
      <c r="F167">
        <v>0</v>
      </c>
      <c r="G167">
        <v>9.19</v>
      </c>
      <c r="H167">
        <v>0</v>
      </c>
      <c r="I167">
        <v>98</v>
      </c>
      <c r="J167">
        <v>0</v>
      </c>
      <c r="K167">
        <v>61.3</v>
      </c>
      <c r="L167">
        <v>0</v>
      </c>
      <c r="M167">
        <v>97</v>
      </c>
      <c r="N167">
        <v>7.44</v>
      </c>
      <c r="O167">
        <v>99</v>
      </c>
      <c r="P167">
        <v>0.2</v>
      </c>
      <c r="S167">
        <v>2.5</v>
      </c>
      <c r="T167">
        <v>2.5</v>
      </c>
      <c r="U167">
        <v>0.78800000000000003</v>
      </c>
      <c r="V167">
        <v>12.6</v>
      </c>
      <c r="W167" t="e">
        <f ca="1">Data_Completeness(LifeExpectancyData[[#This Row],[Life expectancy]:[Schooling]])</f>
        <v>#NAME?</v>
      </c>
    </row>
    <row r="168" spans="1:23" x14ac:dyDescent="0.25">
      <c r="A168" t="s">
        <v>654</v>
      </c>
      <c r="B168">
        <v>2009</v>
      </c>
      <c r="C168" t="s">
        <v>643</v>
      </c>
      <c r="D168">
        <v>74.599999999999994</v>
      </c>
      <c r="E168">
        <v>168</v>
      </c>
      <c r="F168">
        <v>0</v>
      </c>
      <c r="G168">
        <v>9.2899999999999991</v>
      </c>
      <c r="H168">
        <v>0</v>
      </c>
      <c r="I168">
        <v>95</v>
      </c>
      <c r="J168">
        <v>0</v>
      </c>
      <c r="K168">
        <v>6.7</v>
      </c>
      <c r="L168">
        <v>0</v>
      </c>
      <c r="M168">
        <v>97</v>
      </c>
      <c r="N168">
        <v>7.43</v>
      </c>
      <c r="O168">
        <v>96</v>
      </c>
      <c r="P168">
        <v>0.1</v>
      </c>
      <c r="S168">
        <v>2.5</v>
      </c>
      <c r="T168">
        <v>2.5</v>
      </c>
      <c r="U168">
        <v>0.79100000000000004</v>
      </c>
      <c r="V168">
        <v>12.6</v>
      </c>
      <c r="W168" t="e">
        <f ca="1">Data_Completeness(LifeExpectancyData[[#This Row],[Life expectancy]:[Schooling]])</f>
        <v>#NAME?</v>
      </c>
    </row>
    <row r="169" spans="1:23" x14ac:dyDescent="0.25">
      <c r="A169" t="s">
        <v>654</v>
      </c>
      <c r="B169">
        <v>2008</v>
      </c>
      <c r="C169" t="s">
        <v>643</v>
      </c>
      <c r="D169">
        <v>74.5</v>
      </c>
      <c r="E169">
        <v>167</v>
      </c>
      <c r="F169">
        <v>0</v>
      </c>
      <c r="G169">
        <v>10.15</v>
      </c>
      <c r="H169">
        <v>0</v>
      </c>
      <c r="I169">
        <v>9</v>
      </c>
      <c r="J169">
        <v>0</v>
      </c>
      <c r="K169">
        <v>6.1</v>
      </c>
      <c r="L169">
        <v>0</v>
      </c>
      <c r="M169">
        <v>93</v>
      </c>
      <c r="N169">
        <v>7.3</v>
      </c>
      <c r="O169">
        <v>93</v>
      </c>
      <c r="P169">
        <v>0.1</v>
      </c>
      <c r="S169">
        <v>2.5</v>
      </c>
      <c r="T169">
        <v>2.5</v>
      </c>
      <c r="U169">
        <v>0.79100000000000004</v>
      </c>
      <c r="V169">
        <v>12.6</v>
      </c>
      <c r="W169" t="e">
        <f ca="1">Data_Completeness(LifeExpectancyData[[#This Row],[Life expectancy]:[Schooling]])</f>
        <v>#NAME?</v>
      </c>
    </row>
    <row r="170" spans="1:23" x14ac:dyDescent="0.25">
      <c r="A170" t="s">
        <v>654</v>
      </c>
      <c r="B170">
        <v>2007</v>
      </c>
      <c r="C170" t="s">
        <v>643</v>
      </c>
      <c r="D170">
        <v>74.400000000000006</v>
      </c>
      <c r="E170">
        <v>167</v>
      </c>
      <c r="F170">
        <v>0</v>
      </c>
      <c r="G170">
        <v>10.75</v>
      </c>
      <c r="H170">
        <v>0</v>
      </c>
      <c r="I170">
        <v>93</v>
      </c>
      <c r="J170">
        <v>0</v>
      </c>
      <c r="K170">
        <v>59.4</v>
      </c>
      <c r="L170">
        <v>0</v>
      </c>
      <c r="M170">
        <v>95</v>
      </c>
      <c r="N170">
        <v>7.8</v>
      </c>
      <c r="O170">
        <v>95</v>
      </c>
      <c r="P170">
        <v>0.1</v>
      </c>
      <c r="S170">
        <v>2.5</v>
      </c>
      <c r="T170">
        <v>2.5</v>
      </c>
      <c r="U170">
        <v>0.79</v>
      </c>
      <c r="V170">
        <v>12.5</v>
      </c>
      <c r="W170" t="e">
        <f ca="1">Data_Completeness(LifeExpectancyData[[#This Row],[Life expectancy]:[Schooling]])</f>
        <v>#NAME?</v>
      </c>
    </row>
    <row r="171" spans="1:23" x14ac:dyDescent="0.25">
      <c r="A171" t="s">
        <v>654</v>
      </c>
      <c r="B171">
        <v>2006</v>
      </c>
      <c r="C171" t="s">
        <v>643</v>
      </c>
      <c r="D171">
        <v>74.2</v>
      </c>
      <c r="E171">
        <v>171</v>
      </c>
      <c r="F171">
        <v>0</v>
      </c>
      <c r="G171">
        <v>11.07</v>
      </c>
      <c r="H171">
        <v>0</v>
      </c>
      <c r="I171">
        <v>96</v>
      </c>
      <c r="J171">
        <v>0</v>
      </c>
      <c r="K171">
        <v>58.7</v>
      </c>
      <c r="L171">
        <v>0</v>
      </c>
      <c r="M171">
        <v>94</v>
      </c>
      <c r="N171">
        <v>6.93</v>
      </c>
      <c r="O171">
        <v>95</v>
      </c>
      <c r="P171">
        <v>0.1</v>
      </c>
      <c r="S171">
        <v>2.5</v>
      </c>
      <c r="T171">
        <v>2.5</v>
      </c>
      <c r="U171">
        <v>0.78800000000000003</v>
      </c>
      <c r="V171">
        <v>12.4</v>
      </c>
      <c r="W171" t="e">
        <f ca="1">Data_Completeness(LifeExpectancyData[[#This Row],[Life expectancy]:[Schooling]])</f>
        <v>#NAME?</v>
      </c>
    </row>
    <row r="172" spans="1:23" x14ac:dyDescent="0.25">
      <c r="A172" t="s">
        <v>654</v>
      </c>
      <c r="B172">
        <v>2005</v>
      </c>
      <c r="C172" t="s">
        <v>643</v>
      </c>
      <c r="D172">
        <v>74.099999999999994</v>
      </c>
      <c r="E172">
        <v>172</v>
      </c>
      <c r="F172">
        <v>0</v>
      </c>
      <c r="G172">
        <v>10.49</v>
      </c>
      <c r="H172">
        <v>0</v>
      </c>
      <c r="I172">
        <v>93</v>
      </c>
      <c r="J172">
        <v>0</v>
      </c>
      <c r="K172">
        <v>58.1</v>
      </c>
      <c r="L172">
        <v>0</v>
      </c>
      <c r="M172">
        <v>93</v>
      </c>
      <c r="N172">
        <v>5.95</v>
      </c>
      <c r="O172">
        <v>93</v>
      </c>
      <c r="P172">
        <v>0.1</v>
      </c>
      <c r="S172">
        <v>2.6</v>
      </c>
      <c r="T172">
        <v>2.5</v>
      </c>
      <c r="U172">
        <v>0.78600000000000003</v>
      </c>
      <c r="V172">
        <v>12.4</v>
      </c>
      <c r="W172" t="e">
        <f ca="1">Data_Completeness(LifeExpectancyData[[#This Row],[Life expectancy]:[Schooling]])</f>
        <v>#NAME?</v>
      </c>
    </row>
    <row r="173" spans="1:23" x14ac:dyDescent="0.25">
      <c r="A173" t="s">
        <v>654</v>
      </c>
      <c r="B173">
        <v>2004</v>
      </c>
      <c r="C173" t="s">
        <v>643</v>
      </c>
      <c r="D173">
        <v>73.8</v>
      </c>
      <c r="E173">
        <v>174</v>
      </c>
      <c r="F173">
        <v>0</v>
      </c>
      <c r="G173">
        <v>10.1</v>
      </c>
      <c r="H173">
        <v>0</v>
      </c>
      <c r="I173">
        <v>93</v>
      </c>
      <c r="J173">
        <v>0</v>
      </c>
      <c r="K173">
        <v>57.4</v>
      </c>
      <c r="L173">
        <v>0</v>
      </c>
      <c r="M173">
        <v>92</v>
      </c>
      <c r="N173">
        <v>6.2</v>
      </c>
      <c r="O173">
        <v>93</v>
      </c>
      <c r="P173">
        <v>0.1</v>
      </c>
      <c r="S173">
        <v>2.6</v>
      </c>
      <c r="T173">
        <v>2.5</v>
      </c>
      <c r="U173">
        <v>0.78400000000000003</v>
      </c>
      <c r="V173">
        <v>12.3</v>
      </c>
      <c r="W173" t="e">
        <f ca="1">Data_Completeness(LifeExpectancyData[[#This Row],[Life expectancy]:[Schooling]])</f>
        <v>#NAME?</v>
      </c>
    </row>
    <row r="174" spans="1:23" x14ac:dyDescent="0.25">
      <c r="A174" t="s">
        <v>654</v>
      </c>
      <c r="B174">
        <v>2003</v>
      </c>
      <c r="C174" t="s">
        <v>643</v>
      </c>
      <c r="D174">
        <v>73.2</v>
      </c>
      <c r="E174">
        <v>189</v>
      </c>
      <c r="F174">
        <v>0</v>
      </c>
      <c r="G174">
        <v>10.68</v>
      </c>
      <c r="H174">
        <v>0</v>
      </c>
      <c r="I174">
        <v>88</v>
      </c>
      <c r="J174">
        <v>0</v>
      </c>
      <c r="K174">
        <v>56.7</v>
      </c>
      <c r="L174">
        <v>0</v>
      </c>
      <c r="M174">
        <v>93</v>
      </c>
      <c r="N174">
        <v>5.62</v>
      </c>
      <c r="O174">
        <v>92</v>
      </c>
      <c r="P174">
        <v>0.1</v>
      </c>
      <c r="S174">
        <v>2.6</v>
      </c>
      <c r="T174">
        <v>2.5</v>
      </c>
      <c r="U174">
        <v>0.78300000000000003</v>
      </c>
      <c r="V174">
        <v>12.2</v>
      </c>
      <c r="W174" t="e">
        <f ca="1">Data_Completeness(LifeExpectancyData[[#This Row],[Life expectancy]:[Schooling]])</f>
        <v>#NAME?</v>
      </c>
    </row>
    <row r="175" spans="1:23" x14ac:dyDescent="0.25">
      <c r="A175" t="s">
        <v>654</v>
      </c>
      <c r="B175">
        <v>2002</v>
      </c>
      <c r="C175" t="s">
        <v>643</v>
      </c>
      <c r="D175">
        <v>73.099999999999994</v>
      </c>
      <c r="E175">
        <v>19</v>
      </c>
      <c r="F175">
        <v>0</v>
      </c>
      <c r="G175">
        <v>10.85</v>
      </c>
      <c r="H175">
        <v>0</v>
      </c>
      <c r="I175">
        <v>89</v>
      </c>
      <c r="J175">
        <v>0</v>
      </c>
      <c r="K175">
        <v>56</v>
      </c>
      <c r="L175">
        <v>0</v>
      </c>
      <c r="M175">
        <v>93</v>
      </c>
      <c r="N175">
        <v>5.26</v>
      </c>
      <c r="O175">
        <v>94</v>
      </c>
      <c r="P175">
        <v>0.1</v>
      </c>
      <c r="S175">
        <v>2.6</v>
      </c>
      <c r="T175">
        <v>2.6</v>
      </c>
      <c r="U175">
        <v>0.78100000000000003</v>
      </c>
      <c r="V175">
        <v>12.1</v>
      </c>
      <c r="W175" t="e">
        <f ca="1">Data_Completeness(LifeExpectancyData[[#This Row],[Life expectancy]:[Schooling]])</f>
        <v>#NAME?</v>
      </c>
    </row>
    <row r="176" spans="1:23" x14ac:dyDescent="0.25">
      <c r="A176" t="s">
        <v>654</v>
      </c>
      <c r="B176">
        <v>2001</v>
      </c>
      <c r="C176" t="s">
        <v>643</v>
      </c>
      <c r="D176">
        <v>72.900000000000006</v>
      </c>
      <c r="E176">
        <v>189</v>
      </c>
      <c r="F176">
        <v>0</v>
      </c>
      <c r="G176">
        <v>11.64</v>
      </c>
      <c r="H176">
        <v>0</v>
      </c>
      <c r="I176">
        <v>21</v>
      </c>
      <c r="J176">
        <v>0</v>
      </c>
      <c r="K176">
        <v>55.2</v>
      </c>
      <c r="L176">
        <v>0</v>
      </c>
      <c r="M176">
        <v>98</v>
      </c>
      <c r="N176">
        <v>5.15</v>
      </c>
      <c r="O176">
        <v>99</v>
      </c>
      <c r="P176">
        <v>0.2</v>
      </c>
      <c r="S176">
        <v>2.7</v>
      </c>
      <c r="T176">
        <v>2.6</v>
      </c>
      <c r="U176">
        <v>0.77900000000000003</v>
      </c>
      <c r="V176">
        <v>12.1</v>
      </c>
      <c r="W176" t="e">
        <f ca="1">Data_Completeness(LifeExpectancyData[[#This Row],[Life expectancy]:[Schooling]])</f>
        <v>#NAME?</v>
      </c>
    </row>
    <row r="177" spans="1:23" x14ac:dyDescent="0.25">
      <c r="A177" t="s">
        <v>654</v>
      </c>
      <c r="B177">
        <v>2000</v>
      </c>
      <c r="C177" t="s">
        <v>643</v>
      </c>
      <c r="D177">
        <v>72.599999999999994</v>
      </c>
      <c r="E177">
        <v>192</v>
      </c>
      <c r="F177">
        <v>0</v>
      </c>
      <c r="G177">
        <v>12.15</v>
      </c>
      <c r="H177">
        <v>0</v>
      </c>
      <c r="J177">
        <v>0</v>
      </c>
      <c r="K177">
        <v>54.4</v>
      </c>
      <c r="L177">
        <v>0</v>
      </c>
      <c r="M177">
        <v>91</v>
      </c>
      <c r="N177">
        <v>5.21</v>
      </c>
      <c r="O177">
        <v>99</v>
      </c>
      <c r="P177">
        <v>0.1</v>
      </c>
      <c r="S177">
        <v>2.7</v>
      </c>
      <c r="T177">
        <v>2.6</v>
      </c>
      <c r="U177">
        <v>0</v>
      </c>
      <c r="V177">
        <v>12</v>
      </c>
      <c r="W177" t="e">
        <f ca="1">Data_Completeness(LifeExpectancyData[[#This Row],[Life expectancy]:[Schooling]])</f>
        <v>#NAME?</v>
      </c>
    </row>
    <row r="178" spans="1:23" x14ac:dyDescent="0.25">
      <c r="A178" t="s">
        <v>655</v>
      </c>
      <c r="B178">
        <v>2015</v>
      </c>
      <c r="C178" t="s">
        <v>643</v>
      </c>
      <c r="D178">
        <v>76.900000000000006</v>
      </c>
      <c r="E178">
        <v>69</v>
      </c>
      <c r="F178">
        <v>0</v>
      </c>
      <c r="H178">
        <v>0</v>
      </c>
      <c r="I178">
        <v>98</v>
      </c>
      <c r="J178">
        <v>0</v>
      </c>
      <c r="K178">
        <v>63.6</v>
      </c>
      <c r="L178">
        <v>0</v>
      </c>
      <c r="M178">
        <v>98</v>
      </c>
      <c r="O178">
        <v>98</v>
      </c>
      <c r="P178">
        <v>0.1</v>
      </c>
      <c r="Q178">
        <v>22688.878239999998</v>
      </c>
      <c r="S178">
        <v>6.2</v>
      </c>
      <c r="T178">
        <v>6.1</v>
      </c>
      <c r="U178">
        <v>0.82299999999999995</v>
      </c>
      <c r="V178">
        <v>14.5</v>
      </c>
      <c r="W178" t="e">
        <f ca="1">Data_Completeness(LifeExpectancyData[[#This Row],[Life expectancy]:[Schooling]])</f>
        <v>#NAME?</v>
      </c>
    </row>
    <row r="179" spans="1:23" x14ac:dyDescent="0.25">
      <c r="A179" t="s">
        <v>655</v>
      </c>
      <c r="B179">
        <v>2014</v>
      </c>
      <c r="C179" t="s">
        <v>643</v>
      </c>
      <c r="D179">
        <v>76.8</v>
      </c>
      <c r="E179">
        <v>7</v>
      </c>
      <c r="F179">
        <v>0</v>
      </c>
      <c r="G179">
        <v>1.57</v>
      </c>
      <c r="H179">
        <v>367.25567419999999</v>
      </c>
      <c r="I179">
        <v>98</v>
      </c>
      <c r="J179">
        <v>46</v>
      </c>
      <c r="K179">
        <v>62.9</v>
      </c>
      <c r="L179">
        <v>0</v>
      </c>
      <c r="M179">
        <v>98</v>
      </c>
      <c r="N179">
        <v>4.9800000000000004</v>
      </c>
      <c r="O179">
        <v>98</v>
      </c>
      <c r="P179">
        <v>0.1</v>
      </c>
      <c r="Q179">
        <v>24983.379199999999</v>
      </c>
      <c r="S179">
        <v>6.1</v>
      </c>
      <c r="T179">
        <v>6</v>
      </c>
      <c r="U179">
        <v>0.82</v>
      </c>
      <c r="V179">
        <v>14.5</v>
      </c>
      <c r="W179" t="e">
        <f ca="1">Data_Completeness(LifeExpectancyData[[#This Row],[Life expectancy]:[Schooling]])</f>
        <v>#NAME?</v>
      </c>
    </row>
    <row r="180" spans="1:23" x14ac:dyDescent="0.25">
      <c r="A180" t="s">
        <v>655</v>
      </c>
      <c r="B180">
        <v>2013</v>
      </c>
      <c r="C180" t="s">
        <v>643</v>
      </c>
      <c r="D180">
        <v>76.7</v>
      </c>
      <c r="E180">
        <v>7</v>
      </c>
      <c r="F180">
        <v>0</v>
      </c>
      <c r="G180">
        <v>1.65</v>
      </c>
      <c r="H180">
        <v>3.9686959819999998</v>
      </c>
      <c r="I180">
        <v>99</v>
      </c>
      <c r="J180">
        <v>0</v>
      </c>
      <c r="K180">
        <v>62.2</v>
      </c>
      <c r="L180">
        <v>0</v>
      </c>
      <c r="M180">
        <v>99</v>
      </c>
      <c r="N180">
        <v>4.6900000000000004</v>
      </c>
      <c r="O180">
        <v>99</v>
      </c>
      <c r="P180">
        <v>0.1</v>
      </c>
      <c r="Q180">
        <v>251.18329</v>
      </c>
      <c r="S180">
        <v>6.1</v>
      </c>
      <c r="T180">
        <v>6</v>
      </c>
      <c r="U180">
        <v>0.81499999999999995</v>
      </c>
      <c r="V180">
        <v>14.5</v>
      </c>
      <c r="W180" t="e">
        <f ca="1">Data_Completeness(LifeExpectancyData[[#This Row],[Life expectancy]:[Schooling]])</f>
        <v>#NAME?</v>
      </c>
    </row>
    <row r="181" spans="1:23" x14ac:dyDescent="0.25">
      <c r="A181" t="s">
        <v>655</v>
      </c>
      <c r="B181">
        <v>2012</v>
      </c>
      <c r="C181" t="s">
        <v>643</v>
      </c>
      <c r="D181">
        <v>76.5</v>
      </c>
      <c r="E181">
        <v>71</v>
      </c>
      <c r="F181">
        <v>0</v>
      </c>
      <c r="G181">
        <v>1.7</v>
      </c>
      <c r="H181">
        <v>2211.2157779999998</v>
      </c>
      <c r="I181">
        <v>99</v>
      </c>
      <c r="J181">
        <v>0</v>
      </c>
      <c r="K181">
        <v>61.5</v>
      </c>
      <c r="L181">
        <v>0</v>
      </c>
      <c r="M181">
        <v>99</v>
      </c>
      <c r="N181">
        <v>4.37</v>
      </c>
      <c r="O181">
        <v>99</v>
      </c>
      <c r="P181">
        <v>0.1</v>
      </c>
      <c r="Q181">
        <v>23649.366610000001</v>
      </c>
      <c r="S181">
        <v>6.1</v>
      </c>
      <c r="T181">
        <v>6</v>
      </c>
      <c r="U181">
        <v>0.81200000000000006</v>
      </c>
      <c r="V181">
        <v>14.5</v>
      </c>
      <c r="W181" t="e">
        <f ca="1">Data_Completeness(LifeExpectancyData[[#This Row],[Life expectancy]:[Schooling]])</f>
        <v>#NAME?</v>
      </c>
    </row>
    <row r="182" spans="1:23" x14ac:dyDescent="0.25">
      <c r="A182" t="s">
        <v>655</v>
      </c>
      <c r="B182">
        <v>2011</v>
      </c>
      <c r="C182" t="s">
        <v>643</v>
      </c>
      <c r="D182">
        <v>76.099999999999994</v>
      </c>
      <c r="E182">
        <v>76</v>
      </c>
      <c r="F182">
        <v>0</v>
      </c>
      <c r="G182">
        <v>1.66</v>
      </c>
      <c r="H182">
        <v>197.7734681</v>
      </c>
      <c r="I182">
        <v>99</v>
      </c>
      <c r="J182">
        <v>0</v>
      </c>
      <c r="K182">
        <v>6.8</v>
      </c>
      <c r="L182">
        <v>0</v>
      </c>
      <c r="M182">
        <v>99</v>
      </c>
      <c r="N182">
        <v>3.4</v>
      </c>
      <c r="O182">
        <v>99</v>
      </c>
      <c r="P182">
        <v>0.1</v>
      </c>
      <c r="Q182">
        <v>2281.1242000000002</v>
      </c>
      <c r="S182">
        <v>6.1</v>
      </c>
      <c r="T182">
        <v>6</v>
      </c>
      <c r="U182">
        <v>0.81200000000000006</v>
      </c>
      <c r="V182">
        <v>14.4</v>
      </c>
      <c r="W182" t="e">
        <f ca="1">Data_Completeness(LifeExpectancyData[[#This Row],[Life expectancy]:[Schooling]])</f>
        <v>#NAME?</v>
      </c>
    </row>
    <row r="183" spans="1:23" x14ac:dyDescent="0.25">
      <c r="A183" t="s">
        <v>655</v>
      </c>
      <c r="B183">
        <v>2010</v>
      </c>
      <c r="C183" t="s">
        <v>643</v>
      </c>
      <c r="D183">
        <v>76.099999999999994</v>
      </c>
      <c r="E183">
        <v>73</v>
      </c>
      <c r="F183">
        <v>0</v>
      </c>
      <c r="G183">
        <v>1.93</v>
      </c>
      <c r="H183">
        <v>266.76961219999998</v>
      </c>
      <c r="I183">
        <v>99</v>
      </c>
      <c r="J183">
        <v>0</v>
      </c>
      <c r="K183">
        <v>6.1</v>
      </c>
      <c r="L183">
        <v>0</v>
      </c>
      <c r="M183">
        <v>99</v>
      </c>
      <c r="N183">
        <v>3.64</v>
      </c>
      <c r="O183">
        <v>99</v>
      </c>
      <c r="P183">
        <v>0.1</v>
      </c>
      <c r="Q183">
        <v>2722.1388999999999</v>
      </c>
      <c r="S183">
        <v>6</v>
      </c>
      <c r="T183">
        <v>5.9</v>
      </c>
      <c r="U183">
        <v>0.81</v>
      </c>
      <c r="V183">
        <v>14.4</v>
      </c>
      <c r="W183" t="e">
        <f ca="1">Data_Completeness(LifeExpectancyData[[#This Row],[Life expectancy]:[Schooling]])</f>
        <v>#NAME?</v>
      </c>
    </row>
    <row r="184" spans="1:23" x14ac:dyDescent="0.25">
      <c r="A184" t="s">
        <v>655</v>
      </c>
      <c r="B184">
        <v>2009</v>
      </c>
      <c r="C184" t="s">
        <v>643</v>
      </c>
      <c r="D184">
        <v>76</v>
      </c>
      <c r="E184">
        <v>74</v>
      </c>
      <c r="F184">
        <v>0</v>
      </c>
      <c r="G184">
        <v>1.95</v>
      </c>
      <c r="H184">
        <v>332.93476459999999</v>
      </c>
      <c r="I184">
        <v>98</v>
      </c>
      <c r="J184">
        <v>3</v>
      </c>
      <c r="K184">
        <v>59.3</v>
      </c>
      <c r="L184">
        <v>0</v>
      </c>
      <c r="M184">
        <v>97</v>
      </c>
      <c r="N184">
        <v>3.79</v>
      </c>
      <c r="O184">
        <v>98</v>
      </c>
      <c r="P184">
        <v>0.1</v>
      </c>
      <c r="Q184">
        <v>19356.67236</v>
      </c>
      <c r="S184">
        <v>6</v>
      </c>
      <c r="T184">
        <v>5.9</v>
      </c>
      <c r="U184">
        <v>0.81399999999999995</v>
      </c>
      <c r="V184">
        <v>14.4</v>
      </c>
      <c r="W184" t="e">
        <f ca="1">Data_Completeness(LifeExpectancyData[[#This Row],[Life expectancy]:[Schooling]])</f>
        <v>#NAME?</v>
      </c>
    </row>
    <row r="185" spans="1:23" x14ac:dyDescent="0.25">
      <c r="A185" t="s">
        <v>655</v>
      </c>
      <c r="B185">
        <v>2008</v>
      </c>
      <c r="C185" t="s">
        <v>643</v>
      </c>
      <c r="D185">
        <v>75.8</v>
      </c>
      <c r="E185">
        <v>76</v>
      </c>
      <c r="F185">
        <v>0</v>
      </c>
      <c r="G185">
        <v>2</v>
      </c>
      <c r="H185">
        <v>231.54789120000001</v>
      </c>
      <c r="I185">
        <v>97</v>
      </c>
      <c r="J185">
        <v>2</v>
      </c>
      <c r="K185">
        <v>58.5</v>
      </c>
      <c r="L185">
        <v>0</v>
      </c>
      <c r="M185">
        <v>97</v>
      </c>
      <c r="N185">
        <v>3.17</v>
      </c>
      <c r="O185">
        <v>97</v>
      </c>
      <c r="P185">
        <v>0.1</v>
      </c>
      <c r="Q185">
        <v>2367.5653499999999</v>
      </c>
      <c r="S185">
        <v>6</v>
      </c>
      <c r="T185">
        <v>5.9</v>
      </c>
      <c r="U185">
        <v>0.81499999999999995</v>
      </c>
      <c r="V185">
        <v>14.4</v>
      </c>
      <c r="W185" t="e">
        <f ca="1">Data_Completeness(LifeExpectancyData[[#This Row],[Life expectancy]:[Schooling]])</f>
        <v>#NAME?</v>
      </c>
    </row>
    <row r="186" spans="1:23" x14ac:dyDescent="0.25">
      <c r="A186" t="s">
        <v>655</v>
      </c>
      <c r="B186">
        <v>2007</v>
      </c>
      <c r="C186" t="s">
        <v>643</v>
      </c>
      <c r="D186">
        <v>75.599999999999994</v>
      </c>
      <c r="E186">
        <v>77</v>
      </c>
      <c r="F186">
        <v>0</v>
      </c>
      <c r="G186">
        <v>2</v>
      </c>
      <c r="H186">
        <v>278.36028060000001</v>
      </c>
      <c r="I186">
        <v>97</v>
      </c>
      <c r="J186">
        <v>7</v>
      </c>
      <c r="K186">
        <v>57.6</v>
      </c>
      <c r="L186">
        <v>0</v>
      </c>
      <c r="M186">
        <v>97</v>
      </c>
      <c r="N186">
        <v>3.8</v>
      </c>
      <c r="O186">
        <v>97</v>
      </c>
      <c r="P186">
        <v>0.1</v>
      </c>
      <c r="Q186">
        <v>2977.1152999999999</v>
      </c>
      <c r="S186">
        <v>6.1</v>
      </c>
      <c r="T186">
        <v>5.9</v>
      </c>
      <c r="U186">
        <v>0.81299999999999994</v>
      </c>
      <c r="V186">
        <v>14.4</v>
      </c>
      <c r="W186" t="e">
        <f ca="1">Data_Completeness(LifeExpectancyData[[#This Row],[Life expectancy]:[Schooling]])</f>
        <v>#NAME?</v>
      </c>
    </row>
    <row r="187" spans="1:23" x14ac:dyDescent="0.25">
      <c r="A187" t="s">
        <v>655</v>
      </c>
      <c r="B187">
        <v>2006</v>
      </c>
      <c r="C187" t="s">
        <v>643</v>
      </c>
      <c r="D187">
        <v>75.5</v>
      </c>
      <c r="E187">
        <v>79</v>
      </c>
      <c r="F187">
        <v>0</v>
      </c>
      <c r="G187">
        <v>2.1</v>
      </c>
      <c r="H187">
        <v>170.73740269999999</v>
      </c>
      <c r="I187">
        <v>98</v>
      </c>
      <c r="J187">
        <v>3</v>
      </c>
      <c r="K187">
        <v>56.8</v>
      </c>
      <c r="L187">
        <v>0</v>
      </c>
      <c r="M187">
        <v>98</v>
      </c>
      <c r="N187">
        <v>3.8</v>
      </c>
      <c r="O187">
        <v>98</v>
      </c>
      <c r="P187">
        <v>0.1</v>
      </c>
      <c r="Q187">
        <v>1937.99549</v>
      </c>
      <c r="S187">
        <v>6.1</v>
      </c>
      <c r="T187">
        <v>5.9</v>
      </c>
      <c r="U187">
        <v>0.81</v>
      </c>
      <c r="V187">
        <v>14.2</v>
      </c>
      <c r="W187" t="e">
        <f ca="1">Data_Completeness(LifeExpectancyData[[#This Row],[Life expectancy]:[Schooling]])</f>
        <v>#NAME?</v>
      </c>
    </row>
    <row r="188" spans="1:23" x14ac:dyDescent="0.25">
      <c r="A188" t="s">
        <v>655</v>
      </c>
      <c r="B188">
        <v>2005</v>
      </c>
      <c r="C188" t="s">
        <v>643</v>
      </c>
      <c r="D188">
        <v>75.3</v>
      </c>
      <c r="E188">
        <v>81</v>
      </c>
      <c r="F188">
        <v>0</v>
      </c>
      <c r="G188">
        <v>2.0499999999999998</v>
      </c>
      <c r="H188">
        <v>1553.468944</v>
      </c>
      <c r="I188">
        <v>98</v>
      </c>
      <c r="J188">
        <v>4</v>
      </c>
      <c r="K188">
        <v>56.1</v>
      </c>
      <c r="L188">
        <v>0</v>
      </c>
      <c r="M188">
        <v>98</v>
      </c>
      <c r="N188">
        <v>3.16</v>
      </c>
      <c r="O188">
        <v>98</v>
      </c>
      <c r="P188">
        <v>0.1</v>
      </c>
      <c r="Q188">
        <v>17959.178540000001</v>
      </c>
      <c r="S188">
        <v>6.1</v>
      </c>
      <c r="T188">
        <v>5.9</v>
      </c>
      <c r="U188">
        <v>0.80600000000000005</v>
      </c>
      <c r="V188">
        <v>14</v>
      </c>
      <c r="W188" t="e">
        <f ca="1">Data_Completeness(LifeExpectancyData[[#This Row],[Life expectancy]:[Schooling]])</f>
        <v>#NAME?</v>
      </c>
    </row>
    <row r="189" spans="1:23" x14ac:dyDescent="0.25">
      <c r="A189" t="s">
        <v>655</v>
      </c>
      <c r="B189">
        <v>2004</v>
      </c>
      <c r="C189" t="s">
        <v>643</v>
      </c>
      <c r="D189">
        <v>75.2</v>
      </c>
      <c r="E189">
        <v>83</v>
      </c>
      <c r="F189">
        <v>0</v>
      </c>
      <c r="G189">
        <v>2.16</v>
      </c>
      <c r="H189">
        <v>1380.2280949999999</v>
      </c>
      <c r="I189">
        <v>98</v>
      </c>
      <c r="J189">
        <v>11</v>
      </c>
      <c r="K189">
        <v>55.6</v>
      </c>
      <c r="L189">
        <v>0</v>
      </c>
      <c r="M189">
        <v>98</v>
      </c>
      <c r="N189">
        <v>3.37</v>
      </c>
      <c r="O189">
        <v>98</v>
      </c>
      <c r="P189">
        <v>0.1</v>
      </c>
      <c r="Q189">
        <v>15846.476409999999</v>
      </c>
      <c r="S189">
        <v>6.1</v>
      </c>
      <c r="T189">
        <v>5.9</v>
      </c>
      <c r="U189">
        <v>0.80300000000000005</v>
      </c>
      <c r="V189">
        <v>13.9</v>
      </c>
      <c r="W189" t="e">
        <f ca="1">Data_Completeness(LifeExpectancyData[[#This Row],[Life expectancy]:[Schooling]])</f>
        <v>#NAME?</v>
      </c>
    </row>
    <row r="190" spans="1:23" x14ac:dyDescent="0.25">
      <c r="A190" t="s">
        <v>655</v>
      </c>
      <c r="B190">
        <v>2003</v>
      </c>
      <c r="C190" t="s">
        <v>643</v>
      </c>
      <c r="D190">
        <v>75</v>
      </c>
      <c r="E190">
        <v>85</v>
      </c>
      <c r="F190">
        <v>0</v>
      </c>
      <c r="G190">
        <v>2.16</v>
      </c>
      <c r="H190">
        <v>1214.5581669999999</v>
      </c>
      <c r="I190">
        <v>98</v>
      </c>
      <c r="J190">
        <v>12</v>
      </c>
      <c r="K190">
        <v>55.2</v>
      </c>
      <c r="L190">
        <v>0</v>
      </c>
      <c r="M190">
        <v>97</v>
      </c>
      <c r="N190">
        <v>3.74</v>
      </c>
      <c r="O190">
        <v>97</v>
      </c>
      <c r="P190">
        <v>0.1</v>
      </c>
      <c r="Q190">
        <v>14221.99259</v>
      </c>
      <c r="S190">
        <v>6.1</v>
      </c>
      <c r="T190">
        <v>5.9</v>
      </c>
      <c r="U190">
        <v>0.79800000000000004</v>
      </c>
      <c r="V190">
        <v>13.7</v>
      </c>
      <c r="W190" t="e">
        <f ca="1">Data_Completeness(LifeExpectancyData[[#This Row],[Life expectancy]:[Schooling]])</f>
        <v>#NAME?</v>
      </c>
    </row>
    <row r="191" spans="1:23" x14ac:dyDescent="0.25">
      <c r="A191" t="s">
        <v>655</v>
      </c>
      <c r="B191">
        <v>2002</v>
      </c>
      <c r="C191" t="s">
        <v>643</v>
      </c>
      <c r="D191">
        <v>74.900000000000006</v>
      </c>
      <c r="E191">
        <v>87</v>
      </c>
      <c r="F191">
        <v>0</v>
      </c>
      <c r="G191">
        <v>1.99</v>
      </c>
      <c r="H191">
        <v>106.4303336</v>
      </c>
      <c r="I191">
        <v>98</v>
      </c>
      <c r="J191">
        <v>8</v>
      </c>
      <c r="K191">
        <v>55</v>
      </c>
      <c r="L191">
        <v>0</v>
      </c>
      <c r="M191">
        <v>98</v>
      </c>
      <c r="N191">
        <v>3.89</v>
      </c>
      <c r="O191">
        <v>98</v>
      </c>
      <c r="P191">
        <v>0.1</v>
      </c>
      <c r="Q191">
        <v>1312.33457</v>
      </c>
      <c r="S191">
        <v>6.2</v>
      </c>
      <c r="T191">
        <v>5.9</v>
      </c>
      <c r="U191">
        <v>0.79600000000000004</v>
      </c>
      <c r="V191">
        <v>13.5</v>
      </c>
      <c r="W191" t="e">
        <f ca="1">Data_Completeness(LifeExpectancyData[[#This Row],[Life expectancy]:[Schooling]])</f>
        <v>#NAME?</v>
      </c>
    </row>
    <row r="192" spans="1:23" x14ac:dyDescent="0.25">
      <c r="A192" t="s">
        <v>655</v>
      </c>
      <c r="B192">
        <v>2001</v>
      </c>
      <c r="C192" t="s">
        <v>643</v>
      </c>
      <c r="D192">
        <v>74.7</v>
      </c>
      <c r="E192">
        <v>9</v>
      </c>
      <c r="F192">
        <v>0</v>
      </c>
      <c r="G192">
        <v>1.95</v>
      </c>
      <c r="H192">
        <v>1150.4180630000001</v>
      </c>
      <c r="I192">
        <v>99</v>
      </c>
      <c r="J192">
        <v>5</v>
      </c>
      <c r="K192">
        <v>54.8</v>
      </c>
      <c r="L192">
        <v>0</v>
      </c>
      <c r="M192">
        <v>99</v>
      </c>
      <c r="N192">
        <v>3.8</v>
      </c>
      <c r="O192">
        <v>99</v>
      </c>
      <c r="P192">
        <v>0.1</v>
      </c>
      <c r="Q192">
        <v>12868.210999999999</v>
      </c>
      <c r="S192">
        <v>6.2</v>
      </c>
      <c r="T192">
        <v>6</v>
      </c>
      <c r="U192">
        <v>0.79400000000000004</v>
      </c>
      <c r="V192">
        <v>13.3</v>
      </c>
      <c r="W192" t="e">
        <f ca="1">Data_Completeness(LifeExpectancyData[[#This Row],[Life expectancy]:[Schooling]])</f>
        <v>#NAME?</v>
      </c>
    </row>
    <row r="193" spans="1:23" x14ac:dyDescent="0.25">
      <c r="A193" t="s">
        <v>655</v>
      </c>
      <c r="B193">
        <v>2000</v>
      </c>
      <c r="C193" t="s">
        <v>643</v>
      </c>
      <c r="D193">
        <v>74.5</v>
      </c>
      <c r="E193">
        <v>92</v>
      </c>
      <c r="F193">
        <v>0</v>
      </c>
      <c r="G193">
        <v>2.15</v>
      </c>
      <c r="H193">
        <v>167.7270642</v>
      </c>
      <c r="I193">
        <v>97</v>
      </c>
      <c r="J193">
        <v>6</v>
      </c>
      <c r="K193">
        <v>54.5</v>
      </c>
      <c r="L193">
        <v>0</v>
      </c>
      <c r="M193">
        <v>97</v>
      </c>
      <c r="N193">
        <v>3.51</v>
      </c>
      <c r="O193">
        <v>97</v>
      </c>
      <c r="P193">
        <v>0.1</v>
      </c>
      <c r="Q193">
        <v>13636.346680000001</v>
      </c>
      <c r="S193">
        <v>6.2</v>
      </c>
      <c r="T193">
        <v>6</v>
      </c>
      <c r="U193">
        <v>0.78600000000000003</v>
      </c>
      <c r="V193">
        <v>13.2</v>
      </c>
      <c r="W193" t="e">
        <f ca="1">Data_Completeness(LifeExpectancyData[[#This Row],[Life expectancy]:[Schooling]])</f>
        <v>#NAME?</v>
      </c>
    </row>
    <row r="194" spans="1:23" x14ac:dyDescent="0.25">
      <c r="A194" t="s">
        <v>656</v>
      </c>
      <c r="B194">
        <v>2015</v>
      </c>
      <c r="C194" t="s">
        <v>643</v>
      </c>
      <c r="D194">
        <v>71.8</v>
      </c>
      <c r="E194">
        <v>129</v>
      </c>
      <c r="F194">
        <v>92</v>
      </c>
      <c r="H194">
        <v>0</v>
      </c>
      <c r="I194">
        <v>97</v>
      </c>
      <c r="J194">
        <v>240</v>
      </c>
      <c r="K194">
        <v>18.3</v>
      </c>
      <c r="L194">
        <v>113</v>
      </c>
      <c r="M194">
        <v>97</v>
      </c>
      <c r="O194">
        <v>97</v>
      </c>
      <c r="P194">
        <v>0.1</v>
      </c>
      <c r="Q194">
        <v>121.15812</v>
      </c>
      <c r="R194">
        <v>1612886</v>
      </c>
      <c r="S194">
        <v>17.899999999999999</v>
      </c>
      <c r="T194">
        <v>18.3</v>
      </c>
      <c r="U194">
        <v>0.57499999999999996</v>
      </c>
      <c r="V194">
        <v>10.199999999999999</v>
      </c>
      <c r="W194" t="e">
        <f ca="1">Data_Completeness(LifeExpectancyData[[#This Row],[Life expectancy]:[Schooling]])</f>
        <v>#NAME?</v>
      </c>
    </row>
    <row r="195" spans="1:23" x14ac:dyDescent="0.25">
      <c r="A195" t="s">
        <v>656</v>
      </c>
      <c r="B195">
        <v>2014</v>
      </c>
      <c r="C195" t="s">
        <v>643</v>
      </c>
      <c r="D195">
        <v>71.400000000000006</v>
      </c>
      <c r="E195">
        <v>132</v>
      </c>
      <c r="F195">
        <v>98</v>
      </c>
      <c r="G195">
        <v>0.01</v>
      </c>
      <c r="H195">
        <v>10.44640334</v>
      </c>
      <c r="I195">
        <v>97</v>
      </c>
      <c r="J195">
        <v>289</v>
      </c>
      <c r="K195">
        <v>17.7</v>
      </c>
      <c r="L195">
        <v>121</v>
      </c>
      <c r="M195">
        <v>97</v>
      </c>
      <c r="N195">
        <v>2.82</v>
      </c>
      <c r="O195">
        <v>97</v>
      </c>
      <c r="P195">
        <v>0.1</v>
      </c>
      <c r="Q195">
        <v>184.56542999999999</v>
      </c>
      <c r="R195">
        <v>15945279</v>
      </c>
      <c r="S195">
        <v>18.100000000000001</v>
      </c>
      <c r="T195">
        <v>18.600000000000001</v>
      </c>
      <c r="U195">
        <v>0.56999999999999995</v>
      </c>
      <c r="V195">
        <v>10</v>
      </c>
      <c r="W195" t="e">
        <f ca="1">Data_Completeness(LifeExpectancyData[[#This Row],[Life expectancy]:[Schooling]])</f>
        <v>#NAME?</v>
      </c>
    </row>
    <row r="196" spans="1:23" x14ac:dyDescent="0.25">
      <c r="A196" t="s">
        <v>656</v>
      </c>
      <c r="B196">
        <v>2013</v>
      </c>
      <c r="C196" t="s">
        <v>643</v>
      </c>
      <c r="D196">
        <v>71</v>
      </c>
      <c r="E196">
        <v>135</v>
      </c>
      <c r="F196">
        <v>104</v>
      </c>
      <c r="G196">
        <v>0.01</v>
      </c>
      <c r="H196">
        <v>52.829864669999999</v>
      </c>
      <c r="I196">
        <v>96</v>
      </c>
      <c r="J196">
        <v>237</v>
      </c>
      <c r="K196">
        <v>17</v>
      </c>
      <c r="L196">
        <v>130</v>
      </c>
      <c r="M196">
        <v>96</v>
      </c>
      <c r="N196">
        <v>2.88</v>
      </c>
      <c r="O196">
        <v>96</v>
      </c>
      <c r="P196">
        <v>0.1</v>
      </c>
      <c r="Q196">
        <v>951.88945349999995</v>
      </c>
      <c r="R196">
        <v>157571292</v>
      </c>
      <c r="S196">
        <v>18.3</v>
      </c>
      <c r="T196">
        <v>18.8</v>
      </c>
      <c r="U196">
        <v>0.56499999999999995</v>
      </c>
      <c r="V196">
        <v>10</v>
      </c>
      <c r="W196" t="e">
        <f ca="1">Data_Completeness(LifeExpectancyData[[#This Row],[Life expectancy]:[Schooling]])</f>
        <v>#NAME?</v>
      </c>
    </row>
    <row r="197" spans="1:23" x14ac:dyDescent="0.25">
      <c r="A197" t="s">
        <v>656</v>
      </c>
      <c r="B197">
        <v>2012</v>
      </c>
      <c r="C197" t="s">
        <v>643</v>
      </c>
      <c r="D197">
        <v>77</v>
      </c>
      <c r="E197">
        <v>137</v>
      </c>
      <c r="F197">
        <v>111</v>
      </c>
      <c r="G197">
        <v>0.01</v>
      </c>
      <c r="H197">
        <v>59.258925699999999</v>
      </c>
      <c r="I197">
        <v>94</v>
      </c>
      <c r="J197">
        <v>1986</v>
      </c>
      <c r="K197">
        <v>16.399999999999999</v>
      </c>
      <c r="L197">
        <v>139</v>
      </c>
      <c r="M197">
        <v>94</v>
      </c>
      <c r="N197">
        <v>3.8</v>
      </c>
      <c r="O197">
        <v>94</v>
      </c>
      <c r="P197">
        <v>0.1</v>
      </c>
      <c r="Q197">
        <v>856.34285699999998</v>
      </c>
      <c r="R197">
        <v>15572753</v>
      </c>
      <c r="S197">
        <v>18.5</v>
      </c>
      <c r="T197">
        <v>19</v>
      </c>
      <c r="U197">
        <v>0.55700000000000005</v>
      </c>
      <c r="V197">
        <v>9.9</v>
      </c>
      <c r="W197" t="e">
        <f ca="1">Data_Completeness(LifeExpectancyData[[#This Row],[Life expectancy]:[Schooling]])</f>
        <v>#NAME?</v>
      </c>
    </row>
    <row r="198" spans="1:23" x14ac:dyDescent="0.25">
      <c r="A198" t="s">
        <v>656</v>
      </c>
      <c r="B198">
        <v>2011</v>
      </c>
      <c r="C198" t="s">
        <v>643</v>
      </c>
      <c r="D198">
        <v>73</v>
      </c>
      <c r="E198">
        <v>14</v>
      </c>
      <c r="F198">
        <v>118</v>
      </c>
      <c r="G198">
        <v>0.01</v>
      </c>
      <c r="H198">
        <v>62.349884840000001</v>
      </c>
      <c r="I198">
        <v>96</v>
      </c>
      <c r="J198">
        <v>5625</v>
      </c>
      <c r="K198">
        <v>15.8</v>
      </c>
      <c r="L198">
        <v>150</v>
      </c>
      <c r="M198">
        <v>96</v>
      </c>
      <c r="N198">
        <v>3.16</v>
      </c>
      <c r="O198">
        <v>96</v>
      </c>
      <c r="P198">
        <v>0.1</v>
      </c>
      <c r="Q198">
        <v>835.78934100000004</v>
      </c>
      <c r="R198">
        <v>153911916</v>
      </c>
      <c r="S198">
        <v>18.7</v>
      </c>
      <c r="T198">
        <v>19.2</v>
      </c>
      <c r="U198">
        <v>0.54500000000000004</v>
      </c>
      <c r="V198">
        <v>9.4</v>
      </c>
      <c r="W198" t="e">
        <f ca="1">Data_Completeness(LifeExpectancyData[[#This Row],[Life expectancy]:[Schooling]])</f>
        <v>#NAME?</v>
      </c>
    </row>
    <row r="199" spans="1:23" x14ac:dyDescent="0.25">
      <c r="A199" t="s">
        <v>656</v>
      </c>
      <c r="B199">
        <v>2010</v>
      </c>
      <c r="C199" t="s">
        <v>643</v>
      </c>
      <c r="D199">
        <v>69.900000000000006</v>
      </c>
      <c r="E199">
        <v>142</v>
      </c>
      <c r="F199">
        <v>126</v>
      </c>
      <c r="G199">
        <v>0.01</v>
      </c>
      <c r="H199">
        <v>62.659454320000002</v>
      </c>
      <c r="I199">
        <v>94</v>
      </c>
      <c r="J199">
        <v>788</v>
      </c>
      <c r="K199">
        <v>15.2</v>
      </c>
      <c r="L199">
        <v>161</v>
      </c>
      <c r="M199">
        <v>94</v>
      </c>
      <c r="N199">
        <v>3.6</v>
      </c>
      <c r="O199">
        <v>94</v>
      </c>
      <c r="P199">
        <v>0.1</v>
      </c>
      <c r="Q199">
        <v>757.6717572</v>
      </c>
      <c r="R199">
        <v>15214912</v>
      </c>
      <c r="S199">
        <v>18.899999999999999</v>
      </c>
      <c r="T199">
        <v>19.399999999999999</v>
      </c>
      <c r="U199">
        <v>0.53500000000000003</v>
      </c>
      <c r="V199">
        <v>8.9</v>
      </c>
      <c r="W199" t="e">
        <f ca="1">Data_Completeness(LifeExpectancyData[[#This Row],[Life expectancy]:[Schooling]])</f>
        <v>#NAME?</v>
      </c>
    </row>
    <row r="200" spans="1:23" x14ac:dyDescent="0.25">
      <c r="A200" t="s">
        <v>656</v>
      </c>
      <c r="B200">
        <v>2009</v>
      </c>
      <c r="C200" t="s">
        <v>643</v>
      </c>
      <c r="D200">
        <v>69.5</v>
      </c>
      <c r="E200">
        <v>144</v>
      </c>
      <c r="F200">
        <v>135</v>
      </c>
      <c r="G200">
        <v>0.01</v>
      </c>
      <c r="H200">
        <v>53.264003780000003</v>
      </c>
      <c r="I200">
        <v>97</v>
      </c>
      <c r="J200">
        <v>718</v>
      </c>
      <c r="K200">
        <v>14.6</v>
      </c>
      <c r="L200">
        <v>173</v>
      </c>
      <c r="M200">
        <v>97</v>
      </c>
      <c r="N200">
        <v>2.91</v>
      </c>
      <c r="O200">
        <v>97</v>
      </c>
      <c r="P200">
        <v>0.1</v>
      </c>
      <c r="Q200">
        <v>681.12536799999998</v>
      </c>
      <c r="R200">
        <v>1545478</v>
      </c>
      <c r="S200">
        <v>19.100000000000001</v>
      </c>
      <c r="T200">
        <v>19.7</v>
      </c>
      <c r="U200">
        <v>0.52300000000000002</v>
      </c>
      <c r="V200">
        <v>8.4</v>
      </c>
      <c r="W200" t="e">
        <f ca="1">Data_Completeness(LifeExpectancyData[[#This Row],[Life expectancy]:[Schooling]])</f>
        <v>#NAME?</v>
      </c>
    </row>
    <row r="201" spans="1:23" x14ac:dyDescent="0.25">
      <c r="A201" t="s">
        <v>656</v>
      </c>
      <c r="B201">
        <v>2008</v>
      </c>
      <c r="C201" t="s">
        <v>643</v>
      </c>
      <c r="D201">
        <v>69.099999999999994</v>
      </c>
      <c r="E201">
        <v>147</v>
      </c>
      <c r="F201">
        <v>144</v>
      </c>
      <c r="G201">
        <v>0.01</v>
      </c>
      <c r="H201">
        <v>42.48865034</v>
      </c>
      <c r="I201">
        <v>96</v>
      </c>
      <c r="J201">
        <v>2660</v>
      </c>
      <c r="K201">
        <v>14</v>
      </c>
      <c r="L201">
        <v>186</v>
      </c>
      <c r="M201">
        <v>96</v>
      </c>
      <c r="N201">
        <v>2.85</v>
      </c>
      <c r="O201">
        <v>96</v>
      </c>
      <c r="P201">
        <v>0.1</v>
      </c>
      <c r="Q201">
        <v>615.77754110000001</v>
      </c>
      <c r="R201">
        <v>14885814</v>
      </c>
      <c r="S201">
        <v>19.3</v>
      </c>
      <c r="T201">
        <v>19.899999999999999</v>
      </c>
      <c r="U201">
        <v>0.52</v>
      </c>
      <c r="V201">
        <v>8.6</v>
      </c>
      <c r="W201" t="e">
        <f ca="1">Data_Completeness(LifeExpectancyData[[#This Row],[Life expectancy]:[Schooling]])</f>
        <v>#NAME?</v>
      </c>
    </row>
    <row r="202" spans="1:23" x14ac:dyDescent="0.25">
      <c r="A202" t="s">
        <v>656</v>
      </c>
      <c r="B202">
        <v>2007</v>
      </c>
      <c r="C202" t="s">
        <v>643</v>
      </c>
      <c r="D202">
        <v>68.599999999999994</v>
      </c>
      <c r="E202">
        <v>151</v>
      </c>
      <c r="F202">
        <v>154</v>
      </c>
      <c r="G202">
        <v>0.01</v>
      </c>
      <c r="H202">
        <v>46.365367030000002</v>
      </c>
      <c r="I202">
        <v>95</v>
      </c>
      <c r="J202">
        <v>2924</v>
      </c>
      <c r="K202">
        <v>13.5</v>
      </c>
      <c r="L202">
        <v>201</v>
      </c>
      <c r="M202">
        <v>96</v>
      </c>
      <c r="N202">
        <v>2.8</v>
      </c>
      <c r="O202">
        <v>94</v>
      </c>
      <c r="P202">
        <v>0.1</v>
      </c>
      <c r="Q202">
        <v>541.65148399999998</v>
      </c>
      <c r="R202">
        <v>147139191</v>
      </c>
      <c r="S202">
        <v>19.5</v>
      </c>
      <c r="T202">
        <v>2.1</v>
      </c>
      <c r="U202">
        <v>0.51300000000000001</v>
      </c>
      <c r="V202">
        <v>8.6</v>
      </c>
      <c r="W202" t="e">
        <f ca="1">Data_Completeness(LifeExpectancyData[[#This Row],[Life expectancy]:[Schooling]])</f>
        <v>#NAME?</v>
      </c>
    </row>
    <row r="203" spans="1:23" x14ac:dyDescent="0.25">
      <c r="A203" t="s">
        <v>656</v>
      </c>
      <c r="B203">
        <v>2006</v>
      </c>
      <c r="C203" t="s">
        <v>643</v>
      </c>
      <c r="D203">
        <v>68.2</v>
      </c>
      <c r="E203">
        <v>152</v>
      </c>
      <c r="F203">
        <v>164</v>
      </c>
      <c r="G203">
        <v>0.01</v>
      </c>
      <c r="H203">
        <v>42.330454899999999</v>
      </c>
      <c r="I203">
        <v>86</v>
      </c>
      <c r="J203">
        <v>6192</v>
      </c>
      <c r="K203">
        <v>13</v>
      </c>
      <c r="L203">
        <v>215</v>
      </c>
      <c r="M203">
        <v>95</v>
      </c>
      <c r="N203">
        <v>2.8</v>
      </c>
      <c r="O203">
        <v>94</v>
      </c>
      <c r="P203">
        <v>0.1</v>
      </c>
      <c r="Q203">
        <v>494.51465999999999</v>
      </c>
      <c r="R203">
        <v>1453684</v>
      </c>
      <c r="S203">
        <v>19.7</v>
      </c>
      <c r="T203">
        <v>2.2999999999999998</v>
      </c>
      <c r="U203">
        <v>0.50600000000000001</v>
      </c>
      <c r="V203">
        <v>8.4</v>
      </c>
      <c r="W203" t="e">
        <f ca="1">Data_Completeness(LifeExpectancyData[[#This Row],[Life expectancy]:[Schooling]])</f>
        <v>#NAME?</v>
      </c>
    </row>
    <row r="204" spans="1:23" x14ac:dyDescent="0.25">
      <c r="A204" t="s">
        <v>656</v>
      </c>
      <c r="B204">
        <v>2005</v>
      </c>
      <c r="C204" t="s">
        <v>643</v>
      </c>
      <c r="D204">
        <v>67.8</v>
      </c>
      <c r="E204">
        <v>155</v>
      </c>
      <c r="F204">
        <v>174</v>
      </c>
      <c r="G204">
        <v>0.01</v>
      </c>
      <c r="H204">
        <v>38.054620020000002</v>
      </c>
      <c r="I204">
        <v>45</v>
      </c>
      <c r="J204">
        <v>25934</v>
      </c>
      <c r="K204">
        <v>12.5</v>
      </c>
      <c r="L204">
        <v>231</v>
      </c>
      <c r="M204">
        <v>94</v>
      </c>
      <c r="N204">
        <v>2.68</v>
      </c>
      <c r="O204">
        <v>93</v>
      </c>
      <c r="P204">
        <v>0.1</v>
      </c>
      <c r="Q204">
        <v>484.15547099999998</v>
      </c>
      <c r="R204">
        <v>14343111</v>
      </c>
      <c r="S204">
        <v>19.899999999999999</v>
      </c>
      <c r="T204">
        <v>2.5</v>
      </c>
      <c r="U204">
        <v>0.499</v>
      </c>
      <c r="V204">
        <v>8.1999999999999993</v>
      </c>
      <c r="W204" t="e">
        <f ca="1">Data_Completeness(LifeExpectancyData[[#This Row],[Life expectancy]:[Schooling]])</f>
        <v>#NAME?</v>
      </c>
    </row>
    <row r="205" spans="1:23" x14ac:dyDescent="0.25">
      <c r="A205" t="s">
        <v>656</v>
      </c>
      <c r="B205">
        <v>2004</v>
      </c>
      <c r="C205" t="s">
        <v>643</v>
      </c>
      <c r="D205">
        <v>67.3</v>
      </c>
      <c r="E205">
        <v>158</v>
      </c>
      <c r="F205">
        <v>185</v>
      </c>
      <c r="G205">
        <v>0.01</v>
      </c>
      <c r="H205">
        <v>4.1146966699999998</v>
      </c>
      <c r="I205">
        <v>11</v>
      </c>
      <c r="J205">
        <v>9743</v>
      </c>
      <c r="K205">
        <v>12</v>
      </c>
      <c r="L205">
        <v>247</v>
      </c>
      <c r="M205">
        <v>88</v>
      </c>
      <c r="N205">
        <v>2.62</v>
      </c>
      <c r="O205">
        <v>99</v>
      </c>
      <c r="P205">
        <v>0.1</v>
      </c>
      <c r="Q205">
        <v>46.757916700000003</v>
      </c>
      <c r="R205">
        <v>14137489</v>
      </c>
      <c r="S205">
        <v>2.1</v>
      </c>
      <c r="T205">
        <v>2.7</v>
      </c>
      <c r="U205">
        <v>0.49099999999999999</v>
      </c>
      <c r="V205">
        <v>8.1</v>
      </c>
      <c r="W205" t="e">
        <f ca="1">Data_Completeness(LifeExpectancyData[[#This Row],[Life expectancy]:[Schooling]])</f>
        <v>#NAME?</v>
      </c>
    </row>
    <row r="206" spans="1:23" x14ac:dyDescent="0.25">
      <c r="A206" t="s">
        <v>656</v>
      </c>
      <c r="B206">
        <v>2003</v>
      </c>
      <c r="C206" t="s">
        <v>643</v>
      </c>
      <c r="D206">
        <v>66.8</v>
      </c>
      <c r="E206">
        <v>161</v>
      </c>
      <c r="F206">
        <v>196</v>
      </c>
      <c r="G206">
        <v>0.01</v>
      </c>
      <c r="H206">
        <v>35.484589569999997</v>
      </c>
      <c r="I206">
        <v>5</v>
      </c>
      <c r="J206">
        <v>4067</v>
      </c>
      <c r="K206">
        <v>11.6</v>
      </c>
      <c r="L206">
        <v>264</v>
      </c>
      <c r="M206">
        <v>9</v>
      </c>
      <c r="N206">
        <v>2.5099999999999998</v>
      </c>
      <c r="O206">
        <v>87</v>
      </c>
      <c r="P206">
        <v>0.1</v>
      </c>
      <c r="Q206">
        <v>432.7388972</v>
      </c>
      <c r="R206">
        <v>139191</v>
      </c>
      <c r="S206">
        <v>2.2999999999999998</v>
      </c>
      <c r="T206">
        <v>2.9</v>
      </c>
      <c r="U206">
        <v>0.48399999999999999</v>
      </c>
      <c r="V206">
        <v>7.9</v>
      </c>
      <c r="W206" t="e">
        <f ca="1">Data_Completeness(LifeExpectancyData[[#This Row],[Life expectancy]:[Schooling]])</f>
        <v>#NAME?</v>
      </c>
    </row>
    <row r="207" spans="1:23" x14ac:dyDescent="0.25">
      <c r="A207" t="s">
        <v>656</v>
      </c>
      <c r="B207">
        <v>2002</v>
      </c>
      <c r="C207" t="s">
        <v>643</v>
      </c>
      <c r="D207">
        <v>66.3</v>
      </c>
      <c r="E207">
        <v>164</v>
      </c>
      <c r="F207">
        <v>207</v>
      </c>
      <c r="G207">
        <v>0.01</v>
      </c>
      <c r="H207">
        <v>0.39722876400000001</v>
      </c>
      <c r="J207">
        <v>3484</v>
      </c>
      <c r="K207">
        <v>11.2</v>
      </c>
      <c r="L207">
        <v>280</v>
      </c>
      <c r="M207">
        <v>83</v>
      </c>
      <c r="N207">
        <v>2.59</v>
      </c>
      <c r="O207">
        <v>83</v>
      </c>
      <c r="P207">
        <v>0.1</v>
      </c>
      <c r="Q207">
        <v>4.6135745000000004</v>
      </c>
      <c r="R207">
        <v>1366667</v>
      </c>
      <c r="S207">
        <v>2.5</v>
      </c>
      <c r="T207">
        <v>21.1</v>
      </c>
      <c r="U207">
        <v>0.47599999999999998</v>
      </c>
      <c r="V207">
        <v>7.7</v>
      </c>
      <c r="W207" t="e">
        <f ca="1">Data_Completeness(LifeExpectancyData[[#This Row],[Life expectancy]:[Schooling]])</f>
        <v>#NAME?</v>
      </c>
    </row>
    <row r="208" spans="1:23" x14ac:dyDescent="0.25">
      <c r="A208" t="s">
        <v>656</v>
      </c>
      <c r="B208">
        <v>2001</v>
      </c>
      <c r="C208" t="s">
        <v>643</v>
      </c>
      <c r="D208">
        <v>65.8</v>
      </c>
      <c r="E208">
        <v>168</v>
      </c>
      <c r="F208">
        <v>219</v>
      </c>
      <c r="G208">
        <v>0.01</v>
      </c>
      <c r="H208">
        <v>3.3950697810000001</v>
      </c>
      <c r="J208">
        <v>4414</v>
      </c>
      <c r="K208">
        <v>1.8</v>
      </c>
      <c r="L208">
        <v>298</v>
      </c>
      <c r="M208">
        <v>85</v>
      </c>
      <c r="N208">
        <v>2.4700000000000002</v>
      </c>
      <c r="O208">
        <v>85</v>
      </c>
      <c r="P208">
        <v>0.1</v>
      </c>
      <c r="Q208">
        <v>42.598115200000002</v>
      </c>
      <c r="R208">
        <v>1341716</v>
      </c>
      <c r="S208">
        <v>2.7</v>
      </c>
      <c r="T208">
        <v>21.3</v>
      </c>
      <c r="U208">
        <v>0.46800000000000003</v>
      </c>
      <c r="V208">
        <v>7.5</v>
      </c>
      <c r="W208" t="e">
        <f ca="1">Data_Completeness(LifeExpectancyData[[#This Row],[Life expectancy]:[Schooling]])</f>
        <v>#NAME?</v>
      </c>
    </row>
    <row r="209" spans="1:23" x14ac:dyDescent="0.25">
      <c r="A209" t="s">
        <v>656</v>
      </c>
      <c r="B209">
        <v>2000</v>
      </c>
      <c r="C209" t="s">
        <v>643</v>
      </c>
      <c r="D209">
        <v>65.3</v>
      </c>
      <c r="E209">
        <v>173</v>
      </c>
      <c r="F209">
        <v>231</v>
      </c>
      <c r="G209">
        <v>0.01</v>
      </c>
      <c r="H209">
        <v>3.6963305100000001</v>
      </c>
      <c r="J209">
        <v>5098</v>
      </c>
      <c r="K209">
        <v>1.4</v>
      </c>
      <c r="L209">
        <v>316</v>
      </c>
      <c r="M209">
        <v>83</v>
      </c>
      <c r="N209">
        <v>2.33</v>
      </c>
      <c r="O209">
        <v>82</v>
      </c>
      <c r="P209">
        <v>0.1</v>
      </c>
      <c r="Q209">
        <v>45.633710000000001</v>
      </c>
      <c r="R209">
        <v>131581243</v>
      </c>
      <c r="S209">
        <v>2.9</v>
      </c>
      <c r="T209">
        <v>21.5</v>
      </c>
      <c r="U209">
        <v>0.45900000000000002</v>
      </c>
      <c r="V209">
        <v>7.3</v>
      </c>
      <c r="W209" t="e">
        <f ca="1">Data_Completeness(LifeExpectancyData[[#This Row],[Life expectancy]:[Schooling]])</f>
        <v>#NAME?</v>
      </c>
    </row>
    <row r="210" spans="1:23" x14ac:dyDescent="0.25">
      <c r="A210" t="s">
        <v>657</v>
      </c>
      <c r="B210">
        <v>2015</v>
      </c>
      <c r="C210" t="s">
        <v>643</v>
      </c>
      <c r="D210">
        <v>75.5</v>
      </c>
      <c r="E210">
        <v>98</v>
      </c>
      <c r="F210">
        <v>0</v>
      </c>
      <c r="H210">
        <v>0</v>
      </c>
      <c r="I210">
        <v>97</v>
      </c>
      <c r="J210">
        <v>0</v>
      </c>
      <c r="K210">
        <v>54.5</v>
      </c>
      <c r="L210">
        <v>0</v>
      </c>
      <c r="M210">
        <v>97</v>
      </c>
      <c r="O210">
        <v>97</v>
      </c>
      <c r="P210">
        <v>0.1</v>
      </c>
      <c r="Q210">
        <v>15557.838100000001</v>
      </c>
      <c r="S210">
        <v>3.8</v>
      </c>
      <c r="T210">
        <v>3.7</v>
      </c>
      <c r="U210">
        <v>0.79400000000000004</v>
      </c>
      <c r="V210">
        <v>15.3</v>
      </c>
      <c r="W210" t="e">
        <f ca="1">Data_Completeness(LifeExpectancyData[[#This Row],[Life expectancy]:[Schooling]])</f>
        <v>#NAME?</v>
      </c>
    </row>
    <row r="211" spans="1:23" x14ac:dyDescent="0.25">
      <c r="A211" t="s">
        <v>657</v>
      </c>
      <c r="B211">
        <v>2014</v>
      </c>
      <c r="C211" t="s">
        <v>643</v>
      </c>
      <c r="D211">
        <v>75.400000000000006</v>
      </c>
      <c r="E211">
        <v>1</v>
      </c>
      <c r="F211">
        <v>0</v>
      </c>
      <c r="G211">
        <v>8.82</v>
      </c>
      <c r="H211">
        <v>294.90565839999999</v>
      </c>
      <c r="I211">
        <v>94</v>
      </c>
      <c r="J211">
        <v>0</v>
      </c>
      <c r="K211">
        <v>53.7</v>
      </c>
      <c r="L211">
        <v>0</v>
      </c>
      <c r="M211">
        <v>95</v>
      </c>
      <c r="N211">
        <v>7.47</v>
      </c>
      <c r="O211">
        <v>94</v>
      </c>
      <c r="P211">
        <v>0.1</v>
      </c>
      <c r="Q211">
        <v>15359.66971</v>
      </c>
      <c r="S211">
        <v>3.8</v>
      </c>
      <c r="T211">
        <v>3.7</v>
      </c>
      <c r="U211">
        <v>0.79300000000000004</v>
      </c>
      <c r="V211">
        <v>15.3</v>
      </c>
      <c r="W211" t="e">
        <f ca="1">Data_Completeness(LifeExpectancyData[[#This Row],[Life expectancy]:[Schooling]])</f>
        <v>#NAME?</v>
      </c>
    </row>
    <row r="212" spans="1:23" x14ac:dyDescent="0.25">
      <c r="A212" t="s">
        <v>657</v>
      </c>
      <c r="B212">
        <v>2013</v>
      </c>
      <c r="C212" t="s">
        <v>643</v>
      </c>
      <c r="D212">
        <v>75.2</v>
      </c>
      <c r="E212">
        <v>11</v>
      </c>
      <c r="F212">
        <v>0</v>
      </c>
      <c r="G212">
        <v>8.74</v>
      </c>
      <c r="H212">
        <v>263.03728380000001</v>
      </c>
      <c r="I212">
        <v>91</v>
      </c>
      <c r="J212">
        <v>0</v>
      </c>
      <c r="K212">
        <v>53</v>
      </c>
      <c r="L212">
        <v>0</v>
      </c>
      <c r="M212">
        <v>91</v>
      </c>
      <c r="N212">
        <v>7.57</v>
      </c>
      <c r="O212">
        <v>91</v>
      </c>
      <c r="P212">
        <v>0.1</v>
      </c>
      <c r="Q212">
        <v>15472.7814</v>
      </c>
      <c r="S212">
        <v>3.8</v>
      </c>
      <c r="T212">
        <v>3.8</v>
      </c>
      <c r="U212">
        <v>0.79200000000000004</v>
      </c>
      <c r="V212">
        <v>15.3</v>
      </c>
      <c r="W212" t="e">
        <f ca="1">Data_Completeness(LifeExpectancyData[[#This Row],[Life expectancy]:[Schooling]])</f>
        <v>#NAME?</v>
      </c>
    </row>
    <row r="213" spans="1:23" x14ac:dyDescent="0.25">
      <c r="A213" t="s">
        <v>657</v>
      </c>
      <c r="B213">
        <v>2012</v>
      </c>
      <c r="C213" t="s">
        <v>643</v>
      </c>
      <c r="D213">
        <v>75.099999999999994</v>
      </c>
      <c r="E213">
        <v>12</v>
      </c>
      <c r="F213">
        <v>0</v>
      </c>
      <c r="G213">
        <v>8.61</v>
      </c>
      <c r="H213">
        <v>260.00438580000002</v>
      </c>
      <c r="I213">
        <v>87</v>
      </c>
      <c r="J213">
        <v>0</v>
      </c>
      <c r="K213">
        <v>52.2</v>
      </c>
      <c r="L213">
        <v>0</v>
      </c>
      <c r="M213">
        <v>88</v>
      </c>
      <c r="N213">
        <v>7.43</v>
      </c>
      <c r="O213">
        <v>87</v>
      </c>
      <c r="P213">
        <v>0.1</v>
      </c>
      <c r="Q213">
        <v>15384.874900000001</v>
      </c>
      <c r="S213">
        <v>3.8</v>
      </c>
      <c r="T213">
        <v>3.8</v>
      </c>
      <c r="U213">
        <v>0.78500000000000003</v>
      </c>
      <c r="V213">
        <v>15.3</v>
      </c>
      <c r="W213" t="e">
        <f ca="1">Data_Completeness(LifeExpectancyData[[#This Row],[Life expectancy]:[Schooling]])</f>
        <v>#NAME?</v>
      </c>
    </row>
    <row r="214" spans="1:23" x14ac:dyDescent="0.25">
      <c r="A214" t="s">
        <v>657</v>
      </c>
      <c r="B214">
        <v>2011</v>
      </c>
      <c r="C214" t="s">
        <v>643</v>
      </c>
      <c r="D214">
        <v>74.900000000000006</v>
      </c>
      <c r="E214">
        <v>14</v>
      </c>
      <c r="F214">
        <v>0</v>
      </c>
      <c r="G214">
        <v>8.51</v>
      </c>
      <c r="H214">
        <v>173.9825629</v>
      </c>
      <c r="I214">
        <v>91</v>
      </c>
      <c r="J214">
        <v>0</v>
      </c>
      <c r="K214">
        <v>51.4</v>
      </c>
      <c r="L214">
        <v>0</v>
      </c>
      <c r="M214">
        <v>91</v>
      </c>
      <c r="N214">
        <v>6.67</v>
      </c>
      <c r="O214">
        <v>91</v>
      </c>
      <c r="P214">
        <v>0.1</v>
      </c>
      <c r="Q214">
        <v>15534.1574</v>
      </c>
      <c r="S214">
        <v>3.8</v>
      </c>
      <c r="T214">
        <v>3.8</v>
      </c>
      <c r="U214">
        <v>0.78</v>
      </c>
      <c r="V214">
        <v>15.5</v>
      </c>
      <c r="W214" t="e">
        <f ca="1">Data_Completeness(LifeExpectancyData[[#This Row],[Life expectancy]:[Schooling]])</f>
        <v>#NAME?</v>
      </c>
    </row>
    <row r="215" spans="1:23" x14ac:dyDescent="0.25">
      <c r="A215" t="s">
        <v>657</v>
      </c>
      <c r="B215">
        <v>2010</v>
      </c>
      <c r="C215" t="s">
        <v>643</v>
      </c>
      <c r="D215">
        <v>74.7</v>
      </c>
      <c r="E215">
        <v>16</v>
      </c>
      <c r="F215">
        <v>0</v>
      </c>
      <c r="G215">
        <v>8.41</v>
      </c>
      <c r="H215">
        <v>154.96308629999999</v>
      </c>
      <c r="I215">
        <v>86</v>
      </c>
      <c r="J215">
        <v>0</v>
      </c>
      <c r="K215">
        <v>5.7</v>
      </c>
      <c r="L215">
        <v>0</v>
      </c>
      <c r="M215">
        <v>9</v>
      </c>
      <c r="N215">
        <v>6.17</v>
      </c>
      <c r="O215">
        <v>86</v>
      </c>
      <c r="P215">
        <v>0.1</v>
      </c>
      <c r="Q215">
        <v>1595.9123199999999</v>
      </c>
      <c r="S215">
        <v>3.8</v>
      </c>
      <c r="T215">
        <v>3.8</v>
      </c>
      <c r="U215">
        <v>0.78100000000000003</v>
      </c>
      <c r="V215">
        <v>15.8</v>
      </c>
      <c r="W215" t="e">
        <f ca="1">Data_Completeness(LifeExpectancyData[[#This Row],[Life expectancy]:[Schooling]])</f>
        <v>#NAME?</v>
      </c>
    </row>
    <row r="216" spans="1:23" x14ac:dyDescent="0.25">
      <c r="A216" t="s">
        <v>657</v>
      </c>
      <c r="B216">
        <v>2009</v>
      </c>
      <c r="C216" t="s">
        <v>643</v>
      </c>
      <c r="D216">
        <v>74.599999999999994</v>
      </c>
      <c r="E216">
        <v>19</v>
      </c>
      <c r="F216">
        <v>0</v>
      </c>
      <c r="G216">
        <v>8.4600000000000009</v>
      </c>
      <c r="H216">
        <v>327.16181280000001</v>
      </c>
      <c r="I216">
        <v>93</v>
      </c>
      <c r="J216">
        <v>0</v>
      </c>
      <c r="K216">
        <v>49.9</v>
      </c>
      <c r="L216">
        <v>0</v>
      </c>
      <c r="M216">
        <v>93</v>
      </c>
      <c r="N216">
        <v>6.21</v>
      </c>
      <c r="O216">
        <v>93</v>
      </c>
      <c r="P216">
        <v>0.1</v>
      </c>
      <c r="Q216">
        <v>16523.32388</v>
      </c>
      <c r="S216">
        <v>3.8</v>
      </c>
      <c r="T216">
        <v>3.8</v>
      </c>
      <c r="U216">
        <v>0.77900000000000003</v>
      </c>
      <c r="V216">
        <v>15.5</v>
      </c>
      <c r="W216" t="e">
        <f ca="1">Data_Completeness(LifeExpectancyData[[#This Row],[Life expectancy]:[Schooling]])</f>
        <v>#NAME?</v>
      </c>
    </row>
    <row r="217" spans="1:23" x14ac:dyDescent="0.25">
      <c r="A217" t="s">
        <v>657</v>
      </c>
      <c r="B217">
        <v>2008</v>
      </c>
      <c r="C217" t="s">
        <v>643</v>
      </c>
      <c r="D217">
        <v>74.400000000000006</v>
      </c>
      <c r="E217">
        <v>111</v>
      </c>
      <c r="F217">
        <v>0</v>
      </c>
      <c r="G217">
        <v>8.9499999999999993</v>
      </c>
      <c r="H217">
        <v>25.522771120000002</v>
      </c>
      <c r="I217">
        <v>85</v>
      </c>
      <c r="J217">
        <v>0</v>
      </c>
      <c r="K217">
        <v>49.2</v>
      </c>
      <c r="L217">
        <v>0</v>
      </c>
      <c r="M217">
        <v>85</v>
      </c>
      <c r="N217">
        <v>6.1</v>
      </c>
      <c r="O217">
        <v>85</v>
      </c>
      <c r="P217">
        <v>0.1</v>
      </c>
      <c r="Q217">
        <v>1657.3227999999999</v>
      </c>
      <c r="S217">
        <v>3.9</v>
      </c>
      <c r="T217">
        <v>3.9</v>
      </c>
      <c r="U217">
        <v>0.77500000000000002</v>
      </c>
      <c r="V217">
        <v>15.3</v>
      </c>
      <c r="W217" t="e">
        <f ca="1">Data_Completeness(LifeExpectancyData[[#This Row],[Life expectancy]:[Schooling]])</f>
        <v>#NAME?</v>
      </c>
    </row>
    <row r="218" spans="1:23" x14ac:dyDescent="0.25">
      <c r="A218" t="s">
        <v>657</v>
      </c>
      <c r="B218">
        <v>2007</v>
      </c>
      <c r="C218" t="s">
        <v>643</v>
      </c>
      <c r="D218">
        <v>74.2</v>
      </c>
      <c r="E218">
        <v>113</v>
      </c>
      <c r="F218">
        <v>0</v>
      </c>
      <c r="G218">
        <v>8.4700000000000006</v>
      </c>
      <c r="H218">
        <v>1641.30981</v>
      </c>
      <c r="I218">
        <v>93</v>
      </c>
      <c r="J218">
        <v>0</v>
      </c>
      <c r="K218">
        <v>48.4</v>
      </c>
      <c r="L218">
        <v>0</v>
      </c>
      <c r="M218">
        <v>93</v>
      </c>
      <c r="N218">
        <v>5.64</v>
      </c>
      <c r="O218">
        <v>93</v>
      </c>
      <c r="P218">
        <v>0.1</v>
      </c>
      <c r="Q218">
        <v>16462.485560000001</v>
      </c>
      <c r="S218">
        <v>3.9</v>
      </c>
      <c r="T218">
        <v>3.9</v>
      </c>
      <c r="U218">
        <v>0.77100000000000002</v>
      </c>
      <c r="V218">
        <v>15</v>
      </c>
      <c r="W218" t="e">
        <f ca="1">Data_Completeness(LifeExpectancyData[[#This Row],[Life expectancy]:[Schooling]])</f>
        <v>#NAME?</v>
      </c>
    </row>
    <row r="219" spans="1:23" x14ac:dyDescent="0.25">
      <c r="A219" t="s">
        <v>657</v>
      </c>
      <c r="B219">
        <v>2006</v>
      </c>
      <c r="C219" t="s">
        <v>643</v>
      </c>
      <c r="D219">
        <v>74.099999999999994</v>
      </c>
      <c r="E219">
        <v>115</v>
      </c>
      <c r="F219">
        <v>0</v>
      </c>
      <c r="G219">
        <v>8.39</v>
      </c>
      <c r="H219">
        <v>181.50008560000001</v>
      </c>
      <c r="I219">
        <v>84</v>
      </c>
      <c r="J219">
        <v>0</v>
      </c>
      <c r="K219">
        <v>47.7</v>
      </c>
      <c r="L219">
        <v>0</v>
      </c>
      <c r="M219">
        <v>85</v>
      </c>
      <c r="N219">
        <v>5.27</v>
      </c>
      <c r="O219">
        <v>84</v>
      </c>
      <c r="P219">
        <v>0.1</v>
      </c>
      <c r="Q219">
        <v>15646.5591</v>
      </c>
      <c r="S219">
        <v>4</v>
      </c>
      <c r="T219">
        <v>3.9</v>
      </c>
      <c r="U219">
        <v>0.76600000000000001</v>
      </c>
      <c r="V219">
        <v>14.8</v>
      </c>
      <c r="W219" t="e">
        <f ca="1">Data_Completeness(LifeExpectancyData[[#This Row],[Life expectancy]:[Schooling]])</f>
        <v>#NAME?</v>
      </c>
    </row>
    <row r="220" spans="1:23" x14ac:dyDescent="0.25">
      <c r="A220" t="s">
        <v>657</v>
      </c>
      <c r="B220">
        <v>2005</v>
      </c>
      <c r="C220" t="s">
        <v>643</v>
      </c>
      <c r="D220">
        <v>73.900000000000006</v>
      </c>
      <c r="E220">
        <v>117</v>
      </c>
      <c r="F220">
        <v>0</v>
      </c>
      <c r="G220">
        <v>8.01</v>
      </c>
      <c r="H220">
        <v>1311.440423</v>
      </c>
      <c r="I220">
        <v>92</v>
      </c>
      <c r="J220">
        <v>0</v>
      </c>
      <c r="K220">
        <v>46.9</v>
      </c>
      <c r="L220">
        <v>0</v>
      </c>
      <c r="M220">
        <v>91</v>
      </c>
      <c r="N220">
        <v>5.38</v>
      </c>
      <c r="O220">
        <v>92</v>
      </c>
      <c r="P220">
        <v>0.1</v>
      </c>
      <c r="Q220">
        <v>14223.865760000001</v>
      </c>
      <c r="S220">
        <v>4</v>
      </c>
      <c r="T220">
        <v>4</v>
      </c>
      <c r="U220">
        <v>0.76100000000000001</v>
      </c>
      <c r="V220">
        <v>14.6</v>
      </c>
      <c r="W220" t="e">
        <f ca="1">Data_Completeness(LifeExpectancyData[[#This Row],[Life expectancy]:[Schooling]])</f>
        <v>#NAME?</v>
      </c>
    </row>
    <row r="221" spans="1:23" x14ac:dyDescent="0.25">
      <c r="A221" t="s">
        <v>657</v>
      </c>
      <c r="B221">
        <v>2004</v>
      </c>
      <c r="C221" t="s">
        <v>643</v>
      </c>
      <c r="D221">
        <v>73.8</v>
      </c>
      <c r="E221">
        <v>119</v>
      </c>
      <c r="F221">
        <v>0</v>
      </c>
      <c r="G221">
        <v>7.68</v>
      </c>
      <c r="H221">
        <v>166.0083443</v>
      </c>
      <c r="I221">
        <v>93</v>
      </c>
      <c r="J221">
        <v>0</v>
      </c>
      <c r="K221">
        <v>46.2</v>
      </c>
      <c r="L221">
        <v>0</v>
      </c>
      <c r="M221">
        <v>93</v>
      </c>
      <c r="N221">
        <v>5.71</v>
      </c>
      <c r="O221">
        <v>93</v>
      </c>
      <c r="P221">
        <v>0.2</v>
      </c>
      <c r="Q221">
        <v>12868.8639</v>
      </c>
      <c r="S221">
        <v>4.0999999999999996</v>
      </c>
      <c r="T221">
        <v>4</v>
      </c>
      <c r="U221">
        <v>0.75700000000000001</v>
      </c>
      <c r="V221">
        <v>14.4</v>
      </c>
      <c r="W221" t="e">
        <f ca="1">Data_Completeness(LifeExpectancyData[[#This Row],[Life expectancy]:[Schooling]])</f>
        <v>#NAME?</v>
      </c>
    </row>
    <row r="222" spans="1:23" x14ac:dyDescent="0.25">
      <c r="A222" t="s">
        <v>657</v>
      </c>
      <c r="B222">
        <v>2003</v>
      </c>
      <c r="C222" t="s">
        <v>643</v>
      </c>
      <c r="D222">
        <v>73.7</v>
      </c>
      <c r="E222">
        <v>121</v>
      </c>
      <c r="F222">
        <v>0</v>
      </c>
      <c r="G222">
        <v>7.65</v>
      </c>
      <c r="H222">
        <v>13.5139917</v>
      </c>
      <c r="I222">
        <v>91</v>
      </c>
      <c r="J222">
        <v>0</v>
      </c>
      <c r="K222">
        <v>45.4</v>
      </c>
      <c r="L222">
        <v>0</v>
      </c>
      <c r="M222">
        <v>9</v>
      </c>
      <c r="N222">
        <v>5.82</v>
      </c>
      <c r="O222">
        <v>89</v>
      </c>
      <c r="P222">
        <v>0.4</v>
      </c>
      <c r="Q222">
        <v>1228.5446999999999</v>
      </c>
      <c r="S222">
        <v>4.0999999999999996</v>
      </c>
      <c r="T222">
        <v>4.0999999999999996</v>
      </c>
      <c r="U222">
        <v>0.753</v>
      </c>
      <c r="V222">
        <v>14.2</v>
      </c>
      <c r="W222" t="e">
        <f ca="1">Data_Completeness(LifeExpectancyData[[#This Row],[Life expectancy]:[Schooling]])</f>
        <v>#NAME?</v>
      </c>
    </row>
    <row r="223" spans="1:23" x14ac:dyDescent="0.25">
      <c r="A223" t="s">
        <v>657</v>
      </c>
      <c r="B223">
        <v>2002</v>
      </c>
      <c r="C223" t="s">
        <v>643</v>
      </c>
      <c r="D223">
        <v>73.5</v>
      </c>
      <c r="E223">
        <v>123</v>
      </c>
      <c r="F223">
        <v>0</v>
      </c>
      <c r="G223">
        <v>7.59</v>
      </c>
      <c r="H223">
        <v>133.099491</v>
      </c>
      <c r="I223">
        <v>66</v>
      </c>
      <c r="J223">
        <v>0</v>
      </c>
      <c r="K223">
        <v>44.6</v>
      </c>
      <c r="L223">
        <v>0</v>
      </c>
      <c r="M223">
        <v>86</v>
      </c>
      <c r="N223">
        <v>5.76</v>
      </c>
      <c r="O223">
        <v>87</v>
      </c>
      <c r="P223">
        <v>0.8</v>
      </c>
      <c r="Q223">
        <v>11675.39395</v>
      </c>
      <c r="S223">
        <v>4.2</v>
      </c>
      <c r="T223">
        <v>4.0999999999999996</v>
      </c>
      <c r="U223">
        <v>0.749</v>
      </c>
      <c r="V223">
        <v>14</v>
      </c>
      <c r="W223" t="e">
        <f ca="1">Data_Completeness(LifeExpectancyData[[#This Row],[Life expectancy]:[Schooling]])</f>
        <v>#NAME?</v>
      </c>
    </row>
    <row r="224" spans="1:23" x14ac:dyDescent="0.25">
      <c r="A224" t="s">
        <v>657</v>
      </c>
      <c r="B224">
        <v>2001</v>
      </c>
      <c r="C224" t="s">
        <v>643</v>
      </c>
      <c r="D224">
        <v>73.400000000000006</v>
      </c>
      <c r="E224">
        <v>125</v>
      </c>
      <c r="F224">
        <v>0</v>
      </c>
      <c r="G224">
        <v>7.38</v>
      </c>
      <c r="H224">
        <v>138.16646270000001</v>
      </c>
      <c r="I224">
        <v>18</v>
      </c>
      <c r="J224">
        <v>0</v>
      </c>
      <c r="K224">
        <v>43.8</v>
      </c>
      <c r="L224">
        <v>0</v>
      </c>
      <c r="M224">
        <v>93</v>
      </c>
      <c r="N224">
        <v>5.47</v>
      </c>
      <c r="O224">
        <v>84</v>
      </c>
      <c r="P224">
        <v>0.7</v>
      </c>
      <c r="Q224">
        <v>11513.87189</v>
      </c>
      <c r="S224">
        <v>4.2</v>
      </c>
      <c r="T224">
        <v>4.2</v>
      </c>
      <c r="U224">
        <v>0.75</v>
      </c>
      <c r="V224">
        <v>14</v>
      </c>
      <c r="W224" t="e">
        <f ca="1">Data_Completeness(LifeExpectancyData[[#This Row],[Life expectancy]:[Schooling]])</f>
        <v>#NAME?</v>
      </c>
    </row>
    <row r="225" spans="1:23" x14ac:dyDescent="0.25">
      <c r="A225" t="s">
        <v>657</v>
      </c>
      <c r="B225">
        <v>2000</v>
      </c>
      <c r="C225" t="s">
        <v>643</v>
      </c>
      <c r="D225">
        <v>73.3</v>
      </c>
      <c r="E225">
        <v>127</v>
      </c>
      <c r="F225">
        <v>0</v>
      </c>
      <c r="G225">
        <v>7.43</v>
      </c>
      <c r="H225">
        <v>1140.6157539999999</v>
      </c>
      <c r="J225">
        <v>0</v>
      </c>
      <c r="K225">
        <v>43</v>
      </c>
      <c r="L225">
        <v>0</v>
      </c>
      <c r="M225">
        <v>86</v>
      </c>
      <c r="N225">
        <v>5.16</v>
      </c>
      <c r="O225">
        <v>93</v>
      </c>
      <c r="P225">
        <v>0.9</v>
      </c>
      <c r="Q225">
        <v>11568.1111</v>
      </c>
      <c r="S225">
        <v>4.3</v>
      </c>
      <c r="T225">
        <v>4.2</v>
      </c>
      <c r="U225">
        <v>0.74099999999999999</v>
      </c>
      <c r="V225">
        <v>14</v>
      </c>
      <c r="W225" t="e">
        <f ca="1">Data_Completeness(LifeExpectancyData[[#This Row],[Life expectancy]:[Schooling]])</f>
        <v>#NAME?</v>
      </c>
    </row>
    <row r="226" spans="1:23" x14ac:dyDescent="0.25">
      <c r="A226" t="s">
        <v>658</v>
      </c>
      <c r="B226">
        <v>2015</v>
      </c>
      <c r="C226" t="s">
        <v>643</v>
      </c>
      <c r="D226">
        <v>72.3</v>
      </c>
      <c r="E226">
        <v>196</v>
      </c>
      <c r="F226">
        <v>0</v>
      </c>
      <c r="H226">
        <v>0</v>
      </c>
      <c r="I226">
        <v>99</v>
      </c>
      <c r="J226">
        <v>2</v>
      </c>
      <c r="K226">
        <v>62.3</v>
      </c>
      <c r="L226">
        <v>0</v>
      </c>
      <c r="M226">
        <v>99</v>
      </c>
      <c r="O226">
        <v>99</v>
      </c>
      <c r="P226">
        <v>0.1</v>
      </c>
      <c r="Q226">
        <v>5949.1167699999996</v>
      </c>
      <c r="R226">
        <v>9489616</v>
      </c>
      <c r="S226">
        <v>1.9</v>
      </c>
      <c r="T226">
        <v>2</v>
      </c>
      <c r="U226">
        <v>0.79800000000000004</v>
      </c>
      <c r="V226">
        <v>15.6</v>
      </c>
      <c r="W226" t="e">
        <f ca="1">Data_Completeness(LifeExpectancyData[[#This Row],[Life expectancy]:[Schooling]])</f>
        <v>#NAME?</v>
      </c>
    </row>
    <row r="227" spans="1:23" x14ac:dyDescent="0.25">
      <c r="A227" t="s">
        <v>658</v>
      </c>
      <c r="B227">
        <v>2014</v>
      </c>
      <c r="C227" t="s">
        <v>643</v>
      </c>
      <c r="D227">
        <v>72</v>
      </c>
      <c r="E227">
        <v>199</v>
      </c>
      <c r="F227">
        <v>0</v>
      </c>
      <c r="G227">
        <v>13.94</v>
      </c>
      <c r="H227">
        <v>1147.1114</v>
      </c>
      <c r="I227">
        <v>97</v>
      </c>
      <c r="J227">
        <v>64</v>
      </c>
      <c r="K227">
        <v>61.7</v>
      </c>
      <c r="L227">
        <v>0</v>
      </c>
      <c r="M227">
        <v>97</v>
      </c>
      <c r="N227">
        <v>5.69</v>
      </c>
      <c r="O227">
        <v>97</v>
      </c>
      <c r="P227">
        <v>0.1</v>
      </c>
      <c r="Q227">
        <v>8318.4292939999996</v>
      </c>
      <c r="R227">
        <v>9474511</v>
      </c>
      <c r="S227">
        <v>1.9</v>
      </c>
      <c r="T227">
        <v>2</v>
      </c>
      <c r="U227">
        <v>0.79600000000000004</v>
      </c>
      <c r="V227">
        <v>15.7</v>
      </c>
      <c r="W227" t="e">
        <f ca="1">Data_Completeness(LifeExpectancyData[[#This Row],[Life expectancy]:[Schooling]])</f>
        <v>#NAME?</v>
      </c>
    </row>
    <row r="228" spans="1:23" x14ac:dyDescent="0.25">
      <c r="A228" t="s">
        <v>658</v>
      </c>
      <c r="B228">
        <v>2013</v>
      </c>
      <c r="C228" t="s">
        <v>643</v>
      </c>
      <c r="D228">
        <v>71.7</v>
      </c>
      <c r="E228">
        <v>23</v>
      </c>
      <c r="F228">
        <v>0</v>
      </c>
      <c r="G228">
        <v>14.66</v>
      </c>
      <c r="H228">
        <v>1109.854619</v>
      </c>
      <c r="I228">
        <v>98</v>
      </c>
      <c r="J228">
        <v>16</v>
      </c>
      <c r="K228">
        <v>61.1</v>
      </c>
      <c r="L228">
        <v>1</v>
      </c>
      <c r="M228">
        <v>98</v>
      </c>
      <c r="N228">
        <v>6.7</v>
      </c>
      <c r="O228">
        <v>98</v>
      </c>
      <c r="P228">
        <v>0.1</v>
      </c>
      <c r="Q228">
        <v>7978.8254429999997</v>
      </c>
      <c r="R228">
        <v>9465997</v>
      </c>
      <c r="S228">
        <v>2</v>
      </c>
      <c r="T228">
        <v>2</v>
      </c>
      <c r="U228">
        <v>0.79600000000000004</v>
      </c>
      <c r="V228">
        <v>15.7</v>
      </c>
      <c r="W228" t="e">
        <f ca="1">Data_Completeness(LifeExpectancyData[[#This Row],[Life expectancy]:[Schooling]])</f>
        <v>#NAME?</v>
      </c>
    </row>
    <row r="229" spans="1:23" x14ac:dyDescent="0.25">
      <c r="A229" t="s">
        <v>658</v>
      </c>
      <c r="B229">
        <v>2012</v>
      </c>
      <c r="C229" t="s">
        <v>643</v>
      </c>
      <c r="D229">
        <v>71.900000000000006</v>
      </c>
      <c r="E229">
        <v>194</v>
      </c>
      <c r="F229">
        <v>0</v>
      </c>
      <c r="G229">
        <v>16.350000000000001</v>
      </c>
      <c r="H229">
        <v>91.709621170000005</v>
      </c>
      <c r="I229">
        <v>97</v>
      </c>
      <c r="J229">
        <v>10</v>
      </c>
      <c r="K229">
        <v>6.5</v>
      </c>
      <c r="L229">
        <v>1</v>
      </c>
      <c r="M229">
        <v>98</v>
      </c>
      <c r="N229">
        <v>5.0999999999999996</v>
      </c>
      <c r="O229">
        <v>98</v>
      </c>
      <c r="P229">
        <v>0.1</v>
      </c>
      <c r="Q229">
        <v>694.24391500000002</v>
      </c>
      <c r="R229">
        <v>9464495</v>
      </c>
      <c r="S229">
        <v>2</v>
      </c>
      <c r="T229">
        <v>2.1</v>
      </c>
      <c r="U229">
        <v>0.79300000000000004</v>
      </c>
      <c r="V229">
        <v>15.6</v>
      </c>
      <c r="W229" t="e">
        <f ca="1">Data_Completeness(LifeExpectancyData[[#This Row],[Life expectancy]:[Schooling]])</f>
        <v>#NAME?</v>
      </c>
    </row>
    <row r="230" spans="1:23" x14ac:dyDescent="0.25">
      <c r="A230" t="s">
        <v>658</v>
      </c>
      <c r="B230">
        <v>2011</v>
      </c>
      <c r="C230" t="s">
        <v>643</v>
      </c>
      <c r="D230">
        <v>72</v>
      </c>
      <c r="E230">
        <v>232</v>
      </c>
      <c r="F230">
        <v>0</v>
      </c>
      <c r="G230">
        <v>17.309999999999999</v>
      </c>
      <c r="H230">
        <v>846.91130710000004</v>
      </c>
      <c r="I230">
        <v>98</v>
      </c>
      <c r="J230">
        <v>50</v>
      </c>
      <c r="K230">
        <v>59.9</v>
      </c>
      <c r="L230">
        <v>1</v>
      </c>
      <c r="M230">
        <v>98</v>
      </c>
      <c r="N230">
        <v>4.92</v>
      </c>
      <c r="O230">
        <v>98</v>
      </c>
      <c r="P230">
        <v>0.1</v>
      </c>
      <c r="Q230">
        <v>6519.7175299999999</v>
      </c>
      <c r="R230">
        <v>9473172</v>
      </c>
      <c r="S230">
        <v>2</v>
      </c>
      <c r="T230">
        <v>2.1</v>
      </c>
      <c r="U230">
        <v>0.78700000000000003</v>
      </c>
      <c r="V230">
        <v>15.5</v>
      </c>
      <c r="W230" t="e">
        <f ca="1">Data_Completeness(LifeExpectancyData[[#This Row],[Life expectancy]:[Schooling]])</f>
        <v>#NAME?</v>
      </c>
    </row>
    <row r="231" spans="1:23" x14ac:dyDescent="0.25">
      <c r="A231" t="s">
        <v>658</v>
      </c>
      <c r="B231">
        <v>2010</v>
      </c>
      <c r="C231" t="s">
        <v>643</v>
      </c>
      <c r="D231">
        <v>73</v>
      </c>
      <c r="E231">
        <v>222</v>
      </c>
      <c r="F231">
        <v>0</v>
      </c>
      <c r="G231">
        <v>14.44</v>
      </c>
      <c r="H231">
        <v>8.4940951800000004</v>
      </c>
      <c r="I231">
        <v>96</v>
      </c>
      <c r="J231">
        <v>1</v>
      </c>
      <c r="K231">
        <v>59.3</v>
      </c>
      <c r="L231">
        <v>1</v>
      </c>
      <c r="M231">
        <v>99</v>
      </c>
      <c r="N231">
        <v>5.55</v>
      </c>
      <c r="O231">
        <v>98</v>
      </c>
      <c r="P231">
        <v>0.1</v>
      </c>
      <c r="Q231">
        <v>63.388770000000001</v>
      </c>
      <c r="R231">
        <v>949583</v>
      </c>
      <c r="S231">
        <v>2</v>
      </c>
      <c r="T231">
        <v>2.2000000000000002</v>
      </c>
      <c r="U231">
        <v>0.78</v>
      </c>
      <c r="V231">
        <v>15.5</v>
      </c>
      <c r="W231" t="e">
        <f ca="1">Data_Completeness(LifeExpectancyData[[#This Row],[Life expectancy]:[Schooling]])</f>
        <v>#NAME?</v>
      </c>
    </row>
    <row r="232" spans="1:23" x14ac:dyDescent="0.25">
      <c r="A232" t="s">
        <v>658</v>
      </c>
      <c r="B232">
        <v>2009</v>
      </c>
      <c r="C232" t="s">
        <v>643</v>
      </c>
      <c r="D232">
        <v>70</v>
      </c>
      <c r="E232">
        <v>226</v>
      </c>
      <c r="F232">
        <v>0</v>
      </c>
      <c r="G232">
        <v>14.09</v>
      </c>
      <c r="H232">
        <v>434.79850249999998</v>
      </c>
      <c r="I232">
        <v>98</v>
      </c>
      <c r="J232">
        <v>0</v>
      </c>
      <c r="K232">
        <v>58.7</v>
      </c>
      <c r="L232">
        <v>1</v>
      </c>
      <c r="M232">
        <v>98</v>
      </c>
      <c r="N232">
        <v>6.9</v>
      </c>
      <c r="O232">
        <v>96</v>
      </c>
      <c r="P232">
        <v>0.1</v>
      </c>
      <c r="Q232">
        <v>5176.1726490000001</v>
      </c>
      <c r="R232">
        <v>956765</v>
      </c>
      <c r="S232">
        <v>2.1</v>
      </c>
      <c r="T232">
        <v>2.2000000000000002</v>
      </c>
      <c r="U232">
        <v>0.77100000000000002</v>
      </c>
      <c r="V232">
        <v>15.4</v>
      </c>
      <c r="W232" t="e">
        <f ca="1">Data_Completeness(LifeExpectancyData[[#This Row],[Life expectancy]:[Schooling]])</f>
        <v>#NAME?</v>
      </c>
    </row>
    <row r="233" spans="1:23" x14ac:dyDescent="0.25">
      <c r="A233" t="s">
        <v>658</v>
      </c>
      <c r="B233">
        <v>2008</v>
      </c>
      <c r="C233" t="s">
        <v>643</v>
      </c>
      <c r="D233">
        <v>70</v>
      </c>
      <c r="E233">
        <v>224</v>
      </c>
      <c r="F233">
        <v>1</v>
      </c>
      <c r="G233">
        <v>14.67</v>
      </c>
      <c r="H233">
        <v>501.80561410000001</v>
      </c>
      <c r="I233">
        <v>98</v>
      </c>
      <c r="J233">
        <v>0</v>
      </c>
      <c r="K233">
        <v>58.2</v>
      </c>
      <c r="L233">
        <v>1</v>
      </c>
      <c r="M233">
        <v>98</v>
      </c>
      <c r="N233">
        <v>5.95</v>
      </c>
      <c r="O233">
        <v>97</v>
      </c>
      <c r="P233">
        <v>0.1</v>
      </c>
      <c r="Q233">
        <v>6376.1831529999999</v>
      </c>
      <c r="R233">
        <v>9527985</v>
      </c>
      <c r="S233">
        <v>2.1</v>
      </c>
      <c r="T233">
        <v>2.2999999999999998</v>
      </c>
      <c r="U233">
        <v>0.755</v>
      </c>
      <c r="V233">
        <v>15.1</v>
      </c>
      <c r="W233" t="e">
        <f ca="1">Data_Completeness(LifeExpectancyData[[#This Row],[Life expectancy]:[Schooling]])</f>
        <v>#NAME?</v>
      </c>
    </row>
    <row r="234" spans="1:23" x14ac:dyDescent="0.25">
      <c r="A234" t="s">
        <v>658</v>
      </c>
      <c r="B234">
        <v>2007</v>
      </c>
      <c r="C234" t="s">
        <v>643</v>
      </c>
      <c r="D234">
        <v>69.8</v>
      </c>
      <c r="E234">
        <v>226</v>
      </c>
      <c r="F234">
        <v>1</v>
      </c>
      <c r="G234">
        <v>14.22</v>
      </c>
      <c r="H234">
        <v>464.07751300000001</v>
      </c>
      <c r="I234">
        <v>91</v>
      </c>
      <c r="J234">
        <v>1</v>
      </c>
      <c r="K234">
        <v>57.7</v>
      </c>
      <c r="L234">
        <v>1</v>
      </c>
      <c r="M234">
        <v>9</v>
      </c>
      <c r="N234">
        <v>6.44</v>
      </c>
      <c r="O234">
        <v>95</v>
      </c>
      <c r="P234">
        <v>0.1</v>
      </c>
      <c r="Q234">
        <v>4735.4848270000002</v>
      </c>
      <c r="R234">
        <v>956953</v>
      </c>
      <c r="S234">
        <v>2.2000000000000002</v>
      </c>
      <c r="T234">
        <v>2.2999999999999998</v>
      </c>
      <c r="U234">
        <v>0.73899999999999999</v>
      </c>
      <c r="V234">
        <v>14.9</v>
      </c>
      <c r="W234" t="e">
        <f ca="1">Data_Completeness(LifeExpectancyData[[#This Row],[Life expectancy]:[Schooling]])</f>
        <v>#NAME?</v>
      </c>
    </row>
    <row r="235" spans="1:23" x14ac:dyDescent="0.25">
      <c r="A235" t="s">
        <v>658</v>
      </c>
      <c r="B235">
        <v>2006</v>
      </c>
      <c r="C235" t="s">
        <v>643</v>
      </c>
      <c r="D235">
        <v>68.900000000000006</v>
      </c>
      <c r="E235">
        <v>243</v>
      </c>
      <c r="F235">
        <v>1</v>
      </c>
      <c r="G235">
        <v>12.6</v>
      </c>
      <c r="H235">
        <v>364.42605200000003</v>
      </c>
      <c r="I235">
        <v>98</v>
      </c>
      <c r="J235">
        <v>149</v>
      </c>
      <c r="K235">
        <v>57.2</v>
      </c>
      <c r="L235">
        <v>1</v>
      </c>
      <c r="M235">
        <v>97</v>
      </c>
      <c r="N235">
        <v>6.34</v>
      </c>
      <c r="O235">
        <v>99</v>
      </c>
      <c r="P235">
        <v>0.1</v>
      </c>
      <c r="Q235">
        <v>3848.2159660000002</v>
      </c>
      <c r="R235">
        <v>964924</v>
      </c>
      <c r="S235">
        <v>2.2000000000000002</v>
      </c>
      <c r="T235">
        <v>2.4</v>
      </c>
      <c r="U235">
        <v>0.72299999999999998</v>
      </c>
      <c r="V235">
        <v>14.6</v>
      </c>
      <c r="W235" t="e">
        <f ca="1">Data_Completeness(LifeExpectancyData[[#This Row],[Life expectancy]:[Schooling]])</f>
        <v>#NAME?</v>
      </c>
    </row>
    <row r="236" spans="1:23" x14ac:dyDescent="0.25">
      <c r="A236" t="s">
        <v>658</v>
      </c>
      <c r="B236">
        <v>2005</v>
      </c>
      <c r="C236" t="s">
        <v>643</v>
      </c>
      <c r="D236">
        <v>68.099999999999994</v>
      </c>
      <c r="E236">
        <v>252</v>
      </c>
      <c r="F236">
        <v>1</v>
      </c>
      <c r="G236">
        <v>11.01</v>
      </c>
      <c r="H236">
        <v>45.650077979999999</v>
      </c>
      <c r="I236">
        <v>99</v>
      </c>
      <c r="J236">
        <v>1</v>
      </c>
      <c r="K236">
        <v>56.7</v>
      </c>
      <c r="L236">
        <v>1</v>
      </c>
      <c r="M236">
        <v>98</v>
      </c>
      <c r="N236">
        <v>6.89</v>
      </c>
      <c r="O236">
        <v>99</v>
      </c>
      <c r="P236">
        <v>0.1</v>
      </c>
      <c r="Q236">
        <v>3126.71767</v>
      </c>
      <c r="R236">
        <v>9663915</v>
      </c>
      <c r="S236">
        <v>2.2999999999999998</v>
      </c>
      <c r="T236">
        <v>2.5</v>
      </c>
      <c r="U236">
        <v>0.71299999999999997</v>
      </c>
      <c r="V236">
        <v>14.4</v>
      </c>
      <c r="W236" t="e">
        <f ca="1">Data_Completeness(LifeExpectancyData[[#This Row],[Life expectancy]:[Schooling]])</f>
        <v>#NAME?</v>
      </c>
    </row>
    <row r="237" spans="1:23" x14ac:dyDescent="0.25">
      <c r="A237" t="s">
        <v>658</v>
      </c>
      <c r="B237">
        <v>2004</v>
      </c>
      <c r="C237" t="s">
        <v>643</v>
      </c>
      <c r="D237">
        <v>68.2</v>
      </c>
      <c r="E237">
        <v>247</v>
      </c>
      <c r="F237">
        <v>1</v>
      </c>
      <c r="G237">
        <v>12.05</v>
      </c>
      <c r="H237">
        <v>42.334439009999997</v>
      </c>
      <c r="I237">
        <v>99</v>
      </c>
      <c r="J237">
        <v>2</v>
      </c>
      <c r="K237">
        <v>56.2</v>
      </c>
      <c r="L237">
        <v>1</v>
      </c>
      <c r="M237">
        <v>99</v>
      </c>
      <c r="N237">
        <v>6.59</v>
      </c>
      <c r="O237">
        <v>99</v>
      </c>
      <c r="P237">
        <v>0.1</v>
      </c>
      <c r="Q237">
        <v>2378.3392699999999</v>
      </c>
      <c r="R237">
        <v>973146</v>
      </c>
      <c r="S237">
        <v>2.4</v>
      </c>
      <c r="T237">
        <v>2.5</v>
      </c>
      <c r="U237">
        <v>0.70299999999999996</v>
      </c>
      <c r="V237">
        <v>14.1</v>
      </c>
      <c r="W237" t="e">
        <f ca="1">Data_Completeness(LifeExpectancyData[[#This Row],[Life expectancy]:[Schooling]])</f>
        <v>#NAME?</v>
      </c>
    </row>
    <row r="238" spans="1:23" x14ac:dyDescent="0.25">
      <c r="A238" t="s">
        <v>658</v>
      </c>
      <c r="B238">
        <v>2003</v>
      </c>
      <c r="C238" t="s">
        <v>643</v>
      </c>
      <c r="D238">
        <v>67.7</v>
      </c>
      <c r="E238">
        <v>253</v>
      </c>
      <c r="F238">
        <v>1</v>
      </c>
      <c r="G238">
        <v>11.17</v>
      </c>
      <c r="H238">
        <v>23.835785940000001</v>
      </c>
      <c r="I238">
        <v>56</v>
      </c>
      <c r="J238">
        <v>21</v>
      </c>
      <c r="K238">
        <v>55.8</v>
      </c>
      <c r="L238">
        <v>1</v>
      </c>
      <c r="M238">
        <v>53</v>
      </c>
      <c r="N238">
        <v>6.59</v>
      </c>
      <c r="O238">
        <v>5</v>
      </c>
      <c r="P238">
        <v>0.1</v>
      </c>
      <c r="Q238">
        <v>1819.5256440000001</v>
      </c>
      <c r="R238">
        <v>9796749</v>
      </c>
      <c r="S238">
        <v>2.5</v>
      </c>
      <c r="T238">
        <v>2.6</v>
      </c>
      <c r="U238">
        <v>0.69499999999999995</v>
      </c>
      <c r="V238">
        <v>13.9</v>
      </c>
      <c r="W238" t="e">
        <f ca="1">Data_Completeness(LifeExpectancyData[[#This Row],[Life expectancy]:[Schooling]])</f>
        <v>#NAME?</v>
      </c>
    </row>
    <row r="239" spans="1:23" x14ac:dyDescent="0.25">
      <c r="A239" t="s">
        <v>658</v>
      </c>
      <c r="B239">
        <v>2002</v>
      </c>
      <c r="C239" t="s">
        <v>643</v>
      </c>
      <c r="D239">
        <v>67.2</v>
      </c>
      <c r="E239">
        <v>262</v>
      </c>
      <c r="F239">
        <v>1</v>
      </c>
      <c r="G239">
        <v>12.23</v>
      </c>
      <c r="H239">
        <v>145.4233629</v>
      </c>
      <c r="I239">
        <v>99</v>
      </c>
      <c r="J239">
        <v>14</v>
      </c>
      <c r="K239">
        <v>55.3</v>
      </c>
      <c r="L239">
        <v>1</v>
      </c>
      <c r="M239">
        <v>99</v>
      </c>
      <c r="N239">
        <v>6.47</v>
      </c>
      <c r="O239">
        <v>99</v>
      </c>
      <c r="P239">
        <v>0.1</v>
      </c>
      <c r="Q239">
        <v>1479.3831419999999</v>
      </c>
      <c r="R239">
        <v>9865548</v>
      </c>
      <c r="S239">
        <v>2.5</v>
      </c>
      <c r="T239">
        <v>2.7</v>
      </c>
      <c r="U239">
        <v>0.68700000000000006</v>
      </c>
      <c r="V239">
        <v>13.6</v>
      </c>
      <c r="W239" t="e">
        <f ca="1">Data_Completeness(LifeExpectancyData[[#This Row],[Life expectancy]:[Schooling]])</f>
        <v>#NAME?</v>
      </c>
    </row>
    <row r="240" spans="1:23" x14ac:dyDescent="0.25">
      <c r="A240" t="s">
        <v>658</v>
      </c>
      <c r="B240">
        <v>2001</v>
      </c>
      <c r="C240" t="s">
        <v>643</v>
      </c>
      <c r="D240">
        <v>67.7</v>
      </c>
      <c r="E240">
        <v>254</v>
      </c>
      <c r="F240">
        <v>1</v>
      </c>
      <c r="G240">
        <v>10.74</v>
      </c>
      <c r="H240">
        <v>14.06141699</v>
      </c>
      <c r="I240">
        <v>93</v>
      </c>
      <c r="J240">
        <v>45</v>
      </c>
      <c r="K240">
        <v>54.9</v>
      </c>
      <c r="L240">
        <v>1</v>
      </c>
      <c r="M240">
        <v>99</v>
      </c>
      <c r="N240">
        <v>6.62</v>
      </c>
      <c r="O240">
        <v>99</v>
      </c>
      <c r="P240">
        <v>0.1</v>
      </c>
      <c r="Q240">
        <v>1244.3731849999999</v>
      </c>
      <c r="R240">
        <v>9928549</v>
      </c>
      <c r="S240">
        <v>2.6</v>
      </c>
      <c r="T240">
        <v>2.7</v>
      </c>
      <c r="U240">
        <v>0.68100000000000005</v>
      </c>
      <c r="V240">
        <v>13.3</v>
      </c>
      <c r="W240" t="e">
        <f ca="1">Data_Completeness(LifeExpectancyData[[#This Row],[Life expectancy]:[Schooling]])</f>
        <v>#NAME?</v>
      </c>
    </row>
    <row r="241" spans="1:23" x14ac:dyDescent="0.25">
      <c r="A241" t="s">
        <v>658</v>
      </c>
      <c r="B241">
        <v>2000</v>
      </c>
      <c r="C241" t="s">
        <v>643</v>
      </c>
      <c r="D241">
        <v>68</v>
      </c>
      <c r="E241">
        <v>247</v>
      </c>
      <c r="F241">
        <v>1</v>
      </c>
      <c r="G241">
        <v>12.98</v>
      </c>
      <c r="H241">
        <v>24.249478459999999</v>
      </c>
      <c r="I241">
        <v>7</v>
      </c>
      <c r="J241">
        <v>21</v>
      </c>
      <c r="K241">
        <v>54.4</v>
      </c>
      <c r="L241">
        <v>1</v>
      </c>
      <c r="M241">
        <v>99</v>
      </c>
      <c r="N241">
        <v>6.13</v>
      </c>
      <c r="O241">
        <v>99</v>
      </c>
      <c r="P241">
        <v>0.1</v>
      </c>
      <c r="Q241">
        <v>1276.2883400000001</v>
      </c>
      <c r="R241">
        <v>997961</v>
      </c>
      <c r="S241">
        <v>2.7</v>
      </c>
      <c r="T241">
        <v>2.8</v>
      </c>
      <c r="U241">
        <v>0.67500000000000004</v>
      </c>
      <c r="V241">
        <v>13.1</v>
      </c>
      <c r="W241" t="e">
        <f ca="1">Data_Completeness(LifeExpectancyData[[#This Row],[Life expectancy]:[Schooling]])</f>
        <v>#NAME?</v>
      </c>
    </row>
    <row r="242" spans="1:23" x14ac:dyDescent="0.25">
      <c r="A242" t="s">
        <v>659</v>
      </c>
      <c r="B242">
        <v>2015</v>
      </c>
      <c r="C242" t="s">
        <v>651</v>
      </c>
      <c r="D242">
        <v>81.099999999999994</v>
      </c>
      <c r="E242">
        <v>74</v>
      </c>
      <c r="F242">
        <v>0</v>
      </c>
      <c r="H242">
        <v>0</v>
      </c>
      <c r="I242">
        <v>98</v>
      </c>
      <c r="J242">
        <v>47</v>
      </c>
      <c r="K242">
        <v>63.7</v>
      </c>
      <c r="L242">
        <v>1</v>
      </c>
      <c r="M242">
        <v>99</v>
      </c>
      <c r="O242">
        <v>99</v>
      </c>
      <c r="P242">
        <v>0.1</v>
      </c>
      <c r="Q242">
        <v>4356.875</v>
      </c>
      <c r="R242">
        <v>11274196</v>
      </c>
      <c r="S242">
        <v>1</v>
      </c>
      <c r="T242">
        <v>1</v>
      </c>
      <c r="U242">
        <v>0.89500000000000002</v>
      </c>
      <c r="V242">
        <v>16.600000000000001</v>
      </c>
      <c r="W242" t="e">
        <f ca="1">Data_Completeness(LifeExpectancyData[[#This Row],[Life expectancy]:[Schooling]])</f>
        <v>#NAME?</v>
      </c>
    </row>
    <row r="243" spans="1:23" x14ac:dyDescent="0.25">
      <c r="A243" t="s">
        <v>659</v>
      </c>
      <c r="B243">
        <v>2014</v>
      </c>
      <c r="C243" t="s">
        <v>651</v>
      </c>
      <c r="D243">
        <v>89</v>
      </c>
      <c r="E243">
        <v>76</v>
      </c>
      <c r="F243">
        <v>0</v>
      </c>
      <c r="G243">
        <v>12.6</v>
      </c>
      <c r="H243">
        <v>7163.3489229999996</v>
      </c>
      <c r="I243">
        <v>98</v>
      </c>
      <c r="J243">
        <v>70</v>
      </c>
      <c r="K243">
        <v>63.4</v>
      </c>
      <c r="L243">
        <v>1</v>
      </c>
      <c r="M243">
        <v>99</v>
      </c>
      <c r="N243">
        <v>1.59</v>
      </c>
      <c r="O243">
        <v>99</v>
      </c>
      <c r="P243">
        <v>0.1</v>
      </c>
      <c r="Q243">
        <v>47439.396840000001</v>
      </c>
      <c r="R243">
        <v>112957</v>
      </c>
      <c r="S243">
        <v>1</v>
      </c>
      <c r="T243">
        <v>1</v>
      </c>
      <c r="U243">
        <v>0.89</v>
      </c>
      <c r="V243">
        <v>16.3</v>
      </c>
      <c r="W243" t="e">
        <f ca="1">Data_Completeness(LifeExpectancyData[[#This Row],[Life expectancy]:[Schooling]])</f>
        <v>#NAME?</v>
      </c>
    </row>
    <row r="244" spans="1:23" x14ac:dyDescent="0.25">
      <c r="A244" t="s">
        <v>659</v>
      </c>
      <c r="B244">
        <v>2013</v>
      </c>
      <c r="C244" t="s">
        <v>651</v>
      </c>
      <c r="D244">
        <v>87</v>
      </c>
      <c r="E244">
        <v>77</v>
      </c>
      <c r="F244">
        <v>0</v>
      </c>
      <c r="G244">
        <v>11.77</v>
      </c>
      <c r="H244">
        <v>702.35935700000005</v>
      </c>
      <c r="I244">
        <v>98</v>
      </c>
      <c r="J244">
        <v>39</v>
      </c>
      <c r="K244">
        <v>63</v>
      </c>
      <c r="L244">
        <v>1</v>
      </c>
      <c r="M244">
        <v>99</v>
      </c>
      <c r="N244">
        <v>1.57</v>
      </c>
      <c r="O244">
        <v>99</v>
      </c>
      <c r="P244">
        <v>0.1</v>
      </c>
      <c r="Q244">
        <v>4651.3864700000004</v>
      </c>
      <c r="R244">
        <v>11182817</v>
      </c>
      <c r="S244">
        <v>1</v>
      </c>
      <c r="T244">
        <v>0.9</v>
      </c>
      <c r="U244">
        <v>0.88900000000000001</v>
      </c>
      <c r="V244">
        <v>16.3</v>
      </c>
      <c r="W244" t="e">
        <f ca="1">Data_Completeness(LifeExpectancyData[[#This Row],[Life expectancy]:[Schooling]])</f>
        <v>#NAME?</v>
      </c>
    </row>
    <row r="245" spans="1:23" x14ac:dyDescent="0.25">
      <c r="A245" t="s">
        <v>659</v>
      </c>
      <c r="B245">
        <v>2012</v>
      </c>
      <c r="C245" t="s">
        <v>651</v>
      </c>
      <c r="D245">
        <v>83</v>
      </c>
      <c r="E245">
        <v>78</v>
      </c>
      <c r="F245">
        <v>0</v>
      </c>
      <c r="G245">
        <v>10.08</v>
      </c>
      <c r="H245">
        <v>664.47389750000002</v>
      </c>
      <c r="I245">
        <v>98</v>
      </c>
      <c r="J245">
        <v>109</v>
      </c>
      <c r="K245">
        <v>62.6</v>
      </c>
      <c r="L245">
        <v>1</v>
      </c>
      <c r="M245">
        <v>99</v>
      </c>
      <c r="N245">
        <v>1.54</v>
      </c>
      <c r="O245">
        <v>99</v>
      </c>
      <c r="P245">
        <v>0.1</v>
      </c>
      <c r="Q245">
        <v>4474.5717000000004</v>
      </c>
      <c r="R245">
        <v>11128246</v>
      </c>
      <c r="S245">
        <v>0.9</v>
      </c>
      <c r="T245">
        <v>0.9</v>
      </c>
      <c r="U245">
        <v>0.88600000000000001</v>
      </c>
      <c r="V245">
        <v>16.2</v>
      </c>
      <c r="W245" t="e">
        <f ca="1">Data_Completeness(LifeExpectancyData[[#This Row],[Life expectancy]:[Schooling]])</f>
        <v>#NAME?</v>
      </c>
    </row>
    <row r="246" spans="1:23" x14ac:dyDescent="0.25">
      <c r="A246" t="s">
        <v>659</v>
      </c>
      <c r="B246">
        <v>2011</v>
      </c>
      <c r="C246" t="s">
        <v>651</v>
      </c>
      <c r="D246">
        <v>83</v>
      </c>
      <c r="E246">
        <v>8</v>
      </c>
      <c r="F246">
        <v>0</v>
      </c>
      <c r="G246">
        <v>10.11</v>
      </c>
      <c r="H246">
        <v>713.52973540000005</v>
      </c>
      <c r="I246">
        <v>97</v>
      </c>
      <c r="J246">
        <v>576</v>
      </c>
      <c r="K246">
        <v>62.3</v>
      </c>
      <c r="L246">
        <v>1</v>
      </c>
      <c r="M246">
        <v>98</v>
      </c>
      <c r="N246">
        <v>1.42</v>
      </c>
      <c r="O246">
        <v>98</v>
      </c>
      <c r="P246">
        <v>0.1</v>
      </c>
      <c r="Q246">
        <v>4772.7741500000002</v>
      </c>
      <c r="R246">
        <v>1147744</v>
      </c>
      <c r="S246">
        <v>0.9</v>
      </c>
      <c r="T246">
        <v>0.9</v>
      </c>
      <c r="U246">
        <v>0.88400000000000001</v>
      </c>
      <c r="V246">
        <v>16.100000000000001</v>
      </c>
      <c r="W246" t="e">
        <f ca="1">Data_Completeness(LifeExpectancyData[[#This Row],[Life expectancy]:[Schooling]])</f>
        <v>#NAME?</v>
      </c>
    </row>
    <row r="247" spans="1:23" x14ac:dyDescent="0.25">
      <c r="A247" t="s">
        <v>659</v>
      </c>
      <c r="B247">
        <v>2010</v>
      </c>
      <c r="C247" t="s">
        <v>651</v>
      </c>
      <c r="D247">
        <v>80</v>
      </c>
      <c r="E247">
        <v>81</v>
      </c>
      <c r="F247">
        <v>0</v>
      </c>
      <c r="G247">
        <v>10.220000000000001</v>
      </c>
      <c r="H247">
        <v>665.7356115</v>
      </c>
      <c r="I247">
        <v>97</v>
      </c>
      <c r="J247">
        <v>40</v>
      </c>
      <c r="K247">
        <v>61.9</v>
      </c>
      <c r="L247">
        <v>1</v>
      </c>
      <c r="M247">
        <v>98</v>
      </c>
      <c r="N247">
        <v>1.17</v>
      </c>
      <c r="O247">
        <v>98</v>
      </c>
      <c r="P247">
        <v>0.1</v>
      </c>
      <c r="Q247">
        <v>4438.2374099999997</v>
      </c>
      <c r="R247">
        <v>1895586</v>
      </c>
      <c r="S247">
        <v>0.9</v>
      </c>
      <c r="T247">
        <v>0.9</v>
      </c>
      <c r="U247">
        <v>0.878</v>
      </c>
      <c r="V247">
        <v>15.9</v>
      </c>
      <c r="W247" t="e">
        <f ca="1">Data_Completeness(LifeExpectancyData[[#This Row],[Life expectancy]:[Schooling]])</f>
        <v>#NAME?</v>
      </c>
    </row>
    <row r="248" spans="1:23" x14ac:dyDescent="0.25">
      <c r="A248" t="s">
        <v>659</v>
      </c>
      <c r="B248">
        <v>2009</v>
      </c>
      <c r="C248" t="s">
        <v>651</v>
      </c>
      <c r="D248">
        <v>79.8</v>
      </c>
      <c r="E248">
        <v>85</v>
      </c>
      <c r="F248">
        <v>0</v>
      </c>
      <c r="G248">
        <v>10.050000000000001</v>
      </c>
      <c r="H248">
        <v>671.93765659999997</v>
      </c>
      <c r="I248">
        <v>97</v>
      </c>
      <c r="J248">
        <v>33</v>
      </c>
      <c r="K248">
        <v>61.6</v>
      </c>
      <c r="L248">
        <v>1</v>
      </c>
      <c r="M248">
        <v>98</v>
      </c>
      <c r="N248">
        <v>1.39</v>
      </c>
      <c r="O248">
        <v>98</v>
      </c>
      <c r="P248">
        <v>0.1</v>
      </c>
      <c r="Q248">
        <v>4488.5614999999998</v>
      </c>
      <c r="R248">
        <v>1796493</v>
      </c>
      <c r="S248">
        <v>0.9</v>
      </c>
      <c r="T248">
        <v>0.9</v>
      </c>
      <c r="U248">
        <v>0.876</v>
      </c>
      <c r="V248">
        <v>15.8</v>
      </c>
      <c r="W248" t="e">
        <f ca="1">Data_Completeness(LifeExpectancyData[[#This Row],[Life expectancy]:[Schooling]])</f>
        <v>#NAME?</v>
      </c>
    </row>
    <row r="249" spans="1:23" x14ac:dyDescent="0.25">
      <c r="A249" t="s">
        <v>659</v>
      </c>
      <c r="B249">
        <v>2008</v>
      </c>
      <c r="C249" t="s">
        <v>651</v>
      </c>
      <c r="D249">
        <v>79.5</v>
      </c>
      <c r="E249">
        <v>87</v>
      </c>
      <c r="F249">
        <v>0</v>
      </c>
      <c r="G249">
        <v>10.47</v>
      </c>
      <c r="H249">
        <v>7191.0515070000001</v>
      </c>
      <c r="I249">
        <v>98</v>
      </c>
      <c r="J249">
        <v>98</v>
      </c>
      <c r="K249">
        <v>61.3</v>
      </c>
      <c r="L249">
        <v>1</v>
      </c>
      <c r="M249">
        <v>99</v>
      </c>
      <c r="N249">
        <v>9.6</v>
      </c>
      <c r="O249">
        <v>99</v>
      </c>
      <c r="P249">
        <v>0.1</v>
      </c>
      <c r="Q249">
        <v>48424.589269999997</v>
      </c>
      <c r="R249">
        <v>179973</v>
      </c>
      <c r="S249">
        <v>0.8</v>
      </c>
      <c r="T249">
        <v>0.8</v>
      </c>
      <c r="U249">
        <v>0.874</v>
      </c>
      <c r="V249">
        <v>15.8</v>
      </c>
      <c r="W249" t="e">
        <f ca="1">Data_Completeness(LifeExpectancyData[[#This Row],[Life expectancy]:[Schooling]])</f>
        <v>#NAME?</v>
      </c>
    </row>
    <row r="250" spans="1:23" x14ac:dyDescent="0.25">
      <c r="A250" t="s">
        <v>659</v>
      </c>
      <c r="B250">
        <v>2007</v>
      </c>
      <c r="C250" t="s">
        <v>651</v>
      </c>
      <c r="D250">
        <v>79.5</v>
      </c>
      <c r="E250">
        <v>86</v>
      </c>
      <c r="F250">
        <v>0</v>
      </c>
      <c r="G250">
        <v>10.25</v>
      </c>
      <c r="H250">
        <v>640.35609179999994</v>
      </c>
      <c r="I250">
        <v>94</v>
      </c>
      <c r="J250">
        <v>64</v>
      </c>
      <c r="K250">
        <v>6.9</v>
      </c>
      <c r="L250">
        <v>1</v>
      </c>
      <c r="M250">
        <v>99</v>
      </c>
      <c r="N250">
        <v>9.25</v>
      </c>
      <c r="O250">
        <v>98</v>
      </c>
      <c r="P250">
        <v>0.1</v>
      </c>
      <c r="Q250">
        <v>4443.8313099999996</v>
      </c>
      <c r="R250">
        <v>16257</v>
      </c>
      <c r="S250">
        <v>0.8</v>
      </c>
      <c r="T250">
        <v>0.8</v>
      </c>
      <c r="U250">
        <v>0.871</v>
      </c>
      <c r="V250">
        <v>15.8</v>
      </c>
      <c r="W250" t="e">
        <f ca="1">Data_Completeness(LifeExpectancyData[[#This Row],[Life expectancy]:[Schooling]])</f>
        <v>#NAME?</v>
      </c>
    </row>
    <row r="251" spans="1:23" x14ac:dyDescent="0.25">
      <c r="A251" t="s">
        <v>659</v>
      </c>
      <c r="B251">
        <v>2006</v>
      </c>
      <c r="C251" t="s">
        <v>651</v>
      </c>
      <c r="D251">
        <v>79.400000000000006</v>
      </c>
      <c r="E251">
        <v>85</v>
      </c>
      <c r="F251">
        <v>0</v>
      </c>
      <c r="G251">
        <v>10.98</v>
      </c>
      <c r="H251">
        <v>5579.1990830000004</v>
      </c>
      <c r="I251">
        <v>94</v>
      </c>
      <c r="J251">
        <v>15</v>
      </c>
      <c r="K251">
        <v>6.6</v>
      </c>
      <c r="L251">
        <v>1</v>
      </c>
      <c r="M251">
        <v>99</v>
      </c>
      <c r="N251">
        <v>9.17</v>
      </c>
      <c r="O251">
        <v>98</v>
      </c>
      <c r="P251">
        <v>0.1</v>
      </c>
      <c r="Q251">
        <v>38852.361299999997</v>
      </c>
      <c r="R251">
        <v>1547958</v>
      </c>
      <c r="S251">
        <v>0.8</v>
      </c>
      <c r="T251">
        <v>0.8</v>
      </c>
      <c r="U251">
        <v>0.86499999999999999</v>
      </c>
      <c r="V251">
        <v>15.7</v>
      </c>
      <c r="W251" t="e">
        <f ca="1">Data_Completeness(LifeExpectancyData[[#This Row],[Life expectancy]:[Schooling]])</f>
        <v>#NAME?</v>
      </c>
    </row>
    <row r="252" spans="1:23" x14ac:dyDescent="0.25">
      <c r="A252" t="s">
        <v>659</v>
      </c>
      <c r="B252">
        <v>2005</v>
      </c>
      <c r="C252" t="s">
        <v>651</v>
      </c>
      <c r="D252">
        <v>78.900000000000006</v>
      </c>
      <c r="E252">
        <v>89</v>
      </c>
      <c r="F252">
        <v>0</v>
      </c>
      <c r="G252">
        <v>12.27</v>
      </c>
      <c r="H252">
        <v>5068.2144879999996</v>
      </c>
      <c r="I252">
        <v>77</v>
      </c>
      <c r="J252">
        <v>26</v>
      </c>
      <c r="K252">
        <v>6.2</v>
      </c>
      <c r="L252">
        <v>1</v>
      </c>
      <c r="M252">
        <v>97</v>
      </c>
      <c r="N252">
        <v>9.24</v>
      </c>
      <c r="O252">
        <v>97</v>
      </c>
      <c r="P252">
        <v>0.1</v>
      </c>
      <c r="Q252">
        <v>36967.282919999998</v>
      </c>
      <c r="R252">
        <v>1478617</v>
      </c>
      <c r="S252">
        <v>0.8</v>
      </c>
      <c r="T252">
        <v>0.8</v>
      </c>
      <c r="U252">
        <v>0.86099999999999999</v>
      </c>
      <c r="V252">
        <v>15.7</v>
      </c>
      <c r="W252" t="e">
        <f ca="1">Data_Completeness(LifeExpectancyData[[#This Row],[Life expectancy]:[Schooling]])</f>
        <v>#NAME?</v>
      </c>
    </row>
    <row r="253" spans="1:23" x14ac:dyDescent="0.25">
      <c r="A253" t="s">
        <v>659</v>
      </c>
      <c r="B253">
        <v>2004</v>
      </c>
      <c r="C253" t="s">
        <v>651</v>
      </c>
      <c r="D253">
        <v>78.8</v>
      </c>
      <c r="E253">
        <v>91</v>
      </c>
      <c r="F253">
        <v>1</v>
      </c>
      <c r="G253">
        <v>12.05</v>
      </c>
      <c r="H253">
        <v>5160.5083780000004</v>
      </c>
      <c r="I253">
        <v>64</v>
      </c>
      <c r="J253">
        <v>61</v>
      </c>
      <c r="K253">
        <v>59.8</v>
      </c>
      <c r="L253">
        <v>1</v>
      </c>
      <c r="M253">
        <v>96</v>
      </c>
      <c r="N253">
        <v>9.32</v>
      </c>
      <c r="O253">
        <v>95</v>
      </c>
      <c r="P253">
        <v>0.1</v>
      </c>
      <c r="Q253">
        <v>35589.712950000001</v>
      </c>
      <c r="R253">
        <v>1421137</v>
      </c>
      <c r="S253">
        <v>0.8</v>
      </c>
      <c r="T253">
        <v>0.8</v>
      </c>
      <c r="U253">
        <v>0.88</v>
      </c>
      <c r="V253">
        <v>18.8</v>
      </c>
      <c r="W253" t="e">
        <f ca="1">Data_Completeness(LifeExpectancyData[[#This Row],[Life expectancy]:[Schooling]])</f>
        <v>#NAME?</v>
      </c>
    </row>
    <row r="254" spans="1:23" x14ac:dyDescent="0.25">
      <c r="A254" t="s">
        <v>659</v>
      </c>
      <c r="B254">
        <v>2003</v>
      </c>
      <c r="C254" t="s">
        <v>651</v>
      </c>
      <c r="D254">
        <v>78.3</v>
      </c>
      <c r="E254">
        <v>95</v>
      </c>
      <c r="F254">
        <v>0</v>
      </c>
      <c r="G254">
        <v>11.28</v>
      </c>
      <c r="H254">
        <v>507.30616400000002</v>
      </c>
      <c r="I254">
        <v>64</v>
      </c>
      <c r="J254">
        <v>44</v>
      </c>
      <c r="K254">
        <v>59.4</v>
      </c>
      <c r="L254">
        <v>1</v>
      </c>
      <c r="M254">
        <v>96</v>
      </c>
      <c r="N254">
        <v>9.3000000000000007</v>
      </c>
      <c r="O254">
        <v>95</v>
      </c>
      <c r="P254">
        <v>0.1</v>
      </c>
      <c r="Q254">
        <v>3743.9569299999998</v>
      </c>
      <c r="R254">
        <v>1376133</v>
      </c>
      <c r="S254">
        <v>0.8</v>
      </c>
      <c r="T254">
        <v>0.8</v>
      </c>
      <c r="U254">
        <v>0.878</v>
      </c>
      <c r="V254">
        <v>18.600000000000001</v>
      </c>
      <c r="W254" t="e">
        <f ca="1">Data_Completeness(LifeExpectancyData[[#This Row],[Life expectancy]:[Schooling]])</f>
        <v>#NAME?</v>
      </c>
    </row>
    <row r="255" spans="1:23" x14ac:dyDescent="0.25">
      <c r="A255" t="s">
        <v>659</v>
      </c>
      <c r="B255">
        <v>2002</v>
      </c>
      <c r="C255" t="s">
        <v>651</v>
      </c>
      <c r="D255">
        <v>78</v>
      </c>
      <c r="E255">
        <v>99</v>
      </c>
      <c r="F255">
        <v>1</v>
      </c>
      <c r="G255">
        <v>11.29</v>
      </c>
      <c r="H255">
        <v>320.31776639999998</v>
      </c>
      <c r="I255">
        <v>6</v>
      </c>
      <c r="J255">
        <v>0</v>
      </c>
      <c r="K255">
        <v>59</v>
      </c>
      <c r="L255">
        <v>1</v>
      </c>
      <c r="M255">
        <v>96</v>
      </c>
      <c r="N255">
        <v>8.4600000000000009</v>
      </c>
      <c r="O255">
        <v>95</v>
      </c>
      <c r="P255">
        <v>0.1</v>
      </c>
      <c r="Q255">
        <v>2552.3328000000001</v>
      </c>
      <c r="R255">
        <v>1332785</v>
      </c>
      <c r="S255">
        <v>0.8</v>
      </c>
      <c r="T255">
        <v>0.8</v>
      </c>
      <c r="U255">
        <v>0.875</v>
      </c>
      <c r="V255">
        <v>18.8</v>
      </c>
      <c r="W255" t="e">
        <f ca="1">Data_Completeness(LifeExpectancyData[[#This Row],[Life expectancy]:[Schooling]])</f>
        <v>#NAME?</v>
      </c>
    </row>
    <row r="256" spans="1:23" x14ac:dyDescent="0.25">
      <c r="A256" t="s">
        <v>659</v>
      </c>
      <c r="B256">
        <v>2001</v>
      </c>
      <c r="C256" t="s">
        <v>651</v>
      </c>
      <c r="D256">
        <v>78</v>
      </c>
      <c r="E256">
        <v>1</v>
      </c>
      <c r="F256">
        <v>1</v>
      </c>
      <c r="G256">
        <v>11.01</v>
      </c>
      <c r="H256">
        <v>2943.3753959999999</v>
      </c>
      <c r="I256">
        <v>6</v>
      </c>
      <c r="J256">
        <v>83</v>
      </c>
      <c r="K256">
        <v>58.5</v>
      </c>
      <c r="L256">
        <v>1</v>
      </c>
      <c r="M256">
        <v>96</v>
      </c>
      <c r="N256">
        <v>8.2899999999999991</v>
      </c>
      <c r="O256">
        <v>95</v>
      </c>
      <c r="P256">
        <v>0.1</v>
      </c>
      <c r="Q256">
        <v>23121.566350000001</v>
      </c>
      <c r="R256">
        <v>128657</v>
      </c>
      <c r="S256">
        <v>0.8</v>
      </c>
      <c r="T256">
        <v>0.8</v>
      </c>
      <c r="U256">
        <v>0.873</v>
      </c>
      <c r="V256">
        <v>18.2</v>
      </c>
      <c r="W256" t="e">
        <f ca="1">Data_Completeness(LifeExpectancyData[[#This Row],[Life expectancy]:[Schooling]])</f>
        <v>#NAME?</v>
      </c>
    </row>
    <row r="257" spans="1:23" x14ac:dyDescent="0.25">
      <c r="A257" t="s">
        <v>659</v>
      </c>
      <c r="B257">
        <v>2000</v>
      </c>
      <c r="C257" t="s">
        <v>651</v>
      </c>
      <c r="D257">
        <v>77.599999999999994</v>
      </c>
      <c r="E257">
        <v>11</v>
      </c>
      <c r="F257">
        <v>1</v>
      </c>
      <c r="G257">
        <v>11.21</v>
      </c>
      <c r="H257">
        <v>287.2084529</v>
      </c>
      <c r="I257">
        <v>6</v>
      </c>
      <c r="J257">
        <v>0</v>
      </c>
      <c r="K257">
        <v>58.1</v>
      </c>
      <c r="L257">
        <v>1</v>
      </c>
      <c r="M257">
        <v>96</v>
      </c>
      <c r="N257">
        <v>8.1199999999999992</v>
      </c>
      <c r="O257">
        <v>95</v>
      </c>
      <c r="P257">
        <v>0.1</v>
      </c>
      <c r="Q257">
        <v>2327.4591</v>
      </c>
      <c r="R257">
        <v>125125</v>
      </c>
      <c r="S257">
        <v>0.8</v>
      </c>
      <c r="T257">
        <v>0.8</v>
      </c>
      <c r="U257">
        <v>0.86899999999999999</v>
      </c>
      <c r="V257">
        <v>18</v>
      </c>
      <c r="W257" t="e">
        <f ca="1">Data_Completeness(LifeExpectancyData[[#This Row],[Life expectancy]:[Schooling]])</f>
        <v>#NAME?</v>
      </c>
    </row>
    <row r="258" spans="1:23" x14ac:dyDescent="0.25">
      <c r="A258" t="s">
        <v>660</v>
      </c>
      <c r="B258">
        <v>2015</v>
      </c>
      <c r="C258" t="s">
        <v>643</v>
      </c>
      <c r="D258">
        <v>71</v>
      </c>
      <c r="E258">
        <v>175</v>
      </c>
      <c r="F258">
        <v>0</v>
      </c>
      <c r="H258">
        <v>0</v>
      </c>
      <c r="I258">
        <v>94</v>
      </c>
      <c r="J258">
        <v>0</v>
      </c>
      <c r="K258">
        <v>5.9</v>
      </c>
      <c r="L258">
        <v>0</v>
      </c>
      <c r="M258">
        <v>94</v>
      </c>
      <c r="O258">
        <v>94</v>
      </c>
      <c r="P258">
        <v>0.2</v>
      </c>
      <c r="Q258">
        <v>4849.9974949999996</v>
      </c>
      <c r="R258">
        <v>359288</v>
      </c>
      <c r="S258">
        <v>3.5</v>
      </c>
      <c r="T258">
        <v>3.4</v>
      </c>
      <c r="U258">
        <v>0.70599999999999996</v>
      </c>
      <c r="V258">
        <v>12.8</v>
      </c>
      <c r="W258" t="e">
        <f ca="1">Data_Completeness(LifeExpectancyData[[#This Row],[Life expectancy]:[Schooling]])</f>
        <v>#NAME?</v>
      </c>
    </row>
    <row r="259" spans="1:23" x14ac:dyDescent="0.25">
      <c r="A259" t="s">
        <v>660</v>
      </c>
      <c r="B259">
        <v>2014</v>
      </c>
      <c r="C259" t="s">
        <v>643</v>
      </c>
      <c r="D259">
        <v>70</v>
      </c>
      <c r="E259">
        <v>177</v>
      </c>
      <c r="F259">
        <v>0</v>
      </c>
      <c r="G259">
        <v>6.58</v>
      </c>
      <c r="H259">
        <v>670.0920883</v>
      </c>
      <c r="I259">
        <v>95</v>
      </c>
      <c r="J259">
        <v>0</v>
      </c>
      <c r="K259">
        <v>5.0999999999999996</v>
      </c>
      <c r="L259">
        <v>0</v>
      </c>
      <c r="M259">
        <v>95</v>
      </c>
      <c r="N259">
        <v>5.79</v>
      </c>
      <c r="O259">
        <v>95</v>
      </c>
      <c r="P259">
        <v>0.2</v>
      </c>
      <c r="Q259">
        <v>4852.2236659999999</v>
      </c>
      <c r="R259">
        <v>351694</v>
      </c>
      <c r="S259">
        <v>3.4</v>
      </c>
      <c r="T259">
        <v>3.4</v>
      </c>
      <c r="U259">
        <v>0.70499999999999996</v>
      </c>
      <c r="V259">
        <v>12.8</v>
      </c>
      <c r="W259" t="e">
        <f ca="1">Data_Completeness(LifeExpectancyData[[#This Row],[Life expectancy]:[Schooling]])</f>
        <v>#NAME?</v>
      </c>
    </row>
    <row r="260" spans="1:23" x14ac:dyDescent="0.25">
      <c r="A260" t="s">
        <v>660</v>
      </c>
      <c r="B260">
        <v>2013</v>
      </c>
      <c r="C260" t="s">
        <v>643</v>
      </c>
      <c r="D260">
        <v>69.8</v>
      </c>
      <c r="E260">
        <v>18</v>
      </c>
      <c r="F260">
        <v>0</v>
      </c>
      <c r="G260">
        <v>6.56</v>
      </c>
      <c r="H260">
        <v>629.20185909999998</v>
      </c>
      <c r="I260">
        <v>95</v>
      </c>
      <c r="J260">
        <v>0</v>
      </c>
      <c r="K260">
        <v>49.3</v>
      </c>
      <c r="L260">
        <v>0</v>
      </c>
      <c r="M260">
        <v>95</v>
      </c>
      <c r="N260">
        <v>5.79</v>
      </c>
      <c r="O260">
        <v>95</v>
      </c>
      <c r="P260">
        <v>0.2</v>
      </c>
      <c r="Q260">
        <v>4688.5384430000004</v>
      </c>
      <c r="R260">
        <v>344181</v>
      </c>
      <c r="S260">
        <v>3.4</v>
      </c>
      <c r="T260">
        <v>3.4</v>
      </c>
      <c r="U260">
        <v>0.70599999999999996</v>
      </c>
      <c r="V260">
        <v>12.9</v>
      </c>
      <c r="W260" t="e">
        <f ca="1">Data_Completeness(LifeExpectancyData[[#This Row],[Life expectancy]:[Schooling]])</f>
        <v>#NAME?</v>
      </c>
    </row>
    <row r="261" spans="1:23" x14ac:dyDescent="0.25">
      <c r="A261" t="s">
        <v>660</v>
      </c>
      <c r="B261">
        <v>2012</v>
      </c>
      <c r="C261" t="s">
        <v>643</v>
      </c>
      <c r="D261">
        <v>69.400000000000006</v>
      </c>
      <c r="E261">
        <v>189</v>
      </c>
      <c r="F261">
        <v>0</v>
      </c>
      <c r="G261">
        <v>6.66</v>
      </c>
      <c r="H261">
        <v>582.80271849999997</v>
      </c>
      <c r="I261">
        <v>98</v>
      </c>
      <c r="J261">
        <v>0</v>
      </c>
      <c r="K261">
        <v>48.5</v>
      </c>
      <c r="L261">
        <v>0</v>
      </c>
      <c r="M261">
        <v>98</v>
      </c>
      <c r="N261">
        <v>5.45</v>
      </c>
      <c r="O261">
        <v>98</v>
      </c>
      <c r="P261">
        <v>0.1</v>
      </c>
      <c r="Q261">
        <v>4673.6384799999996</v>
      </c>
      <c r="R261">
        <v>33671</v>
      </c>
      <c r="S261">
        <v>3.5</v>
      </c>
      <c r="T261">
        <v>3.4</v>
      </c>
      <c r="U261">
        <v>0.70199999999999996</v>
      </c>
      <c r="V261">
        <v>12.5</v>
      </c>
      <c r="W261" t="e">
        <f ca="1">Data_Completeness(LifeExpectancyData[[#This Row],[Life expectancy]:[Schooling]])</f>
        <v>#NAME?</v>
      </c>
    </row>
    <row r="262" spans="1:23" x14ac:dyDescent="0.25">
      <c r="A262" t="s">
        <v>660</v>
      </c>
      <c r="B262">
        <v>2011</v>
      </c>
      <c r="C262" t="s">
        <v>643</v>
      </c>
      <c r="D262">
        <v>69.400000000000006</v>
      </c>
      <c r="E262">
        <v>188</v>
      </c>
      <c r="F262">
        <v>0</v>
      </c>
      <c r="G262">
        <v>6.64</v>
      </c>
      <c r="H262">
        <v>605.62868920000005</v>
      </c>
      <c r="I262">
        <v>95</v>
      </c>
      <c r="J262">
        <v>0</v>
      </c>
      <c r="K262">
        <v>47.8</v>
      </c>
      <c r="L262">
        <v>0</v>
      </c>
      <c r="M262">
        <v>95</v>
      </c>
      <c r="N262">
        <v>5.61</v>
      </c>
      <c r="O262">
        <v>95</v>
      </c>
      <c r="P262">
        <v>0.5</v>
      </c>
      <c r="Q262">
        <v>4516.2467500000002</v>
      </c>
      <c r="R262">
        <v>329192</v>
      </c>
      <c r="S262">
        <v>3.5</v>
      </c>
      <c r="T262">
        <v>3.4</v>
      </c>
      <c r="U262">
        <v>0.7</v>
      </c>
      <c r="V262">
        <v>12.4</v>
      </c>
      <c r="W262" t="e">
        <f ca="1">Data_Completeness(LifeExpectancyData[[#This Row],[Life expectancy]:[Schooling]])</f>
        <v>#NAME?</v>
      </c>
    </row>
    <row r="263" spans="1:23" x14ac:dyDescent="0.25">
      <c r="A263" t="s">
        <v>660</v>
      </c>
      <c r="B263">
        <v>2010</v>
      </c>
      <c r="C263" t="s">
        <v>643</v>
      </c>
      <c r="D263">
        <v>69.5</v>
      </c>
      <c r="E263">
        <v>186</v>
      </c>
      <c r="F263">
        <v>0</v>
      </c>
      <c r="G263">
        <v>6.76</v>
      </c>
      <c r="H263">
        <v>569.95271219999995</v>
      </c>
      <c r="I263">
        <v>96</v>
      </c>
      <c r="J263">
        <v>0</v>
      </c>
      <c r="K263">
        <v>47</v>
      </c>
      <c r="L263">
        <v>0</v>
      </c>
      <c r="M263">
        <v>96</v>
      </c>
      <c r="N263">
        <v>5.85</v>
      </c>
      <c r="O263">
        <v>96</v>
      </c>
      <c r="P263">
        <v>0.2</v>
      </c>
      <c r="Q263">
        <v>4344.1517700000004</v>
      </c>
      <c r="R263">
        <v>32168</v>
      </c>
      <c r="S263">
        <v>3.5</v>
      </c>
      <c r="T263">
        <v>3.4</v>
      </c>
      <c r="U263">
        <v>0.7</v>
      </c>
      <c r="V263">
        <v>12.4</v>
      </c>
      <c r="W263" t="e">
        <f ca="1">Data_Completeness(LifeExpectancyData[[#This Row],[Life expectancy]:[Schooling]])</f>
        <v>#NAME?</v>
      </c>
    </row>
    <row r="264" spans="1:23" x14ac:dyDescent="0.25">
      <c r="A264" t="s">
        <v>660</v>
      </c>
      <c r="B264">
        <v>2009</v>
      </c>
      <c r="C264" t="s">
        <v>643</v>
      </c>
      <c r="D264">
        <v>69.5</v>
      </c>
      <c r="E264">
        <v>184</v>
      </c>
      <c r="F264">
        <v>0</v>
      </c>
      <c r="G264">
        <v>6.85</v>
      </c>
      <c r="H264">
        <v>549.80960970000001</v>
      </c>
      <c r="I264">
        <v>97</v>
      </c>
      <c r="J264">
        <v>0</v>
      </c>
      <c r="K264">
        <v>46.3</v>
      </c>
      <c r="L264">
        <v>0</v>
      </c>
      <c r="M264">
        <v>98</v>
      </c>
      <c r="N264">
        <v>5.81</v>
      </c>
      <c r="O264">
        <v>97</v>
      </c>
      <c r="P264">
        <v>0.3</v>
      </c>
      <c r="Q264">
        <v>4258.7886109999999</v>
      </c>
      <c r="R264">
        <v>313929</v>
      </c>
      <c r="S264">
        <v>3.5</v>
      </c>
      <c r="T264">
        <v>3.4</v>
      </c>
      <c r="U264">
        <v>0.7</v>
      </c>
      <c r="V264">
        <v>12.7</v>
      </c>
      <c r="W264" t="e">
        <f ca="1">Data_Completeness(LifeExpectancyData[[#This Row],[Life expectancy]:[Schooling]])</f>
        <v>#NAME?</v>
      </c>
    </row>
    <row r="265" spans="1:23" x14ac:dyDescent="0.25">
      <c r="A265" t="s">
        <v>660</v>
      </c>
      <c r="B265">
        <v>2008</v>
      </c>
      <c r="C265" t="s">
        <v>643</v>
      </c>
      <c r="D265">
        <v>69.599999999999994</v>
      </c>
      <c r="E265">
        <v>181</v>
      </c>
      <c r="F265">
        <v>0</v>
      </c>
      <c r="G265">
        <v>7.22</v>
      </c>
      <c r="H265">
        <v>51.252324219999998</v>
      </c>
      <c r="I265">
        <v>94</v>
      </c>
      <c r="J265">
        <v>0</v>
      </c>
      <c r="K265">
        <v>45.7</v>
      </c>
      <c r="L265">
        <v>0</v>
      </c>
      <c r="M265">
        <v>94</v>
      </c>
      <c r="N265">
        <v>5.9</v>
      </c>
      <c r="O265">
        <v>94</v>
      </c>
      <c r="P265">
        <v>0.1</v>
      </c>
      <c r="Q265">
        <v>447.22796</v>
      </c>
      <c r="R265">
        <v>36165</v>
      </c>
      <c r="S265">
        <v>3.5</v>
      </c>
      <c r="T265">
        <v>3.4</v>
      </c>
      <c r="U265">
        <v>0.69899999999999995</v>
      </c>
      <c r="V265">
        <v>12.8</v>
      </c>
      <c r="W265" t="e">
        <f ca="1">Data_Completeness(LifeExpectancyData[[#This Row],[Life expectancy]:[Schooling]])</f>
        <v>#NAME?</v>
      </c>
    </row>
    <row r="266" spans="1:23" x14ac:dyDescent="0.25">
      <c r="A266" t="s">
        <v>660</v>
      </c>
      <c r="B266">
        <v>2007</v>
      </c>
      <c r="C266" t="s">
        <v>643</v>
      </c>
      <c r="D266">
        <v>69.599999999999994</v>
      </c>
      <c r="E266">
        <v>181</v>
      </c>
      <c r="F266">
        <v>0</v>
      </c>
      <c r="G266">
        <v>7.24</v>
      </c>
      <c r="H266">
        <v>69.630510470000004</v>
      </c>
      <c r="I266">
        <v>96</v>
      </c>
      <c r="J266">
        <v>0</v>
      </c>
      <c r="K266">
        <v>45</v>
      </c>
      <c r="L266">
        <v>0</v>
      </c>
      <c r="M266">
        <v>97</v>
      </c>
      <c r="N266">
        <v>4.76</v>
      </c>
      <c r="O266">
        <v>96</v>
      </c>
      <c r="P266">
        <v>0.6</v>
      </c>
      <c r="Q266">
        <v>4324.8764270000001</v>
      </c>
      <c r="R266">
        <v>29847</v>
      </c>
      <c r="S266">
        <v>3.5</v>
      </c>
      <c r="T266">
        <v>3.5</v>
      </c>
      <c r="U266">
        <v>0.7</v>
      </c>
      <c r="V266">
        <v>12.8</v>
      </c>
      <c r="W266" t="e">
        <f ca="1">Data_Completeness(LifeExpectancyData[[#This Row],[Life expectancy]:[Schooling]])</f>
        <v>#NAME?</v>
      </c>
    </row>
    <row r="267" spans="1:23" x14ac:dyDescent="0.25">
      <c r="A267" t="s">
        <v>660</v>
      </c>
      <c r="B267">
        <v>2006</v>
      </c>
      <c r="C267" t="s">
        <v>643</v>
      </c>
      <c r="D267">
        <v>69.400000000000006</v>
      </c>
      <c r="E267">
        <v>184</v>
      </c>
      <c r="F267">
        <v>0</v>
      </c>
      <c r="G267">
        <v>6.48</v>
      </c>
      <c r="H267">
        <v>387.33249280000001</v>
      </c>
      <c r="I267">
        <v>98</v>
      </c>
      <c r="J267">
        <v>0</v>
      </c>
      <c r="K267">
        <v>44.4</v>
      </c>
      <c r="L267">
        <v>0</v>
      </c>
      <c r="M267">
        <v>98</v>
      </c>
      <c r="N267">
        <v>4.4000000000000004</v>
      </c>
      <c r="O267">
        <v>98</v>
      </c>
      <c r="P267">
        <v>0.6</v>
      </c>
      <c r="Q267">
        <v>4187.3783000000003</v>
      </c>
      <c r="R267">
        <v>29747</v>
      </c>
      <c r="S267">
        <v>3.6</v>
      </c>
      <c r="T267">
        <v>3.5</v>
      </c>
      <c r="U267">
        <v>0.69199999999999995</v>
      </c>
      <c r="V267">
        <v>12.3</v>
      </c>
      <c r="W267" t="e">
        <f ca="1">Data_Completeness(LifeExpectancyData[[#This Row],[Life expectancy]:[Schooling]])</f>
        <v>#NAME?</v>
      </c>
    </row>
    <row r="268" spans="1:23" x14ac:dyDescent="0.25">
      <c r="A268" t="s">
        <v>660</v>
      </c>
      <c r="B268">
        <v>2005</v>
      </c>
      <c r="C268" t="s">
        <v>643</v>
      </c>
      <c r="D268">
        <v>69</v>
      </c>
      <c r="E268">
        <v>191</v>
      </c>
      <c r="F268">
        <v>0</v>
      </c>
      <c r="G268">
        <v>6.25</v>
      </c>
      <c r="H268">
        <v>365.79989599999999</v>
      </c>
      <c r="I268">
        <v>96</v>
      </c>
      <c r="J268">
        <v>0</v>
      </c>
      <c r="K268">
        <v>43.8</v>
      </c>
      <c r="L268">
        <v>0</v>
      </c>
      <c r="M268">
        <v>96</v>
      </c>
      <c r="N268">
        <v>4.45</v>
      </c>
      <c r="O268">
        <v>96</v>
      </c>
      <c r="P268">
        <v>0.8</v>
      </c>
      <c r="Q268">
        <v>3933.3322149999999</v>
      </c>
      <c r="R268">
        <v>283277</v>
      </c>
      <c r="S268">
        <v>3.6</v>
      </c>
      <c r="T268">
        <v>3.5</v>
      </c>
      <c r="U268">
        <v>0.69499999999999995</v>
      </c>
      <c r="V268">
        <v>12.8</v>
      </c>
      <c r="W268" t="e">
        <f ca="1">Data_Completeness(LifeExpectancyData[[#This Row],[Life expectancy]:[Schooling]])</f>
        <v>#NAME?</v>
      </c>
    </row>
    <row r="269" spans="1:23" x14ac:dyDescent="0.25">
      <c r="A269" t="s">
        <v>660</v>
      </c>
      <c r="B269">
        <v>2004</v>
      </c>
      <c r="C269" t="s">
        <v>643</v>
      </c>
      <c r="D269">
        <v>68.7</v>
      </c>
      <c r="E269">
        <v>197</v>
      </c>
      <c r="F269">
        <v>0</v>
      </c>
      <c r="G269">
        <v>6.2</v>
      </c>
      <c r="H269">
        <v>325.68074619999999</v>
      </c>
      <c r="I269">
        <v>97</v>
      </c>
      <c r="J269">
        <v>0</v>
      </c>
      <c r="K269">
        <v>43.2</v>
      </c>
      <c r="L269">
        <v>0</v>
      </c>
      <c r="M269">
        <v>97</v>
      </c>
      <c r="N269">
        <v>4.3899999999999997</v>
      </c>
      <c r="O269">
        <v>97</v>
      </c>
      <c r="P269">
        <v>0.8</v>
      </c>
      <c r="Q269">
        <v>3831.5381900000002</v>
      </c>
      <c r="R269">
        <v>27689</v>
      </c>
      <c r="S269">
        <v>3.6</v>
      </c>
      <c r="T269">
        <v>3.5</v>
      </c>
      <c r="U269">
        <v>0.69099999999999995</v>
      </c>
      <c r="V269">
        <v>12.5</v>
      </c>
      <c r="W269" t="e">
        <f ca="1">Data_Completeness(LifeExpectancyData[[#This Row],[Life expectancy]:[Schooling]])</f>
        <v>#NAME?</v>
      </c>
    </row>
    <row r="270" spans="1:23" x14ac:dyDescent="0.25">
      <c r="A270" t="s">
        <v>660</v>
      </c>
      <c r="B270">
        <v>2003</v>
      </c>
      <c r="C270" t="s">
        <v>643</v>
      </c>
      <c r="D270">
        <v>68.400000000000006</v>
      </c>
      <c r="E270">
        <v>21</v>
      </c>
      <c r="F270">
        <v>0</v>
      </c>
      <c r="G270">
        <v>5.67</v>
      </c>
      <c r="H270">
        <v>312.79959459999998</v>
      </c>
      <c r="I270">
        <v>96</v>
      </c>
      <c r="J270">
        <v>0</v>
      </c>
      <c r="K270">
        <v>42.6</v>
      </c>
      <c r="L270">
        <v>0</v>
      </c>
      <c r="M270">
        <v>95</v>
      </c>
      <c r="N270">
        <v>4.53</v>
      </c>
      <c r="O270">
        <v>96</v>
      </c>
      <c r="P270">
        <v>1.5</v>
      </c>
      <c r="Q270">
        <v>3679.99523</v>
      </c>
      <c r="R270">
        <v>26913</v>
      </c>
      <c r="S270">
        <v>3.6</v>
      </c>
      <c r="T270">
        <v>3.6</v>
      </c>
      <c r="U270">
        <v>0.68400000000000005</v>
      </c>
      <c r="V270">
        <v>12.2</v>
      </c>
      <c r="W270" t="e">
        <f ca="1">Data_Completeness(LifeExpectancyData[[#This Row],[Life expectancy]:[Schooling]])</f>
        <v>#NAME?</v>
      </c>
    </row>
    <row r="271" spans="1:23" x14ac:dyDescent="0.25">
      <c r="A271" t="s">
        <v>660</v>
      </c>
      <c r="B271">
        <v>2002</v>
      </c>
      <c r="C271" t="s">
        <v>643</v>
      </c>
      <c r="D271">
        <v>68.5</v>
      </c>
      <c r="E271">
        <v>199</v>
      </c>
      <c r="F271">
        <v>0</v>
      </c>
      <c r="G271">
        <v>4.99</v>
      </c>
      <c r="H271">
        <v>262.8299189</v>
      </c>
      <c r="I271">
        <v>97</v>
      </c>
      <c r="J271">
        <v>0</v>
      </c>
      <c r="K271">
        <v>42</v>
      </c>
      <c r="L271">
        <v>0</v>
      </c>
      <c r="M271">
        <v>93</v>
      </c>
      <c r="N271">
        <v>4.38</v>
      </c>
      <c r="O271">
        <v>89</v>
      </c>
      <c r="P271">
        <v>0.1</v>
      </c>
      <c r="Q271">
        <v>3556.5618250000002</v>
      </c>
      <c r="R271">
        <v>26226</v>
      </c>
      <c r="S271">
        <v>3.7</v>
      </c>
      <c r="T271">
        <v>3.6</v>
      </c>
      <c r="U271">
        <v>0.67800000000000005</v>
      </c>
      <c r="V271">
        <v>11.9</v>
      </c>
      <c r="W271" t="e">
        <f ca="1">Data_Completeness(LifeExpectancyData[[#This Row],[Life expectancy]:[Schooling]])</f>
        <v>#NAME?</v>
      </c>
    </row>
    <row r="272" spans="1:23" x14ac:dyDescent="0.25">
      <c r="A272" t="s">
        <v>660</v>
      </c>
      <c r="B272">
        <v>2001</v>
      </c>
      <c r="C272" t="s">
        <v>643</v>
      </c>
      <c r="D272">
        <v>68.2</v>
      </c>
      <c r="E272">
        <v>21</v>
      </c>
      <c r="F272">
        <v>0</v>
      </c>
      <c r="G272">
        <v>4.9000000000000004</v>
      </c>
      <c r="H272">
        <v>251.65869290000001</v>
      </c>
      <c r="I272">
        <v>96</v>
      </c>
      <c r="J272">
        <v>0</v>
      </c>
      <c r="K272">
        <v>41.4</v>
      </c>
      <c r="L272">
        <v>0</v>
      </c>
      <c r="M272">
        <v>96</v>
      </c>
      <c r="N272">
        <v>4.5</v>
      </c>
      <c r="O272">
        <v>96</v>
      </c>
      <c r="P272">
        <v>0.4</v>
      </c>
      <c r="Q272">
        <v>3419.2757190000002</v>
      </c>
      <c r="R272">
        <v>254984</v>
      </c>
      <c r="S272">
        <v>3.7</v>
      </c>
      <c r="T272">
        <v>3.7</v>
      </c>
      <c r="U272">
        <v>0.67700000000000005</v>
      </c>
      <c r="V272">
        <v>11.8</v>
      </c>
      <c r="W272" t="e">
        <f ca="1">Data_Completeness(LifeExpectancyData[[#This Row],[Life expectancy]:[Schooling]])</f>
        <v>#NAME?</v>
      </c>
    </row>
    <row r="273" spans="1:23" x14ac:dyDescent="0.25">
      <c r="A273" t="s">
        <v>660</v>
      </c>
      <c r="B273">
        <v>2000</v>
      </c>
      <c r="C273" t="s">
        <v>643</v>
      </c>
      <c r="D273">
        <v>68.3</v>
      </c>
      <c r="E273">
        <v>196</v>
      </c>
      <c r="F273">
        <v>0</v>
      </c>
      <c r="G273">
        <v>4.79</v>
      </c>
      <c r="H273">
        <v>219.02398360000001</v>
      </c>
      <c r="I273">
        <v>76</v>
      </c>
      <c r="J273">
        <v>0</v>
      </c>
      <c r="K273">
        <v>4.8</v>
      </c>
      <c r="L273">
        <v>0</v>
      </c>
      <c r="M273">
        <v>91</v>
      </c>
      <c r="N273">
        <v>3.98</v>
      </c>
      <c r="O273">
        <v>91</v>
      </c>
      <c r="P273">
        <v>0.3</v>
      </c>
      <c r="Q273">
        <v>3364.4237109999999</v>
      </c>
      <c r="R273">
        <v>247315</v>
      </c>
      <c r="S273">
        <v>3.8</v>
      </c>
      <c r="T273">
        <v>3.7</v>
      </c>
      <c r="U273">
        <v>0.66800000000000004</v>
      </c>
      <c r="V273">
        <v>11.7</v>
      </c>
      <c r="W273" t="e">
        <f ca="1">Data_Completeness(LifeExpectancyData[[#This Row],[Life expectancy]:[Schooling]])</f>
        <v>#NAME?</v>
      </c>
    </row>
    <row r="274" spans="1:23" x14ac:dyDescent="0.25">
      <c r="A274" t="s">
        <v>661</v>
      </c>
      <c r="B274">
        <v>2015</v>
      </c>
      <c r="C274" t="s">
        <v>643</v>
      </c>
      <c r="D274">
        <v>60</v>
      </c>
      <c r="E274">
        <v>249</v>
      </c>
      <c r="F274">
        <v>25</v>
      </c>
      <c r="H274">
        <v>0</v>
      </c>
      <c r="I274">
        <v>82</v>
      </c>
      <c r="J274">
        <v>55</v>
      </c>
      <c r="K274">
        <v>25.7</v>
      </c>
      <c r="L274">
        <v>39</v>
      </c>
      <c r="M274">
        <v>78</v>
      </c>
      <c r="O274">
        <v>82</v>
      </c>
      <c r="P274">
        <v>1</v>
      </c>
      <c r="Q274">
        <v>783.94790999999998</v>
      </c>
      <c r="R274">
        <v>1575952</v>
      </c>
      <c r="S274">
        <v>6.9</v>
      </c>
      <c r="T274">
        <v>6.8</v>
      </c>
      <c r="U274">
        <v>0.48099999999999998</v>
      </c>
      <c r="V274">
        <v>10.7</v>
      </c>
      <c r="W274" t="e">
        <f ca="1">Data_Completeness(LifeExpectancyData[[#This Row],[Life expectancy]:[Schooling]])</f>
        <v>#NAME?</v>
      </c>
    </row>
    <row r="275" spans="1:23" x14ac:dyDescent="0.25">
      <c r="A275" t="s">
        <v>661</v>
      </c>
      <c r="B275">
        <v>2014</v>
      </c>
      <c r="C275" t="s">
        <v>643</v>
      </c>
      <c r="D275">
        <v>59.7</v>
      </c>
      <c r="E275">
        <v>252</v>
      </c>
      <c r="F275">
        <v>25</v>
      </c>
      <c r="G275">
        <v>0.01</v>
      </c>
      <c r="H275">
        <v>90.122067909999998</v>
      </c>
      <c r="I275">
        <v>78</v>
      </c>
      <c r="J275">
        <v>786</v>
      </c>
      <c r="K275">
        <v>25.2</v>
      </c>
      <c r="L275">
        <v>39</v>
      </c>
      <c r="M275">
        <v>74</v>
      </c>
      <c r="N275">
        <v>4.59</v>
      </c>
      <c r="O275">
        <v>78</v>
      </c>
      <c r="P275">
        <v>1.1000000000000001</v>
      </c>
      <c r="Q275">
        <v>943.68657499999995</v>
      </c>
      <c r="R275">
        <v>1286712</v>
      </c>
      <c r="S275">
        <v>7.1</v>
      </c>
      <c r="T275">
        <v>6.9</v>
      </c>
      <c r="U275">
        <v>0.47499999999999998</v>
      </c>
      <c r="V275">
        <v>10.7</v>
      </c>
      <c r="W275" t="e">
        <f ca="1">Data_Completeness(LifeExpectancyData[[#This Row],[Life expectancy]:[Schooling]])</f>
        <v>#NAME?</v>
      </c>
    </row>
    <row r="276" spans="1:23" x14ac:dyDescent="0.25">
      <c r="A276" t="s">
        <v>661</v>
      </c>
      <c r="B276">
        <v>2013</v>
      </c>
      <c r="C276" t="s">
        <v>643</v>
      </c>
      <c r="D276">
        <v>59.5</v>
      </c>
      <c r="E276">
        <v>251</v>
      </c>
      <c r="F276">
        <v>25</v>
      </c>
      <c r="G276">
        <v>0.01</v>
      </c>
      <c r="H276">
        <v>87.408042300000005</v>
      </c>
      <c r="I276">
        <v>77</v>
      </c>
      <c r="J276">
        <v>637</v>
      </c>
      <c r="K276">
        <v>24.6</v>
      </c>
      <c r="L276">
        <v>39</v>
      </c>
      <c r="M276">
        <v>73</v>
      </c>
      <c r="N276">
        <v>4.59</v>
      </c>
      <c r="O276">
        <v>77</v>
      </c>
      <c r="P276">
        <v>1.2</v>
      </c>
      <c r="Q276">
        <v>915.26745860000005</v>
      </c>
      <c r="R276">
        <v>14451</v>
      </c>
      <c r="S276">
        <v>7.2</v>
      </c>
      <c r="T276">
        <v>7.1</v>
      </c>
      <c r="U276">
        <v>0.46600000000000003</v>
      </c>
      <c r="V276">
        <v>10.3</v>
      </c>
      <c r="W276" t="e">
        <f ca="1">Data_Completeness(LifeExpectancyData[[#This Row],[Life expectancy]:[Schooling]])</f>
        <v>#NAME?</v>
      </c>
    </row>
    <row r="277" spans="1:23" x14ac:dyDescent="0.25">
      <c r="A277" t="s">
        <v>661</v>
      </c>
      <c r="B277">
        <v>2012</v>
      </c>
      <c r="C277" t="s">
        <v>643</v>
      </c>
      <c r="D277">
        <v>59.3</v>
      </c>
      <c r="E277">
        <v>251</v>
      </c>
      <c r="F277">
        <v>25</v>
      </c>
      <c r="G277">
        <v>0.01</v>
      </c>
      <c r="H277">
        <v>9.8040746700000003</v>
      </c>
      <c r="I277">
        <v>8</v>
      </c>
      <c r="J277">
        <v>288</v>
      </c>
      <c r="K277">
        <v>24.1</v>
      </c>
      <c r="L277">
        <v>39</v>
      </c>
      <c r="M277">
        <v>8</v>
      </c>
      <c r="N277">
        <v>4.8600000000000003</v>
      </c>
      <c r="O277">
        <v>8</v>
      </c>
      <c r="P277">
        <v>1.3</v>
      </c>
      <c r="Q277">
        <v>837.95510000000002</v>
      </c>
      <c r="R277">
        <v>972916</v>
      </c>
      <c r="S277">
        <v>7.4</v>
      </c>
      <c r="T277">
        <v>7.3</v>
      </c>
      <c r="U277">
        <v>0.45800000000000002</v>
      </c>
      <c r="V277">
        <v>10</v>
      </c>
      <c r="W277" t="e">
        <f ca="1">Data_Completeness(LifeExpectancyData[[#This Row],[Life expectancy]:[Schooling]])</f>
        <v>#NAME?</v>
      </c>
    </row>
    <row r="278" spans="1:23" x14ac:dyDescent="0.25">
      <c r="A278" t="s">
        <v>661</v>
      </c>
      <c r="B278">
        <v>2011</v>
      </c>
      <c r="C278" t="s">
        <v>643</v>
      </c>
      <c r="D278">
        <v>59.1</v>
      </c>
      <c r="E278">
        <v>251</v>
      </c>
      <c r="F278">
        <v>25</v>
      </c>
      <c r="G278">
        <v>1.4</v>
      </c>
      <c r="H278">
        <v>110.26336190000001</v>
      </c>
      <c r="I278">
        <v>75</v>
      </c>
      <c r="J278">
        <v>426</v>
      </c>
      <c r="K278">
        <v>23.5</v>
      </c>
      <c r="L278">
        <v>39</v>
      </c>
      <c r="M278">
        <v>77</v>
      </c>
      <c r="N278">
        <v>5.37</v>
      </c>
      <c r="O278">
        <v>75</v>
      </c>
      <c r="P278">
        <v>1.4</v>
      </c>
      <c r="Q278">
        <v>825.94278540000005</v>
      </c>
      <c r="R278">
        <v>94682</v>
      </c>
      <c r="S278">
        <v>7.6</v>
      </c>
      <c r="T278">
        <v>7.5</v>
      </c>
      <c r="U278">
        <v>0.45400000000000001</v>
      </c>
      <c r="V278">
        <v>9.8000000000000007</v>
      </c>
      <c r="W278" t="e">
        <f ca="1">Data_Completeness(LifeExpectancyData[[#This Row],[Life expectancy]:[Schooling]])</f>
        <v>#NAME?</v>
      </c>
    </row>
    <row r="279" spans="1:23" x14ac:dyDescent="0.25">
      <c r="A279" t="s">
        <v>661</v>
      </c>
      <c r="B279">
        <v>2010</v>
      </c>
      <c r="C279" t="s">
        <v>643</v>
      </c>
      <c r="D279">
        <v>58.7</v>
      </c>
      <c r="E279">
        <v>254</v>
      </c>
      <c r="F279">
        <v>25</v>
      </c>
      <c r="G279">
        <v>1.33</v>
      </c>
      <c r="H279">
        <v>94.257379169999993</v>
      </c>
      <c r="I279">
        <v>76</v>
      </c>
      <c r="J279">
        <v>392</v>
      </c>
      <c r="K279">
        <v>23</v>
      </c>
      <c r="L279">
        <v>39</v>
      </c>
      <c r="M279">
        <v>77</v>
      </c>
      <c r="N279">
        <v>4.95</v>
      </c>
      <c r="O279">
        <v>76</v>
      </c>
      <c r="P279">
        <v>1.4</v>
      </c>
      <c r="Q279">
        <v>757.69597399999998</v>
      </c>
      <c r="R279">
        <v>9199259</v>
      </c>
      <c r="S279">
        <v>7.8</v>
      </c>
      <c r="T279">
        <v>7.6</v>
      </c>
      <c r="U279">
        <v>0.45100000000000001</v>
      </c>
      <c r="V279">
        <v>9.5</v>
      </c>
      <c r="W279" t="e">
        <f ca="1">Data_Completeness(LifeExpectancyData[[#This Row],[Life expectancy]:[Schooling]])</f>
        <v>#NAME?</v>
      </c>
    </row>
    <row r="280" spans="1:23" x14ac:dyDescent="0.25">
      <c r="A280" t="s">
        <v>661</v>
      </c>
      <c r="B280">
        <v>2009</v>
      </c>
      <c r="C280" t="s">
        <v>643</v>
      </c>
      <c r="D280">
        <v>58.4</v>
      </c>
      <c r="E280">
        <v>259</v>
      </c>
      <c r="F280">
        <v>25</v>
      </c>
      <c r="G280">
        <v>1.1599999999999999</v>
      </c>
      <c r="H280">
        <v>71.013992490000007</v>
      </c>
      <c r="I280">
        <v>79</v>
      </c>
      <c r="J280">
        <v>1461</v>
      </c>
      <c r="K280">
        <v>22.5</v>
      </c>
      <c r="L280">
        <v>39</v>
      </c>
      <c r="M280">
        <v>8</v>
      </c>
      <c r="N280">
        <v>4.46</v>
      </c>
      <c r="O280">
        <v>79</v>
      </c>
      <c r="P280">
        <v>1.6</v>
      </c>
      <c r="Q280">
        <v>793.45243000000005</v>
      </c>
      <c r="R280">
        <v>894476</v>
      </c>
      <c r="S280">
        <v>7.9</v>
      </c>
      <c r="T280">
        <v>7.8</v>
      </c>
      <c r="U280">
        <v>0.44800000000000001</v>
      </c>
      <c r="V280">
        <v>9.3000000000000007</v>
      </c>
      <c r="W280" t="e">
        <f ca="1">Data_Completeness(LifeExpectancyData[[#This Row],[Life expectancy]:[Schooling]])</f>
        <v>#NAME?</v>
      </c>
    </row>
    <row r="281" spans="1:23" x14ac:dyDescent="0.25">
      <c r="A281" t="s">
        <v>661</v>
      </c>
      <c r="B281">
        <v>2008</v>
      </c>
      <c r="C281" t="s">
        <v>643</v>
      </c>
      <c r="D281">
        <v>57.6</v>
      </c>
      <c r="E281">
        <v>278</v>
      </c>
      <c r="F281">
        <v>25</v>
      </c>
      <c r="G281">
        <v>1.28</v>
      </c>
      <c r="H281">
        <v>7.6154301259999997</v>
      </c>
      <c r="I281">
        <v>75</v>
      </c>
      <c r="J281">
        <v>928</v>
      </c>
      <c r="K281">
        <v>22</v>
      </c>
      <c r="L281">
        <v>39</v>
      </c>
      <c r="M281">
        <v>77</v>
      </c>
      <c r="N281">
        <v>4.2</v>
      </c>
      <c r="O281">
        <v>75</v>
      </c>
      <c r="P281">
        <v>1.8</v>
      </c>
      <c r="Q281">
        <v>82.151349800000006</v>
      </c>
      <c r="R281">
        <v>8696916</v>
      </c>
      <c r="S281">
        <v>8.1</v>
      </c>
      <c r="T281">
        <v>8</v>
      </c>
      <c r="U281">
        <v>0.44400000000000001</v>
      </c>
      <c r="V281">
        <v>9.1</v>
      </c>
      <c r="W281" t="e">
        <f ca="1">Data_Completeness(LifeExpectancyData[[#This Row],[Life expectancy]:[Schooling]])</f>
        <v>#NAME?</v>
      </c>
    </row>
    <row r="282" spans="1:23" x14ac:dyDescent="0.25">
      <c r="A282" t="s">
        <v>661</v>
      </c>
      <c r="B282">
        <v>2007</v>
      </c>
      <c r="C282" t="s">
        <v>643</v>
      </c>
      <c r="D282">
        <v>57.1</v>
      </c>
      <c r="E282">
        <v>283</v>
      </c>
      <c r="F282">
        <v>25</v>
      </c>
      <c r="G282">
        <v>1.1200000000000001</v>
      </c>
      <c r="H282">
        <v>7.49281752</v>
      </c>
      <c r="I282">
        <v>82</v>
      </c>
      <c r="J282">
        <v>341</v>
      </c>
      <c r="K282">
        <v>21.5</v>
      </c>
      <c r="L282">
        <v>39</v>
      </c>
      <c r="M282">
        <v>82</v>
      </c>
      <c r="N282">
        <v>4.55</v>
      </c>
      <c r="O282">
        <v>82</v>
      </c>
      <c r="P282">
        <v>2</v>
      </c>
      <c r="Q282">
        <v>76.535419000000005</v>
      </c>
      <c r="R282">
        <v>8454791</v>
      </c>
      <c r="S282">
        <v>8.3000000000000007</v>
      </c>
      <c r="T282">
        <v>8.1999999999999993</v>
      </c>
      <c r="U282">
        <v>0.438</v>
      </c>
      <c r="V282">
        <v>8.9</v>
      </c>
      <c r="W282" t="e">
        <f ca="1">Data_Completeness(LifeExpectancyData[[#This Row],[Life expectancy]:[Schooling]])</f>
        <v>#NAME?</v>
      </c>
    </row>
    <row r="283" spans="1:23" x14ac:dyDescent="0.25">
      <c r="A283" t="s">
        <v>661</v>
      </c>
      <c r="B283">
        <v>2006</v>
      </c>
      <c r="C283" t="s">
        <v>643</v>
      </c>
      <c r="D283">
        <v>56.8</v>
      </c>
      <c r="E283">
        <v>284</v>
      </c>
      <c r="F283">
        <v>25</v>
      </c>
      <c r="G283">
        <v>1.19</v>
      </c>
      <c r="H283">
        <v>75.914294960000007</v>
      </c>
      <c r="I283">
        <v>74</v>
      </c>
      <c r="J283">
        <v>176</v>
      </c>
      <c r="K283">
        <v>21</v>
      </c>
      <c r="L283">
        <v>39</v>
      </c>
      <c r="M283">
        <v>76</v>
      </c>
      <c r="N283">
        <v>4.75</v>
      </c>
      <c r="O283">
        <v>74</v>
      </c>
      <c r="P283">
        <v>2</v>
      </c>
      <c r="Q283">
        <v>625.83920000000001</v>
      </c>
      <c r="R283">
        <v>8216896</v>
      </c>
      <c r="S283">
        <v>8.5</v>
      </c>
      <c r="T283">
        <v>8.4</v>
      </c>
      <c r="U283">
        <v>0.434</v>
      </c>
      <c r="V283">
        <v>8.6999999999999993</v>
      </c>
      <c r="W283" t="e">
        <f ca="1">Data_Completeness(LifeExpectancyData[[#This Row],[Life expectancy]:[Schooling]])</f>
        <v>#NAME?</v>
      </c>
    </row>
    <row r="284" spans="1:23" x14ac:dyDescent="0.25">
      <c r="A284" t="s">
        <v>661</v>
      </c>
      <c r="B284">
        <v>2005</v>
      </c>
      <c r="C284" t="s">
        <v>643</v>
      </c>
      <c r="D284">
        <v>56.5</v>
      </c>
      <c r="E284">
        <v>285</v>
      </c>
      <c r="F284">
        <v>25</v>
      </c>
      <c r="G284">
        <v>1.1299999999999999</v>
      </c>
      <c r="H284">
        <v>7.1069973549999998</v>
      </c>
      <c r="I284">
        <v>7</v>
      </c>
      <c r="J284">
        <v>210</v>
      </c>
      <c r="K284">
        <v>2.5</v>
      </c>
      <c r="L284">
        <v>39</v>
      </c>
      <c r="M284">
        <v>73</v>
      </c>
      <c r="N284">
        <v>4.7300000000000004</v>
      </c>
      <c r="O284">
        <v>7</v>
      </c>
      <c r="P284">
        <v>2.1</v>
      </c>
      <c r="Q284">
        <v>61.799976999999998</v>
      </c>
      <c r="R284">
        <v>7982225</v>
      </c>
      <c r="S284">
        <v>8.6999999999999993</v>
      </c>
      <c r="T284">
        <v>8.6</v>
      </c>
      <c r="U284">
        <v>0.43</v>
      </c>
      <c r="V284">
        <v>8.5</v>
      </c>
      <c r="W284" t="e">
        <f ca="1">Data_Completeness(LifeExpectancyData[[#This Row],[Life expectancy]:[Schooling]])</f>
        <v>#NAME?</v>
      </c>
    </row>
    <row r="285" spans="1:23" x14ac:dyDescent="0.25">
      <c r="A285" t="s">
        <v>661</v>
      </c>
      <c r="B285">
        <v>2004</v>
      </c>
      <c r="C285" t="s">
        <v>643</v>
      </c>
      <c r="D285">
        <v>56.1</v>
      </c>
      <c r="E285">
        <v>285</v>
      </c>
      <c r="F285">
        <v>25</v>
      </c>
      <c r="G285">
        <v>1.1499999999999999</v>
      </c>
      <c r="H285">
        <v>10.73628066</v>
      </c>
      <c r="I285">
        <v>75</v>
      </c>
      <c r="J285">
        <v>262</v>
      </c>
      <c r="K285">
        <v>2.1</v>
      </c>
      <c r="L285">
        <v>39</v>
      </c>
      <c r="M285">
        <v>74</v>
      </c>
      <c r="N285">
        <v>4.5599999999999996</v>
      </c>
      <c r="O285">
        <v>72</v>
      </c>
      <c r="P285">
        <v>2.1</v>
      </c>
      <c r="Q285">
        <v>583.493514</v>
      </c>
      <c r="R285">
        <v>7754</v>
      </c>
      <c r="S285">
        <v>8.9</v>
      </c>
      <c r="T285">
        <v>8.8000000000000007</v>
      </c>
      <c r="U285">
        <v>0.42299999999999999</v>
      </c>
      <c r="V285">
        <v>8.1</v>
      </c>
      <c r="W285" t="e">
        <f ca="1">Data_Completeness(LifeExpectancyData[[#This Row],[Life expectancy]:[Schooling]])</f>
        <v>#NAME?</v>
      </c>
    </row>
    <row r="286" spans="1:23" x14ac:dyDescent="0.25">
      <c r="A286" t="s">
        <v>661</v>
      </c>
      <c r="B286">
        <v>2003</v>
      </c>
      <c r="C286" t="s">
        <v>643</v>
      </c>
      <c r="D286">
        <v>55.8</v>
      </c>
      <c r="E286">
        <v>285</v>
      </c>
      <c r="F286">
        <v>25</v>
      </c>
      <c r="G286">
        <v>1.35</v>
      </c>
      <c r="H286">
        <v>8.9318272969999999</v>
      </c>
      <c r="I286">
        <v>73</v>
      </c>
      <c r="J286">
        <v>217</v>
      </c>
      <c r="K286">
        <v>19.7</v>
      </c>
      <c r="L286">
        <v>40</v>
      </c>
      <c r="M286">
        <v>75</v>
      </c>
      <c r="N286">
        <v>4.63</v>
      </c>
      <c r="O286">
        <v>73</v>
      </c>
      <c r="P286">
        <v>2.1</v>
      </c>
      <c r="Q286">
        <v>519.29228469999998</v>
      </c>
      <c r="R286">
        <v>752555</v>
      </c>
      <c r="S286">
        <v>9.1</v>
      </c>
      <c r="T286">
        <v>9</v>
      </c>
      <c r="U286">
        <v>0.41599999999999998</v>
      </c>
      <c r="V286">
        <v>7.7</v>
      </c>
      <c r="W286" t="e">
        <f ca="1">Data_Completeness(LifeExpectancyData[[#This Row],[Life expectancy]:[Schooling]])</f>
        <v>#NAME?</v>
      </c>
    </row>
    <row r="287" spans="1:23" x14ac:dyDescent="0.25">
      <c r="A287" t="s">
        <v>661</v>
      </c>
      <c r="B287">
        <v>2002</v>
      </c>
      <c r="C287" t="s">
        <v>643</v>
      </c>
      <c r="D287">
        <v>55.6</v>
      </c>
      <c r="E287">
        <v>283</v>
      </c>
      <c r="F287">
        <v>25</v>
      </c>
      <c r="G287">
        <v>1.23</v>
      </c>
      <c r="H287">
        <v>40.488152329999998</v>
      </c>
      <c r="I287">
        <v>15</v>
      </c>
      <c r="J287">
        <v>1588</v>
      </c>
      <c r="K287">
        <v>19.2</v>
      </c>
      <c r="L287">
        <v>40</v>
      </c>
      <c r="M287">
        <v>76</v>
      </c>
      <c r="N287">
        <v>4.2699999999999996</v>
      </c>
      <c r="O287">
        <v>75</v>
      </c>
      <c r="P287">
        <v>2.1</v>
      </c>
      <c r="Q287">
        <v>418.69857630000001</v>
      </c>
      <c r="R287">
        <v>7295394</v>
      </c>
      <c r="S287">
        <v>9.3000000000000007</v>
      </c>
      <c r="T287">
        <v>9.1999999999999993</v>
      </c>
      <c r="U287">
        <v>0.40699999999999997</v>
      </c>
      <c r="V287">
        <v>7.3</v>
      </c>
      <c r="W287" t="e">
        <f ca="1">Data_Completeness(LifeExpectancyData[[#This Row],[Life expectancy]:[Schooling]])</f>
        <v>#NAME?</v>
      </c>
    </row>
    <row r="288" spans="1:23" x14ac:dyDescent="0.25">
      <c r="A288" t="s">
        <v>661</v>
      </c>
      <c r="B288">
        <v>2001</v>
      </c>
      <c r="C288" t="s">
        <v>643</v>
      </c>
      <c r="D288">
        <v>55.5</v>
      </c>
      <c r="E288">
        <v>281</v>
      </c>
      <c r="F288">
        <v>25</v>
      </c>
      <c r="G288">
        <v>1.29</v>
      </c>
      <c r="H288">
        <v>45.334763840000001</v>
      </c>
      <c r="J288">
        <v>5859</v>
      </c>
      <c r="K288">
        <v>18.8</v>
      </c>
      <c r="L288">
        <v>40</v>
      </c>
      <c r="M288">
        <v>77</v>
      </c>
      <c r="N288">
        <v>4.6900000000000004</v>
      </c>
      <c r="O288">
        <v>76</v>
      </c>
      <c r="P288">
        <v>2.1</v>
      </c>
      <c r="Q288">
        <v>378.73653999999999</v>
      </c>
      <c r="R288">
        <v>776733</v>
      </c>
      <c r="S288">
        <v>9.5</v>
      </c>
      <c r="T288">
        <v>9.4</v>
      </c>
      <c r="U288">
        <v>0.39500000000000002</v>
      </c>
      <c r="V288">
        <v>6.6</v>
      </c>
      <c r="W288" t="e">
        <f ca="1">Data_Completeness(LifeExpectancyData[[#This Row],[Life expectancy]:[Schooling]])</f>
        <v>#NAME?</v>
      </c>
    </row>
    <row r="289" spans="1:23" x14ac:dyDescent="0.25">
      <c r="A289" t="s">
        <v>661</v>
      </c>
      <c r="B289">
        <v>2000</v>
      </c>
      <c r="C289" t="s">
        <v>643</v>
      </c>
      <c r="D289">
        <v>55.4</v>
      </c>
      <c r="E289">
        <v>279</v>
      </c>
      <c r="F289">
        <v>25</v>
      </c>
      <c r="G289">
        <v>1.34</v>
      </c>
      <c r="H289">
        <v>37.381820179999998</v>
      </c>
      <c r="J289">
        <v>4244</v>
      </c>
      <c r="K289">
        <v>18.399999999999999</v>
      </c>
      <c r="L289">
        <v>40</v>
      </c>
      <c r="M289">
        <v>78</v>
      </c>
      <c r="N289">
        <v>4.34</v>
      </c>
      <c r="O289">
        <v>78</v>
      </c>
      <c r="P289">
        <v>2</v>
      </c>
      <c r="Q289">
        <v>374.19239420000002</v>
      </c>
      <c r="R289">
        <v>6865951</v>
      </c>
      <c r="S289">
        <v>9.6999999999999993</v>
      </c>
      <c r="T289">
        <v>9.6</v>
      </c>
      <c r="U289">
        <v>0.38900000000000001</v>
      </c>
      <c r="V289">
        <v>6.4</v>
      </c>
      <c r="W289" t="e">
        <f ca="1">Data_Completeness(LifeExpectancyData[[#This Row],[Life expectancy]:[Schooling]])</f>
        <v>#NAME?</v>
      </c>
    </row>
    <row r="290" spans="1:23" x14ac:dyDescent="0.25">
      <c r="A290" t="s">
        <v>662</v>
      </c>
      <c r="B290">
        <v>2015</v>
      </c>
      <c r="C290" t="s">
        <v>643</v>
      </c>
      <c r="D290">
        <v>69.8</v>
      </c>
      <c r="E290">
        <v>211</v>
      </c>
      <c r="F290">
        <v>0</v>
      </c>
      <c r="H290">
        <v>0</v>
      </c>
      <c r="I290">
        <v>99</v>
      </c>
      <c r="J290">
        <v>11</v>
      </c>
      <c r="K290">
        <v>24.5</v>
      </c>
      <c r="L290">
        <v>0</v>
      </c>
      <c r="M290">
        <v>98</v>
      </c>
      <c r="O290">
        <v>99</v>
      </c>
      <c r="P290">
        <v>0.5</v>
      </c>
      <c r="Q290">
        <v>2613.6451769999999</v>
      </c>
      <c r="R290">
        <v>787386</v>
      </c>
      <c r="S290">
        <v>15.4</v>
      </c>
      <c r="T290">
        <v>16</v>
      </c>
      <c r="U290">
        <v>0.60399999999999998</v>
      </c>
      <c r="V290">
        <v>12.5</v>
      </c>
      <c r="W290" t="e">
        <f ca="1">Data_Completeness(LifeExpectancyData[[#This Row],[Life expectancy]:[Schooling]])</f>
        <v>#NAME?</v>
      </c>
    </row>
    <row r="291" spans="1:23" x14ac:dyDescent="0.25">
      <c r="A291" t="s">
        <v>662</v>
      </c>
      <c r="B291">
        <v>2014</v>
      </c>
      <c r="C291" t="s">
        <v>643</v>
      </c>
      <c r="D291">
        <v>69.400000000000006</v>
      </c>
      <c r="E291">
        <v>216</v>
      </c>
      <c r="F291">
        <v>0</v>
      </c>
      <c r="G291">
        <v>0.01</v>
      </c>
      <c r="H291">
        <v>209.3921344</v>
      </c>
      <c r="I291">
        <v>99</v>
      </c>
      <c r="J291">
        <v>0</v>
      </c>
      <c r="K291">
        <v>23.6</v>
      </c>
      <c r="L291">
        <v>1</v>
      </c>
      <c r="M291">
        <v>98</v>
      </c>
      <c r="N291">
        <v>3.57</v>
      </c>
      <c r="O291">
        <v>99</v>
      </c>
      <c r="P291">
        <v>0.5</v>
      </c>
      <c r="Q291">
        <v>2522.7968000000001</v>
      </c>
      <c r="R291">
        <v>776448</v>
      </c>
      <c r="S291">
        <v>15.7</v>
      </c>
      <c r="T291">
        <v>16.2</v>
      </c>
      <c r="U291">
        <v>0.59599999999999997</v>
      </c>
      <c r="V291">
        <v>12.5</v>
      </c>
      <c r="W291" t="e">
        <f ca="1">Data_Completeness(LifeExpectancyData[[#This Row],[Life expectancy]:[Schooling]])</f>
        <v>#NAME?</v>
      </c>
    </row>
    <row r="292" spans="1:23" x14ac:dyDescent="0.25">
      <c r="A292" t="s">
        <v>662</v>
      </c>
      <c r="B292">
        <v>2013</v>
      </c>
      <c r="C292" t="s">
        <v>643</v>
      </c>
      <c r="D292">
        <v>69.099999999999994</v>
      </c>
      <c r="E292">
        <v>219</v>
      </c>
      <c r="F292">
        <v>0</v>
      </c>
      <c r="G292">
        <v>0.01</v>
      </c>
      <c r="H292">
        <v>19.79057439</v>
      </c>
      <c r="I292">
        <v>97</v>
      </c>
      <c r="J292">
        <v>0</v>
      </c>
      <c r="K292">
        <v>22.7</v>
      </c>
      <c r="L292">
        <v>1</v>
      </c>
      <c r="M292">
        <v>97</v>
      </c>
      <c r="N292">
        <v>3.83</v>
      </c>
      <c r="O292">
        <v>97</v>
      </c>
      <c r="P292">
        <v>0.6</v>
      </c>
      <c r="Q292">
        <v>235.88288900000001</v>
      </c>
      <c r="R292">
        <v>764961</v>
      </c>
      <c r="S292">
        <v>15.9</v>
      </c>
      <c r="T292">
        <v>16.5</v>
      </c>
      <c r="U292">
        <v>0.58899999999999997</v>
      </c>
      <c r="V292">
        <v>12.6</v>
      </c>
      <c r="W292" t="e">
        <f ca="1">Data_Completeness(LifeExpectancyData[[#This Row],[Life expectancy]:[Schooling]])</f>
        <v>#NAME?</v>
      </c>
    </row>
    <row r="293" spans="1:23" x14ac:dyDescent="0.25">
      <c r="A293" t="s">
        <v>662</v>
      </c>
      <c r="B293">
        <v>2012</v>
      </c>
      <c r="C293" t="s">
        <v>643</v>
      </c>
      <c r="D293">
        <v>68.7</v>
      </c>
      <c r="E293">
        <v>223</v>
      </c>
      <c r="F293">
        <v>0</v>
      </c>
      <c r="G293">
        <v>0.01</v>
      </c>
      <c r="H293">
        <v>188.73736640000001</v>
      </c>
      <c r="I293">
        <v>97</v>
      </c>
      <c r="J293">
        <v>1</v>
      </c>
      <c r="K293">
        <v>21.9</v>
      </c>
      <c r="L293">
        <v>1</v>
      </c>
      <c r="M293">
        <v>97</v>
      </c>
      <c r="N293">
        <v>3.7</v>
      </c>
      <c r="O293">
        <v>97</v>
      </c>
      <c r="P293">
        <v>0.6</v>
      </c>
      <c r="Q293">
        <v>2422.8159999999998</v>
      </c>
      <c r="R293">
        <v>752967</v>
      </c>
      <c r="S293">
        <v>16.100000000000001</v>
      </c>
      <c r="T293">
        <v>16.7</v>
      </c>
      <c r="U293">
        <v>0.58099999999999996</v>
      </c>
      <c r="V293">
        <v>12.3</v>
      </c>
      <c r="W293" t="e">
        <f ca="1">Data_Completeness(LifeExpectancyData[[#This Row],[Life expectancy]:[Schooling]])</f>
        <v>#NAME?</v>
      </c>
    </row>
    <row r="294" spans="1:23" x14ac:dyDescent="0.25">
      <c r="A294" t="s">
        <v>662</v>
      </c>
      <c r="B294">
        <v>2011</v>
      </c>
      <c r="C294" t="s">
        <v>643</v>
      </c>
      <c r="D294">
        <v>68.3</v>
      </c>
      <c r="E294">
        <v>225</v>
      </c>
      <c r="F294">
        <v>0</v>
      </c>
      <c r="G294">
        <v>0.23</v>
      </c>
      <c r="H294">
        <v>289.85240570000002</v>
      </c>
      <c r="I294">
        <v>95</v>
      </c>
      <c r="J294">
        <v>10</v>
      </c>
      <c r="K294">
        <v>21.1</v>
      </c>
      <c r="L294">
        <v>1</v>
      </c>
      <c r="M294">
        <v>95</v>
      </c>
      <c r="N294">
        <v>4.7300000000000004</v>
      </c>
      <c r="O294">
        <v>95</v>
      </c>
      <c r="P294">
        <v>0.5</v>
      </c>
      <c r="Q294">
        <v>2458.4597600000002</v>
      </c>
      <c r="R294">
        <v>7451</v>
      </c>
      <c r="S294">
        <v>16.3</v>
      </c>
      <c r="T294">
        <v>17</v>
      </c>
      <c r="U294">
        <v>0.57199999999999995</v>
      </c>
      <c r="V294">
        <v>11.9</v>
      </c>
      <c r="W294" t="e">
        <f ca="1">Data_Completeness(LifeExpectancyData[[#This Row],[Life expectancy]:[Schooling]])</f>
        <v>#NAME?</v>
      </c>
    </row>
    <row r="295" spans="1:23" x14ac:dyDescent="0.25">
      <c r="A295" t="s">
        <v>662</v>
      </c>
      <c r="B295">
        <v>2010</v>
      </c>
      <c r="C295" t="s">
        <v>643</v>
      </c>
      <c r="D295">
        <v>67.900000000000006</v>
      </c>
      <c r="E295">
        <v>228</v>
      </c>
      <c r="F295">
        <v>1</v>
      </c>
      <c r="G295">
        <v>0.28000000000000003</v>
      </c>
      <c r="H295">
        <v>244.03919490000001</v>
      </c>
      <c r="I295">
        <v>91</v>
      </c>
      <c r="J295">
        <v>21</v>
      </c>
      <c r="K295">
        <v>2.2999999999999998</v>
      </c>
      <c r="L295">
        <v>1</v>
      </c>
      <c r="M295">
        <v>92</v>
      </c>
      <c r="N295">
        <v>5.17</v>
      </c>
      <c r="O295">
        <v>91</v>
      </c>
      <c r="P295">
        <v>0.5</v>
      </c>
      <c r="Q295">
        <v>2178.9213829999999</v>
      </c>
      <c r="R295">
        <v>727641</v>
      </c>
      <c r="S295">
        <v>16.600000000000001</v>
      </c>
      <c r="T295">
        <v>17.3</v>
      </c>
      <c r="U295">
        <v>0</v>
      </c>
      <c r="V295">
        <v>11.4</v>
      </c>
      <c r="W295" t="e">
        <f ca="1">Data_Completeness(LifeExpectancyData[[#This Row],[Life expectancy]:[Schooling]])</f>
        <v>#NAME?</v>
      </c>
    </row>
    <row r="296" spans="1:23" x14ac:dyDescent="0.25">
      <c r="A296" t="s">
        <v>662</v>
      </c>
      <c r="B296">
        <v>2009</v>
      </c>
      <c r="C296" t="s">
        <v>643</v>
      </c>
      <c r="D296">
        <v>67.400000000000006</v>
      </c>
      <c r="E296">
        <v>232</v>
      </c>
      <c r="F296">
        <v>1</v>
      </c>
      <c r="G296">
        <v>0.17</v>
      </c>
      <c r="H296">
        <v>27.489070479999999</v>
      </c>
      <c r="I296">
        <v>93</v>
      </c>
      <c r="J296">
        <v>6</v>
      </c>
      <c r="K296">
        <v>19.5</v>
      </c>
      <c r="L296">
        <v>1</v>
      </c>
      <c r="M296">
        <v>93</v>
      </c>
      <c r="N296">
        <v>6.3</v>
      </c>
      <c r="O296">
        <v>93</v>
      </c>
      <c r="P296">
        <v>0.4</v>
      </c>
      <c r="Q296">
        <v>177.234497</v>
      </c>
      <c r="R296">
        <v>714458</v>
      </c>
      <c r="S296">
        <v>16.8</v>
      </c>
      <c r="T296">
        <v>17.5</v>
      </c>
      <c r="U296">
        <v>0</v>
      </c>
      <c r="V296">
        <v>10.9</v>
      </c>
      <c r="W296" t="e">
        <f ca="1">Data_Completeness(LifeExpectancyData[[#This Row],[Life expectancy]:[Schooling]])</f>
        <v>#NAME?</v>
      </c>
    </row>
    <row r="297" spans="1:23" x14ac:dyDescent="0.25">
      <c r="A297" t="s">
        <v>662</v>
      </c>
      <c r="B297">
        <v>2008</v>
      </c>
      <c r="C297" t="s">
        <v>643</v>
      </c>
      <c r="D297">
        <v>67</v>
      </c>
      <c r="E297">
        <v>234</v>
      </c>
      <c r="F297">
        <v>1</v>
      </c>
      <c r="G297">
        <v>0.21</v>
      </c>
      <c r="H297">
        <v>302.66757899999999</v>
      </c>
      <c r="I297">
        <v>96</v>
      </c>
      <c r="J297">
        <v>7</v>
      </c>
      <c r="K297">
        <v>18.8</v>
      </c>
      <c r="L297">
        <v>1</v>
      </c>
      <c r="M297">
        <v>96</v>
      </c>
      <c r="N297">
        <v>6.58</v>
      </c>
      <c r="O297">
        <v>96</v>
      </c>
      <c r="P297">
        <v>0.4</v>
      </c>
      <c r="Q297">
        <v>1795.18137</v>
      </c>
      <c r="R297">
        <v>795</v>
      </c>
      <c r="S297">
        <v>17.100000000000001</v>
      </c>
      <c r="T297">
        <v>17.8</v>
      </c>
      <c r="U297">
        <v>0</v>
      </c>
      <c r="V297">
        <v>10.5</v>
      </c>
      <c r="W297" t="e">
        <f ca="1">Data_Completeness(LifeExpectancyData[[#This Row],[Life expectancy]:[Schooling]])</f>
        <v>#NAME?</v>
      </c>
    </row>
    <row r="298" spans="1:23" x14ac:dyDescent="0.25">
      <c r="A298" t="s">
        <v>662</v>
      </c>
      <c r="B298">
        <v>2007</v>
      </c>
      <c r="C298" t="s">
        <v>643</v>
      </c>
      <c r="D298">
        <v>66.5</v>
      </c>
      <c r="E298">
        <v>238</v>
      </c>
      <c r="F298">
        <v>1</v>
      </c>
      <c r="G298">
        <v>0.16</v>
      </c>
      <c r="H298">
        <v>283.80623600000001</v>
      </c>
      <c r="I298">
        <v>95</v>
      </c>
      <c r="J298">
        <v>11</v>
      </c>
      <c r="K298">
        <v>18</v>
      </c>
      <c r="L298">
        <v>1</v>
      </c>
      <c r="M298">
        <v>93</v>
      </c>
      <c r="N298">
        <v>5.88</v>
      </c>
      <c r="O298">
        <v>95</v>
      </c>
      <c r="P298">
        <v>0.3</v>
      </c>
      <c r="Q298">
        <v>1741.142552</v>
      </c>
      <c r="R298">
        <v>686958</v>
      </c>
      <c r="S298">
        <v>17.3</v>
      </c>
      <c r="T298">
        <v>18.100000000000001</v>
      </c>
      <c r="U298">
        <v>0</v>
      </c>
      <c r="V298">
        <v>10.1</v>
      </c>
      <c r="W298" t="e">
        <f ca="1">Data_Completeness(LifeExpectancyData[[#This Row],[Life expectancy]:[Schooling]])</f>
        <v>#NAME?</v>
      </c>
    </row>
    <row r="299" spans="1:23" x14ac:dyDescent="0.25">
      <c r="A299" t="s">
        <v>662</v>
      </c>
      <c r="B299">
        <v>2006</v>
      </c>
      <c r="C299" t="s">
        <v>643</v>
      </c>
      <c r="D299">
        <v>65.8</v>
      </c>
      <c r="E299">
        <v>245</v>
      </c>
      <c r="F299">
        <v>1</v>
      </c>
      <c r="G299">
        <v>0.28999999999999998</v>
      </c>
      <c r="H299">
        <v>169.2023968</v>
      </c>
      <c r="I299">
        <v>95</v>
      </c>
      <c r="J299">
        <v>2</v>
      </c>
      <c r="K299">
        <v>17.399999999999999</v>
      </c>
      <c r="L299">
        <v>1</v>
      </c>
      <c r="M299">
        <v>96</v>
      </c>
      <c r="N299">
        <v>5.27</v>
      </c>
      <c r="O299">
        <v>95</v>
      </c>
      <c r="P299">
        <v>0.3</v>
      </c>
      <c r="Q299">
        <v>1335.45696</v>
      </c>
      <c r="R299">
        <v>672228</v>
      </c>
      <c r="S299">
        <v>17.5</v>
      </c>
      <c r="T299">
        <v>18.3</v>
      </c>
      <c r="U299">
        <v>0</v>
      </c>
      <c r="V299">
        <v>9.6</v>
      </c>
      <c r="W299" t="e">
        <f ca="1">Data_Completeness(LifeExpectancyData[[#This Row],[Life expectancy]:[Schooling]])</f>
        <v>#NAME?</v>
      </c>
    </row>
    <row r="300" spans="1:23" x14ac:dyDescent="0.25">
      <c r="A300" t="s">
        <v>662</v>
      </c>
      <c r="B300">
        <v>2005</v>
      </c>
      <c r="C300" t="s">
        <v>643</v>
      </c>
      <c r="D300">
        <v>65</v>
      </c>
      <c r="E300">
        <v>254</v>
      </c>
      <c r="F300">
        <v>1</v>
      </c>
      <c r="G300">
        <v>0.73</v>
      </c>
      <c r="H300">
        <v>145.59654449999999</v>
      </c>
      <c r="I300">
        <v>95</v>
      </c>
      <c r="J300">
        <v>11</v>
      </c>
      <c r="K300">
        <v>16.7</v>
      </c>
      <c r="L300">
        <v>1</v>
      </c>
      <c r="M300">
        <v>95</v>
      </c>
      <c r="N300">
        <v>5.28</v>
      </c>
      <c r="O300">
        <v>95</v>
      </c>
      <c r="P300">
        <v>0.3</v>
      </c>
      <c r="Q300">
        <v>1247.61392</v>
      </c>
      <c r="R300">
        <v>656639</v>
      </c>
      <c r="S300">
        <v>17.8</v>
      </c>
      <c r="T300">
        <v>18.600000000000001</v>
      </c>
      <c r="U300">
        <v>0</v>
      </c>
      <c r="V300">
        <v>9.1999999999999993</v>
      </c>
      <c r="W300" t="e">
        <f ca="1">Data_Completeness(LifeExpectancyData[[#This Row],[Life expectancy]:[Schooling]])</f>
        <v>#NAME?</v>
      </c>
    </row>
    <row r="301" spans="1:23" x14ac:dyDescent="0.25">
      <c r="A301" t="s">
        <v>662</v>
      </c>
      <c r="B301">
        <v>2004</v>
      </c>
      <c r="C301" t="s">
        <v>643</v>
      </c>
      <c r="D301">
        <v>64.2</v>
      </c>
      <c r="E301">
        <v>263</v>
      </c>
      <c r="F301">
        <v>1</v>
      </c>
      <c r="G301">
        <v>0.96</v>
      </c>
      <c r="H301">
        <v>2.5866982279999999</v>
      </c>
      <c r="I301">
        <v>89</v>
      </c>
      <c r="J301">
        <v>3</v>
      </c>
      <c r="K301">
        <v>16.100000000000001</v>
      </c>
      <c r="L301">
        <v>1</v>
      </c>
      <c r="M301">
        <v>9</v>
      </c>
      <c r="N301">
        <v>4.41</v>
      </c>
      <c r="O301">
        <v>89</v>
      </c>
      <c r="P301">
        <v>0.3</v>
      </c>
      <c r="Q301">
        <v>197.45787999999999</v>
      </c>
      <c r="R301">
        <v>64282</v>
      </c>
      <c r="S301">
        <v>18</v>
      </c>
      <c r="T301">
        <v>18.8</v>
      </c>
      <c r="U301">
        <v>0</v>
      </c>
      <c r="V301">
        <v>8.8000000000000007</v>
      </c>
      <c r="W301" t="e">
        <f ca="1">Data_Completeness(LifeExpectancyData[[#This Row],[Life expectancy]:[Schooling]])</f>
        <v>#NAME?</v>
      </c>
    </row>
    <row r="302" spans="1:23" x14ac:dyDescent="0.25">
      <c r="A302" t="s">
        <v>662</v>
      </c>
      <c r="B302">
        <v>2003</v>
      </c>
      <c r="C302" t="s">
        <v>643</v>
      </c>
      <c r="D302">
        <v>63.3</v>
      </c>
      <c r="E302">
        <v>273</v>
      </c>
      <c r="F302">
        <v>1</v>
      </c>
      <c r="G302">
        <v>0.52</v>
      </c>
      <c r="H302">
        <v>19.15664091</v>
      </c>
      <c r="I302">
        <v>95</v>
      </c>
      <c r="J302">
        <v>0</v>
      </c>
      <c r="K302">
        <v>15.5</v>
      </c>
      <c r="L302">
        <v>1</v>
      </c>
      <c r="M302">
        <v>96</v>
      </c>
      <c r="N302">
        <v>4.9000000000000004</v>
      </c>
      <c r="O302">
        <v>95</v>
      </c>
      <c r="P302">
        <v>0.2</v>
      </c>
      <c r="Q302">
        <v>997.74171409999997</v>
      </c>
      <c r="R302">
        <v>623434</v>
      </c>
      <c r="S302">
        <v>18.3</v>
      </c>
      <c r="T302">
        <v>19.100000000000001</v>
      </c>
      <c r="U302">
        <v>0</v>
      </c>
      <c r="V302">
        <v>8.4</v>
      </c>
      <c r="W302" t="e">
        <f ca="1">Data_Completeness(LifeExpectancyData[[#This Row],[Life expectancy]:[Schooling]])</f>
        <v>#NAME?</v>
      </c>
    </row>
    <row r="303" spans="1:23" x14ac:dyDescent="0.25">
      <c r="A303" t="s">
        <v>662</v>
      </c>
      <c r="B303">
        <v>2002</v>
      </c>
      <c r="C303" t="s">
        <v>643</v>
      </c>
      <c r="D303">
        <v>62.5</v>
      </c>
      <c r="E303">
        <v>282</v>
      </c>
      <c r="F303">
        <v>1</v>
      </c>
      <c r="G303">
        <v>0.28999999999999998</v>
      </c>
      <c r="H303">
        <v>151.9755193</v>
      </c>
      <c r="I303">
        <v>83</v>
      </c>
      <c r="J303">
        <v>27</v>
      </c>
      <c r="K303">
        <v>14.9</v>
      </c>
      <c r="L303">
        <v>1</v>
      </c>
      <c r="M303">
        <v>89</v>
      </c>
      <c r="N303">
        <v>7.75</v>
      </c>
      <c r="O303">
        <v>86</v>
      </c>
      <c r="P303">
        <v>0.1</v>
      </c>
      <c r="Q303">
        <v>885.63822449999998</v>
      </c>
      <c r="R303">
        <v>66399</v>
      </c>
      <c r="S303">
        <v>18.600000000000001</v>
      </c>
      <c r="T303">
        <v>19.399999999999999</v>
      </c>
      <c r="U303">
        <v>0</v>
      </c>
      <c r="V303">
        <v>8</v>
      </c>
      <c r="W303" t="e">
        <f ca="1">Data_Completeness(LifeExpectancyData[[#This Row],[Life expectancy]:[Schooling]])</f>
        <v>#NAME?</v>
      </c>
    </row>
    <row r="304" spans="1:23" x14ac:dyDescent="0.25">
      <c r="A304" t="s">
        <v>662</v>
      </c>
      <c r="B304">
        <v>2001</v>
      </c>
      <c r="C304" t="s">
        <v>643</v>
      </c>
      <c r="D304">
        <v>61.7</v>
      </c>
      <c r="E304">
        <v>29</v>
      </c>
      <c r="F304">
        <v>1</v>
      </c>
      <c r="G304">
        <v>0.14000000000000001</v>
      </c>
      <c r="H304">
        <v>8.5740298119999991</v>
      </c>
      <c r="I304">
        <v>89</v>
      </c>
      <c r="J304">
        <v>756</v>
      </c>
      <c r="K304">
        <v>14.4</v>
      </c>
      <c r="L304">
        <v>1</v>
      </c>
      <c r="M304">
        <v>88</v>
      </c>
      <c r="N304">
        <v>5.91</v>
      </c>
      <c r="O304">
        <v>88</v>
      </c>
      <c r="P304">
        <v>0.1</v>
      </c>
      <c r="Q304">
        <v>87.938767299999995</v>
      </c>
      <c r="R304">
        <v>5896</v>
      </c>
      <c r="S304">
        <v>18.899999999999999</v>
      </c>
      <c r="T304">
        <v>19.600000000000001</v>
      </c>
      <c r="U304">
        <v>0</v>
      </c>
      <c r="V304">
        <v>7.6</v>
      </c>
      <c r="W304" t="e">
        <f ca="1">Data_Completeness(LifeExpectancyData[[#This Row],[Life expectancy]:[Schooling]])</f>
        <v>#NAME?</v>
      </c>
    </row>
    <row r="305" spans="1:23" x14ac:dyDescent="0.25">
      <c r="A305" t="s">
        <v>662</v>
      </c>
      <c r="B305">
        <v>2000</v>
      </c>
      <c r="C305" t="s">
        <v>643</v>
      </c>
      <c r="D305">
        <v>62</v>
      </c>
      <c r="E305">
        <v>312</v>
      </c>
      <c r="F305">
        <v>1</v>
      </c>
      <c r="G305">
        <v>0.17</v>
      </c>
      <c r="H305">
        <v>93.358728439999993</v>
      </c>
      <c r="I305">
        <v>98</v>
      </c>
      <c r="J305">
        <v>418</v>
      </c>
      <c r="K305">
        <v>13.9</v>
      </c>
      <c r="L305">
        <v>1</v>
      </c>
      <c r="M305">
        <v>98</v>
      </c>
      <c r="N305">
        <v>6.91</v>
      </c>
      <c r="O305">
        <v>92</v>
      </c>
      <c r="P305">
        <v>0.1</v>
      </c>
      <c r="Q305">
        <v>765.86323579999998</v>
      </c>
      <c r="R305">
        <v>573416</v>
      </c>
      <c r="S305">
        <v>19.2</v>
      </c>
      <c r="T305">
        <v>19.899999999999999</v>
      </c>
      <c r="U305">
        <v>0</v>
      </c>
      <c r="V305">
        <v>7.3</v>
      </c>
      <c r="W305" t="e">
        <f ca="1">Data_Completeness(LifeExpectancyData[[#This Row],[Life expectancy]:[Schooling]])</f>
        <v>#NAME?</v>
      </c>
    </row>
    <row r="306" spans="1:23" x14ac:dyDescent="0.25">
      <c r="A306" t="s">
        <v>663</v>
      </c>
      <c r="B306">
        <v>2015</v>
      </c>
      <c r="C306" t="s">
        <v>643</v>
      </c>
      <c r="D306">
        <v>77</v>
      </c>
      <c r="E306">
        <v>186</v>
      </c>
      <c r="F306">
        <v>8</v>
      </c>
      <c r="H306">
        <v>0</v>
      </c>
      <c r="I306">
        <v>99</v>
      </c>
      <c r="J306">
        <v>0</v>
      </c>
      <c r="K306">
        <v>52.6</v>
      </c>
      <c r="L306">
        <v>10</v>
      </c>
      <c r="M306">
        <v>99</v>
      </c>
      <c r="O306">
        <v>99</v>
      </c>
      <c r="P306">
        <v>0.1</v>
      </c>
      <c r="S306">
        <v>1.2</v>
      </c>
      <c r="T306">
        <v>1.1000000000000001</v>
      </c>
      <c r="U306">
        <v>0.67100000000000004</v>
      </c>
      <c r="V306">
        <v>13.8</v>
      </c>
      <c r="W306" t="e">
        <f ca="1">Data_Completeness(LifeExpectancyData[[#This Row],[Life expectancy]:[Schooling]])</f>
        <v>#NAME?</v>
      </c>
    </row>
    <row r="307" spans="1:23" x14ac:dyDescent="0.25">
      <c r="A307" t="s">
        <v>663</v>
      </c>
      <c r="B307">
        <v>2014</v>
      </c>
      <c r="C307" t="s">
        <v>643</v>
      </c>
      <c r="D307">
        <v>74</v>
      </c>
      <c r="E307">
        <v>189</v>
      </c>
      <c r="F307">
        <v>8</v>
      </c>
      <c r="G307">
        <v>3.62</v>
      </c>
      <c r="H307">
        <v>0</v>
      </c>
      <c r="I307">
        <v>98</v>
      </c>
      <c r="J307">
        <v>0</v>
      </c>
      <c r="K307">
        <v>51.9</v>
      </c>
      <c r="L307">
        <v>10</v>
      </c>
      <c r="M307">
        <v>99</v>
      </c>
      <c r="N307">
        <v>6.33</v>
      </c>
      <c r="O307">
        <v>98</v>
      </c>
      <c r="P307">
        <v>0.1</v>
      </c>
      <c r="S307">
        <v>1.2</v>
      </c>
      <c r="T307">
        <v>1.1000000000000001</v>
      </c>
      <c r="U307">
        <v>0.66600000000000004</v>
      </c>
      <c r="V307">
        <v>13.8</v>
      </c>
      <c r="W307" t="e">
        <f ca="1">Data_Completeness(LifeExpectancyData[[#This Row],[Life expectancy]:[Schooling]])</f>
        <v>#NAME?</v>
      </c>
    </row>
    <row r="308" spans="1:23" x14ac:dyDescent="0.25">
      <c r="A308" t="s">
        <v>663</v>
      </c>
      <c r="B308">
        <v>2013</v>
      </c>
      <c r="C308" t="s">
        <v>643</v>
      </c>
      <c r="D308">
        <v>71</v>
      </c>
      <c r="E308">
        <v>192</v>
      </c>
      <c r="F308">
        <v>8</v>
      </c>
      <c r="G308">
        <v>3.78</v>
      </c>
      <c r="H308">
        <v>0</v>
      </c>
      <c r="I308">
        <v>94</v>
      </c>
      <c r="J308">
        <v>0</v>
      </c>
      <c r="K308">
        <v>51.2</v>
      </c>
      <c r="L308">
        <v>10</v>
      </c>
      <c r="M308">
        <v>95</v>
      </c>
      <c r="N308">
        <v>5.96</v>
      </c>
      <c r="O308">
        <v>94</v>
      </c>
      <c r="P308">
        <v>0.1</v>
      </c>
      <c r="S308">
        <v>1.2</v>
      </c>
      <c r="T308">
        <v>1.1000000000000001</v>
      </c>
      <c r="U308">
        <v>0.66100000000000003</v>
      </c>
      <c r="V308">
        <v>13.8</v>
      </c>
      <c r="W308" t="e">
        <f ca="1">Data_Completeness(LifeExpectancyData[[#This Row],[Life expectancy]:[Schooling]])</f>
        <v>#NAME?</v>
      </c>
    </row>
    <row r="309" spans="1:23" x14ac:dyDescent="0.25">
      <c r="A309" t="s">
        <v>663</v>
      </c>
      <c r="B309">
        <v>2012</v>
      </c>
      <c r="C309" t="s">
        <v>643</v>
      </c>
      <c r="D309">
        <v>69.8</v>
      </c>
      <c r="E309">
        <v>194</v>
      </c>
      <c r="F309">
        <v>8</v>
      </c>
      <c r="G309">
        <v>3.89</v>
      </c>
      <c r="H309">
        <v>0</v>
      </c>
      <c r="I309">
        <v>93</v>
      </c>
      <c r="J309">
        <v>0</v>
      </c>
      <c r="K309">
        <v>5.6</v>
      </c>
      <c r="L309">
        <v>11</v>
      </c>
      <c r="M309">
        <v>93</v>
      </c>
      <c r="N309">
        <v>5.56</v>
      </c>
      <c r="O309">
        <v>93</v>
      </c>
      <c r="P309">
        <v>0.1</v>
      </c>
      <c r="S309">
        <v>1.2</v>
      </c>
      <c r="T309">
        <v>1.1000000000000001</v>
      </c>
      <c r="U309">
        <v>0.65500000000000003</v>
      </c>
      <c r="V309">
        <v>13.8</v>
      </c>
      <c r="W309" t="e">
        <f ca="1">Data_Completeness(LifeExpectancyData[[#This Row],[Life expectancy]:[Schooling]])</f>
        <v>#NAME?</v>
      </c>
    </row>
    <row r="310" spans="1:23" x14ac:dyDescent="0.25">
      <c r="A310" t="s">
        <v>663</v>
      </c>
      <c r="B310">
        <v>2011</v>
      </c>
      <c r="C310" t="s">
        <v>643</v>
      </c>
      <c r="D310">
        <v>69.3</v>
      </c>
      <c r="E310">
        <v>198</v>
      </c>
      <c r="F310">
        <v>9</v>
      </c>
      <c r="G310">
        <v>3.93</v>
      </c>
      <c r="H310">
        <v>0</v>
      </c>
      <c r="I310">
        <v>95</v>
      </c>
      <c r="J310">
        <v>0</v>
      </c>
      <c r="K310">
        <v>49.9</v>
      </c>
      <c r="L310">
        <v>11</v>
      </c>
      <c r="M310">
        <v>95</v>
      </c>
      <c r="N310">
        <v>5.49</v>
      </c>
      <c r="O310">
        <v>95</v>
      </c>
      <c r="P310">
        <v>0.2</v>
      </c>
      <c r="S310">
        <v>1.2</v>
      </c>
      <c r="T310">
        <v>1.1000000000000001</v>
      </c>
      <c r="U310">
        <v>0.64900000000000002</v>
      </c>
      <c r="V310">
        <v>13.8</v>
      </c>
      <c r="W310" t="e">
        <f ca="1">Data_Completeness(LifeExpectancyData[[#This Row],[Life expectancy]:[Schooling]])</f>
        <v>#NAME?</v>
      </c>
    </row>
    <row r="311" spans="1:23" x14ac:dyDescent="0.25">
      <c r="A311" t="s">
        <v>663</v>
      </c>
      <c r="B311">
        <v>2010</v>
      </c>
      <c r="C311" t="s">
        <v>643</v>
      </c>
      <c r="D311">
        <v>68.7</v>
      </c>
      <c r="E311">
        <v>22</v>
      </c>
      <c r="F311">
        <v>9</v>
      </c>
      <c r="G311">
        <v>3.95</v>
      </c>
      <c r="H311">
        <v>0</v>
      </c>
      <c r="I311">
        <v>91</v>
      </c>
      <c r="J311">
        <v>0</v>
      </c>
      <c r="K311">
        <v>49.3</v>
      </c>
      <c r="L311">
        <v>12</v>
      </c>
      <c r="M311">
        <v>9</v>
      </c>
      <c r="N311">
        <v>5.44</v>
      </c>
      <c r="O311">
        <v>91</v>
      </c>
      <c r="P311">
        <v>0.2</v>
      </c>
      <c r="S311">
        <v>1.2</v>
      </c>
      <c r="T311">
        <v>1.1000000000000001</v>
      </c>
      <c r="U311">
        <v>0.64300000000000002</v>
      </c>
      <c r="V311">
        <v>13.8</v>
      </c>
      <c r="W311" t="e">
        <f ca="1">Data_Completeness(LifeExpectancyData[[#This Row],[Life expectancy]:[Schooling]])</f>
        <v>#NAME?</v>
      </c>
    </row>
    <row r="312" spans="1:23" x14ac:dyDescent="0.25">
      <c r="A312" t="s">
        <v>663</v>
      </c>
      <c r="B312">
        <v>2009</v>
      </c>
      <c r="C312" t="s">
        <v>643</v>
      </c>
      <c r="D312">
        <v>68</v>
      </c>
      <c r="E312">
        <v>27</v>
      </c>
      <c r="F312">
        <v>10</v>
      </c>
      <c r="G312">
        <v>3.87</v>
      </c>
      <c r="H312">
        <v>0</v>
      </c>
      <c r="I312">
        <v>93</v>
      </c>
      <c r="J312">
        <v>0</v>
      </c>
      <c r="K312">
        <v>48.6</v>
      </c>
      <c r="L312">
        <v>12</v>
      </c>
      <c r="M312">
        <v>92</v>
      </c>
      <c r="N312">
        <v>5.76</v>
      </c>
      <c r="O312">
        <v>93</v>
      </c>
      <c r="P312">
        <v>0.2</v>
      </c>
      <c r="S312">
        <v>1.2</v>
      </c>
      <c r="T312">
        <v>1.1000000000000001</v>
      </c>
      <c r="U312">
        <v>0.63600000000000001</v>
      </c>
      <c r="V312">
        <v>13.8</v>
      </c>
      <c r="W312" t="e">
        <f ca="1">Data_Completeness(LifeExpectancyData[[#This Row],[Life expectancy]:[Schooling]])</f>
        <v>#NAME?</v>
      </c>
    </row>
    <row r="313" spans="1:23" x14ac:dyDescent="0.25">
      <c r="A313" t="s">
        <v>663</v>
      </c>
      <c r="B313">
        <v>2008</v>
      </c>
      <c r="C313" t="s">
        <v>643</v>
      </c>
      <c r="D313">
        <v>67.400000000000006</v>
      </c>
      <c r="E313">
        <v>211</v>
      </c>
      <c r="F313">
        <v>10</v>
      </c>
      <c r="G313">
        <v>3.77</v>
      </c>
      <c r="H313">
        <v>0</v>
      </c>
      <c r="I313">
        <v>88</v>
      </c>
      <c r="J313">
        <v>0</v>
      </c>
      <c r="K313">
        <v>48</v>
      </c>
      <c r="L313">
        <v>13</v>
      </c>
      <c r="M313">
        <v>87</v>
      </c>
      <c r="N313">
        <v>5</v>
      </c>
      <c r="O313">
        <v>88</v>
      </c>
      <c r="P313">
        <v>0.2</v>
      </c>
      <c r="S313">
        <v>1.3</v>
      </c>
      <c r="T313">
        <v>1.1000000000000001</v>
      </c>
      <c r="U313">
        <v>0.63200000000000001</v>
      </c>
      <c r="V313">
        <v>14</v>
      </c>
      <c r="W313" t="e">
        <f ca="1">Data_Completeness(LifeExpectancyData[[#This Row],[Life expectancy]:[Schooling]])</f>
        <v>#NAME?</v>
      </c>
    </row>
    <row r="314" spans="1:23" x14ac:dyDescent="0.25">
      <c r="A314" t="s">
        <v>663</v>
      </c>
      <c r="B314">
        <v>2007</v>
      </c>
      <c r="C314" t="s">
        <v>643</v>
      </c>
      <c r="D314">
        <v>66.8</v>
      </c>
      <c r="E314">
        <v>216</v>
      </c>
      <c r="F314">
        <v>11</v>
      </c>
      <c r="G314">
        <v>3.47</v>
      </c>
      <c r="H314">
        <v>0</v>
      </c>
      <c r="I314">
        <v>84</v>
      </c>
      <c r="J314">
        <v>0</v>
      </c>
      <c r="K314">
        <v>47.3</v>
      </c>
      <c r="L314">
        <v>14</v>
      </c>
      <c r="M314">
        <v>85</v>
      </c>
      <c r="N314">
        <v>4.96</v>
      </c>
      <c r="O314">
        <v>84</v>
      </c>
      <c r="P314">
        <v>0.2</v>
      </c>
      <c r="S314">
        <v>1.3</v>
      </c>
      <c r="T314">
        <v>1.2</v>
      </c>
      <c r="U314">
        <v>0.626</v>
      </c>
      <c r="V314">
        <v>14.1</v>
      </c>
      <c r="W314" t="e">
        <f ca="1">Data_Completeness(LifeExpectancyData[[#This Row],[Life expectancy]:[Schooling]])</f>
        <v>#NAME?</v>
      </c>
    </row>
    <row r="315" spans="1:23" x14ac:dyDescent="0.25">
      <c r="A315" t="s">
        <v>663</v>
      </c>
      <c r="B315">
        <v>2006</v>
      </c>
      <c r="C315" t="s">
        <v>643</v>
      </c>
      <c r="D315">
        <v>66.2</v>
      </c>
      <c r="E315">
        <v>219</v>
      </c>
      <c r="F315">
        <v>11</v>
      </c>
      <c r="G315">
        <v>3.23</v>
      </c>
      <c r="H315">
        <v>0</v>
      </c>
      <c r="I315">
        <v>83</v>
      </c>
      <c r="J315">
        <v>0</v>
      </c>
      <c r="K315">
        <v>46.7</v>
      </c>
      <c r="L315">
        <v>15</v>
      </c>
      <c r="M315">
        <v>82</v>
      </c>
      <c r="N315">
        <v>5.19</v>
      </c>
      <c r="O315">
        <v>83</v>
      </c>
      <c r="P315">
        <v>0.2</v>
      </c>
      <c r="S315">
        <v>1.3</v>
      </c>
      <c r="T315">
        <v>1.2</v>
      </c>
      <c r="U315">
        <v>0.625</v>
      </c>
      <c r="V315">
        <v>14.3</v>
      </c>
      <c r="W315" t="e">
        <f ca="1">Data_Completeness(LifeExpectancyData[[#This Row],[Life expectancy]:[Schooling]])</f>
        <v>#NAME?</v>
      </c>
    </row>
    <row r="316" spans="1:23" x14ac:dyDescent="0.25">
      <c r="A316" t="s">
        <v>663</v>
      </c>
      <c r="B316">
        <v>2005</v>
      </c>
      <c r="C316" t="s">
        <v>643</v>
      </c>
      <c r="D316">
        <v>65.7</v>
      </c>
      <c r="E316">
        <v>222</v>
      </c>
      <c r="F316">
        <v>12</v>
      </c>
      <c r="G316">
        <v>2.86</v>
      </c>
      <c r="H316">
        <v>0</v>
      </c>
      <c r="I316">
        <v>85</v>
      </c>
      <c r="J316">
        <v>0</v>
      </c>
      <c r="K316">
        <v>46</v>
      </c>
      <c r="L316">
        <v>16</v>
      </c>
      <c r="M316">
        <v>84</v>
      </c>
      <c r="N316">
        <v>5.67</v>
      </c>
      <c r="O316">
        <v>85</v>
      </c>
      <c r="P316">
        <v>0.2</v>
      </c>
      <c r="S316">
        <v>1.3</v>
      </c>
      <c r="T316">
        <v>1.2</v>
      </c>
      <c r="U316">
        <v>0.622</v>
      </c>
      <c r="V316">
        <v>14.4</v>
      </c>
      <c r="W316" t="e">
        <f ca="1">Data_Completeness(LifeExpectancyData[[#This Row],[Life expectancy]:[Schooling]])</f>
        <v>#NAME?</v>
      </c>
    </row>
    <row r="317" spans="1:23" x14ac:dyDescent="0.25">
      <c r="A317" t="s">
        <v>663</v>
      </c>
      <c r="B317">
        <v>2004</v>
      </c>
      <c r="C317" t="s">
        <v>643</v>
      </c>
      <c r="D317">
        <v>65.099999999999994</v>
      </c>
      <c r="E317">
        <v>226</v>
      </c>
      <c r="F317">
        <v>12</v>
      </c>
      <c r="G317">
        <v>2.66</v>
      </c>
      <c r="H317">
        <v>0</v>
      </c>
      <c r="I317">
        <v>84</v>
      </c>
      <c r="J317">
        <v>0</v>
      </c>
      <c r="K317">
        <v>45.4</v>
      </c>
      <c r="L317">
        <v>16</v>
      </c>
      <c r="M317">
        <v>84</v>
      </c>
      <c r="N317">
        <v>5.22</v>
      </c>
      <c r="O317">
        <v>84</v>
      </c>
      <c r="P317">
        <v>0.2</v>
      </c>
      <c r="S317">
        <v>1.4</v>
      </c>
      <c r="T317">
        <v>1.2</v>
      </c>
      <c r="U317">
        <v>0.62</v>
      </c>
      <c r="V317">
        <v>14.6</v>
      </c>
      <c r="W317" t="e">
        <f ca="1">Data_Completeness(LifeExpectancyData[[#This Row],[Life expectancy]:[Schooling]])</f>
        <v>#NAME?</v>
      </c>
    </row>
    <row r="318" spans="1:23" x14ac:dyDescent="0.25">
      <c r="A318" t="s">
        <v>663</v>
      </c>
      <c r="B318">
        <v>2003</v>
      </c>
      <c r="C318" t="s">
        <v>643</v>
      </c>
      <c r="D318">
        <v>64.5</v>
      </c>
      <c r="E318">
        <v>23</v>
      </c>
      <c r="F318">
        <v>13</v>
      </c>
      <c r="G318">
        <v>2.37</v>
      </c>
      <c r="H318">
        <v>0</v>
      </c>
      <c r="I318">
        <v>8</v>
      </c>
      <c r="J318">
        <v>0</v>
      </c>
      <c r="K318">
        <v>44.7</v>
      </c>
      <c r="L318">
        <v>17</v>
      </c>
      <c r="M318">
        <v>82</v>
      </c>
      <c r="N318">
        <v>5.3</v>
      </c>
      <c r="O318">
        <v>88</v>
      </c>
      <c r="P318">
        <v>0.2</v>
      </c>
      <c r="S318">
        <v>1.4</v>
      </c>
      <c r="T318">
        <v>1.3</v>
      </c>
      <c r="U318">
        <v>0.61699999999999999</v>
      </c>
      <c r="V318">
        <v>14.4</v>
      </c>
      <c r="W318" t="e">
        <f ca="1">Data_Completeness(LifeExpectancyData[[#This Row],[Life expectancy]:[Schooling]])</f>
        <v>#NAME?</v>
      </c>
    </row>
    <row r="319" spans="1:23" x14ac:dyDescent="0.25">
      <c r="A319" t="s">
        <v>663</v>
      </c>
      <c r="B319">
        <v>2002</v>
      </c>
      <c r="C319" t="s">
        <v>643</v>
      </c>
      <c r="D319">
        <v>63.9</v>
      </c>
      <c r="E319">
        <v>234</v>
      </c>
      <c r="F319">
        <v>14</v>
      </c>
      <c r="G319">
        <v>2.2599999999999998</v>
      </c>
      <c r="H319">
        <v>0</v>
      </c>
      <c r="I319">
        <v>77</v>
      </c>
      <c r="J319">
        <v>0</v>
      </c>
      <c r="K319">
        <v>44</v>
      </c>
      <c r="L319">
        <v>18</v>
      </c>
      <c r="M319">
        <v>76</v>
      </c>
      <c r="N319">
        <v>6.53</v>
      </c>
      <c r="O319">
        <v>77</v>
      </c>
      <c r="P319">
        <v>0.1</v>
      </c>
      <c r="S319">
        <v>1.4</v>
      </c>
      <c r="T319">
        <v>1.3</v>
      </c>
      <c r="U319">
        <v>0.61</v>
      </c>
      <c r="V319">
        <v>14</v>
      </c>
      <c r="W319" t="e">
        <f ca="1">Data_Completeness(LifeExpectancyData[[#This Row],[Life expectancy]:[Schooling]])</f>
        <v>#NAME?</v>
      </c>
    </row>
    <row r="320" spans="1:23" x14ac:dyDescent="0.25">
      <c r="A320" t="s">
        <v>663</v>
      </c>
      <c r="B320">
        <v>2001</v>
      </c>
      <c r="C320" t="s">
        <v>643</v>
      </c>
      <c r="D320">
        <v>63.3</v>
      </c>
      <c r="E320">
        <v>238</v>
      </c>
      <c r="F320">
        <v>14</v>
      </c>
      <c r="G320">
        <v>2.2000000000000002</v>
      </c>
      <c r="H320">
        <v>0</v>
      </c>
      <c r="I320">
        <v>77</v>
      </c>
      <c r="J320">
        <v>0</v>
      </c>
      <c r="K320">
        <v>43.3</v>
      </c>
      <c r="L320">
        <v>19</v>
      </c>
      <c r="M320">
        <v>71</v>
      </c>
      <c r="N320">
        <v>6.31</v>
      </c>
      <c r="O320">
        <v>71</v>
      </c>
      <c r="P320">
        <v>0.1</v>
      </c>
      <c r="S320">
        <v>1.5</v>
      </c>
      <c r="T320">
        <v>1.4</v>
      </c>
      <c r="U320">
        <v>0.60699999999999998</v>
      </c>
      <c r="V320">
        <v>13.7</v>
      </c>
      <c r="W320" t="e">
        <f ca="1">Data_Completeness(LifeExpectancyData[[#This Row],[Life expectancy]:[Schooling]])</f>
        <v>#NAME?</v>
      </c>
    </row>
    <row r="321" spans="1:23" x14ac:dyDescent="0.25">
      <c r="A321" t="s">
        <v>663</v>
      </c>
      <c r="B321">
        <v>2000</v>
      </c>
      <c r="C321" t="s">
        <v>643</v>
      </c>
      <c r="D321">
        <v>62.6</v>
      </c>
      <c r="E321">
        <v>243</v>
      </c>
      <c r="F321">
        <v>15</v>
      </c>
      <c r="G321">
        <v>2.3199999999999998</v>
      </c>
      <c r="H321">
        <v>0</v>
      </c>
      <c r="I321">
        <v>77</v>
      </c>
      <c r="J321">
        <v>122</v>
      </c>
      <c r="K321">
        <v>42.6</v>
      </c>
      <c r="L321">
        <v>20</v>
      </c>
      <c r="M321">
        <v>74</v>
      </c>
      <c r="N321">
        <v>5.67</v>
      </c>
      <c r="O321">
        <v>75</v>
      </c>
      <c r="P321">
        <v>0.1</v>
      </c>
      <c r="S321">
        <v>1.5</v>
      </c>
      <c r="T321">
        <v>1.4</v>
      </c>
      <c r="U321">
        <v>0.6</v>
      </c>
      <c r="V321">
        <v>13.3</v>
      </c>
      <c r="W321" t="e">
        <f ca="1">Data_Completeness(LifeExpectancyData[[#This Row],[Life expectancy]:[Schooling]])</f>
        <v>#NAME?</v>
      </c>
    </row>
    <row r="322" spans="1:23" x14ac:dyDescent="0.25">
      <c r="A322" t="s">
        <v>664</v>
      </c>
      <c r="B322">
        <v>2015</v>
      </c>
      <c r="C322" t="s">
        <v>643</v>
      </c>
      <c r="D322">
        <v>77.400000000000006</v>
      </c>
      <c r="E322">
        <v>88</v>
      </c>
      <c r="F322">
        <v>0</v>
      </c>
      <c r="H322">
        <v>0</v>
      </c>
      <c r="I322">
        <v>82</v>
      </c>
      <c r="J322">
        <v>1677</v>
      </c>
      <c r="K322">
        <v>55.8</v>
      </c>
      <c r="L322">
        <v>0</v>
      </c>
      <c r="M322">
        <v>74</v>
      </c>
      <c r="O322">
        <v>82</v>
      </c>
      <c r="P322">
        <v>0.1</v>
      </c>
      <c r="Q322">
        <v>4574.9786999999997</v>
      </c>
      <c r="R322">
        <v>3535961</v>
      </c>
      <c r="S322">
        <v>2.2999999999999998</v>
      </c>
      <c r="T322">
        <v>2.2999999999999998</v>
      </c>
      <c r="U322">
        <v>0.747</v>
      </c>
      <c r="V322">
        <v>14.2</v>
      </c>
      <c r="W322" t="e">
        <f ca="1">Data_Completeness(LifeExpectancyData[[#This Row],[Life expectancy]:[Schooling]])</f>
        <v>#NAME?</v>
      </c>
    </row>
    <row r="323" spans="1:23" x14ac:dyDescent="0.25">
      <c r="A323" t="s">
        <v>664</v>
      </c>
      <c r="B323">
        <v>2014</v>
      </c>
      <c r="C323" t="s">
        <v>643</v>
      </c>
      <c r="D323">
        <v>77.2</v>
      </c>
      <c r="E323">
        <v>89</v>
      </c>
      <c r="F323">
        <v>0</v>
      </c>
      <c r="G323">
        <v>4.03</v>
      </c>
      <c r="H323">
        <v>732.8662491</v>
      </c>
      <c r="I323">
        <v>89</v>
      </c>
      <c r="J323">
        <v>3000</v>
      </c>
      <c r="K323">
        <v>55.3</v>
      </c>
      <c r="L323">
        <v>0</v>
      </c>
      <c r="M323">
        <v>86</v>
      </c>
      <c r="N323">
        <v>9.57</v>
      </c>
      <c r="O323">
        <v>86</v>
      </c>
      <c r="P323">
        <v>0.1</v>
      </c>
      <c r="Q323">
        <v>5193.9493199999997</v>
      </c>
      <c r="R323">
        <v>35662</v>
      </c>
      <c r="S323">
        <v>2.4</v>
      </c>
      <c r="T323">
        <v>2.4</v>
      </c>
      <c r="U323">
        <v>0.74199999999999999</v>
      </c>
      <c r="V323">
        <v>14.2</v>
      </c>
      <c r="W323" t="e">
        <f ca="1">Data_Completeness(LifeExpectancyData[[#This Row],[Life expectancy]:[Schooling]])</f>
        <v>#NAME?</v>
      </c>
    </row>
    <row r="324" spans="1:23" x14ac:dyDescent="0.25">
      <c r="A324" t="s">
        <v>664</v>
      </c>
      <c r="B324">
        <v>2013</v>
      </c>
      <c r="C324" t="s">
        <v>643</v>
      </c>
      <c r="D324">
        <v>77</v>
      </c>
      <c r="E324">
        <v>9</v>
      </c>
      <c r="F324">
        <v>0</v>
      </c>
      <c r="G324">
        <v>4.12</v>
      </c>
      <c r="H324">
        <v>75.610629110000005</v>
      </c>
      <c r="I324">
        <v>91</v>
      </c>
      <c r="J324">
        <v>0</v>
      </c>
      <c r="K324">
        <v>54.7</v>
      </c>
      <c r="L324">
        <v>0</v>
      </c>
      <c r="M324">
        <v>87</v>
      </c>
      <c r="N324">
        <v>9.4600000000000009</v>
      </c>
      <c r="O324">
        <v>89</v>
      </c>
      <c r="P324">
        <v>0.1</v>
      </c>
      <c r="Q324">
        <v>535.86554999999998</v>
      </c>
      <c r="R324">
        <v>364999</v>
      </c>
      <c r="S324">
        <v>2.4</v>
      </c>
      <c r="T324">
        <v>2.4</v>
      </c>
      <c r="U324">
        <v>0.73499999999999999</v>
      </c>
      <c r="V324">
        <v>14.2</v>
      </c>
      <c r="W324" t="e">
        <f ca="1">Data_Completeness(LifeExpectancyData[[#This Row],[Life expectancy]:[Schooling]])</f>
        <v>#NAME?</v>
      </c>
    </row>
    <row r="325" spans="1:23" x14ac:dyDescent="0.25">
      <c r="A325" t="s">
        <v>664</v>
      </c>
      <c r="B325">
        <v>2012</v>
      </c>
      <c r="C325" t="s">
        <v>643</v>
      </c>
      <c r="D325">
        <v>76.8</v>
      </c>
      <c r="E325">
        <v>92</v>
      </c>
      <c r="F325">
        <v>0</v>
      </c>
      <c r="G325">
        <v>4.6100000000000003</v>
      </c>
      <c r="H325">
        <v>693.82264610000004</v>
      </c>
      <c r="I325">
        <v>92</v>
      </c>
      <c r="J325">
        <v>22</v>
      </c>
      <c r="K325">
        <v>54.2</v>
      </c>
      <c r="L325">
        <v>0</v>
      </c>
      <c r="M325">
        <v>87</v>
      </c>
      <c r="N325">
        <v>9.94</v>
      </c>
      <c r="O325">
        <v>92</v>
      </c>
      <c r="P325">
        <v>0.1</v>
      </c>
      <c r="Q325">
        <v>4716.6733249999997</v>
      </c>
      <c r="R325">
        <v>36482</v>
      </c>
      <c r="S325">
        <v>2.5</v>
      </c>
      <c r="T325">
        <v>2.5</v>
      </c>
      <c r="U325">
        <v>0.72799999999999998</v>
      </c>
      <c r="V325">
        <v>13.9</v>
      </c>
      <c r="W325" t="e">
        <f ca="1">Data_Completeness(LifeExpectancyData[[#This Row],[Life expectancy]:[Schooling]])</f>
        <v>#NAME?</v>
      </c>
    </row>
    <row r="326" spans="1:23" x14ac:dyDescent="0.25">
      <c r="A326" t="s">
        <v>664</v>
      </c>
      <c r="B326">
        <v>2011</v>
      </c>
      <c r="C326" t="s">
        <v>643</v>
      </c>
      <c r="D326">
        <v>76.900000000000006</v>
      </c>
      <c r="E326">
        <v>92</v>
      </c>
      <c r="F326">
        <v>0</v>
      </c>
      <c r="G326">
        <v>4.6399999999999997</v>
      </c>
      <c r="H326">
        <v>7.9591311459999998</v>
      </c>
      <c r="I326">
        <v>88</v>
      </c>
      <c r="J326">
        <v>10</v>
      </c>
      <c r="K326">
        <v>53.7</v>
      </c>
      <c r="L326">
        <v>0</v>
      </c>
      <c r="M326">
        <v>89</v>
      </c>
      <c r="N326">
        <v>9.7100000000000009</v>
      </c>
      <c r="O326">
        <v>88</v>
      </c>
      <c r="P326">
        <v>0.1</v>
      </c>
      <c r="Q326">
        <v>55.156834000000003</v>
      </c>
      <c r="R326">
        <v>3688865</v>
      </c>
      <c r="S326">
        <v>2.6</v>
      </c>
      <c r="T326">
        <v>2.5</v>
      </c>
      <c r="U326">
        <v>0.71099999999999997</v>
      </c>
      <c r="V326">
        <v>13.4</v>
      </c>
      <c r="W326" t="e">
        <f ca="1">Data_Completeness(LifeExpectancyData[[#This Row],[Life expectancy]:[Schooling]])</f>
        <v>#NAME?</v>
      </c>
    </row>
    <row r="327" spans="1:23" x14ac:dyDescent="0.25">
      <c r="A327" t="s">
        <v>664</v>
      </c>
      <c r="B327">
        <v>2010</v>
      </c>
      <c r="C327" t="s">
        <v>643</v>
      </c>
      <c r="D327">
        <v>76.400000000000006</v>
      </c>
      <c r="E327">
        <v>94</v>
      </c>
      <c r="F327">
        <v>0</v>
      </c>
      <c r="G327">
        <v>4.54</v>
      </c>
      <c r="H327">
        <v>630.38835640000002</v>
      </c>
      <c r="I327">
        <v>89</v>
      </c>
      <c r="J327">
        <v>45</v>
      </c>
      <c r="K327">
        <v>53.1</v>
      </c>
      <c r="L327">
        <v>0</v>
      </c>
      <c r="M327">
        <v>9</v>
      </c>
      <c r="N327">
        <v>9.58</v>
      </c>
      <c r="O327">
        <v>89</v>
      </c>
      <c r="P327">
        <v>0.1</v>
      </c>
      <c r="Q327">
        <v>4611.4729799999996</v>
      </c>
      <c r="R327">
        <v>372284</v>
      </c>
      <c r="S327">
        <v>2.6</v>
      </c>
      <c r="T327">
        <v>2.6</v>
      </c>
      <c r="U327">
        <v>0.71699999999999997</v>
      </c>
      <c r="V327">
        <v>13.3</v>
      </c>
      <c r="W327" t="e">
        <f ca="1">Data_Completeness(LifeExpectancyData[[#This Row],[Life expectancy]:[Schooling]])</f>
        <v>#NAME?</v>
      </c>
    </row>
    <row r="328" spans="1:23" x14ac:dyDescent="0.25">
      <c r="A328" t="s">
        <v>664</v>
      </c>
      <c r="B328">
        <v>2009</v>
      </c>
      <c r="C328" t="s">
        <v>643</v>
      </c>
      <c r="D328">
        <v>76.099999999999994</v>
      </c>
      <c r="E328">
        <v>97</v>
      </c>
      <c r="F328">
        <v>0</v>
      </c>
      <c r="G328">
        <v>4.75</v>
      </c>
      <c r="H328">
        <v>645.02130199999999</v>
      </c>
      <c r="I328">
        <v>9</v>
      </c>
      <c r="J328">
        <v>22</v>
      </c>
      <c r="K328">
        <v>52.6</v>
      </c>
      <c r="L328">
        <v>0</v>
      </c>
      <c r="M328">
        <v>9</v>
      </c>
      <c r="N328">
        <v>9.64</v>
      </c>
      <c r="O328">
        <v>9</v>
      </c>
      <c r="P328">
        <v>0.1</v>
      </c>
      <c r="Q328">
        <v>4697.89732</v>
      </c>
      <c r="R328">
        <v>3746561</v>
      </c>
      <c r="S328">
        <v>2.7</v>
      </c>
      <c r="T328">
        <v>2.7</v>
      </c>
      <c r="U328">
        <v>0.71599999999999997</v>
      </c>
      <c r="V328">
        <v>13.3</v>
      </c>
      <c r="W328" t="e">
        <f ca="1">Data_Completeness(LifeExpectancyData[[#This Row],[Life expectancy]:[Schooling]])</f>
        <v>#NAME?</v>
      </c>
    </row>
    <row r="329" spans="1:23" x14ac:dyDescent="0.25">
      <c r="A329" t="s">
        <v>664</v>
      </c>
      <c r="B329">
        <v>2008</v>
      </c>
      <c r="C329" t="s">
        <v>643</v>
      </c>
      <c r="D329">
        <v>76</v>
      </c>
      <c r="E329">
        <v>98</v>
      </c>
      <c r="F329">
        <v>0</v>
      </c>
      <c r="G329">
        <v>5.13</v>
      </c>
      <c r="H329">
        <v>66.046350270000005</v>
      </c>
      <c r="I329">
        <v>88</v>
      </c>
      <c r="J329">
        <v>8</v>
      </c>
      <c r="K329">
        <v>52.1</v>
      </c>
      <c r="L329">
        <v>0</v>
      </c>
      <c r="M329">
        <v>92</v>
      </c>
      <c r="N329">
        <v>8.58</v>
      </c>
      <c r="O329">
        <v>91</v>
      </c>
      <c r="P329">
        <v>0.1</v>
      </c>
      <c r="Q329">
        <v>575.31664000000001</v>
      </c>
      <c r="R329">
        <v>3763599</v>
      </c>
      <c r="S329">
        <v>2.8</v>
      </c>
      <c r="T329">
        <v>2.7</v>
      </c>
      <c r="U329">
        <v>0.71</v>
      </c>
      <c r="V329">
        <v>13.1</v>
      </c>
      <c r="W329" t="e">
        <f ca="1">Data_Completeness(LifeExpectancyData[[#This Row],[Life expectancy]:[Schooling]])</f>
        <v>#NAME?</v>
      </c>
    </row>
    <row r="330" spans="1:23" x14ac:dyDescent="0.25">
      <c r="A330" t="s">
        <v>664</v>
      </c>
      <c r="B330">
        <v>2007</v>
      </c>
      <c r="C330" t="s">
        <v>643</v>
      </c>
      <c r="D330">
        <v>75.400000000000006</v>
      </c>
      <c r="E330">
        <v>16</v>
      </c>
      <c r="F330">
        <v>0</v>
      </c>
      <c r="G330">
        <v>5.16</v>
      </c>
      <c r="H330">
        <v>8.2403558669999999</v>
      </c>
      <c r="I330">
        <v>94</v>
      </c>
      <c r="J330">
        <v>166</v>
      </c>
      <c r="K330">
        <v>51.5</v>
      </c>
      <c r="L330">
        <v>0</v>
      </c>
      <c r="M330">
        <v>95</v>
      </c>
      <c r="N330">
        <v>8.3699999999999992</v>
      </c>
      <c r="O330">
        <v>95</v>
      </c>
      <c r="P330">
        <v>0.1</v>
      </c>
      <c r="Q330">
        <v>418.29217599999998</v>
      </c>
      <c r="R330">
        <v>3774</v>
      </c>
      <c r="S330">
        <v>2.8</v>
      </c>
      <c r="T330">
        <v>2.8</v>
      </c>
      <c r="U330">
        <v>0.70299999999999996</v>
      </c>
      <c r="V330">
        <v>12.9</v>
      </c>
      <c r="W330" t="e">
        <f ca="1">Data_Completeness(LifeExpectancyData[[#This Row],[Life expectancy]:[Schooling]])</f>
        <v>#NAME?</v>
      </c>
    </row>
    <row r="331" spans="1:23" x14ac:dyDescent="0.25">
      <c r="A331" t="s">
        <v>664</v>
      </c>
      <c r="B331">
        <v>2006</v>
      </c>
      <c r="C331" t="s">
        <v>643</v>
      </c>
      <c r="D331">
        <v>75.7</v>
      </c>
      <c r="E331">
        <v>1</v>
      </c>
      <c r="F331">
        <v>0</v>
      </c>
      <c r="G331">
        <v>4.82</v>
      </c>
      <c r="H331">
        <v>38.254140649999997</v>
      </c>
      <c r="I331">
        <v>9</v>
      </c>
      <c r="J331">
        <v>17</v>
      </c>
      <c r="K331">
        <v>51</v>
      </c>
      <c r="L331">
        <v>0</v>
      </c>
      <c r="M331">
        <v>91</v>
      </c>
      <c r="N331">
        <v>8.2799999999999994</v>
      </c>
      <c r="O331">
        <v>87</v>
      </c>
      <c r="P331">
        <v>0.1</v>
      </c>
      <c r="Q331">
        <v>344.32169800000003</v>
      </c>
      <c r="R331">
        <v>3779468</v>
      </c>
      <c r="S331">
        <v>2.9</v>
      </c>
      <c r="T331">
        <v>2.8</v>
      </c>
      <c r="U331">
        <v>0.69699999999999995</v>
      </c>
      <c r="V331">
        <v>12.7</v>
      </c>
      <c r="W331" t="e">
        <f ca="1">Data_Completeness(LifeExpectancyData[[#This Row],[Life expectancy]:[Schooling]])</f>
        <v>#NAME?</v>
      </c>
    </row>
    <row r="332" spans="1:23" x14ac:dyDescent="0.25">
      <c r="A332" t="s">
        <v>664</v>
      </c>
      <c r="B332">
        <v>2005</v>
      </c>
      <c r="C332" t="s">
        <v>643</v>
      </c>
      <c r="D332">
        <v>75</v>
      </c>
      <c r="E332">
        <v>12</v>
      </c>
      <c r="F332">
        <v>0</v>
      </c>
      <c r="G332">
        <v>4.5599999999999996</v>
      </c>
      <c r="H332">
        <v>45.71354264</v>
      </c>
      <c r="I332">
        <v>93</v>
      </c>
      <c r="J332">
        <v>23</v>
      </c>
      <c r="K332">
        <v>5.5</v>
      </c>
      <c r="L332">
        <v>0</v>
      </c>
      <c r="M332">
        <v>95</v>
      </c>
      <c r="N332">
        <v>8.5</v>
      </c>
      <c r="O332">
        <v>93</v>
      </c>
      <c r="P332">
        <v>0.1</v>
      </c>
      <c r="Q332">
        <v>2968.4118600000002</v>
      </c>
      <c r="R332">
        <v>378153</v>
      </c>
      <c r="S332">
        <v>2.9</v>
      </c>
      <c r="T332">
        <v>2.9</v>
      </c>
      <c r="U332">
        <v>0</v>
      </c>
      <c r="V332">
        <v>12.5</v>
      </c>
      <c r="W332" t="e">
        <f ca="1">Data_Completeness(LifeExpectancyData[[#This Row],[Life expectancy]:[Schooling]])</f>
        <v>#NAME?</v>
      </c>
    </row>
    <row r="333" spans="1:23" x14ac:dyDescent="0.25">
      <c r="A333" t="s">
        <v>664</v>
      </c>
      <c r="B333">
        <v>2004</v>
      </c>
      <c r="C333" t="s">
        <v>643</v>
      </c>
      <c r="D333">
        <v>75.5</v>
      </c>
      <c r="E333">
        <v>99</v>
      </c>
      <c r="F333">
        <v>0</v>
      </c>
      <c r="G333">
        <v>4.25</v>
      </c>
      <c r="H333">
        <v>3.4799188590000001</v>
      </c>
      <c r="I333">
        <v>36</v>
      </c>
      <c r="J333">
        <v>28</v>
      </c>
      <c r="K333">
        <v>49.9</v>
      </c>
      <c r="L333">
        <v>0</v>
      </c>
      <c r="M333">
        <v>87</v>
      </c>
      <c r="N333">
        <v>9.4</v>
      </c>
      <c r="O333">
        <v>84</v>
      </c>
      <c r="P333">
        <v>0.1</v>
      </c>
      <c r="Q333">
        <v>265.64266099999998</v>
      </c>
      <c r="R333">
        <v>3781287</v>
      </c>
      <c r="S333">
        <v>3</v>
      </c>
      <c r="T333">
        <v>3</v>
      </c>
      <c r="U333">
        <v>0</v>
      </c>
      <c r="V333">
        <v>12.3</v>
      </c>
      <c r="W333" t="e">
        <f ca="1">Data_Completeness(LifeExpectancyData[[#This Row],[Life expectancy]:[Schooling]])</f>
        <v>#NAME?</v>
      </c>
    </row>
    <row r="334" spans="1:23" x14ac:dyDescent="0.25">
      <c r="A334" t="s">
        <v>664</v>
      </c>
      <c r="B334">
        <v>2003</v>
      </c>
      <c r="C334" t="s">
        <v>643</v>
      </c>
      <c r="D334">
        <v>75.2</v>
      </c>
      <c r="E334">
        <v>12</v>
      </c>
      <c r="F334">
        <v>0</v>
      </c>
      <c r="G334">
        <v>4.1399999999999997</v>
      </c>
      <c r="H334">
        <v>39.865180430000002</v>
      </c>
      <c r="J334">
        <v>18</v>
      </c>
      <c r="K334">
        <v>49.4</v>
      </c>
      <c r="L334">
        <v>0</v>
      </c>
      <c r="M334">
        <v>87</v>
      </c>
      <c r="N334">
        <v>7.94</v>
      </c>
      <c r="O334">
        <v>87</v>
      </c>
      <c r="P334">
        <v>0.1</v>
      </c>
      <c r="Q334">
        <v>2214.732246</v>
      </c>
      <c r="R334">
        <v>3779247</v>
      </c>
      <c r="S334">
        <v>3</v>
      </c>
      <c r="T334">
        <v>3</v>
      </c>
      <c r="U334">
        <v>0</v>
      </c>
      <c r="V334">
        <v>12.1</v>
      </c>
      <c r="W334" t="e">
        <f ca="1">Data_Completeness(LifeExpectancyData[[#This Row],[Life expectancy]:[Schooling]])</f>
        <v>#NAME?</v>
      </c>
    </row>
    <row r="335" spans="1:23" x14ac:dyDescent="0.25">
      <c r="A335" t="s">
        <v>664</v>
      </c>
      <c r="B335">
        <v>2002</v>
      </c>
      <c r="C335" t="s">
        <v>643</v>
      </c>
      <c r="D335">
        <v>75.400000000000006</v>
      </c>
      <c r="E335">
        <v>11</v>
      </c>
      <c r="F335">
        <v>0</v>
      </c>
      <c r="G335">
        <v>3.84</v>
      </c>
      <c r="H335">
        <v>151.13993009999999</v>
      </c>
      <c r="J335">
        <v>28</v>
      </c>
      <c r="K335">
        <v>48.8</v>
      </c>
      <c r="L335">
        <v>0</v>
      </c>
      <c r="M335">
        <v>86</v>
      </c>
      <c r="N335">
        <v>7.1</v>
      </c>
      <c r="O335">
        <v>8</v>
      </c>
      <c r="P335">
        <v>0.1</v>
      </c>
      <c r="Q335">
        <v>1761.5376470000001</v>
      </c>
      <c r="R335">
        <v>377587</v>
      </c>
      <c r="S335">
        <v>3.1</v>
      </c>
      <c r="T335">
        <v>3.1</v>
      </c>
      <c r="U335">
        <v>0</v>
      </c>
      <c r="V335">
        <v>11.9</v>
      </c>
      <c r="W335" t="e">
        <f ca="1">Data_Completeness(LifeExpectancyData[[#This Row],[Life expectancy]:[Schooling]])</f>
        <v>#NAME?</v>
      </c>
    </row>
    <row r="336" spans="1:23" x14ac:dyDescent="0.25">
      <c r="A336" t="s">
        <v>664</v>
      </c>
      <c r="B336">
        <v>2001</v>
      </c>
      <c r="C336" t="s">
        <v>643</v>
      </c>
      <c r="D336">
        <v>74.900000000000006</v>
      </c>
      <c r="E336">
        <v>113</v>
      </c>
      <c r="F336">
        <v>0</v>
      </c>
      <c r="G336">
        <v>3.85</v>
      </c>
      <c r="H336">
        <v>143.29474870000001</v>
      </c>
      <c r="J336">
        <v>0</v>
      </c>
      <c r="K336">
        <v>48.2</v>
      </c>
      <c r="L336">
        <v>0</v>
      </c>
      <c r="M336">
        <v>92</v>
      </c>
      <c r="N336">
        <v>7.16</v>
      </c>
      <c r="O336">
        <v>91</v>
      </c>
      <c r="P336">
        <v>0.1</v>
      </c>
      <c r="Q336">
        <v>1524.4122199999999</v>
      </c>
      <c r="R336">
        <v>3771284</v>
      </c>
      <c r="S336">
        <v>3.2</v>
      </c>
      <c r="T336">
        <v>3.2</v>
      </c>
      <c r="U336">
        <v>0</v>
      </c>
      <c r="V336">
        <v>11.6</v>
      </c>
      <c r="W336" t="e">
        <f ca="1">Data_Completeness(LifeExpectancyData[[#This Row],[Life expectancy]:[Schooling]])</f>
        <v>#NAME?</v>
      </c>
    </row>
    <row r="337" spans="1:23" x14ac:dyDescent="0.25">
      <c r="A337" t="s">
        <v>664</v>
      </c>
      <c r="B337">
        <v>2000</v>
      </c>
      <c r="C337" t="s">
        <v>643</v>
      </c>
      <c r="D337">
        <v>74.599999999999994</v>
      </c>
      <c r="E337">
        <v>116</v>
      </c>
      <c r="F337">
        <v>0</v>
      </c>
      <c r="G337">
        <v>3.64</v>
      </c>
      <c r="H337">
        <v>165.61686420000001</v>
      </c>
      <c r="J337">
        <v>43</v>
      </c>
      <c r="K337">
        <v>47.6</v>
      </c>
      <c r="L337">
        <v>0</v>
      </c>
      <c r="M337">
        <v>87</v>
      </c>
      <c r="N337">
        <v>7.9</v>
      </c>
      <c r="O337">
        <v>85</v>
      </c>
      <c r="P337">
        <v>0.1</v>
      </c>
      <c r="Q337">
        <v>1461.7552000000001</v>
      </c>
      <c r="R337">
        <v>376676</v>
      </c>
      <c r="S337">
        <v>3.3</v>
      </c>
      <c r="T337">
        <v>3.2</v>
      </c>
      <c r="U337">
        <v>0</v>
      </c>
      <c r="V337">
        <v>0</v>
      </c>
      <c r="W337" t="e">
        <f ca="1">Data_Completeness(LifeExpectancyData[[#This Row],[Life expectancy]:[Schooling]])</f>
        <v>#NAME?</v>
      </c>
    </row>
    <row r="338" spans="1:23" x14ac:dyDescent="0.25">
      <c r="A338" t="s">
        <v>665</v>
      </c>
      <c r="B338">
        <v>2015</v>
      </c>
      <c r="C338" t="s">
        <v>643</v>
      </c>
      <c r="D338">
        <v>65.7</v>
      </c>
      <c r="E338">
        <v>256</v>
      </c>
      <c r="F338">
        <v>2</v>
      </c>
      <c r="H338">
        <v>0</v>
      </c>
      <c r="I338">
        <v>95</v>
      </c>
      <c r="J338">
        <v>0</v>
      </c>
      <c r="K338">
        <v>37.9</v>
      </c>
      <c r="L338">
        <v>2</v>
      </c>
      <c r="M338">
        <v>96</v>
      </c>
      <c r="O338">
        <v>95</v>
      </c>
      <c r="P338">
        <v>2.2000000000000002</v>
      </c>
      <c r="Q338">
        <v>6532.6509999999998</v>
      </c>
      <c r="R338">
        <v>229197</v>
      </c>
      <c r="S338">
        <v>6.4</v>
      </c>
      <c r="T338">
        <v>6.1</v>
      </c>
      <c r="U338">
        <v>0.69799999999999995</v>
      </c>
      <c r="V338">
        <v>12.6</v>
      </c>
      <c r="W338" t="e">
        <f ca="1">Data_Completeness(LifeExpectancyData[[#This Row],[Life expectancy]:[Schooling]])</f>
        <v>#NAME?</v>
      </c>
    </row>
    <row r="339" spans="1:23" x14ac:dyDescent="0.25">
      <c r="A339" t="s">
        <v>665</v>
      </c>
      <c r="B339">
        <v>2014</v>
      </c>
      <c r="C339" t="s">
        <v>643</v>
      </c>
      <c r="D339">
        <v>65.099999999999994</v>
      </c>
      <c r="E339">
        <v>268</v>
      </c>
      <c r="F339">
        <v>2</v>
      </c>
      <c r="G339">
        <v>0.01</v>
      </c>
      <c r="H339">
        <v>662.80219399999999</v>
      </c>
      <c r="I339">
        <v>95</v>
      </c>
      <c r="J339">
        <v>1</v>
      </c>
      <c r="K339">
        <v>37.299999999999997</v>
      </c>
      <c r="L339">
        <v>2</v>
      </c>
      <c r="M339">
        <v>96</v>
      </c>
      <c r="N339">
        <v>5.41</v>
      </c>
      <c r="O339">
        <v>95</v>
      </c>
      <c r="P339">
        <v>2.2999999999999998</v>
      </c>
      <c r="Q339">
        <v>7497.7623759999997</v>
      </c>
      <c r="R339">
        <v>2168573</v>
      </c>
      <c r="S339">
        <v>6.7</v>
      </c>
      <c r="T339">
        <v>6.4</v>
      </c>
      <c r="U339">
        <v>0.69699999999999995</v>
      </c>
      <c r="V339">
        <v>12.6</v>
      </c>
      <c r="W339" t="e">
        <f ca="1">Data_Completeness(LifeExpectancyData[[#This Row],[Life expectancy]:[Schooling]])</f>
        <v>#NAME?</v>
      </c>
    </row>
    <row r="340" spans="1:23" x14ac:dyDescent="0.25">
      <c r="A340" t="s">
        <v>665</v>
      </c>
      <c r="B340">
        <v>2013</v>
      </c>
      <c r="C340" t="s">
        <v>643</v>
      </c>
      <c r="D340">
        <v>64.2</v>
      </c>
      <c r="E340">
        <v>286</v>
      </c>
      <c r="F340">
        <v>2</v>
      </c>
      <c r="G340">
        <v>0.01</v>
      </c>
      <c r="H340">
        <v>1.117811275</v>
      </c>
      <c r="I340">
        <v>95</v>
      </c>
      <c r="J340">
        <v>1</v>
      </c>
      <c r="K340">
        <v>36.799999999999997</v>
      </c>
      <c r="L340">
        <v>2</v>
      </c>
      <c r="M340">
        <v>96</v>
      </c>
      <c r="N340">
        <v>5.84</v>
      </c>
      <c r="O340">
        <v>95</v>
      </c>
      <c r="P340">
        <v>2.8</v>
      </c>
      <c r="Q340">
        <v>77.625782999999998</v>
      </c>
      <c r="R340">
        <v>212857</v>
      </c>
      <c r="S340">
        <v>7</v>
      </c>
      <c r="T340">
        <v>6.7</v>
      </c>
      <c r="U340">
        <v>0.69299999999999995</v>
      </c>
      <c r="V340">
        <v>12.6</v>
      </c>
      <c r="W340" t="e">
        <f ca="1">Data_Completeness(LifeExpectancyData[[#This Row],[Life expectancy]:[Schooling]])</f>
        <v>#NAME?</v>
      </c>
    </row>
    <row r="341" spans="1:23" x14ac:dyDescent="0.25">
      <c r="A341" t="s">
        <v>665</v>
      </c>
      <c r="B341">
        <v>2012</v>
      </c>
      <c r="C341" t="s">
        <v>643</v>
      </c>
      <c r="D341">
        <v>63.4</v>
      </c>
      <c r="E341">
        <v>3</v>
      </c>
      <c r="F341">
        <v>2</v>
      </c>
      <c r="G341">
        <v>0.01</v>
      </c>
      <c r="H341">
        <v>12.83447357</v>
      </c>
      <c r="I341">
        <v>95</v>
      </c>
      <c r="J341">
        <v>7</v>
      </c>
      <c r="K341">
        <v>36.200000000000003</v>
      </c>
      <c r="L341">
        <v>3</v>
      </c>
      <c r="M341">
        <v>96</v>
      </c>
      <c r="N341">
        <v>6.27</v>
      </c>
      <c r="O341">
        <v>95</v>
      </c>
      <c r="P341">
        <v>4.4000000000000004</v>
      </c>
      <c r="Q341">
        <v>729.23145299999999</v>
      </c>
      <c r="R341">
        <v>289315</v>
      </c>
      <c r="S341">
        <v>7.3</v>
      </c>
      <c r="T341">
        <v>7</v>
      </c>
      <c r="U341">
        <v>0.68700000000000006</v>
      </c>
      <c r="V341">
        <v>12.5</v>
      </c>
      <c r="W341" t="e">
        <f ca="1">Data_Completeness(LifeExpectancyData[[#This Row],[Life expectancy]:[Schooling]])</f>
        <v>#NAME?</v>
      </c>
    </row>
    <row r="342" spans="1:23" x14ac:dyDescent="0.25">
      <c r="A342" t="s">
        <v>665</v>
      </c>
      <c r="B342">
        <v>2011</v>
      </c>
      <c r="C342" t="s">
        <v>643</v>
      </c>
      <c r="D342">
        <v>62.2</v>
      </c>
      <c r="E342">
        <v>325</v>
      </c>
      <c r="F342">
        <v>2</v>
      </c>
      <c r="G342">
        <v>5.76</v>
      </c>
      <c r="H342">
        <v>668.95628539999996</v>
      </c>
      <c r="I342">
        <v>95</v>
      </c>
      <c r="J342">
        <v>8</v>
      </c>
      <c r="K342">
        <v>35.700000000000003</v>
      </c>
      <c r="L342">
        <v>3</v>
      </c>
      <c r="M342">
        <v>96</v>
      </c>
      <c r="N342">
        <v>5.25</v>
      </c>
      <c r="O342">
        <v>95</v>
      </c>
      <c r="P342">
        <v>5.5</v>
      </c>
      <c r="Q342">
        <v>7645.2146899999998</v>
      </c>
      <c r="R342">
        <v>251339</v>
      </c>
      <c r="S342">
        <v>7.7</v>
      </c>
      <c r="T342">
        <v>7.4</v>
      </c>
      <c r="U342">
        <v>0.67800000000000005</v>
      </c>
      <c r="V342">
        <v>12.4</v>
      </c>
      <c r="W342" t="e">
        <f ca="1">Data_Completeness(LifeExpectancyData[[#This Row],[Life expectancy]:[Schooling]])</f>
        <v>#NAME?</v>
      </c>
    </row>
    <row r="343" spans="1:23" x14ac:dyDescent="0.25">
      <c r="A343" t="s">
        <v>665</v>
      </c>
      <c r="B343">
        <v>2010</v>
      </c>
      <c r="C343" t="s">
        <v>643</v>
      </c>
      <c r="D343">
        <v>61.1</v>
      </c>
      <c r="E343">
        <v>349</v>
      </c>
      <c r="F343">
        <v>2</v>
      </c>
      <c r="G343">
        <v>5.99</v>
      </c>
      <c r="H343">
        <v>547.03866789999995</v>
      </c>
      <c r="I343">
        <v>95</v>
      </c>
      <c r="J343">
        <v>853</v>
      </c>
      <c r="K343">
        <v>35.200000000000003</v>
      </c>
      <c r="L343">
        <v>3</v>
      </c>
      <c r="M343">
        <v>96</v>
      </c>
      <c r="N343">
        <v>5.64</v>
      </c>
      <c r="O343">
        <v>95</v>
      </c>
      <c r="P343">
        <v>6.2</v>
      </c>
      <c r="Q343">
        <v>6346.1562400000003</v>
      </c>
      <c r="R343">
        <v>214866</v>
      </c>
      <c r="S343">
        <v>8</v>
      </c>
      <c r="T343">
        <v>7.8</v>
      </c>
      <c r="U343">
        <v>0.66900000000000004</v>
      </c>
      <c r="V343">
        <v>12.3</v>
      </c>
      <c r="W343" t="e">
        <f ca="1">Data_Completeness(LifeExpectancyData[[#This Row],[Life expectancy]:[Schooling]])</f>
        <v>#NAME?</v>
      </c>
    </row>
    <row r="344" spans="1:23" x14ac:dyDescent="0.25">
      <c r="A344" t="s">
        <v>665</v>
      </c>
      <c r="B344">
        <v>2009</v>
      </c>
      <c r="C344" t="s">
        <v>643</v>
      </c>
      <c r="D344">
        <v>59.2</v>
      </c>
      <c r="E344">
        <v>393</v>
      </c>
      <c r="F344">
        <v>2</v>
      </c>
      <c r="G344">
        <v>5.01</v>
      </c>
      <c r="H344">
        <v>426.78556620000001</v>
      </c>
      <c r="I344">
        <v>94</v>
      </c>
      <c r="J344">
        <v>184</v>
      </c>
      <c r="K344">
        <v>34.700000000000003</v>
      </c>
      <c r="L344">
        <v>3</v>
      </c>
      <c r="M344">
        <v>96</v>
      </c>
      <c r="N344">
        <v>6.39</v>
      </c>
      <c r="O344">
        <v>96</v>
      </c>
      <c r="P344">
        <v>9</v>
      </c>
      <c r="Q344">
        <v>5185.7298449999998</v>
      </c>
      <c r="R344">
        <v>1979882</v>
      </c>
      <c r="S344">
        <v>8.4</v>
      </c>
      <c r="T344">
        <v>8.1999999999999993</v>
      </c>
      <c r="U344">
        <v>0.66100000000000003</v>
      </c>
      <c r="V344">
        <v>12.2</v>
      </c>
      <c r="W344" t="e">
        <f ca="1">Data_Completeness(LifeExpectancyData[[#This Row],[Life expectancy]:[Schooling]])</f>
        <v>#NAME?</v>
      </c>
    </row>
    <row r="345" spans="1:23" x14ac:dyDescent="0.25">
      <c r="A345" t="s">
        <v>665</v>
      </c>
      <c r="B345">
        <v>2008</v>
      </c>
      <c r="C345" t="s">
        <v>643</v>
      </c>
      <c r="D345">
        <v>57.5</v>
      </c>
      <c r="E345">
        <v>427</v>
      </c>
      <c r="F345">
        <v>2</v>
      </c>
      <c r="G345">
        <v>6.56</v>
      </c>
      <c r="H345">
        <v>476.86258720000001</v>
      </c>
      <c r="I345">
        <v>94</v>
      </c>
      <c r="J345">
        <v>0</v>
      </c>
      <c r="K345">
        <v>34.200000000000003</v>
      </c>
      <c r="L345">
        <v>3</v>
      </c>
      <c r="M345">
        <v>96</v>
      </c>
      <c r="N345">
        <v>5.55</v>
      </c>
      <c r="O345">
        <v>96</v>
      </c>
      <c r="P345">
        <v>12.7</v>
      </c>
      <c r="Q345">
        <v>5623.3795659999996</v>
      </c>
      <c r="R345">
        <v>1946351</v>
      </c>
      <c r="S345">
        <v>8.8000000000000007</v>
      </c>
      <c r="T345">
        <v>8.6</v>
      </c>
      <c r="U345">
        <v>0.64600000000000002</v>
      </c>
      <c r="V345">
        <v>12.1</v>
      </c>
      <c r="W345" t="e">
        <f ca="1">Data_Completeness(LifeExpectancyData[[#This Row],[Life expectancy]:[Schooling]])</f>
        <v>#NAME?</v>
      </c>
    </row>
    <row r="346" spans="1:23" x14ac:dyDescent="0.25">
      <c r="A346" t="s">
        <v>665</v>
      </c>
      <c r="B346">
        <v>2007</v>
      </c>
      <c r="C346" t="s">
        <v>643</v>
      </c>
      <c r="D346">
        <v>56.9</v>
      </c>
      <c r="E346">
        <v>436</v>
      </c>
      <c r="F346">
        <v>2</v>
      </c>
      <c r="G346">
        <v>6.21</v>
      </c>
      <c r="H346">
        <v>512.58879950000005</v>
      </c>
      <c r="I346">
        <v>93</v>
      </c>
      <c r="J346">
        <v>1</v>
      </c>
      <c r="K346">
        <v>33.700000000000003</v>
      </c>
      <c r="L346">
        <v>3</v>
      </c>
      <c r="M346">
        <v>96</v>
      </c>
      <c r="N346">
        <v>4.71</v>
      </c>
      <c r="O346">
        <v>96</v>
      </c>
      <c r="P346">
        <v>13.4</v>
      </c>
      <c r="Q346">
        <v>5714.47937</v>
      </c>
      <c r="R346">
        <v>1914414</v>
      </c>
      <c r="S346">
        <v>9.1999999999999993</v>
      </c>
      <c r="T346">
        <v>9</v>
      </c>
      <c r="U346">
        <v>0.63</v>
      </c>
      <c r="V346">
        <v>12.1</v>
      </c>
      <c r="W346" t="e">
        <f ca="1">Data_Completeness(LifeExpectancyData[[#This Row],[Life expectancy]:[Schooling]])</f>
        <v>#NAME?</v>
      </c>
    </row>
    <row r="347" spans="1:23" x14ac:dyDescent="0.25">
      <c r="A347" t="s">
        <v>665</v>
      </c>
      <c r="B347">
        <v>2006</v>
      </c>
      <c r="C347" t="s">
        <v>643</v>
      </c>
      <c r="D347">
        <v>54.8</v>
      </c>
      <c r="E347">
        <v>491</v>
      </c>
      <c r="F347">
        <v>2</v>
      </c>
      <c r="G347">
        <v>6.45</v>
      </c>
      <c r="H347">
        <v>76.318679110000005</v>
      </c>
      <c r="I347">
        <v>93</v>
      </c>
      <c r="J347">
        <v>6</v>
      </c>
      <c r="K347">
        <v>33.200000000000003</v>
      </c>
      <c r="L347">
        <v>3</v>
      </c>
      <c r="M347">
        <v>96</v>
      </c>
      <c r="N347">
        <v>4.93</v>
      </c>
      <c r="O347">
        <v>96</v>
      </c>
      <c r="P347">
        <v>14.4</v>
      </c>
      <c r="Q347">
        <v>5374.5548669999998</v>
      </c>
      <c r="R347">
        <v>1884238</v>
      </c>
      <c r="S347">
        <v>9.6</v>
      </c>
      <c r="T347">
        <v>9.4</v>
      </c>
      <c r="U347">
        <v>0.61</v>
      </c>
      <c r="V347">
        <v>11.9</v>
      </c>
      <c r="W347" t="e">
        <f ca="1">Data_Completeness(LifeExpectancyData[[#This Row],[Life expectancy]:[Schooling]])</f>
        <v>#NAME?</v>
      </c>
    </row>
    <row r="348" spans="1:23" x14ac:dyDescent="0.25">
      <c r="A348" t="s">
        <v>665</v>
      </c>
      <c r="B348">
        <v>2005</v>
      </c>
      <c r="C348" t="s">
        <v>643</v>
      </c>
      <c r="D348">
        <v>51.7</v>
      </c>
      <c r="E348">
        <v>566</v>
      </c>
      <c r="F348">
        <v>2</v>
      </c>
      <c r="G348">
        <v>6.37</v>
      </c>
      <c r="H348">
        <v>629.84256430000005</v>
      </c>
      <c r="I348">
        <v>92</v>
      </c>
      <c r="J348">
        <v>5</v>
      </c>
      <c r="K348">
        <v>32.700000000000003</v>
      </c>
      <c r="L348">
        <v>3</v>
      </c>
      <c r="M348">
        <v>96</v>
      </c>
      <c r="N348">
        <v>5.62</v>
      </c>
      <c r="O348">
        <v>96</v>
      </c>
      <c r="P348">
        <v>20.6</v>
      </c>
      <c r="Q348">
        <v>5351.2537320000001</v>
      </c>
      <c r="R348">
        <v>1855852</v>
      </c>
      <c r="S348">
        <v>1</v>
      </c>
      <c r="T348">
        <v>9.9</v>
      </c>
      <c r="U348">
        <v>0.59299999999999997</v>
      </c>
      <c r="V348">
        <v>11.9</v>
      </c>
      <c r="W348" t="e">
        <f ca="1">Data_Completeness(LifeExpectancyData[[#This Row],[Life expectancy]:[Schooling]])</f>
        <v>#NAME?</v>
      </c>
    </row>
    <row r="349" spans="1:23" x14ac:dyDescent="0.25">
      <c r="A349" t="s">
        <v>665</v>
      </c>
      <c r="B349">
        <v>2004</v>
      </c>
      <c r="C349" t="s">
        <v>643</v>
      </c>
      <c r="D349">
        <v>48.1</v>
      </c>
      <c r="E349">
        <v>652</v>
      </c>
      <c r="F349">
        <v>2</v>
      </c>
      <c r="G349">
        <v>4.9000000000000004</v>
      </c>
      <c r="H349">
        <v>469.58238979999999</v>
      </c>
      <c r="I349">
        <v>91</v>
      </c>
      <c r="J349">
        <v>1</v>
      </c>
      <c r="K349">
        <v>32.200000000000003</v>
      </c>
      <c r="L349">
        <v>4</v>
      </c>
      <c r="M349">
        <v>96</v>
      </c>
      <c r="N349">
        <v>5.56</v>
      </c>
      <c r="O349">
        <v>96</v>
      </c>
      <c r="P349">
        <v>28.4</v>
      </c>
      <c r="Q349">
        <v>4896.5838350000004</v>
      </c>
      <c r="R349">
        <v>182933</v>
      </c>
      <c r="S349">
        <v>1.5</v>
      </c>
      <c r="T349">
        <v>1.4</v>
      </c>
      <c r="U349">
        <v>0.57999999999999996</v>
      </c>
      <c r="V349">
        <v>11.8</v>
      </c>
      <c r="W349" t="e">
        <f ca="1">Data_Completeness(LifeExpectancyData[[#This Row],[Life expectancy]:[Schooling]])</f>
        <v>#NAME?</v>
      </c>
    </row>
    <row r="350" spans="1:23" x14ac:dyDescent="0.25">
      <c r="A350" t="s">
        <v>665</v>
      </c>
      <c r="B350">
        <v>2003</v>
      </c>
      <c r="C350" t="s">
        <v>643</v>
      </c>
      <c r="D350">
        <v>46.4</v>
      </c>
      <c r="E350">
        <v>693</v>
      </c>
      <c r="F350">
        <v>2</v>
      </c>
      <c r="G350">
        <v>5.51</v>
      </c>
      <c r="H350">
        <v>299.36712519999998</v>
      </c>
      <c r="I350">
        <v>9</v>
      </c>
      <c r="J350">
        <v>59</v>
      </c>
      <c r="K350">
        <v>31.6</v>
      </c>
      <c r="L350">
        <v>4</v>
      </c>
      <c r="M350">
        <v>96</v>
      </c>
      <c r="N350">
        <v>4.6500000000000004</v>
      </c>
      <c r="O350">
        <v>96</v>
      </c>
      <c r="P350">
        <v>31.9</v>
      </c>
      <c r="Q350">
        <v>4163.6596</v>
      </c>
      <c r="R350">
        <v>184339</v>
      </c>
      <c r="S350">
        <v>1.9</v>
      </c>
      <c r="T350">
        <v>1.8</v>
      </c>
      <c r="U350">
        <v>0.56699999999999995</v>
      </c>
      <c r="V350">
        <v>11.8</v>
      </c>
      <c r="W350" t="e">
        <f ca="1">Data_Completeness(LifeExpectancyData[[#This Row],[Life expectancy]:[Schooling]])</f>
        <v>#NAME?</v>
      </c>
    </row>
    <row r="351" spans="1:23" x14ac:dyDescent="0.25">
      <c r="A351" t="s">
        <v>665</v>
      </c>
      <c r="B351">
        <v>2002</v>
      </c>
      <c r="C351" t="s">
        <v>643</v>
      </c>
      <c r="D351">
        <v>46</v>
      </c>
      <c r="E351">
        <v>699</v>
      </c>
      <c r="F351">
        <v>2</v>
      </c>
      <c r="G351">
        <v>6.41</v>
      </c>
      <c r="H351">
        <v>6.3300071999999998</v>
      </c>
      <c r="I351">
        <v>88</v>
      </c>
      <c r="J351">
        <v>7</v>
      </c>
      <c r="K351">
        <v>31.1</v>
      </c>
      <c r="L351">
        <v>4</v>
      </c>
      <c r="M351">
        <v>97</v>
      </c>
      <c r="N351">
        <v>6.47</v>
      </c>
      <c r="O351">
        <v>97</v>
      </c>
      <c r="P351">
        <v>34.6</v>
      </c>
      <c r="Q351">
        <v>355.618382</v>
      </c>
      <c r="R351">
        <v>1779953</v>
      </c>
      <c r="S351">
        <v>11.4</v>
      </c>
      <c r="T351">
        <v>11.3</v>
      </c>
      <c r="U351">
        <v>0.55800000000000005</v>
      </c>
      <c r="V351">
        <v>11.9</v>
      </c>
      <c r="W351" t="e">
        <f ca="1">Data_Completeness(LifeExpectancyData[[#This Row],[Life expectancy]:[Schooling]])</f>
        <v>#NAME?</v>
      </c>
    </row>
    <row r="352" spans="1:23" x14ac:dyDescent="0.25">
      <c r="A352" t="s">
        <v>665</v>
      </c>
      <c r="B352">
        <v>2001</v>
      </c>
      <c r="C352" t="s">
        <v>643</v>
      </c>
      <c r="D352">
        <v>46.7</v>
      </c>
      <c r="E352">
        <v>679</v>
      </c>
      <c r="F352">
        <v>2</v>
      </c>
      <c r="G352">
        <v>5.48</v>
      </c>
      <c r="H352">
        <v>306.9527349</v>
      </c>
      <c r="I352">
        <v>87</v>
      </c>
      <c r="J352">
        <v>1</v>
      </c>
      <c r="K352">
        <v>3.5</v>
      </c>
      <c r="L352">
        <v>4</v>
      </c>
      <c r="M352">
        <v>97</v>
      </c>
      <c r="N352">
        <v>5.73</v>
      </c>
      <c r="O352">
        <v>97</v>
      </c>
      <c r="P352">
        <v>37.200000000000003</v>
      </c>
      <c r="Q352">
        <v>3128.97793</v>
      </c>
      <c r="R352">
        <v>1754935</v>
      </c>
      <c r="S352">
        <v>11.8</v>
      </c>
      <c r="T352">
        <v>11.8</v>
      </c>
      <c r="U352">
        <v>0.56000000000000005</v>
      </c>
      <c r="V352">
        <v>11.8</v>
      </c>
      <c r="W352" t="e">
        <f ca="1">Data_Completeness(LifeExpectancyData[[#This Row],[Life expectancy]:[Schooling]])</f>
        <v>#NAME?</v>
      </c>
    </row>
    <row r="353" spans="1:23" x14ac:dyDescent="0.25">
      <c r="A353" t="s">
        <v>665</v>
      </c>
      <c r="B353">
        <v>2000</v>
      </c>
      <c r="C353" t="s">
        <v>643</v>
      </c>
      <c r="D353">
        <v>47.8</v>
      </c>
      <c r="E353">
        <v>647</v>
      </c>
      <c r="F353">
        <v>2</v>
      </c>
      <c r="G353">
        <v>5.37</v>
      </c>
      <c r="H353">
        <v>250.89164840000001</v>
      </c>
      <c r="I353">
        <v>86</v>
      </c>
      <c r="J353">
        <v>2672</v>
      </c>
      <c r="K353">
        <v>29.9</v>
      </c>
      <c r="L353">
        <v>4</v>
      </c>
      <c r="M353">
        <v>97</v>
      </c>
      <c r="N353">
        <v>4.6399999999999997</v>
      </c>
      <c r="O353">
        <v>97</v>
      </c>
      <c r="P353">
        <v>38.799999999999997</v>
      </c>
      <c r="Q353">
        <v>3349.6882300000002</v>
      </c>
      <c r="R353">
        <v>172834</v>
      </c>
      <c r="S353">
        <v>12.3</v>
      </c>
      <c r="T353">
        <v>12.2</v>
      </c>
      <c r="U353">
        <v>0.55900000000000005</v>
      </c>
      <c r="V353">
        <v>11.7</v>
      </c>
      <c r="W353" t="e">
        <f ca="1">Data_Completeness(LifeExpectancyData[[#This Row],[Life expectancy]:[Schooling]])</f>
        <v>#NAME?</v>
      </c>
    </row>
    <row r="354" spans="1:23" x14ac:dyDescent="0.25">
      <c r="A354" t="s">
        <v>666</v>
      </c>
      <c r="B354">
        <v>2015</v>
      </c>
      <c r="C354" t="s">
        <v>643</v>
      </c>
      <c r="D354">
        <v>75</v>
      </c>
      <c r="E354">
        <v>142</v>
      </c>
      <c r="F354">
        <v>42</v>
      </c>
      <c r="H354">
        <v>0</v>
      </c>
      <c r="I354">
        <v>96</v>
      </c>
      <c r="J354">
        <v>214</v>
      </c>
      <c r="K354">
        <v>56.1</v>
      </c>
      <c r="L354">
        <v>47</v>
      </c>
      <c r="M354">
        <v>98</v>
      </c>
      <c r="O354">
        <v>96</v>
      </c>
      <c r="P354">
        <v>0.1</v>
      </c>
      <c r="Q354">
        <v>8757.2621999999992</v>
      </c>
      <c r="R354">
        <v>2596218</v>
      </c>
      <c r="S354">
        <v>2.7</v>
      </c>
      <c r="T354">
        <v>2.6</v>
      </c>
      <c r="U354">
        <v>0.754</v>
      </c>
      <c r="V354">
        <v>15.2</v>
      </c>
      <c r="W354" t="e">
        <f ca="1">Data_Completeness(LifeExpectancyData[[#This Row],[Life expectancy]:[Schooling]])</f>
        <v>#NAME?</v>
      </c>
    </row>
    <row r="355" spans="1:23" x14ac:dyDescent="0.25">
      <c r="A355" t="s">
        <v>666</v>
      </c>
      <c r="B355">
        <v>2014</v>
      </c>
      <c r="C355" t="s">
        <v>643</v>
      </c>
      <c r="D355">
        <v>74.8</v>
      </c>
      <c r="E355">
        <v>144</v>
      </c>
      <c r="F355">
        <v>44</v>
      </c>
      <c r="G355">
        <v>7.32</v>
      </c>
      <c r="H355">
        <v>83.164653619999996</v>
      </c>
      <c r="I355">
        <v>96</v>
      </c>
      <c r="J355">
        <v>876</v>
      </c>
      <c r="K355">
        <v>55.3</v>
      </c>
      <c r="L355">
        <v>49</v>
      </c>
      <c r="M355">
        <v>96</v>
      </c>
      <c r="N355">
        <v>8.32</v>
      </c>
      <c r="O355">
        <v>93</v>
      </c>
      <c r="P355">
        <v>0.1</v>
      </c>
      <c r="Q355">
        <v>1226.6173100000001</v>
      </c>
      <c r="R355">
        <v>24213133</v>
      </c>
      <c r="S355">
        <v>2.7</v>
      </c>
      <c r="T355">
        <v>2.7</v>
      </c>
      <c r="U355">
        <v>0.747</v>
      </c>
      <c r="V355">
        <v>15.2</v>
      </c>
      <c r="W355" t="e">
        <f ca="1">Data_Completeness(LifeExpectancyData[[#This Row],[Life expectancy]:[Schooling]])</f>
        <v>#NAME?</v>
      </c>
    </row>
    <row r="356" spans="1:23" x14ac:dyDescent="0.25">
      <c r="A356" t="s">
        <v>666</v>
      </c>
      <c r="B356">
        <v>2013</v>
      </c>
      <c r="C356" t="s">
        <v>643</v>
      </c>
      <c r="D356">
        <v>74.7</v>
      </c>
      <c r="E356">
        <v>146</v>
      </c>
      <c r="F356">
        <v>46</v>
      </c>
      <c r="G356">
        <v>7.24</v>
      </c>
      <c r="H356">
        <v>916.27084500000001</v>
      </c>
      <c r="I356">
        <v>96</v>
      </c>
      <c r="J356">
        <v>220</v>
      </c>
      <c r="K356">
        <v>54.5</v>
      </c>
      <c r="L356">
        <v>52</v>
      </c>
      <c r="M356">
        <v>96</v>
      </c>
      <c r="N356">
        <v>8.48</v>
      </c>
      <c r="O356">
        <v>97</v>
      </c>
      <c r="P356">
        <v>0.1</v>
      </c>
      <c r="Q356">
        <v>12216.944600000001</v>
      </c>
      <c r="R356">
        <v>2248632</v>
      </c>
      <c r="S356">
        <v>2.8</v>
      </c>
      <c r="T356">
        <v>2.7</v>
      </c>
      <c r="U356">
        <v>0.73399999999999999</v>
      </c>
      <c r="V356">
        <v>14.2</v>
      </c>
      <c r="W356" t="e">
        <f ca="1">Data_Completeness(LifeExpectancyData[[#This Row],[Life expectancy]:[Schooling]])</f>
        <v>#NAME?</v>
      </c>
    </row>
    <row r="357" spans="1:23" x14ac:dyDescent="0.25">
      <c r="A357" t="s">
        <v>666</v>
      </c>
      <c r="B357">
        <v>2012</v>
      </c>
      <c r="C357" t="s">
        <v>643</v>
      </c>
      <c r="D357">
        <v>74.5</v>
      </c>
      <c r="E357">
        <v>148</v>
      </c>
      <c r="F357">
        <v>49</v>
      </c>
      <c r="G357">
        <v>7.55</v>
      </c>
      <c r="H357">
        <v>843.19462590000001</v>
      </c>
      <c r="I357">
        <v>96</v>
      </c>
      <c r="J357">
        <v>2</v>
      </c>
      <c r="K357">
        <v>53.6</v>
      </c>
      <c r="L357">
        <v>54</v>
      </c>
      <c r="M357">
        <v>96</v>
      </c>
      <c r="N357">
        <v>8.26</v>
      </c>
      <c r="O357">
        <v>95</v>
      </c>
      <c r="P357">
        <v>0.1</v>
      </c>
      <c r="Q357">
        <v>12291.466850000001</v>
      </c>
      <c r="R357">
        <v>256983</v>
      </c>
      <c r="S357">
        <v>2.8</v>
      </c>
      <c r="T357">
        <v>2.8</v>
      </c>
      <c r="U357">
        <v>0.73</v>
      </c>
      <c r="V357">
        <v>14.2</v>
      </c>
      <c r="W357" t="e">
        <f ca="1">Data_Completeness(LifeExpectancyData[[#This Row],[Life expectancy]:[Schooling]])</f>
        <v>#NAME?</v>
      </c>
    </row>
    <row r="358" spans="1:23" x14ac:dyDescent="0.25">
      <c r="A358" t="s">
        <v>666</v>
      </c>
      <c r="B358">
        <v>2011</v>
      </c>
      <c r="C358" t="s">
        <v>643</v>
      </c>
      <c r="D358">
        <v>74.099999999999994</v>
      </c>
      <c r="E358">
        <v>152</v>
      </c>
      <c r="F358">
        <v>51</v>
      </c>
      <c r="G358">
        <v>7.58</v>
      </c>
      <c r="H358">
        <v>1084.9997659999999</v>
      </c>
      <c r="I358">
        <v>98</v>
      </c>
      <c r="J358">
        <v>43</v>
      </c>
      <c r="K358">
        <v>52.8</v>
      </c>
      <c r="L358">
        <v>57</v>
      </c>
      <c r="M358">
        <v>98</v>
      </c>
      <c r="N358">
        <v>8.9</v>
      </c>
      <c r="O358">
        <v>99</v>
      </c>
      <c r="P358">
        <v>0.1</v>
      </c>
      <c r="Q358">
        <v>13167.472889999999</v>
      </c>
      <c r="R358">
        <v>198686688</v>
      </c>
      <c r="S358">
        <v>2.9</v>
      </c>
      <c r="T358">
        <v>2.8</v>
      </c>
      <c r="U358">
        <v>0.72399999999999998</v>
      </c>
      <c r="V358">
        <v>14</v>
      </c>
      <c r="W358" t="e">
        <f ca="1">Data_Completeness(LifeExpectancyData[[#This Row],[Life expectancy]:[Schooling]])</f>
        <v>#NAME?</v>
      </c>
    </row>
    <row r="359" spans="1:23" x14ac:dyDescent="0.25">
      <c r="A359" t="s">
        <v>666</v>
      </c>
      <c r="B359">
        <v>2010</v>
      </c>
      <c r="C359" t="s">
        <v>643</v>
      </c>
      <c r="D359">
        <v>73.8</v>
      </c>
      <c r="E359">
        <v>154</v>
      </c>
      <c r="F359">
        <v>54</v>
      </c>
      <c r="G359">
        <v>7.52</v>
      </c>
      <c r="H359">
        <v>1111.191325</v>
      </c>
      <c r="I359">
        <v>96</v>
      </c>
      <c r="J359">
        <v>68</v>
      </c>
      <c r="K359">
        <v>52</v>
      </c>
      <c r="L359">
        <v>61</v>
      </c>
      <c r="M359">
        <v>99</v>
      </c>
      <c r="N359">
        <v>8.27</v>
      </c>
      <c r="O359">
        <v>99</v>
      </c>
      <c r="P359">
        <v>0.1</v>
      </c>
      <c r="Q359">
        <v>11224.1548</v>
      </c>
      <c r="R359">
        <v>196796269</v>
      </c>
      <c r="S359">
        <v>2.9</v>
      </c>
      <c r="T359">
        <v>2.9</v>
      </c>
      <c r="U359">
        <v>0.71599999999999997</v>
      </c>
      <c r="V359">
        <v>13.8</v>
      </c>
      <c r="W359" t="e">
        <f ca="1">Data_Completeness(LifeExpectancyData[[#This Row],[Life expectancy]:[Schooling]])</f>
        <v>#NAME?</v>
      </c>
    </row>
    <row r="360" spans="1:23" x14ac:dyDescent="0.25">
      <c r="A360" t="s">
        <v>666</v>
      </c>
      <c r="B360">
        <v>2009</v>
      </c>
      <c r="C360" t="s">
        <v>643</v>
      </c>
      <c r="D360">
        <v>73.599999999999994</v>
      </c>
      <c r="E360">
        <v>157</v>
      </c>
      <c r="F360">
        <v>57</v>
      </c>
      <c r="G360">
        <v>7.33</v>
      </c>
      <c r="H360">
        <v>564.52339019999999</v>
      </c>
      <c r="I360">
        <v>99</v>
      </c>
      <c r="J360">
        <v>0</v>
      </c>
      <c r="K360">
        <v>51.1</v>
      </c>
      <c r="L360">
        <v>64</v>
      </c>
      <c r="M360">
        <v>99</v>
      </c>
      <c r="N360">
        <v>8.65</v>
      </c>
      <c r="O360">
        <v>99</v>
      </c>
      <c r="P360">
        <v>0.1</v>
      </c>
      <c r="Q360">
        <v>8553.3847000000005</v>
      </c>
      <c r="R360">
        <v>194895996</v>
      </c>
      <c r="S360">
        <v>3</v>
      </c>
      <c r="T360">
        <v>2.9</v>
      </c>
      <c r="U360">
        <v>0.71399999999999997</v>
      </c>
      <c r="V360">
        <v>13.8</v>
      </c>
      <c r="W360" t="e">
        <f ca="1">Data_Completeness(LifeExpectancyData[[#This Row],[Life expectancy]:[Schooling]])</f>
        <v>#NAME?</v>
      </c>
    </row>
    <row r="361" spans="1:23" x14ac:dyDescent="0.25">
      <c r="A361" t="s">
        <v>666</v>
      </c>
      <c r="B361">
        <v>2008</v>
      </c>
      <c r="C361" t="s">
        <v>643</v>
      </c>
      <c r="D361">
        <v>73.400000000000006</v>
      </c>
      <c r="E361">
        <v>158</v>
      </c>
      <c r="F361">
        <v>61</v>
      </c>
      <c r="G361">
        <v>7.21</v>
      </c>
      <c r="H361">
        <v>526.37806360000002</v>
      </c>
      <c r="I361">
        <v>96</v>
      </c>
      <c r="J361">
        <v>0</v>
      </c>
      <c r="K361">
        <v>5.3</v>
      </c>
      <c r="L361">
        <v>68</v>
      </c>
      <c r="M361">
        <v>99</v>
      </c>
      <c r="N361">
        <v>8.24</v>
      </c>
      <c r="O361">
        <v>99</v>
      </c>
      <c r="P361">
        <v>0.1</v>
      </c>
      <c r="Q361">
        <v>8787.6137500000004</v>
      </c>
      <c r="R361">
        <v>19297929</v>
      </c>
      <c r="S361">
        <v>3</v>
      </c>
      <c r="T361">
        <v>3</v>
      </c>
      <c r="U361">
        <v>0.70399999999999996</v>
      </c>
      <c r="V361">
        <v>13.3</v>
      </c>
      <c r="W361" t="e">
        <f ca="1">Data_Completeness(LifeExpectancyData[[#This Row],[Life expectancy]:[Schooling]])</f>
        <v>#NAME?</v>
      </c>
    </row>
    <row r="362" spans="1:23" x14ac:dyDescent="0.25">
      <c r="A362" t="s">
        <v>666</v>
      </c>
      <c r="B362">
        <v>2007</v>
      </c>
      <c r="C362" t="s">
        <v>643</v>
      </c>
      <c r="D362">
        <v>73.3</v>
      </c>
      <c r="E362">
        <v>159</v>
      </c>
      <c r="F362">
        <v>65</v>
      </c>
      <c r="G362">
        <v>7.19</v>
      </c>
      <c r="H362">
        <v>394.93212990000001</v>
      </c>
      <c r="I362">
        <v>99</v>
      </c>
      <c r="J362">
        <v>0</v>
      </c>
      <c r="K362">
        <v>49.4</v>
      </c>
      <c r="L362">
        <v>73</v>
      </c>
      <c r="M362">
        <v>99</v>
      </c>
      <c r="N362">
        <v>8.2799999999999994</v>
      </c>
      <c r="O362">
        <v>99</v>
      </c>
      <c r="P362">
        <v>0.1</v>
      </c>
      <c r="Q362">
        <v>7313.5579619999999</v>
      </c>
      <c r="R362">
        <v>19126637</v>
      </c>
      <c r="S362">
        <v>3.1</v>
      </c>
      <c r="T362">
        <v>3</v>
      </c>
      <c r="U362">
        <v>0.7</v>
      </c>
      <c r="V362">
        <v>13.5</v>
      </c>
      <c r="W362" t="e">
        <f ca="1">Data_Completeness(LifeExpectancyData[[#This Row],[Life expectancy]:[Schooling]])</f>
        <v>#NAME?</v>
      </c>
    </row>
    <row r="363" spans="1:23" x14ac:dyDescent="0.25">
      <c r="A363" t="s">
        <v>666</v>
      </c>
      <c r="B363">
        <v>2006</v>
      </c>
      <c r="C363" t="s">
        <v>643</v>
      </c>
      <c r="D363">
        <v>73</v>
      </c>
      <c r="E363">
        <v>161</v>
      </c>
      <c r="F363">
        <v>70</v>
      </c>
      <c r="G363">
        <v>7.1</v>
      </c>
      <c r="H363">
        <v>30.303746910000001</v>
      </c>
      <c r="I363">
        <v>99</v>
      </c>
      <c r="J363">
        <v>57</v>
      </c>
      <c r="K363">
        <v>48.6</v>
      </c>
      <c r="L363">
        <v>79</v>
      </c>
      <c r="M363">
        <v>99</v>
      </c>
      <c r="N363">
        <v>8.36</v>
      </c>
      <c r="O363">
        <v>99</v>
      </c>
      <c r="P363">
        <v>0.1</v>
      </c>
      <c r="Q363">
        <v>586.14597500000002</v>
      </c>
      <c r="R363">
        <v>18912412</v>
      </c>
      <c r="S363">
        <v>3.1</v>
      </c>
      <c r="T363">
        <v>3.1</v>
      </c>
      <c r="U363">
        <v>0.69799999999999995</v>
      </c>
      <c r="V363">
        <v>13.8</v>
      </c>
      <c r="W363" t="e">
        <f ca="1">Data_Completeness(LifeExpectancyData[[#This Row],[Life expectancy]:[Schooling]])</f>
        <v>#NAME?</v>
      </c>
    </row>
    <row r="364" spans="1:23" x14ac:dyDescent="0.25">
      <c r="A364" t="s">
        <v>666</v>
      </c>
      <c r="B364">
        <v>2005</v>
      </c>
      <c r="C364" t="s">
        <v>643</v>
      </c>
      <c r="D364">
        <v>72.7</v>
      </c>
      <c r="E364">
        <v>163</v>
      </c>
      <c r="F364">
        <v>75</v>
      </c>
      <c r="G364">
        <v>6.97</v>
      </c>
      <c r="H364">
        <v>23.763700750000002</v>
      </c>
      <c r="I364">
        <v>98</v>
      </c>
      <c r="J364">
        <v>6</v>
      </c>
      <c r="K364">
        <v>47.8</v>
      </c>
      <c r="L364">
        <v>85</v>
      </c>
      <c r="M364">
        <v>99</v>
      </c>
      <c r="N364">
        <v>8.27</v>
      </c>
      <c r="O364">
        <v>99</v>
      </c>
      <c r="P364">
        <v>0.1</v>
      </c>
      <c r="Q364">
        <v>477.18274600000001</v>
      </c>
      <c r="R364">
        <v>186917361</v>
      </c>
      <c r="S364">
        <v>3.2</v>
      </c>
      <c r="T364">
        <v>3.1</v>
      </c>
      <c r="U364">
        <v>0.69399999999999995</v>
      </c>
      <c r="V364">
        <v>13.8</v>
      </c>
      <c r="W364" t="e">
        <f ca="1">Data_Completeness(LifeExpectancyData[[#This Row],[Life expectancy]:[Schooling]])</f>
        <v>#NAME?</v>
      </c>
    </row>
    <row r="365" spans="1:23" x14ac:dyDescent="0.25">
      <c r="A365" t="s">
        <v>666</v>
      </c>
      <c r="B365">
        <v>2004</v>
      </c>
      <c r="C365" t="s">
        <v>643</v>
      </c>
      <c r="D365">
        <v>72</v>
      </c>
      <c r="E365">
        <v>17</v>
      </c>
      <c r="F365">
        <v>81</v>
      </c>
      <c r="G365">
        <v>6.85</v>
      </c>
      <c r="H365">
        <v>186.6090485</v>
      </c>
      <c r="I365">
        <v>96</v>
      </c>
      <c r="J365">
        <v>0</v>
      </c>
      <c r="K365">
        <v>46.9</v>
      </c>
      <c r="L365">
        <v>93</v>
      </c>
      <c r="M365">
        <v>99</v>
      </c>
      <c r="N365">
        <v>7.7</v>
      </c>
      <c r="O365">
        <v>99</v>
      </c>
      <c r="P365">
        <v>0.1</v>
      </c>
      <c r="Q365">
        <v>3623.47667</v>
      </c>
      <c r="R365">
        <v>184738458</v>
      </c>
      <c r="S365">
        <v>3.2</v>
      </c>
      <c r="T365">
        <v>3.2</v>
      </c>
      <c r="U365">
        <v>0.69499999999999995</v>
      </c>
      <c r="V365">
        <v>14</v>
      </c>
      <c r="W365" t="e">
        <f ca="1">Data_Completeness(LifeExpectancyData[[#This Row],[Life expectancy]:[Schooling]])</f>
        <v>#NAME?</v>
      </c>
    </row>
    <row r="366" spans="1:23" x14ac:dyDescent="0.25">
      <c r="A366" t="s">
        <v>666</v>
      </c>
      <c r="B366">
        <v>2003</v>
      </c>
      <c r="C366" t="s">
        <v>643</v>
      </c>
      <c r="D366">
        <v>71.8</v>
      </c>
      <c r="E366">
        <v>172</v>
      </c>
      <c r="F366">
        <v>88</v>
      </c>
      <c r="G366">
        <v>6.95</v>
      </c>
      <c r="H366">
        <v>15.85781237</v>
      </c>
      <c r="I366">
        <v>97</v>
      </c>
      <c r="J366">
        <v>2</v>
      </c>
      <c r="K366">
        <v>46.1</v>
      </c>
      <c r="L366">
        <v>100</v>
      </c>
      <c r="M366">
        <v>99</v>
      </c>
      <c r="N366">
        <v>6.94</v>
      </c>
      <c r="O366">
        <v>99</v>
      </c>
      <c r="P366">
        <v>0.1</v>
      </c>
      <c r="Q366">
        <v>359.587582</v>
      </c>
      <c r="R366">
        <v>182482149</v>
      </c>
      <c r="S366">
        <v>3.3</v>
      </c>
      <c r="T366">
        <v>3.3</v>
      </c>
      <c r="U366">
        <v>0.69899999999999995</v>
      </c>
      <c r="V366">
        <v>14.8</v>
      </c>
      <c r="W366" t="e">
        <f ca="1">Data_Completeness(LifeExpectancyData[[#This Row],[Life expectancy]:[Schooling]])</f>
        <v>#NAME?</v>
      </c>
    </row>
    <row r="367" spans="1:23" x14ac:dyDescent="0.25">
      <c r="A367" t="s">
        <v>666</v>
      </c>
      <c r="B367">
        <v>2002</v>
      </c>
      <c r="C367" t="s">
        <v>643</v>
      </c>
      <c r="D367">
        <v>71.400000000000006</v>
      </c>
      <c r="E367">
        <v>176</v>
      </c>
      <c r="F367">
        <v>95</v>
      </c>
      <c r="G367">
        <v>7</v>
      </c>
      <c r="H367">
        <v>140.98247660000001</v>
      </c>
      <c r="I367">
        <v>92</v>
      </c>
      <c r="J367">
        <v>1</v>
      </c>
      <c r="K367">
        <v>45.3</v>
      </c>
      <c r="L367">
        <v>109</v>
      </c>
      <c r="M367">
        <v>99</v>
      </c>
      <c r="N367">
        <v>7.13</v>
      </c>
      <c r="O367">
        <v>99</v>
      </c>
      <c r="P367">
        <v>0.1</v>
      </c>
      <c r="Q367">
        <v>2819.649531</v>
      </c>
      <c r="R367">
        <v>1815121</v>
      </c>
      <c r="S367">
        <v>3.3</v>
      </c>
      <c r="T367">
        <v>3.3</v>
      </c>
      <c r="U367">
        <v>0.69199999999999995</v>
      </c>
      <c r="V367">
        <v>14.6</v>
      </c>
      <c r="W367" t="e">
        <f ca="1">Data_Completeness(LifeExpectancyData[[#This Row],[Life expectancy]:[Schooling]])</f>
        <v>#NAME?</v>
      </c>
    </row>
    <row r="368" spans="1:23" x14ac:dyDescent="0.25">
      <c r="A368" t="s">
        <v>666</v>
      </c>
      <c r="B368">
        <v>2001</v>
      </c>
      <c r="C368" t="s">
        <v>643</v>
      </c>
      <c r="D368">
        <v>71</v>
      </c>
      <c r="E368">
        <v>179</v>
      </c>
      <c r="F368">
        <v>103</v>
      </c>
      <c r="G368">
        <v>7.13</v>
      </c>
      <c r="H368">
        <v>149.4802091</v>
      </c>
      <c r="I368">
        <v>91</v>
      </c>
      <c r="J368">
        <v>1</v>
      </c>
      <c r="K368">
        <v>44.5</v>
      </c>
      <c r="L368">
        <v>118</v>
      </c>
      <c r="M368">
        <v>99</v>
      </c>
      <c r="N368">
        <v>7.19</v>
      </c>
      <c r="O368">
        <v>98</v>
      </c>
      <c r="P368">
        <v>0.1</v>
      </c>
      <c r="Q368">
        <v>3146.9517700000001</v>
      </c>
      <c r="R368">
        <v>1777567</v>
      </c>
      <c r="S368">
        <v>3.4</v>
      </c>
      <c r="T368">
        <v>3.4</v>
      </c>
      <c r="U368">
        <v>0.68500000000000005</v>
      </c>
      <c r="V368">
        <v>14.3</v>
      </c>
      <c r="W368" t="e">
        <f ca="1">Data_Completeness(LifeExpectancyData[[#This Row],[Life expectancy]:[Schooling]])</f>
        <v>#NAME?</v>
      </c>
    </row>
    <row r="369" spans="1:23" x14ac:dyDescent="0.25">
      <c r="A369" t="s">
        <v>666</v>
      </c>
      <c r="B369">
        <v>2000</v>
      </c>
      <c r="C369" t="s">
        <v>643</v>
      </c>
      <c r="D369">
        <v>75</v>
      </c>
      <c r="E369">
        <v>183</v>
      </c>
      <c r="F369">
        <v>111</v>
      </c>
      <c r="G369">
        <v>7.26</v>
      </c>
      <c r="H369">
        <v>179.47772929999999</v>
      </c>
      <c r="I369">
        <v>94</v>
      </c>
      <c r="J369">
        <v>36</v>
      </c>
      <c r="K369">
        <v>43.7</v>
      </c>
      <c r="L369">
        <v>127</v>
      </c>
      <c r="M369">
        <v>99</v>
      </c>
      <c r="N369">
        <v>7.3</v>
      </c>
      <c r="O369">
        <v>98</v>
      </c>
      <c r="P369">
        <v>0.1</v>
      </c>
      <c r="Q369">
        <v>3739.1193600000001</v>
      </c>
      <c r="R369">
        <v>175287587</v>
      </c>
      <c r="S369">
        <v>3.4</v>
      </c>
      <c r="T369">
        <v>3.4</v>
      </c>
      <c r="U369">
        <v>0.67700000000000005</v>
      </c>
      <c r="V369">
        <v>14.1</v>
      </c>
      <c r="W369" t="e">
        <f ca="1">Data_Completeness(LifeExpectancyData[[#This Row],[Life expectancy]:[Schooling]])</f>
        <v>#NAME?</v>
      </c>
    </row>
    <row r="370" spans="1:23" x14ac:dyDescent="0.25">
      <c r="A370" t="s">
        <v>667</v>
      </c>
      <c r="B370">
        <v>2015</v>
      </c>
      <c r="C370" t="s">
        <v>643</v>
      </c>
      <c r="D370">
        <v>77.7</v>
      </c>
      <c r="E370">
        <v>78</v>
      </c>
      <c r="F370">
        <v>0</v>
      </c>
      <c r="H370">
        <v>0</v>
      </c>
      <c r="I370">
        <v>99</v>
      </c>
      <c r="J370">
        <v>4</v>
      </c>
      <c r="K370">
        <v>41.2</v>
      </c>
      <c r="L370">
        <v>0</v>
      </c>
      <c r="M370">
        <v>99</v>
      </c>
      <c r="O370">
        <v>99</v>
      </c>
      <c r="P370">
        <v>0.1</v>
      </c>
      <c r="Q370">
        <v>3967.8951000000002</v>
      </c>
      <c r="S370">
        <v>5.7</v>
      </c>
      <c r="T370">
        <v>5.0999999999999996</v>
      </c>
      <c r="U370">
        <v>0.86399999999999999</v>
      </c>
      <c r="V370">
        <v>14.9</v>
      </c>
      <c r="W370" t="e">
        <f ca="1">Data_Completeness(LifeExpectancyData[[#This Row],[Life expectancy]:[Schooling]])</f>
        <v>#NAME?</v>
      </c>
    </row>
    <row r="371" spans="1:23" x14ac:dyDescent="0.25">
      <c r="A371" t="s">
        <v>667</v>
      </c>
      <c r="B371">
        <v>2014</v>
      </c>
      <c r="C371" t="s">
        <v>643</v>
      </c>
      <c r="D371">
        <v>77.599999999999994</v>
      </c>
      <c r="E371">
        <v>8</v>
      </c>
      <c r="F371">
        <v>0</v>
      </c>
      <c r="G371">
        <v>0.01</v>
      </c>
      <c r="H371">
        <v>269.14327839999999</v>
      </c>
      <c r="I371">
        <v>99</v>
      </c>
      <c r="J371">
        <v>1</v>
      </c>
      <c r="K371">
        <v>4.2</v>
      </c>
      <c r="L371">
        <v>0</v>
      </c>
      <c r="M371">
        <v>99</v>
      </c>
      <c r="N371">
        <v>2.65</v>
      </c>
      <c r="O371">
        <v>99</v>
      </c>
      <c r="P371">
        <v>0.1</v>
      </c>
      <c r="Q371">
        <v>4159.8652000000002</v>
      </c>
      <c r="S371">
        <v>5.7</v>
      </c>
      <c r="T371">
        <v>5.2</v>
      </c>
      <c r="U371">
        <v>0.86299999999999999</v>
      </c>
      <c r="V371">
        <v>15</v>
      </c>
      <c r="W371" t="e">
        <f ca="1">Data_Completeness(LifeExpectancyData[[#This Row],[Life expectancy]:[Schooling]])</f>
        <v>#NAME?</v>
      </c>
    </row>
    <row r="372" spans="1:23" x14ac:dyDescent="0.25">
      <c r="A372" t="s">
        <v>667</v>
      </c>
      <c r="B372">
        <v>2013</v>
      </c>
      <c r="C372" t="s">
        <v>643</v>
      </c>
      <c r="D372">
        <v>77.099999999999994</v>
      </c>
      <c r="E372">
        <v>84</v>
      </c>
      <c r="F372">
        <v>0</v>
      </c>
      <c r="G372">
        <v>0.01</v>
      </c>
      <c r="H372">
        <v>2845.3064439999998</v>
      </c>
      <c r="I372">
        <v>98</v>
      </c>
      <c r="J372">
        <v>0</v>
      </c>
      <c r="K372">
        <v>39.200000000000003</v>
      </c>
      <c r="L372">
        <v>0</v>
      </c>
      <c r="M372">
        <v>99</v>
      </c>
      <c r="N372">
        <v>2.61</v>
      </c>
      <c r="O372">
        <v>99</v>
      </c>
      <c r="P372">
        <v>0.1</v>
      </c>
      <c r="Q372">
        <v>44597.27968</v>
      </c>
      <c r="S372">
        <v>5.8</v>
      </c>
      <c r="T372">
        <v>5.2</v>
      </c>
      <c r="U372">
        <v>0.86</v>
      </c>
      <c r="V372">
        <v>14.9</v>
      </c>
      <c r="W372" t="e">
        <f ca="1">Data_Completeness(LifeExpectancyData[[#This Row],[Life expectancy]:[Schooling]])</f>
        <v>#NAME?</v>
      </c>
    </row>
    <row r="373" spans="1:23" x14ac:dyDescent="0.25">
      <c r="A373" t="s">
        <v>667</v>
      </c>
      <c r="B373">
        <v>2012</v>
      </c>
      <c r="C373" t="s">
        <v>643</v>
      </c>
      <c r="D373">
        <v>78.3</v>
      </c>
      <c r="E373">
        <v>79</v>
      </c>
      <c r="F373">
        <v>0</v>
      </c>
      <c r="G373">
        <v>0.01</v>
      </c>
      <c r="H373">
        <v>3192.6344130000002</v>
      </c>
      <c r="I373">
        <v>99</v>
      </c>
      <c r="J373">
        <v>1</v>
      </c>
      <c r="K373">
        <v>38.200000000000003</v>
      </c>
      <c r="L373">
        <v>0</v>
      </c>
      <c r="M373">
        <v>99</v>
      </c>
      <c r="N373">
        <v>2.2999999999999998</v>
      </c>
      <c r="O373">
        <v>99</v>
      </c>
      <c r="P373">
        <v>0.1</v>
      </c>
      <c r="Q373">
        <v>47651.259899999997</v>
      </c>
      <c r="S373">
        <v>5.8</v>
      </c>
      <c r="T373">
        <v>5.3</v>
      </c>
      <c r="U373">
        <v>0.85199999999999998</v>
      </c>
      <c r="V373">
        <v>14.4</v>
      </c>
      <c r="W373" t="e">
        <f ca="1">Data_Completeness(LifeExpectancyData[[#This Row],[Life expectancy]:[Schooling]])</f>
        <v>#NAME?</v>
      </c>
    </row>
    <row r="374" spans="1:23" x14ac:dyDescent="0.25">
      <c r="A374" t="s">
        <v>667</v>
      </c>
      <c r="B374">
        <v>2011</v>
      </c>
      <c r="C374" t="s">
        <v>643</v>
      </c>
      <c r="D374">
        <v>77.400000000000006</v>
      </c>
      <c r="E374">
        <v>79</v>
      </c>
      <c r="F374">
        <v>0</v>
      </c>
      <c r="G374">
        <v>0.97</v>
      </c>
      <c r="H374">
        <v>295.7730171</v>
      </c>
      <c r="I374">
        <v>93</v>
      </c>
      <c r="J374">
        <v>4</v>
      </c>
      <c r="K374">
        <v>37.200000000000003</v>
      </c>
      <c r="L374">
        <v>0</v>
      </c>
      <c r="M374">
        <v>99</v>
      </c>
      <c r="N374">
        <v>2.25</v>
      </c>
      <c r="O374">
        <v>97</v>
      </c>
      <c r="P374">
        <v>0.1</v>
      </c>
      <c r="Q374">
        <v>4717.2730000000001</v>
      </c>
      <c r="S374">
        <v>5.9</v>
      </c>
      <c r="T374">
        <v>5.4</v>
      </c>
      <c r="U374">
        <v>0.84599999999999997</v>
      </c>
      <c r="V374">
        <v>14.1</v>
      </c>
      <c r="W374" t="e">
        <f ca="1">Data_Completeness(LifeExpectancyData[[#This Row],[Life expectancy]:[Schooling]])</f>
        <v>#NAME?</v>
      </c>
    </row>
    <row r="375" spans="1:23" x14ac:dyDescent="0.25">
      <c r="A375" t="s">
        <v>667</v>
      </c>
      <c r="B375">
        <v>2010</v>
      </c>
      <c r="C375" t="s">
        <v>643</v>
      </c>
      <c r="D375">
        <v>76.900000000000006</v>
      </c>
      <c r="E375">
        <v>79</v>
      </c>
      <c r="F375">
        <v>0</v>
      </c>
      <c r="G375">
        <v>0.88</v>
      </c>
      <c r="H375">
        <v>2218.3642260000001</v>
      </c>
      <c r="I375">
        <v>96</v>
      </c>
      <c r="J375">
        <v>0</v>
      </c>
      <c r="K375">
        <v>36.200000000000003</v>
      </c>
      <c r="L375">
        <v>0</v>
      </c>
      <c r="M375">
        <v>99</v>
      </c>
      <c r="N375">
        <v>2.73</v>
      </c>
      <c r="O375">
        <v>95</v>
      </c>
      <c r="P375">
        <v>0.1</v>
      </c>
      <c r="Q375">
        <v>35268.111700000001</v>
      </c>
      <c r="S375">
        <v>5.9</v>
      </c>
      <c r="T375">
        <v>5.4</v>
      </c>
      <c r="U375">
        <v>0.84499999999999997</v>
      </c>
      <c r="V375">
        <v>14.2</v>
      </c>
      <c r="W375" t="e">
        <f ca="1">Data_Completeness(LifeExpectancyData[[#This Row],[Life expectancy]:[Schooling]])</f>
        <v>#NAME?</v>
      </c>
    </row>
    <row r="376" spans="1:23" x14ac:dyDescent="0.25">
      <c r="A376" t="s">
        <v>667</v>
      </c>
      <c r="B376">
        <v>2009</v>
      </c>
      <c r="C376" t="s">
        <v>643</v>
      </c>
      <c r="D376">
        <v>76.8</v>
      </c>
      <c r="E376">
        <v>88</v>
      </c>
      <c r="F376">
        <v>0</v>
      </c>
      <c r="G376">
        <v>0.25</v>
      </c>
      <c r="H376">
        <v>1873.686852</v>
      </c>
      <c r="I376">
        <v>96</v>
      </c>
      <c r="J376">
        <v>2</v>
      </c>
      <c r="K376">
        <v>35.200000000000003</v>
      </c>
      <c r="L376">
        <v>0</v>
      </c>
      <c r="M376">
        <v>99</v>
      </c>
      <c r="N376">
        <v>2.85</v>
      </c>
      <c r="O376">
        <v>99</v>
      </c>
      <c r="P376">
        <v>0.1</v>
      </c>
      <c r="Q376">
        <v>27965.475399999999</v>
      </c>
      <c r="S376">
        <v>6</v>
      </c>
      <c r="T376">
        <v>5.5</v>
      </c>
      <c r="U376">
        <v>0.84099999999999997</v>
      </c>
      <c r="V376">
        <v>14.1</v>
      </c>
      <c r="W376" t="e">
        <f ca="1">Data_Completeness(LifeExpectancyData[[#This Row],[Life expectancy]:[Schooling]])</f>
        <v>#NAME?</v>
      </c>
    </row>
    <row r="377" spans="1:23" x14ac:dyDescent="0.25">
      <c r="A377" t="s">
        <v>667</v>
      </c>
      <c r="B377">
        <v>2008</v>
      </c>
      <c r="C377" t="s">
        <v>643</v>
      </c>
      <c r="D377">
        <v>77.2</v>
      </c>
      <c r="E377">
        <v>84</v>
      </c>
      <c r="F377">
        <v>0</v>
      </c>
      <c r="G377">
        <v>0.67</v>
      </c>
      <c r="H377">
        <v>2538.9410330000001</v>
      </c>
      <c r="I377">
        <v>96</v>
      </c>
      <c r="J377">
        <v>3</v>
      </c>
      <c r="K377">
        <v>34.200000000000003</v>
      </c>
      <c r="L377">
        <v>0</v>
      </c>
      <c r="M377">
        <v>97</v>
      </c>
      <c r="N377">
        <v>2.23</v>
      </c>
      <c r="O377">
        <v>98</v>
      </c>
      <c r="P377">
        <v>0.1</v>
      </c>
      <c r="Q377">
        <v>37951.286</v>
      </c>
      <c r="S377">
        <v>6.1</v>
      </c>
      <c r="T377">
        <v>5.6</v>
      </c>
      <c r="U377">
        <v>0.84</v>
      </c>
      <c r="V377">
        <v>14.2</v>
      </c>
      <c r="W377" t="e">
        <f ca="1">Data_Completeness(LifeExpectancyData[[#This Row],[Life expectancy]:[Schooling]])</f>
        <v>#NAME?</v>
      </c>
    </row>
    <row r="378" spans="1:23" x14ac:dyDescent="0.25">
      <c r="A378" t="s">
        <v>667</v>
      </c>
      <c r="B378">
        <v>2007</v>
      </c>
      <c r="C378" t="s">
        <v>643</v>
      </c>
      <c r="D378">
        <v>76</v>
      </c>
      <c r="E378">
        <v>1</v>
      </c>
      <c r="F378">
        <v>0</v>
      </c>
      <c r="G378">
        <v>0.85</v>
      </c>
      <c r="H378">
        <v>2048.5574219999999</v>
      </c>
      <c r="I378">
        <v>97</v>
      </c>
      <c r="J378">
        <v>0</v>
      </c>
      <c r="K378">
        <v>33.200000000000003</v>
      </c>
      <c r="L378">
        <v>0</v>
      </c>
      <c r="M378">
        <v>95</v>
      </c>
      <c r="N378">
        <v>2.3199999999999998</v>
      </c>
      <c r="O378">
        <v>99</v>
      </c>
      <c r="P378">
        <v>0.1</v>
      </c>
      <c r="Q378">
        <v>32672.367170000001</v>
      </c>
      <c r="S378">
        <v>6.2</v>
      </c>
      <c r="T378">
        <v>5.7</v>
      </c>
      <c r="U378">
        <v>0.84</v>
      </c>
      <c r="V378">
        <v>14.3</v>
      </c>
      <c r="W378" t="e">
        <f ca="1">Data_Completeness(LifeExpectancyData[[#This Row],[Life expectancy]:[Schooling]])</f>
        <v>#NAME?</v>
      </c>
    </row>
    <row r="379" spans="1:23" x14ac:dyDescent="0.25">
      <c r="A379" t="s">
        <v>667</v>
      </c>
      <c r="B379">
        <v>2006</v>
      </c>
      <c r="C379" t="s">
        <v>643</v>
      </c>
      <c r="D379">
        <v>76.3</v>
      </c>
      <c r="E379">
        <v>93</v>
      </c>
      <c r="F379">
        <v>0</v>
      </c>
      <c r="G379">
        <v>0.67</v>
      </c>
      <c r="H379">
        <v>24.97532919</v>
      </c>
      <c r="I379">
        <v>99</v>
      </c>
      <c r="J379">
        <v>0</v>
      </c>
      <c r="K379">
        <v>32.200000000000003</v>
      </c>
      <c r="L379">
        <v>0</v>
      </c>
      <c r="M379">
        <v>94</v>
      </c>
      <c r="N379">
        <v>2.2400000000000002</v>
      </c>
      <c r="O379">
        <v>97</v>
      </c>
      <c r="P379">
        <v>0.1</v>
      </c>
      <c r="Q379">
        <v>398.96692000000002</v>
      </c>
      <c r="S379">
        <v>6.3</v>
      </c>
      <c r="T379">
        <v>5.8</v>
      </c>
      <c r="U379">
        <v>0.83699999999999997</v>
      </c>
      <c r="V379">
        <v>14.3</v>
      </c>
      <c r="W379" t="e">
        <f ca="1">Data_Completeness(LifeExpectancyData[[#This Row],[Life expectancy]:[Schooling]])</f>
        <v>#NAME?</v>
      </c>
    </row>
    <row r="380" spans="1:23" x14ac:dyDescent="0.25">
      <c r="A380" t="s">
        <v>667</v>
      </c>
      <c r="B380">
        <v>2005</v>
      </c>
      <c r="C380" t="s">
        <v>643</v>
      </c>
      <c r="D380">
        <v>76.2</v>
      </c>
      <c r="E380">
        <v>92</v>
      </c>
      <c r="F380">
        <v>0</v>
      </c>
      <c r="G380">
        <v>0.16</v>
      </c>
      <c r="H380">
        <v>179.71478139999999</v>
      </c>
      <c r="I380">
        <v>99</v>
      </c>
      <c r="J380">
        <v>9</v>
      </c>
      <c r="K380">
        <v>31.2</v>
      </c>
      <c r="L380">
        <v>0</v>
      </c>
      <c r="M380">
        <v>93</v>
      </c>
      <c r="N380">
        <v>2.62</v>
      </c>
      <c r="O380">
        <v>94</v>
      </c>
      <c r="P380">
        <v>0.1</v>
      </c>
      <c r="Q380">
        <v>2612.1334499999998</v>
      </c>
      <c r="S380">
        <v>6.4</v>
      </c>
      <c r="T380">
        <v>5.9</v>
      </c>
      <c r="U380">
        <v>0.83399999999999996</v>
      </c>
      <c r="V380">
        <v>14.1</v>
      </c>
      <c r="W380" t="e">
        <f ca="1">Data_Completeness(LifeExpectancyData[[#This Row],[Life expectancy]:[Schooling]])</f>
        <v>#NAME?</v>
      </c>
    </row>
    <row r="381" spans="1:23" x14ac:dyDescent="0.25">
      <c r="A381" t="s">
        <v>667</v>
      </c>
      <c r="B381">
        <v>2004</v>
      </c>
      <c r="C381" t="s">
        <v>643</v>
      </c>
      <c r="D381">
        <v>76.400000000000006</v>
      </c>
      <c r="E381">
        <v>89</v>
      </c>
      <c r="F381">
        <v>0</v>
      </c>
      <c r="G381">
        <v>0.11</v>
      </c>
      <c r="H381">
        <v>1504.3000400000001</v>
      </c>
      <c r="I381">
        <v>99</v>
      </c>
      <c r="J381">
        <v>16</v>
      </c>
      <c r="K381">
        <v>3.1</v>
      </c>
      <c r="L381">
        <v>0</v>
      </c>
      <c r="M381">
        <v>92</v>
      </c>
      <c r="N381">
        <v>3.1</v>
      </c>
      <c r="O381">
        <v>92</v>
      </c>
      <c r="P381">
        <v>0.1</v>
      </c>
      <c r="Q381">
        <v>21896.652699999999</v>
      </c>
      <c r="S381">
        <v>6.5</v>
      </c>
      <c r="T381">
        <v>6</v>
      </c>
      <c r="U381">
        <v>0.82799999999999996</v>
      </c>
      <c r="V381">
        <v>13.7</v>
      </c>
      <c r="W381" t="e">
        <f ca="1">Data_Completeness(LifeExpectancyData[[#This Row],[Life expectancy]:[Schooling]])</f>
        <v>#NAME?</v>
      </c>
    </row>
    <row r="382" spans="1:23" x14ac:dyDescent="0.25">
      <c r="A382" t="s">
        <v>667</v>
      </c>
      <c r="B382">
        <v>2003</v>
      </c>
      <c r="C382" t="s">
        <v>643</v>
      </c>
      <c r="D382">
        <v>76</v>
      </c>
      <c r="E382">
        <v>89</v>
      </c>
      <c r="F382">
        <v>0</v>
      </c>
      <c r="G382">
        <v>0.12</v>
      </c>
      <c r="H382">
        <v>1406.5119400000001</v>
      </c>
      <c r="I382">
        <v>99</v>
      </c>
      <c r="J382">
        <v>24</v>
      </c>
      <c r="K382">
        <v>29.1</v>
      </c>
      <c r="L382">
        <v>0</v>
      </c>
      <c r="M382">
        <v>99</v>
      </c>
      <c r="N382">
        <v>3.9</v>
      </c>
      <c r="O382">
        <v>92</v>
      </c>
      <c r="P382">
        <v>0.1</v>
      </c>
      <c r="Q382">
        <v>18555.566490000001</v>
      </c>
      <c r="S382">
        <v>6.6</v>
      </c>
      <c r="T382">
        <v>6.1</v>
      </c>
      <c r="U382">
        <v>0.82299999999999995</v>
      </c>
      <c r="V382">
        <v>13.4</v>
      </c>
      <c r="W382" t="e">
        <f ca="1">Data_Completeness(LifeExpectancyData[[#This Row],[Life expectancy]:[Schooling]])</f>
        <v>#NAME?</v>
      </c>
    </row>
    <row r="383" spans="1:23" x14ac:dyDescent="0.25">
      <c r="A383" t="s">
        <v>667</v>
      </c>
      <c r="B383">
        <v>2002</v>
      </c>
      <c r="C383" t="s">
        <v>643</v>
      </c>
      <c r="D383">
        <v>74.8</v>
      </c>
      <c r="E383">
        <v>95</v>
      </c>
      <c r="F383">
        <v>0</v>
      </c>
      <c r="G383">
        <v>0.13</v>
      </c>
      <c r="H383">
        <v>941.70368680000001</v>
      </c>
      <c r="I383">
        <v>99</v>
      </c>
      <c r="J383">
        <v>0</v>
      </c>
      <c r="K383">
        <v>28</v>
      </c>
      <c r="L383">
        <v>0</v>
      </c>
      <c r="M383">
        <v>99</v>
      </c>
      <c r="N383">
        <v>3.4</v>
      </c>
      <c r="O383">
        <v>94</v>
      </c>
      <c r="P383">
        <v>0.1</v>
      </c>
      <c r="Q383">
        <v>16846.219799999999</v>
      </c>
      <c r="S383">
        <v>6.7</v>
      </c>
      <c r="T383">
        <v>6.1</v>
      </c>
      <c r="U383">
        <v>0.82</v>
      </c>
      <c r="V383">
        <v>13.3</v>
      </c>
      <c r="W383" t="e">
        <f ca="1">Data_Completeness(LifeExpectancyData[[#This Row],[Life expectancy]:[Schooling]])</f>
        <v>#NAME?</v>
      </c>
    </row>
    <row r="384" spans="1:23" x14ac:dyDescent="0.25">
      <c r="A384" t="s">
        <v>667</v>
      </c>
      <c r="B384">
        <v>2001</v>
      </c>
      <c r="C384" t="s">
        <v>643</v>
      </c>
      <c r="D384">
        <v>74.7</v>
      </c>
      <c r="E384">
        <v>19</v>
      </c>
      <c r="F384">
        <v>0</v>
      </c>
      <c r="G384">
        <v>0.47</v>
      </c>
      <c r="H384">
        <v>1078.6624400000001</v>
      </c>
      <c r="I384">
        <v>99</v>
      </c>
      <c r="J384">
        <v>11</v>
      </c>
      <c r="K384">
        <v>27</v>
      </c>
      <c r="L384">
        <v>0</v>
      </c>
      <c r="M384">
        <v>99</v>
      </c>
      <c r="N384">
        <v>3.6</v>
      </c>
      <c r="O384">
        <v>97</v>
      </c>
      <c r="P384">
        <v>0.1</v>
      </c>
      <c r="Q384">
        <v>16468.128860000001</v>
      </c>
      <c r="S384">
        <v>6.8</v>
      </c>
      <c r="T384">
        <v>6.2</v>
      </c>
      <c r="U384">
        <v>0.81899999999999995</v>
      </c>
      <c r="V384">
        <v>13.4</v>
      </c>
      <c r="W384" t="e">
        <f ca="1">Data_Completeness(LifeExpectancyData[[#This Row],[Life expectancy]:[Schooling]])</f>
        <v>#NAME?</v>
      </c>
    </row>
    <row r="385" spans="1:23" x14ac:dyDescent="0.25">
      <c r="A385" t="s">
        <v>667</v>
      </c>
      <c r="B385">
        <v>2000</v>
      </c>
      <c r="C385" t="s">
        <v>643</v>
      </c>
      <c r="D385">
        <v>74.400000000000006</v>
      </c>
      <c r="E385">
        <v>16</v>
      </c>
      <c r="F385">
        <v>0</v>
      </c>
      <c r="G385">
        <v>0.37</v>
      </c>
      <c r="H385">
        <v>11.796861079999999</v>
      </c>
      <c r="I385">
        <v>99</v>
      </c>
      <c r="J385">
        <v>42</v>
      </c>
      <c r="K385">
        <v>26.1</v>
      </c>
      <c r="L385">
        <v>0</v>
      </c>
      <c r="M385">
        <v>99</v>
      </c>
      <c r="N385">
        <v>3.5</v>
      </c>
      <c r="O385">
        <v>99</v>
      </c>
      <c r="P385">
        <v>0.1</v>
      </c>
      <c r="Q385">
        <v>188.44826</v>
      </c>
      <c r="S385">
        <v>6.8</v>
      </c>
      <c r="T385">
        <v>6.3</v>
      </c>
      <c r="U385">
        <v>0.81799999999999995</v>
      </c>
      <c r="V385">
        <v>13.4</v>
      </c>
      <c r="W385" t="e">
        <f ca="1">Data_Completeness(LifeExpectancyData[[#This Row],[Life expectancy]:[Schooling]])</f>
        <v>#NAME?</v>
      </c>
    </row>
    <row r="386" spans="1:23" x14ac:dyDescent="0.25">
      <c r="A386" t="s">
        <v>668</v>
      </c>
      <c r="B386">
        <v>2015</v>
      </c>
      <c r="C386" t="s">
        <v>651</v>
      </c>
      <c r="D386">
        <v>74.5</v>
      </c>
      <c r="E386">
        <v>137</v>
      </c>
      <c r="F386">
        <v>0</v>
      </c>
      <c r="H386">
        <v>0</v>
      </c>
      <c r="I386">
        <v>92</v>
      </c>
      <c r="J386">
        <v>0</v>
      </c>
      <c r="K386">
        <v>65.7</v>
      </c>
      <c r="L386">
        <v>1</v>
      </c>
      <c r="M386">
        <v>91</v>
      </c>
      <c r="O386">
        <v>91</v>
      </c>
      <c r="P386">
        <v>0.1</v>
      </c>
      <c r="Q386">
        <v>6993.4773599999999</v>
      </c>
      <c r="R386">
        <v>7177991</v>
      </c>
      <c r="S386">
        <v>1.9</v>
      </c>
      <c r="T386">
        <v>1.8</v>
      </c>
      <c r="U386">
        <v>0.79200000000000004</v>
      </c>
      <c r="V386">
        <v>15</v>
      </c>
      <c r="W386" t="e">
        <f ca="1">Data_Completeness(LifeExpectancyData[[#This Row],[Life expectancy]:[Schooling]])</f>
        <v>#NAME?</v>
      </c>
    </row>
    <row r="387" spans="1:23" x14ac:dyDescent="0.25">
      <c r="A387" t="s">
        <v>668</v>
      </c>
      <c r="B387">
        <v>2014</v>
      </c>
      <c r="C387" t="s">
        <v>651</v>
      </c>
      <c r="D387">
        <v>74.3</v>
      </c>
      <c r="E387">
        <v>138</v>
      </c>
      <c r="F387">
        <v>1</v>
      </c>
      <c r="G387">
        <v>12.03</v>
      </c>
      <c r="H387">
        <v>153.1400362</v>
      </c>
      <c r="I387">
        <v>95</v>
      </c>
      <c r="J387">
        <v>0</v>
      </c>
      <c r="K387">
        <v>65.099999999999994</v>
      </c>
      <c r="L387">
        <v>1</v>
      </c>
      <c r="M387">
        <v>88</v>
      </c>
      <c r="N387">
        <v>8.44</v>
      </c>
      <c r="O387">
        <v>88</v>
      </c>
      <c r="P387">
        <v>0.1</v>
      </c>
      <c r="Q387">
        <v>7853.3351910000001</v>
      </c>
      <c r="R387">
        <v>7223938</v>
      </c>
      <c r="S387">
        <v>1.9</v>
      </c>
      <c r="T387">
        <v>1.9</v>
      </c>
      <c r="U387">
        <v>0.78700000000000003</v>
      </c>
      <c r="V387">
        <v>14.8</v>
      </c>
      <c r="W387" t="e">
        <f ca="1">Data_Completeness(LifeExpectancyData[[#This Row],[Life expectancy]:[Schooling]])</f>
        <v>#NAME?</v>
      </c>
    </row>
    <row r="388" spans="1:23" x14ac:dyDescent="0.25">
      <c r="A388" t="s">
        <v>668</v>
      </c>
      <c r="B388">
        <v>2013</v>
      </c>
      <c r="C388" t="s">
        <v>651</v>
      </c>
      <c r="D388">
        <v>74.099999999999994</v>
      </c>
      <c r="E388">
        <v>14</v>
      </c>
      <c r="F388">
        <v>1</v>
      </c>
      <c r="G388">
        <v>12.06</v>
      </c>
      <c r="H388">
        <v>149.65987899999999</v>
      </c>
      <c r="I388">
        <v>95</v>
      </c>
      <c r="J388">
        <v>14</v>
      </c>
      <c r="K388">
        <v>64.5</v>
      </c>
      <c r="L388">
        <v>1</v>
      </c>
      <c r="M388">
        <v>95</v>
      </c>
      <c r="N388">
        <v>7.93</v>
      </c>
      <c r="O388">
        <v>95</v>
      </c>
      <c r="P388">
        <v>0.1</v>
      </c>
      <c r="Q388">
        <v>7674.8655900000003</v>
      </c>
      <c r="R388">
        <v>7265115</v>
      </c>
      <c r="S388">
        <v>1.9</v>
      </c>
      <c r="T388">
        <v>1.9</v>
      </c>
      <c r="U388">
        <v>0.78100000000000003</v>
      </c>
      <c r="V388">
        <v>14.4</v>
      </c>
      <c r="W388" t="e">
        <f ca="1">Data_Completeness(LifeExpectancyData[[#This Row],[Life expectancy]:[Schooling]])</f>
        <v>#NAME?</v>
      </c>
    </row>
    <row r="389" spans="1:23" x14ac:dyDescent="0.25">
      <c r="A389" t="s">
        <v>668</v>
      </c>
      <c r="B389">
        <v>2012</v>
      </c>
      <c r="C389" t="s">
        <v>651</v>
      </c>
      <c r="D389">
        <v>73.900000000000006</v>
      </c>
      <c r="E389">
        <v>139</v>
      </c>
      <c r="F389">
        <v>1</v>
      </c>
      <c r="G389">
        <v>10.99</v>
      </c>
      <c r="H389">
        <v>851.45067200000005</v>
      </c>
      <c r="I389">
        <v>95</v>
      </c>
      <c r="J389">
        <v>1</v>
      </c>
      <c r="K389">
        <v>63.9</v>
      </c>
      <c r="L389">
        <v>1</v>
      </c>
      <c r="M389">
        <v>95</v>
      </c>
      <c r="N389">
        <v>7.11</v>
      </c>
      <c r="O389">
        <v>95</v>
      </c>
      <c r="P389">
        <v>0.1</v>
      </c>
      <c r="Q389">
        <v>7378.2553900000003</v>
      </c>
      <c r="R389">
        <v>735888</v>
      </c>
      <c r="S389">
        <v>1.9</v>
      </c>
      <c r="T389">
        <v>1.9</v>
      </c>
      <c r="U389">
        <v>0.77800000000000002</v>
      </c>
      <c r="V389">
        <v>14.3</v>
      </c>
      <c r="W389" t="e">
        <f ca="1">Data_Completeness(LifeExpectancyData[[#This Row],[Life expectancy]:[Schooling]])</f>
        <v>#NAME?</v>
      </c>
    </row>
    <row r="390" spans="1:23" x14ac:dyDescent="0.25">
      <c r="A390" t="s">
        <v>668</v>
      </c>
      <c r="B390">
        <v>2011</v>
      </c>
      <c r="C390" t="s">
        <v>651</v>
      </c>
      <c r="D390">
        <v>73.7</v>
      </c>
      <c r="E390">
        <v>144</v>
      </c>
      <c r="F390">
        <v>1</v>
      </c>
      <c r="G390">
        <v>10.67</v>
      </c>
      <c r="H390">
        <v>875.14951889999998</v>
      </c>
      <c r="I390">
        <v>96</v>
      </c>
      <c r="J390">
        <v>157</v>
      </c>
      <c r="K390">
        <v>63.3</v>
      </c>
      <c r="L390">
        <v>1</v>
      </c>
      <c r="M390">
        <v>95</v>
      </c>
      <c r="N390">
        <v>6.88</v>
      </c>
      <c r="O390">
        <v>95</v>
      </c>
      <c r="P390">
        <v>0.1</v>
      </c>
      <c r="Q390">
        <v>7813.8349900000003</v>
      </c>
      <c r="R390">
        <v>7348328</v>
      </c>
      <c r="S390">
        <v>2</v>
      </c>
      <c r="T390">
        <v>2</v>
      </c>
      <c r="U390">
        <v>0.77500000000000002</v>
      </c>
      <c r="V390">
        <v>14.2</v>
      </c>
      <c r="W390" t="e">
        <f ca="1">Data_Completeness(LifeExpectancyData[[#This Row],[Life expectancy]:[Schooling]])</f>
        <v>#NAME?</v>
      </c>
    </row>
    <row r="391" spans="1:23" x14ac:dyDescent="0.25">
      <c r="A391" t="s">
        <v>668</v>
      </c>
      <c r="B391">
        <v>2010</v>
      </c>
      <c r="C391" t="s">
        <v>651</v>
      </c>
      <c r="D391">
        <v>73.400000000000006</v>
      </c>
      <c r="E391">
        <v>147</v>
      </c>
      <c r="F391">
        <v>1</v>
      </c>
      <c r="G391">
        <v>10.8</v>
      </c>
      <c r="H391">
        <v>766.44548840000004</v>
      </c>
      <c r="I391">
        <v>95</v>
      </c>
      <c r="J391">
        <v>22004</v>
      </c>
      <c r="K391">
        <v>62.7</v>
      </c>
      <c r="L391">
        <v>1</v>
      </c>
      <c r="M391">
        <v>94</v>
      </c>
      <c r="N391">
        <v>7.24</v>
      </c>
      <c r="O391">
        <v>94</v>
      </c>
      <c r="P391">
        <v>0.1</v>
      </c>
      <c r="Q391">
        <v>6843.2632890000004</v>
      </c>
      <c r="R391">
        <v>7395599</v>
      </c>
      <c r="S391">
        <v>2</v>
      </c>
      <c r="T391">
        <v>2</v>
      </c>
      <c r="U391">
        <v>0.77</v>
      </c>
      <c r="V391">
        <v>13.9</v>
      </c>
      <c r="W391" t="e">
        <f ca="1">Data_Completeness(LifeExpectancyData[[#This Row],[Life expectancy]:[Schooling]])</f>
        <v>#NAME?</v>
      </c>
    </row>
    <row r="392" spans="1:23" x14ac:dyDescent="0.25">
      <c r="A392" t="s">
        <v>668</v>
      </c>
      <c r="B392">
        <v>2009</v>
      </c>
      <c r="C392" t="s">
        <v>651</v>
      </c>
      <c r="D392">
        <v>73.2</v>
      </c>
      <c r="E392">
        <v>152</v>
      </c>
      <c r="F392">
        <v>1</v>
      </c>
      <c r="G392">
        <v>10.93</v>
      </c>
      <c r="H392">
        <v>661.51443340000003</v>
      </c>
      <c r="I392">
        <v>96</v>
      </c>
      <c r="J392">
        <v>2249</v>
      </c>
      <c r="K392">
        <v>62.1</v>
      </c>
      <c r="L392">
        <v>1</v>
      </c>
      <c r="M392">
        <v>94</v>
      </c>
      <c r="N392">
        <v>6.78</v>
      </c>
      <c r="O392">
        <v>94</v>
      </c>
      <c r="P392">
        <v>0.1</v>
      </c>
      <c r="Q392">
        <v>6955.9877329999999</v>
      </c>
      <c r="R392">
        <v>7444443</v>
      </c>
      <c r="S392">
        <v>2</v>
      </c>
      <c r="T392">
        <v>2.1</v>
      </c>
      <c r="U392">
        <v>0.76800000000000002</v>
      </c>
      <c r="V392">
        <v>13.8</v>
      </c>
      <c r="W392" t="e">
        <f ca="1">Data_Completeness(LifeExpectancyData[[#This Row],[Life expectancy]:[Schooling]])</f>
        <v>#NAME?</v>
      </c>
    </row>
    <row r="393" spans="1:23" x14ac:dyDescent="0.25">
      <c r="A393" t="s">
        <v>668</v>
      </c>
      <c r="B393">
        <v>2008</v>
      </c>
      <c r="C393" t="s">
        <v>651</v>
      </c>
      <c r="D393">
        <v>72.900000000000006</v>
      </c>
      <c r="E393">
        <v>155</v>
      </c>
      <c r="F393">
        <v>1</v>
      </c>
      <c r="G393">
        <v>10.98</v>
      </c>
      <c r="H393">
        <v>107.9826127</v>
      </c>
      <c r="I393">
        <v>96</v>
      </c>
      <c r="J393">
        <v>1</v>
      </c>
      <c r="K393">
        <v>61.5</v>
      </c>
      <c r="L393">
        <v>1</v>
      </c>
      <c r="M393">
        <v>96</v>
      </c>
      <c r="N393">
        <v>6.61</v>
      </c>
      <c r="O393">
        <v>95</v>
      </c>
      <c r="P393">
        <v>0.1</v>
      </c>
      <c r="Q393">
        <v>7296.1224789999997</v>
      </c>
      <c r="R393">
        <v>7492561</v>
      </c>
      <c r="S393">
        <v>2.1</v>
      </c>
      <c r="T393">
        <v>2.1</v>
      </c>
      <c r="U393">
        <v>0.76100000000000001</v>
      </c>
      <c r="V393">
        <v>13.8</v>
      </c>
      <c r="W393" t="e">
        <f ca="1">Data_Completeness(LifeExpectancyData[[#This Row],[Life expectancy]:[Schooling]])</f>
        <v>#NAME?</v>
      </c>
    </row>
    <row r="394" spans="1:23" x14ac:dyDescent="0.25">
      <c r="A394" t="s">
        <v>668</v>
      </c>
      <c r="B394">
        <v>2007</v>
      </c>
      <c r="C394" t="s">
        <v>651</v>
      </c>
      <c r="D394">
        <v>72.599999999999994</v>
      </c>
      <c r="E394">
        <v>157</v>
      </c>
      <c r="F394">
        <v>1</v>
      </c>
      <c r="G394">
        <v>10.89</v>
      </c>
      <c r="H394">
        <v>591.51009780000004</v>
      </c>
      <c r="I394">
        <v>95</v>
      </c>
      <c r="J394">
        <v>1</v>
      </c>
      <c r="K394">
        <v>6.9</v>
      </c>
      <c r="L394">
        <v>1</v>
      </c>
      <c r="M394">
        <v>95</v>
      </c>
      <c r="N394">
        <v>6.41</v>
      </c>
      <c r="O394">
        <v>95</v>
      </c>
      <c r="P394">
        <v>0.1</v>
      </c>
      <c r="Q394">
        <v>5932.8996770000003</v>
      </c>
      <c r="R394">
        <v>7545338</v>
      </c>
      <c r="S394">
        <v>2.1</v>
      </c>
      <c r="T394">
        <v>2.2000000000000002</v>
      </c>
      <c r="U394">
        <v>0.755</v>
      </c>
      <c r="V394">
        <v>13.5</v>
      </c>
      <c r="W394" t="e">
        <f ca="1">Data_Completeness(LifeExpectancyData[[#This Row],[Life expectancy]:[Schooling]])</f>
        <v>#NAME?</v>
      </c>
    </row>
    <row r="395" spans="1:23" x14ac:dyDescent="0.25">
      <c r="A395" t="s">
        <v>668</v>
      </c>
      <c r="B395">
        <v>2006</v>
      </c>
      <c r="C395" t="s">
        <v>651</v>
      </c>
      <c r="D395">
        <v>72.2</v>
      </c>
      <c r="E395">
        <v>161</v>
      </c>
      <c r="F395">
        <v>1</v>
      </c>
      <c r="G395">
        <v>10.39</v>
      </c>
      <c r="H395">
        <v>508.63045879999999</v>
      </c>
      <c r="I395">
        <v>96</v>
      </c>
      <c r="J395">
        <v>1</v>
      </c>
      <c r="K395">
        <v>6.3</v>
      </c>
      <c r="L395">
        <v>1</v>
      </c>
      <c r="M395">
        <v>96</v>
      </c>
      <c r="N395">
        <v>6.67</v>
      </c>
      <c r="O395">
        <v>95</v>
      </c>
      <c r="P395">
        <v>0.1</v>
      </c>
      <c r="Q395">
        <v>4513.1362799999997</v>
      </c>
      <c r="R395">
        <v>76122</v>
      </c>
      <c r="S395">
        <v>2.2000000000000002</v>
      </c>
      <c r="T395">
        <v>2.2000000000000002</v>
      </c>
      <c r="U395">
        <v>0.75</v>
      </c>
      <c r="V395">
        <v>13.5</v>
      </c>
      <c r="W395" t="e">
        <f ca="1">Data_Completeness(LifeExpectancyData[[#This Row],[Life expectancy]:[Schooling]])</f>
        <v>#NAME?</v>
      </c>
    </row>
    <row r="396" spans="1:23" x14ac:dyDescent="0.25">
      <c r="A396" t="s">
        <v>668</v>
      </c>
      <c r="B396">
        <v>2005</v>
      </c>
      <c r="C396" t="s">
        <v>651</v>
      </c>
      <c r="D396">
        <v>72.099999999999994</v>
      </c>
      <c r="E396">
        <v>16</v>
      </c>
      <c r="F396">
        <v>1</v>
      </c>
      <c r="G396">
        <v>10.48</v>
      </c>
      <c r="H396">
        <v>456.34046569999998</v>
      </c>
      <c r="I396">
        <v>96</v>
      </c>
      <c r="J396">
        <v>3</v>
      </c>
      <c r="K396">
        <v>59.7</v>
      </c>
      <c r="L396">
        <v>1</v>
      </c>
      <c r="M396">
        <v>97</v>
      </c>
      <c r="N396">
        <v>7.8</v>
      </c>
      <c r="O396">
        <v>96</v>
      </c>
      <c r="P396">
        <v>0.1</v>
      </c>
      <c r="Q396">
        <v>3893.6899800000001</v>
      </c>
      <c r="R396">
        <v>7658972</v>
      </c>
      <c r="S396">
        <v>2.2000000000000002</v>
      </c>
      <c r="T396">
        <v>2.2999999999999998</v>
      </c>
      <c r="U396">
        <v>0.745</v>
      </c>
      <c r="V396">
        <v>13.5</v>
      </c>
      <c r="W396" t="e">
        <f ca="1">Data_Completeness(LifeExpectancyData[[#This Row],[Life expectancy]:[Schooling]])</f>
        <v>#NAME?</v>
      </c>
    </row>
    <row r="397" spans="1:23" x14ac:dyDescent="0.25">
      <c r="A397" t="s">
        <v>668</v>
      </c>
      <c r="B397">
        <v>2004</v>
      </c>
      <c r="C397" t="s">
        <v>651</v>
      </c>
      <c r="D397">
        <v>72.2</v>
      </c>
      <c r="E397">
        <v>157</v>
      </c>
      <c r="F397">
        <v>1</v>
      </c>
      <c r="G397">
        <v>10.96</v>
      </c>
      <c r="H397">
        <v>384.14730279999998</v>
      </c>
      <c r="I397">
        <v>94</v>
      </c>
      <c r="J397">
        <v>0</v>
      </c>
      <c r="K397">
        <v>59.1</v>
      </c>
      <c r="L397">
        <v>1</v>
      </c>
      <c r="M397">
        <v>94</v>
      </c>
      <c r="N397">
        <v>7.9</v>
      </c>
      <c r="O397">
        <v>95</v>
      </c>
      <c r="P397">
        <v>0.1</v>
      </c>
      <c r="Q397">
        <v>3381.5783700000002</v>
      </c>
      <c r="R397">
        <v>771686</v>
      </c>
      <c r="S397">
        <v>2.2999999999999998</v>
      </c>
      <c r="T397">
        <v>2.2999999999999998</v>
      </c>
      <c r="U397">
        <v>0.73799999999999999</v>
      </c>
      <c r="V397">
        <v>13.3</v>
      </c>
      <c r="W397" t="e">
        <f ca="1">Data_Completeness(LifeExpectancyData[[#This Row],[Life expectancy]:[Schooling]])</f>
        <v>#NAME?</v>
      </c>
    </row>
    <row r="398" spans="1:23" x14ac:dyDescent="0.25">
      <c r="A398" t="s">
        <v>668</v>
      </c>
      <c r="B398">
        <v>2003</v>
      </c>
      <c r="C398" t="s">
        <v>651</v>
      </c>
      <c r="D398">
        <v>72</v>
      </c>
      <c r="E398">
        <v>155</v>
      </c>
      <c r="F398">
        <v>1</v>
      </c>
      <c r="G398">
        <v>11.19</v>
      </c>
      <c r="H398">
        <v>32.386161029999997</v>
      </c>
      <c r="I398">
        <v>96</v>
      </c>
      <c r="J398">
        <v>0</v>
      </c>
      <c r="K398">
        <v>58.6</v>
      </c>
      <c r="L398">
        <v>1</v>
      </c>
      <c r="M398">
        <v>96</v>
      </c>
      <c r="N398">
        <v>7.43</v>
      </c>
      <c r="O398">
        <v>96</v>
      </c>
      <c r="P398">
        <v>0.1</v>
      </c>
      <c r="Q398">
        <v>271.46823999999998</v>
      </c>
      <c r="R398">
        <v>7775327</v>
      </c>
      <c r="S398">
        <v>2.2999999999999998</v>
      </c>
      <c r="T398">
        <v>2.4</v>
      </c>
      <c r="U398">
        <v>0.72899999999999998</v>
      </c>
      <c r="V398">
        <v>12.9</v>
      </c>
      <c r="W398" t="e">
        <f ca="1">Data_Completeness(LifeExpectancyData[[#This Row],[Life expectancy]:[Schooling]])</f>
        <v>#NAME?</v>
      </c>
    </row>
    <row r="399" spans="1:23" x14ac:dyDescent="0.25">
      <c r="A399" t="s">
        <v>668</v>
      </c>
      <c r="B399">
        <v>2002</v>
      </c>
      <c r="C399" t="s">
        <v>651</v>
      </c>
      <c r="D399">
        <v>71.8</v>
      </c>
      <c r="E399">
        <v>157</v>
      </c>
      <c r="F399">
        <v>1</v>
      </c>
      <c r="G399">
        <v>10.199999999999999</v>
      </c>
      <c r="H399">
        <v>33.267781339999999</v>
      </c>
      <c r="I399">
        <v>88</v>
      </c>
      <c r="J399">
        <v>0</v>
      </c>
      <c r="K399">
        <v>58.1</v>
      </c>
      <c r="L399">
        <v>1</v>
      </c>
      <c r="M399">
        <v>94</v>
      </c>
      <c r="N399">
        <v>7.41</v>
      </c>
      <c r="O399">
        <v>93</v>
      </c>
      <c r="P399">
        <v>0.1</v>
      </c>
      <c r="Q399">
        <v>287.53484300000002</v>
      </c>
      <c r="R399">
        <v>7837161</v>
      </c>
      <c r="S399">
        <v>2.4</v>
      </c>
      <c r="T399">
        <v>2.4</v>
      </c>
      <c r="U399">
        <v>0.72299999999999998</v>
      </c>
      <c r="V399">
        <v>12.9</v>
      </c>
      <c r="W399" t="e">
        <f ca="1">Data_Completeness(LifeExpectancyData[[#This Row],[Life expectancy]:[Schooling]])</f>
        <v>#NAME?</v>
      </c>
    </row>
    <row r="400" spans="1:23" x14ac:dyDescent="0.25">
      <c r="A400" t="s">
        <v>668</v>
      </c>
      <c r="B400">
        <v>2001</v>
      </c>
      <c r="C400" t="s">
        <v>651</v>
      </c>
      <c r="D400">
        <v>71.599999999999994</v>
      </c>
      <c r="E400">
        <v>16</v>
      </c>
      <c r="F400">
        <v>1</v>
      </c>
      <c r="G400">
        <v>10.72</v>
      </c>
      <c r="H400">
        <v>25.062628950000001</v>
      </c>
      <c r="I400">
        <v>93</v>
      </c>
      <c r="J400">
        <v>8</v>
      </c>
      <c r="K400">
        <v>57.5</v>
      </c>
      <c r="L400">
        <v>1</v>
      </c>
      <c r="M400">
        <v>94</v>
      </c>
      <c r="N400">
        <v>7.23</v>
      </c>
      <c r="O400">
        <v>94</v>
      </c>
      <c r="P400">
        <v>0.1</v>
      </c>
      <c r="Q400">
        <v>1764.97387</v>
      </c>
      <c r="R400">
        <v>89142</v>
      </c>
      <c r="S400">
        <v>2.4</v>
      </c>
      <c r="T400">
        <v>2.5</v>
      </c>
      <c r="U400">
        <v>0.71299999999999997</v>
      </c>
      <c r="V400">
        <v>12.9</v>
      </c>
      <c r="W400" t="e">
        <f ca="1">Data_Completeness(LifeExpectancyData[[#This Row],[Life expectancy]:[Schooling]])</f>
        <v>#NAME?</v>
      </c>
    </row>
    <row r="401" spans="1:23" x14ac:dyDescent="0.25">
      <c r="A401" t="s">
        <v>668</v>
      </c>
      <c r="B401">
        <v>2000</v>
      </c>
      <c r="C401" t="s">
        <v>651</v>
      </c>
      <c r="D401">
        <v>71.099999999999994</v>
      </c>
      <c r="E401">
        <v>163</v>
      </c>
      <c r="F401">
        <v>1</v>
      </c>
      <c r="G401">
        <v>9.69</v>
      </c>
      <c r="H401">
        <v>15.2357274</v>
      </c>
      <c r="I401">
        <v>94</v>
      </c>
      <c r="J401">
        <v>46</v>
      </c>
      <c r="K401">
        <v>57</v>
      </c>
      <c r="L401">
        <v>1</v>
      </c>
      <c r="M401">
        <v>94</v>
      </c>
      <c r="N401">
        <v>6.7</v>
      </c>
      <c r="O401">
        <v>93</v>
      </c>
      <c r="P401">
        <v>0.1</v>
      </c>
      <c r="Q401">
        <v>169.28586000000001</v>
      </c>
      <c r="R401">
        <v>817172</v>
      </c>
      <c r="S401">
        <v>2.5</v>
      </c>
      <c r="T401">
        <v>2.5</v>
      </c>
      <c r="U401">
        <v>0.70899999999999996</v>
      </c>
      <c r="V401">
        <v>12.9</v>
      </c>
      <c r="W401" t="e">
        <f ca="1">Data_Completeness(LifeExpectancyData[[#This Row],[Life expectancy]:[Schooling]])</f>
        <v>#NAME?</v>
      </c>
    </row>
    <row r="402" spans="1:23" x14ac:dyDescent="0.25">
      <c r="A402" t="s">
        <v>669</v>
      </c>
      <c r="B402">
        <v>2015</v>
      </c>
      <c r="C402" t="s">
        <v>643</v>
      </c>
      <c r="D402">
        <v>59.9</v>
      </c>
      <c r="E402">
        <v>26</v>
      </c>
      <c r="F402">
        <v>38</v>
      </c>
      <c r="H402">
        <v>0</v>
      </c>
      <c r="I402">
        <v>91</v>
      </c>
      <c r="J402">
        <v>99</v>
      </c>
      <c r="K402">
        <v>19.399999999999999</v>
      </c>
      <c r="L402">
        <v>61</v>
      </c>
      <c r="M402">
        <v>91</v>
      </c>
      <c r="O402">
        <v>91</v>
      </c>
      <c r="P402">
        <v>0.6</v>
      </c>
      <c r="Q402">
        <v>615.59222499999998</v>
      </c>
      <c r="R402">
        <v>1811624</v>
      </c>
      <c r="S402">
        <v>8</v>
      </c>
      <c r="T402">
        <v>7.5</v>
      </c>
      <c r="U402">
        <v>0.39900000000000002</v>
      </c>
      <c r="V402">
        <v>7.7</v>
      </c>
      <c r="W402" t="e">
        <f ca="1">Data_Completeness(LifeExpectancyData[[#This Row],[Life expectancy]:[Schooling]])</f>
        <v>#NAME?</v>
      </c>
    </row>
    <row r="403" spans="1:23" x14ac:dyDescent="0.25">
      <c r="A403" t="s">
        <v>669</v>
      </c>
      <c r="B403">
        <v>2014</v>
      </c>
      <c r="C403" t="s">
        <v>643</v>
      </c>
      <c r="D403">
        <v>59.3</v>
      </c>
      <c r="E403">
        <v>268</v>
      </c>
      <c r="F403">
        <v>39</v>
      </c>
      <c r="G403">
        <v>0.01</v>
      </c>
      <c r="H403">
        <v>8.3863395010000001</v>
      </c>
      <c r="I403">
        <v>91</v>
      </c>
      <c r="J403">
        <v>343</v>
      </c>
      <c r="K403">
        <v>18.8</v>
      </c>
      <c r="L403">
        <v>63</v>
      </c>
      <c r="M403">
        <v>91</v>
      </c>
      <c r="N403">
        <v>4.96</v>
      </c>
      <c r="O403">
        <v>91</v>
      </c>
      <c r="P403">
        <v>0.6</v>
      </c>
      <c r="Q403">
        <v>75.146411299999997</v>
      </c>
      <c r="R403">
        <v>17585977</v>
      </c>
      <c r="S403">
        <v>8.1999999999999993</v>
      </c>
      <c r="T403">
        <v>7.7</v>
      </c>
      <c r="U403">
        <v>0.39800000000000002</v>
      </c>
      <c r="V403">
        <v>7.7</v>
      </c>
      <c r="W403" t="e">
        <f ca="1">Data_Completeness(LifeExpectancyData[[#This Row],[Life expectancy]:[Schooling]])</f>
        <v>#NAME?</v>
      </c>
    </row>
    <row r="404" spans="1:23" x14ac:dyDescent="0.25">
      <c r="A404" t="s">
        <v>669</v>
      </c>
      <c r="B404">
        <v>2013</v>
      </c>
      <c r="C404" t="s">
        <v>643</v>
      </c>
      <c r="D404">
        <v>59</v>
      </c>
      <c r="E404">
        <v>27</v>
      </c>
      <c r="F404">
        <v>40</v>
      </c>
      <c r="G404">
        <v>4.6399999999999997</v>
      </c>
      <c r="H404">
        <v>88.970402140000004</v>
      </c>
      <c r="I404">
        <v>88</v>
      </c>
      <c r="J404">
        <v>375</v>
      </c>
      <c r="K404">
        <v>18.2</v>
      </c>
      <c r="L404">
        <v>66</v>
      </c>
      <c r="M404">
        <v>89</v>
      </c>
      <c r="N404">
        <v>5.91</v>
      </c>
      <c r="O404">
        <v>88</v>
      </c>
      <c r="P404">
        <v>0.7</v>
      </c>
      <c r="Q404">
        <v>699.45284700000002</v>
      </c>
      <c r="R404">
        <v>1772723</v>
      </c>
      <c r="S404">
        <v>8.4</v>
      </c>
      <c r="T404">
        <v>7.9</v>
      </c>
      <c r="U404">
        <v>0.39200000000000002</v>
      </c>
      <c r="V404">
        <v>7.5</v>
      </c>
      <c r="W404" t="e">
        <f ca="1">Data_Completeness(LifeExpectancyData[[#This Row],[Life expectancy]:[Schooling]])</f>
        <v>#NAME?</v>
      </c>
    </row>
    <row r="405" spans="1:23" x14ac:dyDescent="0.25">
      <c r="A405" t="s">
        <v>669</v>
      </c>
      <c r="B405">
        <v>2012</v>
      </c>
      <c r="C405" t="s">
        <v>643</v>
      </c>
      <c r="D405">
        <v>58.6</v>
      </c>
      <c r="E405">
        <v>271</v>
      </c>
      <c r="F405">
        <v>41</v>
      </c>
      <c r="G405">
        <v>4.75</v>
      </c>
      <c r="H405">
        <v>78.769873630000006</v>
      </c>
      <c r="I405">
        <v>9</v>
      </c>
      <c r="J405">
        <v>7362</v>
      </c>
      <c r="K405">
        <v>17.7</v>
      </c>
      <c r="L405">
        <v>68</v>
      </c>
      <c r="M405">
        <v>9</v>
      </c>
      <c r="N405">
        <v>5.33</v>
      </c>
      <c r="O405">
        <v>9</v>
      </c>
      <c r="P405">
        <v>0.8</v>
      </c>
      <c r="Q405">
        <v>673.82270000000005</v>
      </c>
      <c r="R405">
        <v>16571216</v>
      </c>
      <c r="S405">
        <v>8.6</v>
      </c>
      <c r="T405">
        <v>8.1</v>
      </c>
      <c r="U405">
        <v>0.38400000000000001</v>
      </c>
      <c r="V405">
        <v>7.2</v>
      </c>
      <c r="W405" t="e">
        <f ca="1">Data_Completeness(LifeExpectancyData[[#This Row],[Life expectancy]:[Schooling]])</f>
        <v>#NAME?</v>
      </c>
    </row>
    <row r="406" spans="1:23" x14ac:dyDescent="0.25">
      <c r="A406" t="s">
        <v>669</v>
      </c>
      <c r="B406">
        <v>2011</v>
      </c>
      <c r="C406" t="s">
        <v>643</v>
      </c>
      <c r="D406">
        <v>58.1</v>
      </c>
      <c r="E406">
        <v>275</v>
      </c>
      <c r="F406">
        <v>42</v>
      </c>
      <c r="G406">
        <v>4.51</v>
      </c>
      <c r="H406">
        <v>85.555929059999997</v>
      </c>
      <c r="I406">
        <v>91</v>
      </c>
      <c r="J406">
        <v>860</v>
      </c>
      <c r="K406">
        <v>17.100000000000001</v>
      </c>
      <c r="L406">
        <v>71</v>
      </c>
      <c r="M406">
        <v>9</v>
      </c>
      <c r="N406">
        <v>5.17</v>
      </c>
      <c r="O406">
        <v>91</v>
      </c>
      <c r="P406">
        <v>0.9</v>
      </c>
      <c r="Q406">
        <v>666.84278300000005</v>
      </c>
      <c r="R406">
        <v>168194</v>
      </c>
      <c r="S406">
        <v>8.8000000000000007</v>
      </c>
      <c r="T406">
        <v>8.4</v>
      </c>
      <c r="U406">
        <v>0.377</v>
      </c>
      <c r="V406">
        <v>6.7</v>
      </c>
      <c r="W406" t="e">
        <f ca="1">Data_Completeness(LifeExpectancyData[[#This Row],[Life expectancy]:[Schooling]])</f>
        <v>#NAME?</v>
      </c>
    </row>
    <row r="407" spans="1:23" x14ac:dyDescent="0.25">
      <c r="A407" t="s">
        <v>669</v>
      </c>
      <c r="B407">
        <v>2010</v>
      </c>
      <c r="C407" t="s">
        <v>643</v>
      </c>
      <c r="D407">
        <v>57.5</v>
      </c>
      <c r="E407">
        <v>279</v>
      </c>
      <c r="F407">
        <v>43</v>
      </c>
      <c r="G407">
        <v>4.55</v>
      </c>
      <c r="H407">
        <v>90.460182360000005</v>
      </c>
      <c r="I407">
        <v>91</v>
      </c>
      <c r="J407">
        <v>2511</v>
      </c>
      <c r="K407">
        <v>16.600000000000001</v>
      </c>
      <c r="L407">
        <v>74</v>
      </c>
      <c r="M407">
        <v>9</v>
      </c>
      <c r="N407">
        <v>7.17</v>
      </c>
      <c r="O407">
        <v>91</v>
      </c>
      <c r="P407">
        <v>1</v>
      </c>
      <c r="Q407">
        <v>575.44645270000001</v>
      </c>
      <c r="R407">
        <v>1565217</v>
      </c>
      <c r="S407">
        <v>9</v>
      </c>
      <c r="T407">
        <v>8.6</v>
      </c>
      <c r="U407">
        <v>0.36499999999999999</v>
      </c>
      <c r="V407">
        <v>6.3</v>
      </c>
      <c r="W407" t="e">
        <f ca="1">Data_Completeness(LifeExpectancyData[[#This Row],[Life expectancy]:[Schooling]])</f>
        <v>#NAME?</v>
      </c>
    </row>
    <row r="408" spans="1:23" x14ac:dyDescent="0.25">
      <c r="A408" t="s">
        <v>669</v>
      </c>
      <c r="B408">
        <v>2009</v>
      </c>
      <c r="C408" t="s">
        <v>643</v>
      </c>
      <c r="D408">
        <v>56.9</v>
      </c>
      <c r="E408">
        <v>283</v>
      </c>
      <c r="F408">
        <v>44</v>
      </c>
      <c r="G408">
        <v>4.55</v>
      </c>
      <c r="H408">
        <v>81.143047050000007</v>
      </c>
      <c r="I408">
        <v>92</v>
      </c>
      <c r="J408">
        <v>54118</v>
      </c>
      <c r="K408">
        <v>16.100000000000001</v>
      </c>
      <c r="L408">
        <v>77</v>
      </c>
      <c r="M408">
        <v>91</v>
      </c>
      <c r="N408">
        <v>7.41</v>
      </c>
      <c r="O408">
        <v>92</v>
      </c>
      <c r="P408">
        <v>1.1000000000000001</v>
      </c>
      <c r="Q408">
        <v>552.74555210000005</v>
      </c>
      <c r="R408">
        <v>1514199</v>
      </c>
      <c r="S408">
        <v>9.3000000000000007</v>
      </c>
      <c r="T408">
        <v>8.8000000000000007</v>
      </c>
      <c r="U408">
        <v>0.35599999999999998</v>
      </c>
      <c r="V408">
        <v>5.9</v>
      </c>
      <c r="W408" t="e">
        <f ca="1">Data_Completeness(LifeExpectancyData[[#This Row],[Life expectancy]:[Schooling]])</f>
        <v>#NAME?</v>
      </c>
    </row>
    <row r="409" spans="1:23" x14ac:dyDescent="0.25">
      <c r="A409" t="s">
        <v>669</v>
      </c>
      <c r="B409">
        <v>2008</v>
      </c>
      <c r="C409" t="s">
        <v>643</v>
      </c>
      <c r="D409">
        <v>56.1</v>
      </c>
      <c r="E409">
        <v>288</v>
      </c>
      <c r="F409">
        <v>45</v>
      </c>
      <c r="G409">
        <v>4.5</v>
      </c>
      <c r="H409">
        <v>107.79883390000001</v>
      </c>
      <c r="I409">
        <v>93</v>
      </c>
      <c r="J409">
        <v>395</v>
      </c>
      <c r="K409">
        <v>15.6</v>
      </c>
      <c r="L409">
        <v>80</v>
      </c>
      <c r="M409">
        <v>92</v>
      </c>
      <c r="N409">
        <v>6.77</v>
      </c>
      <c r="O409">
        <v>93</v>
      </c>
      <c r="P409">
        <v>1.5</v>
      </c>
      <c r="Q409">
        <v>569.76127840000004</v>
      </c>
      <c r="R409">
        <v>14689726</v>
      </c>
      <c r="S409">
        <v>9.5</v>
      </c>
      <c r="T409">
        <v>9.1</v>
      </c>
      <c r="U409">
        <v>0.34499999999999997</v>
      </c>
      <c r="V409">
        <v>5.4</v>
      </c>
      <c r="W409" t="e">
        <f ca="1">Data_Completeness(LifeExpectancyData[[#This Row],[Life expectancy]:[Schooling]])</f>
        <v>#NAME?</v>
      </c>
    </row>
    <row r="410" spans="1:23" x14ac:dyDescent="0.25">
      <c r="A410" t="s">
        <v>669</v>
      </c>
      <c r="B410">
        <v>2007</v>
      </c>
      <c r="C410" t="s">
        <v>643</v>
      </c>
      <c r="D410">
        <v>55.3</v>
      </c>
      <c r="E410">
        <v>293</v>
      </c>
      <c r="F410">
        <v>46</v>
      </c>
      <c r="G410">
        <v>4.58</v>
      </c>
      <c r="H410">
        <v>73.927305829999995</v>
      </c>
      <c r="I410">
        <v>89</v>
      </c>
      <c r="J410">
        <v>12</v>
      </c>
      <c r="K410">
        <v>15.1</v>
      </c>
      <c r="L410">
        <v>83</v>
      </c>
      <c r="M410">
        <v>93</v>
      </c>
      <c r="N410">
        <v>6.63</v>
      </c>
      <c r="O410">
        <v>89</v>
      </c>
      <c r="P410">
        <v>1.7</v>
      </c>
      <c r="Q410">
        <v>475.11122</v>
      </c>
      <c r="R410">
        <v>1425221</v>
      </c>
      <c r="S410">
        <v>9.8000000000000007</v>
      </c>
      <c r="T410">
        <v>9.3000000000000007</v>
      </c>
      <c r="U410">
        <v>0.33400000000000002</v>
      </c>
      <c r="V410">
        <v>4.9000000000000004</v>
      </c>
      <c r="W410" t="e">
        <f ca="1">Data_Completeness(LifeExpectancyData[[#This Row],[Life expectancy]:[Schooling]])</f>
        <v>#NAME?</v>
      </c>
    </row>
    <row r="411" spans="1:23" x14ac:dyDescent="0.25">
      <c r="A411" t="s">
        <v>669</v>
      </c>
      <c r="B411">
        <v>2006</v>
      </c>
      <c r="C411" t="s">
        <v>643</v>
      </c>
      <c r="D411">
        <v>54.3</v>
      </c>
      <c r="E411">
        <v>32</v>
      </c>
      <c r="F411">
        <v>47</v>
      </c>
      <c r="G411">
        <v>4.7300000000000004</v>
      </c>
      <c r="H411">
        <v>64.240252080000005</v>
      </c>
      <c r="I411">
        <v>76</v>
      </c>
      <c r="J411">
        <v>125</v>
      </c>
      <c r="K411">
        <v>14.6</v>
      </c>
      <c r="L411">
        <v>86</v>
      </c>
      <c r="M411">
        <v>94</v>
      </c>
      <c r="N411">
        <v>6.58</v>
      </c>
      <c r="O411">
        <v>86</v>
      </c>
      <c r="P411">
        <v>2</v>
      </c>
      <c r="Q411">
        <v>422.63323739999998</v>
      </c>
      <c r="R411">
        <v>13829177</v>
      </c>
      <c r="S411">
        <v>1</v>
      </c>
      <c r="T411">
        <v>9.6</v>
      </c>
      <c r="U411">
        <v>0.32500000000000001</v>
      </c>
      <c r="V411">
        <v>4.7</v>
      </c>
      <c r="W411" t="e">
        <f ca="1">Data_Completeness(LifeExpectancyData[[#This Row],[Life expectancy]:[Schooling]])</f>
        <v>#NAME?</v>
      </c>
    </row>
    <row r="412" spans="1:23" x14ac:dyDescent="0.25">
      <c r="A412" t="s">
        <v>669</v>
      </c>
      <c r="B412">
        <v>2005</v>
      </c>
      <c r="C412" t="s">
        <v>643</v>
      </c>
      <c r="D412">
        <v>53.3</v>
      </c>
      <c r="E412">
        <v>313</v>
      </c>
      <c r="F412">
        <v>48</v>
      </c>
      <c r="G412">
        <v>4.88</v>
      </c>
      <c r="H412">
        <v>8.7699893289999995</v>
      </c>
      <c r="J412">
        <v>253</v>
      </c>
      <c r="K412">
        <v>14.2</v>
      </c>
      <c r="L412">
        <v>89</v>
      </c>
      <c r="M412">
        <v>94</v>
      </c>
      <c r="N412">
        <v>6.87</v>
      </c>
      <c r="O412">
        <v>82</v>
      </c>
      <c r="P412">
        <v>2.2999999999999998</v>
      </c>
      <c r="Q412">
        <v>46.998871000000001</v>
      </c>
      <c r="R412">
        <v>1342193</v>
      </c>
      <c r="S412">
        <v>1.3</v>
      </c>
      <c r="T412">
        <v>9.8000000000000007</v>
      </c>
      <c r="U412">
        <v>0</v>
      </c>
      <c r="V412">
        <v>4.3</v>
      </c>
      <c r="W412" t="e">
        <f ca="1">Data_Completeness(LifeExpectancyData[[#This Row],[Life expectancy]:[Schooling]])</f>
        <v>#NAME?</v>
      </c>
    </row>
    <row r="413" spans="1:23" x14ac:dyDescent="0.25">
      <c r="A413" t="s">
        <v>669</v>
      </c>
      <c r="B413">
        <v>2004</v>
      </c>
      <c r="C413" t="s">
        <v>643</v>
      </c>
      <c r="D413">
        <v>52.4</v>
      </c>
      <c r="E413">
        <v>323</v>
      </c>
      <c r="F413">
        <v>49</v>
      </c>
      <c r="G413">
        <v>4.54</v>
      </c>
      <c r="H413">
        <v>56.961080889999998</v>
      </c>
      <c r="J413">
        <v>77</v>
      </c>
      <c r="K413">
        <v>13.7</v>
      </c>
      <c r="L413">
        <v>91</v>
      </c>
      <c r="M413">
        <v>83</v>
      </c>
      <c r="N413">
        <v>6.45</v>
      </c>
      <c r="O413">
        <v>79</v>
      </c>
      <c r="P413">
        <v>2.5</v>
      </c>
      <c r="Q413">
        <v>371.32386500000001</v>
      </c>
      <c r="R413">
        <v>133569</v>
      </c>
      <c r="S413">
        <v>1.5</v>
      </c>
      <c r="T413">
        <v>1.1000000000000001</v>
      </c>
      <c r="U413">
        <v>0</v>
      </c>
      <c r="V413">
        <v>3.9</v>
      </c>
      <c r="W413" t="e">
        <f ca="1">Data_Completeness(LifeExpectancyData[[#This Row],[Life expectancy]:[Schooling]])</f>
        <v>#NAME?</v>
      </c>
    </row>
    <row r="414" spans="1:23" x14ac:dyDescent="0.25">
      <c r="A414" t="s">
        <v>669</v>
      </c>
      <c r="B414">
        <v>2003</v>
      </c>
      <c r="C414" t="s">
        <v>643</v>
      </c>
      <c r="D414">
        <v>51.6</v>
      </c>
      <c r="E414">
        <v>332</v>
      </c>
      <c r="F414">
        <v>49</v>
      </c>
      <c r="G414">
        <v>4.58</v>
      </c>
      <c r="H414">
        <v>41.60951275</v>
      </c>
      <c r="J414">
        <v>2946</v>
      </c>
      <c r="K414">
        <v>13.3</v>
      </c>
      <c r="L414">
        <v>92</v>
      </c>
      <c r="M414">
        <v>83</v>
      </c>
      <c r="N414">
        <v>5.61</v>
      </c>
      <c r="O414">
        <v>79</v>
      </c>
      <c r="P414">
        <v>2.9</v>
      </c>
      <c r="Q414">
        <v>332.34435100000002</v>
      </c>
      <c r="R414">
        <v>12654621</v>
      </c>
      <c r="S414">
        <v>1.7</v>
      </c>
      <c r="T414">
        <v>1.3</v>
      </c>
      <c r="U414">
        <v>0</v>
      </c>
      <c r="V414">
        <v>3.8</v>
      </c>
      <c r="W414" t="e">
        <f ca="1">Data_Completeness(LifeExpectancyData[[#This Row],[Life expectancy]:[Schooling]])</f>
        <v>#NAME?</v>
      </c>
    </row>
    <row r="415" spans="1:23" x14ac:dyDescent="0.25">
      <c r="A415" t="s">
        <v>669</v>
      </c>
      <c r="B415">
        <v>2002</v>
      </c>
      <c r="C415" t="s">
        <v>643</v>
      </c>
      <c r="D415">
        <v>51</v>
      </c>
      <c r="E415">
        <v>338</v>
      </c>
      <c r="F415">
        <v>49</v>
      </c>
      <c r="G415">
        <v>4.53</v>
      </c>
      <c r="H415">
        <v>3.1955668309999998</v>
      </c>
      <c r="J415">
        <v>1744</v>
      </c>
      <c r="K415">
        <v>12.9</v>
      </c>
      <c r="L415">
        <v>93</v>
      </c>
      <c r="M415">
        <v>69</v>
      </c>
      <c r="N415">
        <v>5.26</v>
      </c>
      <c r="O415">
        <v>69</v>
      </c>
      <c r="P415">
        <v>3.2</v>
      </c>
      <c r="Q415">
        <v>26.7635413</v>
      </c>
      <c r="R415">
        <v>122931</v>
      </c>
      <c r="S415">
        <v>11</v>
      </c>
      <c r="T415">
        <v>1.6</v>
      </c>
      <c r="U415">
        <v>0</v>
      </c>
      <c r="V415">
        <v>3.6</v>
      </c>
      <c r="W415" t="e">
        <f ca="1">Data_Completeness(LifeExpectancyData[[#This Row],[Life expectancy]:[Schooling]])</f>
        <v>#NAME?</v>
      </c>
    </row>
    <row r="416" spans="1:23" x14ac:dyDescent="0.25">
      <c r="A416" t="s">
        <v>669</v>
      </c>
      <c r="B416">
        <v>2001</v>
      </c>
      <c r="C416" t="s">
        <v>643</v>
      </c>
      <c r="D416">
        <v>56</v>
      </c>
      <c r="E416">
        <v>344</v>
      </c>
      <c r="F416">
        <v>48</v>
      </c>
      <c r="G416">
        <v>4.5599999999999996</v>
      </c>
      <c r="H416">
        <v>23.1016899</v>
      </c>
      <c r="J416">
        <v>4174</v>
      </c>
      <c r="K416">
        <v>12.5</v>
      </c>
      <c r="L416">
        <v>93</v>
      </c>
      <c r="M416">
        <v>62</v>
      </c>
      <c r="N416">
        <v>4.8499999999999996</v>
      </c>
      <c r="O416">
        <v>62</v>
      </c>
      <c r="P416">
        <v>3.6</v>
      </c>
      <c r="Q416">
        <v>235.4912324</v>
      </c>
      <c r="R416">
        <v>11944587</v>
      </c>
      <c r="S416">
        <v>11.2</v>
      </c>
      <c r="T416">
        <v>1.8</v>
      </c>
      <c r="U416">
        <v>0</v>
      </c>
      <c r="V416">
        <v>3.5</v>
      </c>
      <c r="W416" t="e">
        <f ca="1">Data_Completeness(LifeExpectancyData[[#This Row],[Life expectancy]:[Schooling]])</f>
        <v>#NAME?</v>
      </c>
    </row>
    <row r="417" spans="1:23" x14ac:dyDescent="0.25">
      <c r="A417" t="s">
        <v>669</v>
      </c>
      <c r="B417">
        <v>2000</v>
      </c>
      <c r="C417" t="s">
        <v>643</v>
      </c>
      <c r="D417">
        <v>51</v>
      </c>
      <c r="E417">
        <v>348</v>
      </c>
      <c r="F417">
        <v>48</v>
      </c>
      <c r="G417">
        <v>3.71</v>
      </c>
      <c r="H417">
        <v>19.839295969999998</v>
      </c>
      <c r="J417">
        <v>6074</v>
      </c>
      <c r="K417">
        <v>12.2</v>
      </c>
      <c r="L417">
        <v>92</v>
      </c>
      <c r="M417">
        <v>45</v>
      </c>
      <c r="N417">
        <v>5.6</v>
      </c>
      <c r="O417">
        <v>45</v>
      </c>
      <c r="P417">
        <v>4</v>
      </c>
      <c r="Q417">
        <v>226.47598139999999</v>
      </c>
      <c r="R417">
        <v>1167942</v>
      </c>
      <c r="S417">
        <v>11.4</v>
      </c>
      <c r="T417">
        <v>11.1</v>
      </c>
      <c r="U417">
        <v>0</v>
      </c>
      <c r="V417">
        <v>3.4</v>
      </c>
      <c r="W417" t="e">
        <f ca="1">Data_Completeness(LifeExpectancyData[[#This Row],[Life expectancy]:[Schooling]])</f>
        <v>#NAME?</v>
      </c>
    </row>
    <row r="418" spans="1:23" x14ac:dyDescent="0.25">
      <c r="A418" t="s">
        <v>670</v>
      </c>
      <c r="B418">
        <v>2015</v>
      </c>
      <c r="C418" t="s">
        <v>643</v>
      </c>
      <c r="D418">
        <v>59.6</v>
      </c>
      <c r="E418">
        <v>288</v>
      </c>
      <c r="F418">
        <v>21</v>
      </c>
      <c r="H418">
        <v>0</v>
      </c>
      <c r="I418">
        <v>94</v>
      </c>
      <c r="J418">
        <v>9</v>
      </c>
      <c r="K418">
        <v>18.7</v>
      </c>
      <c r="L418">
        <v>31</v>
      </c>
      <c r="M418">
        <v>94</v>
      </c>
      <c r="O418">
        <v>94</v>
      </c>
      <c r="P418">
        <v>0.7</v>
      </c>
      <c r="Q418">
        <v>33.681223000000003</v>
      </c>
      <c r="R418">
        <v>119927</v>
      </c>
      <c r="S418">
        <v>7.3</v>
      </c>
      <c r="T418">
        <v>7.2</v>
      </c>
      <c r="U418">
        <v>0.40600000000000003</v>
      </c>
      <c r="V418">
        <v>10.6</v>
      </c>
      <c r="W418" t="e">
        <f ca="1">Data_Completeness(LifeExpectancyData[[#This Row],[Life expectancy]:[Schooling]])</f>
        <v>#NAME?</v>
      </c>
    </row>
    <row r="419" spans="1:23" x14ac:dyDescent="0.25">
      <c r="A419" t="s">
        <v>670</v>
      </c>
      <c r="B419">
        <v>2014</v>
      </c>
      <c r="C419" t="s">
        <v>643</v>
      </c>
      <c r="D419">
        <v>59.1</v>
      </c>
      <c r="E419">
        <v>297</v>
      </c>
      <c r="F419">
        <v>22</v>
      </c>
      <c r="G419">
        <v>0.01</v>
      </c>
      <c r="H419">
        <v>41.251590380000003</v>
      </c>
      <c r="I419">
        <v>95</v>
      </c>
      <c r="J419">
        <v>0</v>
      </c>
      <c r="K419">
        <v>18.2</v>
      </c>
      <c r="L419">
        <v>32</v>
      </c>
      <c r="M419">
        <v>95</v>
      </c>
      <c r="N419">
        <v>7.54</v>
      </c>
      <c r="O419">
        <v>95</v>
      </c>
      <c r="P419">
        <v>0.7</v>
      </c>
      <c r="Q419">
        <v>312.7489794</v>
      </c>
      <c r="R419">
        <v>989179</v>
      </c>
      <c r="S419">
        <v>7.4</v>
      </c>
      <c r="T419">
        <v>7.3</v>
      </c>
      <c r="U419">
        <v>0.40400000000000003</v>
      </c>
      <c r="V419">
        <v>10.6</v>
      </c>
      <c r="W419" t="e">
        <f ca="1">Data_Completeness(LifeExpectancyData[[#This Row],[Life expectancy]:[Schooling]])</f>
        <v>#NAME?</v>
      </c>
    </row>
    <row r="420" spans="1:23" x14ac:dyDescent="0.25">
      <c r="A420" t="s">
        <v>670</v>
      </c>
      <c r="B420">
        <v>2013</v>
      </c>
      <c r="C420" t="s">
        <v>643</v>
      </c>
      <c r="D420">
        <v>58.6</v>
      </c>
      <c r="E420">
        <v>33</v>
      </c>
      <c r="F420">
        <v>22</v>
      </c>
      <c r="G420">
        <v>0.01</v>
      </c>
      <c r="H420">
        <v>40.151284580000002</v>
      </c>
      <c r="I420">
        <v>96</v>
      </c>
      <c r="J420">
        <v>0</v>
      </c>
      <c r="K420">
        <v>17.600000000000001</v>
      </c>
      <c r="L420">
        <v>32</v>
      </c>
      <c r="M420">
        <v>96</v>
      </c>
      <c r="N420">
        <v>8.3000000000000007</v>
      </c>
      <c r="O420">
        <v>96</v>
      </c>
      <c r="P420">
        <v>1</v>
      </c>
      <c r="Q420">
        <v>282.75552520000002</v>
      </c>
      <c r="R420">
        <v>96186</v>
      </c>
      <c r="S420">
        <v>7.4</v>
      </c>
      <c r="T420">
        <v>7.4</v>
      </c>
      <c r="U420">
        <v>0.39800000000000002</v>
      </c>
      <c r="V420">
        <v>10.5</v>
      </c>
      <c r="W420" t="e">
        <f ca="1">Data_Completeness(LifeExpectancyData[[#This Row],[Life expectancy]:[Schooling]])</f>
        <v>#NAME?</v>
      </c>
    </row>
    <row r="421" spans="1:23" x14ac:dyDescent="0.25">
      <c r="A421" t="s">
        <v>670</v>
      </c>
      <c r="B421">
        <v>2012</v>
      </c>
      <c r="C421" t="s">
        <v>643</v>
      </c>
      <c r="D421">
        <v>58</v>
      </c>
      <c r="E421">
        <v>312</v>
      </c>
      <c r="F421">
        <v>22</v>
      </c>
      <c r="G421">
        <v>0.01</v>
      </c>
      <c r="H421">
        <v>38.731705050000002</v>
      </c>
      <c r="I421">
        <v>96</v>
      </c>
      <c r="J421">
        <v>49</v>
      </c>
      <c r="K421">
        <v>17.100000000000001</v>
      </c>
      <c r="L421">
        <v>33</v>
      </c>
      <c r="M421">
        <v>96</v>
      </c>
      <c r="N421">
        <v>8.2100000000000009</v>
      </c>
      <c r="O421">
        <v>96</v>
      </c>
      <c r="P421">
        <v>1.2</v>
      </c>
      <c r="Q421">
        <v>265.28565099999997</v>
      </c>
      <c r="R421">
        <v>931971</v>
      </c>
      <c r="S421">
        <v>7.5</v>
      </c>
      <c r="T421">
        <v>7.5</v>
      </c>
      <c r="U421">
        <v>0.39300000000000002</v>
      </c>
      <c r="V421">
        <v>10.3</v>
      </c>
      <c r="W421" t="e">
        <f ca="1">Data_Completeness(LifeExpectancyData[[#This Row],[Life expectancy]:[Schooling]])</f>
        <v>#NAME?</v>
      </c>
    </row>
    <row r="422" spans="1:23" x14ac:dyDescent="0.25">
      <c r="A422" t="s">
        <v>670</v>
      </c>
      <c r="B422">
        <v>2011</v>
      </c>
      <c r="C422" t="s">
        <v>643</v>
      </c>
      <c r="D422">
        <v>57.4</v>
      </c>
      <c r="E422">
        <v>321</v>
      </c>
      <c r="F422">
        <v>22</v>
      </c>
      <c r="G422">
        <v>4.16</v>
      </c>
      <c r="H422">
        <v>3.595980333</v>
      </c>
      <c r="I422">
        <v>96</v>
      </c>
      <c r="J422">
        <v>129</v>
      </c>
      <c r="K422">
        <v>16.600000000000001</v>
      </c>
      <c r="L422">
        <v>33</v>
      </c>
      <c r="M422">
        <v>95</v>
      </c>
      <c r="N422">
        <v>8.58</v>
      </c>
      <c r="O422">
        <v>96</v>
      </c>
      <c r="P422">
        <v>1.5</v>
      </c>
      <c r="Q422">
        <v>26.479973000000001</v>
      </c>
      <c r="R422">
        <v>94358</v>
      </c>
      <c r="S422">
        <v>7.6</v>
      </c>
      <c r="T422">
        <v>7.6</v>
      </c>
      <c r="U422">
        <v>0.38500000000000001</v>
      </c>
      <c r="V422">
        <v>9.9</v>
      </c>
      <c r="W422" t="e">
        <f ca="1">Data_Completeness(LifeExpectancyData[[#This Row],[Life expectancy]:[Schooling]])</f>
        <v>#NAME?</v>
      </c>
    </row>
    <row r="423" spans="1:23" x14ac:dyDescent="0.25">
      <c r="A423" t="s">
        <v>670</v>
      </c>
      <c r="B423">
        <v>2010</v>
      </c>
      <c r="C423" t="s">
        <v>643</v>
      </c>
      <c r="D423">
        <v>56.8</v>
      </c>
      <c r="E423">
        <v>33</v>
      </c>
      <c r="F423">
        <v>23</v>
      </c>
      <c r="G423">
        <v>4.16</v>
      </c>
      <c r="H423">
        <v>31.14187566</v>
      </c>
      <c r="I423">
        <v>96</v>
      </c>
      <c r="J423">
        <v>495</v>
      </c>
      <c r="K423">
        <v>16.100000000000001</v>
      </c>
      <c r="L423">
        <v>34</v>
      </c>
      <c r="M423">
        <v>94</v>
      </c>
      <c r="N423">
        <v>8.82</v>
      </c>
      <c r="O423">
        <v>96</v>
      </c>
      <c r="P423">
        <v>1.9</v>
      </c>
      <c r="Q423">
        <v>231.19432560000001</v>
      </c>
      <c r="R423">
        <v>876693</v>
      </c>
      <c r="S423">
        <v>7.7</v>
      </c>
      <c r="T423">
        <v>7.7</v>
      </c>
      <c r="U423">
        <v>0.36099999999999999</v>
      </c>
      <c r="V423">
        <v>9.3000000000000007</v>
      </c>
      <c r="W423" t="e">
        <f ca="1">Data_Completeness(LifeExpectancyData[[#This Row],[Life expectancy]:[Schooling]])</f>
        <v>#NAME?</v>
      </c>
    </row>
    <row r="424" spans="1:23" x14ac:dyDescent="0.25">
      <c r="A424" t="s">
        <v>670</v>
      </c>
      <c r="B424">
        <v>2009</v>
      </c>
      <c r="C424" t="s">
        <v>643</v>
      </c>
      <c r="D424">
        <v>56.2</v>
      </c>
      <c r="E424">
        <v>338</v>
      </c>
      <c r="F424">
        <v>23</v>
      </c>
      <c r="G424">
        <v>4.05</v>
      </c>
      <c r="H424">
        <v>2.0304946730000002</v>
      </c>
      <c r="I424">
        <v>94</v>
      </c>
      <c r="J424">
        <v>305</v>
      </c>
      <c r="K424">
        <v>15.7</v>
      </c>
      <c r="L424">
        <v>34</v>
      </c>
      <c r="M424">
        <v>96</v>
      </c>
      <c r="N424">
        <v>6.96</v>
      </c>
      <c r="O424">
        <v>94</v>
      </c>
      <c r="P424">
        <v>2.4</v>
      </c>
      <c r="Q424">
        <v>24.944652000000001</v>
      </c>
      <c r="R424">
        <v>848931</v>
      </c>
      <c r="S424">
        <v>7.8</v>
      </c>
      <c r="T424">
        <v>7.8</v>
      </c>
      <c r="U424">
        <v>0.33600000000000002</v>
      </c>
      <c r="V424">
        <v>8.6</v>
      </c>
      <c r="W424" t="e">
        <f ca="1">Data_Completeness(LifeExpectancyData[[#This Row],[Life expectancy]:[Schooling]])</f>
        <v>#NAME?</v>
      </c>
    </row>
    <row r="425" spans="1:23" x14ac:dyDescent="0.25">
      <c r="A425" t="s">
        <v>670</v>
      </c>
      <c r="B425">
        <v>2008</v>
      </c>
      <c r="C425" t="s">
        <v>643</v>
      </c>
      <c r="D425">
        <v>55.3</v>
      </c>
      <c r="E425">
        <v>35</v>
      </c>
      <c r="F425">
        <v>23</v>
      </c>
      <c r="G425">
        <v>4.33</v>
      </c>
      <c r="H425">
        <v>15.99415192</v>
      </c>
      <c r="I425">
        <v>92</v>
      </c>
      <c r="J425">
        <v>173</v>
      </c>
      <c r="K425">
        <v>15.2</v>
      </c>
      <c r="L425">
        <v>35</v>
      </c>
      <c r="M425">
        <v>89</v>
      </c>
      <c r="N425">
        <v>7.86</v>
      </c>
      <c r="O425">
        <v>92</v>
      </c>
      <c r="P425">
        <v>2.9</v>
      </c>
      <c r="Q425">
        <v>196.24726279999999</v>
      </c>
      <c r="R425">
        <v>8212264</v>
      </c>
      <c r="S425">
        <v>7.9</v>
      </c>
      <c r="T425">
        <v>7.9</v>
      </c>
      <c r="U425">
        <v>0.31900000000000001</v>
      </c>
      <c r="V425">
        <v>7.9</v>
      </c>
      <c r="W425" t="e">
        <f ca="1">Data_Completeness(LifeExpectancyData[[#This Row],[Life expectancy]:[Schooling]])</f>
        <v>#NAME?</v>
      </c>
    </row>
    <row r="426" spans="1:23" x14ac:dyDescent="0.25">
      <c r="A426" t="s">
        <v>670</v>
      </c>
      <c r="B426">
        <v>2007</v>
      </c>
      <c r="C426" t="s">
        <v>643</v>
      </c>
      <c r="D426">
        <v>54.8</v>
      </c>
      <c r="E426">
        <v>355</v>
      </c>
      <c r="F426">
        <v>24</v>
      </c>
      <c r="G426">
        <v>4.54</v>
      </c>
      <c r="H426">
        <v>1.7265951500000001</v>
      </c>
      <c r="I426">
        <v>99</v>
      </c>
      <c r="J426">
        <v>43</v>
      </c>
      <c r="K426">
        <v>14.8</v>
      </c>
      <c r="L426">
        <v>36</v>
      </c>
      <c r="M426">
        <v>93</v>
      </c>
      <c r="N426">
        <v>1.3</v>
      </c>
      <c r="O426">
        <v>99</v>
      </c>
      <c r="P426">
        <v>3.4</v>
      </c>
      <c r="Q426">
        <v>17.799949999999999</v>
      </c>
      <c r="R426">
        <v>7939573</v>
      </c>
      <c r="S426">
        <v>8</v>
      </c>
      <c r="T426">
        <v>8</v>
      </c>
      <c r="U426">
        <v>0.309</v>
      </c>
      <c r="V426">
        <v>7.2</v>
      </c>
      <c r="W426" t="e">
        <f ca="1">Data_Completeness(LifeExpectancyData[[#This Row],[Life expectancy]:[Schooling]])</f>
        <v>#NAME?</v>
      </c>
    </row>
    <row r="427" spans="1:23" x14ac:dyDescent="0.25">
      <c r="A427" t="s">
        <v>670</v>
      </c>
      <c r="B427">
        <v>2006</v>
      </c>
      <c r="C427" t="s">
        <v>643</v>
      </c>
      <c r="D427">
        <v>54.1</v>
      </c>
      <c r="E427">
        <v>361</v>
      </c>
      <c r="F427">
        <v>24</v>
      </c>
      <c r="G427">
        <v>4.5</v>
      </c>
      <c r="H427">
        <v>21.24915339</v>
      </c>
      <c r="I427">
        <v>92</v>
      </c>
      <c r="J427">
        <v>784</v>
      </c>
      <c r="K427">
        <v>14.5</v>
      </c>
      <c r="L427">
        <v>36</v>
      </c>
      <c r="M427">
        <v>88</v>
      </c>
      <c r="N427">
        <v>11.49</v>
      </c>
      <c r="O427">
        <v>92</v>
      </c>
      <c r="P427">
        <v>3.8</v>
      </c>
      <c r="Q427">
        <v>165.87941760000001</v>
      </c>
      <c r="R427">
        <v>7675338</v>
      </c>
      <c r="S427">
        <v>8.1</v>
      </c>
      <c r="T427">
        <v>8.1999999999999993</v>
      </c>
      <c r="U427">
        <v>0.28999999999999998</v>
      </c>
      <c r="V427">
        <v>5.9</v>
      </c>
      <c r="W427" t="e">
        <f ca="1">Data_Completeness(LifeExpectancyData[[#This Row],[Life expectancy]:[Schooling]])</f>
        <v>#NAME?</v>
      </c>
    </row>
    <row r="428" spans="1:23" x14ac:dyDescent="0.25">
      <c r="A428" t="s">
        <v>670</v>
      </c>
      <c r="B428">
        <v>2005</v>
      </c>
      <c r="C428" t="s">
        <v>643</v>
      </c>
      <c r="D428">
        <v>53.4</v>
      </c>
      <c r="E428">
        <v>369</v>
      </c>
      <c r="F428">
        <v>24</v>
      </c>
      <c r="G428">
        <v>5.54</v>
      </c>
      <c r="H428">
        <v>1.7474409479999999</v>
      </c>
      <c r="I428">
        <v>87</v>
      </c>
      <c r="J428">
        <v>0</v>
      </c>
      <c r="K428">
        <v>14.1</v>
      </c>
      <c r="L428">
        <v>37</v>
      </c>
      <c r="M428">
        <v>82</v>
      </c>
      <c r="N428">
        <v>9.84</v>
      </c>
      <c r="O428">
        <v>87</v>
      </c>
      <c r="P428">
        <v>4.3</v>
      </c>
      <c r="Q428">
        <v>15.574339999999999</v>
      </c>
      <c r="R428">
        <v>7423289</v>
      </c>
      <c r="S428">
        <v>8.1999999999999993</v>
      </c>
      <c r="T428">
        <v>8.3000000000000007</v>
      </c>
      <c r="U428">
        <v>0.28599999999999998</v>
      </c>
      <c r="V428">
        <v>5.6</v>
      </c>
      <c r="W428" t="e">
        <f ca="1">Data_Completeness(LifeExpectancyData[[#This Row],[Life expectancy]:[Schooling]])</f>
        <v>#NAME?</v>
      </c>
    </row>
    <row r="429" spans="1:23" x14ac:dyDescent="0.25">
      <c r="A429" t="s">
        <v>670</v>
      </c>
      <c r="B429">
        <v>2004</v>
      </c>
      <c r="C429" t="s">
        <v>643</v>
      </c>
      <c r="D429">
        <v>52.6</v>
      </c>
      <c r="E429">
        <v>378</v>
      </c>
      <c r="F429">
        <v>24</v>
      </c>
      <c r="G429">
        <v>5.72</v>
      </c>
      <c r="H429">
        <v>11.226553470000001</v>
      </c>
      <c r="I429">
        <v>83</v>
      </c>
      <c r="J429">
        <v>2</v>
      </c>
      <c r="K429">
        <v>13.8</v>
      </c>
      <c r="L429">
        <v>38</v>
      </c>
      <c r="M429">
        <v>76</v>
      </c>
      <c r="N429">
        <v>7.1</v>
      </c>
      <c r="O429">
        <v>83</v>
      </c>
      <c r="P429">
        <v>4.8</v>
      </c>
      <c r="Q429">
        <v>127.4296648</v>
      </c>
      <c r="R429">
        <v>7182451</v>
      </c>
      <c r="S429">
        <v>8.4</v>
      </c>
      <c r="T429">
        <v>8.4</v>
      </c>
      <c r="U429">
        <v>0.27900000000000003</v>
      </c>
      <c r="V429">
        <v>5.2</v>
      </c>
      <c r="W429" t="e">
        <f ca="1">Data_Completeness(LifeExpectancyData[[#This Row],[Life expectancy]:[Schooling]])</f>
        <v>#NAME?</v>
      </c>
    </row>
    <row r="430" spans="1:23" x14ac:dyDescent="0.25">
      <c r="A430" t="s">
        <v>670</v>
      </c>
      <c r="B430">
        <v>2003</v>
      </c>
      <c r="C430" t="s">
        <v>643</v>
      </c>
      <c r="D430">
        <v>51.9</v>
      </c>
      <c r="E430">
        <v>387</v>
      </c>
      <c r="F430">
        <v>24</v>
      </c>
      <c r="G430">
        <v>5.84</v>
      </c>
      <c r="H430">
        <v>6.5452636340000003</v>
      </c>
      <c r="J430">
        <v>224</v>
      </c>
      <c r="K430">
        <v>13.5</v>
      </c>
      <c r="L430">
        <v>38</v>
      </c>
      <c r="M430">
        <v>75</v>
      </c>
      <c r="N430">
        <v>5.25</v>
      </c>
      <c r="O430">
        <v>82</v>
      </c>
      <c r="P430">
        <v>5.0999999999999996</v>
      </c>
      <c r="Q430">
        <v>112.849373</v>
      </c>
      <c r="R430">
        <v>6953113</v>
      </c>
      <c r="S430">
        <v>8.5</v>
      </c>
      <c r="T430">
        <v>8.5</v>
      </c>
      <c r="U430">
        <v>0.27600000000000002</v>
      </c>
      <c r="V430">
        <v>4.7</v>
      </c>
      <c r="W430" t="e">
        <f ca="1">Data_Completeness(LifeExpectancyData[[#This Row],[Life expectancy]:[Schooling]])</f>
        <v>#NAME?</v>
      </c>
    </row>
    <row r="431" spans="1:23" x14ac:dyDescent="0.25">
      <c r="A431" t="s">
        <v>670</v>
      </c>
      <c r="B431">
        <v>2002</v>
      </c>
      <c r="C431" t="s">
        <v>643</v>
      </c>
      <c r="D431">
        <v>51.5</v>
      </c>
      <c r="E431">
        <v>387</v>
      </c>
      <c r="F431">
        <v>24</v>
      </c>
      <c r="G431">
        <v>5.98</v>
      </c>
      <c r="H431">
        <v>9.660010196</v>
      </c>
      <c r="J431">
        <v>1016</v>
      </c>
      <c r="K431">
        <v>13.3</v>
      </c>
      <c r="L431">
        <v>39</v>
      </c>
      <c r="M431">
        <v>74</v>
      </c>
      <c r="N431">
        <v>5.15</v>
      </c>
      <c r="O431">
        <v>81</v>
      </c>
      <c r="P431">
        <v>5.2</v>
      </c>
      <c r="Q431">
        <v>122.43358929999999</v>
      </c>
      <c r="R431">
        <v>6741569</v>
      </c>
      <c r="S431">
        <v>8.6999999999999993</v>
      </c>
      <c r="T431">
        <v>8.6999999999999993</v>
      </c>
      <c r="U431">
        <v>0.26800000000000002</v>
      </c>
      <c r="V431">
        <v>4.4000000000000004</v>
      </c>
      <c r="W431" t="e">
        <f ca="1">Data_Completeness(LifeExpectancyData[[#This Row],[Life expectancy]:[Schooling]])</f>
        <v>#NAME?</v>
      </c>
    </row>
    <row r="432" spans="1:23" x14ac:dyDescent="0.25">
      <c r="A432" t="s">
        <v>670</v>
      </c>
      <c r="B432">
        <v>2001</v>
      </c>
      <c r="C432" t="s">
        <v>643</v>
      </c>
      <c r="D432">
        <v>51.3</v>
      </c>
      <c r="E432">
        <v>385</v>
      </c>
      <c r="F432">
        <v>25</v>
      </c>
      <c r="G432">
        <v>6.09</v>
      </c>
      <c r="H432">
        <v>10.61917585</v>
      </c>
      <c r="J432">
        <v>0</v>
      </c>
      <c r="K432">
        <v>13</v>
      </c>
      <c r="L432">
        <v>40</v>
      </c>
      <c r="M432">
        <v>72</v>
      </c>
      <c r="N432">
        <v>4.96</v>
      </c>
      <c r="O432">
        <v>81</v>
      </c>
      <c r="P432">
        <v>5.3</v>
      </c>
      <c r="Q432">
        <v>133.74276889999999</v>
      </c>
      <c r="R432">
        <v>6555829</v>
      </c>
      <c r="S432">
        <v>8.8000000000000007</v>
      </c>
      <c r="T432">
        <v>8.8000000000000007</v>
      </c>
      <c r="U432">
        <v>0.26800000000000002</v>
      </c>
      <c r="V432">
        <v>4.5</v>
      </c>
      <c r="W432" t="e">
        <f ca="1">Data_Completeness(LifeExpectancyData[[#This Row],[Life expectancy]:[Schooling]])</f>
        <v>#NAME?</v>
      </c>
    </row>
    <row r="433" spans="1:23" x14ac:dyDescent="0.25">
      <c r="A433" t="s">
        <v>670</v>
      </c>
      <c r="B433">
        <v>2000</v>
      </c>
      <c r="C433" t="s">
        <v>643</v>
      </c>
      <c r="D433">
        <v>58</v>
      </c>
      <c r="E433">
        <v>386</v>
      </c>
      <c r="F433">
        <v>25</v>
      </c>
      <c r="G433">
        <v>6.61</v>
      </c>
      <c r="H433">
        <v>9.6966891640000004</v>
      </c>
      <c r="J433">
        <v>18363</v>
      </c>
      <c r="K433">
        <v>12.8</v>
      </c>
      <c r="L433">
        <v>41</v>
      </c>
      <c r="M433">
        <v>71</v>
      </c>
      <c r="N433">
        <v>4.9800000000000004</v>
      </c>
      <c r="O433">
        <v>8</v>
      </c>
      <c r="P433">
        <v>5.2</v>
      </c>
      <c r="Q433">
        <v>135.9984455</v>
      </c>
      <c r="R433">
        <v>6476</v>
      </c>
      <c r="S433">
        <v>9</v>
      </c>
      <c r="T433">
        <v>8.9</v>
      </c>
      <c r="U433">
        <v>0.26800000000000002</v>
      </c>
      <c r="V433">
        <v>4.5</v>
      </c>
      <c r="W433" t="e">
        <f ca="1">Data_Completeness(LifeExpectancyData[[#This Row],[Life expectancy]:[Schooling]])</f>
        <v>#NAME?</v>
      </c>
    </row>
    <row r="434" spans="1:23" x14ac:dyDescent="0.25">
      <c r="A434" t="s">
        <v>671</v>
      </c>
      <c r="B434">
        <v>2015</v>
      </c>
      <c r="C434" t="s">
        <v>643</v>
      </c>
      <c r="D434">
        <v>53.3</v>
      </c>
      <c r="E434">
        <v>397</v>
      </c>
      <c r="F434">
        <v>57</v>
      </c>
      <c r="H434">
        <v>0</v>
      </c>
      <c r="I434">
        <v>83</v>
      </c>
      <c r="J434">
        <v>65</v>
      </c>
      <c r="K434">
        <v>28</v>
      </c>
      <c r="L434">
        <v>79</v>
      </c>
      <c r="M434">
        <v>81</v>
      </c>
      <c r="O434">
        <v>83</v>
      </c>
      <c r="P434">
        <v>1.9</v>
      </c>
      <c r="S434">
        <v>5.5</v>
      </c>
      <c r="T434">
        <v>5.5</v>
      </c>
      <c r="W434" t="e">
        <f ca="1">Data_Completeness(LifeExpectancyData[[#This Row],[Life expectancy]:[Schooling]])</f>
        <v>#NAME?</v>
      </c>
    </row>
    <row r="435" spans="1:23" x14ac:dyDescent="0.25">
      <c r="A435" t="s">
        <v>671</v>
      </c>
      <c r="B435">
        <v>2014</v>
      </c>
      <c r="C435" t="s">
        <v>643</v>
      </c>
      <c r="D435">
        <v>52.8</v>
      </c>
      <c r="E435">
        <v>47</v>
      </c>
      <c r="F435">
        <v>58</v>
      </c>
      <c r="G435">
        <v>0.01</v>
      </c>
      <c r="H435">
        <v>0</v>
      </c>
      <c r="I435">
        <v>76</v>
      </c>
      <c r="J435">
        <v>50</v>
      </c>
      <c r="K435">
        <v>27.4</v>
      </c>
      <c r="L435">
        <v>80</v>
      </c>
      <c r="M435">
        <v>76</v>
      </c>
      <c r="N435">
        <v>5.72</v>
      </c>
      <c r="O435">
        <v>76</v>
      </c>
      <c r="P435">
        <v>2</v>
      </c>
      <c r="S435">
        <v>5.6</v>
      </c>
      <c r="T435">
        <v>5.6</v>
      </c>
      <c r="W435" t="e">
        <f ca="1">Data_Completeness(LifeExpectancyData[[#This Row],[Life expectancy]:[Schooling]])</f>
        <v>#NAME?</v>
      </c>
    </row>
    <row r="436" spans="1:23" x14ac:dyDescent="0.25">
      <c r="A436" t="s">
        <v>671</v>
      </c>
      <c r="B436">
        <v>2013</v>
      </c>
      <c r="C436" t="s">
        <v>643</v>
      </c>
      <c r="D436">
        <v>52.3</v>
      </c>
      <c r="E436">
        <v>412</v>
      </c>
      <c r="F436">
        <v>59</v>
      </c>
      <c r="G436">
        <v>3.15</v>
      </c>
      <c r="H436">
        <v>0</v>
      </c>
      <c r="I436">
        <v>8</v>
      </c>
      <c r="J436">
        <v>48</v>
      </c>
      <c r="K436">
        <v>26.8</v>
      </c>
      <c r="L436">
        <v>81</v>
      </c>
      <c r="M436">
        <v>79</v>
      </c>
      <c r="N436">
        <v>5.81</v>
      </c>
      <c r="O436">
        <v>8</v>
      </c>
      <c r="P436">
        <v>2.4</v>
      </c>
      <c r="S436">
        <v>5.8</v>
      </c>
      <c r="T436">
        <v>5.7</v>
      </c>
      <c r="W436" t="e">
        <f ca="1">Data_Completeness(LifeExpectancyData[[#This Row],[Life expectancy]:[Schooling]])</f>
        <v>#NAME?</v>
      </c>
    </row>
    <row r="437" spans="1:23" x14ac:dyDescent="0.25">
      <c r="A437" t="s">
        <v>671</v>
      </c>
      <c r="B437">
        <v>2012</v>
      </c>
      <c r="C437" t="s">
        <v>643</v>
      </c>
      <c r="D437">
        <v>52</v>
      </c>
      <c r="E437">
        <v>415</v>
      </c>
      <c r="F437">
        <v>59</v>
      </c>
      <c r="G437">
        <v>3.24</v>
      </c>
      <c r="H437">
        <v>0</v>
      </c>
      <c r="I437">
        <v>82</v>
      </c>
      <c r="J437">
        <v>137</v>
      </c>
      <c r="K437">
        <v>26.2</v>
      </c>
      <c r="L437">
        <v>82</v>
      </c>
      <c r="M437">
        <v>83</v>
      </c>
      <c r="N437">
        <v>6.14</v>
      </c>
      <c r="O437">
        <v>82</v>
      </c>
      <c r="P437">
        <v>2.9</v>
      </c>
      <c r="S437">
        <v>5.9</v>
      </c>
      <c r="T437">
        <v>5.9</v>
      </c>
      <c r="W437" t="e">
        <f ca="1">Data_Completeness(LifeExpectancyData[[#This Row],[Life expectancy]:[Schooling]])</f>
        <v>#NAME?</v>
      </c>
    </row>
    <row r="438" spans="1:23" x14ac:dyDescent="0.25">
      <c r="A438" t="s">
        <v>671</v>
      </c>
      <c r="B438">
        <v>2011</v>
      </c>
      <c r="C438" t="s">
        <v>643</v>
      </c>
      <c r="D438">
        <v>51.7</v>
      </c>
      <c r="E438">
        <v>419</v>
      </c>
      <c r="F438">
        <v>60</v>
      </c>
      <c r="G438">
        <v>3.13</v>
      </c>
      <c r="H438">
        <v>0</v>
      </c>
      <c r="I438">
        <v>62</v>
      </c>
      <c r="J438">
        <v>628</v>
      </c>
      <c r="K438">
        <v>25.6</v>
      </c>
      <c r="L438">
        <v>83</v>
      </c>
      <c r="M438">
        <v>58</v>
      </c>
      <c r="N438">
        <v>6.42</v>
      </c>
      <c r="O438">
        <v>62</v>
      </c>
      <c r="P438">
        <v>3.3</v>
      </c>
      <c r="S438">
        <v>6.1</v>
      </c>
      <c r="T438">
        <v>6</v>
      </c>
      <c r="W438" t="e">
        <f ca="1">Data_Completeness(LifeExpectancyData[[#This Row],[Life expectancy]:[Schooling]])</f>
        <v>#NAME?</v>
      </c>
    </row>
    <row r="439" spans="1:23" x14ac:dyDescent="0.25">
      <c r="A439" t="s">
        <v>671</v>
      </c>
      <c r="B439">
        <v>2010</v>
      </c>
      <c r="C439" t="s">
        <v>643</v>
      </c>
      <c r="D439">
        <v>51.5</v>
      </c>
      <c r="E439">
        <v>417</v>
      </c>
      <c r="F439">
        <v>60</v>
      </c>
      <c r="G439">
        <v>3.15</v>
      </c>
      <c r="H439">
        <v>0</v>
      </c>
      <c r="I439">
        <v>85</v>
      </c>
      <c r="J439">
        <v>441</v>
      </c>
      <c r="K439">
        <v>25</v>
      </c>
      <c r="L439">
        <v>84</v>
      </c>
      <c r="M439">
        <v>81</v>
      </c>
      <c r="N439">
        <v>6.32</v>
      </c>
      <c r="O439">
        <v>85</v>
      </c>
      <c r="P439">
        <v>3.3</v>
      </c>
      <c r="S439">
        <v>6.3</v>
      </c>
      <c r="T439">
        <v>6.2</v>
      </c>
      <c r="W439" t="e">
        <f ca="1">Data_Completeness(LifeExpectancyData[[#This Row],[Life expectancy]:[Schooling]])</f>
        <v>#NAME?</v>
      </c>
    </row>
    <row r="440" spans="1:23" x14ac:dyDescent="0.25">
      <c r="A440" t="s">
        <v>671</v>
      </c>
      <c r="B440">
        <v>2009</v>
      </c>
      <c r="C440" t="s">
        <v>643</v>
      </c>
      <c r="D440">
        <v>51</v>
      </c>
      <c r="E440">
        <v>426</v>
      </c>
      <c r="F440">
        <v>60</v>
      </c>
      <c r="G440">
        <v>2.92</v>
      </c>
      <c r="H440">
        <v>0</v>
      </c>
      <c r="I440">
        <v>81</v>
      </c>
      <c r="J440">
        <v>183</v>
      </c>
      <c r="K440">
        <v>24.4</v>
      </c>
      <c r="L440">
        <v>84</v>
      </c>
      <c r="M440">
        <v>77</v>
      </c>
      <c r="N440">
        <v>6.41</v>
      </c>
      <c r="O440">
        <v>81</v>
      </c>
      <c r="P440">
        <v>3.7</v>
      </c>
      <c r="S440">
        <v>6.5</v>
      </c>
      <c r="T440">
        <v>6.4</v>
      </c>
      <c r="W440" t="e">
        <f ca="1">Data_Completeness(LifeExpectancyData[[#This Row],[Life expectancy]:[Schooling]])</f>
        <v>#NAME?</v>
      </c>
    </row>
    <row r="441" spans="1:23" x14ac:dyDescent="0.25">
      <c r="A441" t="s">
        <v>671</v>
      </c>
      <c r="B441">
        <v>2008</v>
      </c>
      <c r="C441" t="s">
        <v>643</v>
      </c>
      <c r="D441">
        <v>54</v>
      </c>
      <c r="E441">
        <v>437</v>
      </c>
      <c r="F441">
        <v>60</v>
      </c>
      <c r="G441">
        <v>2.69</v>
      </c>
      <c r="H441">
        <v>0</v>
      </c>
      <c r="I441">
        <v>74</v>
      </c>
      <c r="J441">
        <v>12</v>
      </c>
      <c r="K441">
        <v>23.8</v>
      </c>
      <c r="L441">
        <v>85</v>
      </c>
      <c r="M441">
        <v>58</v>
      </c>
      <c r="N441">
        <v>6.21</v>
      </c>
      <c r="O441">
        <v>74</v>
      </c>
      <c r="P441">
        <v>4.0999999999999996</v>
      </c>
      <c r="S441">
        <v>6.6</v>
      </c>
      <c r="T441">
        <v>6.6</v>
      </c>
      <c r="W441" t="e">
        <f ca="1">Data_Completeness(LifeExpectancyData[[#This Row],[Life expectancy]:[Schooling]])</f>
        <v>#NAME?</v>
      </c>
    </row>
    <row r="442" spans="1:23" x14ac:dyDescent="0.25">
      <c r="A442" t="s">
        <v>671</v>
      </c>
      <c r="B442">
        <v>2007</v>
      </c>
      <c r="C442" t="s">
        <v>643</v>
      </c>
      <c r="D442">
        <v>49.9</v>
      </c>
      <c r="E442">
        <v>443</v>
      </c>
      <c r="F442">
        <v>61</v>
      </c>
      <c r="G442">
        <v>2.58</v>
      </c>
      <c r="H442">
        <v>0</v>
      </c>
      <c r="I442">
        <v>76</v>
      </c>
      <c r="J442">
        <v>5</v>
      </c>
      <c r="K442">
        <v>23.2</v>
      </c>
      <c r="L442">
        <v>87</v>
      </c>
      <c r="M442">
        <v>75</v>
      </c>
      <c r="N442">
        <v>6.35</v>
      </c>
      <c r="O442">
        <v>76</v>
      </c>
      <c r="P442">
        <v>5.3</v>
      </c>
      <c r="S442">
        <v>6.8</v>
      </c>
      <c r="T442">
        <v>6.7</v>
      </c>
      <c r="W442" t="e">
        <f ca="1">Data_Completeness(LifeExpectancyData[[#This Row],[Life expectancy]:[Schooling]])</f>
        <v>#NAME?</v>
      </c>
    </row>
    <row r="443" spans="1:23" x14ac:dyDescent="0.25">
      <c r="A443" t="s">
        <v>671</v>
      </c>
      <c r="B443">
        <v>2006</v>
      </c>
      <c r="C443" t="s">
        <v>643</v>
      </c>
      <c r="D443">
        <v>49.4</v>
      </c>
      <c r="E443">
        <v>452</v>
      </c>
      <c r="F443">
        <v>62</v>
      </c>
      <c r="G443">
        <v>2.65</v>
      </c>
      <c r="H443">
        <v>0</v>
      </c>
      <c r="I443">
        <v>77</v>
      </c>
      <c r="J443">
        <v>11</v>
      </c>
      <c r="K443">
        <v>22.6</v>
      </c>
      <c r="L443">
        <v>89</v>
      </c>
      <c r="M443">
        <v>76</v>
      </c>
      <c r="N443">
        <v>5.87</v>
      </c>
      <c r="O443">
        <v>77</v>
      </c>
      <c r="P443">
        <v>5.8</v>
      </c>
      <c r="S443">
        <v>7</v>
      </c>
      <c r="T443">
        <v>6.9</v>
      </c>
      <c r="W443" t="e">
        <f ca="1">Data_Completeness(LifeExpectancyData[[#This Row],[Life expectancy]:[Schooling]])</f>
        <v>#NAME?</v>
      </c>
    </row>
    <row r="444" spans="1:23" x14ac:dyDescent="0.25">
      <c r="A444" t="s">
        <v>671</v>
      </c>
      <c r="B444">
        <v>2005</v>
      </c>
      <c r="C444" t="s">
        <v>643</v>
      </c>
      <c r="D444">
        <v>48.7</v>
      </c>
      <c r="E444">
        <v>466</v>
      </c>
      <c r="F444">
        <v>63</v>
      </c>
      <c r="G444">
        <v>3.11</v>
      </c>
      <c r="H444">
        <v>0</v>
      </c>
      <c r="I444">
        <v>76</v>
      </c>
      <c r="J444">
        <v>115</v>
      </c>
      <c r="K444">
        <v>22.1</v>
      </c>
      <c r="L444">
        <v>90</v>
      </c>
      <c r="M444">
        <v>87</v>
      </c>
      <c r="N444">
        <v>5.39</v>
      </c>
      <c r="O444">
        <v>76</v>
      </c>
      <c r="P444">
        <v>6.1</v>
      </c>
      <c r="S444">
        <v>7.2</v>
      </c>
      <c r="T444">
        <v>7.1</v>
      </c>
      <c r="W444" t="e">
        <f ca="1">Data_Completeness(LifeExpectancyData[[#This Row],[Life expectancy]:[Schooling]])</f>
        <v>#NAME?</v>
      </c>
    </row>
    <row r="445" spans="1:23" x14ac:dyDescent="0.25">
      <c r="A445" t="s">
        <v>671</v>
      </c>
      <c r="B445">
        <v>2004</v>
      </c>
      <c r="C445" t="s">
        <v>643</v>
      </c>
      <c r="D445">
        <v>48.2</v>
      </c>
      <c r="E445">
        <v>472</v>
      </c>
      <c r="F445">
        <v>64</v>
      </c>
      <c r="G445">
        <v>3.08</v>
      </c>
      <c r="H445">
        <v>0</v>
      </c>
      <c r="I445">
        <v>67</v>
      </c>
      <c r="J445">
        <v>3466</v>
      </c>
      <c r="K445">
        <v>21.5</v>
      </c>
      <c r="L445">
        <v>91</v>
      </c>
      <c r="M445">
        <v>76</v>
      </c>
      <c r="N445">
        <v>5.24</v>
      </c>
      <c r="O445">
        <v>67</v>
      </c>
      <c r="P445">
        <v>6.5</v>
      </c>
      <c r="S445">
        <v>7.3</v>
      </c>
      <c r="T445">
        <v>7.3</v>
      </c>
      <c r="W445" t="e">
        <f ca="1">Data_Completeness(LifeExpectancyData[[#This Row],[Life expectancy]:[Schooling]])</f>
        <v>#NAME?</v>
      </c>
    </row>
    <row r="446" spans="1:23" x14ac:dyDescent="0.25">
      <c r="A446" t="s">
        <v>671</v>
      </c>
      <c r="B446">
        <v>2003</v>
      </c>
      <c r="C446" t="s">
        <v>643</v>
      </c>
      <c r="D446">
        <v>48</v>
      </c>
      <c r="E446">
        <v>473</v>
      </c>
      <c r="F446">
        <v>64</v>
      </c>
      <c r="G446">
        <v>3.12</v>
      </c>
      <c r="H446">
        <v>0</v>
      </c>
      <c r="I446">
        <v>63</v>
      </c>
      <c r="J446">
        <v>4770</v>
      </c>
      <c r="K446">
        <v>2.9</v>
      </c>
      <c r="L446">
        <v>92</v>
      </c>
      <c r="M446">
        <v>68</v>
      </c>
      <c r="N446">
        <v>4.6500000000000004</v>
      </c>
      <c r="O446">
        <v>61</v>
      </c>
      <c r="P446">
        <v>6.7</v>
      </c>
      <c r="S446">
        <v>7.5</v>
      </c>
      <c r="T446">
        <v>7.5</v>
      </c>
      <c r="W446" t="e">
        <f ca="1">Data_Completeness(LifeExpectancyData[[#This Row],[Life expectancy]:[Schooling]])</f>
        <v>#NAME?</v>
      </c>
    </row>
    <row r="447" spans="1:23" x14ac:dyDescent="0.25">
      <c r="A447" t="s">
        <v>671</v>
      </c>
      <c r="B447">
        <v>2002</v>
      </c>
      <c r="C447" t="s">
        <v>643</v>
      </c>
      <c r="D447">
        <v>47.7</v>
      </c>
      <c r="E447">
        <v>473</v>
      </c>
      <c r="F447">
        <v>65</v>
      </c>
      <c r="G447">
        <v>3.13</v>
      </c>
      <c r="H447">
        <v>0</v>
      </c>
      <c r="I447">
        <v>48</v>
      </c>
      <c r="J447">
        <v>5882</v>
      </c>
      <c r="K447">
        <v>2.4</v>
      </c>
      <c r="L447">
        <v>93</v>
      </c>
      <c r="M447">
        <v>7</v>
      </c>
      <c r="N447">
        <v>4.47</v>
      </c>
      <c r="O447">
        <v>64</v>
      </c>
      <c r="P447">
        <v>6.9</v>
      </c>
      <c r="S447">
        <v>7.7</v>
      </c>
      <c r="T447">
        <v>7.7</v>
      </c>
      <c r="W447" t="e">
        <f ca="1">Data_Completeness(LifeExpectancyData[[#This Row],[Life expectancy]:[Schooling]])</f>
        <v>#NAME?</v>
      </c>
    </row>
    <row r="448" spans="1:23" x14ac:dyDescent="0.25">
      <c r="A448" t="s">
        <v>671</v>
      </c>
      <c r="B448">
        <v>2001</v>
      </c>
      <c r="C448" t="s">
        <v>643</v>
      </c>
      <c r="D448">
        <v>47.8</v>
      </c>
      <c r="E448">
        <v>467</v>
      </c>
      <c r="F448">
        <v>65</v>
      </c>
      <c r="G448">
        <v>3.15</v>
      </c>
      <c r="H448">
        <v>0</v>
      </c>
      <c r="I448">
        <v>1</v>
      </c>
      <c r="J448">
        <v>5790</v>
      </c>
      <c r="K448">
        <v>19.899999999999999</v>
      </c>
      <c r="L448">
        <v>94</v>
      </c>
      <c r="M448">
        <v>7</v>
      </c>
      <c r="N448">
        <v>4.8499999999999996</v>
      </c>
      <c r="O448">
        <v>66</v>
      </c>
      <c r="P448">
        <v>7</v>
      </c>
      <c r="S448">
        <v>7.9</v>
      </c>
      <c r="T448">
        <v>7.9</v>
      </c>
      <c r="W448" t="e">
        <f ca="1">Data_Completeness(LifeExpectancyData[[#This Row],[Life expectancy]:[Schooling]])</f>
        <v>#NAME?</v>
      </c>
    </row>
    <row r="449" spans="1:23" x14ac:dyDescent="0.25">
      <c r="A449" t="s">
        <v>671</v>
      </c>
      <c r="B449">
        <v>2000</v>
      </c>
      <c r="C449" t="s">
        <v>643</v>
      </c>
      <c r="D449">
        <v>47.9</v>
      </c>
      <c r="E449">
        <v>461</v>
      </c>
      <c r="F449">
        <v>67</v>
      </c>
      <c r="G449">
        <v>3.45</v>
      </c>
      <c r="H449">
        <v>0</v>
      </c>
      <c r="J449">
        <v>5729</v>
      </c>
      <c r="K449">
        <v>19.399999999999999</v>
      </c>
      <c r="L449">
        <v>95</v>
      </c>
      <c r="M449">
        <v>66</v>
      </c>
      <c r="N449">
        <v>6</v>
      </c>
      <c r="O449">
        <v>65</v>
      </c>
      <c r="P449">
        <v>7.1</v>
      </c>
      <c r="S449">
        <v>8.1</v>
      </c>
      <c r="T449">
        <v>8.1</v>
      </c>
      <c r="W449" t="e">
        <f ca="1">Data_Completeness(LifeExpectancyData[[#This Row],[Life expectancy]:[Schooling]])</f>
        <v>#NAME?</v>
      </c>
    </row>
    <row r="450" spans="1:23" x14ac:dyDescent="0.25">
      <c r="A450" t="s">
        <v>672</v>
      </c>
      <c r="B450">
        <v>2015</v>
      </c>
      <c r="C450" t="s">
        <v>643</v>
      </c>
      <c r="D450">
        <v>73.3</v>
      </c>
      <c r="E450">
        <v>114</v>
      </c>
      <c r="F450">
        <v>0</v>
      </c>
      <c r="H450">
        <v>0</v>
      </c>
      <c r="I450">
        <v>96</v>
      </c>
      <c r="J450">
        <v>0</v>
      </c>
      <c r="K450">
        <v>31.3</v>
      </c>
      <c r="L450">
        <v>0</v>
      </c>
      <c r="M450">
        <v>93</v>
      </c>
      <c r="O450">
        <v>93</v>
      </c>
      <c r="P450">
        <v>0.2</v>
      </c>
      <c r="Q450">
        <v>2954.119467</v>
      </c>
      <c r="R450">
        <v>532913</v>
      </c>
      <c r="S450">
        <v>6.6</v>
      </c>
      <c r="T450">
        <v>6.6</v>
      </c>
      <c r="U450">
        <v>0.64600000000000002</v>
      </c>
      <c r="V450">
        <v>13.5</v>
      </c>
      <c r="W450" t="e">
        <f ca="1">Data_Completeness(LifeExpectancyData[[#This Row],[Life expectancy]:[Schooling]])</f>
        <v>#NAME?</v>
      </c>
    </row>
    <row r="451" spans="1:23" x14ac:dyDescent="0.25">
      <c r="A451" t="s">
        <v>672</v>
      </c>
      <c r="B451">
        <v>2014</v>
      </c>
      <c r="C451" t="s">
        <v>643</v>
      </c>
      <c r="D451">
        <v>73</v>
      </c>
      <c r="E451">
        <v>117</v>
      </c>
      <c r="F451">
        <v>0</v>
      </c>
      <c r="G451">
        <v>0.01</v>
      </c>
      <c r="H451">
        <v>414.02424180000003</v>
      </c>
      <c r="I451">
        <v>97</v>
      </c>
      <c r="J451">
        <v>0</v>
      </c>
      <c r="K451">
        <v>3.5</v>
      </c>
      <c r="L451">
        <v>0</v>
      </c>
      <c r="M451">
        <v>95</v>
      </c>
      <c r="N451">
        <v>4.76</v>
      </c>
      <c r="O451">
        <v>95</v>
      </c>
      <c r="P451">
        <v>0.2</v>
      </c>
      <c r="Q451">
        <v>3529.61843</v>
      </c>
      <c r="R451">
        <v>526437</v>
      </c>
      <c r="S451">
        <v>6.8</v>
      </c>
      <c r="T451">
        <v>6.7</v>
      </c>
      <c r="U451">
        <v>0.64300000000000002</v>
      </c>
      <c r="V451">
        <v>13.5</v>
      </c>
      <c r="W451" t="e">
        <f ca="1">Data_Completeness(LifeExpectancyData[[#This Row],[Life expectancy]:[Schooling]])</f>
        <v>#NAME?</v>
      </c>
    </row>
    <row r="452" spans="1:23" x14ac:dyDescent="0.25">
      <c r="A452" t="s">
        <v>672</v>
      </c>
      <c r="B452">
        <v>2013</v>
      </c>
      <c r="C452" t="s">
        <v>643</v>
      </c>
      <c r="D452">
        <v>72.8</v>
      </c>
      <c r="E452">
        <v>12</v>
      </c>
      <c r="F452">
        <v>0</v>
      </c>
      <c r="G452">
        <v>0.01</v>
      </c>
      <c r="H452">
        <v>325.62986269999999</v>
      </c>
      <c r="I452">
        <v>94</v>
      </c>
      <c r="J452">
        <v>0</v>
      </c>
      <c r="K452">
        <v>29.7</v>
      </c>
      <c r="L452">
        <v>0</v>
      </c>
      <c r="M452">
        <v>93</v>
      </c>
      <c r="N452">
        <v>4.29</v>
      </c>
      <c r="O452">
        <v>93</v>
      </c>
      <c r="P452">
        <v>0.2</v>
      </c>
      <c r="Q452">
        <v>3558.7963140000002</v>
      </c>
      <c r="R452">
        <v>5216</v>
      </c>
      <c r="S452">
        <v>6.9</v>
      </c>
      <c r="T452">
        <v>6.9</v>
      </c>
      <c r="U452">
        <v>0.64300000000000002</v>
      </c>
      <c r="V452">
        <v>13.6</v>
      </c>
      <c r="W452" t="e">
        <f ca="1">Data_Completeness(LifeExpectancyData[[#This Row],[Life expectancy]:[Schooling]])</f>
        <v>#NAME?</v>
      </c>
    </row>
    <row r="453" spans="1:23" x14ac:dyDescent="0.25">
      <c r="A453" t="s">
        <v>672</v>
      </c>
      <c r="B453">
        <v>2012</v>
      </c>
      <c r="C453" t="s">
        <v>643</v>
      </c>
      <c r="D453">
        <v>72.7</v>
      </c>
      <c r="E453">
        <v>121</v>
      </c>
      <c r="F453">
        <v>0</v>
      </c>
      <c r="G453">
        <v>0.01</v>
      </c>
      <c r="H453">
        <v>33.558889979999996</v>
      </c>
      <c r="I453">
        <v>94</v>
      </c>
      <c r="J453">
        <v>0</v>
      </c>
      <c r="K453">
        <v>29</v>
      </c>
      <c r="L453">
        <v>0</v>
      </c>
      <c r="M453">
        <v>94</v>
      </c>
      <c r="N453">
        <v>4.6100000000000003</v>
      </c>
      <c r="O453">
        <v>94</v>
      </c>
      <c r="P453">
        <v>0.3</v>
      </c>
      <c r="Q453">
        <v>348.48276199999998</v>
      </c>
      <c r="R453">
        <v>513979</v>
      </c>
      <c r="S453">
        <v>7.1</v>
      </c>
      <c r="T453">
        <v>7.1</v>
      </c>
      <c r="U453">
        <v>0.63600000000000001</v>
      </c>
      <c r="V453">
        <v>13.2</v>
      </c>
      <c r="W453" t="e">
        <f ca="1">Data_Completeness(LifeExpectancyData[[#This Row],[Life expectancy]:[Schooling]])</f>
        <v>#NAME?</v>
      </c>
    </row>
    <row r="454" spans="1:23" x14ac:dyDescent="0.25">
      <c r="A454" t="s">
        <v>672</v>
      </c>
      <c r="B454">
        <v>2011</v>
      </c>
      <c r="C454" t="s">
        <v>643</v>
      </c>
      <c r="D454">
        <v>72.599999999999994</v>
      </c>
      <c r="E454">
        <v>122</v>
      </c>
      <c r="F454">
        <v>0</v>
      </c>
      <c r="G454">
        <v>5.07</v>
      </c>
      <c r="H454">
        <v>4.4091534360000004</v>
      </c>
      <c r="I454">
        <v>9</v>
      </c>
      <c r="J454">
        <v>0</v>
      </c>
      <c r="K454">
        <v>28.2</v>
      </c>
      <c r="L454">
        <v>0</v>
      </c>
      <c r="M454">
        <v>9</v>
      </c>
      <c r="N454">
        <v>4.5999999999999996</v>
      </c>
      <c r="O454">
        <v>9</v>
      </c>
      <c r="P454">
        <v>0.3</v>
      </c>
      <c r="Q454">
        <v>367.42945300000002</v>
      </c>
      <c r="R454">
        <v>5867</v>
      </c>
      <c r="S454">
        <v>7.3</v>
      </c>
      <c r="T454">
        <v>7.2</v>
      </c>
      <c r="U454">
        <v>0.63200000000000001</v>
      </c>
      <c r="V454">
        <v>13.1</v>
      </c>
      <c r="W454" t="e">
        <f ca="1">Data_Completeness(LifeExpectancyData[[#This Row],[Life expectancy]:[Schooling]])</f>
        <v>#NAME?</v>
      </c>
    </row>
    <row r="455" spans="1:23" x14ac:dyDescent="0.25">
      <c r="A455" t="s">
        <v>672</v>
      </c>
      <c r="B455">
        <v>2010</v>
      </c>
      <c r="C455" t="s">
        <v>643</v>
      </c>
      <c r="D455">
        <v>72.5</v>
      </c>
      <c r="E455">
        <v>123</v>
      </c>
      <c r="F455">
        <v>0</v>
      </c>
      <c r="G455">
        <v>4.75</v>
      </c>
      <c r="H455">
        <v>286.89073029999997</v>
      </c>
      <c r="I455">
        <v>98</v>
      </c>
      <c r="J455">
        <v>0</v>
      </c>
      <c r="K455">
        <v>27.5</v>
      </c>
      <c r="L455">
        <v>0</v>
      </c>
      <c r="M455">
        <v>99</v>
      </c>
      <c r="N455">
        <v>4.83</v>
      </c>
      <c r="O455">
        <v>99</v>
      </c>
      <c r="P455">
        <v>0.4</v>
      </c>
      <c r="Q455">
        <v>3312.8259849999999</v>
      </c>
      <c r="R455">
        <v>52384</v>
      </c>
      <c r="S455">
        <v>7.4</v>
      </c>
      <c r="T455">
        <v>7.4</v>
      </c>
      <c r="U455">
        <v>0.627</v>
      </c>
      <c r="V455">
        <v>12.7</v>
      </c>
      <c r="W455" t="e">
        <f ca="1">Data_Completeness(LifeExpectancyData[[#This Row],[Life expectancy]:[Schooling]])</f>
        <v>#NAME?</v>
      </c>
    </row>
    <row r="456" spans="1:23" x14ac:dyDescent="0.25">
      <c r="A456" t="s">
        <v>672</v>
      </c>
      <c r="B456">
        <v>2009</v>
      </c>
      <c r="C456" t="s">
        <v>643</v>
      </c>
      <c r="D456">
        <v>72.400000000000006</v>
      </c>
      <c r="E456">
        <v>124</v>
      </c>
      <c r="F456">
        <v>0</v>
      </c>
      <c r="G456">
        <v>4.45</v>
      </c>
      <c r="H456">
        <v>339.97773640000003</v>
      </c>
      <c r="I456">
        <v>98</v>
      </c>
      <c r="J456">
        <v>0</v>
      </c>
      <c r="K456">
        <v>26.8</v>
      </c>
      <c r="L456">
        <v>0</v>
      </c>
      <c r="M456">
        <v>99</v>
      </c>
      <c r="N456">
        <v>4.24</v>
      </c>
      <c r="O456">
        <v>99</v>
      </c>
      <c r="P456">
        <v>0.4</v>
      </c>
      <c r="Q456">
        <v>3444.5565999999999</v>
      </c>
      <c r="R456">
        <v>496963</v>
      </c>
      <c r="S456">
        <v>7.6</v>
      </c>
      <c r="T456">
        <v>7.6</v>
      </c>
      <c r="U456">
        <v>0.621</v>
      </c>
      <c r="V456">
        <v>12.4</v>
      </c>
      <c r="W456" t="e">
        <f ca="1">Data_Completeness(LifeExpectancyData[[#This Row],[Life expectancy]:[Schooling]])</f>
        <v>#NAME?</v>
      </c>
    </row>
    <row r="457" spans="1:23" x14ac:dyDescent="0.25">
      <c r="A457" t="s">
        <v>672</v>
      </c>
      <c r="B457">
        <v>2008</v>
      </c>
      <c r="C457" t="s">
        <v>643</v>
      </c>
      <c r="D457">
        <v>72.400000000000006</v>
      </c>
      <c r="E457">
        <v>124</v>
      </c>
      <c r="F457">
        <v>0</v>
      </c>
      <c r="G457">
        <v>4.16</v>
      </c>
      <c r="H457">
        <v>360.62088249999999</v>
      </c>
      <c r="I457">
        <v>98</v>
      </c>
      <c r="J457">
        <v>0</v>
      </c>
      <c r="K457">
        <v>26.2</v>
      </c>
      <c r="L457">
        <v>0</v>
      </c>
      <c r="M457">
        <v>99</v>
      </c>
      <c r="N457">
        <v>3.96</v>
      </c>
      <c r="O457">
        <v>99</v>
      </c>
      <c r="P457">
        <v>0.4</v>
      </c>
      <c r="Q457">
        <v>3638.95946</v>
      </c>
      <c r="R457">
        <v>491723</v>
      </c>
      <c r="S457">
        <v>7.8</v>
      </c>
      <c r="T457">
        <v>7.8</v>
      </c>
      <c r="U457">
        <v>0.61499999999999999</v>
      </c>
      <c r="V457">
        <v>12.2</v>
      </c>
      <c r="W457" t="e">
        <f ca="1">Data_Completeness(LifeExpectancyData[[#This Row],[Life expectancy]:[Schooling]])</f>
        <v>#NAME?</v>
      </c>
    </row>
    <row r="458" spans="1:23" x14ac:dyDescent="0.25">
      <c r="A458" t="s">
        <v>672</v>
      </c>
      <c r="B458">
        <v>2007</v>
      </c>
      <c r="C458" t="s">
        <v>643</v>
      </c>
      <c r="D458">
        <v>72.3</v>
      </c>
      <c r="E458">
        <v>126</v>
      </c>
      <c r="F458">
        <v>0</v>
      </c>
      <c r="G458">
        <v>5.28</v>
      </c>
      <c r="H458">
        <v>345.46371399999998</v>
      </c>
      <c r="I458">
        <v>96</v>
      </c>
      <c r="J458">
        <v>0</v>
      </c>
      <c r="K458">
        <v>25.5</v>
      </c>
      <c r="L458">
        <v>0</v>
      </c>
      <c r="M458">
        <v>98</v>
      </c>
      <c r="N458">
        <v>4.3</v>
      </c>
      <c r="O458">
        <v>98</v>
      </c>
      <c r="P458">
        <v>0.6</v>
      </c>
      <c r="Q458">
        <v>3112.2857119999999</v>
      </c>
      <c r="R458">
        <v>486438</v>
      </c>
      <c r="S458">
        <v>8.1</v>
      </c>
      <c r="T458">
        <v>8</v>
      </c>
      <c r="U458">
        <v>0.60199999999999998</v>
      </c>
      <c r="V458">
        <v>11.9</v>
      </c>
      <c r="W458" t="e">
        <f ca="1">Data_Completeness(LifeExpectancyData[[#This Row],[Life expectancy]:[Schooling]])</f>
        <v>#NAME?</v>
      </c>
    </row>
    <row r="459" spans="1:23" x14ac:dyDescent="0.25">
      <c r="A459" t="s">
        <v>672</v>
      </c>
      <c r="B459">
        <v>2006</v>
      </c>
      <c r="C459" t="s">
        <v>643</v>
      </c>
      <c r="D459">
        <v>72.099999999999994</v>
      </c>
      <c r="E459">
        <v>129</v>
      </c>
      <c r="F459">
        <v>0</v>
      </c>
      <c r="G459">
        <v>4.25</v>
      </c>
      <c r="H459">
        <v>26.451331969999998</v>
      </c>
      <c r="I459">
        <v>95</v>
      </c>
      <c r="J459">
        <v>0</v>
      </c>
      <c r="K459">
        <v>24.9</v>
      </c>
      <c r="L459">
        <v>0</v>
      </c>
      <c r="M459">
        <v>97</v>
      </c>
      <c r="N459">
        <v>5.1100000000000003</v>
      </c>
      <c r="O459">
        <v>96</v>
      </c>
      <c r="P459">
        <v>0.6</v>
      </c>
      <c r="Q459">
        <v>234.28992</v>
      </c>
      <c r="R459">
        <v>48795</v>
      </c>
      <c r="S459">
        <v>8.3000000000000007</v>
      </c>
      <c r="T459">
        <v>8.3000000000000007</v>
      </c>
      <c r="U459">
        <v>0.59599999999999997</v>
      </c>
      <c r="V459">
        <v>11.9</v>
      </c>
      <c r="W459" t="e">
        <f ca="1">Data_Completeness(LifeExpectancyData[[#This Row],[Life expectancy]:[Schooling]])</f>
        <v>#NAME?</v>
      </c>
    </row>
    <row r="460" spans="1:23" x14ac:dyDescent="0.25">
      <c r="A460" t="s">
        <v>672</v>
      </c>
      <c r="B460">
        <v>2005</v>
      </c>
      <c r="C460" t="s">
        <v>643</v>
      </c>
      <c r="D460">
        <v>71.8</v>
      </c>
      <c r="E460">
        <v>134</v>
      </c>
      <c r="F460">
        <v>0</v>
      </c>
      <c r="G460">
        <v>4.26</v>
      </c>
      <c r="H460">
        <v>3.349816965</v>
      </c>
      <c r="I460">
        <v>93</v>
      </c>
      <c r="J460">
        <v>0</v>
      </c>
      <c r="K460">
        <v>24.3</v>
      </c>
      <c r="L460">
        <v>0</v>
      </c>
      <c r="M460">
        <v>95</v>
      </c>
      <c r="N460">
        <v>4.8600000000000003</v>
      </c>
      <c r="O460">
        <v>95</v>
      </c>
      <c r="P460">
        <v>0.8</v>
      </c>
      <c r="Q460">
        <v>248.13459</v>
      </c>
      <c r="R460">
        <v>474567</v>
      </c>
      <c r="S460">
        <v>8.5</v>
      </c>
      <c r="T460">
        <v>8.5</v>
      </c>
      <c r="U460">
        <v>0.58199999999999996</v>
      </c>
      <c r="V460">
        <v>11.2</v>
      </c>
      <c r="W460" t="e">
        <f ca="1">Data_Completeness(LifeExpectancyData[[#This Row],[Life expectancy]:[Schooling]])</f>
        <v>#NAME?</v>
      </c>
    </row>
    <row r="461" spans="1:23" x14ac:dyDescent="0.25">
      <c r="A461" t="s">
        <v>672</v>
      </c>
      <c r="B461">
        <v>2004</v>
      </c>
      <c r="C461" t="s">
        <v>643</v>
      </c>
      <c r="D461">
        <v>71.400000000000006</v>
      </c>
      <c r="E461">
        <v>14</v>
      </c>
      <c r="F461">
        <v>0</v>
      </c>
      <c r="G461">
        <v>4.1900000000000004</v>
      </c>
      <c r="H461">
        <v>240.139715</v>
      </c>
      <c r="I461">
        <v>91</v>
      </c>
      <c r="J461">
        <v>0</v>
      </c>
      <c r="K461">
        <v>23.7</v>
      </c>
      <c r="L461">
        <v>0</v>
      </c>
      <c r="M461">
        <v>94</v>
      </c>
      <c r="N461">
        <v>5.6</v>
      </c>
      <c r="O461">
        <v>93</v>
      </c>
      <c r="P461">
        <v>0.8</v>
      </c>
      <c r="Q461">
        <v>1976.45856</v>
      </c>
      <c r="R461">
        <v>467664</v>
      </c>
      <c r="S461">
        <v>8.6999999999999993</v>
      </c>
      <c r="T461">
        <v>8.6999999999999993</v>
      </c>
      <c r="U461">
        <v>0.57399999999999995</v>
      </c>
      <c r="V461">
        <v>11.1</v>
      </c>
      <c r="W461" t="e">
        <f ca="1">Data_Completeness(LifeExpectancyData[[#This Row],[Life expectancy]:[Schooling]])</f>
        <v>#NAME?</v>
      </c>
    </row>
    <row r="462" spans="1:23" x14ac:dyDescent="0.25">
      <c r="A462" t="s">
        <v>672</v>
      </c>
      <c r="B462">
        <v>2003</v>
      </c>
      <c r="C462" t="s">
        <v>643</v>
      </c>
      <c r="D462">
        <v>71.099999999999994</v>
      </c>
      <c r="E462">
        <v>144</v>
      </c>
      <c r="F462">
        <v>0</v>
      </c>
      <c r="G462">
        <v>4.16</v>
      </c>
      <c r="H462">
        <v>209.0865</v>
      </c>
      <c r="I462">
        <v>66</v>
      </c>
      <c r="J462">
        <v>0</v>
      </c>
      <c r="K462">
        <v>23.2</v>
      </c>
      <c r="L462">
        <v>0</v>
      </c>
      <c r="M462">
        <v>93</v>
      </c>
      <c r="N462">
        <v>5</v>
      </c>
      <c r="O462">
        <v>92</v>
      </c>
      <c r="P462">
        <v>0.9</v>
      </c>
      <c r="Q462">
        <v>1768.9213199999999</v>
      </c>
      <c r="R462">
        <v>46147</v>
      </c>
      <c r="S462">
        <v>8.9</v>
      </c>
      <c r="T462">
        <v>8.9</v>
      </c>
      <c r="U462">
        <v>0.57199999999999995</v>
      </c>
      <c r="V462">
        <v>11.3</v>
      </c>
      <c r="W462" t="e">
        <f ca="1">Data_Completeness(LifeExpectancyData[[#This Row],[Life expectancy]:[Schooling]])</f>
        <v>#NAME?</v>
      </c>
    </row>
    <row r="463" spans="1:23" x14ac:dyDescent="0.25">
      <c r="A463" t="s">
        <v>672</v>
      </c>
      <c r="B463">
        <v>2002</v>
      </c>
      <c r="C463" t="s">
        <v>643</v>
      </c>
      <c r="D463">
        <v>77</v>
      </c>
      <c r="E463">
        <v>148</v>
      </c>
      <c r="F463">
        <v>0</v>
      </c>
      <c r="G463">
        <v>3.82</v>
      </c>
      <c r="H463">
        <v>155.20726690000001</v>
      </c>
      <c r="I463">
        <v>4</v>
      </c>
      <c r="J463">
        <v>0</v>
      </c>
      <c r="K463">
        <v>22.6</v>
      </c>
      <c r="L463">
        <v>0</v>
      </c>
      <c r="M463">
        <v>92</v>
      </c>
      <c r="N463">
        <v>5.17</v>
      </c>
      <c r="O463">
        <v>91</v>
      </c>
      <c r="P463">
        <v>0.8</v>
      </c>
      <c r="Q463">
        <v>1373.5156360000001</v>
      </c>
      <c r="R463">
        <v>45216</v>
      </c>
      <c r="S463">
        <v>9.1999999999999993</v>
      </c>
      <c r="T463">
        <v>9.1</v>
      </c>
      <c r="U463">
        <v>0.56899999999999995</v>
      </c>
      <c r="V463">
        <v>11.3</v>
      </c>
      <c r="W463" t="e">
        <f ca="1">Data_Completeness(LifeExpectancyData[[#This Row],[Life expectancy]:[Schooling]])</f>
        <v>#NAME?</v>
      </c>
    </row>
    <row r="464" spans="1:23" x14ac:dyDescent="0.25">
      <c r="A464" t="s">
        <v>672</v>
      </c>
      <c r="B464">
        <v>2001</v>
      </c>
      <c r="C464" t="s">
        <v>643</v>
      </c>
      <c r="D464">
        <v>73</v>
      </c>
      <c r="E464">
        <v>152</v>
      </c>
      <c r="F464">
        <v>0</v>
      </c>
      <c r="G464">
        <v>3.81</v>
      </c>
      <c r="H464">
        <v>150.74348620000001</v>
      </c>
      <c r="J464">
        <v>0</v>
      </c>
      <c r="K464">
        <v>22.1</v>
      </c>
      <c r="L464">
        <v>0</v>
      </c>
      <c r="M464">
        <v>91</v>
      </c>
      <c r="N464">
        <v>5.19</v>
      </c>
      <c r="O464">
        <v>9</v>
      </c>
      <c r="P464">
        <v>0.8</v>
      </c>
      <c r="Q464">
        <v>1268.884564</v>
      </c>
      <c r="R464">
        <v>443716</v>
      </c>
      <c r="S464">
        <v>9.4</v>
      </c>
      <c r="T464">
        <v>9.3000000000000007</v>
      </c>
      <c r="U464">
        <v>0.56200000000000006</v>
      </c>
      <c r="V464">
        <v>11</v>
      </c>
      <c r="W464" t="e">
        <f ca="1">Data_Completeness(LifeExpectancyData[[#This Row],[Life expectancy]:[Schooling]])</f>
        <v>#NAME?</v>
      </c>
    </row>
    <row r="465" spans="1:23" x14ac:dyDescent="0.25">
      <c r="A465" t="s">
        <v>672</v>
      </c>
      <c r="B465">
        <v>2000</v>
      </c>
      <c r="C465" t="s">
        <v>643</v>
      </c>
      <c r="D465">
        <v>69.900000000000006</v>
      </c>
      <c r="E465">
        <v>155</v>
      </c>
      <c r="F465">
        <v>0</v>
      </c>
      <c r="G465">
        <v>3.49</v>
      </c>
      <c r="H465">
        <v>122.5744699</v>
      </c>
      <c r="J465">
        <v>2</v>
      </c>
      <c r="K465">
        <v>21.5</v>
      </c>
      <c r="L465">
        <v>0</v>
      </c>
      <c r="M465">
        <v>9</v>
      </c>
      <c r="N465">
        <v>4.8099999999999996</v>
      </c>
      <c r="O465">
        <v>9</v>
      </c>
      <c r="P465">
        <v>0.8</v>
      </c>
      <c r="Q465">
        <v>1239.377855</v>
      </c>
      <c r="R465">
        <v>43579</v>
      </c>
      <c r="S465">
        <v>9.6</v>
      </c>
      <c r="T465">
        <v>9.5</v>
      </c>
      <c r="U465">
        <v>0</v>
      </c>
      <c r="V465">
        <v>11.3</v>
      </c>
      <c r="W465" t="e">
        <f ca="1">Data_Completeness(LifeExpectancyData[[#This Row],[Life expectancy]:[Schooling]])</f>
        <v>#NAME?</v>
      </c>
    </row>
    <row r="466" spans="1:23" x14ac:dyDescent="0.25">
      <c r="A466" t="s">
        <v>673</v>
      </c>
      <c r="B466">
        <v>2015</v>
      </c>
      <c r="C466" t="s">
        <v>643</v>
      </c>
      <c r="D466">
        <v>68.7</v>
      </c>
      <c r="E466">
        <v>174</v>
      </c>
      <c r="F466">
        <v>10</v>
      </c>
      <c r="H466">
        <v>0</v>
      </c>
      <c r="I466">
        <v>89</v>
      </c>
      <c r="J466">
        <v>0</v>
      </c>
      <c r="K466">
        <v>19.600000000000001</v>
      </c>
      <c r="L466">
        <v>12</v>
      </c>
      <c r="M466">
        <v>87</v>
      </c>
      <c r="O466">
        <v>89</v>
      </c>
      <c r="P466">
        <v>0.2</v>
      </c>
      <c r="Q466">
        <v>1163.18977</v>
      </c>
      <c r="R466">
        <v>15517635</v>
      </c>
      <c r="S466">
        <v>1.9</v>
      </c>
      <c r="T466">
        <v>1.9</v>
      </c>
      <c r="U466">
        <v>0.55800000000000005</v>
      </c>
      <c r="V466">
        <v>10.9</v>
      </c>
      <c r="W466" t="e">
        <f ca="1">Data_Completeness(LifeExpectancyData[[#This Row],[Life expectancy]:[Schooling]])</f>
        <v>#NAME?</v>
      </c>
    </row>
    <row r="467" spans="1:23" x14ac:dyDescent="0.25">
      <c r="A467" t="s">
        <v>673</v>
      </c>
      <c r="B467">
        <v>2014</v>
      </c>
      <c r="C467" t="s">
        <v>643</v>
      </c>
      <c r="D467">
        <v>68.3</v>
      </c>
      <c r="E467">
        <v>179</v>
      </c>
      <c r="F467">
        <v>11</v>
      </c>
      <c r="G467">
        <v>0.01</v>
      </c>
      <c r="H467">
        <v>12.17952064</v>
      </c>
      <c r="I467">
        <v>88</v>
      </c>
      <c r="J467">
        <v>0</v>
      </c>
      <c r="K467">
        <v>18.899999999999999</v>
      </c>
      <c r="L467">
        <v>12</v>
      </c>
      <c r="M467">
        <v>87</v>
      </c>
      <c r="N467">
        <v>5.68</v>
      </c>
      <c r="O467">
        <v>88</v>
      </c>
      <c r="P467">
        <v>0.2</v>
      </c>
      <c r="Q467">
        <v>198.68712300000001</v>
      </c>
      <c r="R467">
        <v>152779</v>
      </c>
      <c r="S467">
        <v>1.9</v>
      </c>
      <c r="T467">
        <v>11</v>
      </c>
      <c r="U467">
        <v>0.55300000000000005</v>
      </c>
      <c r="V467">
        <v>10.9</v>
      </c>
      <c r="W467" t="e">
        <f ca="1">Data_Completeness(LifeExpectancyData[[#This Row],[Life expectancy]:[Schooling]])</f>
        <v>#NAME?</v>
      </c>
    </row>
    <row r="468" spans="1:23" x14ac:dyDescent="0.25">
      <c r="A468" t="s">
        <v>673</v>
      </c>
      <c r="B468">
        <v>2013</v>
      </c>
      <c r="C468" t="s">
        <v>643</v>
      </c>
      <c r="D468">
        <v>67.8</v>
      </c>
      <c r="E468">
        <v>183</v>
      </c>
      <c r="F468">
        <v>11</v>
      </c>
      <c r="G468">
        <v>0.01</v>
      </c>
      <c r="H468">
        <v>8.7582145380000007</v>
      </c>
      <c r="I468">
        <v>83</v>
      </c>
      <c r="J468">
        <v>0</v>
      </c>
      <c r="K468">
        <v>18.2</v>
      </c>
      <c r="L468">
        <v>13</v>
      </c>
      <c r="M468">
        <v>66</v>
      </c>
      <c r="N468">
        <v>5.93</v>
      </c>
      <c r="O468">
        <v>83</v>
      </c>
      <c r="P468">
        <v>0.2</v>
      </c>
      <c r="Q468">
        <v>128.419568</v>
      </c>
      <c r="R468">
        <v>1522692</v>
      </c>
      <c r="S468">
        <v>11</v>
      </c>
      <c r="T468">
        <v>11.1</v>
      </c>
      <c r="U468">
        <v>0.54600000000000004</v>
      </c>
      <c r="V468">
        <v>10.8</v>
      </c>
      <c r="W468" t="e">
        <f ca="1">Data_Completeness(LifeExpectancyData[[#This Row],[Life expectancy]:[Schooling]])</f>
        <v>#NAME?</v>
      </c>
    </row>
    <row r="469" spans="1:23" x14ac:dyDescent="0.25">
      <c r="A469" t="s">
        <v>673</v>
      </c>
      <c r="B469">
        <v>2012</v>
      </c>
      <c r="C469" t="s">
        <v>643</v>
      </c>
      <c r="D469">
        <v>67.400000000000006</v>
      </c>
      <c r="E469">
        <v>186</v>
      </c>
      <c r="F469">
        <v>12</v>
      </c>
      <c r="G469">
        <v>0.01</v>
      </c>
      <c r="H469">
        <v>6.914723983</v>
      </c>
      <c r="I469">
        <v>86</v>
      </c>
      <c r="J469">
        <v>15</v>
      </c>
      <c r="K469">
        <v>17.600000000000001</v>
      </c>
      <c r="L469">
        <v>14</v>
      </c>
      <c r="M469">
        <v>84</v>
      </c>
      <c r="N469">
        <v>6.24</v>
      </c>
      <c r="O469">
        <v>86</v>
      </c>
      <c r="P469">
        <v>0.3</v>
      </c>
      <c r="Q469">
        <v>95.244131999999993</v>
      </c>
      <c r="R469">
        <v>14776866</v>
      </c>
      <c r="S469">
        <v>11</v>
      </c>
      <c r="T469">
        <v>11.2</v>
      </c>
      <c r="U469">
        <v>0.54</v>
      </c>
      <c r="V469">
        <v>10.7</v>
      </c>
      <c r="W469" t="e">
        <f ca="1">Data_Completeness(LifeExpectancyData[[#This Row],[Life expectancy]:[Schooling]])</f>
        <v>#NAME?</v>
      </c>
    </row>
    <row r="470" spans="1:23" x14ac:dyDescent="0.25">
      <c r="A470" t="s">
        <v>673</v>
      </c>
      <c r="B470">
        <v>2011</v>
      </c>
      <c r="C470" t="s">
        <v>643</v>
      </c>
      <c r="D470">
        <v>67</v>
      </c>
      <c r="E470">
        <v>19</v>
      </c>
      <c r="F470">
        <v>13</v>
      </c>
      <c r="G470">
        <v>2.12</v>
      </c>
      <c r="H470">
        <v>60.185917709999998</v>
      </c>
      <c r="I470">
        <v>88</v>
      </c>
      <c r="J470">
        <v>722</v>
      </c>
      <c r="K470">
        <v>17</v>
      </c>
      <c r="L470">
        <v>15</v>
      </c>
      <c r="M470">
        <v>87</v>
      </c>
      <c r="N470">
        <v>5.64</v>
      </c>
      <c r="O470">
        <v>88</v>
      </c>
      <c r="P470">
        <v>0.3</v>
      </c>
      <c r="Q470">
        <v>882.49146199999996</v>
      </c>
      <c r="R470">
        <v>14537886</v>
      </c>
      <c r="S470">
        <v>11</v>
      </c>
      <c r="T470">
        <v>11.2</v>
      </c>
      <c r="U470">
        <v>0.53300000000000003</v>
      </c>
      <c r="V470">
        <v>10.7</v>
      </c>
      <c r="W470" t="e">
        <f ca="1">Data_Completeness(LifeExpectancyData[[#This Row],[Life expectancy]:[Schooling]])</f>
        <v>#NAME?</v>
      </c>
    </row>
    <row r="471" spans="1:23" x14ac:dyDescent="0.25">
      <c r="A471" t="s">
        <v>673</v>
      </c>
      <c r="B471">
        <v>2010</v>
      </c>
      <c r="C471" t="s">
        <v>643</v>
      </c>
      <c r="D471">
        <v>66.599999999999994</v>
      </c>
      <c r="E471">
        <v>192</v>
      </c>
      <c r="F471">
        <v>14</v>
      </c>
      <c r="G471">
        <v>2.2000000000000002</v>
      </c>
      <c r="H471">
        <v>56.884164810000001</v>
      </c>
      <c r="I471">
        <v>89</v>
      </c>
      <c r="J471">
        <v>1156</v>
      </c>
      <c r="K471">
        <v>16.399999999999999</v>
      </c>
      <c r="L471">
        <v>16</v>
      </c>
      <c r="M471">
        <v>88</v>
      </c>
      <c r="N471">
        <v>5.95</v>
      </c>
      <c r="O471">
        <v>89</v>
      </c>
      <c r="P471">
        <v>0.5</v>
      </c>
      <c r="Q471">
        <v>785.69288410000001</v>
      </c>
      <c r="R471">
        <v>143874</v>
      </c>
      <c r="S471">
        <v>11</v>
      </c>
      <c r="T471">
        <v>11.3</v>
      </c>
      <c r="U471">
        <v>0.51900000000000002</v>
      </c>
      <c r="V471">
        <v>10.6</v>
      </c>
      <c r="W471" t="e">
        <f ca="1">Data_Completeness(LifeExpectancyData[[#This Row],[Life expectancy]:[Schooling]])</f>
        <v>#NAME?</v>
      </c>
    </row>
    <row r="472" spans="1:23" x14ac:dyDescent="0.25">
      <c r="A472" t="s">
        <v>673</v>
      </c>
      <c r="B472">
        <v>2009</v>
      </c>
      <c r="C472" t="s">
        <v>643</v>
      </c>
      <c r="D472">
        <v>66.099999999999994</v>
      </c>
      <c r="E472">
        <v>195</v>
      </c>
      <c r="F472">
        <v>15</v>
      </c>
      <c r="G472">
        <v>2.13</v>
      </c>
      <c r="H472">
        <v>48.35423978</v>
      </c>
      <c r="I472">
        <v>92</v>
      </c>
      <c r="J472">
        <v>4779</v>
      </c>
      <c r="K472">
        <v>15.9</v>
      </c>
      <c r="L472">
        <v>17</v>
      </c>
      <c r="M472">
        <v>95</v>
      </c>
      <c r="N472">
        <v>6.36</v>
      </c>
      <c r="O472">
        <v>94</v>
      </c>
      <c r="P472">
        <v>0.6</v>
      </c>
      <c r="Q472">
        <v>738.23266839999997</v>
      </c>
      <c r="R472">
        <v>14928</v>
      </c>
      <c r="S472">
        <v>11.1</v>
      </c>
      <c r="T472">
        <v>11.4</v>
      </c>
      <c r="U472">
        <v>0.52</v>
      </c>
      <c r="V472">
        <v>10.5</v>
      </c>
      <c r="W472" t="e">
        <f ca="1">Data_Completeness(LifeExpectancyData[[#This Row],[Life expectancy]:[Schooling]])</f>
        <v>#NAME?</v>
      </c>
    </row>
    <row r="473" spans="1:23" x14ac:dyDescent="0.25">
      <c r="A473" t="s">
        <v>673</v>
      </c>
      <c r="B473">
        <v>2008</v>
      </c>
      <c r="C473" t="s">
        <v>643</v>
      </c>
      <c r="D473">
        <v>65.599999999999994</v>
      </c>
      <c r="E473">
        <v>199</v>
      </c>
      <c r="F473">
        <v>16</v>
      </c>
      <c r="G473">
        <v>2.2400000000000002</v>
      </c>
      <c r="H473">
        <v>53.100090459999997</v>
      </c>
      <c r="I473">
        <v>91</v>
      </c>
      <c r="J473">
        <v>4211</v>
      </c>
      <c r="K473">
        <v>15.3</v>
      </c>
      <c r="L473">
        <v>18</v>
      </c>
      <c r="M473">
        <v>91</v>
      </c>
      <c r="N473">
        <v>5.55</v>
      </c>
      <c r="O473">
        <v>91</v>
      </c>
      <c r="P473">
        <v>0.7</v>
      </c>
      <c r="Q473">
        <v>745.78778729999999</v>
      </c>
      <c r="R473">
        <v>138859</v>
      </c>
      <c r="S473">
        <v>11.2</v>
      </c>
      <c r="T473">
        <v>11.4</v>
      </c>
      <c r="U473">
        <v>0.51100000000000001</v>
      </c>
      <c r="V473">
        <v>10.5</v>
      </c>
      <c r="W473" t="e">
        <f ca="1">Data_Completeness(LifeExpectancyData[[#This Row],[Life expectancy]:[Schooling]])</f>
        <v>#NAME?</v>
      </c>
    </row>
    <row r="474" spans="1:23" x14ac:dyDescent="0.25">
      <c r="A474" t="s">
        <v>673</v>
      </c>
      <c r="B474">
        <v>2007</v>
      </c>
      <c r="C474" t="s">
        <v>643</v>
      </c>
      <c r="D474">
        <v>65</v>
      </c>
      <c r="E474">
        <v>24</v>
      </c>
      <c r="F474">
        <v>16</v>
      </c>
      <c r="G474">
        <v>2.08</v>
      </c>
      <c r="H474">
        <v>57.735167109999999</v>
      </c>
      <c r="I474">
        <v>82</v>
      </c>
      <c r="J474">
        <v>394</v>
      </c>
      <c r="K474">
        <v>14.8</v>
      </c>
      <c r="L474">
        <v>20</v>
      </c>
      <c r="M474">
        <v>82</v>
      </c>
      <c r="N474">
        <v>3.75</v>
      </c>
      <c r="O474">
        <v>82</v>
      </c>
      <c r="P474">
        <v>0.9</v>
      </c>
      <c r="Q474">
        <v>631.67578900000001</v>
      </c>
      <c r="R474">
        <v>13676693</v>
      </c>
      <c r="S474">
        <v>11.3</v>
      </c>
      <c r="T474">
        <v>11.5</v>
      </c>
      <c r="U474">
        <v>0.495</v>
      </c>
      <c r="V474">
        <v>10.3</v>
      </c>
      <c r="W474" t="e">
        <f ca="1">Data_Completeness(LifeExpectancyData[[#This Row],[Life expectancy]:[Schooling]])</f>
        <v>#NAME?</v>
      </c>
    </row>
    <row r="475" spans="1:23" x14ac:dyDescent="0.25">
      <c r="A475" t="s">
        <v>673</v>
      </c>
      <c r="B475">
        <v>2006</v>
      </c>
      <c r="C475" t="s">
        <v>643</v>
      </c>
      <c r="D475">
        <v>64.099999999999994</v>
      </c>
      <c r="E475">
        <v>216</v>
      </c>
      <c r="F475">
        <v>17</v>
      </c>
      <c r="G475">
        <v>2.0299999999999998</v>
      </c>
      <c r="H475">
        <v>51.504471189999997</v>
      </c>
      <c r="I475">
        <v>8</v>
      </c>
      <c r="J475">
        <v>188</v>
      </c>
      <c r="K475">
        <v>14.3</v>
      </c>
      <c r="L475">
        <v>21</v>
      </c>
      <c r="M475">
        <v>8</v>
      </c>
      <c r="N475">
        <v>4.4800000000000004</v>
      </c>
      <c r="O475">
        <v>8</v>
      </c>
      <c r="P475">
        <v>1.1000000000000001</v>
      </c>
      <c r="Q475">
        <v>539.87915290000001</v>
      </c>
      <c r="R475">
        <v>13474489</v>
      </c>
      <c r="S475">
        <v>11.4</v>
      </c>
      <c r="T475">
        <v>11.6</v>
      </c>
      <c r="U475">
        <v>0.48299999999999998</v>
      </c>
      <c r="V475">
        <v>10.1</v>
      </c>
      <c r="W475" t="e">
        <f ca="1">Data_Completeness(LifeExpectancyData[[#This Row],[Life expectancy]:[Schooling]])</f>
        <v>#NAME?</v>
      </c>
    </row>
    <row r="476" spans="1:23" x14ac:dyDescent="0.25">
      <c r="A476" t="s">
        <v>673</v>
      </c>
      <c r="B476">
        <v>2005</v>
      </c>
      <c r="C476" t="s">
        <v>643</v>
      </c>
      <c r="D476">
        <v>62.9</v>
      </c>
      <c r="E476">
        <v>234</v>
      </c>
      <c r="F476">
        <v>18</v>
      </c>
      <c r="G476">
        <v>1.99</v>
      </c>
      <c r="H476">
        <v>62.218172610000003</v>
      </c>
      <c r="J476">
        <v>264</v>
      </c>
      <c r="K476">
        <v>13.9</v>
      </c>
      <c r="L476">
        <v>22</v>
      </c>
      <c r="M476">
        <v>82</v>
      </c>
      <c r="N476">
        <v>5.84</v>
      </c>
      <c r="O476">
        <v>82</v>
      </c>
      <c r="P476">
        <v>1.4</v>
      </c>
      <c r="Q476">
        <v>474.22387659999998</v>
      </c>
      <c r="R476">
        <v>132721</v>
      </c>
      <c r="S476">
        <v>11.5</v>
      </c>
      <c r="T476">
        <v>11.6</v>
      </c>
      <c r="U476">
        <v>0.47</v>
      </c>
      <c r="V476">
        <v>10</v>
      </c>
      <c r="W476" t="e">
        <f ca="1">Data_Completeness(LifeExpectancyData[[#This Row],[Life expectancy]:[Schooling]])</f>
        <v>#NAME?</v>
      </c>
    </row>
    <row r="477" spans="1:23" x14ac:dyDescent="0.25">
      <c r="A477" t="s">
        <v>673</v>
      </c>
      <c r="B477">
        <v>2004</v>
      </c>
      <c r="C477" t="s">
        <v>643</v>
      </c>
      <c r="D477">
        <v>61.5</v>
      </c>
      <c r="E477">
        <v>253</v>
      </c>
      <c r="F477">
        <v>19</v>
      </c>
      <c r="G477">
        <v>1.38</v>
      </c>
      <c r="H477">
        <v>8.3861192399999993</v>
      </c>
      <c r="J477">
        <v>352</v>
      </c>
      <c r="K477">
        <v>13.5</v>
      </c>
      <c r="L477">
        <v>24</v>
      </c>
      <c r="M477">
        <v>86</v>
      </c>
      <c r="N477">
        <v>6.43</v>
      </c>
      <c r="O477">
        <v>85</v>
      </c>
      <c r="P477">
        <v>1.7</v>
      </c>
      <c r="Q477">
        <v>48.615183999999999</v>
      </c>
      <c r="R477">
        <v>1363377</v>
      </c>
      <c r="S477">
        <v>11.6</v>
      </c>
      <c r="T477">
        <v>11.7</v>
      </c>
      <c r="U477">
        <v>0.45800000000000002</v>
      </c>
      <c r="V477">
        <v>9.6999999999999993</v>
      </c>
      <c r="W477" t="e">
        <f ca="1">Data_Completeness(LifeExpectancyData[[#This Row],[Life expectancy]:[Schooling]])</f>
        <v>#NAME?</v>
      </c>
    </row>
    <row r="478" spans="1:23" x14ac:dyDescent="0.25">
      <c r="A478" t="s">
        <v>673</v>
      </c>
      <c r="B478">
        <v>2003</v>
      </c>
      <c r="C478" t="s">
        <v>643</v>
      </c>
      <c r="D478">
        <v>63</v>
      </c>
      <c r="E478">
        <v>268</v>
      </c>
      <c r="F478">
        <v>21</v>
      </c>
      <c r="G478">
        <v>1.44</v>
      </c>
      <c r="H478">
        <v>55.595439460000001</v>
      </c>
      <c r="J478">
        <v>653</v>
      </c>
      <c r="K478">
        <v>13.1</v>
      </c>
      <c r="L478">
        <v>26</v>
      </c>
      <c r="M478">
        <v>69</v>
      </c>
      <c r="N478">
        <v>6.74</v>
      </c>
      <c r="O478">
        <v>69</v>
      </c>
      <c r="P478">
        <v>1.9</v>
      </c>
      <c r="Q478">
        <v>362.4213785</v>
      </c>
      <c r="R478">
        <v>12853124</v>
      </c>
      <c r="S478">
        <v>11.6</v>
      </c>
      <c r="T478">
        <v>11.7</v>
      </c>
      <c r="U478">
        <v>0.44500000000000001</v>
      </c>
      <c r="V478">
        <v>9.3000000000000007</v>
      </c>
      <c r="W478" t="e">
        <f ca="1">Data_Completeness(LifeExpectancyData[[#This Row],[Life expectancy]:[Schooling]])</f>
        <v>#NAME?</v>
      </c>
    </row>
    <row r="479" spans="1:23" x14ac:dyDescent="0.25">
      <c r="A479" t="s">
        <v>673</v>
      </c>
      <c r="B479">
        <v>2002</v>
      </c>
      <c r="C479" t="s">
        <v>643</v>
      </c>
      <c r="D479">
        <v>59.3</v>
      </c>
      <c r="E479">
        <v>273</v>
      </c>
      <c r="F479">
        <v>23</v>
      </c>
      <c r="G479">
        <v>1.43</v>
      </c>
      <c r="H479">
        <v>30.910605539999999</v>
      </c>
      <c r="J479">
        <v>1361</v>
      </c>
      <c r="K479">
        <v>12.8</v>
      </c>
      <c r="L479">
        <v>29</v>
      </c>
      <c r="M479">
        <v>54</v>
      </c>
      <c r="N479">
        <v>5.95</v>
      </c>
      <c r="O479">
        <v>54</v>
      </c>
      <c r="P479">
        <v>2.1</v>
      </c>
      <c r="Q479">
        <v>339.676984</v>
      </c>
      <c r="R479">
        <v>12634729</v>
      </c>
      <c r="S479">
        <v>11.6</v>
      </c>
      <c r="T479">
        <v>11.8</v>
      </c>
      <c r="U479">
        <v>0.42699999999999999</v>
      </c>
      <c r="V479">
        <v>8.1999999999999993</v>
      </c>
      <c r="W479" t="e">
        <f ca="1">Data_Completeness(LifeExpectancyData[[#This Row],[Life expectancy]:[Schooling]])</f>
        <v>#NAME?</v>
      </c>
    </row>
    <row r="480" spans="1:23" x14ac:dyDescent="0.25">
      <c r="A480" t="s">
        <v>673</v>
      </c>
      <c r="B480">
        <v>2001</v>
      </c>
      <c r="C480" t="s">
        <v>643</v>
      </c>
      <c r="D480">
        <v>58.5</v>
      </c>
      <c r="E480">
        <v>273</v>
      </c>
      <c r="F480">
        <v>25</v>
      </c>
      <c r="G480">
        <v>1.71</v>
      </c>
      <c r="H480">
        <v>27.689710510000001</v>
      </c>
      <c r="J480">
        <v>3761</v>
      </c>
      <c r="K480">
        <v>12.4</v>
      </c>
      <c r="L480">
        <v>33</v>
      </c>
      <c r="M480">
        <v>59</v>
      </c>
      <c r="N480">
        <v>5.7</v>
      </c>
      <c r="O480">
        <v>6</v>
      </c>
      <c r="P480">
        <v>2.2000000000000002</v>
      </c>
      <c r="Q480">
        <v>321.22633999999999</v>
      </c>
      <c r="R480">
        <v>1242473</v>
      </c>
      <c r="S480">
        <v>11.6</v>
      </c>
      <c r="T480">
        <v>11.8</v>
      </c>
      <c r="U480">
        <v>0.41199999999999998</v>
      </c>
      <c r="V480">
        <v>7.6</v>
      </c>
      <c r="W480" t="e">
        <f ca="1">Data_Completeness(LifeExpectancyData[[#This Row],[Life expectancy]:[Schooling]])</f>
        <v>#NAME?</v>
      </c>
    </row>
    <row r="481" spans="1:23" x14ac:dyDescent="0.25">
      <c r="A481" t="s">
        <v>673</v>
      </c>
      <c r="B481">
        <v>2000</v>
      </c>
      <c r="C481" t="s">
        <v>643</v>
      </c>
      <c r="D481">
        <v>57.7</v>
      </c>
      <c r="E481">
        <v>274</v>
      </c>
      <c r="F481">
        <v>27</v>
      </c>
      <c r="G481">
        <v>1.51</v>
      </c>
      <c r="H481">
        <v>0.32841805600000001</v>
      </c>
      <c r="J481">
        <v>12237</v>
      </c>
      <c r="K481">
        <v>12.1</v>
      </c>
      <c r="L481">
        <v>36</v>
      </c>
      <c r="M481">
        <v>62</v>
      </c>
      <c r="N481">
        <v>5.87</v>
      </c>
      <c r="O481">
        <v>59</v>
      </c>
      <c r="P481">
        <v>2.1</v>
      </c>
      <c r="Q481">
        <v>3.6859489999999999</v>
      </c>
      <c r="R481">
        <v>12152354</v>
      </c>
      <c r="S481">
        <v>11.6</v>
      </c>
      <c r="T481">
        <v>11.9</v>
      </c>
      <c r="U481">
        <v>0.40100000000000002</v>
      </c>
      <c r="V481">
        <v>7.2</v>
      </c>
      <c r="W481" t="e">
        <f ca="1">Data_Completeness(LifeExpectancyData[[#This Row],[Life expectancy]:[Schooling]])</f>
        <v>#NAME?</v>
      </c>
    </row>
    <row r="482" spans="1:23" x14ac:dyDescent="0.25">
      <c r="A482" t="s">
        <v>674</v>
      </c>
      <c r="B482">
        <v>2015</v>
      </c>
      <c r="C482" t="s">
        <v>643</v>
      </c>
      <c r="D482">
        <v>57.3</v>
      </c>
      <c r="E482">
        <v>357</v>
      </c>
      <c r="F482">
        <v>45</v>
      </c>
      <c r="H482">
        <v>0</v>
      </c>
      <c r="I482">
        <v>84</v>
      </c>
      <c r="J482">
        <v>1809</v>
      </c>
      <c r="K482">
        <v>29</v>
      </c>
      <c r="L482">
        <v>68</v>
      </c>
      <c r="M482">
        <v>83</v>
      </c>
      <c r="O482">
        <v>84</v>
      </c>
      <c r="P482">
        <v>3.5</v>
      </c>
      <c r="Q482">
        <v>1244.429421</v>
      </c>
      <c r="R482">
        <v>22834522</v>
      </c>
      <c r="S482">
        <v>5.6</v>
      </c>
      <c r="T482">
        <v>5.5</v>
      </c>
      <c r="U482">
        <v>0.51400000000000001</v>
      </c>
      <c r="V482">
        <v>10.4</v>
      </c>
      <c r="W482" t="e">
        <f ca="1">Data_Completeness(LifeExpectancyData[[#This Row],[Life expectancy]:[Schooling]])</f>
        <v>#NAME?</v>
      </c>
    </row>
    <row r="483" spans="1:23" x14ac:dyDescent="0.25">
      <c r="A483" t="s">
        <v>674</v>
      </c>
      <c r="B483">
        <v>2014</v>
      </c>
      <c r="C483" t="s">
        <v>643</v>
      </c>
      <c r="D483">
        <v>56.7</v>
      </c>
      <c r="E483">
        <v>366</v>
      </c>
      <c r="F483">
        <v>47</v>
      </c>
      <c r="G483">
        <v>0.01</v>
      </c>
      <c r="H483">
        <v>61.392636420000002</v>
      </c>
      <c r="I483">
        <v>87</v>
      </c>
      <c r="J483">
        <v>831</v>
      </c>
      <c r="K483">
        <v>28.4</v>
      </c>
      <c r="L483">
        <v>71</v>
      </c>
      <c r="M483">
        <v>86</v>
      </c>
      <c r="N483">
        <v>4.0999999999999996</v>
      </c>
      <c r="O483">
        <v>87</v>
      </c>
      <c r="P483">
        <v>3.7</v>
      </c>
      <c r="Q483">
        <v>1441.1416999999999</v>
      </c>
      <c r="R483">
        <v>2223994</v>
      </c>
      <c r="S483">
        <v>5.7</v>
      </c>
      <c r="T483">
        <v>5.7</v>
      </c>
      <c r="U483">
        <v>0.50700000000000001</v>
      </c>
      <c r="V483">
        <v>10.4</v>
      </c>
      <c r="W483" t="e">
        <f ca="1">Data_Completeness(LifeExpectancyData[[#This Row],[Life expectancy]:[Schooling]])</f>
        <v>#NAME?</v>
      </c>
    </row>
    <row r="484" spans="1:23" x14ac:dyDescent="0.25">
      <c r="A484" t="s">
        <v>674</v>
      </c>
      <c r="B484">
        <v>2013</v>
      </c>
      <c r="C484" t="s">
        <v>643</v>
      </c>
      <c r="D484">
        <v>56.4</v>
      </c>
      <c r="E484">
        <v>364</v>
      </c>
      <c r="F484">
        <v>48</v>
      </c>
      <c r="G484">
        <v>0.01</v>
      </c>
      <c r="H484">
        <v>63.07890158</v>
      </c>
      <c r="I484">
        <v>89</v>
      </c>
      <c r="J484">
        <v>760</v>
      </c>
      <c r="K484">
        <v>27.8</v>
      </c>
      <c r="L484">
        <v>73</v>
      </c>
      <c r="M484">
        <v>88</v>
      </c>
      <c r="N484">
        <v>4.29</v>
      </c>
      <c r="O484">
        <v>89</v>
      </c>
      <c r="P484">
        <v>4</v>
      </c>
      <c r="Q484">
        <v>1365.34419</v>
      </c>
      <c r="R484">
        <v>21655715</v>
      </c>
      <c r="S484">
        <v>5.8</v>
      </c>
      <c r="T484">
        <v>5.8</v>
      </c>
      <c r="U484">
        <v>0.501</v>
      </c>
      <c r="V484">
        <v>10.4</v>
      </c>
      <c r="W484" t="e">
        <f ca="1">Data_Completeness(LifeExpectancyData[[#This Row],[Life expectancy]:[Schooling]])</f>
        <v>#NAME?</v>
      </c>
    </row>
    <row r="485" spans="1:23" x14ac:dyDescent="0.25">
      <c r="A485" t="s">
        <v>674</v>
      </c>
      <c r="B485">
        <v>2012</v>
      </c>
      <c r="C485" t="s">
        <v>643</v>
      </c>
      <c r="D485">
        <v>55.9</v>
      </c>
      <c r="E485">
        <v>369</v>
      </c>
      <c r="F485">
        <v>50</v>
      </c>
      <c r="G485">
        <v>0.01</v>
      </c>
      <c r="H485">
        <v>68.558391119999996</v>
      </c>
      <c r="I485">
        <v>85</v>
      </c>
      <c r="J485">
        <v>609</v>
      </c>
      <c r="K485">
        <v>27.2</v>
      </c>
      <c r="L485">
        <v>76</v>
      </c>
      <c r="M485">
        <v>85</v>
      </c>
      <c r="N485">
        <v>4.34</v>
      </c>
      <c r="O485">
        <v>85</v>
      </c>
      <c r="P485">
        <v>4.5999999999999996</v>
      </c>
      <c r="Q485">
        <v>1255.648189</v>
      </c>
      <c r="R485">
        <v>2182383</v>
      </c>
      <c r="S485">
        <v>5.9</v>
      </c>
      <c r="T485">
        <v>5.9</v>
      </c>
      <c r="U485">
        <v>0.496</v>
      </c>
      <c r="V485">
        <v>10.4</v>
      </c>
      <c r="W485" t="e">
        <f ca="1">Data_Completeness(LifeExpectancyData[[#This Row],[Life expectancy]:[Schooling]])</f>
        <v>#NAME?</v>
      </c>
    </row>
    <row r="486" spans="1:23" x14ac:dyDescent="0.25">
      <c r="A486" t="s">
        <v>674</v>
      </c>
      <c r="B486">
        <v>2011</v>
      </c>
      <c r="C486" t="s">
        <v>643</v>
      </c>
      <c r="D486">
        <v>55.6</v>
      </c>
      <c r="E486">
        <v>371</v>
      </c>
      <c r="F486">
        <v>51</v>
      </c>
      <c r="G486">
        <v>6.19</v>
      </c>
      <c r="H486">
        <v>83.180712409999998</v>
      </c>
      <c r="I486">
        <v>82</v>
      </c>
      <c r="J486">
        <v>504</v>
      </c>
      <c r="K486">
        <v>26.6</v>
      </c>
      <c r="L486">
        <v>79</v>
      </c>
      <c r="M486">
        <v>8</v>
      </c>
      <c r="N486">
        <v>3.96</v>
      </c>
      <c r="O486">
        <v>82</v>
      </c>
      <c r="P486">
        <v>4.9000000000000004</v>
      </c>
      <c r="Q486">
        <v>1295.6497260000001</v>
      </c>
      <c r="R486">
        <v>252447</v>
      </c>
      <c r="S486">
        <v>6</v>
      </c>
      <c r="T486">
        <v>6</v>
      </c>
      <c r="U486">
        <v>0.48599999999999999</v>
      </c>
      <c r="V486">
        <v>10</v>
      </c>
      <c r="W486" t="e">
        <f ca="1">Data_Completeness(LifeExpectancyData[[#This Row],[Life expectancy]:[Schooling]])</f>
        <v>#NAME?</v>
      </c>
    </row>
    <row r="487" spans="1:23" x14ac:dyDescent="0.25">
      <c r="A487" t="s">
        <v>674</v>
      </c>
      <c r="B487">
        <v>2010</v>
      </c>
      <c r="C487" t="s">
        <v>643</v>
      </c>
      <c r="D487">
        <v>55.3</v>
      </c>
      <c r="E487">
        <v>37</v>
      </c>
      <c r="F487">
        <v>53</v>
      </c>
      <c r="G487">
        <v>6.15</v>
      </c>
      <c r="H487">
        <v>100.8987451</v>
      </c>
      <c r="I487">
        <v>84</v>
      </c>
      <c r="J487">
        <v>240</v>
      </c>
      <c r="K487">
        <v>26</v>
      </c>
      <c r="L487">
        <v>82</v>
      </c>
      <c r="M487">
        <v>83</v>
      </c>
      <c r="N487">
        <v>5.28</v>
      </c>
      <c r="O487">
        <v>84</v>
      </c>
      <c r="P487">
        <v>5.5</v>
      </c>
      <c r="Q487">
        <v>1182.8692269999999</v>
      </c>
      <c r="R487">
        <v>1997495</v>
      </c>
      <c r="S487">
        <v>6.1</v>
      </c>
      <c r="T487">
        <v>6.2</v>
      </c>
      <c r="U487">
        <v>0.48</v>
      </c>
      <c r="V487">
        <v>9.6999999999999993</v>
      </c>
      <c r="W487" t="e">
        <f ca="1">Data_Completeness(LifeExpectancyData[[#This Row],[Life expectancy]:[Schooling]])</f>
        <v>#NAME?</v>
      </c>
    </row>
    <row r="488" spans="1:23" x14ac:dyDescent="0.25">
      <c r="A488" t="s">
        <v>674</v>
      </c>
      <c r="B488">
        <v>2009</v>
      </c>
      <c r="C488" t="s">
        <v>643</v>
      </c>
      <c r="D488">
        <v>54.8</v>
      </c>
      <c r="E488">
        <v>373</v>
      </c>
      <c r="F488">
        <v>54</v>
      </c>
      <c r="G488">
        <v>5.89</v>
      </c>
      <c r="H488">
        <v>9.0425408919999999</v>
      </c>
      <c r="I488">
        <v>8</v>
      </c>
      <c r="J488">
        <v>251</v>
      </c>
      <c r="K488">
        <v>25.4</v>
      </c>
      <c r="L488">
        <v>85</v>
      </c>
      <c r="M488">
        <v>79</v>
      </c>
      <c r="N488">
        <v>5.7</v>
      </c>
      <c r="O488">
        <v>8</v>
      </c>
      <c r="P488">
        <v>6.3</v>
      </c>
      <c r="Q488">
        <v>123.19538</v>
      </c>
      <c r="R488">
        <v>19432541</v>
      </c>
      <c r="S488">
        <v>6.3</v>
      </c>
      <c r="T488">
        <v>6.3</v>
      </c>
      <c r="U488">
        <v>0.47299999999999998</v>
      </c>
      <c r="V488">
        <v>9.1999999999999993</v>
      </c>
      <c r="W488" t="e">
        <f ca="1">Data_Completeness(LifeExpectancyData[[#This Row],[Life expectancy]:[Schooling]])</f>
        <v>#NAME?</v>
      </c>
    </row>
    <row r="489" spans="1:23" x14ac:dyDescent="0.25">
      <c r="A489" t="s">
        <v>674</v>
      </c>
      <c r="B489">
        <v>2008</v>
      </c>
      <c r="C489" t="s">
        <v>643</v>
      </c>
      <c r="D489">
        <v>54.2</v>
      </c>
      <c r="E489">
        <v>382</v>
      </c>
      <c r="F489">
        <v>56</v>
      </c>
      <c r="G489">
        <v>5.9</v>
      </c>
      <c r="H489">
        <v>68.707304399999998</v>
      </c>
      <c r="I489">
        <v>84</v>
      </c>
      <c r="J489">
        <v>495</v>
      </c>
      <c r="K489">
        <v>24.9</v>
      </c>
      <c r="L489">
        <v>87</v>
      </c>
      <c r="M489">
        <v>82</v>
      </c>
      <c r="N489">
        <v>5.18</v>
      </c>
      <c r="O489">
        <v>84</v>
      </c>
      <c r="P489">
        <v>6.7</v>
      </c>
      <c r="Q489">
        <v>1233.524316</v>
      </c>
      <c r="R489">
        <v>18978</v>
      </c>
      <c r="S489">
        <v>6.4</v>
      </c>
      <c r="T489">
        <v>6.5</v>
      </c>
      <c r="U489">
        <v>0.46600000000000003</v>
      </c>
      <c r="V489">
        <v>8.8000000000000007</v>
      </c>
      <c r="W489" t="e">
        <f ca="1">Data_Completeness(LifeExpectancyData[[#This Row],[Life expectancy]:[Schooling]])</f>
        <v>#NAME?</v>
      </c>
    </row>
    <row r="490" spans="1:23" x14ac:dyDescent="0.25">
      <c r="A490" t="s">
        <v>674</v>
      </c>
      <c r="B490">
        <v>2007</v>
      </c>
      <c r="C490" t="s">
        <v>643</v>
      </c>
      <c r="D490">
        <v>53.6</v>
      </c>
      <c r="E490">
        <v>395</v>
      </c>
      <c r="F490">
        <v>57</v>
      </c>
      <c r="G490">
        <v>5.44</v>
      </c>
      <c r="H490">
        <v>7.5628929219999996</v>
      </c>
      <c r="I490">
        <v>82</v>
      </c>
      <c r="J490">
        <v>100</v>
      </c>
      <c r="K490">
        <v>24.4</v>
      </c>
      <c r="L490">
        <v>89</v>
      </c>
      <c r="M490">
        <v>81</v>
      </c>
      <c r="N490">
        <v>4.76</v>
      </c>
      <c r="O490">
        <v>82</v>
      </c>
      <c r="P490">
        <v>7</v>
      </c>
      <c r="Q490">
        <v>111.71186</v>
      </c>
      <c r="R490">
        <v>18395389</v>
      </c>
      <c r="S490">
        <v>6.6</v>
      </c>
      <c r="T490">
        <v>6.6</v>
      </c>
      <c r="U490">
        <v>0.45600000000000002</v>
      </c>
      <c r="V490">
        <v>8</v>
      </c>
      <c r="W490" t="e">
        <f ca="1">Data_Completeness(LifeExpectancyData[[#This Row],[Life expectancy]:[Schooling]])</f>
        <v>#NAME?</v>
      </c>
    </row>
    <row r="491" spans="1:23" x14ac:dyDescent="0.25">
      <c r="A491" t="s">
        <v>674</v>
      </c>
      <c r="B491">
        <v>2006</v>
      </c>
      <c r="C491" t="s">
        <v>643</v>
      </c>
      <c r="D491">
        <v>53.3</v>
      </c>
      <c r="E491">
        <v>394</v>
      </c>
      <c r="F491">
        <v>58</v>
      </c>
      <c r="G491">
        <v>5.22</v>
      </c>
      <c r="H491">
        <v>0.96249705200000002</v>
      </c>
      <c r="I491">
        <v>81</v>
      </c>
      <c r="J491">
        <v>196</v>
      </c>
      <c r="K491">
        <v>23.8</v>
      </c>
      <c r="L491">
        <v>91</v>
      </c>
      <c r="M491">
        <v>78</v>
      </c>
      <c r="N491">
        <v>4.6900000000000004</v>
      </c>
      <c r="O491">
        <v>81</v>
      </c>
      <c r="P491">
        <v>7.2</v>
      </c>
      <c r="Q491">
        <v>12.989164000000001</v>
      </c>
      <c r="R491">
        <v>17899562</v>
      </c>
      <c r="S491">
        <v>6.7</v>
      </c>
      <c r="T491">
        <v>6.8</v>
      </c>
      <c r="U491">
        <v>0.45600000000000002</v>
      </c>
      <c r="V491">
        <v>8.1999999999999993</v>
      </c>
      <c r="W491" t="e">
        <f ca="1">Data_Completeness(LifeExpectancyData[[#This Row],[Life expectancy]:[Schooling]])</f>
        <v>#NAME?</v>
      </c>
    </row>
    <row r="492" spans="1:23" x14ac:dyDescent="0.25">
      <c r="A492" t="s">
        <v>674</v>
      </c>
      <c r="B492">
        <v>2005</v>
      </c>
      <c r="C492" t="s">
        <v>643</v>
      </c>
      <c r="D492">
        <v>52.8</v>
      </c>
      <c r="E492">
        <v>4</v>
      </c>
      <c r="F492">
        <v>58</v>
      </c>
      <c r="G492">
        <v>5.03</v>
      </c>
      <c r="H492">
        <v>73.032761949999994</v>
      </c>
      <c r="I492">
        <v>79</v>
      </c>
      <c r="J492">
        <v>605</v>
      </c>
      <c r="K492">
        <v>23.3</v>
      </c>
      <c r="L492">
        <v>93</v>
      </c>
      <c r="M492">
        <v>79</v>
      </c>
      <c r="N492">
        <v>4.75</v>
      </c>
      <c r="O492">
        <v>8</v>
      </c>
      <c r="P492">
        <v>7.4</v>
      </c>
      <c r="Q492">
        <v>952.18724840000004</v>
      </c>
      <c r="R492">
        <v>1742795</v>
      </c>
      <c r="S492">
        <v>6.9</v>
      </c>
      <c r="T492">
        <v>7</v>
      </c>
      <c r="U492">
        <v>0.45600000000000002</v>
      </c>
      <c r="V492">
        <v>8.3000000000000007</v>
      </c>
      <c r="W492" t="e">
        <f ca="1">Data_Completeness(LifeExpectancyData[[#This Row],[Life expectancy]:[Schooling]])</f>
        <v>#NAME?</v>
      </c>
    </row>
    <row r="493" spans="1:23" x14ac:dyDescent="0.25">
      <c r="A493" t="s">
        <v>674</v>
      </c>
      <c r="B493">
        <v>2004</v>
      </c>
      <c r="C493" t="s">
        <v>643</v>
      </c>
      <c r="D493">
        <v>52.1</v>
      </c>
      <c r="E493">
        <v>412</v>
      </c>
      <c r="F493">
        <v>59</v>
      </c>
      <c r="G493">
        <v>4.71</v>
      </c>
      <c r="H493">
        <v>7.1773021320000003</v>
      </c>
      <c r="J493">
        <v>358</v>
      </c>
      <c r="K493">
        <v>22.8</v>
      </c>
      <c r="L493">
        <v>94</v>
      </c>
      <c r="M493">
        <v>72</v>
      </c>
      <c r="N493">
        <v>4.7300000000000004</v>
      </c>
      <c r="O493">
        <v>73</v>
      </c>
      <c r="P493">
        <v>7.5</v>
      </c>
      <c r="Q493">
        <v>93.211715999999996</v>
      </c>
      <c r="R493">
        <v>1695981</v>
      </c>
      <c r="S493">
        <v>7</v>
      </c>
      <c r="T493">
        <v>7.1</v>
      </c>
      <c r="U493">
        <v>0.45500000000000002</v>
      </c>
      <c r="V493">
        <v>8.1999999999999993</v>
      </c>
      <c r="W493" t="e">
        <f ca="1">Data_Completeness(LifeExpectancyData[[#This Row],[Life expectancy]:[Schooling]])</f>
        <v>#NAME?</v>
      </c>
    </row>
    <row r="494" spans="1:23" x14ac:dyDescent="0.25">
      <c r="A494" t="s">
        <v>674</v>
      </c>
      <c r="B494">
        <v>2003</v>
      </c>
      <c r="C494" t="s">
        <v>643</v>
      </c>
      <c r="D494">
        <v>51.8</v>
      </c>
      <c r="E494">
        <v>412</v>
      </c>
      <c r="F494">
        <v>60</v>
      </c>
      <c r="G494">
        <v>4.6399999999999997</v>
      </c>
      <c r="H494">
        <v>67.639253019999998</v>
      </c>
      <c r="J494">
        <v>899</v>
      </c>
      <c r="K494">
        <v>22.3</v>
      </c>
      <c r="L494">
        <v>95</v>
      </c>
      <c r="M494">
        <v>72</v>
      </c>
      <c r="N494">
        <v>4.97</v>
      </c>
      <c r="O494">
        <v>73</v>
      </c>
      <c r="P494">
        <v>7.7</v>
      </c>
      <c r="Q494">
        <v>824.86893929999997</v>
      </c>
      <c r="R494">
        <v>16513822</v>
      </c>
      <c r="S494">
        <v>7.2</v>
      </c>
      <c r="T494">
        <v>7.3</v>
      </c>
      <c r="U494">
        <v>0.45200000000000001</v>
      </c>
      <c r="V494">
        <v>8.1</v>
      </c>
      <c r="W494" t="e">
        <f ca="1">Data_Completeness(LifeExpectancyData[[#This Row],[Life expectancy]:[Schooling]])</f>
        <v>#NAME?</v>
      </c>
    </row>
    <row r="495" spans="1:23" x14ac:dyDescent="0.25">
      <c r="A495" t="s">
        <v>674</v>
      </c>
      <c r="B495">
        <v>2002</v>
      </c>
      <c r="C495" t="s">
        <v>643</v>
      </c>
      <c r="D495">
        <v>51.6</v>
      </c>
      <c r="E495">
        <v>47</v>
      </c>
      <c r="F495">
        <v>60</v>
      </c>
      <c r="G495">
        <v>4.58</v>
      </c>
      <c r="H495">
        <v>53.70597428</v>
      </c>
      <c r="J495">
        <v>1448</v>
      </c>
      <c r="K495">
        <v>21.8</v>
      </c>
      <c r="L495">
        <v>97</v>
      </c>
      <c r="M495">
        <v>66</v>
      </c>
      <c r="N495">
        <v>4.8600000000000003</v>
      </c>
      <c r="O495">
        <v>66</v>
      </c>
      <c r="P495">
        <v>7.8</v>
      </c>
      <c r="Q495">
        <v>676.39766099999997</v>
      </c>
      <c r="R495">
        <v>1684886</v>
      </c>
      <c r="S495">
        <v>7.4</v>
      </c>
      <c r="T495">
        <v>7.5</v>
      </c>
      <c r="U495">
        <v>0.45200000000000001</v>
      </c>
      <c r="V495">
        <v>8.4</v>
      </c>
      <c r="W495" t="e">
        <f ca="1">Data_Completeness(LifeExpectancyData[[#This Row],[Life expectancy]:[Schooling]])</f>
        <v>#NAME?</v>
      </c>
    </row>
    <row r="496" spans="1:23" x14ac:dyDescent="0.25">
      <c r="A496" t="s">
        <v>674</v>
      </c>
      <c r="B496">
        <v>2001</v>
      </c>
      <c r="C496" t="s">
        <v>643</v>
      </c>
      <c r="D496">
        <v>51.5</v>
      </c>
      <c r="E496">
        <v>41</v>
      </c>
      <c r="F496">
        <v>61</v>
      </c>
      <c r="G496">
        <v>4.43</v>
      </c>
      <c r="H496">
        <v>41.736292210000002</v>
      </c>
      <c r="J496">
        <v>23934</v>
      </c>
      <c r="K496">
        <v>21.3</v>
      </c>
      <c r="L496">
        <v>99</v>
      </c>
      <c r="M496">
        <v>61</v>
      </c>
      <c r="N496">
        <v>4.7</v>
      </c>
      <c r="O496">
        <v>63</v>
      </c>
      <c r="P496">
        <v>7.9</v>
      </c>
      <c r="Q496">
        <v>614.67293389999998</v>
      </c>
      <c r="R496">
        <v>15671927</v>
      </c>
      <c r="S496">
        <v>7.5</v>
      </c>
      <c r="T496">
        <v>7.7</v>
      </c>
      <c r="U496">
        <v>0.437</v>
      </c>
      <c r="V496">
        <v>7.1</v>
      </c>
      <c r="W496" t="e">
        <f ca="1">Data_Completeness(LifeExpectancyData[[#This Row],[Life expectancy]:[Schooling]])</f>
        <v>#NAME?</v>
      </c>
    </row>
    <row r="497" spans="1:23" x14ac:dyDescent="0.25">
      <c r="A497" t="s">
        <v>674</v>
      </c>
      <c r="B497">
        <v>2000</v>
      </c>
      <c r="C497" t="s">
        <v>643</v>
      </c>
      <c r="D497">
        <v>51.4</v>
      </c>
      <c r="E497">
        <v>394</v>
      </c>
      <c r="F497">
        <v>62</v>
      </c>
      <c r="G497">
        <v>3.91</v>
      </c>
      <c r="H497">
        <v>4.7205935309999996</v>
      </c>
      <c r="J497">
        <v>14629</v>
      </c>
      <c r="K497">
        <v>2.9</v>
      </c>
      <c r="L497">
        <v>100</v>
      </c>
      <c r="M497">
        <v>57</v>
      </c>
      <c r="N497">
        <v>4.4800000000000004</v>
      </c>
      <c r="O497">
        <v>62</v>
      </c>
      <c r="P497">
        <v>7.7</v>
      </c>
      <c r="Q497">
        <v>68.414399000000003</v>
      </c>
      <c r="R497">
        <v>15274234</v>
      </c>
      <c r="S497">
        <v>7.7</v>
      </c>
      <c r="T497">
        <v>7.8</v>
      </c>
      <c r="U497">
        <v>0.433</v>
      </c>
      <c r="V497">
        <v>6.9</v>
      </c>
      <c r="W497" t="e">
        <f ca="1">Data_Completeness(LifeExpectancyData[[#This Row],[Life expectancy]:[Schooling]])</f>
        <v>#NAME?</v>
      </c>
    </row>
    <row r="498" spans="1:23" x14ac:dyDescent="0.25">
      <c r="A498" t="s">
        <v>675</v>
      </c>
      <c r="B498">
        <v>2015</v>
      </c>
      <c r="C498" t="s">
        <v>643</v>
      </c>
      <c r="D498">
        <v>82.2</v>
      </c>
      <c r="E498">
        <v>64</v>
      </c>
      <c r="F498">
        <v>2</v>
      </c>
      <c r="H498">
        <v>0</v>
      </c>
      <c r="I498">
        <v>55</v>
      </c>
      <c r="J498">
        <v>195</v>
      </c>
      <c r="K498">
        <v>67</v>
      </c>
      <c r="L498">
        <v>2</v>
      </c>
      <c r="M498">
        <v>91</v>
      </c>
      <c r="O498">
        <v>91</v>
      </c>
      <c r="P498">
        <v>0.1</v>
      </c>
      <c r="Q498">
        <v>43315.743999999999</v>
      </c>
      <c r="R498">
        <v>3584861</v>
      </c>
      <c r="S498">
        <v>0.6</v>
      </c>
      <c r="T498">
        <v>0.5</v>
      </c>
      <c r="U498">
        <v>0.91900000000000004</v>
      </c>
      <c r="V498">
        <v>16.3</v>
      </c>
      <c r="W498" t="e">
        <f ca="1">Data_Completeness(LifeExpectancyData[[#This Row],[Life expectancy]:[Schooling]])</f>
        <v>#NAME?</v>
      </c>
    </row>
    <row r="499" spans="1:23" x14ac:dyDescent="0.25">
      <c r="A499" t="s">
        <v>675</v>
      </c>
      <c r="B499">
        <v>2014</v>
      </c>
      <c r="C499" t="s">
        <v>643</v>
      </c>
      <c r="D499">
        <v>82</v>
      </c>
      <c r="E499">
        <v>65</v>
      </c>
      <c r="F499">
        <v>2</v>
      </c>
      <c r="G499">
        <v>8.1</v>
      </c>
      <c r="H499">
        <v>102.1902168</v>
      </c>
      <c r="I499">
        <v>55</v>
      </c>
      <c r="J499">
        <v>418</v>
      </c>
      <c r="K499">
        <v>66.400000000000006</v>
      </c>
      <c r="L499">
        <v>2</v>
      </c>
      <c r="M499">
        <v>91</v>
      </c>
      <c r="N499">
        <v>1.45</v>
      </c>
      <c r="O499">
        <v>91</v>
      </c>
      <c r="P499">
        <v>0.1</v>
      </c>
      <c r="Q499">
        <v>544.43376000000001</v>
      </c>
      <c r="R499">
        <v>35544564</v>
      </c>
      <c r="S499">
        <v>0.5</v>
      </c>
      <c r="T499">
        <v>0.5</v>
      </c>
      <c r="U499">
        <v>0.91200000000000003</v>
      </c>
      <c r="V499">
        <v>15.9</v>
      </c>
      <c r="W499" t="e">
        <f ca="1">Data_Completeness(LifeExpectancyData[[#This Row],[Life expectancy]:[Schooling]])</f>
        <v>#NAME?</v>
      </c>
    </row>
    <row r="500" spans="1:23" x14ac:dyDescent="0.25">
      <c r="A500" t="s">
        <v>675</v>
      </c>
      <c r="B500">
        <v>2013</v>
      </c>
      <c r="C500" t="s">
        <v>643</v>
      </c>
      <c r="D500">
        <v>81.8</v>
      </c>
      <c r="E500">
        <v>67</v>
      </c>
      <c r="F500">
        <v>2</v>
      </c>
      <c r="G500">
        <v>8.1999999999999993</v>
      </c>
      <c r="H500">
        <v>9733.2280190000001</v>
      </c>
      <c r="I500">
        <v>55</v>
      </c>
      <c r="J500">
        <v>83</v>
      </c>
      <c r="K500">
        <v>65.8</v>
      </c>
      <c r="L500">
        <v>2</v>
      </c>
      <c r="M500">
        <v>91</v>
      </c>
      <c r="N500">
        <v>1.67</v>
      </c>
      <c r="O500">
        <v>91</v>
      </c>
      <c r="P500">
        <v>0.1</v>
      </c>
      <c r="Q500">
        <v>52413.721160000001</v>
      </c>
      <c r="R500">
        <v>35155451</v>
      </c>
      <c r="S500">
        <v>0.5</v>
      </c>
      <c r="T500">
        <v>0.5</v>
      </c>
      <c r="U500">
        <v>0.90900000000000003</v>
      </c>
      <c r="V500">
        <v>15.9</v>
      </c>
      <c r="W500" t="e">
        <f ca="1">Data_Completeness(LifeExpectancyData[[#This Row],[Life expectancy]:[Schooling]])</f>
        <v>#NAME?</v>
      </c>
    </row>
    <row r="501" spans="1:23" x14ac:dyDescent="0.25">
      <c r="A501" t="s">
        <v>675</v>
      </c>
      <c r="B501">
        <v>2012</v>
      </c>
      <c r="C501" t="s">
        <v>643</v>
      </c>
      <c r="D501">
        <v>81.599999999999994</v>
      </c>
      <c r="E501">
        <v>68</v>
      </c>
      <c r="F501">
        <v>2</v>
      </c>
      <c r="G501">
        <v>8.3000000000000007</v>
      </c>
      <c r="H501">
        <v>9748.6362370000006</v>
      </c>
      <c r="I501">
        <v>7</v>
      </c>
      <c r="J501">
        <v>10</v>
      </c>
      <c r="K501">
        <v>65.3</v>
      </c>
      <c r="L501">
        <v>2</v>
      </c>
      <c r="M501">
        <v>99</v>
      </c>
      <c r="N501">
        <v>1.78</v>
      </c>
      <c r="O501">
        <v>95</v>
      </c>
      <c r="P501">
        <v>0.1</v>
      </c>
      <c r="Q501">
        <v>52496.694869999999</v>
      </c>
      <c r="R501">
        <v>3475545</v>
      </c>
      <c r="S501">
        <v>0.5</v>
      </c>
      <c r="T501">
        <v>0.5</v>
      </c>
      <c r="U501">
        <v>0.90700000000000003</v>
      </c>
      <c r="V501">
        <v>15.9</v>
      </c>
      <c r="W501" t="e">
        <f ca="1">Data_Completeness(LifeExpectancyData[[#This Row],[Life expectancy]:[Schooling]])</f>
        <v>#NAME?</v>
      </c>
    </row>
    <row r="502" spans="1:23" x14ac:dyDescent="0.25">
      <c r="A502" t="s">
        <v>675</v>
      </c>
      <c r="B502">
        <v>2011</v>
      </c>
      <c r="C502" t="s">
        <v>643</v>
      </c>
      <c r="D502">
        <v>81.5</v>
      </c>
      <c r="E502">
        <v>68</v>
      </c>
      <c r="F502">
        <v>2</v>
      </c>
      <c r="G502">
        <v>8.1999999999999993</v>
      </c>
      <c r="H502">
        <v>971.92803839999999</v>
      </c>
      <c r="I502">
        <v>7</v>
      </c>
      <c r="J502">
        <v>803</v>
      </c>
      <c r="K502">
        <v>64.7</v>
      </c>
      <c r="L502">
        <v>2</v>
      </c>
      <c r="M502">
        <v>87</v>
      </c>
      <c r="N502">
        <v>1.82</v>
      </c>
      <c r="O502">
        <v>87</v>
      </c>
      <c r="P502">
        <v>0.1</v>
      </c>
      <c r="Q502">
        <v>5282.2175999999999</v>
      </c>
      <c r="R502">
        <v>3434278</v>
      </c>
      <c r="S502">
        <v>0.5</v>
      </c>
      <c r="T502">
        <v>0.5</v>
      </c>
      <c r="U502">
        <v>0.90300000000000002</v>
      </c>
      <c r="V502">
        <v>15.9</v>
      </c>
      <c r="W502" t="e">
        <f ca="1">Data_Completeness(LifeExpectancyData[[#This Row],[Life expectancy]:[Schooling]])</f>
        <v>#NAME?</v>
      </c>
    </row>
    <row r="503" spans="1:23" x14ac:dyDescent="0.25">
      <c r="A503" t="s">
        <v>675</v>
      </c>
      <c r="B503">
        <v>2010</v>
      </c>
      <c r="C503" t="s">
        <v>643</v>
      </c>
      <c r="D503">
        <v>81.2</v>
      </c>
      <c r="E503">
        <v>7</v>
      </c>
      <c r="F503">
        <v>2</v>
      </c>
      <c r="G503">
        <v>8.4</v>
      </c>
      <c r="H503">
        <v>8649.6749110000001</v>
      </c>
      <c r="I503">
        <v>56</v>
      </c>
      <c r="J503">
        <v>99</v>
      </c>
      <c r="K503">
        <v>64.099999999999994</v>
      </c>
      <c r="L503">
        <v>2</v>
      </c>
      <c r="M503">
        <v>88</v>
      </c>
      <c r="N503">
        <v>11.2</v>
      </c>
      <c r="O503">
        <v>89</v>
      </c>
      <c r="P503">
        <v>0.1</v>
      </c>
      <c r="Q503">
        <v>47447.476199999997</v>
      </c>
      <c r="R503">
        <v>345274</v>
      </c>
      <c r="S503">
        <v>0.5</v>
      </c>
      <c r="T503">
        <v>0.4</v>
      </c>
      <c r="U503">
        <v>0.89800000000000002</v>
      </c>
      <c r="V503">
        <v>15.9</v>
      </c>
      <c r="W503" t="e">
        <f ca="1">Data_Completeness(LifeExpectancyData[[#This Row],[Life expectancy]:[Schooling]])</f>
        <v>#NAME?</v>
      </c>
    </row>
    <row r="504" spans="1:23" x14ac:dyDescent="0.25">
      <c r="A504" t="s">
        <v>675</v>
      </c>
      <c r="B504">
        <v>2009</v>
      </c>
      <c r="C504" t="s">
        <v>643</v>
      </c>
      <c r="D504">
        <v>81</v>
      </c>
      <c r="E504">
        <v>72</v>
      </c>
      <c r="F504">
        <v>2</v>
      </c>
      <c r="G504">
        <v>8.4</v>
      </c>
      <c r="H504">
        <v>864.94992999999999</v>
      </c>
      <c r="I504">
        <v>42</v>
      </c>
      <c r="J504">
        <v>14</v>
      </c>
      <c r="K504">
        <v>63.6</v>
      </c>
      <c r="L504">
        <v>2</v>
      </c>
      <c r="M504">
        <v>89</v>
      </c>
      <c r="N504">
        <v>11.17</v>
      </c>
      <c r="O504">
        <v>91</v>
      </c>
      <c r="P504">
        <v>0.1</v>
      </c>
      <c r="Q504">
        <v>4773.4543599999997</v>
      </c>
      <c r="R504">
        <v>33628571</v>
      </c>
      <c r="S504">
        <v>0.5</v>
      </c>
      <c r="T504">
        <v>0.4</v>
      </c>
      <c r="U504">
        <v>0.89800000000000002</v>
      </c>
      <c r="V504">
        <v>15.9</v>
      </c>
      <c r="W504" t="e">
        <f ca="1">Data_Completeness(LifeExpectancyData[[#This Row],[Life expectancy]:[Schooling]])</f>
        <v>#NAME?</v>
      </c>
    </row>
    <row r="505" spans="1:23" x14ac:dyDescent="0.25">
      <c r="A505" t="s">
        <v>675</v>
      </c>
      <c r="B505">
        <v>2008</v>
      </c>
      <c r="C505" t="s">
        <v>643</v>
      </c>
      <c r="D505">
        <v>87</v>
      </c>
      <c r="E505">
        <v>74</v>
      </c>
      <c r="F505">
        <v>2</v>
      </c>
      <c r="G505">
        <v>8.3000000000000007</v>
      </c>
      <c r="H505">
        <v>8433.9368140000006</v>
      </c>
      <c r="I505">
        <v>28</v>
      </c>
      <c r="J505">
        <v>62</v>
      </c>
      <c r="K505">
        <v>63</v>
      </c>
      <c r="L505">
        <v>2</v>
      </c>
      <c r="M505">
        <v>89</v>
      </c>
      <c r="N505">
        <v>1.3</v>
      </c>
      <c r="O505">
        <v>92</v>
      </c>
      <c r="P505">
        <v>0.1</v>
      </c>
      <c r="Q505">
        <v>46596.33599</v>
      </c>
      <c r="R505">
        <v>33245773</v>
      </c>
      <c r="S505">
        <v>0.5</v>
      </c>
      <c r="T505">
        <v>0.4</v>
      </c>
      <c r="U505">
        <v>0.89700000000000002</v>
      </c>
      <c r="V505">
        <v>15.8</v>
      </c>
      <c r="W505" t="e">
        <f ca="1">Data_Completeness(LifeExpectancyData[[#This Row],[Life expectancy]:[Schooling]])</f>
        <v>#NAME?</v>
      </c>
    </row>
    <row r="506" spans="1:23" x14ac:dyDescent="0.25">
      <c r="A506" t="s">
        <v>675</v>
      </c>
      <c r="B506">
        <v>2007</v>
      </c>
      <c r="C506" t="s">
        <v>643</v>
      </c>
      <c r="D506">
        <v>85</v>
      </c>
      <c r="E506">
        <v>74</v>
      </c>
      <c r="F506">
        <v>2</v>
      </c>
      <c r="G506">
        <v>8.3000000000000007</v>
      </c>
      <c r="H506">
        <v>7946.7435809999997</v>
      </c>
      <c r="I506">
        <v>14</v>
      </c>
      <c r="J506">
        <v>101</v>
      </c>
      <c r="K506">
        <v>62.5</v>
      </c>
      <c r="L506">
        <v>2</v>
      </c>
      <c r="M506">
        <v>9</v>
      </c>
      <c r="N506">
        <v>9.83</v>
      </c>
      <c r="O506">
        <v>94</v>
      </c>
      <c r="P506">
        <v>0.1</v>
      </c>
      <c r="Q506">
        <v>44544.5268</v>
      </c>
      <c r="R506">
        <v>32887928</v>
      </c>
      <c r="S506">
        <v>0.5</v>
      </c>
      <c r="T506">
        <v>0.4</v>
      </c>
      <c r="U506">
        <v>0.89400000000000002</v>
      </c>
      <c r="V506">
        <v>15.8</v>
      </c>
      <c r="W506" t="e">
        <f ca="1">Data_Completeness(LifeExpectancyData[[#This Row],[Life expectancy]:[Schooling]])</f>
        <v>#NAME?</v>
      </c>
    </row>
    <row r="507" spans="1:23" x14ac:dyDescent="0.25">
      <c r="A507" t="s">
        <v>675</v>
      </c>
      <c r="B507">
        <v>2006</v>
      </c>
      <c r="C507" t="s">
        <v>643</v>
      </c>
      <c r="D507">
        <v>85</v>
      </c>
      <c r="E507">
        <v>75</v>
      </c>
      <c r="F507">
        <v>2</v>
      </c>
      <c r="G507">
        <v>8.1999999999999993</v>
      </c>
      <c r="H507">
        <v>771.18176860000005</v>
      </c>
      <c r="I507">
        <v>14</v>
      </c>
      <c r="J507">
        <v>13</v>
      </c>
      <c r="K507">
        <v>61.9</v>
      </c>
      <c r="L507">
        <v>2</v>
      </c>
      <c r="M507">
        <v>95</v>
      </c>
      <c r="N507">
        <v>9.75</v>
      </c>
      <c r="O507">
        <v>95</v>
      </c>
      <c r="P507">
        <v>0.1</v>
      </c>
      <c r="Q507">
        <v>4386.6994800000002</v>
      </c>
      <c r="R507">
        <v>325755</v>
      </c>
      <c r="S507">
        <v>0.5</v>
      </c>
      <c r="T507">
        <v>0.4</v>
      </c>
      <c r="U507">
        <v>0.89100000000000001</v>
      </c>
      <c r="V507">
        <v>15.8</v>
      </c>
      <c r="W507" t="e">
        <f ca="1">Data_Completeness(LifeExpectancyData[[#This Row],[Life expectancy]:[Schooling]])</f>
        <v>#NAME?</v>
      </c>
    </row>
    <row r="508" spans="1:23" x14ac:dyDescent="0.25">
      <c r="A508" t="s">
        <v>675</v>
      </c>
      <c r="B508">
        <v>2005</v>
      </c>
      <c r="C508" t="s">
        <v>643</v>
      </c>
      <c r="D508">
        <v>81</v>
      </c>
      <c r="E508">
        <v>76</v>
      </c>
      <c r="F508">
        <v>2</v>
      </c>
      <c r="G508">
        <v>8</v>
      </c>
      <c r="H508">
        <v>6333.1779669999996</v>
      </c>
      <c r="I508">
        <v>14</v>
      </c>
      <c r="J508">
        <v>6</v>
      </c>
      <c r="K508">
        <v>61.3</v>
      </c>
      <c r="L508">
        <v>2</v>
      </c>
      <c r="M508">
        <v>93</v>
      </c>
      <c r="N508">
        <v>9.57</v>
      </c>
      <c r="O508">
        <v>93</v>
      </c>
      <c r="P508">
        <v>0.1</v>
      </c>
      <c r="Q508">
        <v>36189.588380000001</v>
      </c>
      <c r="R508">
        <v>32312</v>
      </c>
      <c r="S508">
        <v>0.5</v>
      </c>
      <c r="T508">
        <v>0.4</v>
      </c>
      <c r="U508">
        <v>0.88600000000000001</v>
      </c>
      <c r="V508">
        <v>15.8</v>
      </c>
      <c r="W508" t="e">
        <f ca="1">Data_Completeness(LifeExpectancyData[[#This Row],[Life expectancy]:[Schooling]])</f>
        <v>#NAME?</v>
      </c>
    </row>
    <row r="509" spans="1:23" x14ac:dyDescent="0.25">
      <c r="A509" t="s">
        <v>675</v>
      </c>
      <c r="B509">
        <v>2004</v>
      </c>
      <c r="C509" t="s">
        <v>643</v>
      </c>
      <c r="D509">
        <v>80</v>
      </c>
      <c r="E509">
        <v>77</v>
      </c>
      <c r="F509">
        <v>2</v>
      </c>
      <c r="G509">
        <v>7.8</v>
      </c>
      <c r="H509">
        <v>5513.3299239999997</v>
      </c>
      <c r="I509">
        <v>14</v>
      </c>
      <c r="J509">
        <v>7</v>
      </c>
      <c r="K509">
        <v>6.6</v>
      </c>
      <c r="L509">
        <v>2</v>
      </c>
      <c r="M509">
        <v>91</v>
      </c>
      <c r="N509">
        <v>9.56</v>
      </c>
      <c r="O509">
        <v>91</v>
      </c>
      <c r="P509">
        <v>0.1</v>
      </c>
      <c r="Q509">
        <v>31979.871950000001</v>
      </c>
      <c r="R509">
        <v>31995</v>
      </c>
      <c r="S509">
        <v>0.5</v>
      </c>
      <c r="T509">
        <v>0.4</v>
      </c>
      <c r="U509">
        <v>0.88100000000000001</v>
      </c>
      <c r="V509">
        <v>15.8</v>
      </c>
      <c r="W509" t="e">
        <f ca="1">Data_Completeness(LifeExpectancyData[[#This Row],[Life expectancy]:[Schooling]])</f>
        <v>#NAME?</v>
      </c>
    </row>
    <row r="510" spans="1:23" x14ac:dyDescent="0.25">
      <c r="A510" t="s">
        <v>675</v>
      </c>
      <c r="B510">
        <v>2003</v>
      </c>
      <c r="C510" t="s">
        <v>643</v>
      </c>
      <c r="D510">
        <v>79.7</v>
      </c>
      <c r="E510">
        <v>78</v>
      </c>
      <c r="F510">
        <v>2</v>
      </c>
      <c r="G510">
        <v>7.7</v>
      </c>
      <c r="H510">
        <v>4687.8455649999996</v>
      </c>
      <c r="I510">
        <v>14</v>
      </c>
      <c r="J510">
        <v>15</v>
      </c>
      <c r="K510">
        <v>6</v>
      </c>
      <c r="L510">
        <v>2</v>
      </c>
      <c r="M510">
        <v>88</v>
      </c>
      <c r="N510">
        <v>9.5399999999999991</v>
      </c>
      <c r="O510">
        <v>91</v>
      </c>
      <c r="P510">
        <v>0.1</v>
      </c>
      <c r="Q510">
        <v>28172.148829999998</v>
      </c>
      <c r="R510">
        <v>31676</v>
      </c>
      <c r="S510">
        <v>0.5</v>
      </c>
      <c r="T510">
        <v>0.4</v>
      </c>
      <c r="U510">
        <v>0.877</v>
      </c>
      <c r="V510">
        <v>15.8</v>
      </c>
      <c r="W510" t="e">
        <f ca="1">Data_Completeness(LifeExpectancyData[[#This Row],[Life expectancy]:[Schooling]])</f>
        <v>#NAME?</v>
      </c>
    </row>
    <row r="511" spans="1:23" x14ac:dyDescent="0.25">
      <c r="A511" t="s">
        <v>675</v>
      </c>
      <c r="B511">
        <v>2002</v>
      </c>
      <c r="C511" t="s">
        <v>643</v>
      </c>
      <c r="D511">
        <v>79.5</v>
      </c>
      <c r="E511">
        <v>79</v>
      </c>
      <c r="F511">
        <v>2</v>
      </c>
      <c r="G511">
        <v>7.7</v>
      </c>
      <c r="H511">
        <v>3895.8563079999999</v>
      </c>
      <c r="J511">
        <v>6</v>
      </c>
      <c r="K511">
        <v>59.3</v>
      </c>
      <c r="L511">
        <v>2</v>
      </c>
      <c r="M511">
        <v>88</v>
      </c>
      <c r="N511">
        <v>9.3699999999999992</v>
      </c>
      <c r="O511">
        <v>88</v>
      </c>
      <c r="P511">
        <v>0.1</v>
      </c>
      <c r="Q511">
        <v>24167.843099999998</v>
      </c>
      <c r="R511">
        <v>31362</v>
      </c>
      <c r="S511">
        <v>0.5</v>
      </c>
      <c r="T511">
        <v>0.4</v>
      </c>
      <c r="U511">
        <v>0.872</v>
      </c>
      <c r="V511">
        <v>15.8</v>
      </c>
      <c r="W511" t="e">
        <f ca="1">Data_Completeness(LifeExpectancyData[[#This Row],[Life expectancy]:[Schooling]])</f>
        <v>#NAME?</v>
      </c>
    </row>
    <row r="512" spans="1:23" x14ac:dyDescent="0.25">
      <c r="A512" t="s">
        <v>675</v>
      </c>
      <c r="B512">
        <v>2001</v>
      </c>
      <c r="C512" t="s">
        <v>643</v>
      </c>
      <c r="D512">
        <v>79.400000000000006</v>
      </c>
      <c r="E512">
        <v>8</v>
      </c>
      <c r="F512">
        <v>2</v>
      </c>
      <c r="G512">
        <v>7.6</v>
      </c>
      <c r="H512">
        <v>3665.0897030000001</v>
      </c>
      <c r="J512">
        <v>34</v>
      </c>
      <c r="K512">
        <v>58.5</v>
      </c>
      <c r="L512">
        <v>2</v>
      </c>
      <c r="M512">
        <v>88</v>
      </c>
      <c r="N512">
        <v>9.1</v>
      </c>
      <c r="O512">
        <v>89</v>
      </c>
      <c r="P512">
        <v>0.1</v>
      </c>
      <c r="Q512">
        <v>23691.594720000001</v>
      </c>
      <c r="R512">
        <v>31819</v>
      </c>
      <c r="S512">
        <v>0.5</v>
      </c>
      <c r="T512">
        <v>0.4</v>
      </c>
      <c r="U512">
        <v>0.86699999999999999</v>
      </c>
      <c r="V512">
        <v>15.8</v>
      </c>
      <c r="W512" t="e">
        <f ca="1">Data_Completeness(LifeExpectancyData[[#This Row],[Life expectancy]:[Schooling]])</f>
        <v>#NAME?</v>
      </c>
    </row>
    <row r="513" spans="1:23" x14ac:dyDescent="0.25">
      <c r="A513" t="s">
        <v>675</v>
      </c>
      <c r="B513">
        <v>2000</v>
      </c>
      <c r="C513" t="s">
        <v>643</v>
      </c>
      <c r="D513">
        <v>79.099999999999994</v>
      </c>
      <c r="E513">
        <v>82</v>
      </c>
      <c r="F513">
        <v>2</v>
      </c>
      <c r="G513">
        <v>7.6</v>
      </c>
      <c r="H513">
        <v>3787.4945600000001</v>
      </c>
      <c r="J513">
        <v>206</v>
      </c>
      <c r="K513">
        <v>57.8</v>
      </c>
      <c r="L513">
        <v>2</v>
      </c>
      <c r="M513">
        <v>88</v>
      </c>
      <c r="N513">
        <v>8.67</v>
      </c>
      <c r="O513">
        <v>89</v>
      </c>
      <c r="P513">
        <v>0.1</v>
      </c>
      <c r="Q513">
        <v>24124.169170000001</v>
      </c>
      <c r="R513">
        <v>37697</v>
      </c>
      <c r="S513">
        <v>0.5</v>
      </c>
      <c r="T513">
        <v>0.5</v>
      </c>
      <c r="U513">
        <v>0.86399999999999999</v>
      </c>
      <c r="V513">
        <v>15.9</v>
      </c>
      <c r="W513" t="e">
        <f ca="1">Data_Completeness(LifeExpectancyData[[#This Row],[Life expectancy]:[Schooling]])</f>
        <v>#NAME?</v>
      </c>
    </row>
    <row r="514" spans="1:23" x14ac:dyDescent="0.25">
      <c r="A514" t="s">
        <v>676</v>
      </c>
      <c r="B514">
        <v>2015</v>
      </c>
      <c r="C514" t="s">
        <v>643</v>
      </c>
      <c r="D514">
        <v>52.5</v>
      </c>
      <c r="E514">
        <v>397</v>
      </c>
      <c r="F514">
        <v>15</v>
      </c>
      <c r="H514">
        <v>0</v>
      </c>
      <c r="I514">
        <v>47</v>
      </c>
      <c r="J514">
        <v>150</v>
      </c>
      <c r="K514">
        <v>22.7</v>
      </c>
      <c r="L514">
        <v>21</v>
      </c>
      <c r="M514">
        <v>47</v>
      </c>
      <c r="O514">
        <v>47</v>
      </c>
      <c r="P514">
        <v>4.4000000000000004</v>
      </c>
      <c r="Q514">
        <v>348.381417</v>
      </c>
      <c r="R514">
        <v>45461</v>
      </c>
      <c r="S514">
        <v>8.1999999999999993</v>
      </c>
      <c r="T514">
        <v>8.1999999999999993</v>
      </c>
      <c r="U514">
        <v>0.34699999999999998</v>
      </c>
      <c r="V514">
        <v>7.1</v>
      </c>
      <c r="W514" t="e">
        <f ca="1">Data_Completeness(LifeExpectancyData[[#This Row],[Life expectancy]:[Schooling]])</f>
        <v>#NAME?</v>
      </c>
    </row>
    <row r="515" spans="1:23" x14ac:dyDescent="0.25">
      <c r="A515" t="s">
        <v>676</v>
      </c>
      <c r="B515">
        <v>2014</v>
      </c>
      <c r="C515" t="s">
        <v>643</v>
      </c>
      <c r="D515">
        <v>58</v>
      </c>
      <c r="E515">
        <v>437</v>
      </c>
      <c r="F515">
        <v>15</v>
      </c>
      <c r="G515">
        <v>0.01</v>
      </c>
      <c r="H515">
        <v>53.439643230000001</v>
      </c>
      <c r="I515">
        <v>47</v>
      </c>
      <c r="J515">
        <v>210</v>
      </c>
      <c r="K515">
        <v>22.1</v>
      </c>
      <c r="L515">
        <v>22</v>
      </c>
      <c r="M515">
        <v>47</v>
      </c>
      <c r="N515">
        <v>4.2</v>
      </c>
      <c r="O515">
        <v>47</v>
      </c>
      <c r="P515">
        <v>4.5</v>
      </c>
      <c r="Q515">
        <v>377.132274</v>
      </c>
      <c r="R515">
        <v>4515392</v>
      </c>
      <c r="S515">
        <v>8.4</v>
      </c>
      <c r="T515">
        <v>8.3000000000000007</v>
      </c>
      <c r="U515">
        <v>0.34499999999999997</v>
      </c>
      <c r="V515">
        <v>7.1</v>
      </c>
      <c r="W515" t="e">
        <f ca="1">Data_Completeness(LifeExpectancyData[[#This Row],[Life expectancy]:[Schooling]])</f>
        <v>#NAME?</v>
      </c>
    </row>
    <row r="516" spans="1:23" x14ac:dyDescent="0.25">
      <c r="A516" t="s">
        <v>676</v>
      </c>
      <c r="B516">
        <v>2013</v>
      </c>
      <c r="C516" t="s">
        <v>643</v>
      </c>
      <c r="D516">
        <v>49.9</v>
      </c>
      <c r="E516">
        <v>451</v>
      </c>
      <c r="F516">
        <v>16</v>
      </c>
      <c r="G516">
        <v>0.01</v>
      </c>
      <c r="H516">
        <v>52.377666009999999</v>
      </c>
      <c r="I516">
        <v>23</v>
      </c>
      <c r="J516">
        <v>596</v>
      </c>
      <c r="K516">
        <v>21.6</v>
      </c>
      <c r="L516">
        <v>23</v>
      </c>
      <c r="M516">
        <v>23</v>
      </c>
      <c r="N516">
        <v>3.82</v>
      </c>
      <c r="O516">
        <v>23</v>
      </c>
      <c r="P516">
        <v>5.0999999999999996</v>
      </c>
      <c r="Q516">
        <v>337.48496139999997</v>
      </c>
      <c r="R516">
        <v>4499653</v>
      </c>
      <c r="S516">
        <v>8.5</v>
      </c>
      <c r="T516">
        <v>8.5</v>
      </c>
      <c r="U516">
        <v>0.37</v>
      </c>
      <c r="V516">
        <v>7.1</v>
      </c>
      <c r="W516" t="e">
        <f ca="1">Data_Completeness(LifeExpectancyData[[#This Row],[Life expectancy]:[Schooling]])</f>
        <v>#NAME?</v>
      </c>
    </row>
    <row r="517" spans="1:23" x14ac:dyDescent="0.25">
      <c r="A517" t="s">
        <v>676</v>
      </c>
      <c r="B517">
        <v>2012</v>
      </c>
      <c r="C517" t="s">
        <v>643</v>
      </c>
      <c r="D517">
        <v>53</v>
      </c>
      <c r="E517">
        <v>439</v>
      </c>
      <c r="F517">
        <v>16</v>
      </c>
      <c r="G517">
        <v>0.01</v>
      </c>
      <c r="H517">
        <v>7.3448082140000004</v>
      </c>
      <c r="I517">
        <v>47</v>
      </c>
      <c r="J517">
        <v>141</v>
      </c>
      <c r="K517">
        <v>21.2</v>
      </c>
      <c r="L517">
        <v>23</v>
      </c>
      <c r="M517">
        <v>47</v>
      </c>
      <c r="N517">
        <v>3.62</v>
      </c>
      <c r="O517">
        <v>47</v>
      </c>
      <c r="P517">
        <v>5.0999999999999996</v>
      </c>
      <c r="Q517">
        <v>486.41113999999999</v>
      </c>
      <c r="R517">
        <v>449416</v>
      </c>
      <c r="S517">
        <v>8.6999999999999993</v>
      </c>
      <c r="T517">
        <v>8.6</v>
      </c>
      <c r="U517">
        <v>0.36599999999999999</v>
      </c>
      <c r="V517">
        <v>7.1</v>
      </c>
      <c r="W517" t="e">
        <f ca="1">Data_Completeness(LifeExpectancyData[[#This Row],[Life expectancy]:[Schooling]])</f>
        <v>#NAME?</v>
      </c>
    </row>
    <row r="518" spans="1:23" x14ac:dyDescent="0.25">
      <c r="A518" t="s">
        <v>676</v>
      </c>
      <c r="B518">
        <v>2011</v>
      </c>
      <c r="C518" t="s">
        <v>643</v>
      </c>
      <c r="D518">
        <v>49.8</v>
      </c>
      <c r="E518">
        <v>443</v>
      </c>
      <c r="F518">
        <v>16</v>
      </c>
      <c r="G518">
        <v>1.66</v>
      </c>
      <c r="H518">
        <v>58.529474630000003</v>
      </c>
      <c r="I518">
        <v>47</v>
      </c>
      <c r="J518">
        <v>679</v>
      </c>
      <c r="K518">
        <v>2.7</v>
      </c>
      <c r="L518">
        <v>24</v>
      </c>
      <c r="M518">
        <v>47</v>
      </c>
      <c r="N518">
        <v>3.73</v>
      </c>
      <c r="O518">
        <v>47</v>
      </c>
      <c r="P518">
        <v>5.8</v>
      </c>
      <c r="Q518">
        <v>494.33677899999998</v>
      </c>
      <c r="R518">
        <v>4476153</v>
      </c>
      <c r="S518">
        <v>8.8000000000000007</v>
      </c>
      <c r="T518">
        <v>8.8000000000000007</v>
      </c>
      <c r="U518">
        <v>0.36099999999999999</v>
      </c>
      <c r="V518">
        <v>6.8</v>
      </c>
      <c r="W518" t="e">
        <f ca="1">Data_Completeness(LifeExpectancyData[[#This Row],[Life expectancy]:[Schooling]])</f>
        <v>#NAME?</v>
      </c>
    </row>
    <row r="519" spans="1:23" x14ac:dyDescent="0.25">
      <c r="A519" t="s">
        <v>676</v>
      </c>
      <c r="B519">
        <v>2010</v>
      </c>
      <c r="C519" t="s">
        <v>643</v>
      </c>
      <c r="D519">
        <v>49.2</v>
      </c>
      <c r="E519">
        <v>446</v>
      </c>
      <c r="F519">
        <v>17</v>
      </c>
      <c r="G519">
        <v>1.67</v>
      </c>
      <c r="H519">
        <v>43.483591969999999</v>
      </c>
      <c r="I519">
        <v>45</v>
      </c>
      <c r="J519">
        <v>2</v>
      </c>
      <c r="K519">
        <v>2.2000000000000002</v>
      </c>
      <c r="L519">
        <v>24</v>
      </c>
      <c r="M519">
        <v>46</v>
      </c>
      <c r="N519">
        <v>3.9</v>
      </c>
      <c r="O519">
        <v>45</v>
      </c>
      <c r="P519">
        <v>6.6</v>
      </c>
      <c r="Q519">
        <v>446.44344940000002</v>
      </c>
      <c r="R519">
        <v>4448525</v>
      </c>
      <c r="S519">
        <v>9</v>
      </c>
      <c r="T519">
        <v>8.9</v>
      </c>
      <c r="U519">
        <v>0.35199999999999998</v>
      </c>
      <c r="V519">
        <v>6.6</v>
      </c>
      <c r="W519" t="e">
        <f ca="1">Data_Completeness(LifeExpectancyData[[#This Row],[Life expectancy]:[Schooling]])</f>
        <v>#NAME?</v>
      </c>
    </row>
    <row r="520" spans="1:23" x14ac:dyDescent="0.25">
      <c r="A520" t="s">
        <v>676</v>
      </c>
      <c r="B520">
        <v>2009</v>
      </c>
      <c r="C520" t="s">
        <v>643</v>
      </c>
      <c r="D520">
        <v>48.6</v>
      </c>
      <c r="E520">
        <v>453</v>
      </c>
      <c r="F520">
        <v>17</v>
      </c>
      <c r="G520">
        <v>1.56</v>
      </c>
      <c r="H520">
        <v>40.451569329999998</v>
      </c>
      <c r="I520">
        <v>42</v>
      </c>
      <c r="J520">
        <v>11</v>
      </c>
      <c r="K520">
        <v>19.8</v>
      </c>
      <c r="L520">
        <v>25</v>
      </c>
      <c r="M520">
        <v>45</v>
      </c>
      <c r="N520">
        <v>3.58</v>
      </c>
      <c r="O520">
        <v>42</v>
      </c>
      <c r="P520">
        <v>7.3</v>
      </c>
      <c r="Q520">
        <v>449.961839</v>
      </c>
      <c r="R520">
        <v>44423</v>
      </c>
      <c r="S520">
        <v>9.1</v>
      </c>
      <c r="T520">
        <v>9.1</v>
      </c>
      <c r="U520">
        <v>0.34499999999999997</v>
      </c>
      <c r="V520">
        <v>6.4</v>
      </c>
      <c r="W520" t="e">
        <f ca="1">Data_Completeness(LifeExpectancyData[[#This Row],[Life expectancy]:[Schooling]])</f>
        <v>#NAME?</v>
      </c>
    </row>
    <row r="521" spans="1:23" x14ac:dyDescent="0.25">
      <c r="A521" t="s">
        <v>676</v>
      </c>
      <c r="B521">
        <v>2008</v>
      </c>
      <c r="C521" t="s">
        <v>643</v>
      </c>
      <c r="D521">
        <v>47.6</v>
      </c>
      <c r="E521">
        <v>477</v>
      </c>
      <c r="F521">
        <v>17</v>
      </c>
      <c r="G521">
        <v>1.52</v>
      </c>
      <c r="H521">
        <v>67.341375279999994</v>
      </c>
      <c r="J521">
        <v>12</v>
      </c>
      <c r="K521">
        <v>19.399999999999999</v>
      </c>
      <c r="L521">
        <v>25</v>
      </c>
      <c r="M521">
        <v>46</v>
      </c>
      <c r="N521">
        <v>4.3</v>
      </c>
      <c r="O521">
        <v>45</v>
      </c>
      <c r="P521">
        <v>8.3000000000000007</v>
      </c>
      <c r="Q521">
        <v>456.86143340000001</v>
      </c>
      <c r="R521">
        <v>4345386</v>
      </c>
      <c r="S521">
        <v>9.3000000000000007</v>
      </c>
      <c r="T521">
        <v>9.1999999999999993</v>
      </c>
      <c r="U521">
        <v>0.33800000000000002</v>
      </c>
      <c r="V521">
        <v>6.3</v>
      </c>
      <c r="W521" t="e">
        <f ca="1">Data_Completeness(LifeExpectancyData[[#This Row],[Life expectancy]:[Schooling]])</f>
        <v>#NAME?</v>
      </c>
    </row>
    <row r="522" spans="1:23" x14ac:dyDescent="0.25">
      <c r="A522" t="s">
        <v>676</v>
      </c>
      <c r="B522">
        <v>2007</v>
      </c>
      <c r="C522" t="s">
        <v>643</v>
      </c>
      <c r="D522">
        <v>46.8</v>
      </c>
      <c r="E522">
        <v>495</v>
      </c>
      <c r="F522">
        <v>17</v>
      </c>
      <c r="G522">
        <v>1.5</v>
      </c>
      <c r="H522">
        <v>60.048848210000003</v>
      </c>
      <c r="J522">
        <v>49</v>
      </c>
      <c r="K522">
        <v>19</v>
      </c>
      <c r="L522">
        <v>26</v>
      </c>
      <c r="M522">
        <v>46</v>
      </c>
      <c r="N522">
        <v>4.4000000000000004</v>
      </c>
      <c r="O522">
        <v>48</v>
      </c>
      <c r="P522">
        <v>9</v>
      </c>
      <c r="Q522">
        <v>397.14846699999998</v>
      </c>
      <c r="R522">
        <v>42758</v>
      </c>
      <c r="S522">
        <v>9.4</v>
      </c>
      <c r="T522">
        <v>9.4</v>
      </c>
      <c r="U522">
        <v>0.33</v>
      </c>
      <c r="V522">
        <v>6.2</v>
      </c>
      <c r="W522" t="e">
        <f ca="1">Data_Completeness(LifeExpectancyData[[#This Row],[Life expectancy]:[Schooling]])</f>
        <v>#NAME?</v>
      </c>
    </row>
    <row r="523" spans="1:23" x14ac:dyDescent="0.25">
      <c r="A523" t="s">
        <v>676</v>
      </c>
      <c r="B523">
        <v>2006</v>
      </c>
      <c r="C523" t="s">
        <v>643</v>
      </c>
      <c r="D523">
        <v>46.3</v>
      </c>
      <c r="E523">
        <v>56</v>
      </c>
      <c r="F523">
        <v>17</v>
      </c>
      <c r="G523">
        <v>1.54</v>
      </c>
      <c r="H523">
        <v>46.901179159999998</v>
      </c>
      <c r="J523">
        <v>3</v>
      </c>
      <c r="K523">
        <v>18.600000000000001</v>
      </c>
      <c r="L523">
        <v>26</v>
      </c>
      <c r="M523">
        <v>47</v>
      </c>
      <c r="N523">
        <v>3.99</v>
      </c>
      <c r="O523">
        <v>51</v>
      </c>
      <c r="P523">
        <v>10</v>
      </c>
      <c r="Q523">
        <v>347.673678</v>
      </c>
      <c r="R523">
        <v>421758</v>
      </c>
      <c r="S523">
        <v>9.6</v>
      </c>
      <c r="T523">
        <v>9.6</v>
      </c>
      <c r="U523">
        <v>0.32300000000000001</v>
      </c>
      <c r="V523">
        <v>6</v>
      </c>
      <c r="W523" t="e">
        <f ca="1">Data_Completeness(LifeExpectancyData[[#This Row],[Life expectancy]:[Schooling]])</f>
        <v>#NAME?</v>
      </c>
    </row>
    <row r="524" spans="1:23" x14ac:dyDescent="0.25">
      <c r="A524" t="s">
        <v>676</v>
      </c>
      <c r="B524">
        <v>2005</v>
      </c>
      <c r="C524" t="s">
        <v>643</v>
      </c>
      <c r="D524">
        <v>45.9</v>
      </c>
      <c r="E524">
        <v>511</v>
      </c>
      <c r="F524">
        <v>17</v>
      </c>
      <c r="G524">
        <v>1.5</v>
      </c>
      <c r="H524">
        <v>40.922079760000003</v>
      </c>
      <c r="J524">
        <v>471</v>
      </c>
      <c r="K524">
        <v>18.2</v>
      </c>
      <c r="L524">
        <v>26</v>
      </c>
      <c r="M524">
        <v>47</v>
      </c>
      <c r="N524">
        <v>4.29</v>
      </c>
      <c r="O524">
        <v>54</v>
      </c>
      <c r="P524">
        <v>11.2</v>
      </c>
      <c r="Q524">
        <v>327.1149461</v>
      </c>
      <c r="R524">
        <v>412791</v>
      </c>
      <c r="S524">
        <v>9.6999999999999993</v>
      </c>
      <c r="T524">
        <v>9.6999999999999993</v>
      </c>
      <c r="U524">
        <v>0.31900000000000001</v>
      </c>
      <c r="V524">
        <v>5.9</v>
      </c>
      <c r="W524" t="e">
        <f ca="1">Data_Completeness(LifeExpectancyData[[#This Row],[Life expectancy]:[Schooling]])</f>
        <v>#NAME?</v>
      </c>
    </row>
    <row r="525" spans="1:23" x14ac:dyDescent="0.25">
      <c r="A525" t="s">
        <v>676</v>
      </c>
      <c r="B525">
        <v>2004</v>
      </c>
      <c r="C525" t="s">
        <v>643</v>
      </c>
      <c r="D525">
        <v>45.7</v>
      </c>
      <c r="E525">
        <v>512</v>
      </c>
      <c r="F525">
        <v>17</v>
      </c>
      <c r="G525">
        <v>1.5</v>
      </c>
      <c r="H525">
        <v>41.501117350000001</v>
      </c>
      <c r="J525">
        <v>1233</v>
      </c>
      <c r="K525">
        <v>17.899999999999999</v>
      </c>
      <c r="L525">
        <v>26</v>
      </c>
      <c r="M525">
        <v>45</v>
      </c>
      <c r="N525">
        <v>4.0999999999999996</v>
      </c>
      <c r="O525">
        <v>51</v>
      </c>
      <c r="P525">
        <v>12</v>
      </c>
      <c r="Q525">
        <v>313.21598</v>
      </c>
      <c r="R525">
        <v>45536</v>
      </c>
      <c r="S525">
        <v>9.9</v>
      </c>
      <c r="T525">
        <v>9.9</v>
      </c>
      <c r="U525">
        <v>0.315</v>
      </c>
      <c r="V525">
        <v>5.7</v>
      </c>
      <c r="W525" t="e">
        <f ca="1">Data_Completeness(LifeExpectancyData[[#This Row],[Life expectancy]:[Schooling]])</f>
        <v>#NAME?</v>
      </c>
    </row>
    <row r="526" spans="1:23" x14ac:dyDescent="0.25">
      <c r="A526" t="s">
        <v>676</v>
      </c>
      <c r="B526">
        <v>2003</v>
      </c>
      <c r="C526" t="s">
        <v>643</v>
      </c>
      <c r="D526">
        <v>45.7</v>
      </c>
      <c r="E526">
        <v>51</v>
      </c>
      <c r="F526">
        <v>17</v>
      </c>
      <c r="G526">
        <v>1.49</v>
      </c>
      <c r="H526">
        <v>46.116194409999999</v>
      </c>
      <c r="J526">
        <v>652</v>
      </c>
      <c r="K526">
        <v>17.5</v>
      </c>
      <c r="L526">
        <v>26</v>
      </c>
      <c r="M526">
        <v>44</v>
      </c>
      <c r="N526">
        <v>4.3099999999999996</v>
      </c>
      <c r="O526">
        <v>47</v>
      </c>
      <c r="P526">
        <v>12.8</v>
      </c>
      <c r="Q526">
        <v>286.25819000000001</v>
      </c>
      <c r="R526">
        <v>3981665</v>
      </c>
      <c r="S526">
        <v>1</v>
      </c>
      <c r="T526">
        <v>1.1000000000000001</v>
      </c>
      <c r="U526">
        <v>0.316</v>
      </c>
      <c r="V526">
        <v>5.6</v>
      </c>
      <c r="W526" t="e">
        <f ca="1">Data_Completeness(LifeExpectancyData[[#This Row],[Life expectancy]:[Schooling]])</f>
        <v>#NAME?</v>
      </c>
    </row>
    <row r="527" spans="1:23" x14ac:dyDescent="0.25">
      <c r="A527" t="s">
        <v>676</v>
      </c>
      <c r="B527">
        <v>2002</v>
      </c>
      <c r="C527" t="s">
        <v>643</v>
      </c>
      <c r="D527">
        <v>45.6</v>
      </c>
      <c r="E527">
        <v>58</v>
      </c>
      <c r="F527">
        <v>17</v>
      </c>
      <c r="G527">
        <v>1.47</v>
      </c>
      <c r="H527">
        <v>31.594158700000001</v>
      </c>
      <c r="J527">
        <v>938</v>
      </c>
      <c r="K527">
        <v>17.2</v>
      </c>
      <c r="L527">
        <v>25</v>
      </c>
      <c r="M527">
        <v>42</v>
      </c>
      <c r="N527">
        <v>4.16</v>
      </c>
      <c r="O527">
        <v>44</v>
      </c>
      <c r="P527">
        <v>13.4</v>
      </c>
      <c r="Q527">
        <v>253.76834299999999</v>
      </c>
      <c r="R527">
        <v>397612</v>
      </c>
      <c r="S527">
        <v>1.2</v>
      </c>
      <c r="T527">
        <v>1.2</v>
      </c>
      <c r="U527">
        <v>0.315</v>
      </c>
      <c r="V527">
        <v>5.4</v>
      </c>
      <c r="W527" t="e">
        <f ca="1">Data_Completeness(LifeExpectancyData[[#This Row],[Life expectancy]:[Schooling]])</f>
        <v>#NAME?</v>
      </c>
    </row>
    <row r="528" spans="1:23" x14ac:dyDescent="0.25">
      <c r="A528" t="s">
        <v>676</v>
      </c>
      <c r="B528">
        <v>2001</v>
      </c>
      <c r="C528" t="s">
        <v>643</v>
      </c>
      <c r="D528">
        <v>45.6</v>
      </c>
      <c r="E528">
        <v>54</v>
      </c>
      <c r="F528">
        <v>17</v>
      </c>
      <c r="G528">
        <v>1.52</v>
      </c>
      <c r="H528">
        <v>33.653156969999998</v>
      </c>
      <c r="J528">
        <v>2837</v>
      </c>
      <c r="K528">
        <v>16.8</v>
      </c>
      <c r="L528">
        <v>25</v>
      </c>
      <c r="M528">
        <v>4</v>
      </c>
      <c r="N528">
        <v>3.95</v>
      </c>
      <c r="O528">
        <v>4</v>
      </c>
      <c r="P528">
        <v>13.9</v>
      </c>
      <c r="Q528">
        <v>243.15864859999999</v>
      </c>
      <c r="R528">
        <v>383223</v>
      </c>
      <c r="S528">
        <v>1.4</v>
      </c>
      <c r="T528">
        <v>1.4</v>
      </c>
      <c r="U528">
        <v>0.314</v>
      </c>
      <c r="V528">
        <v>5.3</v>
      </c>
      <c r="W528" t="e">
        <f ca="1">Data_Completeness(LifeExpectancyData[[#This Row],[Life expectancy]:[Schooling]])</f>
        <v>#NAME?</v>
      </c>
    </row>
    <row r="529" spans="1:23" x14ac:dyDescent="0.25">
      <c r="A529" t="s">
        <v>676</v>
      </c>
      <c r="B529">
        <v>2000</v>
      </c>
      <c r="C529" t="s">
        <v>643</v>
      </c>
      <c r="D529">
        <v>46</v>
      </c>
      <c r="E529">
        <v>49</v>
      </c>
      <c r="F529">
        <v>16</v>
      </c>
      <c r="G529">
        <v>1.51</v>
      </c>
      <c r="H529">
        <v>30.783826569999999</v>
      </c>
      <c r="J529">
        <v>3207</v>
      </c>
      <c r="K529">
        <v>16.5</v>
      </c>
      <c r="L529">
        <v>25</v>
      </c>
      <c r="M529">
        <v>38</v>
      </c>
      <c r="N529">
        <v>4.24</v>
      </c>
      <c r="O529">
        <v>37</v>
      </c>
      <c r="P529">
        <v>14.3</v>
      </c>
      <c r="Q529">
        <v>243.5429317</v>
      </c>
      <c r="R529">
        <v>3754986</v>
      </c>
      <c r="S529">
        <v>1.5</v>
      </c>
      <c r="T529">
        <v>1.5</v>
      </c>
      <c r="U529">
        <v>0.312</v>
      </c>
      <c r="V529">
        <v>5.2</v>
      </c>
      <c r="W529" t="e">
        <f ca="1">Data_Completeness(LifeExpectancyData[[#This Row],[Life expectancy]:[Schooling]])</f>
        <v>#NAME?</v>
      </c>
    </row>
    <row r="530" spans="1:23" x14ac:dyDescent="0.25">
      <c r="A530" t="s">
        <v>677</v>
      </c>
      <c r="B530">
        <v>2015</v>
      </c>
      <c r="C530" t="s">
        <v>643</v>
      </c>
      <c r="D530">
        <v>53.1</v>
      </c>
      <c r="E530">
        <v>356</v>
      </c>
      <c r="F530">
        <v>46</v>
      </c>
      <c r="H530">
        <v>0</v>
      </c>
      <c r="I530">
        <v>46</v>
      </c>
      <c r="J530">
        <v>418</v>
      </c>
      <c r="K530">
        <v>19.100000000000001</v>
      </c>
      <c r="L530">
        <v>77</v>
      </c>
      <c r="M530">
        <v>52</v>
      </c>
      <c r="O530">
        <v>46</v>
      </c>
      <c r="P530">
        <v>2.8</v>
      </c>
      <c r="Q530">
        <v>777.24875099999997</v>
      </c>
      <c r="R530">
        <v>149413</v>
      </c>
      <c r="S530">
        <v>8.5</v>
      </c>
      <c r="T530">
        <v>8.4</v>
      </c>
      <c r="U530">
        <v>0.39400000000000002</v>
      </c>
      <c r="V530">
        <v>7.3</v>
      </c>
      <c r="W530" t="e">
        <f ca="1">Data_Completeness(LifeExpectancyData[[#This Row],[Life expectancy]:[Schooling]])</f>
        <v>#NAME?</v>
      </c>
    </row>
    <row r="531" spans="1:23" x14ac:dyDescent="0.25">
      <c r="A531" t="s">
        <v>677</v>
      </c>
      <c r="B531">
        <v>2014</v>
      </c>
      <c r="C531" t="s">
        <v>643</v>
      </c>
      <c r="D531">
        <v>52.6</v>
      </c>
      <c r="E531">
        <v>362</v>
      </c>
      <c r="F531">
        <v>46</v>
      </c>
      <c r="G531">
        <v>0.01</v>
      </c>
      <c r="H531">
        <v>11.3020668</v>
      </c>
      <c r="I531">
        <v>37</v>
      </c>
      <c r="J531">
        <v>1275</v>
      </c>
      <c r="K531">
        <v>18.7</v>
      </c>
      <c r="L531">
        <v>78</v>
      </c>
      <c r="M531">
        <v>44</v>
      </c>
      <c r="N531">
        <v>3.62</v>
      </c>
      <c r="O531">
        <v>37</v>
      </c>
      <c r="P531">
        <v>2.9</v>
      </c>
      <c r="Q531">
        <v>125.998515</v>
      </c>
      <c r="R531">
        <v>13569438</v>
      </c>
      <c r="S531">
        <v>8.6999999999999993</v>
      </c>
      <c r="T531">
        <v>8.5</v>
      </c>
      <c r="U531">
        <v>0.39</v>
      </c>
      <c r="V531">
        <v>7.3</v>
      </c>
      <c r="W531" t="e">
        <f ca="1">Data_Completeness(LifeExpectancyData[[#This Row],[Life expectancy]:[Schooling]])</f>
        <v>#NAME?</v>
      </c>
    </row>
    <row r="532" spans="1:23" x14ac:dyDescent="0.25">
      <c r="A532" t="s">
        <v>677</v>
      </c>
      <c r="B532">
        <v>2013</v>
      </c>
      <c r="C532" t="s">
        <v>643</v>
      </c>
      <c r="D532">
        <v>52.2</v>
      </c>
      <c r="E532">
        <v>366</v>
      </c>
      <c r="F532">
        <v>46</v>
      </c>
      <c r="G532">
        <v>0.64</v>
      </c>
      <c r="H532">
        <v>76.523825349999996</v>
      </c>
      <c r="I532">
        <v>39</v>
      </c>
      <c r="J532">
        <v>226</v>
      </c>
      <c r="K532">
        <v>18.2</v>
      </c>
      <c r="L532">
        <v>78</v>
      </c>
      <c r="M532">
        <v>46</v>
      </c>
      <c r="N532">
        <v>3.42</v>
      </c>
      <c r="O532">
        <v>39</v>
      </c>
      <c r="P532">
        <v>3.1</v>
      </c>
      <c r="Q532">
        <v>986.13176999999996</v>
      </c>
      <c r="R532">
        <v>13133589</v>
      </c>
      <c r="S532">
        <v>8.8000000000000007</v>
      </c>
      <c r="T532">
        <v>8.6999999999999993</v>
      </c>
      <c r="U532">
        <v>0.38700000000000001</v>
      </c>
      <c r="V532">
        <v>7.3</v>
      </c>
      <c r="W532" t="e">
        <f ca="1">Data_Completeness(LifeExpectancyData[[#This Row],[Life expectancy]:[Schooling]])</f>
        <v>#NAME?</v>
      </c>
    </row>
    <row r="533" spans="1:23" x14ac:dyDescent="0.25">
      <c r="A533" t="s">
        <v>677</v>
      </c>
      <c r="B533">
        <v>2012</v>
      </c>
      <c r="C533" t="s">
        <v>643</v>
      </c>
      <c r="D533">
        <v>51.8</v>
      </c>
      <c r="E533">
        <v>367</v>
      </c>
      <c r="F533">
        <v>46</v>
      </c>
      <c r="G533">
        <v>0.62</v>
      </c>
      <c r="H533">
        <v>57.824270900000002</v>
      </c>
      <c r="I533">
        <v>4</v>
      </c>
      <c r="J533">
        <v>120</v>
      </c>
      <c r="K533">
        <v>17.899999999999999</v>
      </c>
      <c r="L533">
        <v>79</v>
      </c>
      <c r="M533">
        <v>51</v>
      </c>
      <c r="N533">
        <v>3</v>
      </c>
      <c r="O533">
        <v>4</v>
      </c>
      <c r="P533">
        <v>3.6</v>
      </c>
      <c r="Q533">
        <v>973.47257400000001</v>
      </c>
      <c r="R533">
        <v>1275135</v>
      </c>
      <c r="S533">
        <v>9</v>
      </c>
      <c r="T533">
        <v>8.9</v>
      </c>
      <c r="U533">
        <v>0.38100000000000001</v>
      </c>
      <c r="V533">
        <v>7.3</v>
      </c>
      <c r="W533" t="e">
        <f ca="1">Data_Completeness(LifeExpectancyData[[#This Row],[Life expectancy]:[Schooling]])</f>
        <v>#NAME?</v>
      </c>
    </row>
    <row r="534" spans="1:23" x14ac:dyDescent="0.25">
      <c r="A534" t="s">
        <v>677</v>
      </c>
      <c r="B534">
        <v>2011</v>
      </c>
      <c r="C534" t="s">
        <v>643</v>
      </c>
      <c r="D534">
        <v>51.6</v>
      </c>
      <c r="E534">
        <v>365</v>
      </c>
      <c r="F534">
        <v>46</v>
      </c>
      <c r="G534">
        <v>0.56000000000000005</v>
      </c>
      <c r="H534">
        <v>67.762690890000002</v>
      </c>
      <c r="I534">
        <v>33</v>
      </c>
      <c r="J534">
        <v>8650</v>
      </c>
      <c r="K534">
        <v>17.5</v>
      </c>
      <c r="L534">
        <v>79</v>
      </c>
      <c r="M534">
        <v>4</v>
      </c>
      <c r="N534">
        <v>3.17</v>
      </c>
      <c r="O534">
        <v>33</v>
      </c>
      <c r="P534">
        <v>3.9</v>
      </c>
      <c r="Q534">
        <v>989.23636329999999</v>
      </c>
      <c r="R534">
        <v>12288651</v>
      </c>
      <c r="S534">
        <v>9.1999999999999993</v>
      </c>
      <c r="T534">
        <v>9.1</v>
      </c>
      <c r="U534">
        <v>0.37</v>
      </c>
      <c r="V534">
        <v>6.7</v>
      </c>
      <c r="W534" t="e">
        <f ca="1">Data_Completeness(LifeExpectancyData[[#This Row],[Life expectancy]:[Schooling]])</f>
        <v>#NAME?</v>
      </c>
    </row>
    <row r="535" spans="1:23" x14ac:dyDescent="0.25">
      <c r="A535" t="s">
        <v>677</v>
      </c>
      <c r="B535">
        <v>2010</v>
      </c>
      <c r="C535" t="s">
        <v>643</v>
      </c>
      <c r="D535">
        <v>51.2</v>
      </c>
      <c r="E535">
        <v>364</v>
      </c>
      <c r="F535">
        <v>46</v>
      </c>
      <c r="G535">
        <v>0.5</v>
      </c>
      <c r="H535">
        <v>43.573289080000002</v>
      </c>
      <c r="I535">
        <v>39</v>
      </c>
      <c r="J535">
        <v>194</v>
      </c>
      <c r="K535">
        <v>17.100000000000001</v>
      </c>
      <c r="L535">
        <v>80</v>
      </c>
      <c r="M535">
        <v>43</v>
      </c>
      <c r="N535">
        <v>2.95</v>
      </c>
      <c r="O535">
        <v>39</v>
      </c>
      <c r="P535">
        <v>4.0999999999999996</v>
      </c>
      <c r="Q535">
        <v>896.56973410000001</v>
      </c>
      <c r="R535">
        <v>1188722</v>
      </c>
      <c r="S535">
        <v>9.4</v>
      </c>
      <c r="T535">
        <v>9.3000000000000007</v>
      </c>
      <c r="U535">
        <v>0.36</v>
      </c>
      <c r="V535">
        <v>6.7</v>
      </c>
      <c r="W535" t="e">
        <f ca="1">Data_Completeness(LifeExpectancyData[[#This Row],[Life expectancy]:[Schooling]])</f>
        <v>#NAME?</v>
      </c>
    </row>
    <row r="536" spans="1:23" x14ac:dyDescent="0.25">
      <c r="A536" t="s">
        <v>677</v>
      </c>
      <c r="B536">
        <v>2009</v>
      </c>
      <c r="C536" t="s">
        <v>643</v>
      </c>
      <c r="D536">
        <v>57</v>
      </c>
      <c r="E536">
        <v>37</v>
      </c>
      <c r="F536">
        <v>46</v>
      </c>
      <c r="G536">
        <v>0.47</v>
      </c>
      <c r="H536">
        <v>4.9829004010000002</v>
      </c>
      <c r="I536">
        <v>24</v>
      </c>
      <c r="J536">
        <v>165</v>
      </c>
      <c r="K536">
        <v>16.7</v>
      </c>
      <c r="L536">
        <v>80</v>
      </c>
      <c r="M536">
        <v>32</v>
      </c>
      <c r="N536">
        <v>3.31</v>
      </c>
      <c r="O536">
        <v>24</v>
      </c>
      <c r="P536">
        <v>4.4000000000000004</v>
      </c>
      <c r="Q536">
        <v>84.455939000000001</v>
      </c>
      <c r="R536">
        <v>1152786</v>
      </c>
      <c r="S536">
        <v>9.6</v>
      </c>
      <c r="T536">
        <v>9.5</v>
      </c>
      <c r="U536">
        <v>0.34300000000000003</v>
      </c>
      <c r="V536">
        <v>6.3</v>
      </c>
      <c r="W536" t="e">
        <f ca="1">Data_Completeness(LifeExpectancyData[[#This Row],[Life expectancy]:[Schooling]])</f>
        <v>#NAME?</v>
      </c>
    </row>
    <row r="537" spans="1:23" x14ac:dyDescent="0.25">
      <c r="A537" t="s">
        <v>677</v>
      </c>
      <c r="B537">
        <v>2008</v>
      </c>
      <c r="C537" t="s">
        <v>643</v>
      </c>
      <c r="D537">
        <v>49.6</v>
      </c>
      <c r="E537">
        <v>394</v>
      </c>
      <c r="F537">
        <v>46</v>
      </c>
      <c r="G537">
        <v>0.45</v>
      </c>
      <c r="H537">
        <v>49.09198224</v>
      </c>
      <c r="I537">
        <v>17</v>
      </c>
      <c r="J537">
        <v>63</v>
      </c>
      <c r="K537">
        <v>16.399999999999999</v>
      </c>
      <c r="L537">
        <v>80</v>
      </c>
      <c r="M537">
        <v>3</v>
      </c>
      <c r="N537">
        <v>2.92</v>
      </c>
      <c r="O537">
        <v>19</v>
      </c>
      <c r="P537">
        <v>4.7</v>
      </c>
      <c r="Q537">
        <v>929.77239099999997</v>
      </c>
      <c r="R537">
        <v>11133861</v>
      </c>
      <c r="S537">
        <v>9.8000000000000007</v>
      </c>
      <c r="T537">
        <v>9.6999999999999993</v>
      </c>
      <c r="U537">
        <v>0.33800000000000002</v>
      </c>
      <c r="V537">
        <v>6</v>
      </c>
      <c r="W537" t="e">
        <f ca="1">Data_Completeness(LifeExpectancyData[[#This Row],[Life expectancy]:[Schooling]])</f>
        <v>#NAME?</v>
      </c>
    </row>
    <row r="538" spans="1:23" x14ac:dyDescent="0.25">
      <c r="A538" t="s">
        <v>677</v>
      </c>
      <c r="B538">
        <v>2007</v>
      </c>
      <c r="C538" t="s">
        <v>643</v>
      </c>
      <c r="D538">
        <v>49.4</v>
      </c>
      <c r="E538">
        <v>394</v>
      </c>
      <c r="F538">
        <v>46</v>
      </c>
      <c r="G538">
        <v>0.42</v>
      </c>
      <c r="H538">
        <v>5.9629235319999996</v>
      </c>
      <c r="J538">
        <v>441</v>
      </c>
      <c r="K538">
        <v>16.100000000000001</v>
      </c>
      <c r="L538">
        <v>80</v>
      </c>
      <c r="M538">
        <v>38</v>
      </c>
      <c r="N538">
        <v>3.35</v>
      </c>
      <c r="O538">
        <v>28</v>
      </c>
      <c r="P538">
        <v>4.9000000000000004</v>
      </c>
      <c r="Q538">
        <v>81.683884000000006</v>
      </c>
      <c r="R538">
        <v>177578</v>
      </c>
      <c r="S538">
        <v>1</v>
      </c>
      <c r="T538">
        <v>1</v>
      </c>
      <c r="U538">
        <v>0.30599999999999999</v>
      </c>
      <c r="V538">
        <v>5.7</v>
      </c>
      <c r="W538" t="e">
        <f ca="1">Data_Completeness(LifeExpectancyData[[#This Row],[Life expectancy]:[Schooling]])</f>
        <v>#NAME?</v>
      </c>
    </row>
    <row r="539" spans="1:23" x14ac:dyDescent="0.25">
      <c r="A539" t="s">
        <v>677</v>
      </c>
      <c r="B539">
        <v>2006</v>
      </c>
      <c r="C539" t="s">
        <v>643</v>
      </c>
      <c r="D539">
        <v>48.5</v>
      </c>
      <c r="E539">
        <v>414</v>
      </c>
      <c r="F539">
        <v>45</v>
      </c>
      <c r="G539">
        <v>0.41</v>
      </c>
      <c r="H539">
        <v>62.672259709999999</v>
      </c>
      <c r="J539">
        <v>1594</v>
      </c>
      <c r="K539">
        <v>15.7</v>
      </c>
      <c r="L539">
        <v>80</v>
      </c>
      <c r="M539">
        <v>49</v>
      </c>
      <c r="N539">
        <v>3.32</v>
      </c>
      <c r="O539">
        <v>4</v>
      </c>
      <c r="P539">
        <v>5.0999999999999996</v>
      </c>
      <c r="Q539">
        <v>712.18476940000005</v>
      </c>
      <c r="R539">
        <v>1421597</v>
      </c>
      <c r="S539">
        <v>1.3</v>
      </c>
      <c r="T539">
        <v>1.2</v>
      </c>
      <c r="U539">
        <v>0.30299999999999999</v>
      </c>
      <c r="V539">
        <v>5.5</v>
      </c>
      <c r="W539" t="e">
        <f ca="1">Data_Completeness(LifeExpectancyData[[#This Row],[Life expectancy]:[Schooling]])</f>
        <v>#NAME?</v>
      </c>
    </row>
    <row r="540" spans="1:23" x14ac:dyDescent="0.25">
      <c r="A540" t="s">
        <v>677</v>
      </c>
      <c r="B540">
        <v>2005</v>
      </c>
      <c r="C540" t="s">
        <v>643</v>
      </c>
      <c r="D540">
        <v>48.6</v>
      </c>
      <c r="E540">
        <v>46</v>
      </c>
      <c r="F540">
        <v>45</v>
      </c>
      <c r="G540">
        <v>0.42</v>
      </c>
      <c r="H540">
        <v>8.9360646320000008</v>
      </c>
      <c r="J540">
        <v>2</v>
      </c>
      <c r="K540">
        <v>15.4</v>
      </c>
      <c r="L540">
        <v>79</v>
      </c>
      <c r="M540">
        <v>37</v>
      </c>
      <c r="N540">
        <v>3.91</v>
      </c>
      <c r="O540">
        <v>25</v>
      </c>
      <c r="P540">
        <v>5.2</v>
      </c>
      <c r="Q540">
        <v>66.242139600000002</v>
      </c>
      <c r="R540">
        <v>1679</v>
      </c>
      <c r="S540">
        <v>1.5</v>
      </c>
      <c r="T540">
        <v>1.4</v>
      </c>
      <c r="U540">
        <v>0.30599999999999999</v>
      </c>
      <c r="V540">
        <v>5.6</v>
      </c>
      <c r="W540" t="e">
        <f ca="1">Data_Completeness(LifeExpectancyData[[#This Row],[Life expectancy]:[Schooling]])</f>
        <v>#NAME?</v>
      </c>
    </row>
    <row r="541" spans="1:23" x14ac:dyDescent="0.25">
      <c r="A541" t="s">
        <v>677</v>
      </c>
      <c r="B541">
        <v>2004</v>
      </c>
      <c r="C541" t="s">
        <v>643</v>
      </c>
      <c r="D541">
        <v>48.5</v>
      </c>
      <c r="E541">
        <v>45</v>
      </c>
      <c r="F541">
        <v>44</v>
      </c>
      <c r="G541">
        <v>0.34</v>
      </c>
      <c r="H541">
        <v>72.384512790000002</v>
      </c>
      <c r="J541">
        <v>10324</v>
      </c>
      <c r="K541">
        <v>15.1</v>
      </c>
      <c r="L541">
        <v>78</v>
      </c>
      <c r="M541">
        <v>31</v>
      </c>
      <c r="N541">
        <v>5.72</v>
      </c>
      <c r="O541">
        <v>21</v>
      </c>
      <c r="P541">
        <v>5.2</v>
      </c>
      <c r="Q541">
        <v>454.67658790000002</v>
      </c>
      <c r="R541">
        <v>97143</v>
      </c>
      <c r="S541">
        <v>1.7</v>
      </c>
      <c r="T541">
        <v>1.6</v>
      </c>
      <c r="U541">
        <v>0.30099999999999999</v>
      </c>
      <c r="V541">
        <v>5.6</v>
      </c>
      <c r="W541" t="e">
        <f ca="1">Data_Completeness(LifeExpectancyData[[#This Row],[Life expectancy]:[Schooling]])</f>
        <v>#NAME?</v>
      </c>
    </row>
    <row r="542" spans="1:23" x14ac:dyDescent="0.25">
      <c r="A542" t="s">
        <v>677</v>
      </c>
      <c r="B542">
        <v>2003</v>
      </c>
      <c r="C542" t="s">
        <v>643</v>
      </c>
      <c r="D542">
        <v>48.4</v>
      </c>
      <c r="E542">
        <v>43</v>
      </c>
      <c r="F542">
        <v>44</v>
      </c>
      <c r="G542">
        <v>0.42</v>
      </c>
      <c r="H542">
        <v>3.9792435350000002</v>
      </c>
      <c r="J542">
        <v>15801</v>
      </c>
      <c r="K542">
        <v>14.8</v>
      </c>
      <c r="L542">
        <v>77</v>
      </c>
      <c r="M542">
        <v>36</v>
      </c>
      <c r="N542">
        <v>5.49</v>
      </c>
      <c r="O542">
        <v>23</v>
      </c>
      <c r="P542">
        <v>5.0999999999999996</v>
      </c>
      <c r="Q542">
        <v>292.59143640000002</v>
      </c>
      <c r="R542">
        <v>935321</v>
      </c>
      <c r="S542">
        <v>1.9</v>
      </c>
      <c r="T542">
        <v>1.8</v>
      </c>
      <c r="U542">
        <v>0.28399999999999997</v>
      </c>
      <c r="V542">
        <v>5.4</v>
      </c>
      <c r="W542" t="e">
        <f ca="1">Data_Completeness(LifeExpectancyData[[#This Row],[Life expectancy]:[Schooling]])</f>
        <v>#NAME?</v>
      </c>
    </row>
    <row r="543" spans="1:23" x14ac:dyDescent="0.25">
      <c r="A543" t="s">
        <v>677</v>
      </c>
      <c r="B543">
        <v>2002</v>
      </c>
      <c r="C543" t="s">
        <v>643</v>
      </c>
      <c r="D543">
        <v>48.1</v>
      </c>
      <c r="E543">
        <v>43</v>
      </c>
      <c r="F543">
        <v>43</v>
      </c>
      <c r="G543">
        <v>0.36</v>
      </c>
      <c r="H543">
        <v>3.0396911929999999</v>
      </c>
      <c r="J543">
        <v>7277</v>
      </c>
      <c r="K543">
        <v>14.4</v>
      </c>
      <c r="L543">
        <v>76</v>
      </c>
      <c r="M543">
        <v>31</v>
      </c>
      <c r="N543">
        <v>8.33</v>
      </c>
      <c r="O543">
        <v>25</v>
      </c>
      <c r="P543">
        <v>5</v>
      </c>
      <c r="Q543">
        <v>22.854821000000001</v>
      </c>
      <c r="R543">
        <v>91689</v>
      </c>
      <c r="S543">
        <v>11.1</v>
      </c>
      <c r="T543">
        <v>11</v>
      </c>
      <c r="U543">
        <v>0.30299999999999999</v>
      </c>
      <c r="V543">
        <v>5.0999999999999996</v>
      </c>
      <c r="W543" t="e">
        <f ca="1">Data_Completeness(LifeExpectancyData[[#This Row],[Life expectancy]:[Schooling]])</f>
        <v>#NAME?</v>
      </c>
    </row>
    <row r="544" spans="1:23" x14ac:dyDescent="0.25">
      <c r="A544" t="s">
        <v>677</v>
      </c>
      <c r="B544">
        <v>2001</v>
      </c>
      <c r="C544" t="s">
        <v>643</v>
      </c>
      <c r="D544">
        <v>48</v>
      </c>
      <c r="E544">
        <v>4</v>
      </c>
      <c r="F544">
        <v>42</v>
      </c>
      <c r="G544">
        <v>0.3</v>
      </c>
      <c r="H544">
        <v>26.874390739999999</v>
      </c>
      <c r="J544">
        <v>24908</v>
      </c>
      <c r="K544">
        <v>14.1</v>
      </c>
      <c r="L544">
        <v>75</v>
      </c>
      <c r="M544">
        <v>26</v>
      </c>
      <c r="N544">
        <v>6.9</v>
      </c>
      <c r="O544">
        <v>26</v>
      </c>
      <c r="P544">
        <v>4.8</v>
      </c>
      <c r="Q544">
        <v>197.31564420000001</v>
      </c>
      <c r="R544">
        <v>866312</v>
      </c>
      <c r="S544">
        <v>11.3</v>
      </c>
      <c r="T544">
        <v>11.2</v>
      </c>
      <c r="U544">
        <v>0.3</v>
      </c>
      <c r="V544">
        <v>4.9000000000000004</v>
      </c>
      <c r="W544" t="e">
        <f ca="1">Data_Completeness(LifeExpectancyData[[#This Row],[Life expectancy]:[Schooling]])</f>
        <v>#NAME?</v>
      </c>
    </row>
    <row r="545" spans="1:23" x14ac:dyDescent="0.25">
      <c r="A545" t="s">
        <v>677</v>
      </c>
      <c r="B545">
        <v>2000</v>
      </c>
      <c r="C545" t="s">
        <v>643</v>
      </c>
      <c r="D545">
        <v>47.6</v>
      </c>
      <c r="E545">
        <v>44</v>
      </c>
      <c r="F545">
        <v>41</v>
      </c>
      <c r="G545">
        <v>0.25</v>
      </c>
      <c r="H545">
        <v>21.527016159999999</v>
      </c>
      <c r="J545">
        <v>3546</v>
      </c>
      <c r="K545">
        <v>13.9</v>
      </c>
      <c r="L545">
        <v>74</v>
      </c>
      <c r="M545">
        <v>3</v>
      </c>
      <c r="N545">
        <v>6.28</v>
      </c>
      <c r="O545">
        <v>36</v>
      </c>
      <c r="P545">
        <v>4.5999999999999996</v>
      </c>
      <c r="Q545">
        <v>166.231785</v>
      </c>
      <c r="R545">
        <v>8342559</v>
      </c>
      <c r="S545">
        <v>11.5</v>
      </c>
      <c r="T545">
        <v>11.4</v>
      </c>
      <c r="U545">
        <v>0</v>
      </c>
      <c r="V545">
        <v>4.7</v>
      </c>
      <c r="W545" t="e">
        <f ca="1">Data_Completeness(LifeExpectancyData[[#This Row],[Life expectancy]:[Schooling]])</f>
        <v>#NAME?</v>
      </c>
    </row>
    <row r="546" spans="1:23" x14ac:dyDescent="0.25">
      <c r="A546" t="s">
        <v>678</v>
      </c>
      <c r="B546">
        <v>2015</v>
      </c>
      <c r="C546" t="s">
        <v>643</v>
      </c>
      <c r="D546">
        <v>85</v>
      </c>
      <c r="E546">
        <v>82</v>
      </c>
      <c r="F546">
        <v>2</v>
      </c>
      <c r="H546">
        <v>0</v>
      </c>
      <c r="I546">
        <v>97</v>
      </c>
      <c r="J546">
        <v>9</v>
      </c>
      <c r="K546">
        <v>63.8</v>
      </c>
      <c r="L546">
        <v>2</v>
      </c>
      <c r="M546">
        <v>96</v>
      </c>
      <c r="O546">
        <v>96</v>
      </c>
      <c r="P546">
        <v>0.1</v>
      </c>
      <c r="Q546">
        <v>13653.2264</v>
      </c>
      <c r="R546">
        <v>17762681</v>
      </c>
      <c r="S546">
        <v>0.8</v>
      </c>
      <c r="T546">
        <v>0.8</v>
      </c>
      <c r="U546">
        <v>0.84499999999999997</v>
      </c>
      <c r="V546">
        <v>16.3</v>
      </c>
      <c r="W546" t="e">
        <f ca="1">Data_Completeness(LifeExpectancyData[[#This Row],[Life expectancy]:[Schooling]])</f>
        <v>#NAME?</v>
      </c>
    </row>
    <row r="547" spans="1:23" x14ac:dyDescent="0.25">
      <c r="A547" t="s">
        <v>678</v>
      </c>
      <c r="B547">
        <v>2014</v>
      </c>
      <c r="C547" t="s">
        <v>643</v>
      </c>
      <c r="D547">
        <v>83</v>
      </c>
      <c r="E547">
        <v>83</v>
      </c>
      <c r="F547">
        <v>2</v>
      </c>
      <c r="G547">
        <v>7.16</v>
      </c>
      <c r="H547">
        <v>2352.9995909999998</v>
      </c>
      <c r="I547">
        <v>95</v>
      </c>
      <c r="J547">
        <v>0</v>
      </c>
      <c r="K547">
        <v>63.1</v>
      </c>
      <c r="L547">
        <v>2</v>
      </c>
      <c r="M547">
        <v>95</v>
      </c>
      <c r="N547">
        <v>7.79</v>
      </c>
      <c r="O547">
        <v>95</v>
      </c>
      <c r="P547">
        <v>0.1</v>
      </c>
      <c r="Q547">
        <v>14817.377780000001</v>
      </c>
      <c r="R547">
        <v>17613798</v>
      </c>
      <c r="S547">
        <v>0.8</v>
      </c>
      <c r="T547">
        <v>0.8</v>
      </c>
      <c r="U547">
        <v>0.84099999999999997</v>
      </c>
      <c r="V547">
        <v>16.2</v>
      </c>
      <c r="W547" t="e">
        <f ca="1">Data_Completeness(LifeExpectancyData[[#This Row],[Life expectancy]:[Schooling]])</f>
        <v>#NAME?</v>
      </c>
    </row>
    <row r="548" spans="1:23" x14ac:dyDescent="0.25">
      <c r="A548" t="s">
        <v>678</v>
      </c>
      <c r="B548">
        <v>2013</v>
      </c>
      <c r="C548" t="s">
        <v>643</v>
      </c>
      <c r="D548">
        <v>81</v>
      </c>
      <c r="E548">
        <v>84</v>
      </c>
      <c r="F548">
        <v>2</v>
      </c>
      <c r="G548">
        <v>7.2</v>
      </c>
      <c r="H548">
        <v>2442.2220539999998</v>
      </c>
      <c r="I548">
        <v>9</v>
      </c>
      <c r="J548">
        <v>0</v>
      </c>
      <c r="K548">
        <v>62.5</v>
      </c>
      <c r="L548">
        <v>2</v>
      </c>
      <c r="M548">
        <v>9</v>
      </c>
      <c r="N548">
        <v>7.53</v>
      </c>
      <c r="O548">
        <v>91</v>
      </c>
      <c r="P548">
        <v>0.1</v>
      </c>
      <c r="Q548">
        <v>15941.397220000001</v>
      </c>
      <c r="R548">
        <v>17462982</v>
      </c>
      <c r="S548">
        <v>0.8</v>
      </c>
      <c r="T548">
        <v>0.8</v>
      </c>
      <c r="U548">
        <v>0.83099999999999996</v>
      </c>
      <c r="V548">
        <v>15.6</v>
      </c>
      <c r="W548" t="e">
        <f ca="1">Data_Completeness(LifeExpectancyData[[#This Row],[Life expectancy]:[Schooling]])</f>
        <v>#NAME?</v>
      </c>
    </row>
    <row r="549" spans="1:23" x14ac:dyDescent="0.25">
      <c r="A549" t="s">
        <v>678</v>
      </c>
      <c r="B549">
        <v>2012</v>
      </c>
      <c r="C549" t="s">
        <v>643</v>
      </c>
      <c r="D549">
        <v>79.900000000000006</v>
      </c>
      <c r="E549">
        <v>84</v>
      </c>
      <c r="F549">
        <v>2</v>
      </c>
      <c r="G549">
        <v>6.76</v>
      </c>
      <c r="H549">
        <v>2260.777642</v>
      </c>
      <c r="I549">
        <v>9</v>
      </c>
      <c r="J549">
        <v>0</v>
      </c>
      <c r="K549">
        <v>61.8</v>
      </c>
      <c r="L549">
        <v>2</v>
      </c>
      <c r="M549">
        <v>9</v>
      </c>
      <c r="N549">
        <v>7.24</v>
      </c>
      <c r="O549">
        <v>9</v>
      </c>
      <c r="P549">
        <v>0.1</v>
      </c>
      <c r="Q549">
        <v>15431.9293</v>
      </c>
      <c r="R549">
        <v>1739746</v>
      </c>
      <c r="S549">
        <v>0.8</v>
      </c>
      <c r="T549">
        <v>0.8</v>
      </c>
      <c r="U549">
        <v>0.82599999999999996</v>
      </c>
      <c r="V549">
        <v>15.5</v>
      </c>
      <c r="W549" t="e">
        <f ca="1">Data_Completeness(LifeExpectancyData[[#This Row],[Life expectancy]:[Schooling]])</f>
        <v>#NAME?</v>
      </c>
    </row>
    <row r="550" spans="1:23" x14ac:dyDescent="0.25">
      <c r="A550" t="s">
        <v>678</v>
      </c>
      <c r="B550">
        <v>2011</v>
      </c>
      <c r="C550" t="s">
        <v>643</v>
      </c>
      <c r="D550">
        <v>79.8</v>
      </c>
      <c r="E550">
        <v>86</v>
      </c>
      <c r="F550">
        <v>2</v>
      </c>
      <c r="G550">
        <v>7.26</v>
      </c>
      <c r="H550">
        <v>211.614293</v>
      </c>
      <c r="I550">
        <v>94</v>
      </c>
      <c r="J550">
        <v>6</v>
      </c>
      <c r="K550">
        <v>61.2</v>
      </c>
      <c r="L550">
        <v>2</v>
      </c>
      <c r="M550">
        <v>93</v>
      </c>
      <c r="N550">
        <v>7</v>
      </c>
      <c r="O550">
        <v>94</v>
      </c>
      <c r="P550">
        <v>0.1</v>
      </c>
      <c r="Q550">
        <v>1475.6924200000001</v>
      </c>
      <c r="R550">
        <v>17153357</v>
      </c>
      <c r="S550">
        <v>0.8</v>
      </c>
      <c r="T550">
        <v>0.8</v>
      </c>
      <c r="U550">
        <v>0.82</v>
      </c>
      <c r="V550">
        <v>15.4</v>
      </c>
      <c r="W550" t="e">
        <f ca="1">Data_Completeness(LifeExpectancyData[[#This Row],[Life expectancy]:[Schooling]])</f>
        <v>#NAME?</v>
      </c>
    </row>
    <row r="551" spans="1:23" x14ac:dyDescent="0.25">
      <c r="A551" t="s">
        <v>678</v>
      </c>
      <c r="B551">
        <v>2010</v>
      </c>
      <c r="C551" t="s">
        <v>643</v>
      </c>
      <c r="D551">
        <v>79.099999999999994</v>
      </c>
      <c r="E551">
        <v>89</v>
      </c>
      <c r="F551">
        <v>2</v>
      </c>
      <c r="G551">
        <v>7.93</v>
      </c>
      <c r="H551">
        <v>177.49251430000001</v>
      </c>
      <c r="I551">
        <v>92</v>
      </c>
      <c r="J551">
        <v>0</v>
      </c>
      <c r="K551">
        <v>6.6</v>
      </c>
      <c r="L551">
        <v>2</v>
      </c>
      <c r="M551">
        <v>92</v>
      </c>
      <c r="N551">
        <v>6.97</v>
      </c>
      <c r="O551">
        <v>92</v>
      </c>
      <c r="P551">
        <v>0.1</v>
      </c>
      <c r="Q551">
        <v>1286.1776400000001</v>
      </c>
      <c r="R551">
        <v>16993354</v>
      </c>
      <c r="S551">
        <v>0.8</v>
      </c>
      <c r="T551">
        <v>0.9</v>
      </c>
      <c r="U551">
        <v>0.81499999999999995</v>
      </c>
      <c r="V551">
        <v>15.2</v>
      </c>
      <c r="W551" t="e">
        <f ca="1">Data_Completeness(LifeExpectancyData[[#This Row],[Life expectancy]:[Schooling]])</f>
        <v>#NAME?</v>
      </c>
    </row>
    <row r="552" spans="1:23" x14ac:dyDescent="0.25">
      <c r="A552" t="s">
        <v>678</v>
      </c>
      <c r="B552">
        <v>2009</v>
      </c>
      <c r="C552" t="s">
        <v>643</v>
      </c>
      <c r="D552">
        <v>79.3</v>
      </c>
      <c r="E552">
        <v>91</v>
      </c>
      <c r="F552">
        <v>2</v>
      </c>
      <c r="G552">
        <v>7.67</v>
      </c>
      <c r="H552">
        <v>181.52592300000001</v>
      </c>
      <c r="I552">
        <v>94</v>
      </c>
      <c r="J552">
        <v>1</v>
      </c>
      <c r="K552">
        <v>59.9</v>
      </c>
      <c r="L552">
        <v>2</v>
      </c>
      <c r="M552">
        <v>94</v>
      </c>
      <c r="N552">
        <v>7.39</v>
      </c>
      <c r="O552">
        <v>94</v>
      </c>
      <c r="P552">
        <v>0.1</v>
      </c>
      <c r="Q552">
        <v>1243.3282400000001</v>
      </c>
      <c r="R552">
        <v>16829442</v>
      </c>
      <c r="S552">
        <v>0.8</v>
      </c>
      <c r="T552">
        <v>0.9</v>
      </c>
      <c r="U552">
        <v>0.81599999999999995</v>
      </c>
      <c r="V552">
        <v>15.3</v>
      </c>
      <c r="W552" t="e">
        <f ca="1">Data_Completeness(LifeExpectancyData[[#This Row],[Life expectancy]:[Schooling]])</f>
        <v>#NAME?</v>
      </c>
    </row>
    <row r="553" spans="1:23" x14ac:dyDescent="0.25">
      <c r="A553" t="s">
        <v>678</v>
      </c>
      <c r="B553">
        <v>2008</v>
      </c>
      <c r="C553" t="s">
        <v>643</v>
      </c>
      <c r="D553">
        <v>79.599999999999994</v>
      </c>
      <c r="E553">
        <v>88</v>
      </c>
      <c r="F553">
        <v>2</v>
      </c>
      <c r="G553">
        <v>7.31</v>
      </c>
      <c r="H553">
        <v>241.55333809999999</v>
      </c>
      <c r="I553">
        <v>95</v>
      </c>
      <c r="J553">
        <v>0</v>
      </c>
      <c r="K553">
        <v>59.3</v>
      </c>
      <c r="L553">
        <v>2</v>
      </c>
      <c r="M553">
        <v>95</v>
      </c>
      <c r="N553">
        <v>6.87</v>
      </c>
      <c r="O553">
        <v>95</v>
      </c>
      <c r="P553">
        <v>0.1</v>
      </c>
      <c r="Q553">
        <v>1781.3668</v>
      </c>
      <c r="R553">
        <v>16661942</v>
      </c>
      <c r="S553">
        <v>0.9</v>
      </c>
      <c r="T553">
        <v>0.9</v>
      </c>
      <c r="U553">
        <v>0.80400000000000005</v>
      </c>
      <c r="V553">
        <v>15.2</v>
      </c>
      <c r="W553" t="e">
        <f ca="1">Data_Completeness(LifeExpectancyData[[#This Row],[Life expectancy]:[Schooling]])</f>
        <v>#NAME?</v>
      </c>
    </row>
    <row r="554" spans="1:23" x14ac:dyDescent="0.25">
      <c r="A554" t="s">
        <v>678</v>
      </c>
      <c r="B554">
        <v>2007</v>
      </c>
      <c r="C554" t="s">
        <v>643</v>
      </c>
      <c r="D554">
        <v>78.900000000000006</v>
      </c>
      <c r="E554">
        <v>9</v>
      </c>
      <c r="F554">
        <v>2</v>
      </c>
      <c r="G554">
        <v>7.39</v>
      </c>
      <c r="H554">
        <v>209.48758749999999</v>
      </c>
      <c r="I554">
        <v>92</v>
      </c>
      <c r="J554">
        <v>0</v>
      </c>
      <c r="K554">
        <v>58.7</v>
      </c>
      <c r="L554">
        <v>2</v>
      </c>
      <c r="M554">
        <v>95</v>
      </c>
      <c r="N554">
        <v>6.35</v>
      </c>
      <c r="O554">
        <v>96</v>
      </c>
      <c r="P554">
        <v>0.1</v>
      </c>
      <c r="Q554">
        <v>1526.8774599999999</v>
      </c>
      <c r="R554">
        <v>16491687</v>
      </c>
      <c r="S554">
        <v>0.9</v>
      </c>
      <c r="T554">
        <v>0.9</v>
      </c>
      <c r="U554">
        <v>0.79700000000000004</v>
      </c>
      <c r="V554">
        <v>14.8</v>
      </c>
      <c r="W554" t="e">
        <f ca="1">Data_Completeness(LifeExpectancyData[[#This Row],[Life expectancy]:[Schooling]])</f>
        <v>#NAME?</v>
      </c>
    </row>
    <row r="555" spans="1:23" x14ac:dyDescent="0.25">
      <c r="A555" t="s">
        <v>678</v>
      </c>
      <c r="B555">
        <v>2006</v>
      </c>
      <c r="C555" t="s">
        <v>643</v>
      </c>
      <c r="D555">
        <v>78.900000000000006</v>
      </c>
      <c r="E555">
        <v>91</v>
      </c>
      <c r="F555">
        <v>2</v>
      </c>
      <c r="G555">
        <v>7.33</v>
      </c>
      <c r="H555">
        <v>1275.689625</v>
      </c>
      <c r="I555">
        <v>95</v>
      </c>
      <c r="J555">
        <v>0</v>
      </c>
      <c r="K555">
        <v>58.1</v>
      </c>
      <c r="L555">
        <v>2</v>
      </c>
      <c r="M555">
        <v>94</v>
      </c>
      <c r="N555">
        <v>6.18</v>
      </c>
      <c r="O555">
        <v>94</v>
      </c>
      <c r="P555">
        <v>0.1</v>
      </c>
      <c r="Q555">
        <v>9484.6812269999991</v>
      </c>
      <c r="R555">
        <v>16319792</v>
      </c>
      <c r="S555">
        <v>0.9</v>
      </c>
      <c r="T555">
        <v>0.9</v>
      </c>
      <c r="U555">
        <v>0.79600000000000004</v>
      </c>
      <c r="V555">
        <v>14.9</v>
      </c>
      <c r="W555" t="e">
        <f ca="1">Data_Completeness(LifeExpectancyData[[#This Row],[Life expectancy]:[Schooling]])</f>
        <v>#NAME?</v>
      </c>
    </row>
    <row r="556" spans="1:23" x14ac:dyDescent="0.25">
      <c r="A556" t="s">
        <v>678</v>
      </c>
      <c r="B556">
        <v>2005</v>
      </c>
      <c r="C556" t="s">
        <v>643</v>
      </c>
      <c r="D556">
        <v>78.400000000000006</v>
      </c>
      <c r="E556">
        <v>93</v>
      </c>
      <c r="F556">
        <v>2</v>
      </c>
      <c r="G556">
        <v>7.57</v>
      </c>
      <c r="H556">
        <v>954.96448869999995</v>
      </c>
      <c r="J556">
        <v>0</v>
      </c>
      <c r="K556">
        <v>57.4</v>
      </c>
      <c r="L556">
        <v>2</v>
      </c>
      <c r="M556">
        <v>92</v>
      </c>
      <c r="N556">
        <v>6.69</v>
      </c>
      <c r="O556">
        <v>91</v>
      </c>
      <c r="P556">
        <v>0.1</v>
      </c>
      <c r="Q556">
        <v>7615.3468000000003</v>
      </c>
      <c r="R556">
        <v>1614764</v>
      </c>
      <c r="S556">
        <v>0.9</v>
      </c>
      <c r="T556">
        <v>1</v>
      </c>
      <c r="U556">
        <v>0.79</v>
      </c>
      <c r="V556">
        <v>14.6</v>
      </c>
      <c r="W556" t="e">
        <f ca="1">Data_Completeness(LifeExpectancyData[[#This Row],[Life expectancy]:[Schooling]])</f>
        <v>#NAME?</v>
      </c>
    </row>
    <row r="557" spans="1:23" x14ac:dyDescent="0.25">
      <c r="A557" t="s">
        <v>678</v>
      </c>
      <c r="B557">
        <v>2004</v>
      </c>
      <c r="C557" t="s">
        <v>643</v>
      </c>
      <c r="D557">
        <v>78</v>
      </c>
      <c r="E557">
        <v>97</v>
      </c>
      <c r="F557">
        <v>2</v>
      </c>
      <c r="G557">
        <v>6.32</v>
      </c>
      <c r="H557">
        <v>78.785648780000002</v>
      </c>
      <c r="J557">
        <v>0</v>
      </c>
      <c r="K557">
        <v>56.8</v>
      </c>
      <c r="L557">
        <v>2</v>
      </c>
      <c r="M557">
        <v>94</v>
      </c>
      <c r="N557">
        <v>6.93</v>
      </c>
      <c r="O557">
        <v>93</v>
      </c>
      <c r="P557">
        <v>0.1</v>
      </c>
      <c r="Q557">
        <v>621.82832499999995</v>
      </c>
      <c r="R557">
        <v>15973778</v>
      </c>
      <c r="S557">
        <v>0.9</v>
      </c>
      <c r="T557">
        <v>1</v>
      </c>
      <c r="U557">
        <v>0.78100000000000003</v>
      </c>
      <c r="V557">
        <v>14.3</v>
      </c>
      <c r="W557" t="e">
        <f ca="1">Data_Completeness(LifeExpectancyData[[#This Row],[Life expectancy]:[Schooling]])</f>
        <v>#NAME?</v>
      </c>
    </row>
    <row r="558" spans="1:23" x14ac:dyDescent="0.25">
      <c r="A558" t="s">
        <v>678</v>
      </c>
      <c r="B558">
        <v>2003</v>
      </c>
      <c r="C558" t="s">
        <v>643</v>
      </c>
      <c r="D558">
        <v>77.900000000000006</v>
      </c>
      <c r="E558">
        <v>1</v>
      </c>
      <c r="F558">
        <v>2</v>
      </c>
      <c r="G558">
        <v>6.37</v>
      </c>
      <c r="H558">
        <v>584.09934290000001</v>
      </c>
      <c r="J558">
        <v>1</v>
      </c>
      <c r="K558">
        <v>56.1</v>
      </c>
      <c r="L558">
        <v>2</v>
      </c>
      <c r="M558">
        <v>96</v>
      </c>
      <c r="N558">
        <v>7.34</v>
      </c>
      <c r="O558">
        <v>96</v>
      </c>
      <c r="P558">
        <v>0.1</v>
      </c>
      <c r="Q558">
        <v>4787.6995319999996</v>
      </c>
      <c r="R558">
        <v>15799542</v>
      </c>
      <c r="S558">
        <v>1</v>
      </c>
      <c r="T558">
        <v>1</v>
      </c>
      <c r="U558">
        <v>0.77500000000000002</v>
      </c>
      <c r="V558">
        <v>14</v>
      </c>
      <c r="W558" t="e">
        <f ca="1">Data_Completeness(LifeExpectancyData[[#This Row],[Life expectancy]:[Schooling]])</f>
        <v>#NAME?</v>
      </c>
    </row>
    <row r="559" spans="1:23" x14ac:dyDescent="0.25">
      <c r="A559" t="s">
        <v>678</v>
      </c>
      <c r="B559">
        <v>2002</v>
      </c>
      <c r="C559" t="s">
        <v>643</v>
      </c>
      <c r="D559">
        <v>77.8</v>
      </c>
      <c r="E559">
        <v>11</v>
      </c>
      <c r="F559">
        <v>2</v>
      </c>
      <c r="G559">
        <v>6.06</v>
      </c>
      <c r="H559">
        <v>675.78084430000001</v>
      </c>
      <c r="J559">
        <v>0</v>
      </c>
      <c r="K559">
        <v>55.4</v>
      </c>
      <c r="L559">
        <v>3</v>
      </c>
      <c r="M559">
        <v>97</v>
      </c>
      <c r="N559">
        <v>6.48</v>
      </c>
      <c r="O559">
        <v>97</v>
      </c>
      <c r="P559">
        <v>0.1</v>
      </c>
      <c r="Q559">
        <v>4463.5458669999998</v>
      </c>
      <c r="R559">
        <v>15623635</v>
      </c>
      <c r="S559">
        <v>1</v>
      </c>
      <c r="T559">
        <v>1</v>
      </c>
      <c r="U559">
        <v>0.76800000000000002</v>
      </c>
      <c r="V559">
        <v>13.9</v>
      </c>
      <c r="W559" t="e">
        <f ca="1">Data_Completeness(LifeExpectancyData[[#This Row],[Life expectancy]:[Schooling]])</f>
        <v>#NAME?</v>
      </c>
    </row>
    <row r="560" spans="1:23" x14ac:dyDescent="0.25">
      <c r="A560" t="s">
        <v>678</v>
      </c>
      <c r="B560">
        <v>2001</v>
      </c>
      <c r="C560" t="s">
        <v>643</v>
      </c>
      <c r="D560">
        <v>77.3</v>
      </c>
      <c r="E560">
        <v>16</v>
      </c>
      <c r="F560">
        <v>2</v>
      </c>
      <c r="G560">
        <v>6.1</v>
      </c>
      <c r="H560">
        <v>687.51168250000001</v>
      </c>
      <c r="J560">
        <v>0</v>
      </c>
      <c r="K560">
        <v>54.7</v>
      </c>
      <c r="L560">
        <v>3</v>
      </c>
      <c r="M560">
        <v>96</v>
      </c>
      <c r="N560">
        <v>6.51</v>
      </c>
      <c r="O560">
        <v>97</v>
      </c>
      <c r="P560">
        <v>0.1</v>
      </c>
      <c r="Q560">
        <v>4595.6663269999999</v>
      </c>
      <c r="R560">
        <v>15444969</v>
      </c>
      <c r="S560">
        <v>1</v>
      </c>
      <c r="T560">
        <v>1</v>
      </c>
      <c r="U560">
        <v>0.76100000000000001</v>
      </c>
      <c r="V560">
        <v>13.7</v>
      </c>
      <c r="W560" t="e">
        <f ca="1">Data_Completeness(LifeExpectancyData[[#This Row],[Life expectancy]:[Schooling]])</f>
        <v>#NAME?</v>
      </c>
    </row>
    <row r="561" spans="1:23" x14ac:dyDescent="0.25">
      <c r="A561" t="s">
        <v>678</v>
      </c>
      <c r="B561">
        <v>2000</v>
      </c>
      <c r="C561" t="s">
        <v>643</v>
      </c>
      <c r="D561">
        <v>77.3</v>
      </c>
      <c r="E561">
        <v>13</v>
      </c>
      <c r="F561">
        <v>2</v>
      </c>
      <c r="G561">
        <v>6.24</v>
      </c>
      <c r="H561">
        <v>74.148429460000003</v>
      </c>
      <c r="J561">
        <v>0</v>
      </c>
      <c r="K561">
        <v>54</v>
      </c>
      <c r="L561">
        <v>3</v>
      </c>
      <c r="M561">
        <v>91</v>
      </c>
      <c r="N561">
        <v>6.4</v>
      </c>
      <c r="O561">
        <v>91</v>
      </c>
      <c r="P561">
        <v>0.1</v>
      </c>
      <c r="Q561">
        <v>511.36847899999998</v>
      </c>
      <c r="R561">
        <v>15262754</v>
      </c>
      <c r="S561">
        <v>1.1000000000000001</v>
      </c>
      <c r="T561">
        <v>1.1000000000000001</v>
      </c>
      <c r="U561">
        <v>0.755</v>
      </c>
      <c r="V561">
        <v>13.5</v>
      </c>
      <c r="W561" t="e">
        <f ca="1">Data_Completeness(LifeExpectancyData[[#This Row],[Life expectancy]:[Schooling]])</f>
        <v>#NAME?</v>
      </c>
    </row>
    <row r="562" spans="1:23" x14ac:dyDescent="0.25">
      <c r="A562" t="s">
        <v>679</v>
      </c>
      <c r="B562">
        <v>2015</v>
      </c>
      <c r="C562" t="s">
        <v>643</v>
      </c>
      <c r="D562">
        <v>76.099999999999994</v>
      </c>
      <c r="E562">
        <v>85</v>
      </c>
      <c r="F562">
        <v>157</v>
      </c>
      <c r="H562">
        <v>0</v>
      </c>
      <c r="I562">
        <v>99</v>
      </c>
      <c r="J562">
        <v>42361</v>
      </c>
      <c r="K562">
        <v>32.9</v>
      </c>
      <c r="L562">
        <v>183</v>
      </c>
      <c r="M562">
        <v>99</v>
      </c>
      <c r="O562">
        <v>99</v>
      </c>
      <c r="P562">
        <v>0.1</v>
      </c>
      <c r="Q562">
        <v>869.21193800000003</v>
      </c>
      <c r="R562">
        <v>137122</v>
      </c>
      <c r="S562">
        <v>3.6</v>
      </c>
      <c r="T562">
        <v>2.9</v>
      </c>
      <c r="U562">
        <v>0.73399999999999999</v>
      </c>
      <c r="V562">
        <v>13.5</v>
      </c>
      <c r="W562" t="e">
        <f ca="1">Data_Completeness(LifeExpectancyData[[#This Row],[Life expectancy]:[Schooling]])</f>
        <v>#NAME?</v>
      </c>
    </row>
    <row r="563" spans="1:23" x14ac:dyDescent="0.25">
      <c r="A563" t="s">
        <v>679</v>
      </c>
      <c r="B563">
        <v>2014</v>
      </c>
      <c r="C563" t="s">
        <v>643</v>
      </c>
      <c r="D563">
        <v>75.8</v>
      </c>
      <c r="E563">
        <v>86</v>
      </c>
      <c r="F563">
        <v>171</v>
      </c>
      <c r="G563">
        <v>5.78</v>
      </c>
      <c r="H563">
        <v>109.8743903</v>
      </c>
      <c r="I563">
        <v>99</v>
      </c>
      <c r="J563">
        <v>52628</v>
      </c>
      <c r="K563">
        <v>31.9</v>
      </c>
      <c r="L563">
        <v>198</v>
      </c>
      <c r="M563">
        <v>99</v>
      </c>
      <c r="N563">
        <v>5.55</v>
      </c>
      <c r="O563">
        <v>99</v>
      </c>
      <c r="P563">
        <v>0.1</v>
      </c>
      <c r="Q563">
        <v>7683.5237999999999</v>
      </c>
      <c r="R563">
        <v>136427</v>
      </c>
      <c r="S563">
        <v>3.7</v>
      </c>
      <c r="T563">
        <v>3</v>
      </c>
      <c r="U563">
        <v>0.72299999999999998</v>
      </c>
      <c r="V563">
        <v>13.1</v>
      </c>
      <c r="W563" t="e">
        <f ca="1">Data_Completeness(LifeExpectancyData[[#This Row],[Life expectancy]:[Schooling]])</f>
        <v>#NAME?</v>
      </c>
    </row>
    <row r="564" spans="1:23" x14ac:dyDescent="0.25">
      <c r="A564" t="s">
        <v>679</v>
      </c>
      <c r="B564">
        <v>2013</v>
      </c>
      <c r="C564" t="s">
        <v>643</v>
      </c>
      <c r="D564">
        <v>75.599999999999994</v>
      </c>
      <c r="E564">
        <v>88</v>
      </c>
      <c r="F564">
        <v>185</v>
      </c>
      <c r="G564">
        <v>5.79</v>
      </c>
      <c r="H564">
        <v>9.9555320320000007</v>
      </c>
      <c r="I564">
        <v>99</v>
      </c>
      <c r="J564">
        <v>26883</v>
      </c>
      <c r="K564">
        <v>3.9</v>
      </c>
      <c r="L564">
        <v>216</v>
      </c>
      <c r="M564">
        <v>99</v>
      </c>
      <c r="N564">
        <v>5.39</v>
      </c>
      <c r="O564">
        <v>99</v>
      </c>
      <c r="P564">
        <v>0.1</v>
      </c>
      <c r="Q564">
        <v>777.77593999999999</v>
      </c>
      <c r="R564">
        <v>135738</v>
      </c>
      <c r="S564">
        <v>3.8</v>
      </c>
      <c r="T564">
        <v>3.2</v>
      </c>
      <c r="U564">
        <v>0.71299999999999997</v>
      </c>
      <c r="V564">
        <v>12.7</v>
      </c>
      <c r="W564" t="e">
        <f ca="1">Data_Completeness(LifeExpectancyData[[#This Row],[Life expectancy]:[Schooling]])</f>
        <v>#NAME?</v>
      </c>
    </row>
    <row r="565" spans="1:23" x14ac:dyDescent="0.25">
      <c r="A565" t="s">
        <v>679</v>
      </c>
      <c r="B565">
        <v>2012</v>
      </c>
      <c r="C565" t="s">
        <v>643</v>
      </c>
      <c r="D565">
        <v>75.400000000000006</v>
      </c>
      <c r="E565">
        <v>89</v>
      </c>
      <c r="F565">
        <v>201</v>
      </c>
      <c r="G565">
        <v>5.74</v>
      </c>
      <c r="H565">
        <v>94.434456600000004</v>
      </c>
      <c r="I565">
        <v>99</v>
      </c>
      <c r="J565">
        <v>6183</v>
      </c>
      <c r="K565">
        <v>3</v>
      </c>
      <c r="L565">
        <v>233</v>
      </c>
      <c r="M565">
        <v>99</v>
      </c>
      <c r="N565">
        <v>5.26</v>
      </c>
      <c r="O565">
        <v>99</v>
      </c>
      <c r="P565">
        <v>0.1</v>
      </c>
      <c r="Q565">
        <v>6337.8829930000002</v>
      </c>
      <c r="R565">
        <v>135695</v>
      </c>
      <c r="S565">
        <v>3.9</v>
      </c>
      <c r="T565">
        <v>3.3</v>
      </c>
      <c r="U565">
        <v>0.70299999999999996</v>
      </c>
      <c r="V565">
        <v>12.4</v>
      </c>
      <c r="W565" t="e">
        <f ca="1">Data_Completeness(LifeExpectancyData[[#This Row],[Life expectancy]:[Schooling]])</f>
        <v>#NAME?</v>
      </c>
    </row>
    <row r="566" spans="1:23" x14ac:dyDescent="0.25">
      <c r="A566" t="s">
        <v>679</v>
      </c>
      <c r="B566">
        <v>2011</v>
      </c>
      <c r="C566" t="s">
        <v>643</v>
      </c>
      <c r="D566">
        <v>75.2</v>
      </c>
      <c r="E566">
        <v>91</v>
      </c>
      <c r="F566">
        <v>215</v>
      </c>
      <c r="G566">
        <v>5.63</v>
      </c>
      <c r="H566">
        <v>91.267497789999993</v>
      </c>
      <c r="I566">
        <v>99</v>
      </c>
      <c r="J566">
        <v>9943</v>
      </c>
      <c r="K566">
        <v>29</v>
      </c>
      <c r="L566">
        <v>251</v>
      </c>
      <c r="M566">
        <v>99</v>
      </c>
      <c r="N566">
        <v>5.3</v>
      </c>
      <c r="O566">
        <v>99</v>
      </c>
      <c r="P566">
        <v>0.1</v>
      </c>
      <c r="Q566">
        <v>5633.7961599999999</v>
      </c>
      <c r="R566">
        <v>134413</v>
      </c>
      <c r="S566">
        <v>4.0999999999999996</v>
      </c>
      <c r="T566">
        <v>3.5</v>
      </c>
      <c r="U566">
        <v>0.7</v>
      </c>
      <c r="V566">
        <v>12.8</v>
      </c>
      <c r="W566" t="e">
        <f ca="1">Data_Completeness(LifeExpectancyData[[#This Row],[Life expectancy]:[Schooling]])</f>
        <v>#NAME?</v>
      </c>
    </row>
    <row r="567" spans="1:23" x14ac:dyDescent="0.25">
      <c r="A567" t="s">
        <v>679</v>
      </c>
      <c r="B567">
        <v>2010</v>
      </c>
      <c r="C567" t="s">
        <v>643</v>
      </c>
      <c r="D567">
        <v>75</v>
      </c>
      <c r="E567">
        <v>92</v>
      </c>
      <c r="F567">
        <v>231</v>
      </c>
      <c r="G567">
        <v>5.75</v>
      </c>
      <c r="H567">
        <v>5.660754839</v>
      </c>
      <c r="I567">
        <v>99</v>
      </c>
      <c r="J567">
        <v>38159</v>
      </c>
      <c r="K567">
        <v>28.1</v>
      </c>
      <c r="L567">
        <v>268</v>
      </c>
      <c r="M567">
        <v>99</v>
      </c>
      <c r="N567">
        <v>4.8899999999999997</v>
      </c>
      <c r="O567">
        <v>99</v>
      </c>
      <c r="P567">
        <v>0.1</v>
      </c>
      <c r="Q567">
        <v>456.51248700000002</v>
      </c>
      <c r="R567">
        <v>133775</v>
      </c>
      <c r="S567">
        <v>4.2</v>
      </c>
      <c r="T567">
        <v>3.6</v>
      </c>
      <c r="U567">
        <v>0.69099999999999995</v>
      </c>
      <c r="V567">
        <v>12.5</v>
      </c>
      <c r="W567" t="e">
        <f ca="1">Data_Completeness(LifeExpectancyData[[#This Row],[Life expectancy]:[Schooling]])</f>
        <v>#NAME?</v>
      </c>
    </row>
    <row r="568" spans="1:23" x14ac:dyDescent="0.25">
      <c r="A568" t="s">
        <v>679</v>
      </c>
      <c r="B568">
        <v>2009</v>
      </c>
      <c r="C568" t="s">
        <v>643</v>
      </c>
      <c r="D568">
        <v>74.900000000000006</v>
      </c>
      <c r="E568">
        <v>93</v>
      </c>
      <c r="F568">
        <v>248</v>
      </c>
      <c r="G568">
        <v>4.88</v>
      </c>
      <c r="H568">
        <v>50.283489230000001</v>
      </c>
      <c r="I568">
        <v>99</v>
      </c>
      <c r="J568">
        <v>52461</v>
      </c>
      <c r="K568">
        <v>27.3</v>
      </c>
      <c r="L568">
        <v>288</v>
      </c>
      <c r="M568">
        <v>99</v>
      </c>
      <c r="N568">
        <v>5.8</v>
      </c>
      <c r="O568">
        <v>99</v>
      </c>
      <c r="P568">
        <v>0.1</v>
      </c>
      <c r="Q568">
        <v>3838.4342919999999</v>
      </c>
      <c r="R568">
        <v>133126</v>
      </c>
      <c r="S568">
        <v>4.4000000000000004</v>
      </c>
      <c r="T568">
        <v>3.8</v>
      </c>
      <c r="U568">
        <v>0.68200000000000005</v>
      </c>
      <c r="V568">
        <v>12.2</v>
      </c>
      <c r="W568" t="e">
        <f ca="1">Data_Completeness(LifeExpectancyData[[#This Row],[Life expectancy]:[Schooling]])</f>
        <v>#NAME?</v>
      </c>
    </row>
    <row r="569" spans="1:23" x14ac:dyDescent="0.25">
      <c r="A569" t="s">
        <v>679</v>
      </c>
      <c r="B569">
        <v>2008</v>
      </c>
      <c r="C569" t="s">
        <v>643</v>
      </c>
      <c r="D569">
        <v>74.5</v>
      </c>
      <c r="E569">
        <v>97</v>
      </c>
      <c r="F569">
        <v>266</v>
      </c>
      <c r="G569">
        <v>4.2699999999999996</v>
      </c>
      <c r="H569">
        <v>39.22509728</v>
      </c>
      <c r="I569">
        <v>95</v>
      </c>
      <c r="J569">
        <v>131441</v>
      </c>
      <c r="K569">
        <v>26.5</v>
      </c>
      <c r="L569">
        <v>308</v>
      </c>
      <c r="M569">
        <v>99</v>
      </c>
      <c r="N569">
        <v>4.59</v>
      </c>
      <c r="O569">
        <v>97</v>
      </c>
      <c r="P569">
        <v>0.1</v>
      </c>
      <c r="Q569">
        <v>3471.2475469999999</v>
      </c>
      <c r="R569">
        <v>1324655</v>
      </c>
      <c r="S569">
        <v>4.5</v>
      </c>
      <c r="T569">
        <v>4</v>
      </c>
      <c r="U569">
        <v>0.67200000000000004</v>
      </c>
      <c r="V569">
        <v>11.9</v>
      </c>
      <c r="W569" t="e">
        <f ca="1">Data_Completeness(LifeExpectancyData[[#This Row],[Life expectancy]:[Schooling]])</f>
        <v>#NAME?</v>
      </c>
    </row>
    <row r="570" spans="1:23" x14ac:dyDescent="0.25">
      <c r="A570" t="s">
        <v>679</v>
      </c>
      <c r="B570">
        <v>2007</v>
      </c>
      <c r="C570" t="s">
        <v>643</v>
      </c>
      <c r="D570">
        <v>74.400000000000006</v>
      </c>
      <c r="E570">
        <v>96</v>
      </c>
      <c r="F570">
        <v>285</v>
      </c>
      <c r="G570">
        <v>3.88</v>
      </c>
      <c r="H570">
        <v>312.66248189999999</v>
      </c>
      <c r="I570">
        <v>92</v>
      </c>
      <c r="J570">
        <v>109023</v>
      </c>
      <c r="K570">
        <v>25.7</v>
      </c>
      <c r="L570">
        <v>332</v>
      </c>
      <c r="M570">
        <v>94</v>
      </c>
      <c r="N570">
        <v>4.32</v>
      </c>
      <c r="O570">
        <v>93</v>
      </c>
      <c r="P570">
        <v>0.1</v>
      </c>
      <c r="Q570">
        <v>2695.366223</v>
      </c>
      <c r="R570">
        <v>1317885</v>
      </c>
      <c r="S570">
        <v>4.7</v>
      </c>
      <c r="T570">
        <v>4.0999999999999996</v>
      </c>
      <c r="U570">
        <v>0.65900000000000003</v>
      </c>
      <c r="V570">
        <v>11.4</v>
      </c>
      <c r="W570" t="e">
        <f ca="1">Data_Completeness(LifeExpectancyData[[#This Row],[Life expectancy]:[Schooling]])</f>
        <v>#NAME?</v>
      </c>
    </row>
    <row r="571" spans="1:23" x14ac:dyDescent="0.25">
      <c r="A571" t="s">
        <v>679</v>
      </c>
      <c r="B571">
        <v>2006</v>
      </c>
      <c r="C571" t="s">
        <v>643</v>
      </c>
      <c r="D571">
        <v>74.2</v>
      </c>
      <c r="E571">
        <v>98</v>
      </c>
      <c r="F571">
        <v>307</v>
      </c>
      <c r="G571">
        <v>3.28</v>
      </c>
      <c r="H571">
        <v>29.74342979</v>
      </c>
      <c r="I571">
        <v>91</v>
      </c>
      <c r="J571">
        <v>99602</v>
      </c>
      <c r="K571">
        <v>24.9</v>
      </c>
      <c r="L571">
        <v>360</v>
      </c>
      <c r="M571">
        <v>94</v>
      </c>
      <c r="N571">
        <v>4.5199999999999996</v>
      </c>
      <c r="O571">
        <v>93</v>
      </c>
      <c r="P571">
        <v>0.1</v>
      </c>
      <c r="Q571">
        <v>299.22967599999998</v>
      </c>
      <c r="R571">
        <v>13112</v>
      </c>
      <c r="S571">
        <v>4.8</v>
      </c>
      <c r="T571">
        <v>4.3</v>
      </c>
      <c r="U571">
        <v>0.64600000000000002</v>
      </c>
      <c r="V571">
        <v>11</v>
      </c>
      <c r="W571" t="e">
        <f ca="1">Data_Completeness(LifeExpectancyData[[#This Row],[Life expectancy]:[Schooling]])</f>
        <v>#NAME?</v>
      </c>
    </row>
    <row r="572" spans="1:23" x14ac:dyDescent="0.25">
      <c r="A572" t="s">
        <v>679</v>
      </c>
      <c r="B572">
        <v>2005</v>
      </c>
      <c r="C572" t="s">
        <v>643</v>
      </c>
      <c r="D572">
        <v>73.900000000000006</v>
      </c>
      <c r="E572">
        <v>99</v>
      </c>
      <c r="F572">
        <v>332</v>
      </c>
      <c r="G572">
        <v>2.92</v>
      </c>
      <c r="H572">
        <v>171.6596026</v>
      </c>
      <c r="I572">
        <v>84</v>
      </c>
      <c r="J572">
        <v>124219</v>
      </c>
      <c r="K572">
        <v>24.1</v>
      </c>
      <c r="L572">
        <v>392</v>
      </c>
      <c r="M572">
        <v>87</v>
      </c>
      <c r="N572">
        <v>4.66</v>
      </c>
      <c r="O572">
        <v>87</v>
      </c>
      <c r="P572">
        <v>0.1</v>
      </c>
      <c r="Q572">
        <v>1753.4177999999999</v>
      </c>
      <c r="R572">
        <v>13372</v>
      </c>
      <c r="S572">
        <v>5</v>
      </c>
      <c r="T572">
        <v>4.4000000000000004</v>
      </c>
      <c r="U572">
        <v>0.63400000000000001</v>
      </c>
      <c r="V572">
        <v>10.6</v>
      </c>
      <c r="W572" t="e">
        <f ca="1">Data_Completeness(LifeExpectancyData[[#This Row],[Life expectancy]:[Schooling]])</f>
        <v>#NAME?</v>
      </c>
    </row>
    <row r="573" spans="1:23" x14ac:dyDescent="0.25">
      <c r="A573" t="s">
        <v>679</v>
      </c>
      <c r="B573">
        <v>2004</v>
      </c>
      <c r="C573" t="s">
        <v>643</v>
      </c>
      <c r="D573">
        <v>73.5</v>
      </c>
      <c r="E573">
        <v>11</v>
      </c>
      <c r="F573">
        <v>360</v>
      </c>
      <c r="G573">
        <v>3.04</v>
      </c>
      <c r="H573">
        <v>1.58668462</v>
      </c>
      <c r="I573">
        <v>79</v>
      </c>
      <c r="J573">
        <v>70549</v>
      </c>
      <c r="K573">
        <v>23.4</v>
      </c>
      <c r="L573">
        <v>427</v>
      </c>
      <c r="M573">
        <v>87</v>
      </c>
      <c r="N573">
        <v>4.72</v>
      </c>
      <c r="O573">
        <v>87</v>
      </c>
      <c r="P573">
        <v>0.1</v>
      </c>
      <c r="Q573">
        <v>158.66846200000001</v>
      </c>
      <c r="R573">
        <v>129675</v>
      </c>
      <c r="S573">
        <v>5.0999999999999996</v>
      </c>
      <c r="T573">
        <v>4.5999999999999996</v>
      </c>
      <c r="U573">
        <v>0.622</v>
      </c>
      <c r="V573">
        <v>10.199999999999999</v>
      </c>
      <c r="W573" t="e">
        <f ca="1">Data_Completeness(LifeExpectancyData[[#This Row],[Life expectancy]:[Schooling]])</f>
        <v>#NAME?</v>
      </c>
    </row>
    <row r="574" spans="1:23" x14ac:dyDescent="0.25">
      <c r="A574" t="s">
        <v>679</v>
      </c>
      <c r="B574">
        <v>2003</v>
      </c>
      <c r="C574" t="s">
        <v>643</v>
      </c>
      <c r="D574">
        <v>73.099999999999994</v>
      </c>
      <c r="E574">
        <v>13</v>
      </c>
      <c r="F574">
        <v>391</v>
      </c>
      <c r="G574">
        <v>2.96</v>
      </c>
      <c r="H574">
        <v>122.9365349</v>
      </c>
      <c r="I574">
        <v>75</v>
      </c>
      <c r="J574">
        <v>71879</v>
      </c>
      <c r="K574">
        <v>22.6</v>
      </c>
      <c r="L574">
        <v>467</v>
      </c>
      <c r="M574">
        <v>87</v>
      </c>
      <c r="N574">
        <v>4.82</v>
      </c>
      <c r="O574">
        <v>86</v>
      </c>
      <c r="P574">
        <v>0.1</v>
      </c>
      <c r="Q574">
        <v>1288.642924</v>
      </c>
      <c r="R574">
        <v>12884</v>
      </c>
      <c r="S574">
        <v>5.3</v>
      </c>
      <c r="T574">
        <v>4.7</v>
      </c>
      <c r="U574">
        <v>0.61</v>
      </c>
      <c r="V574">
        <v>9.9</v>
      </c>
      <c r="W574" t="e">
        <f ca="1">Data_Completeness(LifeExpectancyData[[#This Row],[Life expectancy]:[Schooling]])</f>
        <v>#NAME?</v>
      </c>
    </row>
    <row r="575" spans="1:23" x14ac:dyDescent="0.25">
      <c r="A575" t="s">
        <v>679</v>
      </c>
      <c r="B575">
        <v>2002</v>
      </c>
      <c r="C575" t="s">
        <v>643</v>
      </c>
      <c r="D575">
        <v>72.7</v>
      </c>
      <c r="E575">
        <v>16</v>
      </c>
      <c r="F575">
        <v>422</v>
      </c>
      <c r="G575">
        <v>2.91</v>
      </c>
      <c r="H575">
        <v>106.3590358</v>
      </c>
      <c r="I575">
        <v>7</v>
      </c>
      <c r="J575">
        <v>58341</v>
      </c>
      <c r="K575">
        <v>21.9</v>
      </c>
      <c r="L575">
        <v>511</v>
      </c>
      <c r="M575">
        <v>86</v>
      </c>
      <c r="N575">
        <v>4.79</v>
      </c>
      <c r="O575">
        <v>86</v>
      </c>
      <c r="P575">
        <v>0.1</v>
      </c>
      <c r="Q575">
        <v>1148.5857000000001</v>
      </c>
      <c r="R575">
        <v>1284</v>
      </c>
      <c r="S575">
        <v>5.5</v>
      </c>
      <c r="T575">
        <v>4.9000000000000004</v>
      </c>
      <c r="U575">
        <v>0.6</v>
      </c>
      <c r="V575">
        <v>9.6999999999999993</v>
      </c>
      <c r="W575" t="e">
        <f ca="1">Data_Completeness(LifeExpectancyData[[#This Row],[Life expectancy]:[Schooling]])</f>
        <v>#NAME?</v>
      </c>
    </row>
    <row r="576" spans="1:23" x14ac:dyDescent="0.25">
      <c r="A576" t="s">
        <v>679</v>
      </c>
      <c r="B576">
        <v>2001</v>
      </c>
      <c r="C576" t="s">
        <v>643</v>
      </c>
      <c r="D576">
        <v>72.2</v>
      </c>
      <c r="E576">
        <v>11</v>
      </c>
      <c r="F576">
        <v>457</v>
      </c>
      <c r="G576">
        <v>2.84</v>
      </c>
      <c r="H576">
        <v>14.230644959999999</v>
      </c>
      <c r="I576">
        <v>65</v>
      </c>
      <c r="J576">
        <v>88962</v>
      </c>
      <c r="K576">
        <v>21.2</v>
      </c>
      <c r="L576">
        <v>558</v>
      </c>
      <c r="M576">
        <v>86</v>
      </c>
      <c r="N576">
        <v>4.5599999999999996</v>
      </c>
      <c r="O576">
        <v>86</v>
      </c>
      <c r="P576">
        <v>0.1</v>
      </c>
      <c r="Q576">
        <v>153.1824</v>
      </c>
      <c r="R576">
        <v>127185</v>
      </c>
      <c r="S576">
        <v>5.7</v>
      </c>
      <c r="T576">
        <v>5</v>
      </c>
      <c r="U576">
        <v>0.59199999999999997</v>
      </c>
      <c r="V576">
        <v>9.6</v>
      </c>
      <c r="W576" t="e">
        <f ca="1">Data_Completeness(LifeExpectancyData[[#This Row],[Life expectancy]:[Schooling]])</f>
        <v>#NAME?</v>
      </c>
    </row>
    <row r="577" spans="1:23" x14ac:dyDescent="0.25">
      <c r="A577" t="s">
        <v>679</v>
      </c>
      <c r="B577">
        <v>2000</v>
      </c>
      <c r="C577" t="s">
        <v>643</v>
      </c>
      <c r="D577">
        <v>71.7</v>
      </c>
      <c r="E577">
        <v>115</v>
      </c>
      <c r="F577">
        <v>490</v>
      </c>
      <c r="G577">
        <v>3.06</v>
      </c>
      <c r="H577">
        <v>17.46057369</v>
      </c>
      <c r="I577">
        <v>6</v>
      </c>
      <c r="J577">
        <v>71093</v>
      </c>
      <c r="K577">
        <v>2.5</v>
      </c>
      <c r="L577">
        <v>608</v>
      </c>
      <c r="M577">
        <v>86</v>
      </c>
      <c r="N577">
        <v>4.5999999999999996</v>
      </c>
      <c r="O577">
        <v>85</v>
      </c>
      <c r="P577">
        <v>0.1</v>
      </c>
      <c r="Q577">
        <v>959.37218099999996</v>
      </c>
      <c r="R577">
        <v>1262645</v>
      </c>
      <c r="S577">
        <v>5.9</v>
      </c>
      <c r="T577">
        <v>5.0999999999999996</v>
      </c>
      <c r="U577">
        <v>0.58299999999999996</v>
      </c>
      <c r="V577">
        <v>9.5</v>
      </c>
      <c r="W577" t="e">
        <f ca="1">Data_Completeness(LifeExpectancyData[[#This Row],[Life expectancy]:[Schooling]])</f>
        <v>#NAME?</v>
      </c>
    </row>
    <row r="578" spans="1:23" x14ac:dyDescent="0.25">
      <c r="A578" t="s">
        <v>680</v>
      </c>
      <c r="B578">
        <v>2015</v>
      </c>
      <c r="C578" t="s">
        <v>643</v>
      </c>
      <c r="D578">
        <v>74.8</v>
      </c>
      <c r="E578">
        <v>143</v>
      </c>
      <c r="F578">
        <v>10</v>
      </c>
      <c r="H578">
        <v>0</v>
      </c>
      <c r="I578">
        <v>91</v>
      </c>
      <c r="J578">
        <v>1</v>
      </c>
      <c r="K578">
        <v>57.9</v>
      </c>
      <c r="L578">
        <v>12</v>
      </c>
      <c r="M578">
        <v>91</v>
      </c>
      <c r="O578">
        <v>91</v>
      </c>
      <c r="P578">
        <v>0.1</v>
      </c>
      <c r="Q578">
        <v>644.52555600000005</v>
      </c>
      <c r="R578">
        <v>48228697</v>
      </c>
      <c r="S578">
        <v>2.1</v>
      </c>
      <c r="T578">
        <v>1.9</v>
      </c>
      <c r="U578">
        <v>0.72399999999999998</v>
      </c>
      <c r="V578">
        <v>13.6</v>
      </c>
      <c r="W578" t="e">
        <f ca="1">Data_Completeness(LifeExpectancyData[[#This Row],[Life expectancy]:[Schooling]])</f>
        <v>#NAME?</v>
      </c>
    </row>
    <row r="579" spans="1:23" x14ac:dyDescent="0.25">
      <c r="A579" t="s">
        <v>680</v>
      </c>
      <c r="B579">
        <v>2014</v>
      </c>
      <c r="C579" t="s">
        <v>643</v>
      </c>
      <c r="D579">
        <v>74.599999999999994</v>
      </c>
      <c r="E579">
        <v>144</v>
      </c>
      <c r="F579">
        <v>11</v>
      </c>
      <c r="G579">
        <v>4.38</v>
      </c>
      <c r="H579">
        <v>1435.4877550000001</v>
      </c>
      <c r="I579">
        <v>9</v>
      </c>
      <c r="J579">
        <v>0</v>
      </c>
      <c r="K579">
        <v>57.2</v>
      </c>
      <c r="L579">
        <v>12</v>
      </c>
      <c r="M579">
        <v>9</v>
      </c>
      <c r="N579">
        <v>7.2</v>
      </c>
      <c r="O579">
        <v>9</v>
      </c>
      <c r="P579">
        <v>0.1</v>
      </c>
      <c r="Q579">
        <v>7913.3834319999996</v>
      </c>
      <c r="R579">
        <v>47791911</v>
      </c>
      <c r="S579">
        <v>2.1</v>
      </c>
      <c r="T579">
        <v>1.9</v>
      </c>
      <c r="U579">
        <v>0.72</v>
      </c>
      <c r="V579">
        <v>13.6</v>
      </c>
      <c r="W579" t="e">
        <f ca="1">Data_Completeness(LifeExpectancyData[[#This Row],[Life expectancy]:[Schooling]])</f>
        <v>#NAME?</v>
      </c>
    </row>
    <row r="580" spans="1:23" x14ac:dyDescent="0.25">
      <c r="A580" t="s">
        <v>680</v>
      </c>
      <c r="B580">
        <v>2013</v>
      </c>
      <c r="C580" t="s">
        <v>643</v>
      </c>
      <c r="D580">
        <v>74.400000000000006</v>
      </c>
      <c r="E580">
        <v>145</v>
      </c>
      <c r="F580">
        <v>11</v>
      </c>
      <c r="G580">
        <v>4.41</v>
      </c>
      <c r="H580">
        <v>15.16255482</v>
      </c>
      <c r="I580">
        <v>91</v>
      </c>
      <c r="J580">
        <v>1</v>
      </c>
      <c r="K580">
        <v>56.4</v>
      </c>
      <c r="L580">
        <v>13</v>
      </c>
      <c r="M580">
        <v>91</v>
      </c>
      <c r="N580">
        <v>6.84</v>
      </c>
      <c r="O580">
        <v>91</v>
      </c>
      <c r="P580">
        <v>0.1</v>
      </c>
      <c r="Q580">
        <v>83.586299999999994</v>
      </c>
      <c r="R580">
        <v>47342981</v>
      </c>
      <c r="S580">
        <v>2.1</v>
      </c>
      <c r="T580">
        <v>1.9</v>
      </c>
      <c r="U580">
        <v>0.71199999999999997</v>
      </c>
      <c r="V580">
        <v>13.3</v>
      </c>
      <c r="W580" t="e">
        <f ca="1">Data_Completeness(LifeExpectancyData[[#This Row],[Life expectancy]:[Schooling]])</f>
        <v>#NAME?</v>
      </c>
    </row>
    <row r="581" spans="1:23" x14ac:dyDescent="0.25">
      <c r="A581" t="s">
        <v>680</v>
      </c>
      <c r="B581">
        <v>2012</v>
      </c>
      <c r="C581" t="s">
        <v>643</v>
      </c>
      <c r="D581">
        <v>74.3</v>
      </c>
      <c r="E581">
        <v>143</v>
      </c>
      <c r="F581">
        <v>11</v>
      </c>
      <c r="G581">
        <v>4.4400000000000004</v>
      </c>
      <c r="H581">
        <v>1487.8965619999999</v>
      </c>
      <c r="I581">
        <v>92</v>
      </c>
      <c r="J581">
        <v>1</v>
      </c>
      <c r="K581">
        <v>55.7</v>
      </c>
      <c r="L581">
        <v>13</v>
      </c>
      <c r="M581">
        <v>91</v>
      </c>
      <c r="N581">
        <v>6.93</v>
      </c>
      <c r="O581">
        <v>91</v>
      </c>
      <c r="P581">
        <v>0.1</v>
      </c>
      <c r="Q581">
        <v>7884.9844290000001</v>
      </c>
      <c r="R581">
        <v>46881475</v>
      </c>
      <c r="S581">
        <v>2.1</v>
      </c>
      <c r="T581">
        <v>1.9</v>
      </c>
      <c r="U581">
        <v>0.70699999999999996</v>
      </c>
      <c r="V581">
        <v>13.2</v>
      </c>
      <c r="W581" t="e">
        <f ca="1">Data_Completeness(LifeExpectancyData[[#This Row],[Life expectancy]:[Schooling]])</f>
        <v>#NAME?</v>
      </c>
    </row>
    <row r="582" spans="1:23" x14ac:dyDescent="0.25">
      <c r="A582" t="s">
        <v>680</v>
      </c>
      <c r="B582">
        <v>2011</v>
      </c>
      <c r="C582" t="s">
        <v>643</v>
      </c>
      <c r="D582">
        <v>74.2</v>
      </c>
      <c r="E582">
        <v>144</v>
      </c>
      <c r="F582">
        <v>12</v>
      </c>
      <c r="G582">
        <v>4.37</v>
      </c>
      <c r="H582">
        <v>184.3073618</v>
      </c>
      <c r="I582">
        <v>85</v>
      </c>
      <c r="J582">
        <v>6</v>
      </c>
      <c r="K582">
        <v>55</v>
      </c>
      <c r="L582">
        <v>14</v>
      </c>
      <c r="M582">
        <v>85</v>
      </c>
      <c r="N582">
        <v>6.64</v>
      </c>
      <c r="O582">
        <v>85</v>
      </c>
      <c r="P582">
        <v>0.1</v>
      </c>
      <c r="Q582">
        <v>7227.7396799999997</v>
      </c>
      <c r="R582">
        <v>4646646</v>
      </c>
      <c r="S582">
        <v>2.2000000000000002</v>
      </c>
      <c r="T582">
        <v>2</v>
      </c>
      <c r="U582">
        <v>0.7</v>
      </c>
      <c r="V582">
        <v>13</v>
      </c>
      <c r="W582" t="e">
        <f ca="1">Data_Completeness(LifeExpectancyData[[#This Row],[Life expectancy]:[Schooling]])</f>
        <v>#NAME?</v>
      </c>
    </row>
    <row r="583" spans="1:23" x14ac:dyDescent="0.25">
      <c r="A583" t="s">
        <v>680</v>
      </c>
      <c r="B583">
        <v>2010</v>
      </c>
      <c r="C583" t="s">
        <v>643</v>
      </c>
      <c r="D583">
        <v>73.599999999999994</v>
      </c>
      <c r="E583">
        <v>15</v>
      </c>
      <c r="F583">
        <v>12</v>
      </c>
      <c r="G583">
        <v>4.28</v>
      </c>
      <c r="H583">
        <v>113.24363459999999</v>
      </c>
      <c r="I583">
        <v>88</v>
      </c>
      <c r="J583">
        <v>0</v>
      </c>
      <c r="K583">
        <v>54.2</v>
      </c>
      <c r="L583">
        <v>15</v>
      </c>
      <c r="M583">
        <v>88</v>
      </c>
      <c r="N583">
        <v>6.76</v>
      </c>
      <c r="O583">
        <v>88</v>
      </c>
      <c r="P583">
        <v>0.1</v>
      </c>
      <c r="Q583">
        <v>625.65544</v>
      </c>
      <c r="R583">
        <v>4591897</v>
      </c>
      <c r="S583">
        <v>2.2000000000000002</v>
      </c>
      <c r="T583">
        <v>2</v>
      </c>
      <c r="U583">
        <v>0.69499999999999995</v>
      </c>
      <c r="V583">
        <v>12.8</v>
      </c>
      <c r="W583" t="e">
        <f ca="1">Data_Completeness(LifeExpectancyData[[#This Row],[Life expectancy]:[Schooling]])</f>
        <v>#NAME?</v>
      </c>
    </row>
    <row r="584" spans="1:23" x14ac:dyDescent="0.25">
      <c r="A584" t="s">
        <v>680</v>
      </c>
      <c r="B584">
        <v>2009</v>
      </c>
      <c r="C584" t="s">
        <v>643</v>
      </c>
      <c r="D584">
        <v>73.599999999999994</v>
      </c>
      <c r="E584">
        <v>15</v>
      </c>
      <c r="F584">
        <v>13</v>
      </c>
      <c r="G584">
        <v>4.34</v>
      </c>
      <c r="H584">
        <v>941.64640450000002</v>
      </c>
      <c r="I584">
        <v>92</v>
      </c>
      <c r="J584">
        <v>0</v>
      </c>
      <c r="K584">
        <v>53.5</v>
      </c>
      <c r="L584">
        <v>15</v>
      </c>
      <c r="M584">
        <v>92</v>
      </c>
      <c r="N584">
        <v>7.1</v>
      </c>
      <c r="O584">
        <v>92</v>
      </c>
      <c r="P584">
        <v>0.1</v>
      </c>
      <c r="Q584">
        <v>5148.4221129999996</v>
      </c>
      <c r="R584">
        <v>45416181</v>
      </c>
      <c r="S584">
        <v>2.2000000000000002</v>
      </c>
      <c r="T584">
        <v>2</v>
      </c>
      <c r="U584">
        <v>0.69099999999999995</v>
      </c>
      <c r="V584">
        <v>12.4</v>
      </c>
      <c r="W584" t="e">
        <f ca="1">Data_Completeness(LifeExpectancyData[[#This Row],[Life expectancy]:[Schooling]])</f>
        <v>#NAME?</v>
      </c>
    </row>
    <row r="585" spans="1:23" x14ac:dyDescent="0.25">
      <c r="A585" t="s">
        <v>680</v>
      </c>
      <c r="B585">
        <v>2008</v>
      </c>
      <c r="C585" t="s">
        <v>643</v>
      </c>
      <c r="D585">
        <v>73.5</v>
      </c>
      <c r="E585">
        <v>146</v>
      </c>
      <c r="F585">
        <v>14</v>
      </c>
      <c r="G585">
        <v>4.45</v>
      </c>
      <c r="H585">
        <v>978.07041000000004</v>
      </c>
      <c r="I585">
        <v>92</v>
      </c>
      <c r="J585">
        <v>0</v>
      </c>
      <c r="K585">
        <v>52.8</v>
      </c>
      <c r="L585">
        <v>16</v>
      </c>
      <c r="M585">
        <v>92</v>
      </c>
      <c r="N585">
        <v>6.62</v>
      </c>
      <c r="O585">
        <v>92</v>
      </c>
      <c r="P585">
        <v>0.1</v>
      </c>
      <c r="Q585">
        <v>5433.7245000000003</v>
      </c>
      <c r="R585">
        <v>4491544</v>
      </c>
      <c r="S585">
        <v>2.2999999999999998</v>
      </c>
      <c r="T585">
        <v>2</v>
      </c>
      <c r="U585">
        <v>0.68300000000000005</v>
      </c>
      <c r="V585">
        <v>12.2</v>
      </c>
      <c r="W585" t="e">
        <f ca="1">Data_Completeness(LifeExpectancyData[[#This Row],[Life expectancy]:[Schooling]])</f>
        <v>#NAME?</v>
      </c>
    </row>
    <row r="586" spans="1:23" x14ac:dyDescent="0.25">
      <c r="A586" t="s">
        <v>680</v>
      </c>
      <c r="B586">
        <v>2007</v>
      </c>
      <c r="C586" t="s">
        <v>643</v>
      </c>
      <c r="D586">
        <v>73.5</v>
      </c>
      <c r="E586">
        <v>144</v>
      </c>
      <c r="F586">
        <v>14</v>
      </c>
      <c r="G586">
        <v>4.66</v>
      </c>
      <c r="H586">
        <v>780.59467489999997</v>
      </c>
      <c r="I586">
        <v>93</v>
      </c>
      <c r="J586">
        <v>0</v>
      </c>
      <c r="K586">
        <v>52</v>
      </c>
      <c r="L586">
        <v>17</v>
      </c>
      <c r="M586">
        <v>93</v>
      </c>
      <c r="N586">
        <v>6.25</v>
      </c>
      <c r="O586">
        <v>93</v>
      </c>
      <c r="P586">
        <v>0.1</v>
      </c>
      <c r="Q586">
        <v>4674.2196100000001</v>
      </c>
      <c r="R586">
        <v>44374572</v>
      </c>
      <c r="S586">
        <v>2.2999999999999998</v>
      </c>
      <c r="T586">
        <v>2.1</v>
      </c>
      <c r="U586">
        <v>0.67500000000000004</v>
      </c>
      <c r="V586">
        <v>11.9</v>
      </c>
      <c r="W586" t="e">
        <f ca="1">Data_Completeness(LifeExpectancyData[[#This Row],[Life expectancy]:[Schooling]])</f>
        <v>#NAME?</v>
      </c>
    </row>
    <row r="587" spans="1:23" x14ac:dyDescent="0.25">
      <c r="A587" t="s">
        <v>680</v>
      </c>
      <c r="B587">
        <v>2006</v>
      </c>
      <c r="C587" t="s">
        <v>643</v>
      </c>
      <c r="D587">
        <v>73.099999999999994</v>
      </c>
      <c r="E587">
        <v>147</v>
      </c>
      <c r="F587">
        <v>15</v>
      </c>
      <c r="G587">
        <v>4.53</v>
      </c>
      <c r="H587">
        <v>62.437107740000002</v>
      </c>
      <c r="I587">
        <v>93</v>
      </c>
      <c r="J587">
        <v>0</v>
      </c>
      <c r="K587">
        <v>51.3</v>
      </c>
      <c r="L587">
        <v>17</v>
      </c>
      <c r="M587">
        <v>94</v>
      </c>
      <c r="N587">
        <v>6.11</v>
      </c>
      <c r="O587">
        <v>93</v>
      </c>
      <c r="P587">
        <v>0.1</v>
      </c>
      <c r="Q587">
        <v>379.78775999999999</v>
      </c>
      <c r="R587">
        <v>43835722</v>
      </c>
      <c r="S587">
        <v>2.2999999999999998</v>
      </c>
      <c r="T587">
        <v>2.1</v>
      </c>
      <c r="U587">
        <v>0.66900000000000004</v>
      </c>
      <c r="V587">
        <v>11.5</v>
      </c>
      <c r="W587" t="e">
        <f ca="1">Data_Completeness(LifeExpectancyData[[#This Row],[Life expectancy]:[Schooling]])</f>
        <v>#NAME?</v>
      </c>
    </row>
    <row r="588" spans="1:23" x14ac:dyDescent="0.25">
      <c r="A588" t="s">
        <v>680</v>
      </c>
      <c r="B588">
        <v>2005</v>
      </c>
      <c r="C588" t="s">
        <v>643</v>
      </c>
      <c r="D588">
        <v>73.099999999999994</v>
      </c>
      <c r="E588">
        <v>144</v>
      </c>
      <c r="F588">
        <v>15</v>
      </c>
      <c r="G588">
        <v>4.38</v>
      </c>
      <c r="H588">
        <v>531.98081760000002</v>
      </c>
      <c r="I588">
        <v>93</v>
      </c>
      <c r="J588">
        <v>0</v>
      </c>
      <c r="K588">
        <v>5.5</v>
      </c>
      <c r="L588">
        <v>18</v>
      </c>
      <c r="M588">
        <v>93</v>
      </c>
      <c r="N588">
        <v>5.82</v>
      </c>
      <c r="O588">
        <v>93</v>
      </c>
      <c r="P588">
        <v>0.1</v>
      </c>
      <c r="Q588">
        <v>3386.2559999999999</v>
      </c>
      <c r="R588">
        <v>43285634</v>
      </c>
      <c r="S588">
        <v>2.4</v>
      </c>
      <c r="T588">
        <v>2.1</v>
      </c>
      <c r="U588">
        <v>0.65800000000000003</v>
      </c>
      <c r="V588">
        <v>11.1</v>
      </c>
      <c r="W588" t="e">
        <f ca="1">Data_Completeness(LifeExpectancyData[[#This Row],[Life expectancy]:[Schooling]])</f>
        <v>#NAME?</v>
      </c>
    </row>
    <row r="589" spans="1:23" x14ac:dyDescent="0.25">
      <c r="A589" t="s">
        <v>680</v>
      </c>
      <c r="B589">
        <v>2004</v>
      </c>
      <c r="C589" t="s">
        <v>643</v>
      </c>
      <c r="D589">
        <v>72.8</v>
      </c>
      <c r="E589">
        <v>148</v>
      </c>
      <c r="F589">
        <v>16</v>
      </c>
      <c r="G589">
        <v>4.26</v>
      </c>
      <c r="H589">
        <v>42.17956418</v>
      </c>
      <c r="I589">
        <v>89</v>
      </c>
      <c r="J589">
        <v>0</v>
      </c>
      <c r="K589">
        <v>49.8</v>
      </c>
      <c r="L589">
        <v>19</v>
      </c>
      <c r="M589">
        <v>89</v>
      </c>
      <c r="N589">
        <v>5.37</v>
      </c>
      <c r="O589">
        <v>89</v>
      </c>
      <c r="P589">
        <v>0.1</v>
      </c>
      <c r="Q589">
        <v>274.24944199999999</v>
      </c>
      <c r="R589">
        <v>42724163</v>
      </c>
      <c r="S589">
        <v>2.4</v>
      </c>
      <c r="T589">
        <v>2.2000000000000002</v>
      </c>
      <c r="U589">
        <v>0.65800000000000003</v>
      </c>
      <c r="V589">
        <v>11.3</v>
      </c>
      <c r="W589" t="e">
        <f ca="1">Data_Completeness(LifeExpectancyData[[#This Row],[Life expectancy]:[Schooling]])</f>
        <v>#NAME?</v>
      </c>
    </row>
    <row r="590" spans="1:23" x14ac:dyDescent="0.25">
      <c r="A590" t="s">
        <v>680</v>
      </c>
      <c r="B590">
        <v>2003</v>
      </c>
      <c r="C590" t="s">
        <v>643</v>
      </c>
      <c r="D590">
        <v>72.400000000000006</v>
      </c>
      <c r="E590">
        <v>15</v>
      </c>
      <c r="F590">
        <v>16</v>
      </c>
      <c r="G590">
        <v>4.25</v>
      </c>
      <c r="H590">
        <v>417.80388979999998</v>
      </c>
      <c r="I590">
        <v>92</v>
      </c>
      <c r="J590">
        <v>0</v>
      </c>
      <c r="K590">
        <v>49</v>
      </c>
      <c r="L590">
        <v>19</v>
      </c>
      <c r="M590">
        <v>92</v>
      </c>
      <c r="N590">
        <v>5.92</v>
      </c>
      <c r="O590">
        <v>92</v>
      </c>
      <c r="P590">
        <v>0.1</v>
      </c>
      <c r="Q590">
        <v>2246.2574719999998</v>
      </c>
      <c r="R590">
        <v>42152151</v>
      </c>
      <c r="S590">
        <v>2.5</v>
      </c>
      <c r="T590">
        <v>2.2000000000000002</v>
      </c>
      <c r="U590">
        <v>0.65900000000000003</v>
      </c>
      <c r="V590">
        <v>11.6</v>
      </c>
      <c r="W590" t="e">
        <f ca="1">Data_Completeness(LifeExpectancyData[[#This Row],[Life expectancy]:[Schooling]])</f>
        <v>#NAME?</v>
      </c>
    </row>
    <row r="591" spans="1:23" x14ac:dyDescent="0.25">
      <c r="A591" t="s">
        <v>680</v>
      </c>
      <c r="B591">
        <v>2002</v>
      </c>
      <c r="C591" t="s">
        <v>643</v>
      </c>
      <c r="D591">
        <v>71.8</v>
      </c>
      <c r="E591">
        <v>163</v>
      </c>
      <c r="F591">
        <v>17</v>
      </c>
      <c r="G591">
        <v>4.45</v>
      </c>
      <c r="H591">
        <v>393.87736330000001</v>
      </c>
      <c r="I591">
        <v>78</v>
      </c>
      <c r="J591">
        <v>139</v>
      </c>
      <c r="K591">
        <v>48.2</v>
      </c>
      <c r="L591">
        <v>20</v>
      </c>
      <c r="M591">
        <v>83</v>
      </c>
      <c r="N591">
        <v>5.67</v>
      </c>
      <c r="O591">
        <v>81</v>
      </c>
      <c r="P591">
        <v>0.1</v>
      </c>
      <c r="Q591">
        <v>2355.7258569999999</v>
      </c>
      <c r="R591">
        <v>41572491</v>
      </c>
      <c r="S591">
        <v>2.5</v>
      </c>
      <c r="T591">
        <v>2.2999999999999998</v>
      </c>
      <c r="U591">
        <v>0.65600000000000003</v>
      </c>
      <c r="V591">
        <v>11.5</v>
      </c>
      <c r="W591" t="e">
        <f ca="1">Data_Completeness(LifeExpectancyData[[#This Row],[Life expectancy]:[Schooling]])</f>
        <v>#NAME?</v>
      </c>
    </row>
    <row r="592" spans="1:23" x14ac:dyDescent="0.25">
      <c r="A592" t="s">
        <v>680</v>
      </c>
      <c r="B592">
        <v>2001</v>
      </c>
      <c r="C592" t="s">
        <v>643</v>
      </c>
      <c r="D592">
        <v>71.5</v>
      </c>
      <c r="E592">
        <v>165</v>
      </c>
      <c r="F592">
        <v>17</v>
      </c>
      <c r="G592">
        <v>4.43</v>
      </c>
      <c r="H592">
        <v>404.42058580000003</v>
      </c>
      <c r="I592">
        <v>8</v>
      </c>
      <c r="J592">
        <v>3</v>
      </c>
      <c r="K592">
        <v>47.5</v>
      </c>
      <c r="L592">
        <v>21</v>
      </c>
      <c r="M592">
        <v>83</v>
      </c>
      <c r="N592">
        <v>5.96</v>
      </c>
      <c r="O592">
        <v>8</v>
      </c>
      <c r="P592">
        <v>0.1</v>
      </c>
      <c r="Q592">
        <v>2395.8565509999999</v>
      </c>
      <c r="R592">
        <v>498899</v>
      </c>
      <c r="S592">
        <v>2.5</v>
      </c>
      <c r="T592">
        <v>2.2999999999999998</v>
      </c>
      <c r="U592">
        <v>0.65300000000000002</v>
      </c>
      <c r="V592">
        <v>11.4</v>
      </c>
      <c r="W592" t="e">
        <f ca="1">Data_Completeness(LifeExpectancyData[[#This Row],[Life expectancy]:[Schooling]])</f>
        <v>#NAME?</v>
      </c>
    </row>
    <row r="593" spans="1:23" x14ac:dyDescent="0.25">
      <c r="A593" t="s">
        <v>680</v>
      </c>
      <c r="B593">
        <v>2000</v>
      </c>
      <c r="C593" t="s">
        <v>643</v>
      </c>
      <c r="D593">
        <v>71.400000000000006</v>
      </c>
      <c r="E593">
        <v>167</v>
      </c>
      <c r="F593">
        <v>18</v>
      </c>
      <c r="G593">
        <v>4.66</v>
      </c>
      <c r="H593">
        <v>477.13418139999999</v>
      </c>
      <c r="I593">
        <v>78</v>
      </c>
      <c r="J593">
        <v>1</v>
      </c>
      <c r="K593">
        <v>46.7</v>
      </c>
      <c r="L593">
        <v>21</v>
      </c>
      <c r="M593">
        <v>82</v>
      </c>
      <c r="N593">
        <v>5.91</v>
      </c>
      <c r="O593">
        <v>79</v>
      </c>
      <c r="P593">
        <v>0.1</v>
      </c>
      <c r="Q593">
        <v>2472.197831</v>
      </c>
      <c r="R593">
        <v>443958</v>
      </c>
      <c r="S593">
        <v>2.6</v>
      </c>
      <c r="T593">
        <v>2.2999999999999998</v>
      </c>
      <c r="U593">
        <v>0.65</v>
      </c>
      <c r="V593">
        <v>11.3</v>
      </c>
      <c r="W593" t="e">
        <f ca="1">Data_Completeness(LifeExpectancyData[[#This Row],[Life expectancy]:[Schooling]])</f>
        <v>#NAME?</v>
      </c>
    </row>
    <row r="594" spans="1:23" x14ac:dyDescent="0.25">
      <c r="A594" t="s">
        <v>681</v>
      </c>
      <c r="B594">
        <v>2015</v>
      </c>
      <c r="C594" t="s">
        <v>643</v>
      </c>
      <c r="D594">
        <v>63.5</v>
      </c>
      <c r="E594">
        <v>227</v>
      </c>
      <c r="F594">
        <v>1</v>
      </c>
      <c r="H594">
        <v>0</v>
      </c>
      <c r="I594">
        <v>91</v>
      </c>
      <c r="J594">
        <v>0</v>
      </c>
      <c r="K594">
        <v>24.2</v>
      </c>
      <c r="L594">
        <v>2</v>
      </c>
      <c r="M594">
        <v>92</v>
      </c>
      <c r="O594">
        <v>91</v>
      </c>
      <c r="P594">
        <v>0.8</v>
      </c>
      <c r="Q594">
        <v>727.64638679999996</v>
      </c>
      <c r="R594">
        <v>777424</v>
      </c>
      <c r="S594">
        <v>6.7</v>
      </c>
      <c r="T594">
        <v>6.5</v>
      </c>
      <c r="U594">
        <v>0.498</v>
      </c>
      <c r="V594">
        <v>11.1</v>
      </c>
      <c r="W594" t="e">
        <f ca="1">Data_Completeness(LifeExpectancyData[[#This Row],[Life expectancy]:[Schooling]])</f>
        <v>#NAME?</v>
      </c>
    </row>
    <row r="595" spans="1:23" x14ac:dyDescent="0.25">
      <c r="A595" t="s">
        <v>681</v>
      </c>
      <c r="B595">
        <v>2014</v>
      </c>
      <c r="C595" t="s">
        <v>643</v>
      </c>
      <c r="D595">
        <v>63.2</v>
      </c>
      <c r="E595">
        <v>23</v>
      </c>
      <c r="F595">
        <v>1</v>
      </c>
      <c r="G595">
        <v>0.01</v>
      </c>
      <c r="H595">
        <v>73.865849220000001</v>
      </c>
      <c r="I595">
        <v>88</v>
      </c>
      <c r="J595">
        <v>0</v>
      </c>
      <c r="K595">
        <v>23.7</v>
      </c>
      <c r="L595">
        <v>2</v>
      </c>
      <c r="M595">
        <v>87</v>
      </c>
      <c r="N595">
        <v>6.75</v>
      </c>
      <c r="O595">
        <v>87</v>
      </c>
      <c r="P595">
        <v>0.8</v>
      </c>
      <c r="Q595">
        <v>852.95437900000002</v>
      </c>
      <c r="R595">
        <v>759385</v>
      </c>
      <c r="S595">
        <v>6.8</v>
      </c>
      <c r="T595">
        <v>6.6</v>
      </c>
      <c r="U595">
        <v>0.497</v>
      </c>
      <c r="V595">
        <v>11.1</v>
      </c>
      <c r="W595" t="e">
        <f ca="1">Data_Completeness(LifeExpectancyData[[#This Row],[Life expectancy]:[Schooling]])</f>
        <v>#NAME?</v>
      </c>
    </row>
    <row r="596" spans="1:23" x14ac:dyDescent="0.25">
      <c r="A596" t="s">
        <v>681</v>
      </c>
      <c r="B596">
        <v>2013</v>
      </c>
      <c r="C596" t="s">
        <v>643</v>
      </c>
      <c r="D596">
        <v>62.9</v>
      </c>
      <c r="E596">
        <v>233</v>
      </c>
      <c r="F596">
        <v>1</v>
      </c>
      <c r="G596">
        <v>0.01</v>
      </c>
      <c r="H596">
        <v>61.57443584</v>
      </c>
      <c r="I596">
        <v>88</v>
      </c>
      <c r="J596">
        <v>0</v>
      </c>
      <c r="K596">
        <v>23.2</v>
      </c>
      <c r="L596">
        <v>2</v>
      </c>
      <c r="M596">
        <v>85</v>
      </c>
      <c r="N596">
        <v>6.51</v>
      </c>
      <c r="O596">
        <v>87</v>
      </c>
      <c r="P596">
        <v>0.8</v>
      </c>
      <c r="Q596">
        <v>834.341949</v>
      </c>
      <c r="R596">
        <v>7415</v>
      </c>
      <c r="S596">
        <v>6.8</v>
      </c>
      <c r="T596">
        <v>6.6</v>
      </c>
      <c r="U596">
        <v>0.49</v>
      </c>
      <c r="V596">
        <v>10.9</v>
      </c>
      <c r="W596" t="e">
        <f ca="1">Data_Completeness(LifeExpectancyData[[#This Row],[Life expectancy]:[Schooling]])</f>
        <v>#NAME?</v>
      </c>
    </row>
    <row r="597" spans="1:23" x14ac:dyDescent="0.25">
      <c r="A597" t="s">
        <v>681</v>
      </c>
      <c r="B597">
        <v>2012</v>
      </c>
      <c r="C597" t="s">
        <v>643</v>
      </c>
      <c r="D597">
        <v>62.5</v>
      </c>
      <c r="E597">
        <v>237</v>
      </c>
      <c r="F597">
        <v>2</v>
      </c>
      <c r="G597">
        <v>0.01</v>
      </c>
      <c r="H597">
        <v>78.390085709999994</v>
      </c>
      <c r="I597">
        <v>89</v>
      </c>
      <c r="J597">
        <v>1</v>
      </c>
      <c r="K597">
        <v>22.6</v>
      </c>
      <c r="L597">
        <v>2</v>
      </c>
      <c r="M597">
        <v>85</v>
      </c>
      <c r="N597">
        <v>7.11</v>
      </c>
      <c r="O597">
        <v>86</v>
      </c>
      <c r="P597">
        <v>0.8</v>
      </c>
      <c r="Q597">
        <v>788.632653</v>
      </c>
      <c r="R597">
        <v>723868</v>
      </c>
      <c r="S597">
        <v>6.9</v>
      </c>
      <c r="T597">
        <v>6.7</v>
      </c>
      <c r="U597">
        <v>0.48399999999999999</v>
      </c>
      <c r="V597">
        <v>10.8</v>
      </c>
      <c r="W597" t="e">
        <f ca="1">Data_Completeness(LifeExpectancyData[[#This Row],[Life expectancy]:[Schooling]])</f>
        <v>#NAME?</v>
      </c>
    </row>
    <row r="598" spans="1:23" x14ac:dyDescent="0.25">
      <c r="A598" t="s">
        <v>681</v>
      </c>
      <c r="B598">
        <v>2011</v>
      </c>
      <c r="C598" t="s">
        <v>643</v>
      </c>
      <c r="D598">
        <v>62.2</v>
      </c>
      <c r="E598">
        <v>241</v>
      </c>
      <c r="F598">
        <v>2</v>
      </c>
      <c r="G598">
        <v>0.12</v>
      </c>
      <c r="H598">
        <v>59.659649700000003</v>
      </c>
      <c r="I598">
        <v>83</v>
      </c>
      <c r="J598">
        <v>3</v>
      </c>
      <c r="K598">
        <v>22.1</v>
      </c>
      <c r="L598">
        <v>2</v>
      </c>
      <c r="M598">
        <v>85</v>
      </c>
      <c r="N598">
        <v>6.1</v>
      </c>
      <c r="O598">
        <v>83</v>
      </c>
      <c r="P598">
        <v>0.2</v>
      </c>
      <c r="Q598">
        <v>829.75868849999995</v>
      </c>
      <c r="R598">
        <v>76569</v>
      </c>
      <c r="S598">
        <v>7</v>
      </c>
      <c r="T598">
        <v>6.8</v>
      </c>
      <c r="U598">
        <v>0.47899999999999998</v>
      </c>
      <c r="V598">
        <v>10.6</v>
      </c>
      <c r="W598" t="e">
        <f ca="1">Data_Completeness(LifeExpectancyData[[#This Row],[Life expectancy]:[Schooling]])</f>
        <v>#NAME?</v>
      </c>
    </row>
    <row r="599" spans="1:23" x14ac:dyDescent="0.25">
      <c r="A599" t="s">
        <v>681</v>
      </c>
      <c r="B599">
        <v>2010</v>
      </c>
      <c r="C599" t="s">
        <v>643</v>
      </c>
      <c r="D599">
        <v>61.8</v>
      </c>
      <c r="E599">
        <v>246</v>
      </c>
      <c r="F599">
        <v>2</v>
      </c>
      <c r="G599">
        <v>0.15</v>
      </c>
      <c r="H599">
        <v>47.304218730000002</v>
      </c>
      <c r="I599">
        <v>74</v>
      </c>
      <c r="J599">
        <v>0</v>
      </c>
      <c r="K599">
        <v>21.6</v>
      </c>
      <c r="L599">
        <v>2</v>
      </c>
      <c r="M599">
        <v>82</v>
      </c>
      <c r="N599">
        <v>5.82</v>
      </c>
      <c r="O599">
        <v>74</v>
      </c>
      <c r="P599">
        <v>0.1</v>
      </c>
      <c r="Q599">
        <v>769.17428829999994</v>
      </c>
      <c r="R599">
        <v>689692</v>
      </c>
      <c r="S599">
        <v>7.1</v>
      </c>
      <c r="T599">
        <v>6.9</v>
      </c>
      <c r="U599">
        <v>0.47599999999999998</v>
      </c>
      <c r="V599">
        <v>10.5</v>
      </c>
      <c r="W599" t="e">
        <f ca="1">Data_Completeness(LifeExpectancyData[[#This Row],[Life expectancy]:[Schooling]])</f>
        <v>#NAME?</v>
      </c>
    </row>
    <row r="600" spans="1:23" x14ac:dyDescent="0.25">
      <c r="A600" t="s">
        <v>681</v>
      </c>
      <c r="B600">
        <v>2009</v>
      </c>
      <c r="C600" t="s">
        <v>643</v>
      </c>
      <c r="D600">
        <v>61.3</v>
      </c>
      <c r="E600">
        <v>251</v>
      </c>
      <c r="F600">
        <v>2</v>
      </c>
      <c r="G600">
        <v>0.17</v>
      </c>
      <c r="H600">
        <v>56.98952474</v>
      </c>
      <c r="I600">
        <v>83</v>
      </c>
      <c r="J600">
        <v>1</v>
      </c>
      <c r="K600">
        <v>21.1</v>
      </c>
      <c r="L600">
        <v>2</v>
      </c>
      <c r="M600">
        <v>84</v>
      </c>
      <c r="N600">
        <v>3.82</v>
      </c>
      <c r="O600">
        <v>83</v>
      </c>
      <c r="P600">
        <v>0.1</v>
      </c>
      <c r="Q600">
        <v>778.54541989999996</v>
      </c>
      <c r="R600">
        <v>673252</v>
      </c>
      <c r="S600">
        <v>7.2</v>
      </c>
      <c r="T600">
        <v>7</v>
      </c>
      <c r="U600">
        <v>0.46500000000000002</v>
      </c>
      <c r="V600">
        <v>10.3</v>
      </c>
      <c r="W600" t="e">
        <f ca="1">Data_Completeness(LifeExpectancyData[[#This Row],[Life expectancy]:[Schooling]])</f>
        <v>#NAME?</v>
      </c>
    </row>
    <row r="601" spans="1:23" x14ac:dyDescent="0.25">
      <c r="A601" t="s">
        <v>681</v>
      </c>
      <c r="B601">
        <v>2008</v>
      </c>
      <c r="C601" t="s">
        <v>643</v>
      </c>
      <c r="D601">
        <v>61</v>
      </c>
      <c r="E601">
        <v>255</v>
      </c>
      <c r="F601">
        <v>2</v>
      </c>
      <c r="G601">
        <v>0.12</v>
      </c>
      <c r="H601">
        <v>93.367889790000007</v>
      </c>
      <c r="I601">
        <v>81</v>
      </c>
      <c r="J601">
        <v>0</v>
      </c>
      <c r="K601">
        <v>2.6</v>
      </c>
      <c r="L601">
        <v>2</v>
      </c>
      <c r="M601">
        <v>81</v>
      </c>
      <c r="N601">
        <v>5.13</v>
      </c>
      <c r="O601">
        <v>81</v>
      </c>
      <c r="P601">
        <v>0.1</v>
      </c>
      <c r="Q601">
        <v>795.97519</v>
      </c>
      <c r="R601">
        <v>657229</v>
      </c>
      <c r="S601">
        <v>7.2</v>
      </c>
      <c r="T601">
        <v>7.1</v>
      </c>
      <c r="U601">
        <v>0.46100000000000002</v>
      </c>
      <c r="V601">
        <v>10.199999999999999</v>
      </c>
      <c r="W601" t="e">
        <f ca="1">Data_Completeness(LifeExpectancyData[[#This Row],[Life expectancy]:[Schooling]])</f>
        <v>#NAME?</v>
      </c>
    </row>
    <row r="602" spans="1:23" x14ac:dyDescent="0.25">
      <c r="A602" t="s">
        <v>681</v>
      </c>
      <c r="B602">
        <v>2007</v>
      </c>
      <c r="C602" t="s">
        <v>643</v>
      </c>
      <c r="D602">
        <v>66</v>
      </c>
      <c r="E602">
        <v>259</v>
      </c>
      <c r="F602">
        <v>2</v>
      </c>
      <c r="G602">
        <v>0.16</v>
      </c>
      <c r="H602">
        <v>9.0876381940000002</v>
      </c>
      <c r="I602">
        <v>75</v>
      </c>
      <c r="J602">
        <v>0</v>
      </c>
      <c r="K602">
        <v>2.1</v>
      </c>
      <c r="L602">
        <v>2</v>
      </c>
      <c r="M602">
        <v>75</v>
      </c>
      <c r="N602">
        <v>4.93</v>
      </c>
      <c r="O602">
        <v>75</v>
      </c>
      <c r="P602">
        <v>0.1</v>
      </c>
      <c r="Q602">
        <v>72.759313000000006</v>
      </c>
      <c r="R602">
        <v>64162</v>
      </c>
      <c r="S602">
        <v>7.3</v>
      </c>
      <c r="T602">
        <v>7.2</v>
      </c>
      <c r="U602">
        <v>0.45900000000000002</v>
      </c>
      <c r="V602">
        <v>10</v>
      </c>
      <c r="W602" t="e">
        <f ca="1">Data_Completeness(LifeExpectancyData[[#This Row],[Life expectancy]:[Schooling]])</f>
        <v>#NAME?</v>
      </c>
    </row>
    <row r="603" spans="1:23" x14ac:dyDescent="0.25">
      <c r="A603" t="s">
        <v>681</v>
      </c>
      <c r="B603">
        <v>2006</v>
      </c>
      <c r="C603" t="s">
        <v>643</v>
      </c>
      <c r="D603">
        <v>63</v>
      </c>
      <c r="E603">
        <v>262</v>
      </c>
      <c r="F603">
        <v>2</v>
      </c>
      <c r="G603">
        <v>0.25</v>
      </c>
      <c r="H603">
        <v>77.028395799999998</v>
      </c>
      <c r="I603">
        <v>69</v>
      </c>
      <c r="J603">
        <v>85</v>
      </c>
      <c r="K603">
        <v>19.600000000000001</v>
      </c>
      <c r="L603">
        <v>2</v>
      </c>
      <c r="M603">
        <v>69</v>
      </c>
      <c r="N603">
        <v>4.57</v>
      </c>
      <c r="O603">
        <v>69</v>
      </c>
      <c r="P603">
        <v>0.1</v>
      </c>
      <c r="Q603">
        <v>648.38716999999997</v>
      </c>
      <c r="R603">
        <v>626425</v>
      </c>
      <c r="S603">
        <v>7.4</v>
      </c>
      <c r="T603">
        <v>7.3</v>
      </c>
      <c r="U603">
        <v>0.45100000000000001</v>
      </c>
      <c r="V603">
        <v>9.9</v>
      </c>
      <c r="W603" t="e">
        <f ca="1">Data_Completeness(LifeExpectancyData[[#This Row],[Life expectancy]:[Schooling]])</f>
        <v>#NAME?</v>
      </c>
    </row>
    <row r="604" spans="1:23" x14ac:dyDescent="0.25">
      <c r="A604" t="s">
        <v>681</v>
      </c>
      <c r="B604">
        <v>2005</v>
      </c>
      <c r="C604" t="s">
        <v>643</v>
      </c>
      <c r="D604">
        <v>60</v>
      </c>
      <c r="E604">
        <v>266</v>
      </c>
      <c r="F604">
        <v>2</v>
      </c>
      <c r="G604">
        <v>0.24</v>
      </c>
      <c r="H604">
        <v>69.967543500000005</v>
      </c>
      <c r="I604">
        <v>68</v>
      </c>
      <c r="J604">
        <v>912</v>
      </c>
      <c r="K604">
        <v>19.2</v>
      </c>
      <c r="L604">
        <v>2</v>
      </c>
      <c r="M604">
        <v>67</v>
      </c>
      <c r="N604">
        <v>4.32</v>
      </c>
      <c r="O604">
        <v>68</v>
      </c>
      <c r="P604">
        <v>0.1</v>
      </c>
      <c r="Q604">
        <v>621.93371999999999</v>
      </c>
      <c r="R604">
        <v>611627</v>
      </c>
      <c r="S604">
        <v>7.5</v>
      </c>
      <c r="T604">
        <v>7.4</v>
      </c>
      <c r="U604">
        <v>0.434</v>
      </c>
      <c r="V604">
        <v>9.6999999999999993</v>
      </c>
      <c r="W604" t="e">
        <f ca="1">Data_Completeness(LifeExpectancyData[[#This Row],[Life expectancy]:[Schooling]])</f>
        <v>#NAME?</v>
      </c>
    </row>
    <row r="605" spans="1:23" x14ac:dyDescent="0.25">
      <c r="A605" t="s">
        <v>681</v>
      </c>
      <c r="B605">
        <v>2004</v>
      </c>
      <c r="C605" t="s">
        <v>643</v>
      </c>
      <c r="D605">
        <v>59.8</v>
      </c>
      <c r="E605">
        <v>269</v>
      </c>
      <c r="F605">
        <v>2</v>
      </c>
      <c r="G605">
        <v>0.27</v>
      </c>
      <c r="H605">
        <v>7.2121107660000003</v>
      </c>
      <c r="I605">
        <v>77</v>
      </c>
      <c r="J605">
        <v>0</v>
      </c>
      <c r="K605">
        <v>18.8</v>
      </c>
      <c r="L605">
        <v>2</v>
      </c>
      <c r="M605">
        <v>73</v>
      </c>
      <c r="N605">
        <v>3.96</v>
      </c>
      <c r="O605">
        <v>76</v>
      </c>
      <c r="P605">
        <v>0.1</v>
      </c>
      <c r="Q605">
        <v>616.4197236</v>
      </c>
      <c r="R605">
        <v>597228</v>
      </c>
      <c r="S605">
        <v>7.5</v>
      </c>
      <c r="T605">
        <v>7.5</v>
      </c>
      <c r="U605">
        <v>0</v>
      </c>
      <c r="V605">
        <v>9.5</v>
      </c>
      <c r="W605" t="e">
        <f ca="1">Data_Completeness(LifeExpectancyData[[#This Row],[Life expectancy]:[Schooling]])</f>
        <v>#NAME?</v>
      </c>
    </row>
    <row r="606" spans="1:23" x14ac:dyDescent="0.25">
      <c r="A606" t="s">
        <v>681</v>
      </c>
      <c r="B606">
        <v>2003</v>
      </c>
      <c r="C606" t="s">
        <v>643</v>
      </c>
      <c r="D606">
        <v>59.6</v>
      </c>
      <c r="E606">
        <v>271</v>
      </c>
      <c r="F606">
        <v>2</v>
      </c>
      <c r="G606">
        <v>0.26</v>
      </c>
      <c r="H606">
        <v>45.090108350000001</v>
      </c>
      <c r="I606">
        <v>28</v>
      </c>
      <c r="J606">
        <v>0</v>
      </c>
      <c r="K606">
        <v>18.399999999999999</v>
      </c>
      <c r="L606">
        <v>2</v>
      </c>
      <c r="M606">
        <v>8</v>
      </c>
      <c r="N606">
        <v>3.65</v>
      </c>
      <c r="O606">
        <v>8</v>
      </c>
      <c r="P606">
        <v>0.1</v>
      </c>
      <c r="Q606">
        <v>544.56652599999995</v>
      </c>
      <c r="R606">
        <v>583211</v>
      </c>
      <c r="S606">
        <v>7.6</v>
      </c>
      <c r="T606">
        <v>7.6</v>
      </c>
      <c r="U606">
        <v>0</v>
      </c>
      <c r="V606">
        <v>9.1999999999999993</v>
      </c>
      <c r="W606" t="e">
        <f ca="1">Data_Completeness(LifeExpectancyData[[#This Row],[Life expectancy]:[Schooling]])</f>
        <v>#NAME?</v>
      </c>
    </row>
    <row r="607" spans="1:23" x14ac:dyDescent="0.25">
      <c r="A607" t="s">
        <v>681</v>
      </c>
      <c r="B607">
        <v>2002</v>
      </c>
      <c r="C607" t="s">
        <v>643</v>
      </c>
      <c r="D607">
        <v>59.5</v>
      </c>
      <c r="E607">
        <v>271</v>
      </c>
      <c r="F607">
        <v>2</v>
      </c>
      <c r="G607">
        <v>0.08</v>
      </c>
      <c r="H607">
        <v>29.418974949999999</v>
      </c>
      <c r="J607">
        <v>0</v>
      </c>
      <c r="K607">
        <v>18</v>
      </c>
      <c r="L607">
        <v>2</v>
      </c>
      <c r="M607">
        <v>98</v>
      </c>
      <c r="N607">
        <v>3.39</v>
      </c>
      <c r="O607">
        <v>89</v>
      </c>
      <c r="P607">
        <v>0.1</v>
      </c>
      <c r="Q607">
        <v>433.2691451</v>
      </c>
      <c r="R607">
        <v>569479</v>
      </c>
      <c r="S607">
        <v>7.7</v>
      </c>
      <c r="T607">
        <v>7.7</v>
      </c>
      <c r="U607">
        <v>0</v>
      </c>
      <c r="V607">
        <v>8.8000000000000007</v>
      </c>
      <c r="W607" t="e">
        <f ca="1">Data_Completeness(LifeExpectancyData[[#This Row],[Life expectancy]:[Schooling]])</f>
        <v>#NAME?</v>
      </c>
    </row>
    <row r="608" spans="1:23" x14ac:dyDescent="0.25">
      <c r="A608" t="s">
        <v>681</v>
      </c>
      <c r="B608">
        <v>2001</v>
      </c>
      <c r="C608" t="s">
        <v>643</v>
      </c>
      <c r="D608">
        <v>59.5</v>
      </c>
      <c r="E608">
        <v>272</v>
      </c>
      <c r="F608">
        <v>1</v>
      </c>
      <c r="G608">
        <v>0.08</v>
      </c>
      <c r="H608">
        <v>19.717410430000001</v>
      </c>
      <c r="J608">
        <v>0</v>
      </c>
      <c r="K608">
        <v>17.600000000000001</v>
      </c>
      <c r="L608">
        <v>2</v>
      </c>
      <c r="M608">
        <v>7</v>
      </c>
      <c r="N608">
        <v>2.86</v>
      </c>
      <c r="O608">
        <v>7</v>
      </c>
      <c r="P608">
        <v>0.1</v>
      </c>
      <c r="Q608">
        <v>395.93193630000002</v>
      </c>
      <c r="R608">
        <v>555888</v>
      </c>
      <c r="S608">
        <v>7.8</v>
      </c>
      <c r="T608">
        <v>7.8</v>
      </c>
      <c r="U608">
        <v>0</v>
      </c>
      <c r="V608">
        <v>8.5</v>
      </c>
      <c r="W608" t="e">
        <f ca="1">Data_Completeness(LifeExpectancyData[[#This Row],[Life expectancy]:[Schooling]])</f>
        <v>#NAME?</v>
      </c>
    </row>
    <row r="609" spans="1:23" x14ac:dyDescent="0.25">
      <c r="A609" t="s">
        <v>681</v>
      </c>
      <c r="B609">
        <v>2000</v>
      </c>
      <c r="C609" t="s">
        <v>643</v>
      </c>
      <c r="D609">
        <v>59.5</v>
      </c>
      <c r="E609">
        <v>272</v>
      </c>
      <c r="F609">
        <v>1</v>
      </c>
      <c r="G609">
        <v>0.09</v>
      </c>
      <c r="H609">
        <v>35.029486239999997</v>
      </c>
      <c r="J609">
        <v>0</v>
      </c>
      <c r="K609">
        <v>17.3</v>
      </c>
      <c r="L609">
        <v>2</v>
      </c>
      <c r="M609">
        <v>7</v>
      </c>
      <c r="N609">
        <v>3.56</v>
      </c>
      <c r="O609">
        <v>7</v>
      </c>
      <c r="P609">
        <v>0.1</v>
      </c>
      <c r="Q609">
        <v>375.8528566</v>
      </c>
      <c r="R609">
        <v>542357</v>
      </c>
      <c r="S609">
        <v>7.9</v>
      </c>
      <c r="T609">
        <v>7.9</v>
      </c>
      <c r="U609">
        <v>0</v>
      </c>
      <c r="V609">
        <v>8.1999999999999993</v>
      </c>
      <c r="W609" t="e">
        <f ca="1">Data_Completeness(LifeExpectancyData[[#This Row],[Life expectancy]:[Schooling]])</f>
        <v>#NAME?</v>
      </c>
    </row>
    <row r="610" spans="1:23" x14ac:dyDescent="0.25">
      <c r="A610" t="s">
        <v>682</v>
      </c>
      <c r="B610">
        <v>2015</v>
      </c>
      <c r="C610" t="s">
        <v>643</v>
      </c>
      <c r="D610">
        <v>64.7</v>
      </c>
      <c r="E610">
        <v>267</v>
      </c>
      <c r="F610">
        <v>7</v>
      </c>
      <c r="H610">
        <v>0</v>
      </c>
      <c r="I610">
        <v>8</v>
      </c>
      <c r="J610">
        <v>1359</v>
      </c>
      <c r="K610">
        <v>27.4</v>
      </c>
      <c r="L610">
        <v>10</v>
      </c>
      <c r="M610">
        <v>8</v>
      </c>
      <c r="O610">
        <v>8</v>
      </c>
      <c r="P610">
        <v>2.8</v>
      </c>
      <c r="S610">
        <v>7.5</v>
      </c>
      <c r="T610">
        <v>7.1</v>
      </c>
      <c r="U610">
        <v>0.59</v>
      </c>
      <c r="V610">
        <v>11.1</v>
      </c>
      <c r="W610" t="e">
        <f ca="1">Data_Completeness(LifeExpectancyData[[#This Row],[Life expectancy]:[Schooling]])</f>
        <v>#NAME?</v>
      </c>
    </row>
    <row r="611" spans="1:23" x14ac:dyDescent="0.25">
      <c r="A611" t="s">
        <v>682</v>
      </c>
      <c r="B611">
        <v>2014</v>
      </c>
      <c r="C611" t="s">
        <v>643</v>
      </c>
      <c r="D611">
        <v>64.2</v>
      </c>
      <c r="E611">
        <v>275</v>
      </c>
      <c r="F611">
        <v>7</v>
      </c>
      <c r="G611">
        <v>0.01</v>
      </c>
      <c r="H611">
        <v>0</v>
      </c>
      <c r="I611">
        <v>9</v>
      </c>
      <c r="J611">
        <v>71</v>
      </c>
      <c r="K611">
        <v>26.8</v>
      </c>
      <c r="L611">
        <v>10</v>
      </c>
      <c r="M611">
        <v>9</v>
      </c>
      <c r="N611">
        <v>5.15</v>
      </c>
      <c r="O611">
        <v>9</v>
      </c>
      <c r="P611">
        <v>3</v>
      </c>
      <c r="S611">
        <v>7.6</v>
      </c>
      <c r="T611">
        <v>7.3</v>
      </c>
      <c r="U611">
        <v>0.58099999999999996</v>
      </c>
      <c r="V611">
        <v>11.1</v>
      </c>
      <c r="W611" t="e">
        <f ca="1">Data_Completeness(LifeExpectancyData[[#This Row],[Life expectancy]:[Schooling]])</f>
        <v>#NAME?</v>
      </c>
    </row>
    <row r="612" spans="1:23" x14ac:dyDescent="0.25">
      <c r="A612" t="s">
        <v>682</v>
      </c>
      <c r="B612">
        <v>2013</v>
      </c>
      <c r="C612" t="s">
        <v>643</v>
      </c>
      <c r="D612">
        <v>63.9</v>
      </c>
      <c r="E612">
        <v>274</v>
      </c>
      <c r="F612">
        <v>7</v>
      </c>
      <c r="G612">
        <v>0.01</v>
      </c>
      <c r="H612">
        <v>0</v>
      </c>
      <c r="I612">
        <v>85</v>
      </c>
      <c r="J612">
        <v>124</v>
      </c>
      <c r="K612">
        <v>26.2</v>
      </c>
      <c r="L612">
        <v>10</v>
      </c>
      <c r="M612">
        <v>85</v>
      </c>
      <c r="N612">
        <v>5.9</v>
      </c>
      <c r="O612">
        <v>85</v>
      </c>
      <c r="P612">
        <v>3</v>
      </c>
      <c r="S612">
        <v>7.7</v>
      </c>
      <c r="T612">
        <v>7.4</v>
      </c>
      <c r="U612">
        <v>0.57599999999999996</v>
      </c>
      <c r="V612">
        <v>11.1</v>
      </c>
      <c r="W612" t="e">
        <f ca="1">Data_Completeness(LifeExpectancyData[[#This Row],[Life expectancy]:[Schooling]])</f>
        <v>#NAME?</v>
      </c>
    </row>
    <row r="613" spans="1:23" x14ac:dyDescent="0.25">
      <c r="A613" t="s">
        <v>682</v>
      </c>
      <c r="B613">
        <v>2012</v>
      </c>
      <c r="C613" t="s">
        <v>643</v>
      </c>
      <c r="D613">
        <v>63.7</v>
      </c>
      <c r="E613">
        <v>273</v>
      </c>
      <c r="F613">
        <v>7</v>
      </c>
      <c r="G613">
        <v>0.01</v>
      </c>
      <c r="H613">
        <v>0</v>
      </c>
      <c r="I613">
        <v>62</v>
      </c>
      <c r="J613">
        <v>260</v>
      </c>
      <c r="K613">
        <v>25.6</v>
      </c>
      <c r="L613">
        <v>10</v>
      </c>
      <c r="M613">
        <v>61</v>
      </c>
      <c r="N613">
        <v>3.98</v>
      </c>
      <c r="O613">
        <v>85</v>
      </c>
      <c r="P613">
        <v>3.3</v>
      </c>
      <c r="S613">
        <v>7.9</v>
      </c>
      <c r="T613">
        <v>7.5</v>
      </c>
      <c r="U613">
        <v>0.55700000000000005</v>
      </c>
      <c r="V613">
        <v>10.199999999999999</v>
      </c>
      <c r="W613" t="e">
        <f ca="1">Data_Completeness(LifeExpectancyData[[#This Row],[Life expectancy]:[Schooling]])</f>
        <v>#NAME?</v>
      </c>
    </row>
    <row r="614" spans="1:23" x14ac:dyDescent="0.25">
      <c r="A614" t="s">
        <v>682</v>
      </c>
      <c r="B614">
        <v>2011</v>
      </c>
      <c r="C614" t="s">
        <v>643</v>
      </c>
      <c r="D614">
        <v>62.9</v>
      </c>
      <c r="E614">
        <v>285</v>
      </c>
      <c r="F614">
        <v>7</v>
      </c>
      <c r="G614">
        <v>3.82</v>
      </c>
      <c r="H614">
        <v>0</v>
      </c>
      <c r="I614">
        <v>7</v>
      </c>
      <c r="J614">
        <v>315</v>
      </c>
      <c r="K614">
        <v>25</v>
      </c>
      <c r="L614">
        <v>10</v>
      </c>
      <c r="M614">
        <v>69</v>
      </c>
      <c r="N614">
        <v>2.79</v>
      </c>
      <c r="O614">
        <v>82</v>
      </c>
      <c r="P614">
        <v>3.5</v>
      </c>
      <c r="S614">
        <v>8</v>
      </c>
      <c r="T614">
        <v>7.6</v>
      </c>
      <c r="U614">
        <v>0.55800000000000005</v>
      </c>
      <c r="V614">
        <v>10.7</v>
      </c>
      <c r="W614" t="e">
        <f ca="1">Data_Completeness(LifeExpectancyData[[#This Row],[Life expectancy]:[Schooling]])</f>
        <v>#NAME?</v>
      </c>
    </row>
    <row r="615" spans="1:23" x14ac:dyDescent="0.25">
      <c r="A615" t="s">
        <v>682</v>
      </c>
      <c r="B615">
        <v>2010</v>
      </c>
      <c r="C615" t="s">
        <v>643</v>
      </c>
      <c r="D615">
        <v>62</v>
      </c>
      <c r="E615">
        <v>298</v>
      </c>
      <c r="F615">
        <v>7</v>
      </c>
      <c r="G615">
        <v>3.53</v>
      </c>
      <c r="H615">
        <v>0</v>
      </c>
      <c r="I615">
        <v>74</v>
      </c>
      <c r="J615">
        <v>4</v>
      </c>
      <c r="K615">
        <v>24.5</v>
      </c>
      <c r="L615">
        <v>10</v>
      </c>
      <c r="M615">
        <v>72</v>
      </c>
      <c r="N615">
        <v>2.29</v>
      </c>
      <c r="O615">
        <v>74</v>
      </c>
      <c r="P615">
        <v>3.8</v>
      </c>
      <c r="S615">
        <v>8.1</v>
      </c>
      <c r="T615">
        <v>7.7</v>
      </c>
      <c r="U615">
        <v>0.54800000000000004</v>
      </c>
      <c r="V615">
        <v>10.5</v>
      </c>
      <c r="W615" t="e">
        <f ca="1">Data_Completeness(LifeExpectancyData[[#This Row],[Life expectancy]:[Schooling]])</f>
        <v>#NAME?</v>
      </c>
    </row>
    <row r="616" spans="1:23" x14ac:dyDescent="0.25">
      <c r="A616" t="s">
        <v>682</v>
      </c>
      <c r="B616">
        <v>2009</v>
      </c>
      <c r="C616" t="s">
        <v>643</v>
      </c>
      <c r="D616">
        <v>68</v>
      </c>
      <c r="E616">
        <v>314</v>
      </c>
      <c r="F616">
        <v>7</v>
      </c>
      <c r="G616">
        <v>3.47</v>
      </c>
      <c r="H616">
        <v>0</v>
      </c>
      <c r="I616">
        <v>75</v>
      </c>
      <c r="J616">
        <v>1</v>
      </c>
      <c r="K616">
        <v>23.9</v>
      </c>
      <c r="L616">
        <v>11</v>
      </c>
      <c r="M616">
        <v>76</v>
      </c>
      <c r="N616">
        <v>2.27</v>
      </c>
      <c r="O616">
        <v>78</v>
      </c>
      <c r="P616">
        <v>4</v>
      </c>
      <c r="S616">
        <v>8.3000000000000007</v>
      </c>
      <c r="T616">
        <v>7.9</v>
      </c>
      <c r="U616">
        <v>0.54500000000000004</v>
      </c>
      <c r="V616">
        <v>10.3</v>
      </c>
      <c r="W616" t="e">
        <f ca="1">Data_Completeness(LifeExpectancyData[[#This Row],[Life expectancy]:[Schooling]])</f>
        <v>#NAME?</v>
      </c>
    </row>
    <row r="617" spans="1:23" x14ac:dyDescent="0.25">
      <c r="A617" t="s">
        <v>682</v>
      </c>
      <c r="B617">
        <v>2008</v>
      </c>
      <c r="C617" t="s">
        <v>643</v>
      </c>
      <c r="D617">
        <v>59.4</v>
      </c>
      <c r="E617">
        <v>338</v>
      </c>
      <c r="F617">
        <v>8</v>
      </c>
      <c r="G617">
        <v>2.58</v>
      </c>
      <c r="H617">
        <v>0</v>
      </c>
      <c r="I617">
        <v>73</v>
      </c>
      <c r="J617">
        <v>2</v>
      </c>
      <c r="K617">
        <v>23.3</v>
      </c>
      <c r="L617">
        <v>11</v>
      </c>
      <c r="M617">
        <v>77</v>
      </c>
      <c r="N617">
        <v>2.9</v>
      </c>
      <c r="O617">
        <v>79</v>
      </c>
      <c r="P617">
        <v>4.3</v>
      </c>
      <c r="S617">
        <v>8.4</v>
      </c>
      <c r="T617">
        <v>8</v>
      </c>
      <c r="U617">
        <v>0.52700000000000002</v>
      </c>
      <c r="V617">
        <v>10</v>
      </c>
      <c r="W617" t="e">
        <f ca="1">Data_Completeness(LifeExpectancyData[[#This Row],[Life expectancy]:[Schooling]])</f>
        <v>#NAME?</v>
      </c>
    </row>
    <row r="618" spans="1:23" x14ac:dyDescent="0.25">
      <c r="A618" t="s">
        <v>682</v>
      </c>
      <c r="B618">
        <v>2007</v>
      </c>
      <c r="C618" t="s">
        <v>643</v>
      </c>
      <c r="D618">
        <v>58.2</v>
      </c>
      <c r="E618">
        <v>354</v>
      </c>
      <c r="F618">
        <v>8</v>
      </c>
      <c r="G618">
        <v>2.75</v>
      </c>
      <c r="H618">
        <v>0</v>
      </c>
      <c r="I618">
        <v>64</v>
      </c>
      <c r="J618">
        <v>84</v>
      </c>
      <c r="K618">
        <v>22.8</v>
      </c>
      <c r="L618">
        <v>11</v>
      </c>
      <c r="M618">
        <v>71</v>
      </c>
      <c r="N618">
        <v>2.54</v>
      </c>
      <c r="O618">
        <v>72</v>
      </c>
      <c r="P618">
        <v>5</v>
      </c>
      <c r="S618">
        <v>8.5</v>
      </c>
      <c r="T618">
        <v>8.1999999999999993</v>
      </c>
      <c r="U618">
        <v>0.51700000000000002</v>
      </c>
      <c r="V618">
        <v>9.8000000000000007</v>
      </c>
      <c r="W618" t="e">
        <f ca="1">Data_Completeness(LifeExpectancyData[[#This Row],[Life expectancy]:[Schooling]])</f>
        <v>#NAME?</v>
      </c>
    </row>
    <row r="619" spans="1:23" x14ac:dyDescent="0.25">
      <c r="A619" t="s">
        <v>682</v>
      </c>
      <c r="B619">
        <v>2006</v>
      </c>
      <c r="C619" t="s">
        <v>643</v>
      </c>
      <c r="D619">
        <v>56.9</v>
      </c>
      <c r="E619">
        <v>368</v>
      </c>
      <c r="F619">
        <v>8</v>
      </c>
      <c r="G619">
        <v>2.25</v>
      </c>
      <c r="H619">
        <v>0</v>
      </c>
      <c r="J619">
        <v>126</v>
      </c>
      <c r="K619">
        <v>22.3</v>
      </c>
      <c r="L619">
        <v>12</v>
      </c>
      <c r="M619">
        <v>73</v>
      </c>
      <c r="N619">
        <v>2.37</v>
      </c>
      <c r="O619">
        <v>73</v>
      </c>
      <c r="P619">
        <v>5.5</v>
      </c>
      <c r="S619">
        <v>8.6999999999999993</v>
      </c>
      <c r="T619">
        <v>8.3000000000000007</v>
      </c>
      <c r="U619">
        <v>0.50700000000000001</v>
      </c>
      <c r="V619">
        <v>9.6</v>
      </c>
      <c r="W619" t="e">
        <f ca="1">Data_Completeness(LifeExpectancyData[[#This Row],[Life expectancy]:[Schooling]])</f>
        <v>#NAME?</v>
      </c>
    </row>
    <row r="620" spans="1:23" x14ac:dyDescent="0.25">
      <c r="A620" t="s">
        <v>682</v>
      </c>
      <c r="B620">
        <v>2005</v>
      </c>
      <c r="C620" t="s">
        <v>643</v>
      </c>
      <c r="D620">
        <v>55.3</v>
      </c>
      <c r="E620">
        <v>394</v>
      </c>
      <c r="F620">
        <v>8</v>
      </c>
      <c r="G620">
        <v>2.0299999999999998</v>
      </c>
      <c r="H620">
        <v>0</v>
      </c>
      <c r="J620">
        <v>146</v>
      </c>
      <c r="K620">
        <v>21.7</v>
      </c>
      <c r="L620">
        <v>13</v>
      </c>
      <c r="M620">
        <v>62</v>
      </c>
      <c r="N620">
        <v>2.42</v>
      </c>
      <c r="O620">
        <v>62</v>
      </c>
      <c r="P620">
        <v>5.9</v>
      </c>
      <c r="S620">
        <v>8.8000000000000007</v>
      </c>
      <c r="T620">
        <v>8.5</v>
      </c>
      <c r="U620">
        <v>0.496</v>
      </c>
      <c r="V620">
        <v>9.4</v>
      </c>
      <c r="W620" t="e">
        <f ca="1">Data_Completeness(LifeExpectancyData[[#This Row],[Life expectancy]:[Schooling]])</f>
        <v>#NAME?</v>
      </c>
    </row>
    <row r="621" spans="1:23" x14ac:dyDescent="0.25">
      <c r="A621" t="s">
        <v>682</v>
      </c>
      <c r="B621">
        <v>2004</v>
      </c>
      <c r="C621" t="s">
        <v>643</v>
      </c>
      <c r="D621">
        <v>54.1</v>
      </c>
      <c r="E621">
        <v>48</v>
      </c>
      <c r="F621">
        <v>9</v>
      </c>
      <c r="G621">
        <v>2.58</v>
      </c>
      <c r="H621">
        <v>0</v>
      </c>
      <c r="J621">
        <v>3524</v>
      </c>
      <c r="K621">
        <v>21.2</v>
      </c>
      <c r="L621">
        <v>13</v>
      </c>
      <c r="M621">
        <v>67</v>
      </c>
      <c r="N621">
        <v>2.56</v>
      </c>
      <c r="O621">
        <v>67</v>
      </c>
      <c r="P621">
        <v>6.3</v>
      </c>
      <c r="S621">
        <v>9</v>
      </c>
      <c r="T621">
        <v>8.6</v>
      </c>
      <c r="U621">
        <v>0.497</v>
      </c>
      <c r="V621">
        <v>9.1999999999999993</v>
      </c>
      <c r="W621" t="e">
        <f ca="1">Data_Completeness(LifeExpectancyData[[#This Row],[Life expectancy]:[Schooling]])</f>
        <v>#NAME?</v>
      </c>
    </row>
    <row r="622" spans="1:23" x14ac:dyDescent="0.25">
      <c r="A622" t="s">
        <v>682</v>
      </c>
      <c r="B622">
        <v>2003</v>
      </c>
      <c r="C622" t="s">
        <v>643</v>
      </c>
      <c r="D622">
        <v>53.2</v>
      </c>
      <c r="E622">
        <v>417</v>
      </c>
      <c r="F622">
        <v>9</v>
      </c>
      <c r="G622">
        <v>2.4500000000000002</v>
      </c>
      <c r="H622">
        <v>0</v>
      </c>
      <c r="J622">
        <v>3712</v>
      </c>
      <c r="K622">
        <v>2.7</v>
      </c>
      <c r="L622">
        <v>14</v>
      </c>
      <c r="M622">
        <v>5</v>
      </c>
      <c r="N622">
        <v>2.61</v>
      </c>
      <c r="O622">
        <v>5</v>
      </c>
      <c r="P622">
        <v>6.8</v>
      </c>
      <c r="S622">
        <v>9.1</v>
      </c>
      <c r="T622">
        <v>8.8000000000000007</v>
      </c>
      <c r="U622">
        <v>0.49199999999999999</v>
      </c>
      <c r="V622">
        <v>9.4</v>
      </c>
      <c r="W622" t="e">
        <f ca="1">Data_Completeness(LifeExpectancyData[[#This Row],[Life expectancy]:[Schooling]])</f>
        <v>#NAME?</v>
      </c>
    </row>
    <row r="623" spans="1:23" x14ac:dyDescent="0.25">
      <c r="A623" t="s">
        <v>682</v>
      </c>
      <c r="B623">
        <v>2002</v>
      </c>
      <c r="C623" t="s">
        <v>643</v>
      </c>
      <c r="D623">
        <v>52.6</v>
      </c>
      <c r="E623">
        <v>424</v>
      </c>
      <c r="F623">
        <v>9</v>
      </c>
      <c r="G623">
        <v>2.5499999999999998</v>
      </c>
      <c r="H623">
        <v>0</v>
      </c>
      <c r="J623">
        <v>2788</v>
      </c>
      <c r="K623">
        <v>2.2999999999999998</v>
      </c>
      <c r="L623">
        <v>14</v>
      </c>
      <c r="M623">
        <v>41</v>
      </c>
      <c r="N623">
        <v>2.4500000000000002</v>
      </c>
      <c r="O623">
        <v>41</v>
      </c>
      <c r="P623">
        <v>7.2</v>
      </c>
      <c r="S623">
        <v>9.3000000000000007</v>
      </c>
      <c r="T623">
        <v>8.9</v>
      </c>
      <c r="U623">
        <v>0.48799999999999999</v>
      </c>
      <c r="V623">
        <v>9.5</v>
      </c>
      <c r="W623" t="e">
        <f ca="1">Data_Completeness(LifeExpectancyData[[#This Row],[Life expectancy]:[Schooling]])</f>
        <v>#NAME?</v>
      </c>
    </row>
    <row r="624" spans="1:23" x14ac:dyDescent="0.25">
      <c r="A624" t="s">
        <v>682</v>
      </c>
      <c r="B624">
        <v>2001</v>
      </c>
      <c r="C624" t="s">
        <v>643</v>
      </c>
      <c r="D624">
        <v>52.7</v>
      </c>
      <c r="E624">
        <v>419</v>
      </c>
      <c r="F624">
        <v>9</v>
      </c>
      <c r="G624">
        <v>2.2999999999999998</v>
      </c>
      <c r="H624">
        <v>0</v>
      </c>
      <c r="J624">
        <v>2152</v>
      </c>
      <c r="K624">
        <v>19.8</v>
      </c>
      <c r="L624">
        <v>14</v>
      </c>
      <c r="M624">
        <v>32</v>
      </c>
      <c r="N624">
        <v>2.44</v>
      </c>
      <c r="O624">
        <v>31</v>
      </c>
      <c r="P624">
        <v>7.6</v>
      </c>
      <c r="S624">
        <v>9.4</v>
      </c>
      <c r="T624">
        <v>9</v>
      </c>
      <c r="U624">
        <v>0.48699999999999999</v>
      </c>
      <c r="V624">
        <v>9.6999999999999993</v>
      </c>
      <c r="W624" t="e">
        <f ca="1">Data_Completeness(LifeExpectancyData[[#This Row],[Life expectancy]:[Schooling]])</f>
        <v>#NAME?</v>
      </c>
    </row>
    <row r="625" spans="1:23" x14ac:dyDescent="0.25">
      <c r="A625" t="s">
        <v>682</v>
      </c>
      <c r="B625">
        <v>2000</v>
      </c>
      <c r="C625" t="s">
        <v>643</v>
      </c>
      <c r="D625">
        <v>52.9</v>
      </c>
      <c r="E625">
        <v>416</v>
      </c>
      <c r="F625">
        <v>9</v>
      </c>
      <c r="G625">
        <v>2.2599999999999998</v>
      </c>
      <c r="H625">
        <v>0</v>
      </c>
      <c r="J625">
        <v>1678</v>
      </c>
      <c r="K625">
        <v>19.3</v>
      </c>
      <c r="L625">
        <v>14</v>
      </c>
      <c r="M625">
        <v>31</v>
      </c>
      <c r="N625">
        <v>2.13</v>
      </c>
      <c r="O625">
        <v>33</v>
      </c>
      <c r="P625">
        <v>7.8</v>
      </c>
      <c r="S625">
        <v>9.5</v>
      </c>
      <c r="T625">
        <v>9.1999999999999993</v>
      </c>
      <c r="U625">
        <v>0.48699999999999999</v>
      </c>
      <c r="V625">
        <v>9.8000000000000007</v>
      </c>
      <c r="W625" t="e">
        <f ca="1">Data_Completeness(LifeExpectancyData[[#This Row],[Life expectancy]:[Schooling]])</f>
        <v>#NAME?</v>
      </c>
    </row>
    <row r="626" spans="1:23" x14ac:dyDescent="0.25">
      <c r="A626" t="s">
        <v>683</v>
      </c>
      <c r="B626">
        <v>2013</v>
      </c>
      <c r="C626" t="s">
        <v>643</v>
      </c>
      <c r="F626">
        <v>0</v>
      </c>
      <c r="G626">
        <v>0.01</v>
      </c>
      <c r="H626">
        <v>0</v>
      </c>
      <c r="I626">
        <v>98</v>
      </c>
      <c r="J626">
        <v>0</v>
      </c>
      <c r="K626">
        <v>82.8</v>
      </c>
      <c r="L626">
        <v>0</v>
      </c>
      <c r="M626">
        <v>98</v>
      </c>
      <c r="N626">
        <v>3.58</v>
      </c>
      <c r="O626">
        <v>98</v>
      </c>
      <c r="P626">
        <v>0.1</v>
      </c>
      <c r="S626">
        <v>0.1</v>
      </c>
      <c r="T626">
        <v>0.1</v>
      </c>
      <c r="W626" t="e">
        <f ca="1">Data_Completeness(LifeExpectancyData[[#This Row],[Life expectancy]:[Schooling]])</f>
        <v>#NAME?</v>
      </c>
    </row>
    <row r="627" spans="1:23" x14ac:dyDescent="0.25">
      <c r="A627" t="s">
        <v>684</v>
      </c>
      <c r="B627">
        <v>2015</v>
      </c>
      <c r="C627" t="s">
        <v>643</v>
      </c>
      <c r="D627">
        <v>79.599999999999994</v>
      </c>
      <c r="E627">
        <v>95</v>
      </c>
      <c r="F627">
        <v>1</v>
      </c>
      <c r="H627">
        <v>0</v>
      </c>
      <c r="I627">
        <v>92</v>
      </c>
      <c r="J627">
        <v>0</v>
      </c>
      <c r="K627">
        <v>6.5</v>
      </c>
      <c r="L627">
        <v>1</v>
      </c>
      <c r="M627">
        <v>92</v>
      </c>
      <c r="O627">
        <v>92</v>
      </c>
      <c r="P627">
        <v>0.1</v>
      </c>
      <c r="Q627">
        <v>1146.3627300000001</v>
      </c>
      <c r="R627">
        <v>487852</v>
      </c>
      <c r="S627">
        <v>1.7</v>
      </c>
      <c r="T627">
        <v>1.7</v>
      </c>
      <c r="U627">
        <v>0.77500000000000002</v>
      </c>
      <c r="V627">
        <v>14.2</v>
      </c>
      <c r="W627" t="e">
        <f ca="1">Data_Completeness(LifeExpectancyData[[#This Row],[Life expectancy]:[Schooling]])</f>
        <v>#NAME?</v>
      </c>
    </row>
    <row r="628" spans="1:23" x14ac:dyDescent="0.25">
      <c r="A628" t="s">
        <v>684</v>
      </c>
      <c r="B628">
        <v>2014</v>
      </c>
      <c r="C628" t="s">
        <v>643</v>
      </c>
      <c r="D628">
        <v>79.5</v>
      </c>
      <c r="E628">
        <v>96</v>
      </c>
      <c r="F628">
        <v>1</v>
      </c>
      <c r="G628">
        <v>3.45</v>
      </c>
      <c r="H628">
        <v>384.51291379999998</v>
      </c>
      <c r="I628">
        <v>91</v>
      </c>
      <c r="J628">
        <v>1</v>
      </c>
      <c r="K628">
        <v>59.5</v>
      </c>
      <c r="L628">
        <v>1</v>
      </c>
      <c r="M628">
        <v>91</v>
      </c>
      <c r="N628">
        <v>9.31</v>
      </c>
      <c r="O628">
        <v>91</v>
      </c>
      <c r="P628">
        <v>0.1</v>
      </c>
      <c r="Q628">
        <v>1647.4417900000001</v>
      </c>
      <c r="R628">
        <v>4757575</v>
      </c>
      <c r="S628">
        <v>1.7</v>
      </c>
      <c r="T628">
        <v>1.7</v>
      </c>
      <c r="U628">
        <v>0.76800000000000002</v>
      </c>
      <c r="V628">
        <v>13.9</v>
      </c>
      <c r="W628" t="e">
        <f ca="1">Data_Completeness(LifeExpectancyData[[#This Row],[Life expectancy]:[Schooling]])</f>
        <v>#NAME?</v>
      </c>
    </row>
    <row r="629" spans="1:23" x14ac:dyDescent="0.25">
      <c r="A629" t="s">
        <v>684</v>
      </c>
      <c r="B629">
        <v>2013</v>
      </c>
      <c r="C629" t="s">
        <v>643</v>
      </c>
      <c r="D629">
        <v>79.400000000000006</v>
      </c>
      <c r="E629">
        <v>96</v>
      </c>
      <c r="F629">
        <v>1</v>
      </c>
      <c r="G629">
        <v>3.42</v>
      </c>
      <c r="H629">
        <v>386.13791229999998</v>
      </c>
      <c r="I629">
        <v>94</v>
      </c>
      <c r="J629">
        <v>0</v>
      </c>
      <c r="K629">
        <v>58.5</v>
      </c>
      <c r="L629">
        <v>1</v>
      </c>
      <c r="M629">
        <v>95</v>
      </c>
      <c r="N629">
        <v>9.4700000000000006</v>
      </c>
      <c r="O629">
        <v>95</v>
      </c>
      <c r="P629">
        <v>0.1</v>
      </c>
      <c r="Q629">
        <v>1569.6663100000001</v>
      </c>
      <c r="R629">
        <v>47641</v>
      </c>
      <c r="S629">
        <v>1.7</v>
      </c>
      <c r="T629">
        <v>1.7</v>
      </c>
      <c r="U629">
        <v>0.76200000000000001</v>
      </c>
      <c r="V629">
        <v>13.7</v>
      </c>
      <c r="W629" t="e">
        <f ca="1">Data_Completeness(LifeExpectancyData[[#This Row],[Life expectancy]:[Schooling]])</f>
        <v>#NAME?</v>
      </c>
    </row>
    <row r="630" spans="1:23" x14ac:dyDescent="0.25">
      <c r="A630" t="s">
        <v>684</v>
      </c>
      <c r="B630">
        <v>2012</v>
      </c>
      <c r="C630" t="s">
        <v>643</v>
      </c>
      <c r="D630">
        <v>79.2</v>
      </c>
      <c r="E630">
        <v>97</v>
      </c>
      <c r="F630">
        <v>1</v>
      </c>
      <c r="G630">
        <v>3.34</v>
      </c>
      <c r="H630">
        <v>2568.237059</v>
      </c>
      <c r="I630">
        <v>91</v>
      </c>
      <c r="J630">
        <v>0</v>
      </c>
      <c r="K630">
        <v>57.5</v>
      </c>
      <c r="L630">
        <v>1</v>
      </c>
      <c r="M630">
        <v>9</v>
      </c>
      <c r="N630">
        <v>9.56</v>
      </c>
      <c r="O630">
        <v>91</v>
      </c>
      <c r="P630">
        <v>0.1</v>
      </c>
      <c r="Q630">
        <v>9985.3695900000002</v>
      </c>
      <c r="R630">
        <v>4654122</v>
      </c>
      <c r="S630">
        <v>1.8</v>
      </c>
      <c r="T630">
        <v>1.7</v>
      </c>
      <c r="U630">
        <v>0.75800000000000001</v>
      </c>
      <c r="V630">
        <v>13.6</v>
      </c>
      <c r="W630" t="e">
        <f ca="1">Data_Completeness(LifeExpectancyData[[#This Row],[Life expectancy]:[Schooling]])</f>
        <v>#NAME?</v>
      </c>
    </row>
    <row r="631" spans="1:23" x14ac:dyDescent="0.25">
      <c r="A631" t="s">
        <v>684</v>
      </c>
      <c r="B631">
        <v>2011</v>
      </c>
      <c r="C631" t="s">
        <v>643</v>
      </c>
      <c r="D631">
        <v>79</v>
      </c>
      <c r="E631">
        <v>98</v>
      </c>
      <c r="F631">
        <v>1</v>
      </c>
      <c r="G631">
        <v>3.41</v>
      </c>
      <c r="H631">
        <v>2429.8547450000001</v>
      </c>
      <c r="I631">
        <v>84</v>
      </c>
      <c r="J631">
        <v>0</v>
      </c>
      <c r="K631">
        <v>56.5</v>
      </c>
      <c r="L631">
        <v>1</v>
      </c>
      <c r="M631">
        <v>82</v>
      </c>
      <c r="N631">
        <v>9.73</v>
      </c>
      <c r="O631">
        <v>85</v>
      </c>
      <c r="P631">
        <v>0.1</v>
      </c>
      <c r="Q631">
        <v>9186.5963900000006</v>
      </c>
      <c r="R631">
        <v>46474</v>
      </c>
      <c r="S631">
        <v>1.8</v>
      </c>
      <c r="T631">
        <v>1.7</v>
      </c>
      <c r="U631">
        <v>0.752</v>
      </c>
      <c r="V631">
        <v>13.4</v>
      </c>
      <c r="W631" t="e">
        <f ca="1">Data_Completeness(LifeExpectancyData[[#This Row],[Life expectancy]:[Schooling]])</f>
        <v>#NAME?</v>
      </c>
    </row>
    <row r="632" spans="1:23" x14ac:dyDescent="0.25">
      <c r="A632" t="s">
        <v>684</v>
      </c>
      <c r="B632">
        <v>2010</v>
      </c>
      <c r="C632" t="s">
        <v>643</v>
      </c>
      <c r="D632">
        <v>78.099999999999994</v>
      </c>
      <c r="E632">
        <v>16</v>
      </c>
      <c r="F632">
        <v>1</v>
      </c>
      <c r="G632">
        <v>3.58</v>
      </c>
      <c r="H632">
        <v>2377.010299</v>
      </c>
      <c r="I632">
        <v>89</v>
      </c>
      <c r="J632">
        <v>0</v>
      </c>
      <c r="K632">
        <v>55.5</v>
      </c>
      <c r="L632">
        <v>1</v>
      </c>
      <c r="M632">
        <v>93</v>
      </c>
      <c r="N632">
        <v>9.66</v>
      </c>
      <c r="O632">
        <v>88</v>
      </c>
      <c r="P632">
        <v>0.1</v>
      </c>
      <c r="Q632">
        <v>8199.4146209999999</v>
      </c>
      <c r="R632">
        <v>454528</v>
      </c>
      <c r="S632">
        <v>1.8</v>
      </c>
      <c r="T632">
        <v>1.8</v>
      </c>
      <c r="U632">
        <v>0.749</v>
      </c>
      <c r="V632">
        <v>13.3</v>
      </c>
      <c r="W632" t="e">
        <f ca="1">Data_Completeness(LifeExpectancyData[[#This Row],[Life expectancy]:[Schooling]])</f>
        <v>#NAME?</v>
      </c>
    </row>
    <row r="633" spans="1:23" x14ac:dyDescent="0.25">
      <c r="A633" t="s">
        <v>684</v>
      </c>
      <c r="B633">
        <v>2009</v>
      </c>
      <c r="C633" t="s">
        <v>643</v>
      </c>
      <c r="D633">
        <v>79.2</v>
      </c>
      <c r="E633">
        <v>96</v>
      </c>
      <c r="F633">
        <v>1</v>
      </c>
      <c r="G633">
        <v>4.07</v>
      </c>
      <c r="H633">
        <v>24.88720369</v>
      </c>
      <c r="I633">
        <v>87</v>
      </c>
      <c r="J633">
        <v>0</v>
      </c>
      <c r="K633">
        <v>54.4</v>
      </c>
      <c r="L633">
        <v>1</v>
      </c>
      <c r="M633">
        <v>8</v>
      </c>
      <c r="N633">
        <v>9.69</v>
      </c>
      <c r="O633">
        <v>86</v>
      </c>
      <c r="P633">
        <v>0.1</v>
      </c>
      <c r="Q633">
        <v>689.39622399999996</v>
      </c>
      <c r="R633">
        <v>4488263</v>
      </c>
      <c r="S633">
        <v>1.9</v>
      </c>
      <c r="T633">
        <v>1.8</v>
      </c>
      <c r="U633">
        <v>0.747</v>
      </c>
      <c r="V633">
        <v>13.1</v>
      </c>
      <c r="W633" t="e">
        <f ca="1">Data_Completeness(LifeExpectancyData[[#This Row],[Life expectancy]:[Schooling]])</f>
        <v>#NAME?</v>
      </c>
    </row>
    <row r="634" spans="1:23" x14ac:dyDescent="0.25">
      <c r="A634" t="s">
        <v>684</v>
      </c>
      <c r="B634">
        <v>2008</v>
      </c>
      <c r="C634" t="s">
        <v>643</v>
      </c>
      <c r="D634">
        <v>78.900000000000006</v>
      </c>
      <c r="E634">
        <v>99</v>
      </c>
      <c r="F634">
        <v>1</v>
      </c>
      <c r="G634">
        <v>4.22</v>
      </c>
      <c r="H634">
        <v>1859.0956209999999</v>
      </c>
      <c r="I634">
        <v>89</v>
      </c>
      <c r="J634">
        <v>0</v>
      </c>
      <c r="K634">
        <v>53.4</v>
      </c>
      <c r="L634">
        <v>1</v>
      </c>
      <c r="M634">
        <v>89</v>
      </c>
      <c r="N634">
        <v>9.1</v>
      </c>
      <c r="O634">
        <v>9</v>
      </c>
      <c r="P634">
        <v>0.1</v>
      </c>
      <c r="Q634">
        <v>6911.1361360000001</v>
      </c>
      <c r="R634">
        <v>442958</v>
      </c>
      <c r="S634">
        <v>1.9</v>
      </c>
      <c r="T634">
        <v>1.8</v>
      </c>
      <c r="U634">
        <v>0.74</v>
      </c>
      <c r="V634">
        <v>12.9</v>
      </c>
      <c r="W634" t="e">
        <f ca="1">Data_Completeness(LifeExpectancyData[[#This Row],[Life expectancy]:[Schooling]])</f>
        <v>#NAME?</v>
      </c>
    </row>
    <row r="635" spans="1:23" x14ac:dyDescent="0.25">
      <c r="A635" t="s">
        <v>684</v>
      </c>
      <c r="B635">
        <v>2007</v>
      </c>
      <c r="C635" t="s">
        <v>643</v>
      </c>
      <c r="D635">
        <v>78.900000000000006</v>
      </c>
      <c r="E635">
        <v>93</v>
      </c>
      <c r="F635">
        <v>1</v>
      </c>
      <c r="G635">
        <v>4.2</v>
      </c>
      <c r="H635">
        <v>150.88914790000001</v>
      </c>
      <c r="I635">
        <v>89</v>
      </c>
      <c r="J635">
        <v>0</v>
      </c>
      <c r="K635">
        <v>52.4</v>
      </c>
      <c r="L635">
        <v>1</v>
      </c>
      <c r="M635">
        <v>89</v>
      </c>
      <c r="N635">
        <v>8.3699999999999992</v>
      </c>
      <c r="O635">
        <v>89</v>
      </c>
      <c r="P635">
        <v>0.1</v>
      </c>
      <c r="Q635">
        <v>612.62341800000002</v>
      </c>
      <c r="R635">
        <v>4369469</v>
      </c>
      <c r="S635">
        <v>1.9</v>
      </c>
      <c r="T635">
        <v>1.9</v>
      </c>
      <c r="U635">
        <v>0.73399999999999999</v>
      </c>
      <c r="V635">
        <v>12.8</v>
      </c>
      <c r="W635" t="e">
        <f ca="1">Data_Completeness(LifeExpectancyData[[#This Row],[Life expectancy]:[Schooling]])</f>
        <v>#NAME?</v>
      </c>
    </row>
    <row r="636" spans="1:23" x14ac:dyDescent="0.25">
      <c r="A636" t="s">
        <v>684</v>
      </c>
      <c r="B636">
        <v>2006</v>
      </c>
      <c r="C636" t="s">
        <v>643</v>
      </c>
      <c r="D636">
        <v>78</v>
      </c>
      <c r="E636">
        <v>16</v>
      </c>
      <c r="F636">
        <v>1</v>
      </c>
      <c r="G636">
        <v>4.1500000000000004</v>
      </c>
      <c r="H636">
        <v>1185.4123460000001</v>
      </c>
      <c r="I636">
        <v>88</v>
      </c>
      <c r="J636">
        <v>0</v>
      </c>
      <c r="K636">
        <v>51.4</v>
      </c>
      <c r="L636">
        <v>1</v>
      </c>
      <c r="M636">
        <v>89</v>
      </c>
      <c r="N636">
        <v>7.82</v>
      </c>
      <c r="O636">
        <v>89</v>
      </c>
      <c r="P636">
        <v>0.1</v>
      </c>
      <c r="Q636">
        <v>5245.1873720000003</v>
      </c>
      <c r="R636">
        <v>438794</v>
      </c>
      <c r="S636">
        <v>2</v>
      </c>
      <c r="T636">
        <v>1.9</v>
      </c>
      <c r="U636">
        <v>0.72699999999999998</v>
      </c>
      <c r="V636">
        <v>12.6</v>
      </c>
      <c r="W636" t="e">
        <f ca="1">Data_Completeness(LifeExpectancyData[[#This Row],[Life expectancy]:[Schooling]])</f>
        <v>#NAME?</v>
      </c>
    </row>
    <row r="637" spans="1:23" x14ac:dyDescent="0.25">
      <c r="A637" t="s">
        <v>684</v>
      </c>
      <c r="B637">
        <v>2005</v>
      </c>
      <c r="C637" t="s">
        <v>643</v>
      </c>
      <c r="D637">
        <v>78.599999999999994</v>
      </c>
      <c r="E637">
        <v>97</v>
      </c>
      <c r="F637">
        <v>1</v>
      </c>
      <c r="G637">
        <v>4.0999999999999996</v>
      </c>
      <c r="H637">
        <v>1002.833273</v>
      </c>
      <c r="I637">
        <v>9</v>
      </c>
      <c r="J637">
        <v>1</v>
      </c>
      <c r="K637">
        <v>5.3</v>
      </c>
      <c r="L637">
        <v>1</v>
      </c>
      <c r="M637">
        <v>91</v>
      </c>
      <c r="N637">
        <v>7.74</v>
      </c>
      <c r="O637">
        <v>91</v>
      </c>
      <c r="P637">
        <v>0.1</v>
      </c>
      <c r="Q637">
        <v>4697.1113500000001</v>
      </c>
      <c r="R637">
        <v>4247841</v>
      </c>
      <c r="S637">
        <v>2</v>
      </c>
      <c r="T637">
        <v>2</v>
      </c>
      <c r="U637">
        <v>0.72299999999999998</v>
      </c>
      <c r="V637">
        <v>12.4</v>
      </c>
      <c r="W637" t="e">
        <f ca="1">Data_Completeness(LifeExpectancyData[[#This Row],[Life expectancy]:[Schooling]])</f>
        <v>#NAME?</v>
      </c>
    </row>
    <row r="638" spans="1:23" x14ac:dyDescent="0.25">
      <c r="A638" t="s">
        <v>684</v>
      </c>
      <c r="B638">
        <v>2004</v>
      </c>
      <c r="C638" t="s">
        <v>643</v>
      </c>
      <c r="D638">
        <v>77.7</v>
      </c>
      <c r="E638">
        <v>12</v>
      </c>
      <c r="F638">
        <v>1</v>
      </c>
      <c r="G638">
        <v>4.09</v>
      </c>
      <c r="H638">
        <v>1043.1079500000001</v>
      </c>
      <c r="I638">
        <v>89</v>
      </c>
      <c r="J638">
        <v>0</v>
      </c>
      <c r="K638">
        <v>49.3</v>
      </c>
      <c r="L638">
        <v>1</v>
      </c>
      <c r="M638">
        <v>9</v>
      </c>
      <c r="N638">
        <v>7.8</v>
      </c>
      <c r="O638">
        <v>9</v>
      </c>
      <c r="P638">
        <v>0.1</v>
      </c>
      <c r="Q638">
        <v>4425.57467</v>
      </c>
      <c r="R638">
        <v>418738</v>
      </c>
      <c r="S638">
        <v>2.1</v>
      </c>
      <c r="T638">
        <v>2</v>
      </c>
      <c r="U638">
        <v>0.71899999999999997</v>
      </c>
      <c r="V638">
        <v>12.2</v>
      </c>
      <c r="W638" t="e">
        <f ca="1">Data_Completeness(LifeExpectancyData[[#This Row],[Life expectancy]:[Schooling]])</f>
        <v>#NAME?</v>
      </c>
    </row>
    <row r="639" spans="1:23" x14ac:dyDescent="0.25">
      <c r="A639" t="s">
        <v>684</v>
      </c>
      <c r="B639">
        <v>2003</v>
      </c>
      <c r="C639" t="s">
        <v>643</v>
      </c>
      <c r="D639">
        <v>78</v>
      </c>
      <c r="E639">
        <v>1</v>
      </c>
      <c r="F639">
        <v>1</v>
      </c>
      <c r="G639">
        <v>4.04</v>
      </c>
      <c r="H639">
        <v>1070.2689989999999</v>
      </c>
      <c r="I639">
        <v>86</v>
      </c>
      <c r="J639">
        <v>1</v>
      </c>
      <c r="K639">
        <v>48.3</v>
      </c>
      <c r="L639">
        <v>1</v>
      </c>
      <c r="M639">
        <v>88</v>
      </c>
      <c r="N639">
        <v>8.4499999999999993</v>
      </c>
      <c r="O639">
        <v>88</v>
      </c>
      <c r="P639">
        <v>0.1</v>
      </c>
      <c r="Q639">
        <v>4167.7141700000002</v>
      </c>
      <c r="R639">
        <v>4125971</v>
      </c>
      <c r="S639">
        <v>2.2000000000000002</v>
      </c>
      <c r="T639">
        <v>2.1</v>
      </c>
      <c r="U639">
        <v>0.71499999999999997</v>
      </c>
      <c r="V639">
        <v>12.1</v>
      </c>
      <c r="W639" t="e">
        <f ca="1">Data_Completeness(LifeExpectancyData[[#This Row],[Life expectancy]:[Schooling]])</f>
        <v>#NAME?</v>
      </c>
    </row>
    <row r="640" spans="1:23" x14ac:dyDescent="0.25">
      <c r="A640" t="s">
        <v>684</v>
      </c>
      <c r="B640">
        <v>2002</v>
      </c>
      <c r="C640" t="s">
        <v>643</v>
      </c>
      <c r="D640">
        <v>78.3</v>
      </c>
      <c r="E640">
        <v>99</v>
      </c>
      <c r="F640">
        <v>1</v>
      </c>
      <c r="G640">
        <v>4.17</v>
      </c>
      <c r="H640">
        <v>112.9493745</v>
      </c>
      <c r="I640">
        <v>94</v>
      </c>
      <c r="J640">
        <v>0</v>
      </c>
      <c r="K640">
        <v>47.3</v>
      </c>
      <c r="L640">
        <v>1</v>
      </c>
      <c r="M640">
        <v>94</v>
      </c>
      <c r="N640">
        <v>8.23</v>
      </c>
      <c r="O640">
        <v>94</v>
      </c>
      <c r="P640">
        <v>0.1</v>
      </c>
      <c r="Q640">
        <v>462.14965000000001</v>
      </c>
      <c r="R640">
        <v>46324</v>
      </c>
      <c r="S640">
        <v>2.2000000000000002</v>
      </c>
      <c r="T640">
        <v>2.2000000000000002</v>
      </c>
      <c r="U640">
        <v>0.71199999999999997</v>
      </c>
      <c r="V640">
        <v>11.9</v>
      </c>
      <c r="W640" t="e">
        <f ca="1">Data_Completeness(LifeExpectancyData[[#This Row],[Life expectancy]:[Schooling]])</f>
        <v>#NAME?</v>
      </c>
    </row>
    <row r="641" spans="1:23" x14ac:dyDescent="0.25">
      <c r="A641" t="s">
        <v>684</v>
      </c>
      <c r="B641">
        <v>2001</v>
      </c>
      <c r="C641" t="s">
        <v>643</v>
      </c>
      <c r="D641">
        <v>77.5</v>
      </c>
      <c r="E641">
        <v>1</v>
      </c>
      <c r="F641">
        <v>1</v>
      </c>
      <c r="G641">
        <v>4.29</v>
      </c>
      <c r="H641">
        <v>868.37135929999999</v>
      </c>
      <c r="I641">
        <v>8</v>
      </c>
      <c r="J641">
        <v>0</v>
      </c>
      <c r="K641">
        <v>46.4</v>
      </c>
      <c r="L641">
        <v>1</v>
      </c>
      <c r="M641">
        <v>92</v>
      </c>
      <c r="N641">
        <v>7.25</v>
      </c>
      <c r="O641">
        <v>91</v>
      </c>
      <c r="P641">
        <v>0.1</v>
      </c>
      <c r="Q641">
        <v>3981.5284700000002</v>
      </c>
      <c r="R641">
        <v>3996798</v>
      </c>
      <c r="S641">
        <v>2.2999999999999998</v>
      </c>
      <c r="T641">
        <v>2.2000000000000002</v>
      </c>
      <c r="U641">
        <v>0.70799999999999996</v>
      </c>
      <c r="V641">
        <v>11.7</v>
      </c>
      <c r="W641" t="e">
        <f ca="1">Data_Completeness(LifeExpectancyData[[#This Row],[Life expectancy]:[Schooling]])</f>
        <v>#NAME?</v>
      </c>
    </row>
    <row r="642" spans="1:23" x14ac:dyDescent="0.25">
      <c r="A642" t="s">
        <v>684</v>
      </c>
      <c r="B642">
        <v>2000</v>
      </c>
      <c r="C642" t="s">
        <v>643</v>
      </c>
      <c r="D642">
        <v>77.599999999999994</v>
      </c>
      <c r="E642">
        <v>98</v>
      </c>
      <c r="F642">
        <v>1</v>
      </c>
      <c r="G642">
        <v>4.34</v>
      </c>
      <c r="H642">
        <v>94.178194579999996</v>
      </c>
      <c r="I642">
        <v>89</v>
      </c>
      <c r="J642">
        <v>0</v>
      </c>
      <c r="K642">
        <v>45.4</v>
      </c>
      <c r="L642">
        <v>1</v>
      </c>
      <c r="M642">
        <v>8</v>
      </c>
      <c r="N642">
        <v>7.12</v>
      </c>
      <c r="O642">
        <v>88</v>
      </c>
      <c r="P642">
        <v>0.1</v>
      </c>
      <c r="Q642">
        <v>388.36368900000002</v>
      </c>
      <c r="R642">
        <v>3925443</v>
      </c>
      <c r="S642">
        <v>2.4</v>
      </c>
      <c r="T642">
        <v>2.2999999999999998</v>
      </c>
      <c r="U642">
        <v>0.70199999999999996</v>
      </c>
      <c r="V642">
        <v>11.6</v>
      </c>
      <c r="W642" t="e">
        <f ca="1">Data_Completeness(LifeExpectancyData[[#This Row],[Life expectancy]:[Schooling]])</f>
        <v>#NAME?</v>
      </c>
    </row>
    <row r="643" spans="1:23" x14ac:dyDescent="0.25">
      <c r="A643" t="s">
        <v>685</v>
      </c>
      <c r="B643">
        <v>2015</v>
      </c>
      <c r="C643" t="s">
        <v>651</v>
      </c>
      <c r="D643">
        <v>78</v>
      </c>
      <c r="E643">
        <v>95</v>
      </c>
      <c r="F643">
        <v>0</v>
      </c>
      <c r="H643">
        <v>0</v>
      </c>
      <c r="I643">
        <v>94</v>
      </c>
      <c r="J643">
        <v>206</v>
      </c>
      <c r="K643">
        <v>63.7</v>
      </c>
      <c r="L643">
        <v>0</v>
      </c>
      <c r="M643">
        <v>94</v>
      </c>
      <c r="O643">
        <v>94</v>
      </c>
      <c r="P643">
        <v>0.1</v>
      </c>
      <c r="Q643">
        <v>11579.6674</v>
      </c>
      <c r="R643">
        <v>42364</v>
      </c>
      <c r="S643">
        <v>1.5</v>
      </c>
      <c r="T643">
        <v>1.4</v>
      </c>
      <c r="U643">
        <v>0.82299999999999995</v>
      </c>
      <c r="V643">
        <v>15.3</v>
      </c>
      <c r="W643" t="e">
        <f ca="1">Data_Completeness(LifeExpectancyData[[#This Row],[Life expectancy]:[Schooling]])</f>
        <v>#NAME?</v>
      </c>
    </row>
    <row r="644" spans="1:23" x14ac:dyDescent="0.25">
      <c r="A644" t="s">
        <v>685</v>
      </c>
      <c r="B644">
        <v>2014</v>
      </c>
      <c r="C644" t="s">
        <v>651</v>
      </c>
      <c r="D644">
        <v>77.8</v>
      </c>
      <c r="E644">
        <v>97</v>
      </c>
      <c r="F644">
        <v>0</v>
      </c>
      <c r="G644">
        <v>12.14</v>
      </c>
      <c r="H644">
        <v>1884.0988110000001</v>
      </c>
      <c r="I644">
        <v>95</v>
      </c>
      <c r="J644">
        <v>0</v>
      </c>
      <c r="K644">
        <v>63.1</v>
      </c>
      <c r="L644">
        <v>0</v>
      </c>
      <c r="M644">
        <v>95</v>
      </c>
      <c r="N644">
        <v>7.8</v>
      </c>
      <c r="O644">
        <v>95</v>
      </c>
      <c r="P644">
        <v>0.1</v>
      </c>
      <c r="Q644">
        <v>13467.468269999999</v>
      </c>
      <c r="R644">
        <v>4238389</v>
      </c>
      <c r="S644">
        <v>1.5</v>
      </c>
      <c r="T644">
        <v>1.5</v>
      </c>
      <c r="U644">
        <v>0.82</v>
      </c>
      <c r="V644">
        <v>15.1</v>
      </c>
      <c r="W644" t="e">
        <f ca="1">Data_Completeness(LifeExpectancyData[[#This Row],[Life expectancy]:[Schooling]])</f>
        <v>#NAME?</v>
      </c>
    </row>
    <row r="645" spans="1:23" x14ac:dyDescent="0.25">
      <c r="A645" t="s">
        <v>685</v>
      </c>
      <c r="B645">
        <v>2013</v>
      </c>
      <c r="C645" t="s">
        <v>651</v>
      </c>
      <c r="D645">
        <v>77.7</v>
      </c>
      <c r="E645">
        <v>97</v>
      </c>
      <c r="F645">
        <v>0</v>
      </c>
      <c r="G645">
        <v>12.39</v>
      </c>
      <c r="H645">
        <v>1899.107385</v>
      </c>
      <c r="I645">
        <v>96</v>
      </c>
      <c r="J645">
        <v>0</v>
      </c>
      <c r="K645">
        <v>62.5</v>
      </c>
      <c r="L645">
        <v>0</v>
      </c>
      <c r="M645">
        <v>96</v>
      </c>
      <c r="N645">
        <v>7.83</v>
      </c>
      <c r="O645">
        <v>96</v>
      </c>
      <c r="P645">
        <v>0.1</v>
      </c>
      <c r="Q645">
        <v>13574.749</v>
      </c>
      <c r="R645">
        <v>4255689</v>
      </c>
      <c r="S645">
        <v>1.5</v>
      </c>
      <c r="T645">
        <v>1.5</v>
      </c>
      <c r="U645">
        <v>0.81699999999999995</v>
      </c>
      <c r="V645">
        <v>14.9</v>
      </c>
      <c r="W645" t="e">
        <f ca="1">Data_Completeness(LifeExpectancyData[[#This Row],[Life expectancy]:[Schooling]])</f>
        <v>#NAME?</v>
      </c>
    </row>
    <row r="646" spans="1:23" x14ac:dyDescent="0.25">
      <c r="A646" t="s">
        <v>685</v>
      </c>
      <c r="B646">
        <v>2012</v>
      </c>
      <c r="C646" t="s">
        <v>651</v>
      </c>
      <c r="D646">
        <v>77.099999999999994</v>
      </c>
      <c r="E646">
        <v>14</v>
      </c>
      <c r="F646">
        <v>0</v>
      </c>
      <c r="G646">
        <v>11.49</v>
      </c>
      <c r="H646">
        <v>1851.713262</v>
      </c>
      <c r="I646">
        <v>98</v>
      </c>
      <c r="J646">
        <v>2</v>
      </c>
      <c r="K646">
        <v>61.9</v>
      </c>
      <c r="L646">
        <v>0</v>
      </c>
      <c r="M646">
        <v>96</v>
      </c>
      <c r="N646">
        <v>7.8</v>
      </c>
      <c r="O646">
        <v>96</v>
      </c>
      <c r="P646">
        <v>0.1</v>
      </c>
      <c r="Q646">
        <v>13235.977569999999</v>
      </c>
      <c r="R646">
        <v>4267558</v>
      </c>
      <c r="S646">
        <v>1.5</v>
      </c>
      <c r="T646">
        <v>1.5</v>
      </c>
      <c r="U646">
        <v>0.81499999999999995</v>
      </c>
      <c r="V646">
        <v>14.6</v>
      </c>
      <c r="W646" t="e">
        <f ca="1">Data_Completeness(LifeExpectancyData[[#This Row],[Life expectancy]:[Schooling]])</f>
        <v>#NAME?</v>
      </c>
    </row>
    <row r="647" spans="1:23" x14ac:dyDescent="0.25">
      <c r="A647" t="s">
        <v>685</v>
      </c>
      <c r="B647">
        <v>2011</v>
      </c>
      <c r="C647" t="s">
        <v>651</v>
      </c>
      <c r="D647">
        <v>77</v>
      </c>
      <c r="E647">
        <v>14</v>
      </c>
      <c r="F647">
        <v>0</v>
      </c>
      <c r="G647">
        <v>12.19</v>
      </c>
      <c r="H647">
        <v>1913.356642</v>
      </c>
      <c r="I647">
        <v>97</v>
      </c>
      <c r="J647">
        <v>12</v>
      </c>
      <c r="K647">
        <v>61.3</v>
      </c>
      <c r="L647">
        <v>0</v>
      </c>
      <c r="M647">
        <v>96</v>
      </c>
      <c r="N647">
        <v>7.8</v>
      </c>
      <c r="O647">
        <v>96</v>
      </c>
      <c r="P647">
        <v>0.1</v>
      </c>
      <c r="Q647">
        <v>14539.184209999999</v>
      </c>
      <c r="R647">
        <v>428622</v>
      </c>
      <c r="S647">
        <v>1.6</v>
      </c>
      <c r="T647">
        <v>1.5</v>
      </c>
      <c r="U647">
        <v>0.80800000000000005</v>
      </c>
      <c r="V647">
        <v>14.5</v>
      </c>
      <c r="W647" t="e">
        <f ca="1">Data_Completeness(LifeExpectancyData[[#This Row],[Life expectancy]:[Schooling]])</f>
        <v>#NAME?</v>
      </c>
    </row>
    <row r="648" spans="1:23" x14ac:dyDescent="0.25">
      <c r="A648" t="s">
        <v>685</v>
      </c>
      <c r="B648">
        <v>2010</v>
      </c>
      <c r="C648" t="s">
        <v>651</v>
      </c>
      <c r="D648">
        <v>76.599999999999994</v>
      </c>
      <c r="E648">
        <v>16</v>
      </c>
      <c r="F648">
        <v>0</v>
      </c>
      <c r="G648">
        <v>12.1</v>
      </c>
      <c r="H648">
        <v>206.88681819999999</v>
      </c>
      <c r="I648">
        <v>97</v>
      </c>
      <c r="J648">
        <v>7</v>
      </c>
      <c r="K648">
        <v>6.6</v>
      </c>
      <c r="L648">
        <v>0</v>
      </c>
      <c r="M648">
        <v>97</v>
      </c>
      <c r="N648">
        <v>8.25</v>
      </c>
      <c r="O648">
        <v>97</v>
      </c>
      <c r="P648">
        <v>0.1</v>
      </c>
      <c r="Q648">
        <v>1355.74586</v>
      </c>
      <c r="R648">
        <v>4417781</v>
      </c>
      <c r="S648">
        <v>1.6</v>
      </c>
      <c r="T648">
        <v>1.6</v>
      </c>
      <c r="U648">
        <v>0.80300000000000005</v>
      </c>
      <c r="V648">
        <v>14.2</v>
      </c>
      <c r="W648" t="e">
        <f ca="1">Data_Completeness(LifeExpectancyData[[#This Row],[Life expectancy]:[Schooling]])</f>
        <v>#NAME?</v>
      </c>
    </row>
    <row r="649" spans="1:23" x14ac:dyDescent="0.25">
      <c r="A649" t="s">
        <v>685</v>
      </c>
      <c r="B649">
        <v>2009</v>
      </c>
      <c r="C649" t="s">
        <v>651</v>
      </c>
      <c r="D649">
        <v>76.3</v>
      </c>
      <c r="E649">
        <v>19</v>
      </c>
      <c r="F649">
        <v>0</v>
      </c>
      <c r="G649">
        <v>12.21</v>
      </c>
      <c r="H649">
        <v>2160.3801990000002</v>
      </c>
      <c r="I649">
        <v>97</v>
      </c>
      <c r="J649">
        <v>2</v>
      </c>
      <c r="K649">
        <v>6</v>
      </c>
      <c r="L649">
        <v>0</v>
      </c>
      <c r="M649">
        <v>96</v>
      </c>
      <c r="N649">
        <v>8.18</v>
      </c>
      <c r="O649">
        <v>96</v>
      </c>
      <c r="P649">
        <v>0.1</v>
      </c>
      <c r="Q649">
        <v>14157.14416</v>
      </c>
      <c r="R649">
        <v>442978</v>
      </c>
      <c r="S649">
        <v>1.7</v>
      </c>
      <c r="T649">
        <v>1.6</v>
      </c>
      <c r="U649">
        <v>0.80300000000000005</v>
      </c>
      <c r="V649">
        <v>14.2</v>
      </c>
      <c r="W649" t="e">
        <f ca="1">Data_Completeness(LifeExpectancyData[[#This Row],[Life expectancy]:[Schooling]])</f>
        <v>#NAME?</v>
      </c>
    </row>
    <row r="650" spans="1:23" x14ac:dyDescent="0.25">
      <c r="A650" t="s">
        <v>685</v>
      </c>
      <c r="B650">
        <v>2008</v>
      </c>
      <c r="C650" t="s">
        <v>651</v>
      </c>
      <c r="D650">
        <v>76</v>
      </c>
      <c r="E650">
        <v>116</v>
      </c>
      <c r="F650">
        <v>0</v>
      </c>
      <c r="G650">
        <v>12.06</v>
      </c>
      <c r="H650">
        <v>2425.4038909999999</v>
      </c>
      <c r="I650">
        <v>97</v>
      </c>
      <c r="J650">
        <v>51</v>
      </c>
      <c r="K650">
        <v>59.4</v>
      </c>
      <c r="L650">
        <v>0</v>
      </c>
      <c r="M650">
        <v>96</v>
      </c>
      <c r="N650">
        <v>7.7</v>
      </c>
      <c r="O650">
        <v>96</v>
      </c>
      <c r="P650">
        <v>0.1</v>
      </c>
      <c r="Q650">
        <v>15893.865599999999</v>
      </c>
      <c r="R650">
        <v>443458</v>
      </c>
      <c r="S650">
        <v>1.7</v>
      </c>
      <c r="T650">
        <v>1.7</v>
      </c>
      <c r="U650">
        <v>0.8</v>
      </c>
      <c r="V650">
        <v>14.3</v>
      </c>
      <c r="W650" t="e">
        <f ca="1">Data_Completeness(LifeExpectancyData[[#This Row],[Life expectancy]:[Schooling]])</f>
        <v>#NAME?</v>
      </c>
    </row>
    <row r="651" spans="1:23" x14ac:dyDescent="0.25">
      <c r="A651" t="s">
        <v>685</v>
      </c>
      <c r="B651">
        <v>2007</v>
      </c>
      <c r="C651" t="s">
        <v>651</v>
      </c>
      <c r="D651">
        <v>75.8</v>
      </c>
      <c r="E651">
        <v>114</v>
      </c>
      <c r="F651">
        <v>0</v>
      </c>
      <c r="G651">
        <v>12.56</v>
      </c>
      <c r="H651">
        <v>2019.8127790000001</v>
      </c>
      <c r="I651">
        <v>95</v>
      </c>
      <c r="J651">
        <v>0</v>
      </c>
      <c r="K651">
        <v>58.7</v>
      </c>
      <c r="L651">
        <v>0</v>
      </c>
      <c r="M651">
        <v>96</v>
      </c>
      <c r="N651">
        <v>7.44</v>
      </c>
      <c r="O651">
        <v>96</v>
      </c>
      <c r="P651">
        <v>0.1</v>
      </c>
      <c r="Q651">
        <v>13546.69872</v>
      </c>
      <c r="R651">
        <v>4436</v>
      </c>
      <c r="S651">
        <v>1.8</v>
      </c>
      <c r="T651">
        <v>1.7</v>
      </c>
      <c r="U651">
        <v>0.79300000000000004</v>
      </c>
      <c r="V651">
        <v>14.3</v>
      </c>
      <c r="W651" t="e">
        <f ca="1">Data_Completeness(LifeExpectancyData[[#This Row],[Life expectancy]:[Schooling]])</f>
        <v>#NAME?</v>
      </c>
    </row>
    <row r="652" spans="1:23" x14ac:dyDescent="0.25">
      <c r="A652" t="s">
        <v>685</v>
      </c>
      <c r="B652">
        <v>2006</v>
      </c>
      <c r="C652" t="s">
        <v>651</v>
      </c>
      <c r="D652">
        <v>75.900000000000006</v>
      </c>
      <c r="E652">
        <v>113</v>
      </c>
      <c r="F652">
        <v>0</v>
      </c>
      <c r="G652">
        <v>11.83</v>
      </c>
      <c r="H652">
        <v>1555.6519860000001</v>
      </c>
      <c r="J652">
        <v>1</v>
      </c>
      <c r="K652">
        <v>58.1</v>
      </c>
      <c r="L652">
        <v>0</v>
      </c>
      <c r="M652">
        <v>96</v>
      </c>
      <c r="N652">
        <v>6.95</v>
      </c>
      <c r="O652">
        <v>96</v>
      </c>
      <c r="P652">
        <v>0.1</v>
      </c>
      <c r="Q652">
        <v>11363.418449999999</v>
      </c>
      <c r="R652">
        <v>444</v>
      </c>
      <c r="S652">
        <v>1.8</v>
      </c>
      <c r="T652">
        <v>1.8</v>
      </c>
      <c r="U652">
        <v>0.78300000000000003</v>
      </c>
      <c r="V652">
        <v>13.9</v>
      </c>
      <c r="W652" t="e">
        <f ca="1">Data_Completeness(LifeExpectancyData[[#This Row],[Life expectancy]:[Schooling]])</f>
        <v>#NAME?</v>
      </c>
    </row>
    <row r="653" spans="1:23" x14ac:dyDescent="0.25">
      <c r="A653" t="s">
        <v>685</v>
      </c>
      <c r="B653">
        <v>2005</v>
      </c>
      <c r="C653" t="s">
        <v>651</v>
      </c>
      <c r="D653">
        <v>75.2</v>
      </c>
      <c r="E653">
        <v>116</v>
      </c>
      <c r="F653">
        <v>0</v>
      </c>
      <c r="G653">
        <v>11.59</v>
      </c>
      <c r="H653">
        <v>167.2319899</v>
      </c>
      <c r="J653">
        <v>2</v>
      </c>
      <c r="K653">
        <v>57.5</v>
      </c>
      <c r="L653">
        <v>0</v>
      </c>
      <c r="M653">
        <v>96</v>
      </c>
      <c r="N653">
        <v>6.89</v>
      </c>
      <c r="O653">
        <v>96</v>
      </c>
      <c r="P653">
        <v>0.1</v>
      </c>
      <c r="Q653">
        <v>1224.2458999999999</v>
      </c>
      <c r="R653">
        <v>4442</v>
      </c>
      <c r="S653">
        <v>1.8</v>
      </c>
      <c r="T653">
        <v>1.8</v>
      </c>
      <c r="U653">
        <v>0.77700000000000002</v>
      </c>
      <c r="V653">
        <v>13.6</v>
      </c>
      <c r="W653" t="e">
        <f ca="1">Data_Completeness(LifeExpectancyData[[#This Row],[Life expectancy]:[Schooling]])</f>
        <v>#NAME?</v>
      </c>
    </row>
    <row r="654" spans="1:23" x14ac:dyDescent="0.25">
      <c r="A654" t="s">
        <v>685</v>
      </c>
      <c r="B654">
        <v>2004</v>
      </c>
      <c r="C654" t="s">
        <v>651</v>
      </c>
      <c r="D654">
        <v>75.400000000000006</v>
      </c>
      <c r="E654">
        <v>114</v>
      </c>
      <c r="F654">
        <v>0</v>
      </c>
      <c r="G654">
        <v>13.11</v>
      </c>
      <c r="H654">
        <v>1116.3965020000001</v>
      </c>
      <c r="J654">
        <v>54</v>
      </c>
      <c r="K654">
        <v>56.9</v>
      </c>
      <c r="L654">
        <v>0</v>
      </c>
      <c r="M654">
        <v>96</v>
      </c>
      <c r="N654">
        <v>6.56</v>
      </c>
      <c r="O654">
        <v>96</v>
      </c>
      <c r="P654">
        <v>0.1</v>
      </c>
      <c r="Q654">
        <v>9365.7424680000004</v>
      </c>
      <c r="R654">
        <v>4439</v>
      </c>
      <c r="S654">
        <v>1.9</v>
      </c>
      <c r="T654">
        <v>1.9</v>
      </c>
      <c r="U654">
        <v>0.77100000000000002</v>
      </c>
      <c r="V654">
        <v>13.3</v>
      </c>
      <c r="W654" t="e">
        <f ca="1">Data_Completeness(LifeExpectancyData[[#This Row],[Life expectancy]:[Schooling]])</f>
        <v>#NAME?</v>
      </c>
    </row>
    <row r="655" spans="1:23" x14ac:dyDescent="0.25">
      <c r="A655" t="s">
        <v>685</v>
      </c>
      <c r="B655">
        <v>2003</v>
      </c>
      <c r="C655" t="s">
        <v>651</v>
      </c>
      <c r="D655">
        <v>74.7</v>
      </c>
      <c r="E655">
        <v>122</v>
      </c>
      <c r="F655">
        <v>0</v>
      </c>
      <c r="G655">
        <v>13.78</v>
      </c>
      <c r="H655">
        <v>93.677065029999994</v>
      </c>
      <c r="J655">
        <v>19</v>
      </c>
      <c r="K655">
        <v>56.3</v>
      </c>
      <c r="L655">
        <v>0</v>
      </c>
      <c r="M655">
        <v>95</v>
      </c>
      <c r="N655">
        <v>6.35</v>
      </c>
      <c r="O655">
        <v>94</v>
      </c>
      <c r="P655">
        <v>0.1</v>
      </c>
      <c r="Q655">
        <v>785.88141800000005</v>
      </c>
      <c r="R655">
        <v>444</v>
      </c>
      <c r="S655">
        <v>1.9</v>
      </c>
      <c r="T655">
        <v>1.9</v>
      </c>
      <c r="U655">
        <v>0.76500000000000001</v>
      </c>
      <c r="V655">
        <v>12.9</v>
      </c>
      <c r="W655" t="e">
        <f ca="1">Data_Completeness(LifeExpectancyData[[#This Row],[Life expectancy]:[Schooling]])</f>
        <v>#NAME?</v>
      </c>
    </row>
    <row r="656" spans="1:23" x14ac:dyDescent="0.25">
      <c r="A656" t="s">
        <v>685</v>
      </c>
      <c r="B656">
        <v>2002</v>
      </c>
      <c r="C656" t="s">
        <v>651</v>
      </c>
      <c r="D656">
        <v>74.8</v>
      </c>
      <c r="E656">
        <v>124</v>
      </c>
      <c r="F656">
        <v>0</v>
      </c>
      <c r="G656">
        <v>13.39</v>
      </c>
      <c r="H656">
        <v>11.63615139</v>
      </c>
      <c r="J656">
        <v>6</v>
      </c>
      <c r="K656">
        <v>55.8</v>
      </c>
      <c r="L656">
        <v>0</v>
      </c>
      <c r="M656">
        <v>95</v>
      </c>
      <c r="N656">
        <v>6.19</v>
      </c>
      <c r="O656">
        <v>95</v>
      </c>
      <c r="P656">
        <v>0.1</v>
      </c>
      <c r="Q656">
        <v>653.71636999999998</v>
      </c>
      <c r="R656">
        <v>444</v>
      </c>
      <c r="S656">
        <v>2</v>
      </c>
      <c r="T656">
        <v>2</v>
      </c>
      <c r="U656">
        <v>0.75900000000000001</v>
      </c>
      <c r="V656">
        <v>12.6</v>
      </c>
      <c r="W656" t="e">
        <f ca="1">Data_Completeness(LifeExpectancyData[[#This Row],[Life expectancy]:[Schooling]])</f>
        <v>#NAME?</v>
      </c>
    </row>
    <row r="657" spans="1:23" x14ac:dyDescent="0.25">
      <c r="A657" t="s">
        <v>685</v>
      </c>
      <c r="B657">
        <v>2001</v>
      </c>
      <c r="C657" t="s">
        <v>651</v>
      </c>
      <c r="D657">
        <v>74.900000000000006</v>
      </c>
      <c r="E657">
        <v>126</v>
      </c>
      <c r="F657">
        <v>0</v>
      </c>
      <c r="G657">
        <v>13.15</v>
      </c>
      <c r="H657">
        <v>650.95679810000001</v>
      </c>
      <c r="J657">
        <v>8</v>
      </c>
      <c r="K657">
        <v>55.2</v>
      </c>
      <c r="L657">
        <v>0</v>
      </c>
      <c r="M657">
        <v>94</v>
      </c>
      <c r="N657">
        <v>7.16</v>
      </c>
      <c r="O657">
        <v>94</v>
      </c>
      <c r="P657">
        <v>0.1</v>
      </c>
      <c r="Q657">
        <v>5245.4214190000002</v>
      </c>
      <c r="R657">
        <v>444</v>
      </c>
      <c r="S657">
        <v>2</v>
      </c>
      <c r="T657">
        <v>2</v>
      </c>
      <c r="U657">
        <v>0.749</v>
      </c>
      <c r="V657">
        <v>12.3</v>
      </c>
      <c r="W657" t="e">
        <f ca="1">Data_Completeness(LifeExpectancyData[[#This Row],[Life expectancy]:[Schooling]])</f>
        <v>#NAME?</v>
      </c>
    </row>
    <row r="658" spans="1:23" x14ac:dyDescent="0.25">
      <c r="A658" t="s">
        <v>685</v>
      </c>
      <c r="B658">
        <v>2000</v>
      </c>
      <c r="C658" t="s">
        <v>651</v>
      </c>
      <c r="D658">
        <v>74.7</v>
      </c>
      <c r="E658">
        <v>127</v>
      </c>
      <c r="F658">
        <v>0</v>
      </c>
      <c r="G658">
        <v>12.73</v>
      </c>
      <c r="H658">
        <v>649.39098709999996</v>
      </c>
      <c r="J658">
        <v>9</v>
      </c>
      <c r="K658">
        <v>54.7</v>
      </c>
      <c r="L658">
        <v>0</v>
      </c>
      <c r="M658">
        <v>94</v>
      </c>
      <c r="N658">
        <v>7.66</v>
      </c>
      <c r="O658">
        <v>93</v>
      </c>
      <c r="P658">
        <v>0.1</v>
      </c>
      <c r="Q658">
        <v>4919.6286899999996</v>
      </c>
      <c r="R658">
        <v>4426</v>
      </c>
      <c r="S658">
        <v>2.1</v>
      </c>
      <c r="T658">
        <v>2.1</v>
      </c>
      <c r="U658">
        <v>0.73899999999999999</v>
      </c>
      <c r="V658">
        <v>12.2</v>
      </c>
      <c r="W658" t="e">
        <f ca="1">Data_Completeness(LifeExpectancyData[[#This Row],[Life expectancy]:[Schooling]])</f>
        <v>#NAME?</v>
      </c>
    </row>
    <row r="659" spans="1:23" x14ac:dyDescent="0.25">
      <c r="A659" t="s">
        <v>686</v>
      </c>
      <c r="B659">
        <v>2015</v>
      </c>
      <c r="C659" t="s">
        <v>643</v>
      </c>
      <c r="D659">
        <v>79.099999999999994</v>
      </c>
      <c r="E659">
        <v>92</v>
      </c>
      <c r="F659">
        <v>1</v>
      </c>
      <c r="H659">
        <v>0</v>
      </c>
      <c r="I659">
        <v>99</v>
      </c>
      <c r="J659">
        <v>0</v>
      </c>
      <c r="K659">
        <v>61.4</v>
      </c>
      <c r="L659">
        <v>1</v>
      </c>
      <c r="M659">
        <v>99</v>
      </c>
      <c r="O659">
        <v>99</v>
      </c>
      <c r="P659">
        <v>0.1</v>
      </c>
      <c r="Q659">
        <v>762.26121799999999</v>
      </c>
      <c r="S659">
        <v>3.5</v>
      </c>
      <c r="T659">
        <v>3.3</v>
      </c>
      <c r="U659">
        <v>0.77300000000000002</v>
      </c>
      <c r="V659">
        <v>13.9</v>
      </c>
      <c r="W659" t="e">
        <f ca="1">Data_Completeness(LifeExpectancyData[[#This Row],[Life expectancy]:[Schooling]])</f>
        <v>#NAME?</v>
      </c>
    </row>
    <row r="660" spans="1:23" x14ac:dyDescent="0.25">
      <c r="A660" t="s">
        <v>686</v>
      </c>
      <c r="B660">
        <v>2014</v>
      </c>
      <c r="C660" t="s">
        <v>643</v>
      </c>
      <c r="D660">
        <v>79</v>
      </c>
      <c r="E660">
        <v>93</v>
      </c>
      <c r="F660">
        <v>1</v>
      </c>
      <c r="G660">
        <v>4.37</v>
      </c>
      <c r="H660">
        <v>13.669101899999999</v>
      </c>
      <c r="I660">
        <v>97</v>
      </c>
      <c r="J660">
        <v>0</v>
      </c>
      <c r="K660">
        <v>6.7</v>
      </c>
      <c r="L660">
        <v>1</v>
      </c>
      <c r="M660">
        <v>99</v>
      </c>
      <c r="N660">
        <v>11.6</v>
      </c>
      <c r="O660">
        <v>99</v>
      </c>
      <c r="P660">
        <v>0.1</v>
      </c>
      <c r="Q660">
        <v>75.519900000000007</v>
      </c>
      <c r="S660">
        <v>3.4</v>
      </c>
      <c r="T660">
        <v>3.3</v>
      </c>
      <c r="U660">
        <v>0.77200000000000002</v>
      </c>
      <c r="V660">
        <v>14</v>
      </c>
      <c r="W660" t="e">
        <f ca="1">Data_Completeness(LifeExpectancyData[[#This Row],[Life expectancy]:[Schooling]])</f>
        <v>#NAME?</v>
      </c>
    </row>
    <row r="661" spans="1:23" x14ac:dyDescent="0.25">
      <c r="A661" t="s">
        <v>686</v>
      </c>
      <c r="B661">
        <v>2013</v>
      </c>
      <c r="C661" t="s">
        <v>643</v>
      </c>
      <c r="D661">
        <v>78.7</v>
      </c>
      <c r="E661">
        <v>96</v>
      </c>
      <c r="F661">
        <v>1</v>
      </c>
      <c r="G661">
        <v>4.18</v>
      </c>
      <c r="H661">
        <v>95.675711759999999</v>
      </c>
      <c r="I661">
        <v>96</v>
      </c>
      <c r="J661">
        <v>0</v>
      </c>
      <c r="K661">
        <v>59.9</v>
      </c>
      <c r="L661">
        <v>1</v>
      </c>
      <c r="M661">
        <v>99</v>
      </c>
      <c r="N661">
        <v>9.48</v>
      </c>
      <c r="O661">
        <v>99</v>
      </c>
      <c r="P661">
        <v>0.1</v>
      </c>
      <c r="Q661">
        <v>676.15344000000005</v>
      </c>
      <c r="S661">
        <v>3.4</v>
      </c>
      <c r="T661">
        <v>3.3</v>
      </c>
      <c r="U661">
        <v>0.77300000000000002</v>
      </c>
      <c r="V661">
        <v>14.7</v>
      </c>
      <c r="W661" t="e">
        <f ca="1">Data_Completeness(LifeExpectancyData[[#This Row],[Life expectancy]:[Schooling]])</f>
        <v>#NAME?</v>
      </c>
    </row>
    <row r="662" spans="1:23" x14ac:dyDescent="0.25">
      <c r="A662" t="s">
        <v>686</v>
      </c>
      <c r="B662">
        <v>2012</v>
      </c>
      <c r="C662" t="s">
        <v>643</v>
      </c>
      <c r="D662">
        <v>78.7</v>
      </c>
      <c r="E662">
        <v>96</v>
      </c>
      <c r="F662">
        <v>1</v>
      </c>
      <c r="G662">
        <v>4.16</v>
      </c>
      <c r="H662">
        <v>742.19619920000002</v>
      </c>
      <c r="I662">
        <v>96</v>
      </c>
      <c r="J662">
        <v>0</v>
      </c>
      <c r="K662">
        <v>59.2</v>
      </c>
      <c r="L662">
        <v>1</v>
      </c>
      <c r="M662">
        <v>98</v>
      </c>
      <c r="N662">
        <v>8.59</v>
      </c>
      <c r="O662">
        <v>99</v>
      </c>
      <c r="P662">
        <v>0.1</v>
      </c>
      <c r="Q662">
        <v>6425.9411190000001</v>
      </c>
      <c r="S662">
        <v>3.4</v>
      </c>
      <c r="T662">
        <v>3.2</v>
      </c>
      <c r="U662">
        <v>0.77800000000000002</v>
      </c>
      <c r="V662">
        <v>15.7</v>
      </c>
      <c r="W662" t="e">
        <f ca="1">Data_Completeness(LifeExpectancyData[[#This Row],[Life expectancy]:[Schooling]])</f>
        <v>#NAME?</v>
      </c>
    </row>
    <row r="663" spans="1:23" x14ac:dyDescent="0.25">
      <c r="A663" t="s">
        <v>686</v>
      </c>
      <c r="B663">
        <v>2011</v>
      </c>
      <c r="C663" t="s">
        <v>643</v>
      </c>
      <c r="D663">
        <v>78.8</v>
      </c>
      <c r="E663">
        <v>92</v>
      </c>
      <c r="F663">
        <v>1</v>
      </c>
      <c r="G663">
        <v>4.1399999999999997</v>
      </c>
      <c r="H663">
        <v>102.0645784</v>
      </c>
      <c r="I663">
        <v>96</v>
      </c>
      <c r="J663">
        <v>0</v>
      </c>
      <c r="K663">
        <v>58.4</v>
      </c>
      <c r="L663">
        <v>1</v>
      </c>
      <c r="M663">
        <v>99</v>
      </c>
      <c r="N663">
        <v>1.6</v>
      </c>
      <c r="O663">
        <v>97</v>
      </c>
      <c r="P663">
        <v>0.1</v>
      </c>
      <c r="Q663">
        <v>675.92435999999998</v>
      </c>
      <c r="S663">
        <v>3.4</v>
      </c>
      <c r="T663">
        <v>3.2</v>
      </c>
      <c r="U663">
        <v>0.78</v>
      </c>
      <c r="V663">
        <v>16.5</v>
      </c>
      <c r="W663" t="e">
        <f ca="1">Data_Completeness(LifeExpectancyData[[#This Row],[Life expectancy]:[Schooling]])</f>
        <v>#NAME?</v>
      </c>
    </row>
    <row r="664" spans="1:23" x14ac:dyDescent="0.25">
      <c r="A664" t="s">
        <v>686</v>
      </c>
      <c r="B664">
        <v>2010</v>
      </c>
      <c r="C664" t="s">
        <v>643</v>
      </c>
      <c r="D664">
        <v>78</v>
      </c>
      <c r="E664">
        <v>98</v>
      </c>
      <c r="F664">
        <v>1</v>
      </c>
      <c r="G664">
        <v>4.13</v>
      </c>
      <c r="H664">
        <v>787.28081629999997</v>
      </c>
      <c r="I664">
        <v>96</v>
      </c>
      <c r="J664">
        <v>0</v>
      </c>
      <c r="K664">
        <v>57.7</v>
      </c>
      <c r="L664">
        <v>1</v>
      </c>
      <c r="M664">
        <v>99</v>
      </c>
      <c r="N664">
        <v>1.19</v>
      </c>
      <c r="O664">
        <v>96</v>
      </c>
      <c r="P664">
        <v>0.1</v>
      </c>
      <c r="Q664">
        <v>5676.1414299999997</v>
      </c>
      <c r="S664">
        <v>3.4</v>
      </c>
      <c r="T664">
        <v>3.2</v>
      </c>
      <c r="U664">
        <v>0.78400000000000003</v>
      </c>
      <c r="V664">
        <v>17.600000000000001</v>
      </c>
      <c r="W664" t="e">
        <f ca="1">Data_Completeness(LifeExpectancyData[[#This Row],[Life expectancy]:[Schooling]])</f>
        <v>#NAME?</v>
      </c>
    </row>
    <row r="665" spans="1:23" x14ac:dyDescent="0.25">
      <c r="A665" t="s">
        <v>686</v>
      </c>
      <c r="B665">
        <v>2009</v>
      </c>
      <c r="C665" t="s">
        <v>643</v>
      </c>
      <c r="D665">
        <v>78.099999999999994</v>
      </c>
      <c r="E665">
        <v>11</v>
      </c>
      <c r="F665">
        <v>1</v>
      </c>
      <c r="G665">
        <v>4.01</v>
      </c>
      <c r="H665">
        <v>818.87710159999995</v>
      </c>
      <c r="I665">
        <v>96</v>
      </c>
      <c r="J665">
        <v>0</v>
      </c>
      <c r="K665">
        <v>56.9</v>
      </c>
      <c r="L665">
        <v>1</v>
      </c>
      <c r="M665">
        <v>99</v>
      </c>
      <c r="N665">
        <v>11.78</v>
      </c>
      <c r="O665">
        <v>96</v>
      </c>
      <c r="P665">
        <v>0.1</v>
      </c>
      <c r="Q665">
        <v>5484.7763000000004</v>
      </c>
      <c r="S665">
        <v>3.4</v>
      </c>
      <c r="T665">
        <v>3.2</v>
      </c>
      <c r="U665">
        <v>0.78200000000000003</v>
      </c>
      <c r="V665">
        <v>17.7</v>
      </c>
      <c r="W665" t="e">
        <f ca="1">Data_Completeness(LifeExpectancyData[[#This Row],[Life expectancy]:[Schooling]])</f>
        <v>#NAME?</v>
      </c>
    </row>
    <row r="666" spans="1:23" x14ac:dyDescent="0.25">
      <c r="A666" t="s">
        <v>686</v>
      </c>
      <c r="B666">
        <v>2008</v>
      </c>
      <c r="C666" t="s">
        <v>643</v>
      </c>
      <c r="D666">
        <v>77.900000000000006</v>
      </c>
      <c r="E666">
        <v>12</v>
      </c>
      <c r="F666">
        <v>1</v>
      </c>
      <c r="G666">
        <v>4.26</v>
      </c>
      <c r="H666">
        <v>708.61579659999995</v>
      </c>
      <c r="I666">
        <v>95</v>
      </c>
      <c r="J666">
        <v>0</v>
      </c>
      <c r="K666">
        <v>56.2</v>
      </c>
      <c r="L666">
        <v>1</v>
      </c>
      <c r="M666">
        <v>99</v>
      </c>
      <c r="N666">
        <v>1.79</v>
      </c>
      <c r="O666">
        <v>95</v>
      </c>
      <c r="P666">
        <v>0.1</v>
      </c>
      <c r="Q666">
        <v>5376.4476219999997</v>
      </c>
      <c r="S666">
        <v>3.4</v>
      </c>
      <c r="T666">
        <v>3.2</v>
      </c>
      <c r="U666">
        <v>0.77100000000000002</v>
      </c>
      <c r="V666">
        <v>17.100000000000001</v>
      </c>
      <c r="W666" t="e">
        <f ca="1">Data_Completeness(LifeExpectancyData[[#This Row],[Life expectancy]:[Schooling]])</f>
        <v>#NAME?</v>
      </c>
    </row>
    <row r="667" spans="1:23" x14ac:dyDescent="0.25">
      <c r="A667" t="s">
        <v>686</v>
      </c>
      <c r="B667">
        <v>2007</v>
      </c>
      <c r="C667" t="s">
        <v>643</v>
      </c>
      <c r="D667">
        <v>78.099999999999994</v>
      </c>
      <c r="E667">
        <v>14</v>
      </c>
      <c r="F667">
        <v>1</v>
      </c>
      <c r="G667">
        <v>4.13</v>
      </c>
      <c r="H667">
        <v>750.71476410000002</v>
      </c>
      <c r="I667">
        <v>93</v>
      </c>
      <c r="J667">
        <v>0</v>
      </c>
      <c r="K667">
        <v>55.4</v>
      </c>
      <c r="L667">
        <v>1</v>
      </c>
      <c r="M667">
        <v>99</v>
      </c>
      <c r="N667">
        <v>1.42</v>
      </c>
      <c r="O667">
        <v>93</v>
      </c>
      <c r="P667">
        <v>0.1</v>
      </c>
      <c r="Q667">
        <v>5184.4942270000001</v>
      </c>
      <c r="S667">
        <v>3.4</v>
      </c>
      <c r="T667">
        <v>3.2</v>
      </c>
      <c r="U667">
        <v>0.754</v>
      </c>
      <c r="V667">
        <v>16</v>
      </c>
      <c r="W667" t="e">
        <f ca="1">Data_Completeness(LifeExpectancyData[[#This Row],[Life expectancy]:[Schooling]])</f>
        <v>#NAME?</v>
      </c>
    </row>
    <row r="668" spans="1:23" x14ac:dyDescent="0.25">
      <c r="A668" t="s">
        <v>686</v>
      </c>
      <c r="B668">
        <v>2006</v>
      </c>
      <c r="C668" t="s">
        <v>643</v>
      </c>
      <c r="D668">
        <v>78</v>
      </c>
      <c r="E668">
        <v>14</v>
      </c>
      <c r="F668">
        <v>1</v>
      </c>
      <c r="G668">
        <v>4.17</v>
      </c>
      <c r="H668">
        <v>523.47242840000001</v>
      </c>
      <c r="I668">
        <v>89</v>
      </c>
      <c r="J668">
        <v>0</v>
      </c>
      <c r="K668">
        <v>54.6</v>
      </c>
      <c r="L668">
        <v>1</v>
      </c>
      <c r="M668">
        <v>99</v>
      </c>
      <c r="N668">
        <v>7.67</v>
      </c>
      <c r="O668">
        <v>89</v>
      </c>
      <c r="P668">
        <v>0.1</v>
      </c>
      <c r="Q668">
        <v>4669.6916000000001</v>
      </c>
      <c r="S668">
        <v>3.4</v>
      </c>
      <c r="T668">
        <v>3.2</v>
      </c>
      <c r="U668">
        <v>0.73199999999999998</v>
      </c>
      <c r="V668">
        <v>14.7</v>
      </c>
      <c r="W668" t="e">
        <f ca="1">Data_Completeness(LifeExpectancyData[[#This Row],[Life expectancy]:[Schooling]])</f>
        <v>#NAME?</v>
      </c>
    </row>
    <row r="669" spans="1:23" x14ac:dyDescent="0.25">
      <c r="A669" t="s">
        <v>686</v>
      </c>
      <c r="B669">
        <v>2005</v>
      </c>
      <c r="C669" t="s">
        <v>643</v>
      </c>
      <c r="D669">
        <v>77.2</v>
      </c>
      <c r="E669">
        <v>19</v>
      </c>
      <c r="F669">
        <v>1</v>
      </c>
      <c r="G669">
        <v>4.4800000000000004</v>
      </c>
      <c r="H669">
        <v>518.93592209999997</v>
      </c>
      <c r="I669">
        <v>95</v>
      </c>
      <c r="J669">
        <v>0</v>
      </c>
      <c r="K669">
        <v>53.8</v>
      </c>
      <c r="L669">
        <v>1</v>
      </c>
      <c r="M669">
        <v>99</v>
      </c>
      <c r="N669">
        <v>9.39</v>
      </c>
      <c r="O669">
        <v>89</v>
      </c>
      <c r="P669">
        <v>0.1</v>
      </c>
      <c r="Q669">
        <v>3779.5770000000002</v>
      </c>
      <c r="S669">
        <v>3.4</v>
      </c>
      <c r="T669">
        <v>3.3</v>
      </c>
      <c r="U669">
        <v>0.71899999999999997</v>
      </c>
      <c r="V669">
        <v>14.2</v>
      </c>
      <c r="W669" t="e">
        <f ca="1">Data_Completeness(LifeExpectancyData[[#This Row],[Life expectancy]:[Schooling]])</f>
        <v>#NAME?</v>
      </c>
    </row>
    <row r="670" spans="1:23" x14ac:dyDescent="0.25">
      <c r="A670" t="s">
        <v>686</v>
      </c>
      <c r="B670">
        <v>2004</v>
      </c>
      <c r="C670" t="s">
        <v>643</v>
      </c>
      <c r="D670">
        <v>77.3</v>
      </c>
      <c r="E670">
        <v>17</v>
      </c>
      <c r="F670">
        <v>1</v>
      </c>
      <c r="G670">
        <v>4.38</v>
      </c>
      <c r="H670">
        <v>4.4842545789999999</v>
      </c>
      <c r="I670">
        <v>99</v>
      </c>
      <c r="J670">
        <v>0</v>
      </c>
      <c r="K670">
        <v>53</v>
      </c>
      <c r="L670">
        <v>1</v>
      </c>
      <c r="M670">
        <v>98</v>
      </c>
      <c r="N670">
        <v>6.14</v>
      </c>
      <c r="O670">
        <v>88</v>
      </c>
      <c r="P670">
        <v>0.1</v>
      </c>
      <c r="Q670">
        <v>339.71625599999999</v>
      </c>
      <c r="S670">
        <v>3.4</v>
      </c>
      <c r="T670">
        <v>3.3</v>
      </c>
      <c r="U670">
        <v>0.70499999999999996</v>
      </c>
      <c r="V670">
        <v>13.2</v>
      </c>
      <c r="W670" t="e">
        <f ca="1">Data_Completeness(LifeExpectancyData[[#This Row],[Life expectancy]:[Schooling]])</f>
        <v>#NAME?</v>
      </c>
    </row>
    <row r="671" spans="1:23" x14ac:dyDescent="0.25">
      <c r="A671" t="s">
        <v>686</v>
      </c>
      <c r="B671">
        <v>2003</v>
      </c>
      <c r="C671" t="s">
        <v>643</v>
      </c>
      <c r="D671">
        <v>77.400000000000006</v>
      </c>
      <c r="E671">
        <v>18</v>
      </c>
      <c r="F671">
        <v>1</v>
      </c>
      <c r="G671">
        <v>4.3899999999999997</v>
      </c>
      <c r="H671">
        <v>60.341451239999998</v>
      </c>
      <c r="I671">
        <v>99</v>
      </c>
      <c r="J671">
        <v>0</v>
      </c>
      <c r="K671">
        <v>52.1</v>
      </c>
      <c r="L671">
        <v>1</v>
      </c>
      <c r="M671">
        <v>98</v>
      </c>
      <c r="N671">
        <v>6.31</v>
      </c>
      <c r="O671">
        <v>72</v>
      </c>
      <c r="P671">
        <v>0.1</v>
      </c>
      <c r="Q671">
        <v>3192.6693780000001</v>
      </c>
      <c r="S671">
        <v>3.5</v>
      </c>
      <c r="T671">
        <v>3.3</v>
      </c>
      <c r="U671">
        <v>0.69399999999999995</v>
      </c>
      <c r="V671">
        <v>12.9</v>
      </c>
      <c r="W671" t="e">
        <f ca="1">Data_Completeness(LifeExpectancyData[[#This Row],[Life expectancy]:[Schooling]])</f>
        <v>#NAME?</v>
      </c>
    </row>
    <row r="672" spans="1:23" x14ac:dyDescent="0.25">
      <c r="A672" t="s">
        <v>686</v>
      </c>
      <c r="B672">
        <v>2002</v>
      </c>
      <c r="C672" t="s">
        <v>643</v>
      </c>
      <c r="D672">
        <v>77.7</v>
      </c>
      <c r="E672">
        <v>19</v>
      </c>
      <c r="F672">
        <v>1</v>
      </c>
      <c r="G672">
        <v>4.0999999999999996</v>
      </c>
      <c r="H672">
        <v>334.76721070000002</v>
      </c>
      <c r="I672">
        <v>98</v>
      </c>
      <c r="J672">
        <v>0</v>
      </c>
      <c r="K672">
        <v>51.3</v>
      </c>
      <c r="L672">
        <v>1</v>
      </c>
      <c r="M672">
        <v>98</v>
      </c>
      <c r="N672">
        <v>6.5</v>
      </c>
      <c r="O672">
        <v>99</v>
      </c>
      <c r="P672">
        <v>0.1</v>
      </c>
      <c r="Q672">
        <v>2994.3399880000002</v>
      </c>
      <c r="S672">
        <v>3.5</v>
      </c>
      <c r="T672">
        <v>3.3</v>
      </c>
      <c r="U672">
        <v>0.69199999999999995</v>
      </c>
      <c r="V672">
        <v>12.5</v>
      </c>
      <c r="W672" t="e">
        <f ca="1">Data_Completeness(LifeExpectancyData[[#This Row],[Life expectancy]:[Schooling]])</f>
        <v>#NAME?</v>
      </c>
    </row>
    <row r="673" spans="1:23" x14ac:dyDescent="0.25">
      <c r="A673" t="s">
        <v>686</v>
      </c>
      <c r="B673">
        <v>2001</v>
      </c>
      <c r="C673" t="s">
        <v>643</v>
      </c>
      <c r="D673">
        <v>76.7</v>
      </c>
      <c r="E673">
        <v>115</v>
      </c>
      <c r="F673">
        <v>1</v>
      </c>
      <c r="G673">
        <v>4.04</v>
      </c>
      <c r="H673">
        <v>322.58631489999999</v>
      </c>
      <c r="I673">
        <v>98</v>
      </c>
      <c r="J673">
        <v>0</v>
      </c>
      <c r="K673">
        <v>5.4</v>
      </c>
      <c r="L673">
        <v>1</v>
      </c>
      <c r="M673">
        <v>99</v>
      </c>
      <c r="N673">
        <v>6.27</v>
      </c>
      <c r="O673">
        <v>98</v>
      </c>
      <c r="P673">
        <v>0.1</v>
      </c>
      <c r="Q673">
        <v>2832.188893</v>
      </c>
      <c r="S673">
        <v>3.6</v>
      </c>
      <c r="T673">
        <v>3.4</v>
      </c>
      <c r="U673">
        <v>0.68600000000000005</v>
      </c>
      <c r="V673">
        <v>12.3</v>
      </c>
      <c r="W673" t="e">
        <f ca="1">Data_Completeness(LifeExpectancyData[[#This Row],[Life expectancy]:[Schooling]])</f>
        <v>#NAME?</v>
      </c>
    </row>
    <row r="674" spans="1:23" x14ac:dyDescent="0.25">
      <c r="A674" t="s">
        <v>686</v>
      </c>
      <c r="B674">
        <v>2000</v>
      </c>
      <c r="C674" t="s">
        <v>643</v>
      </c>
      <c r="D674">
        <v>76.900000000000006</v>
      </c>
      <c r="E674">
        <v>115</v>
      </c>
      <c r="F674">
        <v>1</v>
      </c>
      <c r="G674">
        <v>3.92</v>
      </c>
      <c r="H674">
        <v>49.340077559999997</v>
      </c>
      <c r="I674">
        <v>98</v>
      </c>
      <c r="J674">
        <v>0</v>
      </c>
      <c r="K674">
        <v>49.4</v>
      </c>
      <c r="L674">
        <v>1</v>
      </c>
      <c r="M674">
        <v>98</v>
      </c>
      <c r="N674">
        <v>6.7</v>
      </c>
      <c r="O674">
        <v>95</v>
      </c>
      <c r="P674">
        <v>0.1</v>
      </c>
      <c r="Q674">
        <v>2741.1154200000001</v>
      </c>
      <c r="S674">
        <v>3.6</v>
      </c>
      <c r="T674">
        <v>3.4</v>
      </c>
      <c r="U674">
        <v>0.67900000000000005</v>
      </c>
      <c r="V674">
        <v>12.1</v>
      </c>
      <c r="W674" t="e">
        <f ca="1">Data_Completeness(LifeExpectancyData[[#This Row],[Life expectancy]:[Schooling]])</f>
        <v>#NAME?</v>
      </c>
    </row>
    <row r="675" spans="1:23" x14ac:dyDescent="0.25">
      <c r="A675" t="s">
        <v>687</v>
      </c>
      <c r="B675">
        <v>2015</v>
      </c>
      <c r="C675" t="s">
        <v>651</v>
      </c>
      <c r="D675">
        <v>85</v>
      </c>
      <c r="E675">
        <v>52</v>
      </c>
      <c r="F675">
        <v>0</v>
      </c>
      <c r="H675">
        <v>0</v>
      </c>
      <c r="I675">
        <v>97</v>
      </c>
      <c r="J675">
        <v>0</v>
      </c>
      <c r="K675">
        <v>6.3</v>
      </c>
      <c r="L675">
        <v>0</v>
      </c>
      <c r="M675">
        <v>97</v>
      </c>
      <c r="O675">
        <v>97</v>
      </c>
      <c r="P675">
        <v>0.1</v>
      </c>
      <c r="Q675">
        <v>2375.1127000000001</v>
      </c>
      <c r="R675">
        <v>116985</v>
      </c>
      <c r="S675">
        <v>1</v>
      </c>
      <c r="T675">
        <v>1</v>
      </c>
      <c r="U675">
        <v>0.85399999999999998</v>
      </c>
      <c r="V675">
        <v>14.3</v>
      </c>
      <c r="W675" t="e">
        <f ca="1">Data_Completeness(LifeExpectancyData[[#This Row],[Life expectancy]:[Schooling]])</f>
        <v>#NAME?</v>
      </c>
    </row>
    <row r="676" spans="1:23" x14ac:dyDescent="0.25">
      <c r="A676" t="s">
        <v>687</v>
      </c>
      <c r="B676">
        <v>2014</v>
      </c>
      <c r="C676" t="s">
        <v>651</v>
      </c>
      <c r="D676">
        <v>83</v>
      </c>
      <c r="E676">
        <v>53</v>
      </c>
      <c r="F676">
        <v>0</v>
      </c>
      <c r="G676">
        <v>0.01</v>
      </c>
      <c r="H676">
        <v>207.30419359999999</v>
      </c>
      <c r="I676">
        <v>96</v>
      </c>
      <c r="J676">
        <v>10</v>
      </c>
      <c r="K676">
        <v>59.8</v>
      </c>
      <c r="L676">
        <v>0</v>
      </c>
      <c r="M676">
        <v>99</v>
      </c>
      <c r="N676">
        <v>7.37</v>
      </c>
      <c r="O676">
        <v>99</v>
      </c>
      <c r="P676">
        <v>0.1</v>
      </c>
      <c r="Q676">
        <v>2734.88382</v>
      </c>
      <c r="R676">
        <v>115239</v>
      </c>
      <c r="S676">
        <v>0.9</v>
      </c>
      <c r="T676">
        <v>1</v>
      </c>
      <c r="U676">
        <v>0.85</v>
      </c>
      <c r="V676">
        <v>14</v>
      </c>
      <c r="W676" t="e">
        <f ca="1">Data_Completeness(LifeExpectancyData[[#This Row],[Life expectancy]:[Schooling]])</f>
        <v>#NAME?</v>
      </c>
    </row>
    <row r="677" spans="1:23" x14ac:dyDescent="0.25">
      <c r="A677" t="s">
        <v>687</v>
      </c>
      <c r="B677">
        <v>2013</v>
      </c>
      <c r="C677" t="s">
        <v>651</v>
      </c>
      <c r="D677">
        <v>81</v>
      </c>
      <c r="E677">
        <v>54</v>
      </c>
      <c r="F677">
        <v>0</v>
      </c>
      <c r="G677">
        <v>9.0399999999999991</v>
      </c>
      <c r="H677">
        <v>212.08592590000001</v>
      </c>
      <c r="I677">
        <v>96</v>
      </c>
      <c r="J677">
        <v>0</v>
      </c>
      <c r="K677">
        <v>59.2</v>
      </c>
      <c r="L677">
        <v>0</v>
      </c>
      <c r="M677">
        <v>99</v>
      </c>
      <c r="N677">
        <v>7.46</v>
      </c>
      <c r="O677">
        <v>99</v>
      </c>
      <c r="P677">
        <v>0.1</v>
      </c>
      <c r="Q677">
        <v>2797.9673600000001</v>
      </c>
      <c r="R677">
        <v>1143896</v>
      </c>
      <c r="S677">
        <v>0.9</v>
      </c>
      <c r="T677">
        <v>1</v>
      </c>
      <c r="U677">
        <v>0.85</v>
      </c>
      <c r="V677">
        <v>13.8</v>
      </c>
      <c r="W677" t="e">
        <f ca="1">Data_Completeness(LifeExpectancyData[[#This Row],[Life expectancy]:[Schooling]])</f>
        <v>#NAME?</v>
      </c>
    </row>
    <row r="678" spans="1:23" x14ac:dyDescent="0.25">
      <c r="A678" t="s">
        <v>687</v>
      </c>
      <c r="B678">
        <v>2012</v>
      </c>
      <c r="C678" t="s">
        <v>651</v>
      </c>
      <c r="D678">
        <v>80</v>
      </c>
      <c r="E678">
        <v>56</v>
      </c>
      <c r="F678">
        <v>0</v>
      </c>
      <c r="G678">
        <v>10.55</v>
      </c>
      <c r="H678">
        <v>2159.7562050000001</v>
      </c>
      <c r="I678">
        <v>96</v>
      </c>
      <c r="J678">
        <v>1</v>
      </c>
      <c r="K678">
        <v>58.7</v>
      </c>
      <c r="L678">
        <v>0</v>
      </c>
      <c r="M678">
        <v>99</v>
      </c>
      <c r="N678">
        <v>7.44</v>
      </c>
      <c r="O678">
        <v>99</v>
      </c>
      <c r="P678">
        <v>0.1</v>
      </c>
      <c r="Q678">
        <v>28951.155559999999</v>
      </c>
      <c r="R678">
        <v>113562</v>
      </c>
      <c r="S678">
        <v>0.9</v>
      </c>
      <c r="T678">
        <v>1</v>
      </c>
      <c r="U678">
        <v>0.85</v>
      </c>
      <c r="V678">
        <v>13.8</v>
      </c>
      <c r="W678" t="e">
        <f ca="1">Data_Completeness(LifeExpectancyData[[#This Row],[Life expectancy]:[Schooling]])</f>
        <v>#NAME?</v>
      </c>
    </row>
    <row r="679" spans="1:23" x14ac:dyDescent="0.25">
      <c r="A679" t="s">
        <v>687</v>
      </c>
      <c r="B679">
        <v>2011</v>
      </c>
      <c r="C679" t="s">
        <v>651</v>
      </c>
      <c r="D679">
        <v>79.7</v>
      </c>
      <c r="E679">
        <v>57</v>
      </c>
      <c r="F679">
        <v>0</v>
      </c>
      <c r="G679">
        <v>10.69</v>
      </c>
      <c r="H679">
        <v>2443.3250280000002</v>
      </c>
      <c r="I679">
        <v>96</v>
      </c>
      <c r="J679">
        <v>0</v>
      </c>
      <c r="K679">
        <v>58.3</v>
      </c>
      <c r="L679">
        <v>0</v>
      </c>
      <c r="M679">
        <v>99</v>
      </c>
      <c r="N679">
        <v>7.54</v>
      </c>
      <c r="O679">
        <v>99</v>
      </c>
      <c r="P679">
        <v>0.1</v>
      </c>
      <c r="Q679">
        <v>32233.83942</v>
      </c>
      <c r="R679">
        <v>1124835</v>
      </c>
      <c r="S679">
        <v>0.9</v>
      </c>
      <c r="T679">
        <v>1</v>
      </c>
      <c r="U679">
        <v>0.84699999999999998</v>
      </c>
      <c r="V679">
        <v>13.8</v>
      </c>
      <c r="W679" t="e">
        <f ca="1">Data_Completeness(LifeExpectancyData[[#This Row],[Life expectancy]:[Schooling]])</f>
        <v>#NAME?</v>
      </c>
    </row>
    <row r="680" spans="1:23" x14ac:dyDescent="0.25">
      <c r="A680" t="s">
        <v>687</v>
      </c>
      <c r="B680">
        <v>2010</v>
      </c>
      <c r="C680" t="s">
        <v>651</v>
      </c>
      <c r="D680">
        <v>79.5</v>
      </c>
      <c r="E680">
        <v>59</v>
      </c>
      <c r="F680">
        <v>0</v>
      </c>
      <c r="G680">
        <v>11.32</v>
      </c>
      <c r="H680">
        <v>283.33002579999999</v>
      </c>
      <c r="I680">
        <v>96</v>
      </c>
      <c r="J680">
        <v>18</v>
      </c>
      <c r="K680">
        <v>57.8</v>
      </c>
      <c r="L680">
        <v>0</v>
      </c>
      <c r="M680">
        <v>99</v>
      </c>
      <c r="N680">
        <v>7.23</v>
      </c>
      <c r="O680">
        <v>99</v>
      </c>
      <c r="P680">
        <v>0.1</v>
      </c>
      <c r="Q680">
        <v>3818.46396</v>
      </c>
      <c r="R680">
        <v>111267</v>
      </c>
      <c r="S680">
        <v>0.9</v>
      </c>
      <c r="T680">
        <v>1</v>
      </c>
      <c r="U680">
        <v>0.85299999999999998</v>
      </c>
      <c r="V680">
        <v>14.6</v>
      </c>
      <c r="W680" t="e">
        <f ca="1">Data_Completeness(LifeExpectancyData[[#This Row],[Life expectancy]:[Schooling]])</f>
        <v>#NAME?</v>
      </c>
    </row>
    <row r="681" spans="1:23" x14ac:dyDescent="0.25">
      <c r="A681" t="s">
        <v>687</v>
      </c>
      <c r="B681">
        <v>2009</v>
      </c>
      <c r="C681" t="s">
        <v>651</v>
      </c>
      <c r="D681">
        <v>79.3</v>
      </c>
      <c r="E681">
        <v>6</v>
      </c>
      <c r="F681">
        <v>0</v>
      </c>
      <c r="G681">
        <v>10.8</v>
      </c>
      <c r="H681">
        <v>230.25241840000001</v>
      </c>
      <c r="I681">
        <v>96</v>
      </c>
      <c r="J681">
        <v>0</v>
      </c>
      <c r="K681">
        <v>57.3</v>
      </c>
      <c r="L681">
        <v>0</v>
      </c>
      <c r="M681">
        <v>99</v>
      </c>
      <c r="N681">
        <v>7.4</v>
      </c>
      <c r="O681">
        <v>99</v>
      </c>
      <c r="P681">
        <v>0.1</v>
      </c>
      <c r="Q681">
        <v>3215.8159000000001</v>
      </c>
      <c r="R681">
        <v>19876</v>
      </c>
      <c r="S681">
        <v>0.9</v>
      </c>
      <c r="T681">
        <v>1</v>
      </c>
      <c r="U681">
        <v>0.84899999999999998</v>
      </c>
      <c r="V681">
        <v>14.1</v>
      </c>
      <c r="W681" t="e">
        <f ca="1">Data_Completeness(LifeExpectancyData[[#This Row],[Life expectancy]:[Schooling]])</f>
        <v>#NAME?</v>
      </c>
    </row>
    <row r="682" spans="1:23" x14ac:dyDescent="0.25">
      <c r="A682" t="s">
        <v>687</v>
      </c>
      <c r="B682">
        <v>2008</v>
      </c>
      <c r="C682" t="s">
        <v>651</v>
      </c>
      <c r="D682">
        <v>79.099999999999994</v>
      </c>
      <c r="E682">
        <v>62</v>
      </c>
      <c r="F682">
        <v>0</v>
      </c>
      <c r="G682">
        <v>12.01</v>
      </c>
      <c r="H682">
        <v>239.64099379999999</v>
      </c>
      <c r="I682">
        <v>93</v>
      </c>
      <c r="J682">
        <v>1</v>
      </c>
      <c r="K682">
        <v>56.8</v>
      </c>
      <c r="L682">
        <v>0</v>
      </c>
      <c r="M682">
        <v>97</v>
      </c>
      <c r="N682">
        <v>6.89</v>
      </c>
      <c r="O682">
        <v>97</v>
      </c>
      <c r="P682">
        <v>0.1</v>
      </c>
      <c r="Q682">
        <v>3539.7487999999998</v>
      </c>
      <c r="R682">
        <v>181563</v>
      </c>
      <c r="S682">
        <v>0.9</v>
      </c>
      <c r="T682">
        <v>1</v>
      </c>
      <c r="U682">
        <v>0.84399999999999997</v>
      </c>
      <c r="V682">
        <v>13.7</v>
      </c>
      <c r="W682" t="e">
        <f ca="1">Data_Completeness(LifeExpectancyData[[#This Row],[Life expectancy]:[Schooling]])</f>
        <v>#NAME?</v>
      </c>
    </row>
    <row r="683" spans="1:23" x14ac:dyDescent="0.25">
      <c r="A683" t="s">
        <v>687</v>
      </c>
      <c r="B683">
        <v>2007</v>
      </c>
      <c r="C683" t="s">
        <v>651</v>
      </c>
      <c r="D683">
        <v>78.900000000000006</v>
      </c>
      <c r="E683">
        <v>63</v>
      </c>
      <c r="F683">
        <v>0</v>
      </c>
      <c r="G683">
        <v>11.56</v>
      </c>
      <c r="H683">
        <v>1958.525877</v>
      </c>
      <c r="I683">
        <v>93</v>
      </c>
      <c r="J683">
        <v>0</v>
      </c>
      <c r="K683">
        <v>56.3</v>
      </c>
      <c r="L683">
        <v>0</v>
      </c>
      <c r="M683">
        <v>97</v>
      </c>
      <c r="N683">
        <v>6.5</v>
      </c>
      <c r="O683">
        <v>97</v>
      </c>
      <c r="P683">
        <v>0.1</v>
      </c>
      <c r="Q683">
        <v>31386.63265</v>
      </c>
      <c r="R683">
        <v>163712</v>
      </c>
      <c r="S683">
        <v>0.9</v>
      </c>
      <c r="T683">
        <v>1</v>
      </c>
      <c r="U683">
        <v>0.83599999999999997</v>
      </c>
      <c r="V683">
        <v>13.5</v>
      </c>
      <c r="W683" t="e">
        <f ca="1">Data_Completeness(LifeExpectancyData[[#This Row],[Life expectancy]:[Schooling]])</f>
        <v>#NAME?</v>
      </c>
    </row>
    <row r="684" spans="1:23" x14ac:dyDescent="0.25">
      <c r="A684" t="s">
        <v>687</v>
      </c>
      <c r="B684">
        <v>2006</v>
      </c>
      <c r="C684" t="s">
        <v>651</v>
      </c>
      <c r="D684">
        <v>78.8</v>
      </c>
      <c r="E684">
        <v>64</v>
      </c>
      <c r="F684">
        <v>0</v>
      </c>
      <c r="G684">
        <v>11.47</v>
      </c>
      <c r="H684">
        <v>1700.8415339999999</v>
      </c>
      <c r="I684">
        <v>93</v>
      </c>
      <c r="J684">
        <v>0</v>
      </c>
      <c r="K684">
        <v>55.8</v>
      </c>
      <c r="L684">
        <v>0</v>
      </c>
      <c r="M684">
        <v>97</v>
      </c>
      <c r="N684">
        <v>6.28</v>
      </c>
      <c r="O684">
        <v>97</v>
      </c>
      <c r="P684">
        <v>0.1</v>
      </c>
      <c r="Q684">
        <v>27169.992559999999</v>
      </c>
      <c r="R684">
        <v>14559</v>
      </c>
      <c r="S684">
        <v>0.9</v>
      </c>
      <c r="T684">
        <v>1</v>
      </c>
      <c r="U684">
        <v>0.82899999999999996</v>
      </c>
      <c r="V684">
        <v>13.4</v>
      </c>
      <c r="W684" t="e">
        <f ca="1">Data_Completeness(LifeExpectancyData[[#This Row],[Life expectancy]:[Schooling]])</f>
        <v>#NAME?</v>
      </c>
    </row>
    <row r="685" spans="1:23" x14ac:dyDescent="0.25">
      <c r="A685" t="s">
        <v>687</v>
      </c>
      <c r="B685">
        <v>2005</v>
      </c>
      <c r="C685" t="s">
        <v>651</v>
      </c>
      <c r="D685">
        <v>78.7</v>
      </c>
      <c r="E685">
        <v>65</v>
      </c>
      <c r="F685">
        <v>0</v>
      </c>
      <c r="G685">
        <v>11.41</v>
      </c>
      <c r="H685">
        <v>1562.5208270000001</v>
      </c>
      <c r="I685">
        <v>88</v>
      </c>
      <c r="J685">
        <v>1</v>
      </c>
      <c r="K685">
        <v>55.3</v>
      </c>
      <c r="L685">
        <v>0</v>
      </c>
      <c r="M685">
        <v>98</v>
      </c>
      <c r="N685">
        <v>6.37</v>
      </c>
      <c r="O685">
        <v>98</v>
      </c>
      <c r="P685">
        <v>0.1</v>
      </c>
      <c r="Q685">
        <v>25324.486659999999</v>
      </c>
      <c r="R685">
        <v>127658</v>
      </c>
      <c r="S685">
        <v>0.9</v>
      </c>
      <c r="T685">
        <v>1</v>
      </c>
      <c r="U685">
        <v>0.82599999999999996</v>
      </c>
      <c r="V685">
        <v>13.5</v>
      </c>
      <c r="W685" t="e">
        <f ca="1">Data_Completeness(LifeExpectancyData[[#This Row],[Life expectancy]:[Schooling]])</f>
        <v>#NAME?</v>
      </c>
    </row>
    <row r="686" spans="1:23" x14ac:dyDescent="0.25">
      <c r="A686" t="s">
        <v>687</v>
      </c>
      <c r="B686">
        <v>2004</v>
      </c>
      <c r="C686" t="s">
        <v>651</v>
      </c>
      <c r="D686">
        <v>78.599999999999994</v>
      </c>
      <c r="E686">
        <v>65</v>
      </c>
      <c r="F686">
        <v>0</v>
      </c>
      <c r="G686">
        <v>13.03</v>
      </c>
      <c r="H686">
        <v>1586.724172</v>
      </c>
      <c r="I686">
        <v>88</v>
      </c>
      <c r="J686">
        <v>0</v>
      </c>
      <c r="K686">
        <v>54.8</v>
      </c>
      <c r="L686">
        <v>0</v>
      </c>
      <c r="M686">
        <v>98</v>
      </c>
      <c r="N686">
        <v>6.42</v>
      </c>
      <c r="O686">
        <v>98</v>
      </c>
      <c r="P686">
        <v>0.1</v>
      </c>
      <c r="Q686">
        <v>23932.491279999998</v>
      </c>
      <c r="R686">
        <v>1141</v>
      </c>
      <c r="S686">
        <v>0.9</v>
      </c>
      <c r="T686">
        <v>1</v>
      </c>
      <c r="U686">
        <v>0.82299999999999995</v>
      </c>
      <c r="V686">
        <v>13.4</v>
      </c>
      <c r="W686" t="e">
        <f ca="1">Data_Completeness(LifeExpectancyData[[#This Row],[Life expectancy]:[Schooling]])</f>
        <v>#NAME?</v>
      </c>
    </row>
    <row r="687" spans="1:23" x14ac:dyDescent="0.25">
      <c r="A687" t="s">
        <v>687</v>
      </c>
      <c r="B687">
        <v>2003</v>
      </c>
      <c r="C687" t="s">
        <v>651</v>
      </c>
      <c r="D687">
        <v>78.5</v>
      </c>
      <c r="E687">
        <v>66</v>
      </c>
      <c r="F687">
        <v>0</v>
      </c>
      <c r="G687">
        <v>10.62</v>
      </c>
      <c r="H687">
        <v>158.70873990000001</v>
      </c>
      <c r="I687">
        <v>88</v>
      </c>
      <c r="J687">
        <v>0</v>
      </c>
      <c r="K687">
        <v>54.3</v>
      </c>
      <c r="L687">
        <v>0</v>
      </c>
      <c r="M687">
        <v>98</v>
      </c>
      <c r="N687">
        <v>6.83</v>
      </c>
      <c r="O687">
        <v>98</v>
      </c>
      <c r="P687">
        <v>0.1</v>
      </c>
      <c r="Q687">
        <v>2293.4789000000001</v>
      </c>
      <c r="R687">
        <v>993563</v>
      </c>
      <c r="S687">
        <v>0.9</v>
      </c>
      <c r="T687">
        <v>1</v>
      </c>
      <c r="U687">
        <v>0.81499999999999995</v>
      </c>
      <c r="V687">
        <v>13</v>
      </c>
      <c r="W687" t="e">
        <f ca="1">Data_Completeness(LifeExpectancyData[[#This Row],[Life expectancy]:[Schooling]])</f>
        <v>#NAME?</v>
      </c>
    </row>
    <row r="688" spans="1:23" x14ac:dyDescent="0.25">
      <c r="A688" t="s">
        <v>687</v>
      </c>
      <c r="B688">
        <v>2002</v>
      </c>
      <c r="C688" t="s">
        <v>651</v>
      </c>
      <c r="D688">
        <v>78.400000000000006</v>
      </c>
      <c r="E688">
        <v>68</v>
      </c>
      <c r="F688">
        <v>0</v>
      </c>
      <c r="G688">
        <v>11.68</v>
      </c>
      <c r="H688">
        <v>1128.050886</v>
      </c>
      <c r="I688">
        <v>88</v>
      </c>
      <c r="J688">
        <v>0</v>
      </c>
      <c r="K688">
        <v>53.8</v>
      </c>
      <c r="L688">
        <v>0</v>
      </c>
      <c r="M688">
        <v>98</v>
      </c>
      <c r="N688">
        <v>6.12</v>
      </c>
      <c r="O688">
        <v>98</v>
      </c>
      <c r="P688">
        <v>0.1</v>
      </c>
      <c r="Q688">
        <v>16372.291520000001</v>
      </c>
      <c r="R688">
        <v>976966</v>
      </c>
      <c r="S688">
        <v>0.9</v>
      </c>
      <c r="T688">
        <v>1</v>
      </c>
      <c r="U688">
        <v>0.80500000000000005</v>
      </c>
      <c r="V688">
        <v>12.5</v>
      </c>
      <c r="W688" t="e">
        <f ca="1">Data_Completeness(LifeExpectancyData[[#This Row],[Life expectancy]:[Schooling]])</f>
        <v>#NAME?</v>
      </c>
    </row>
    <row r="689" spans="1:23" x14ac:dyDescent="0.25">
      <c r="A689" t="s">
        <v>687</v>
      </c>
      <c r="B689">
        <v>2001</v>
      </c>
      <c r="C689" t="s">
        <v>651</v>
      </c>
      <c r="D689">
        <v>78.2</v>
      </c>
      <c r="E689">
        <v>69</v>
      </c>
      <c r="F689">
        <v>0</v>
      </c>
      <c r="G689">
        <v>10.16</v>
      </c>
      <c r="H689">
        <v>100.8086193</v>
      </c>
      <c r="I689">
        <v>89</v>
      </c>
      <c r="J689">
        <v>0</v>
      </c>
      <c r="K689">
        <v>53.3</v>
      </c>
      <c r="L689">
        <v>0</v>
      </c>
      <c r="M689">
        <v>97</v>
      </c>
      <c r="N689">
        <v>5.78</v>
      </c>
      <c r="O689">
        <v>97</v>
      </c>
      <c r="P689">
        <v>0.1</v>
      </c>
      <c r="Q689">
        <v>1562.9243300000001</v>
      </c>
      <c r="R689">
        <v>96282</v>
      </c>
      <c r="S689">
        <v>0.9</v>
      </c>
      <c r="T689">
        <v>1</v>
      </c>
      <c r="U689">
        <v>0.8</v>
      </c>
      <c r="V689">
        <v>12.4</v>
      </c>
      <c r="W689" t="e">
        <f ca="1">Data_Completeness(LifeExpectancyData[[#This Row],[Life expectancy]:[Schooling]])</f>
        <v>#NAME?</v>
      </c>
    </row>
    <row r="690" spans="1:23" x14ac:dyDescent="0.25">
      <c r="A690" t="s">
        <v>687</v>
      </c>
      <c r="B690">
        <v>2000</v>
      </c>
      <c r="C690" t="s">
        <v>651</v>
      </c>
      <c r="D690">
        <v>78.099999999999994</v>
      </c>
      <c r="E690">
        <v>7</v>
      </c>
      <c r="F690">
        <v>0</v>
      </c>
      <c r="G690">
        <v>9.56</v>
      </c>
      <c r="H690">
        <v>950.80279250000001</v>
      </c>
      <c r="I690">
        <v>89</v>
      </c>
      <c r="J690">
        <v>0</v>
      </c>
      <c r="K690">
        <v>52.8</v>
      </c>
      <c r="L690">
        <v>0</v>
      </c>
      <c r="M690">
        <v>97</v>
      </c>
      <c r="N690">
        <v>5.77</v>
      </c>
      <c r="O690">
        <v>97</v>
      </c>
      <c r="P690">
        <v>0.1</v>
      </c>
      <c r="Q690">
        <v>14672.882600000001</v>
      </c>
      <c r="R690">
        <v>943286</v>
      </c>
      <c r="S690">
        <v>0.9</v>
      </c>
      <c r="T690">
        <v>1</v>
      </c>
      <c r="U690">
        <v>0.79800000000000004</v>
      </c>
      <c r="V690">
        <v>12.5</v>
      </c>
      <c r="W690" t="e">
        <f ca="1">Data_Completeness(LifeExpectancyData[[#This Row],[Life expectancy]:[Schooling]])</f>
        <v>#NAME?</v>
      </c>
    </row>
    <row r="691" spans="1:23" x14ac:dyDescent="0.25">
      <c r="A691" t="s">
        <v>688</v>
      </c>
      <c r="B691">
        <v>2015</v>
      </c>
      <c r="C691" t="s">
        <v>651</v>
      </c>
      <c r="D691">
        <v>78.8</v>
      </c>
      <c r="E691">
        <v>86</v>
      </c>
      <c r="F691">
        <v>0</v>
      </c>
      <c r="H691">
        <v>0</v>
      </c>
      <c r="I691">
        <v>97</v>
      </c>
      <c r="J691">
        <v>9</v>
      </c>
      <c r="K691">
        <v>66.099999999999994</v>
      </c>
      <c r="L691">
        <v>0</v>
      </c>
      <c r="M691">
        <v>97</v>
      </c>
      <c r="O691">
        <v>97</v>
      </c>
      <c r="P691">
        <v>0.1</v>
      </c>
      <c r="S691">
        <v>1.8</v>
      </c>
      <c r="T691">
        <v>1.8</v>
      </c>
      <c r="W691" t="e">
        <f ca="1">Data_Completeness(LifeExpectancyData[[#This Row],[Life expectancy]:[Schooling]])</f>
        <v>#NAME?</v>
      </c>
    </row>
    <row r="692" spans="1:23" x14ac:dyDescent="0.25">
      <c r="A692" t="s">
        <v>688</v>
      </c>
      <c r="B692">
        <v>2014</v>
      </c>
      <c r="C692" t="s">
        <v>651</v>
      </c>
      <c r="D692">
        <v>78.599999999999994</v>
      </c>
      <c r="E692">
        <v>88</v>
      </c>
      <c r="F692">
        <v>0</v>
      </c>
      <c r="G692">
        <v>12.68</v>
      </c>
      <c r="H692">
        <v>0</v>
      </c>
      <c r="I692">
        <v>99</v>
      </c>
      <c r="J692">
        <v>222</v>
      </c>
      <c r="K692">
        <v>65.599999999999994</v>
      </c>
      <c r="L692">
        <v>0</v>
      </c>
      <c r="M692">
        <v>99</v>
      </c>
      <c r="N692">
        <v>7.41</v>
      </c>
      <c r="O692">
        <v>97</v>
      </c>
      <c r="P692">
        <v>0.1</v>
      </c>
      <c r="S692">
        <v>1.8</v>
      </c>
      <c r="T692">
        <v>1.9</v>
      </c>
      <c r="W692" t="e">
        <f ca="1">Data_Completeness(LifeExpectancyData[[#This Row],[Life expectancy]:[Schooling]])</f>
        <v>#NAME?</v>
      </c>
    </row>
    <row r="693" spans="1:23" x14ac:dyDescent="0.25">
      <c r="A693" t="s">
        <v>688</v>
      </c>
      <c r="B693">
        <v>2013</v>
      </c>
      <c r="C693" t="s">
        <v>651</v>
      </c>
      <c r="D693">
        <v>78.2</v>
      </c>
      <c r="E693">
        <v>9</v>
      </c>
      <c r="F693">
        <v>0</v>
      </c>
      <c r="G693">
        <v>12.45</v>
      </c>
      <c r="H693">
        <v>0</v>
      </c>
      <c r="I693">
        <v>99</v>
      </c>
      <c r="J693">
        <v>15</v>
      </c>
      <c r="K693">
        <v>65.099999999999994</v>
      </c>
      <c r="L693">
        <v>0</v>
      </c>
      <c r="M693">
        <v>99</v>
      </c>
      <c r="N693">
        <v>7.49</v>
      </c>
      <c r="O693">
        <v>98</v>
      </c>
      <c r="P693">
        <v>0.1</v>
      </c>
      <c r="S693">
        <v>1.8</v>
      </c>
      <c r="T693">
        <v>1.9</v>
      </c>
      <c r="W693" t="e">
        <f ca="1">Data_Completeness(LifeExpectancyData[[#This Row],[Life expectancy]:[Schooling]])</f>
        <v>#NAME?</v>
      </c>
    </row>
    <row r="694" spans="1:23" x14ac:dyDescent="0.25">
      <c r="A694" t="s">
        <v>688</v>
      </c>
      <c r="B694">
        <v>2012</v>
      </c>
      <c r="C694" t="s">
        <v>651</v>
      </c>
      <c r="D694">
        <v>78</v>
      </c>
      <c r="E694">
        <v>93</v>
      </c>
      <c r="F694">
        <v>0</v>
      </c>
      <c r="G694">
        <v>12.71</v>
      </c>
      <c r="H694">
        <v>0</v>
      </c>
      <c r="I694">
        <v>99</v>
      </c>
      <c r="J694">
        <v>22</v>
      </c>
      <c r="K694">
        <v>64.5</v>
      </c>
      <c r="L694">
        <v>0</v>
      </c>
      <c r="M694">
        <v>99</v>
      </c>
      <c r="N694">
        <v>7.55</v>
      </c>
      <c r="O694">
        <v>99</v>
      </c>
      <c r="P694">
        <v>0.1</v>
      </c>
      <c r="S694">
        <v>1.8</v>
      </c>
      <c r="T694">
        <v>1.9</v>
      </c>
      <c r="W694" t="e">
        <f ca="1">Data_Completeness(LifeExpectancyData[[#This Row],[Life expectancy]:[Schooling]])</f>
        <v>#NAME?</v>
      </c>
    </row>
    <row r="695" spans="1:23" x14ac:dyDescent="0.25">
      <c r="A695" t="s">
        <v>688</v>
      </c>
      <c r="B695">
        <v>2011</v>
      </c>
      <c r="C695" t="s">
        <v>651</v>
      </c>
      <c r="D695">
        <v>77.8</v>
      </c>
      <c r="E695">
        <v>97</v>
      </c>
      <c r="F695">
        <v>0</v>
      </c>
      <c r="G695">
        <v>12.43</v>
      </c>
      <c r="H695">
        <v>0</v>
      </c>
      <c r="I695">
        <v>99</v>
      </c>
      <c r="J695">
        <v>17</v>
      </c>
      <c r="K695">
        <v>64</v>
      </c>
      <c r="L695">
        <v>0</v>
      </c>
      <c r="M695">
        <v>99</v>
      </c>
      <c r="N695">
        <v>7.5</v>
      </c>
      <c r="O695">
        <v>99</v>
      </c>
      <c r="P695">
        <v>0.1</v>
      </c>
      <c r="S695">
        <v>1.9</v>
      </c>
      <c r="T695">
        <v>1.9</v>
      </c>
      <c r="W695" t="e">
        <f ca="1">Data_Completeness(LifeExpectancyData[[#This Row],[Life expectancy]:[Schooling]])</f>
        <v>#NAME?</v>
      </c>
    </row>
    <row r="696" spans="1:23" x14ac:dyDescent="0.25">
      <c r="A696" t="s">
        <v>688</v>
      </c>
      <c r="B696">
        <v>2010</v>
      </c>
      <c r="C696" t="s">
        <v>651</v>
      </c>
      <c r="D696">
        <v>77.5</v>
      </c>
      <c r="E696">
        <v>99</v>
      </c>
      <c r="F696">
        <v>0</v>
      </c>
      <c r="G696">
        <v>12.69</v>
      </c>
      <c r="H696">
        <v>0</v>
      </c>
      <c r="I696">
        <v>99</v>
      </c>
      <c r="J696">
        <v>0</v>
      </c>
      <c r="K696">
        <v>63.6</v>
      </c>
      <c r="L696">
        <v>0</v>
      </c>
      <c r="M696">
        <v>99</v>
      </c>
      <c r="N696">
        <v>7.43</v>
      </c>
      <c r="O696">
        <v>99</v>
      </c>
      <c r="P696">
        <v>0.1</v>
      </c>
      <c r="S696">
        <v>1.9</v>
      </c>
      <c r="T696">
        <v>2</v>
      </c>
      <c r="W696" t="e">
        <f ca="1">Data_Completeness(LifeExpectancyData[[#This Row],[Life expectancy]:[Schooling]])</f>
        <v>#NAME?</v>
      </c>
    </row>
    <row r="697" spans="1:23" x14ac:dyDescent="0.25">
      <c r="A697" t="s">
        <v>688</v>
      </c>
      <c r="B697">
        <v>2009</v>
      </c>
      <c r="C697" t="s">
        <v>651</v>
      </c>
      <c r="D697">
        <v>77.099999999999994</v>
      </c>
      <c r="E697">
        <v>12</v>
      </c>
      <c r="F697">
        <v>0</v>
      </c>
      <c r="G697">
        <v>13.23</v>
      </c>
      <c r="H697">
        <v>0</v>
      </c>
      <c r="I697">
        <v>99</v>
      </c>
      <c r="J697">
        <v>5</v>
      </c>
      <c r="K697">
        <v>63.1</v>
      </c>
      <c r="L697">
        <v>0</v>
      </c>
      <c r="M697">
        <v>99</v>
      </c>
      <c r="N697">
        <v>7.85</v>
      </c>
      <c r="O697">
        <v>99</v>
      </c>
      <c r="P697">
        <v>0.1</v>
      </c>
      <c r="S697">
        <v>1.9</v>
      </c>
      <c r="T697">
        <v>2</v>
      </c>
      <c r="W697" t="e">
        <f ca="1">Data_Completeness(LifeExpectancyData[[#This Row],[Life expectancy]:[Schooling]])</f>
        <v>#NAME?</v>
      </c>
    </row>
    <row r="698" spans="1:23" x14ac:dyDescent="0.25">
      <c r="A698" t="s">
        <v>688</v>
      </c>
      <c r="B698">
        <v>2008</v>
      </c>
      <c r="C698" t="s">
        <v>651</v>
      </c>
      <c r="D698">
        <v>77</v>
      </c>
      <c r="E698">
        <v>16</v>
      </c>
      <c r="F698">
        <v>0</v>
      </c>
      <c r="G698">
        <v>13.25</v>
      </c>
      <c r="H698">
        <v>0</v>
      </c>
      <c r="I698">
        <v>99</v>
      </c>
      <c r="J698">
        <v>2</v>
      </c>
      <c r="K698">
        <v>62.6</v>
      </c>
      <c r="L698">
        <v>0</v>
      </c>
      <c r="M698">
        <v>99</v>
      </c>
      <c r="N698">
        <v>6.82</v>
      </c>
      <c r="O698">
        <v>99</v>
      </c>
      <c r="P698">
        <v>0.1</v>
      </c>
      <c r="S698">
        <v>1.9</v>
      </c>
      <c r="T698">
        <v>2</v>
      </c>
      <c r="W698" t="e">
        <f ca="1">Data_Completeness(LifeExpectancyData[[#This Row],[Life expectancy]:[Schooling]])</f>
        <v>#NAME?</v>
      </c>
    </row>
    <row r="699" spans="1:23" x14ac:dyDescent="0.25">
      <c r="A699" t="s">
        <v>688</v>
      </c>
      <c r="B699">
        <v>2007</v>
      </c>
      <c r="C699" t="s">
        <v>651</v>
      </c>
      <c r="D699">
        <v>76.8</v>
      </c>
      <c r="E699">
        <v>17</v>
      </c>
      <c r="F699">
        <v>0</v>
      </c>
      <c r="G699">
        <v>13.43</v>
      </c>
      <c r="H699">
        <v>0</v>
      </c>
      <c r="I699">
        <v>99</v>
      </c>
      <c r="J699">
        <v>2</v>
      </c>
      <c r="K699">
        <v>62.2</v>
      </c>
      <c r="L699">
        <v>0</v>
      </c>
      <c r="M699">
        <v>99</v>
      </c>
      <c r="N699">
        <v>6.52</v>
      </c>
      <c r="O699">
        <v>99</v>
      </c>
      <c r="P699">
        <v>0.1</v>
      </c>
      <c r="S699">
        <v>2</v>
      </c>
      <c r="T699">
        <v>2.1</v>
      </c>
      <c r="W699" t="e">
        <f ca="1">Data_Completeness(LifeExpectancyData[[#This Row],[Life expectancy]:[Schooling]])</f>
        <v>#NAME?</v>
      </c>
    </row>
    <row r="700" spans="1:23" x14ac:dyDescent="0.25">
      <c r="A700" t="s">
        <v>688</v>
      </c>
      <c r="B700">
        <v>2006</v>
      </c>
      <c r="C700" t="s">
        <v>651</v>
      </c>
      <c r="D700">
        <v>76.5</v>
      </c>
      <c r="E700">
        <v>19</v>
      </c>
      <c r="F700">
        <v>0</v>
      </c>
      <c r="G700">
        <v>13.03</v>
      </c>
      <c r="H700">
        <v>0</v>
      </c>
      <c r="I700">
        <v>98</v>
      </c>
      <c r="J700">
        <v>7</v>
      </c>
      <c r="K700">
        <v>61.8</v>
      </c>
      <c r="L700">
        <v>0</v>
      </c>
      <c r="M700">
        <v>98</v>
      </c>
      <c r="N700">
        <v>6.69</v>
      </c>
      <c r="O700">
        <v>98</v>
      </c>
      <c r="P700">
        <v>0.1</v>
      </c>
      <c r="S700">
        <v>2</v>
      </c>
      <c r="T700">
        <v>2.1</v>
      </c>
      <c r="W700" t="e">
        <f ca="1">Data_Completeness(LifeExpectancyData[[#This Row],[Life expectancy]:[Schooling]])</f>
        <v>#NAME?</v>
      </c>
    </row>
    <row r="701" spans="1:23" x14ac:dyDescent="0.25">
      <c r="A701" t="s">
        <v>688</v>
      </c>
      <c r="B701">
        <v>2005</v>
      </c>
      <c r="C701" t="s">
        <v>651</v>
      </c>
      <c r="D701">
        <v>75.900000000000006</v>
      </c>
      <c r="E701">
        <v>114</v>
      </c>
      <c r="F701">
        <v>0</v>
      </c>
      <c r="G701">
        <v>13.19</v>
      </c>
      <c r="H701">
        <v>0</v>
      </c>
      <c r="I701">
        <v>99</v>
      </c>
      <c r="J701">
        <v>0</v>
      </c>
      <c r="K701">
        <v>61.3</v>
      </c>
      <c r="L701">
        <v>0</v>
      </c>
      <c r="M701">
        <v>96</v>
      </c>
      <c r="N701">
        <v>6.93</v>
      </c>
      <c r="O701">
        <v>97</v>
      </c>
      <c r="P701">
        <v>0.1</v>
      </c>
      <c r="S701">
        <v>2.1</v>
      </c>
      <c r="T701">
        <v>2.1</v>
      </c>
      <c r="W701" t="e">
        <f ca="1">Data_Completeness(LifeExpectancyData[[#This Row],[Life expectancy]:[Schooling]])</f>
        <v>#NAME?</v>
      </c>
    </row>
    <row r="702" spans="1:23" x14ac:dyDescent="0.25">
      <c r="A702" t="s">
        <v>688</v>
      </c>
      <c r="B702">
        <v>2004</v>
      </c>
      <c r="C702" t="s">
        <v>651</v>
      </c>
      <c r="D702">
        <v>75.8</v>
      </c>
      <c r="E702">
        <v>116</v>
      </c>
      <c r="F702">
        <v>0</v>
      </c>
      <c r="G702">
        <v>13.24</v>
      </c>
      <c r="H702">
        <v>0</v>
      </c>
      <c r="I702">
        <v>98</v>
      </c>
      <c r="J702">
        <v>17</v>
      </c>
      <c r="K702">
        <v>6.8</v>
      </c>
      <c r="L702">
        <v>0</v>
      </c>
      <c r="M702">
        <v>96</v>
      </c>
      <c r="N702">
        <v>6.9</v>
      </c>
      <c r="O702">
        <v>98</v>
      </c>
      <c r="P702">
        <v>0.1</v>
      </c>
      <c r="S702">
        <v>2.1</v>
      </c>
      <c r="T702">
        <v>2.2000000000000002</v>
      </c>
      <c r="W702" t="e">
        <f ca="1">Data_Completeness(LifeExpectancyData[[#This Row],[Life expectancy]:[Schooling]])</f>
        <v>#NAME?</v>
      </c>
    </row>
    <row r="703" spans="1:23" x14ac:dyDescent="0.25">
      <c r="A703" t="s">
        <v>688</v>
      </c>
      <c r="B703">
        <v>2003</v>
      </c>
      <c r="C703" t="s">
        <v>651</v>
      </c>
      <c r="D703">
        <v>75.2</v>
      </c>
      <c r="E703">
        <v>122</v>
      </c>
      <c r="F703">
        <v>0</v>
      </c>
      <c r="G703">
        <v>13.01</v>
      </c>
      <c r="H703">
        <v>0</v>
      </c>
      <c r="I703">
        <v>92</v>
      </c>
      <c r="J703">
        <v>30</v>
      </c>
      <c r="K703">
        <v>6.4</v>
      </c>
      <c r="L703">
        <v>0</v>
      </c>
      <c r="M703">
        <v>97</v>
      </c>
      <c r="N703">
        <v>7.13</v>
      </c>
      <c r="O703">
        <v>97</v>
      </c>
      <c r="P703">
        <v>0.1</v>
      </c>
      <c r="S703">
        <v>2.2000000000000002</v>
      </c>
      <c r="T703">
        <v>2.2000000000000002</v>
      </c>
      <c r="W703" t="e">
        <f ca="1">Data_Completeness(LifeExpectancyData[[#This Row],[Life expectancy]:[Schooling]])</f>
        <v>#NAME?</v>
      </c>
    </row>
    <row r="704" spans="1:23" x14ac:dyDescent="0.25">
      <c r="A704" t="s">
        <v>688</v>
      </c>
      <c r="B704">
        <v>2002</v>
      </c>
      <c r="C704" t="s">
        <v>651</v>
      </c>
      <c r="D704">
        <v>75.3</v>
      </c>
      <c r="E704">
        <v>12</v>
      </c>
      <c r="F704">
        <v>0</v>
      </c>
      <c r="G704">
        <v>13.47</v>
      </c>
      <c r="H704">
        <v>0</v>
      </c>
      <c r="I704">
        <v>86</v>
      </c>
      <c r="J704">
        <v>4</v>
      </c>
      <c r="K704">
        <v>59.9</v>
      </c>
      <c r="L704">
        <v>0</v>
      </c>
      <c r="M704">
        <v>97</v>
      </c>
      <c r="N704">
        <v>6.8</v>
      </c>
      <c r="O704">
        <v>98</v>
      </c>
      <c r="P704">
        <v>0.1</v>
      </c>
      <c r="S704">
        <v>2.2000000000000002</v>
      </c>
      <c r="T704">
        <v>2.2999999999999998</v>
      </c>
      <c r="W704" t="e">
        <f ca="1">Data_Completeness(LifeExpectancyData[[#This Row],[Life expectancy]:[Schooling]])</f>
        <v>#NAME?</v>
      </c>
    </row>
    <row r="705" spans="1:23" x14ac:dyDescent="0.25">
      <c r="A705" t="s">
        <v>688</v>
      </c>
      <c r="B705">
        <v>2001</v>
      </c>
      <c r="C705" t="s">
        <v>651</v>
      </c>
      <c r="D705">
        <v>75.099999999999994</v>
      </c>
      <c r="E705">
        <v>123</v>
      </c>
      <c r="F705">
        <v>0</v>
      </c>
      <c r="G705">
        <v>13.36</v>
      </c>
      <c r="H705">
        <v>0</v>
      </c>
      <c r="J705">
        <v>6</v>
      </c>
      <c r="K705">
        <v>59.4</v>
      </c>
      <c r="L705">
        <v>0</v>
      </c>
      <c r="M705">
        <v>97</v>
      </c>
      <c r="N705">
        <v>6.42</v>
      </c>
      <c r="O705">
        <v>98</v>
      </c>
      <c r="P705">
        <v>0.1</v>
      </c>
      <c r="S705">
        <v>2.2000000000000002</v>
      </c>
      <c r="T705">
        <v>2.2999999999999998</v>
      </c>
      <c r="W705" t="e">
        <f ca="1">Data_Completeness(LifeExpectancyData[[#This Row],[Life expectancy]:[Schooling]])</f>
        <v>#NAME?</v>
      </c>
    </row>
    <row r="706" spans="1:23" x14ac:dyDescent="0.25">
      <c r="A706" t="s">
        <v>688</v>
      </c>
      <c r="B706">
        <v>2000</v>
      </c>
      <c r="C706" t="s">
        <v>651</v>
      </c>
      <c r="D706">
        <v>74.7</v>
      </c>
      <c r="E706">
        <v>126</v>
      </c>
      <c r="F706">
        <v>0</v>
      </c>
      <c r="G706">
        <v>13.22</v>
      </c>
      <c r="H706">
        <v>0</v>
      </c>
      <c r="J706">
        <v>9</v>
      </c>
      <c r="K706">
        <v>59</v>
      </c>
      <c r="L706">
        <v>0</v>
      </c>
      <c r="M706">
        <v>98</v>
      </c>
      <c r="N706">
        <v>6.31</v>
      </c>
      <c r="O706">
        <v>98</v>
      </c>
      <c r="P706">
        <v>0.1</v>
      </c>
      <c r="S706">
        <v>2.2999999999999998</v>
      </c>
      <c r="T706">
        <v>2.2999999999999998</v>
      </c>
      <c r="W706" t="e">
        <f ca="1">Data_Completeness(LifeExpectancyData[[#This Row],[Life expectancy]:[Schooling]])</f>
        <v>#NAME?</v>
      </c>
    </row>
    <row r="707" spans="1:23" x14ac:dyDescent="0.25">
      <c r="A707" t="s">
        <v>689</v>
      </c>
      <c r="B707">
        <v>2015</v>
      </c>
      <c r="C707" t="s">
        <v>643</v>
      </c>
      <c r="D707">
        <v>76</v>
      </c>
      <c r="E707">
        <v>139</v>
      </c>
      <c r="F707">
        <v>6</v>
      </c>
      <c r="H707">
        <v>0</v>
      </c>
      <c r="I707">
        <v>96</v>
      </c>
      <c r="J707">
        <v>0</v>
      </c>
      <c r="K707">
        <v>32.9</v>
      </c>
      <c r="L707">
        <v>7</v>
      </c>
      <c r="M707">
        <v>99</v>
      </c>
      <c r="O707">
        <v>96</v>
      </c>
      <c r="P707">
        <v>0.1</v>
      </c>
      <c r="S707">
        <v>4.9000000000000004</v>
      </c>
      <c r="T707">
        <v>4.9000000000000004</v>
      </c>
      <c r="W707" t="e">
        <f ca="1">Data_Completeness(LifeExpectancyData[[#This Row],[Life expectancy]:[Schooling]])</f>
        <v>#NAME?</v>
      </c>
    </row>
    <row r="708" spans="1:23" x14ac:dyDescent="0.25">
      <c r="A708" t="s">
        <v>689</v>
      </c>
      <c r="B708">
        <v>2014</v>
      </c>
      <c r="C708" t="s">
        <v>643</v>
      </c>
      <c r="D708">
        <v>73</v>
      </c>
      <c r="E708">
        <v>142</v>
      </c>
      <c r="F708">
        <v>6</v>
      </c>
      <c r="G708">
        <v>0.01</v>
      </c>
      <c r="H708">
        <v>0</v>
      </c>
      <c r="I708">
        <v>93</v>
      </c>
      <c r="J708">
        <v>3</v>
      </c>
      <c r="K708">
        <v>32.4</v>
      </c>
      <c r="L708">
        <v>8</v>
      </c>
      <c r="M708">
        <v>99</v>
      </c>
      <c r="O708">
        <v>93</v>
      </c>
      <c r="P708">
        <v>0.1</v>
      </c>
      <c r="S708">
        <v>4.9000000000000004</v>
      </c>
      <c r="T708">
        <v>4.9000000000000004</v>
      </c>
      <c r="W708" t="e">
        <f ca="1">Data_Completeness(LifeExpectancyData[[#This Row],[Life expectancy]:[Schooling]])</f>
        <v>#NAME?</v>
      </c>
    </row>
    <row r="709" spans="1:23" x14ac:dyDescent="0.25">
      <c r="A709" t="s">
        <v>689</v>
      </c>
      <c r="B709">
        <v>2013</v>
      </c>
      <c r="C709" t="s">
        <v>643</v>
      </c>
      <c r="D709">
        <v>71</v>
      </c>
      <c r="E709">
        <v>146</v>
      </c>
      <c r="F709">
        <v>6</v>
      </c>
      <c r="G709">
        <v>3.35</v>
      </c>
      <c r="H709">
        <v>0</v>
      </c>
      <c r="I709">
        <v>93</v>
      </c>
      <c r="J709">
        <v>0</v>
      </c>
      <c r="K709">
        <v>31.8</v>
      </c>
      <c r="L709">
        <v>8</v>
      </c>
      <c r="M709">
        <v>99</v>
      </c>
      <c r="O709">
        <v>93</v>
      </c>
      <c r="P709">
        <v>0.1</v>
      </c>
      <c r="S709">
        <v>5</v>
      </c>
      <c r="T709">
        <v>5</v>
      </c>
      <c r="W709" t="e">
        <f ca="1">Data_Completeness(LifeExpectancyData[[#This Row],[Life expectancy]:[Schooling]])</f>
        <v>#NAME?</v>
      </c>
    </row>
    <row r="710" spans="1:23" x14ac:dyDescent="0.25">
      <c r="A710" t="s">
        <v>689</v>
      </c>
      <c r="B710">
        <v>2012</v>
      </c>
      <c r="C710" t="s">
        <v>643</v>
      </c>
      <c r="D710">
        <v>69.8</v>
      </c>
      <c r="E710">
        <v>149</v>
      </c>
      <c r="F710">
        <v>7</v>
      </c>
      <c r="G710">
        <v>3.61</v>
      </c>
      <c r="H710">
        <v>0</v>
      </c>
      <c r="I710">
        <v>96</v>
      </c>
      <c r="J710">
        <v>0</v>
      </c>
      <c r="K710">
        <v>31.3</v>
      </c>
      <c r="L710">
        <v>9</v>
      </c>
      <c r="M710">
        <v>99</v>
      </c>
      <c r="O710">
        <v>96</v>
      </c>
      <c r="P710">
        <v>0.1</v>
      </c>
      <c r="S710">
        <v>5.0999999999999996</v>
      </c>
      <c r="T710">
        <v>5.0999999999999996</v>
      </c>
      <c r="W710" t="e">
        <f ca="1">Data_Completeness(LifeExpectancyData[[#This Row],[Life expectancy]:[Schooling]])</f>
        <v>#NAME?</v>
      </c>
    </row>
    <row r="711" spans="1:23" x14ac:dyDescent="0.25">
      <c r="A711" t="s">
        <v>689</v>
      </c>
      <c r="B711">
        <v>2011</v>
      </c>
      <c r="C711" t="s">
        <v>643</v>
      </c>
      <c r="D711">
        <v>69.400000000000006</v>
      </c>
      <c r="E711">
        <v>153</v>
      </c>
      <c r="F711">
        <v>8</v>
      </c>
      <c r="G711">
        <v>3.39</v>
      </c>
      <c r="H711">
        <v>0</v>
      </c>
      <c r="I711">
        <v>94</v>
      </c>
      <c r="J711">
        <v>0</v>
      </c>
      <c r="K711">
        <v>3.8</v>
      </c>
      <c r="L711">
        <v>10</v>
      </c>
      <c r="M711">
        <v>99</v>
      </c>
      <c r="O711">
        <v>94</v>
      </c>
      <c r="P711">
        <v>0.1</v>
      </c>
      <c r="S711">
        <v>5.0999999999999996</v>
      </c>
      <c r="T711">
        <v>5.2</v>
      </c>
      <c r="W711" t="e">
        <f ca="1">Data_Completeness(LifeExpectancyData[[#This Row],[Life expectancy]:[Schooling]])</f>
        <v>#NAME?</v>
      </c>
    </row>
    <row r="712" spans="1:23" x14ac:dyDescent="0.25">
      <c r="A712" t="s">
        <v>689</v>
      </c>
      <c r="B712">
        <v>2010</v>
      </c>
      <c r="C712" t="s">
        <v>643</v>
      </c>
      <c r="D712">
        <v>69</v>
      </c>
      <c r="E712">
        <v>157</v>
      </c>
      <c r="F712">
        <v>8</v>
      </c>
      <c r="G712">
        <v>3.12</v>
      </c>
      <c r="H712">
        <v>0</v>
      </c>
      <c r="I712">
        <v>93</v>
      </c>
      <c r="J712">
        <v>0</v>
      </c>
      <c r="K712">
        <v>3.3</v>
      </c>
      <c r="L712">
        <v>10</v>
      </c>
      <c r="M712">
        <v>99</v>
      </c>
      <c r="O712">
        <v>93</v>
      </c>
      <c r="P712">
        <v>0.1</v>
      </c>
      <c r="S712">
        <v>5.2</v>
      </c>
      <c r="T712">
        <v>5.2</v>
      </c>
      <c r="W712" t="e">
        <f ca="1">Data_Completeness(LifeExpectancyData[[#This Row],[Life expectancy]:[Schooling]])</f>
        <v>#NAME?</v>
      </c>
    </row>
    <row r="713" spans="1:23" x14ac:dyDescent="0.25">
      <c r="A713" t="s">
        <v>689</v>
      </c>
      <c r="B713">
        <v>2009</v>
      </c>
      <c r="C713" t="s">
        <v>643</v>
      </c>
      <c r="D713">
        <v>68.7</v>
      </c>
      <c r="E713">
        <v>161</v>
      </c>
      <c r="F713">
        <v>9</v>
      </c>
      <c r="G713">
        <v>3.35</v>
      </c>
      <c r="H713">
        <v>0</v>
      </c>
      <c r="I713">
        <v>93</v>
      </c>
      <c r="J713">
        <v>0</v>
      </c>
      <c r="K713">
        <v>29.7</v>
      </c>
      <c r="L713">
        <v>11</v>
      </c>
      <c r="M713">
        <v>98</v>
      </c>
      <c r="O713">
        <v>93</v>
      </c>
      <c r="P713">
        <v>0.1</v>
      </c>
      <c r="S713">
        <v>5.3</v>
      </c>
      <c r="T713">
        <v>5.3</v>
      </c>
      <c r="W713" t="e">
        <f ca="1">Data_Completeness(LifeExpectancyData[[#This Row],[Life expectancy]:[Schooling]])</f>
        <v>#NAME?</v>
      </c>
    </row>
    <row r="714" spans="1:23" x14ac:dyDescent="0.25">
      <c r="A714" t="s">
        <v>689</v>
      </c>
      <c r="B714">
        <v>2008</v>
      </c>
      <c r="C714" t="s">
        <v>643</v>
      </c>
      <c r="D714">
        <v>68.599999999999994</v>
      </c>
      <c r="E714">
        <v>164</v>
      </c>
      <c r="F714">
        <v>9</v>
      </c>
      <c r="G714">
        <v>3.16</v>
      </c>
      <c r="H714">
        <v>0</v>
      </c>
      <c r="I714">
        <v>92</v>
      </c>
      <c r="J714">
        <v>8</v>
      </c>
      <c r="K714">
        <v>29.2</v>
      </c>
      <c r="L714">
        <v>12</v>
      </c>
      <c r="M714">
        <v>98</v>
      </c>
      <c r="O714">
        <v>92</v>
      </c>
      <c r="P714">
        <v>0.1</v>
      </c>
      <c r="S714">
        <v>5.4</v>
      </c>
      <c r="T714">
        <v>5.4</v>
      </c>
      <c r="W714" t="e">
        <f ca="1">Data_Completeness(LifeExpectancyData[[#This Row],[Life expectancy]:[Schooling]])</f>
        <v>#NAME?</v>
      </c>
    </row>
    <row r="715" spans="1:23" x14ac:dyDescent="0.25">
      <c r="A715" t="s">
        <v>689</v>
      </c>
      <c r="B715">
        <v>2007</v>
      </c>
      <c r="C715" t="s">
        <v>643</v>
      </c>
      <c r="D715">
        <v>68.5</v>
      </c>
      <c r="E715">
        <v>166</v>
      </c>
      <c r="F715">
        <v>9</v>
      </c>
      <c r="G715">
        <v>3.13</v>
      </c>
      <c r="H715">
        <v>0</v>
      </c>
      <c r="I715">
        <v>92</v>
      </c>
      <c r="J715">
        <v>3550</v>
      </c>
      <c r="K715">
        <v>28.7</v>
      </c>
      <c r="L715">
        <v>12</v>
      </c>
      <c r="M715">
        <v>99</v>
      </c>
      <c r="O715">
        <v>92</v>
      </c>
      <c r="P715">
        <v>0.1</v>
      </c>
      <c r="S715">
        <v>5.5</v>
      </c>
      <c r="T715">
        <v>5.5</v>
      </c>
      <c r="W715" t="e">
        <f ca="1">Data_Completeness(LifeExpectancyData[[#This Row],[Life expectancy]:[Schooling]])</f>
        <v>#NAME?</v>
      </c>
    </row>
    <row r="716" spans="1:23" x14ac:dyDescent="0.25">
      <c r="A716" t="s">
        <v>689</v>
      </c>
      <c r="B716">
        <v>2006</v>
      </c>
      <c r="C716" t="s">
        <v>643</v>
      </c>
      <c r="D716">
        <v>68.5</v>
      </c>
      <c r="E716">
        <v>165</v>
      </c>
      <c r="F716">
        <v>10</v>
      </c>
      <c r="G716">
        <v>3.28</v>
      </c>
      <c r="H716">
        <v>0</v>
      </c>
      <c r="I716">
        <v>96</v>
      </c>
      <c r="J716">
        <v>0</v>
      </c>
      <c r="K716">
        <v>28.2</v>
      </c>
      <c r="L716">
        <v>12</v>
      </c>
      <c r="M716">
        <v>98</v>
      </c>
      <c r="O716">
        <v>89</v>
      </c>
      <c r="P716">
        <v>0.1</v>
      </c>
      <c r="S716">
        <v>5.6</v>
      </c>
      <c r="T716">
        <v>5.6</v>
      </c>
      <c r="W716" t="e">
        <f ca="1">Data_Completeness(LifeExpectancyData[[#This Row],[Life expectancy]:[Schooling]])</f>
        <v>#NAME?</v>
      </c>
    </row>
    <row r="717" spans="1:23" x14ac:dyDescent="0.25">
      <c r="A717" t="s">
        <v>689</v>
      </c>
      <c r="B717">
        <v>2005</v>
      </c>
      <c r="C717" t="s">
        <v>643</v>
      </c>
      <c r="D717">
        <v>68.5</v>
      </c>
      <c r="E717">
        <v>165</v>
      </c>
      <c r="F717">
        <v>10</v>
      </c>
      <c r="G717">
        <v>3.21</v>
      </c>
      <c r="H717">
        <v>0</v>
      </c>
      <c r="I717">
        <v>92</v>
      </c>
      <c r="J717">
        <v>0</v>
      </c>
      <c r="K717">
        <v>27.7</v>
      </c>
      <c r="L717">
        <v>13</v>
      </c>
      <c r="M717">
        <v>97</v>
      </c>
      <c r="O717">
        <v>79</v>
      </c>
      <c r="P717">
        <v>0.1</v>
      </c>
      <c r="S717">
        <v>5.7</v>
      </c>
      <c r="T717">
        <v>5.7</v>
      </c>
      <c r="W717" t="e">
        <f ca="1">Data_Completeness(LifeExpectancyData[[#This Row],[Life expectancy]:[Schooling]])</f>
        <v>#NAME?</v>
      </c>
    </row>
    <row r="718" spans="1:23" x14ac:dyDescent="0.25">
      <c r="A718" t="s">
        <v>689</v>
      </c>
      <c r="B718">
        <v>2004</v>
      </c>
      <c r="C718" t="s">
        <v>643</v>
      </c>
      <c r="D718">
        <v>68.400000000000006</v>
      </c>
      <c r="E718">
        <v>165</v>
      </c>
      <c r="F718">
        <v>11</v>
      </c>
      <c r="G718">
        <v>3.13</v>
      </c>
      <c r="H718">
        <v>0</v>
      </c>
      <c r="I718">
        <v>98</v>
      </c>
      <c r="J718">
        <v>0</v>
      </c>
      <c r="K718">
        <v>27.2</v>
      </c>
      <c r="L718">
        <v>14</v>
      </c>
      <c r="M718">
        <v>99</v>
      </c>
      <c r="O718">
        <v>72</v>
      </c>
      <c r="P718">
        <v>0.1</v>
      </c>
      <c r="S718">
        <v>5.7</v>
      </c>
      <c r="T718">
        <v>5.7</v>
      </c>
      <c r="W718" t="e">
        <f ca="1">Data_Completeness(LifeExpectancyData[[#This Row],[Life expectancy]:[Schooling]])</f>
        <v>#NAME?</v>
      </c>
    </row>
    <row r="719" spans="1:23" x14ac:dyDescent="0.25">
      <c r="A719" t="s">
        <v>689</v>
      </c>
      <c r="B719">
        <v>2003</v>
      </c>
      <c r="C719" t="s">
        <v>643</v>
      </c>
      <c r="D719">
        <v>68.099999999999994</v>
      </c>
      <c r="E719">
        <v>165</v>
      </c>
      <c r="F719">
        <v>12</v>
      </c>
      <c r="G719">
        <v>3.13</v>
      </c>
      <c r="H719">
        <v>0</v>
      </c>
      <c r="I719">
        <v>27</v>
      </c>
      <c r="J719">
        <v>0</v>
      </c>
      <c r="K719">
        <v>26.7</v>
      </c>
      <c r="L719">
        <v>15</v>
      </c>
      <c r="M719">
        <v>99</v>
      </c>
      <c r="O719">
        <v>68</v>
      </c>
      <c r="P719">
        <v>0.1</v>
      </c>
      <c r="S719">
        <v>5.8</v>
      </c>
      <c r="T719">
        <v>5.8</v>
      </c>
      <c r="W719" t="e">
        <f ca="1">Data_Completeness(LifeExpectancyData[[#This Row],[Life expectancy]:[Schooling]])</f>
        <v>#NAME?</v>
      </c>
    </row>
    <row r="720" spans="1:23" x14ac:dyDescent="0.25">
      <c r="A720" t="s">
        <v>689</v>
      </c>
      <c r="B720">
        <v>2002</v>
      </c>
      <c r="C720" t="s">
        <v>643</v>
      </c>
      <c r="D720">
        <v>67.599999999999994</v>
      </c>
      <c r="E720">
        <v>167</v>
      </c>
      <c r="F720">
        <v>14</v>
      </c>
      <c r="G720">
        <v>3.08</v>
      </c>
      <c r="H720">
        <v>0</v>
      </c>
      <c r="J720">
        <v>0</v>
      </c>
      <c r="K720">
        <v>26.2</v>
      </c>
      <c r="L720">
        <v>18</v>
      </c>
      <c r="M720">
        <v>99</v>
      </c>
      <c r="O720">
        <v>64</v>
      </c>
      <c r="P720">
        <v>0.1</v>
      </c>
      <c r="S720">
        <v>5.9</v>
      </c>
      <c r="T720">
        <v>5.9</v>
      </c>
      <c r="W720" t="e">
        <f ca="1">Data_Completeness(LifeExpectancyData[[#This Row],[Life expectancy]:[Schooling]])</f>
        <v>#NAME?</v>
      </c>
    </row>
    <row r="721" spans="1:23" x14ac:dyDescent="0.25">
      <c r="A721" t="s">
        <v>689</v>
      </c>
      <c r="B721">
        <v>2001</v>
      </c>
      <c r="C721" t="s">
        <v>643</v>
      </c>
      <c r="D721">
        <v>66.599999999999994</v>
      </c>
      <c r="E721">
        <v>177</v>
      </c>
      <c r="F721">
        <v>16</v>
      </c>
      <c r="G721">
        <v>2.5299999999999998</v>
      </c>
      <c r="H721">
        <v>0</v>
      </c>
      <c r="J721">
        <v>0</v>
      </c>
      <c r="K721">
        <v>25.7</v>
      </c>
      <c r="L721">
        <v>21</v>
      </c>
      <c r="M721">
        <v>98</v>
      </c>
      <c r="O721">
        <v>62</v>
      </c>
      <c r="P721">
        <v>0.1</v>
      </c>
      <c r="S721">
        <v>5.9</v>
      </c>
      <c r="T721">
        <v>6</v>
      </c>
      <c r="W721" t="e">
        <f ca="1">Data_Completeness(LifeExpectancyData[[#This Row],[Life expectancy]:[Schooling]])</f>
        <v>#NAME?</v>
      </c>
    </row>
    <row r="722" spans="1:23" x14ac:dyDescent="0.25">
      <c r="A722" t="s">
        <v>689</v>
      </c>
      <c r="B722">
        <v>2000</v>
      </c>
      <c r="C722" t="s">
        <v>643</v>
      </c>
      <c r="D722">
        <v>65.400000000000006</v>
      </c>
      <c r="E722">
        <v>192</v>
      </c>
      <c r="F722">
        <v>18</v>
      </c>
      <c r="G722">
        <v>3.52</v>
      </c>
      <c r="H722">
        <v>0</v>
      </c>
      <c r="J722">
        <v>0</v>
      </c>
      <c r="K722">
        <v>25.2</v>
      </c>
      <c r="L722">
        <v>25</v>
      </c>
      <c r="M722">
        <v>93</v>
      </c>
      <c r="O722">
        <v>56</v>
      </c>
      <c r="P722">
        <v>0.1</v>
      </c>
      <c r="S722">
        <v>6</v>
      </c>
      <c r="T722">
        <v>6</v>
      </c>
      <c r="W722" t="e">
        <f ca="1">Data_Completeness(LifeExpectancyData[[#This Row],[Life expectancy]:[Schooling]])</f>
        <v>#NAME?</v>
      </c>
    </row>
    <row r="723" spans="1:23" x14ac:dyDescent="0.25">
      <c r="A723" t="s">
        <v>690</v>
      </c>
      <c r="B723">
        <v>2015</v>
      </c>
      <c r="C723" t="s">
        <v>643</v>
      </c>
      <c r="D723">
        <v>59.8</v>
      </c>
      <c r="E723">
        <v>258</v>
      </c>
      <c r="F723">
        <v>236</v>
      </c>
      <c r="H723">
        <v>0</v>
      </c>
      <c r="I723">
        <v>81</v>
      </c>
      <c r="J723">
        <v>5020</v>
      </c>
      <c r="K723">
        <v>21.6</v>
      </c>
      <c r="L723">
        <v>308</v>
      </c>
      <c r="M723">
        <v>78</v>
      </c>
      <c r="O723">
        <v>81</v>
      </c>
      <c r="P723">
        <v>1.1000000000000001</v>
      </c>
      <c r="S723">
        <v>9.5</v>
      </c>
      <c r="T723">
        <v>9.3000000000000007</v>
      </c>
      <c r="W723" t="e">
        <f ca="1">Data_Completeness(LifeExpectancyData[[#This Row],[Life expectancy]:[Schooling]])</f>
        <v>#NAME?</v>
      </c>
    </row>
    <row r="724" spans="1:23" x14ac:dyDescent="0.25">
      <c r="A724" t="s">
        <v>690</v>
      </c>
      <c r="B724">
        <v>2014</v>
      </c>
      <c r="C724" t="s">
        <v>643</v>
      </c>
      <c r="D724">
        <v>59.3</v>
      </c>
      <c r="E724">
        <v>266</v>
      </c>
      <c r="F724">
        <v>237</v>
      </c>
      <c r="G724">
        <v>0.01</v>
      </c>
      <c r="H724">
        <v>0</v>
      </c>
      <c r="I724">
        <v>8</v>
      </c>
      <c r="J724">
        <v>33711</v>
      </c>
      <c r="K724">
        <v>21.1</v>
      </c>
      <c r="L724">
        <v>312</v>
      </c>
      <c r="M724">
        <v>79</v>
      </c>
      <c r="N724">
        <v>4.33</v>
      </c>
      <c r="O724">
        <v>8</v>
      </c>
      <c r="P724">
        <v>1.1000000000000001</v>
      </c>
      <c r="S724">
        <v>9.6999999999999993</v>
      </c>
      <c r="T724">
        <v>9.5</v>
      </c>
      <c r="W724" t="e">
        <f ca="1">Data_Completeness(LifeExpectancyData[[#This Row],[Life expectancy]:[Schooling]])</f>
        <v>#NAME?</v>
      </c>
    </row>
    <row r="725" spans="1:23" x14ac:dyDescent="0.25">
      <c r="A725" t="s">
        <v>690</v>
      </c>
      <c r="B725">
        <v>2013</v>
      </c>
      <c r="C725" t="s">
        <v>643</v>
      </c>
      <c r="D725">
        <v>58.8</v>
      </c>
      <c r="E725">
        <v>272</v>
      </c>
      <c r="F725">
        <v>238</v>
      </c>
      <c r="G725">
        <v>0.01</v>
      </c>
      <c r="H725">
        <v>0</v>
      </c>
      <c r="I725">
        <v>74</v>
      </c>
      <c r="J725">
        <v>88381</v>
      </c>
      <c r="K725">
        <v>2.6</v>
      </c>
      <c r="L725">
        <v>314</v>
      </c>
      <c r="M725">
        <v>74</v>
      </c>
      <c r="N725">
        <v>3.89</v>
      </c>
      <c r="O725">
        <v>74</v>
      </c>
      <c r="P725">
        <v>1.2</v>
      </c>
      <c r="S725">
        <v>9.9</v>
      </c>
      <c r="T725">
        <v>9.6</v>
      </c>
      <c r="W725" t="e">
        <f ca="1">Data_Completeness(LifeExpectancyData[[#This Row],[Life expectancy]:[Schooling]])</f>
        <v>#NAME?</v>
      </c>
    </row>
    <row r="726" spans="1:23" x14ac:dyDescent="0.25">
      <c r="A726" t="s">
        <v>690</v>
      </c>
      <c r="B726">
        <v>2012</v>
      </c>
      <c r="C726" t="s">
        <v>643</v>
      </c>
      <c r="D726">
        <v>58.3</v>
      </c>
      <c r="E726">
        <v>277</v>
      </c>
      <c r="F726">
        <v>239</v>
      </c>
      <c r="G726">
        <v>0.01</v>
      </c>
      <c r="H726">
        <v>0</v>
      </c>
      <c r="I726">
        <v>75</v>
      </c>
      <c r="J726">
        <v>72029</v>
      </c>
      <c r="K726">
        <v>2.1</v>
      </c>
      <c r="L726">
        <v>317</v>
      </c>
      <c r="M726">
        <v>76</v>
      </c>
      <c r="N726">
        <v>3.77</v>
      </c>
      <c r="O726">
        <v>75</v>
      </c>
      <c r="P726">
        <v>1.5</v>
      </c>
      <c r="S726">
        <v>1</v>
      </c>
      <c r="T726">
        <v>9.8000000000000007</v>
      </c>
      <c r="W726" t="e">
        <f ca="1">Data_Completeness(LifeExpectancyData[[#This Row],[Life expectancy]:[Schooling]])</f>
        <v>#NAME?</v>
      </c>
    </row>
    <row r="727" spans="1:23" x14ac:dyDescent="0.25">
      <c r="A727" t="s">
        <v>690</v>
      </c>
      <c r="B727">
        <v>2011</v>
      </c>
      <c r="C727" t="s">
        <v>643</v>
      </c>
      <c r="D727">
        <v>57.9</v>
      </c>
      <c r="E727">
        <v>278</v>
      </c>
      <c r="F727">
        <v>239</v>
      </c>
      <c r="G727">
        <v>1.82</v>
      </c>
      <c r="H727">
        <v>0</v>
      </c>
      <c r="I727">
        <v>74</v>
      </c>
      <c r="J727">
        <v>133802</v>
      </c>
      <c r="K727">
        <v>19.600000000000001</v>
      </c>
      <c r="L727">
        <v>319</v>
      </c>
      <c r="M727">
        <v>77</v>
      </c>
      <c r="N727">
        <v>3.53</v>
      </c>
      <c r="O727">
        <v>74</v>
      </c>
      <c r="P727">
        <v>1.6</v>
      </c>
      <c r="S727">
        <v>1.2</v>
      </c>
      <c r="T727">
        <v>1</v>
      </c>
      <c r="W727" t="e">
        <f ca="1">Data_Completeness(LifeExpectancyData[[#This Row],[Life expectancy]:[Schooling]])</f>
        <v>#NAME?</v>
      </c>
    </row>
    <row r="728" spans="1:23" x14ac:dyDescent="0.25">
      <c r="A728" t="s">
        <v>690</v>
      </c>
      <c r="B728">
        <v>2010</v>
      </c>
      <c r="C728" t="s">
        <v>643</v>
      </c>
      <c r="D728">
        <v>57.4</v>
      </c>
      <c r="E728">
        <v>283</v>
      </c>
      <c r="F728">
        <v>239</v>
      </c>
      <c r="G728">
        <v>1.81</v>
      </c>
      <c r="H728">
        <v>0</v>
      </c>
      <c r="I728">
        <v>6</v>
      </c>
      <c r="J728">
        <v>5407</v>
      </c>
      <c r="K728">
        <v>19.100000000000001</v>
      </c>
      <c r="L728">
        <v>321</v>
      </c>
      <c r="M728">
        <v>76</v>
      </c>
      <c r="N728">
        <v>4.4000000000000004</v>
      </c>
      <c r="O728">
        <v>6</v>
      </c>
      <c r="P728">
        <v>1.6</v>
      </c>
      <c r="S728">
        <v>1.4</v>
      </c>
      <c r="T728">
        <v>1.2</v>
      </c>
      <c r="W728" t="e">
        <f ca="1">Data_Completeness(LifeExpectancyData[[#This Row],[Life expectancy]:[Schooling]])</f>
        <v>#NAME?</v>
      </c>
    </row>
    <row r="729" spans="1:23" x14ac:dyDescent="0.25">
      <c r="A729" t="s">
        <v>690</v>
      </c>
      <c r="B729">
        <v>2009</v>
      </c>
      <c r="C729" t="s">
        <v>643</v>
      </c>
      <c r="D729">
        <v>56.7</v>
      </c>
      <c r="E729">
        <v>292</v>
      </c>
      <c r="F729">
        <v>238</v>
      </c>
      <c r="G729">
        <v>2.13</v>
      </c>
      <c r="H729">
        <v>0</v>
      </c>
      <c r="I729">
        <v>72</v>
      </c>
      <c r="J729">
        <v>57</v>
      </c>
      <c r="K729">
        <v>18.600000000000001</v>
      </c>
      <c r="L729">
        <v>323</v>
      </c>
      <c r="M729">
        <v>78</v>
      </c>
      <c r="N729">
        <v>5.61</v>
      </c>
      <c r="O729">
        <v>72</v>
      </c>
      <c r="P729">
        <v>1.7</v>
      </c>
      <c r="S729">
        <v>1.6</v>
      </c>
      <c r="T729">
        <v>1.4</v>
      </c>
      <c r="W729" t="e">
        <f ca="1">Data_Completeness(LifeExpectancyData[[#This Row],[Life expectancy]:[Schooling]])</f>
        <v>#NAME?</v>
      </c>
    </row>
    <row r="730" spans="1:23" x14ac:dyDescent="0.25">
      <c r="A730" t="s">
        <v>690</v>
      </c>
      <c r="B730">
        <v>2008</v>
      </c>
      <c r="C730" t="s">
        <v>643</v>
      </c>
      <c r="D730">
        <v>56.3</v>
      </c>
      <c r="E730">
        <v>295</v>
      </c>
      <c r="F730">
        <v>237</v>
      </c>
      <c r="G730">
        <v>2.09</v>
      </c>
      <c r="H730">
        <v>0</v>
      </c>
      <c r="I730">
        <v>65</v>
      </c>
      <c r="J730">
        <v>12461</v>
      </c>
      <c r="K730">
        <v>18.2</v>
      </c>
      <c r="L730">
        <v>324</v>
      </c>
      <c r="M730">
        <v>64</v>
      </c>
      <c r="N730">
        <v>4.46</v>
      </c>
      <c r="O730">
        <v>65</v>
      </c>
      <c r="P730">
        <v>1.8</v>
      </c>
      <c r="S730">
        <v>1.8</v>
      </c>
      <c r="T730">
        <v>1.7</v>
      </c>
      <c r="W730" t="e">
        <f ca="1">Data_Completeness(LifeExpectancyData[[#This Row],[Life expectancy]:[Schooling]])</f>
        <v>#NAME?</v>
      </c>
    </row>
    <row r="731" spans="1:23" x14ac:dyDescent="0.25">
      <c r="A731" t="s">
        <v>690</v>
      </c>
      <c r="B731">
        <v>2007</v>
      </c>
      <c r="C731" t="s">
        <v>643</v>
      </c>
      <c r="D731">
        <v>55.7</v>
      </c>
      <c r="E731">
        <v>299</v>
      </c>
      <c r="F731">
        <v>236</v>
      </c>
      <c r="G731">
        <v>1.52</v>
      </c>
      <c r="H731">
        <v>0</v>
      </c>
      <c r="I731">
        <v>7</v>
      </c>
      <c r="J731">
        <v>55577</v>
      </c>
      <c r="K731">
        <v>17.8</v>
      </c>
      <c r="L731">
        <v>326</v>
      </c>
      <c r="M731">
        <v>72</v>
      </c>
      <c r="N731">
        <v>3.61</v>
      </c>
      <c r="O731">
        <v>7</v>
      </c>
      <c r="P731">
        <v>1.9</v>
      </c>
      <c r="S731">
        <v>11.1</v>
      </c>
      <c r="T731">
        <v>1.9</v>
      </c>
      <c r="W731" t="e">
        <f ca="1">Data_Completeness(LifeExpectancyData[[#This Row],[Life expectancy]:[Schooling]])</f>
        <v>#NAME?</v>
      </c>
    </row>
    <row r="732" spans="1:23" x14ac:dyDescent="0.25">
      <c r="A732" t="s">
        <v>690</v>
      </c>
      <c r="B732">
        <v>2006</v>
      </c>
      <c r="C732" t="s">
        <v>643</v>
      </c>
      <c r="D732">
        <v>55</v>
      </c>
      <c r="E732">
        <v>36</v>
      </c>
      <c r="F732">
        <v>235</v>
      </c>
      <c r="G732">
        <v>1.53</v>
      </c>
      <c r="H732">
        <v>0</v>
      </c>
      <c r="J732">
        <v>80123</v>
      </c>
      <c r="K732">
        <v>17.3</v>
      </c>
      <c r="L732">
        <v>327</v>
      </c>
      <c r="M732">
        <v>62</v>
      </c>
      <c r="N732">
        <v>3.39</v>
      </c>
      <c r="O732">
        <v>62</v>
      </c>
      <c r="P732">
        <v>2</v>
      </c>
      <c r="S732">
        <v>11.3</v>
      </c>
      <c r="T732">
        <v>11.1</v>
      </c>
      <c r="W732" t="e">
        <f ca="1">Data_Completeness(LifeExpectancyData[[#This Row],[Life expectancy]:[Schooling]])</f>
        <v>#NAME?</v>
      </c>
    </row>
    <row r="733" spans="1:23" x14ac:dyDescent="0.25">
      <c r="A733" t="s">
        <v>690</v>
      </c>
      <c r="B733">
        <v>2005</v>
      </c>
      <c r="C733" t="s">
        <v>643</v>
      </c>
      <c r="D733">
        <v>54.3</v>
      </c>
      <c r="E733">
        <v>314</v>
      </c>
      <c r="F733">
        <v>233</v>
      </c>
      <c r="G733">
        <v>1.43</v>
      </c>
      <c r="H733">
        <v>0</v>
      </c>
      <c r="J733">
        <v>182485</v>
      </c>
      <c r="K733">
        <v>16.899999999999999</v>
      </c>
      <c r="L733">
        <v>329</v>
      </c>
      <c r="M733">
        <v>6</v>
      </c>
      <c r="N733">
        <v>3.14</v>
      </c>
      <c r="O733">
        <v>6</v>
      </c>
      <c r="P733">
        <v>2</v>
      </c>
      <c r="S733">
        <v>11.5</v>
      </c>
      <c r="T733">
        <v>11.3</v>
      </c>
      <c r="W733" t="e">
        <f ca="1">Data_Completeness(LifeExpectancyData[[#This Row],[Life expectancy]:[Schooling]])</f>
        <v>#NAME?</v>
      </c>
    </row>
    <row r="734" spans="1:23" x14ac:dyDescent="0.25">
      <c r="A734" t="s">
        <v>690</v>
      </c>
      <c r="B734">
        <v>2004</v>
      </c>
      <c r="C734" t="s">
        <v>643</v>
      </c>
      <c r="D734">
        <v>53.5</v>
      </c>
      <c r="E734">
        <v>323</v>
      </c>
      <c r="F734">
        <v>232</v>
      </c>
      <c r="G734">
        <v>1.44</v>
      </c>
      <c r="H734">
        <v>0</v>
      </c>
      <c r="J734">
        <v>44934</v>
      </c>
      <c r="K734">
        <v>16.5</v>
      </c>
      <c r="L734">
        <v>330</v>
      </c>
      <c r="M734">
        <v>52</v>
      </c>
      <c r="N734">
        <v>3.34</v>
      </c>
      <c r="O734">
        <v>54</v>
      </c>
      <c r="P734">
        <v>2.1</v>
      </c>
      <c r="S734">
        <v>11.7</v>
      </c>
      <c r="T734">
        <v>11.5</v>
      </c>
      <c r="W734" t="e">
        <f ca="1">Data_Completeness(LifeExpectancyData[[#This Row],[Life expectancy]:[Schooling]])</f>
        <v>#NAME?</v>
      </c>
    </row>
    <row r="735" spans="1:23" x14ac:dyDescent="0.25">
      <c r="A735" t="s">
        <v>690</v>
      </c>
      <c r="B735">
        <v>2003</v>
      </c>
      <c r="C735" t="s">
        <v>643</v>
      </c>
      <c r="D735">
        <v>52.8</v>
      </c>
      <c r="E735">
        <v>332</v>
      </c>
      <c r="F735">
        <v>231</v>
      </c>
      <c r="G735">
        <v>1.83</v>
      </c>
      <c r="H735">
        <v>0</v>
      </c>
      <c r="J735">
        <v>21956</v>
      </c>
      <c r="K735">
        <v>16.100000000000001</v>
      </c>
      <c r="L735">
        <v>331</v>
      </c>
      <c r="M735">
        <v>47</v>
      </c>
      <c r="N735">
        <v>3.2</v>
      </c>
      <c r="O735">
        <v>41</v>
      </c>
      <c r="P735">
        <v>2.2000000000000002</v>
      </c>
      <c r="S735">
        <v>11.9</v>
      </c>
      <c r="T735">
        <v>11.7</v>
      </c>
      <c r="W735" t="e">
        <f ca="1">Data_Completeness(LifeExpectancyData[[#This Row],[Life expectancy]:[Schooling]])</f>
        <v>#NAME?</v>
      </c>
    </row>
    <row r="736" spans="1:23" x14ac:dyDescent="0.25">
      <c r="A736" t="s">
        <v>690</v>
      </c>
      <c r="B736">
        <v>2002</v>
      </c>
      <c r="C736" t="s">
        <v>643</v>
      </c>
      <c r="D736">
        <v>52.1</v>
      </c>
      <c r="E736">
        <v>341</v>
      </c>
      <c r="F736">
        <v>229</v>
      </c>
      <c r="G736">
        <v>1.85</v>
      </c>
      <c r="H736">
        <v>0</v>
      </c>
      <c r="J736">
        <v>30466</v>
      </c>
      <c r="K736">
        <v>15.7</v>
      </c>
      <c r="L736">
        <v>331</v>
      </c>
      <c r="M736">
        <v>4</v>
      </c>
      <c r="N736">
        <v>2.59</v>
      </c>
      <c r="O736">
        <v>38</v>
      </c>
      <c r="P736">
        <v>2.4</v>
      </c>
      <c r="S736">
        <v>12.1</v>
      </c>
      <c r="T736">
        <v>11.9</v>
      </c>
      <c r="W736" t="e">
        <f ca="1">Data_Completeness(LifeExpectancyData[[#This Row],[Life expectancy]:[Schooling]])</f>
        <v>#NAME?</v>
      </c>
    </row>
    <row r="737" spans="1:23" x14ac:dyDescent="0.25">
      <c r="A737" t="s">
        <v>690</v>
      </c>
      <c r="B737">
        <v>2001</v>
      </c>
      <c r="C737" t="s">
        <v>643</v>
      </c>
      <c r="D737">
        <v>51.8</v>
      </c>
      <c r="E737">
        <v>34</v>
      </c>
      <c r="F737">
        <v>227</v>
      </c>
      <c r="G737">
        <v>1.9</v>
      </c>
      <c r="H737">
        <v>0</v>
      </c>
      <c r="J737">
        <v>8072</v>
      </c>
      <c r="K737">
        <v>15.3</v>
      </c>
      <c r="L737">
        <v>332</v>
      </c>
      <c r="M737">
        <v>3</v>
      </c>
      <c r="N737">
        <v>2.67</v>
      </c>
      <c r="O737">
        <v>3</v>
      </c>
      <c r="P737">
        <v>2.4</v>
      </c>
      <c r="S737">
        <v>12.2</v>
      </c>
      <c r="T737">
        <v>12.1</v>
      </c>
      <c r="W737" t="e">
        <f ca="1">Data_Completeness(LifeExpectancyData[[#This Row],[Life expectancy]:[Schooling]])</f>
        <v>#NAME?</v>
      </c>
    </row>
    <row r="738" spans="1:23" x14ac:dyDescent="0.25">
      <c r="A738" t="s">
        <v>690</v>
      </c>
      <c r="B738">
        <v>2000</v>
      </c>
      <c r="C738" t="s">
        <v>643</v>
      </c>
      <c r="D738">
        <v>51.3</v>
      </c>
      <c r="E738">
        <v>346</v>
      </c>
      <c r="F738">
        <v>226</v>
      </c>
      <c r="G738">
        <v>1.98</v>
      </c>
      <c r="H738">
        <v>0</v>
      </c>
      <c r="J738">
        <v>8282</v>
      </c>
      <c r="K738">
        <v>14.9</v>
      </c>
      <c r="L738">
        <v>332</v>
      </c>
      <c r="M738">
        <v>42</v>
      </c>
      <c r="N738">
        <v>1.45</v>
      </c>
      <c r="O738">
        <v>4</v>
      </c>
      <c r="P738">
        <v>2.5</v>
      </c>
      <c r="S738">
        <v>12.4</v>
      </c>
      <c r="T738">
        <v>12.3</v>
      </c>
      <c r="W738" t="e">
        <f ca="1">Data_Completeness(LifeExpectancyData[[#This Row],[Life expectancy]:[Schooling]])</f>
        <v>#NAME?</v>
      </c>
    </row>
    <row r="739" spans="1:23" x14ac:dyDescent="0.25">
      <c r="A739" t="s">
        <v>691</v>
      </c>
      <c r="B739">
        <v>2015</v>
      </c>
      <c r="C739" t="s">
        <v>651</v>
      </c>
      <c r="D739">
        <v>86</v>
      </c>
      <c r="E739">
        <v>71</v>
      </c>
      <c r="F739">
        <v>0</v>
      </c>
      <c r="H739">
        <v>0</v>
      </c>
      <c r="J739">
        <v>9</v>
      </c>
      <c r="K739">
        <v>58.8</v>
      </c>
      <c r="L739">
        <v>0</v>
      </c>
      <c r="M739">
        <v>93</v>
      </c>
      <c r="O739">
        <v>93</v>
      </c>
      <c r="P739">
        <v>0.1</v>
      </c>
      <c r="Q739">
        <v>5314.6441599999998</v>
      </c>
      <c r="R739">
        <v>5683483</v>
      </c>
      <c r="S739">
        <v>1.1000000000000001</v>
      </c>
      <c r="T739">
        <v>0.9</v>
      </c>
      <c r="U739">
        <v>0.92300000000000004</v>
      </c>
      <c r="V739">
        <v>19.2</v>
      </c>
      <c r="W739" t="e">
        <f ca="1">Data_Completeness(LifeExpectancyData[[#This Row],[Life expectancy]:[Schooling]])</f>
        <v>#NAME?</v>
      </c>
    </row>
    <row r="740" spans="1:23" x14ac:dyDescent="0.25">
      <c r="A740" t="s">
        <v>691</v>
      </c>
      <c r="B740">
        <v>2014</v>
      </c>
      <c r="C740" t="s">
        <v>651</v>
      </c>
      <c r="D740">
        <v>84</v>
      </c>
      <c r="E740">
        <v>73</v>
      </c>
      <c r="F740">
        <v>0</v>
      </c>
      <c r="G740">
        <v>9.64</v>
      </c>
      <c r="H740">
        <v>10468.762919999999</v>
      </c>
      <c r="J740">
        <v>27</v>
      </c>
      <c r="K740">
        <v>58.4</v>
      </c>
      <c r="L740">
        <v>0</v>
      </c>
      <c r="M740">
        <v>94</v>
      </c>
      <c r="N740">
        <v>1.8</v>
      </c>
      <c r="O740">
        <v>94</v>
      </c>
      <c r="P740">
        <v>0.1</v>
      </c>
      <c r="Q740">
        <v>62425.539199999999</v>
      </c>
      <c r="R740">
        <v>5643475</v>
      </c>
      <c r="S740">
        <v>1.1000000000000001</v>
      </c>
      <c r="T740">
        <v>0.9</v>
      </c>
      <c r="U740">
        <v>0.92600000000000005</v>
      </c>
      <c r="V740">
        <v>19.2</v>
      </c>
      <c r="W740" t="e">
        <f ca="1">Data_Completeness(LifeExpectancyData[[#This Row],[Life expectancy]:[Schooling]])</f>
        <v>#NAME?</v>
      </c>
    </row>
    <row r="741" spans="1:23" x14ac:dyDescent="0.25">
      <c r="A741" t="s">
        <v>691</v>
      </c>
      <c r="B741">
        <v>2013</v>
      </c>
      <c r="C741" t="s">
        <v>651</v>
      </c>
      <c r="D741">
        <v>81</v>
      </c>
      <c r="E741">
        <v>75</v>
      </c>
      <c r="F741">
        <v>0</v>
      </c>
      <c r="G741">
        <v>9.5</v>
      </c>
      <c r="H741">
        <v>10261.763000000001</v>
      </c>
      <c r="J741">
        <v>17</v>
      </c>
      <c r="K741">
        <v>58.1</v>
      </c>
      <c r="L741">
        <v>0</v>
      </c>
      <c r="M741">
        <v>94</v>
      </c>
      <c r="N741">
        <v>11.25</v>
      </c>
      <c r="O741">
        <v>94</v>
      </c>
      <c r="P741">
        <v>0.1</v>
      </c>
      <c r="Q741">
        <v>61191.192629999998</v>
      </c>
      <c r="R741">
        <v>5614932</v>
      </c>
      <c r="S741">
        <v>1.1000000000000001</v>
      </c>
      <c r="T741">
        <v>0.9</v>
      </c>
      <c r="U741">
        <v>0.92400000000000004</v>
      </c>
      <c r="V741">
        <v>18.7</v>
      </c>
      <c r="W741" t="e">
        <f ca="1">Data_Completeness(LifeExpectancyData[[#This Row],[Life expectancy]:[Schooling]])</f>
        <v>#NAME?</v>
      </c>
    </row>
    <row r="742" spans="1:23" x14ac:dyDescent="0.25">
      <c r="A742" t="s">
        <v>691</v>
      </c>
      <c r="B742">
        <v>2012</v>
      </c>
      <c r="C742" t="s">
        <v>651</v>
      </c>
      <c r="D742">
        <v>80</v>
      </c>
      <c r="E742">
        <v>76</v>
      </c>
      <c r="F742">
        <v>0</v>
      </c>
      <c r="G742">
        <v>9.26</v>
      </c>
      <c r="H742">
        <v>928.4170785</v>
      </c>
      <c r="J742">
        <v>2</v>
      </c>
      <c r="K742">
        <v>57.7</v>
      </c>
      <c r="L742">
        <v>0</v>
      </c>
      <c r="M742">
        <v>94</v>
      </c>
      <c r="N742">
        <v>1.98</v>
      </c>
      <c r="O742">
        <v>94</v>
      </c>
      <c r="P742">
        <v>0.1</v>
      </c>
      <c r="Q742">
        <v>5857.5209999999997</v>
      </c>
      <c r="R742">
        <v>5591572</v>
      </c>
      <c r="S742">
        <v>1.1000000000000001</v>
      </c>
      <c r="T742">
        <v>0.9</v>
      </c>
      <c r="U742">
        <v>0.92200000000000004</v>
      </c>
      <c r="V742">
        <v>18.399999999999999</v>
      </c>
      <c r="W742" t="e">
        <f ca="1">Data_Completeness(LifeExpectancyData[[#This Row],[Life expectancy]:[Schooling]])</f>
        <v>#NAME?</v>
      </c>
    </row>
    <row r="743" spans="1:23" x14ac:dyDescent="0.25">
      <c r="A743" t="s">
        <v>691</v>
      </c>
      <c r="B743">
        <v>2011</v>
      </c>
      <c r="C743" t="s">
        <v>651</v>
      </c>
      <c r="D743">
        <v>79.7</v>
      </c>
      <c r="E743">
        <v>79</v>
      </c>
      <c r="F743">
        <v>0</v>
      </c>
      <c r="G743">
        <v>10.47</v>
      </c>
      <c r="H743">
        <v>10251.10872</v>
      </c>
      <c r="J743">
        <v>84</v>
      </c>
      <c r="K743">
        <v>57.4</v>
      </c>
      <c r="L743">
        <v>0</v>
      </c>
      <c r="M743">
        <v>91</v>
      </c>
      <c r="N743">
        <v>1.87</v>
      </c>
      <c r="O743">
        <v>91</v>
      </c>
      <c r="P743">
        <v>0.1</v>
      </c>
      <c r="Q743">
        <v>61753.667000000001</v>
      </c>
      <c r="R743">
        <v>557572</v>
      </c>
      <c r="S743">
        <v>1.1000000000000001</v>
      </c>
      <c r="T743">
        <v>0.9</v>
      </c>
      <c r="U743">
        <v>0.91</v>
      </c>
      <c r="V743">
        <v>16.899999999999999</v>
      </c>
      <c r="W743" t="e">
        <f ca="1">Data_Completeness(LifeExpectancyData[[#This Row],[Life expectancy]:[Schooling]])</f>
        <v>#NAME?</v>
      </c>
    </row>
    <row r="744" spans="1:23" x14ac:dyDescent="0.25">
      <c r="A744" t="s">
        <v>691</v>
      </c>
      <c r="B744">
        <v>2010</v>
      </c>
      <c r="C744" t="s">
        <v>651</v>
      </c>
      <c r="D744">
        <v>79.2</v>
      </c>
      <c r="E744">
        <v>84</v>
      </c>
      <c r="F744">
        <v>0</v>
      </c>
      <c r="G744">
        <v>10.28</v>
      </c>
      <c r="H744">
        <v>954.48659329999998</v>
      </c>
      <c r="J744">
        <v>5</v>
      </c>
      <c r="K744">
        <v>57</v>
      </c>
      <c r="L744">
        <v>0</v>
      </c>
      <c r="M744">
        <v>9</v>
      </c>
      <c r="N744">
        <v>11.8</v>
      </c>
      <c r="O744">
        <v>9</v>
      </c>
      <c r="P744">
        <v>0.1</v>
      </c>
      <c r="Q744">
        <v>5841.41122</v>
      </c>
      <c r="R744">
        <v>5547683</v>
      </c>
      <c r="S744">
        <v>1.1000000000000001</v>
      </c>
      <c r="T744">
        <v>0.9</v>
      </c>
      <c r="U744">
        <v>0.90600000000000003</v>
      </c>
      <c r="V744">
        <v>16.8</v>
      </c>
      <c r="W744" t="e">
        <f ca="1">Data_Completeness(LifeExpectancyData[[#This Row],[Life expectancy]:[Schooling]])</f>
        <v>#NAME?</v>
      </c>
    </row>
    <row r="745" spans="1:23" x14ac:dyDescent="0.25">
      <c r="A745" t="s">
        <v>691</v>
      </c>
      <c r="B745">
        <v>2009</v>
      </c>
      <c r="C745" t="s">
        <v>651</v>
      </c>
      <c r="D745">
        <v>78.900000000000006</v>
      </c>
      <c r="E745">
        <v>86</v>
      </c>
      <c r="F745">
        <v>0</v>
      </c>
      <c r="G745">
        <v>10.08</v>
      </c>
      <c r="H745">
        <v>9765.616994</v>
      </c>
      <c r="J745">
        <v>6</v>
      </c>
      <c r="K745">
        <v>56.6</v>
      </c>
      <c r="L745">
        <v>0</v>
      </c>
      <c r="M745">
        <v>89</v>
      </c>
      <c r="N745">
        <v>11.47</v>
      </c>
      <c r="O745">
        <v>89</v>
      </c>
      <c r="P745">
        <v>0.1</v>
      </c>
      <c r="Q745">
        <v>58163.293590000001</v>
      </c>
      <c r="R745">
        <v>552395</v>
      </c>
      <c r="S745">
        <v>1.1000000000000001</v>
      </c>
      <c r="T745">
        <v>0.9</v>
      </c>
      <c r="U745">
        <v>0.90600000000000003</v>
      </c>
      <c r="V745">
        <v>16.8</v>
      </c>
      <c r="W745" t="e">
        <f ca="1">Data_Completeness(LifeExpectancyData[[#This Row],[Life expectancy]:[Schooling]])</f>
        <v>#NAME?</v>
      </c>
    </row>
    <row r="746" spans="1:23" x14ac:dyDescent="0.25">
      <c r="A746" t="s">
        <v>691</v>
      </c>
      <c r="B746">
        <v>2008</v>
      </c>
      <c r="C746" t="s">
        <v>651</v>
      </c>
      <c r="D746">
        <v>78.8</v>
      </c>
      <c r="E746">
        <v>88</v>
      </c>
      <c r="F746">
        <v>0</v>
      </c>
      <c r="G746">
        <v>10.7</v>
      </c>
      <c r="H746">
        <v>10761.18209</v>
      </c>
      <c r="J746">
        <v>14</v>
      </c>
      <c r="K746">
        <v>56.3</v>
      </c>
      <c r="L746">
        <v>0</v>
      </c>
      <c r="M746">
        <v>88</v>
      </c>
      <c r="N746">
        <v>1.18</v>
      </c>
      <c r="O746">
        <v>88</v>
      </c>
      <c r="P746">
        <v>0.1</v>
      </c>
      <c r="Q746">
        <v>64322.666400000002</v>
      </c>
      <c r="R746">
        <v>5493621</v>
      </c>
      <c r="S746">
        <v>1.1000000000000001</v>
      </c>
      <c r="T746">
        <v>0.9</v>
      </c>
      <c r="U746">
        <v>0.90600000000000003</v>
      </c>
      <c r="V746">
        <v>16.8</v>
      </c>
      <c r="W746" t="e">
        <f ca="1">Data_Completeness(LifeExpectancyData[[#This Row],[Life expectancy]:[Schooling]])</f>
        <v>#NAME?</v>
      </c>
    </row>
    <row r="747" spans="1:23" x14ac:dyDescent="0.25">
      <c r="A747" t="s">
        <v>691</v>
      </c>
      <c r="B747">
        <v>2007</v>
      </c>
      <c r="C747" t="s">
        <v>651</v>
      </c>
      <c r="D747">
        <v>78.400000000000006</v>
      </c>
      <c r="E747">
        <v>93</v>
      </c>
      <c r="F747">
        <v>0</v>
      </c>
      <c r="G747">
        <v>10.99</v>
      </c>
      <c r="H747">
        <v>9703.0681210000002</v>
      </c>
      <c r="J747">
        <v>2</v>
      </c>
      <c r="K747">
        <v>55.9</v>
      </c>
      <c r="L747">
        <v>0</v>
      </c>
      <c r="M747">
        <v>87</v>
      </c>
      <c r="N747">
        <v>9.99</v>
      </c>
      <c r="O747">
        <v>87</v>
      </c>
      <c r="P747">
        <v>0.1</v>
      </c>
      <c r="Q747">
        <v>58487.451000000001</v>
      </c>
      <c r="R747">
        <v>5461438</v>
      </c>
      <c r="S747">
        <v>1.2</v>
      </c>
      <c r="T747">
        <v>0.9</v>
      </c>
      <c r="U747">
        <v>0.90400000000000003</v>
      </c>
      <c r="V747">
        <v>16.7</v>
      </c>
      <c r="W747" t="e">
        <f ca="1">Data_Completeness(LifeExpectancyData[[#This Row],[Life expectancy]:[Schooling]])</f>
        <v>#NAME?</v>
      </c>
    </row>
    <row r="748" spans="1:23" x14ac:dyDescent="0.25">
      <c r="A748" t="s">
        <v>691</v>
      </c>
      <c r="B748">
        <v>2006</v>
      </c>
      <c r="C748" t="s">
        <v>651</v>
      </c>
      <c r="D748">
        <v>78.099999999999994</v>
      </c>
      <c r="E748">
        <v>93</v>
      </c>
      <c r="F748">
        <v>0</v>
      </c>
      <c r="G748">
        <v>11.02</v>
      </c>
      <c r="H748">
        <v>850.95447830000001</v>
      </c>
      <c r="J748">
        <v>27</v>
      </c>
      <c r="K748">
        <v>55.4</v>
      </c>
      <c r="L748">
        <v>0</v>
      </c>
      <c r="M748">
        <v>93</v>
      </c>
      <c r="N748">
        <v>9.92</v>
      </c>
      <c r="O748">
        <v>93</v>
      </c>
      <c r="P748">
        <v>0.1</v>
      </c>
      <c r="Q748">
        <v>5226.9931100000003</v>
      </c>
      <c r="R748">
        <v>5437272</v>
      </c>
      <c r="S748">
        <v>1.2</v>
      </c>
      <c r="T748">
        <v>0.9</v>
      </c>
      <c r="U748">
        <v>0.90200000000000002</v>
      </c>
      <c r="V748">
        <v>16.899999999999999</v>
      </c>
      <c r="W748" t="e">
        <f ca="1">Data_Completeness(LifeExpectancyData[[#This Row],[Life expectancy]:[Schooling]])</f>
        <v>#NAME?</v>
      </c>
    </row>
    <row r="749" spans="1:23" x14ac:dyDescent="0.25">
      <c r="A749" t="s">
        <v>691</v>
      </c>
      <c r="B749">
        <v>2005</v>
      </c>
      <c r="C749" t="s">
        <v>651</v>
      </c>
      <c r="D749">
        <v>78.099999999999994</v>
      </c>
      <c r="E749">
        <v>92</v>
      </c>
      <c r="F749">
        <v>0</v>
      </c>
      <c r="G749">
        <v>11.28</v>
      </c>
      <c r="H749">
        <v>7627.4124439999996</v>
      </c>
      <c r="J749">
        <v>2</v>
      </c>
      <c r="K749">
        <v>55</v>
      </c>
      <c r="L749">
        <v>0</v>
      </c>
      <c r="M749">
        <v>93</v>
      </c>
      <c r="N749">
        <v>9.77</v>
      </c>
      <c r="O749">
        <v>93</v>
      </c>
      <c r="P749">
        <v>0.1</v>
      </c>
      <c r="Q749">
        <v>48799.823700000001</v>
      </c>
      <c r="R749">
        <v>5419432</v>
      </c>
      <c r="S749">
        <v>1.2</v>
      </c>
      <c r="T749">
        <v>1</v>
      </c>
      <c r="U749">
        <v>0.89700000000000002</v>
      </c>
      <c r="V749">
        <v>16.600000000000001</v>
      </c>
      <c r="W749" t="e">
        <f ca="1">Data_Completeness(LifeExpectancyData[[#This Row],[Life expectancy]:[Schooling]])</f>
        <v>#NAME?</v>
      </c>
    </row>
    <row r="750" spans="1:23" x14ac:dyDescent="0.25">
      <c r="A750" t="s">
        <v>691</v>
      </c>
      <c r="B750">
        <v>2004</v>
      </c>
      <c r="C750" t="s">
        <v>651</v>
      </c>
      <c r="D750">
        <v>77.7</v>
      </c>
      <c r="E750">
        <v>98</v>
      </c>
      <c r="F750">
        <v>0</v>
      </c>
      <c r="G750">
        <v>11.27</v>
      </c>
      <c r="H750">
        <v>6948.839868</v>
      </c>
      <c r="J750">
        <v>0</v>
      </c>
      <c r="K750">
        <v>54.4</v>
      </c>
      <c r="L750">
        <v>0</v>
      </c>
      <c r="M750">
        <v>95</v>
      </c>
      <c r="N750">
        <v>9.67</v>
      </c>
      <c r="O750">
        <v>95</v>
      </c>
      <c r="P750">
        <v>0.1</v>
      </c>
      <c r="Q750">
        <v>46511.645700000001</v>
      </c>
      <c r="R750">
        <v>544523</v>
      </c>
      <c r="S750">
        <v>1.2</v>
      </c>
      <c r="T750">
        <v>1</v>
      </c>
      <c r="U750">
        <v>0.89300000000000002</v>
      </c>
      <c r="V750">
        <v>16.5</v>
      </c>
      <c r="W750" t="e">
        <f ca="1">Data_Completeness(LifeExpectancyData[[#This Row],[Life expectancy]:[Schooling]])</f>
        <v>#NAME?</v>
      </c>
    </row>
    <row r="751" spans="1:23" x14ac:dyDescent="0.25">
      <c r="A751" t="s">
        <v>691</v>
      </c>
      <c r="B751">
        <v>2003</v>
      </c>
      <c r="C751" t="s">
        <v>651</v>
      </c>
      <c r="D751">
        <v>77.3</v>
      </c>
      <c r="E751">
        <v>11</v>
      </c>
      <c r="F751">
        <v>0</v>
      </c>
      <c r="G751">
        <v>11.54</v>
      </c>
      <c r="H751">
        <v>650.98135439999999</v>
      </c>
      <c r="J751">
        <v>0</v>
      </c>
      <c r="K751">
        <v>53.9</v>
      </c>
      <c r="L751">
        <v>0</v>
      </c>
      <c r="M751">
        <v>96</v>
      </c>
      <c r="N751">
        <v>9.51</v>
      </c>
      <c r="O751">
        <v>96</v>
      </c>
      <c r="P751">
        <v>0.1</v>
      </c>
      <c r="Q751">
        <v>4458.7763999999997</v>
      </c>
      <c r="R751">
        <v>539574</v>
      </c>
      <c r="S751">
        <v>1.2</v>
      </c>
      <c r="T751">
        <v>1</v>
      </c>
      <c r="U751">
        <v>0.88200000000000001</v>
      </c>
      <c r="V751">
        <v>16.3</v>
      </c>
      <c r="W751" t="e">
        <f ca="1">Data_Completeness(LifeExpectancyData[[#This Row],[Life expectancy]:[Schooling]])</f>
        <v>#NAME?</v>
      </c>
    </row>
    <row r="752" spans="1:23" x14ac:dyDescent="0.25">
      <c r="A752" t="s">
        <v>691</v>
      </c>
      <c r="B752">
        <v>2002</v>
      </c>
      <c r="C752" t="s">
        <v>651</v>
      </c>
      <c r="D752">
        <v>77</v>
      </c>
      <c r="E752">
        <v>14</v>
      </c>
      <c r="F752">
        <v>0</v>
      </c>
      <c r="G752">
        <v>11.34</v>
      </c>
      <c r="H752">
        <v>4801.5461249999998</v>
      </c>
      <c r="J752">
        <v>32</v>
      </c>
      <c r="K752">
        <v>53.3</v>
      </c>
      <c r="L752">
        <v>0</v>
      </c>
      <c r="M752">
        <v>98</v>
      </c>
      <c r="N752">
        <v>9.33</v>
      </c>
      <c r="O752">
        <v>98</v>
      </c>
      <c r="P752">
        <v>0.1</v>
      </c>
      <c r="Q752">
        <v>33228.692909999998</v>
      </c>
      <c r="R752">
        <v>5375931</v>
      </c>
      <c r="S752">
        <v>1.2</v>
      </c>
      <c r="T752">
        <v>1</v>
      </c>
      <c r="U752">
        <v>0.875</v>
      </c>
      <c r="V752">
        <v>16.600000000000001</v>
      </c>
      <c r="W752" t="e">
        <f ca="1">Data_Completeness(LifeExpectancyData[[#This Row],[Life expectancy]:[Schooling]])</f>
        <v>#NAME?</v>
      </c>
    </row>
    <row r="753" spans="1:23" x14ac:dyDescent="0.25">
      <c r="A753" t="s">
        <v>691</v>
      </c>
      <c r="B753">
        <v>2001</v>
      </c>
      <c r="C753" t="s">
        <v>651</v>
      </c>
      <c r="D753">
        <v>77</v>
      </c>
      <c r="E753">
        <v>12</v>
      </c>
      <c r="F753">
        <v>0</v>
      </c>
      <c r="G753">
        <v>11.56</v>
      </c>
      <c r="H753">
        <v>530.48323359999995</v>
      </c>
      <c r="J753">
        <v>11</v>
      </c>
      <c r="K753">
        <v>52.8</v>
      </c>
      <c r="L753">
        <v>0</v>
      </c>
      <c r="M753">
        <v>97</v>
      </c>
      <c r="N753">
        <v>9.1</v>
      </c>
      <c r="O753">
        <v>97</v>
      </c>
      <c r="P753">
        <v>0.1</v>
      </c>
      <c r="Q753">
        <v>3751.6494600000001</v>
      </c>
      <c r="R753">
        <v>5358783</v>
      </c>
      <c r="S753">
        <v>1.3</v>
      </c>
      <c r="T753">
        <v>1</v>
      </c>
      <c r="U753">
        <v>0.86199999999999999</v>
      </c>
      <c r="V753">
        <v>16.2</v>
      </c>
      <c r="W753" t="e">
        <f ca="1">Data_Completeness(LifeExpectancyData[[#This Row],[Life expectancy]:[Schooling]])</f>
        <v>#NAME?</v>
      </c>
    </row>
    <row r="754" spans="1:23" x14ac:dyDescent="0.25">
      <c r="A754" t="s">
        <v>691</v>
      </c>
      <c r="B754">
        <v>2000</v>
      </c>
      <c r="C754" t="s">
        <v>651</v>
      </c>
      <c r="D754">
        <v>76.900000000000006</v>
      </c>
      <c r="E754">
        <v>12</v>
      </c>
      <c r="F754">
        <v>0</v>
      </c>
      <c r="G754">
        <v>11.69</v>
      </c>
      <c r="H754">
        <v>508.74969119999997</v>
      </c>
      <c r="J754">
        <v>14</v>
      </c>
      <c r="K754">
        <v>52.2</v>
      </c>
      <c r="L754">
        <v>0</v>
      </c>
      <c r="M754">
        <v>97</v>
      </c>
      <c r="N754">
        <v>8.6999999999999993</v>
      </c>
      <c r="O754">
        <v>97</v>
      </c>
      <c r="P754">
        <v>0.1</v>
      </c>
      <c r="Q754">
        <v>3743.55917</v>
      </c>
      <c r="R754">
        <v>5339616</v>
      </c>
      <c r="S754">
        <v>1.3</v>
      </c>
      <c r="T754">
        <v>1</v>
      </c>
      <c r="U754">
        <v>0.86</v>
      </c>
      <c r="V754">
        <v>16.5</v>
      </c>
      <c r="W754" t="e">
        <f ca="1">Data_Completeness(LifeExpectancyData[[#This Row],[Life expectancy]:[Schooling]])</f>
        <v>#NAME?</v>
      </c>
    </row>
    <row r="755" spans="1:23" x14ac:dyDescent="0.25">
      <c r="A755" t="s">
        <v>692</v>
      </c>
      <c r="B755">
        <v>2015</v>
      </c>
      <c r="C755" t="s">
        <v>643</v>
      </c>
      <c r="D755">
        <v>63.5</v>
      </c>
      <c r="E755">
        <v>241</v>
      </c>
      <c r="F755">
        <v>1</v>
      </c>
      <c r="H755">
        <v>0</v>
      </c>
      <c r="I755">
        <v>84</v>
      </c>
      <c r="J755">
        <v>47</v>
      </c>
      <c r="K755">
        <v>35</v>
      </c>
      <c r="L755">
        <v>1</v>
      </c>
      <c r="M755">
        <v>84</v>
      </c>
      <c r="O755">
        <v>84</v>
      </c>
      <c r="P755">
        <v>2.1</v>
      </c>
      <c r="Q755">
        <v>1862.1672739999999</v>
      </c>
      <c r="R755">
        <v>927414</v>
      </c>
      <c r="S755">
        <v>5.6</v>
      </c>
      <c r="T755">
        <v>5.4</v>
      </c>
      <c r="U755">
        <v>0.47</v>
      </c>
      <c r="V755">
        <v>6.3</v>
      </c>
      <c r="W755" t="e">
        <f ca="1">Data_Completeness(LifeExpectancyData[[#This Row],[Life expectancy]:[Schooling]])</f>
        <v>#NAME?</v>
      </c>
    </row>
    <row r="756" spans="1:23" x14ac:dyDescent="0.25">
      <c r="A756" t="s">
        <v>692</v>
      </c>
      <c r="B756">
        <v>2014</v>
      </c>
      <c r="C756" t="s">
        <v>643</v>
      </c>
      <c r="D756">
        <v>63</v>
      </c>
      <c r="E756">
        <v>252</v>
      </c>
      <c r="F756">
        <v>1</v>
      </c>
      <c r="G756">
        <v>0.38</v>
      </c>
      <c r="H756">
        <v>24.732996549999999</v>
      </c>
      <c r="I756">
        <v>78</v>
      </c>
      <c r="J756">
        <v>0</v>
      </c>
      <c r="K756">
        <v>34.4</v>
      </c>
      <c r="L756">
        <v>1</v>
      </c>
      <c r="M756">
        <v>78</v>
      </c>
      <c r="N756">
        <v>1.57</v>
      </c>
      <c r="O756">
        <v>78</v>
      </c>
      <c r="P756">
        <v>2.1</v>
      </c>
      <c r="Q756">
        <v>174.91511</v>
      </c>
      <c r="R756">
        <v>912164</v>
      </c>
      <c r="S756">
        <v>5.6</v>
      </c>
      <c r="T756">
        <v>5.4</v>
      </c>
      <c r="U756">
        <v>0.46700000000000003</v>
      </c>
      <c r="V756">
        <v>6.3</v>
      </c>
      <c r="W756" t="e">
        <f ca="1">Data_Completeness(LifeExpectancyData[[#This Row],[Life expectancy]:[Schooling]])</f>
        <v>#NAME?</v>
      </c>
    </row>
    <row r="757" spans="1:23" x14ac:dyDescent="0.25">
      <c r="A757" t="s">
        <v>692</v>
      </c>
      <c r="B757">
        <v>2013</v>
      </c>
      <c r="C757" t="s">
        <v>643</v>
      </c>
      <c r="D757">
        <v>62.7</v>
      </c>
      <c r="E757">
        <v>256</v>
      </c>
      <c r="F757">
        <v>1</v>
      </c>
      <c r="G757">
        <v>0.53</v>
      </c>
      <c r="H757">
        <v>229.44100950000001</v>
      </c>
      <c r="I757">
        <v>82</v>
      </c>
      <c r="J757">
        <v>28</v>
      </c>
      <c r="K757">
        <v>33.799999999999997</v>
      </c>
      <c r="L757">
        <v>2</v>
      </c>
      <c r="M757">
        <v>82</v>
      </c>
      <c r="N757">
        <v>9.14</v>
      </c>
      <c r="O757">
        <v>82</v>
      </c>
      <c r="P757">
        <v>2.1</v>
      </c>
      <c r="Q757">
        <v>1622.637974</v>
      </c>
      <c r="R757">
        <v>896688</v>
      </c>
      <c r="S757">
        <v>5.6</v>
      </c>
      <c r="T757">
        <v>5.4</v>
      </c>
      <c r="U757">
        <v>0.46400000000000002</v>
      </c>
      <c r="V757">
        <v>6.3</v>
      </c>
      <c r="W757" t="e">
        <f ca="1">Data_Completeness(LifeExpectancyData[[#This Row],[Life expectancy]:[Schooling]])</f>
        <v>#NAME?</v>
      </c>
    </row>
    <row r="758" spans="1:23" x14ac:dyDescent="0.25">
      <c r="A758" t="s">
        <v>692</v>
      </c>
      <c r="B758">
        <v>2012</v>
      </c>
      <c r="C758" t="s">
        <v>643</v>
      </c>
      <c r="D758">
        <v>62.2</v>
      </c>
      <c r="E758">
        <v>263</v>
      </c>
      <c r="F758">
        <v>1</v>
      </c>
      <c r="G758">
        <v>0.52</v>
      </c>
      <c r="H758">
        <v>217.2125786</v>
      </c>
      <c r="I758">
        <v>81</v>
      </c>
      <c r="J758">
        <v>709</v>
      </c>
      <c r="K758">
        <v>33.200000000000003</v>
      </c>
      <c r="L758">
        <v>2</v>
      </c>
      <c r="M758">
        <v>81</v>
      </c>
      <c r="N758">
        <v>8.9499999999999993</v>
      </c>
      <c r="O758">
        <v>81</v>
      </c>
      <c r="P758">
        <v>1.9</v>
      </c>
      <c r="Q758">
        <v>1536.1568500000001</v>
      </c>
      <c r="R758">
        <v>881185</v>
      </c>
      <c r="S758">
        <v>5.6</v>
      </c>
      <c r="T758">
        <v>5.5</v>
      </c>
      <c r="U758">
        <v>0.46</v>
      </c>
      <c r="V758">
        <v>6.3</v>
      </c>
      <c r="W758" t="e">
        <f ca="1">Data_Completeness(LifeExpectancyData[[#This Row],[Life expectancy]:[Schooling]])</f>
        <v>#NAME?</v>
      </c>
    </row>
    <row r="759" spans="1:23" x14ac:dyDescent="0.25">
      <c r="A759" t="s">
        <v>692</v>
      </c>
      <c r="B759">
        <v>2011</v>
      </c>
      <c r="C759" t="s">
        <v>643</v>
      </c>
      <c r="D759">
        <v>61.8</v>
      </c>
      <c r="E759">
        <v>268</v>
      </c>
      <c r="F759">
        <v>1</v>
      </c>
      <c r="G759">
        <v>0.39</v>
      </c>
      <c r="H759">
        <v>20.359747380000002</v>
      </c>
      <c r="I759">
        <v>87</v>
      </c>
      <c r="J759">
        <v>49</v>
      </c>
      <c r="K759">
        <v>32.700000000000003</v>
      </c>
      <c r="L759">
        <v>2</v>
      </c>
      <c r="M759">
        <v>87</v>
      </c>
      <c r="N759">
        <v>8.7100000000000009</v>
      </c>
      <c r="O759">
        <v>87</v>
      </c>
      <c r="P759">
        <v>2.7</v>
      </c>
      <c r="Q759">
        <v>143.986898</v>
      </c>
      <c r="R759">
        <v>865937</v>
      </c>
      <c r="S759">
        <v>5.6</v>
      </c>
      <c r="T759">
        <v>5.5</v>
      </c>
      <c r="U759">
        <v>0.45100000000000001</v>
      </c>
      <c r="V759">
        <v>5.9</v>
      </c>
      <c r="W759" t="e">
        <f ca="1">Data_Completeness(LifeExpectancyData[[#This Row],[Life expectancy]:[Schooling]])</f>
        <v>#NAME?</v>
      </c>
    </row>
    <row r="760" spans="1:23" x14ac:dyDescent="0.25">
      <c r="A760" t="s">
        <v>692</v>
      </c>
      <c r="B760">
        <v>2010</v>
      </c>
      <c r="C760" t="s">
        <v>643</v>
      </c>
      <c r="D760">
        <v>61.3</v>
      </c>
      <c r="E760">
        <v>273</v>
      </c>
      <c r="F760">
        <v>1</v>
      </c>
      <c r="G760">
        <v>0.44</v>
      </c>
      <c r="H760">
        <v>187.4960097</v>
      </c>
      <c r="I760">
        <v>88</v>
      </c>
      <c r="J760">
        <v>7</v>
      </c>
      <c r="K760">
        <v>32.200000000000003</v>
      </c>
      <c r="L760">
        <v>2</v>
      </c>
      <c r="M760">
        <v>88</v>
      </c>
      <c r="N760">
        <v>8.84</v>
      </c>
      <c r="O760">
        <v>88</v>
      </c>
      <c r="P760">
        <v>3.1</v>
      </c>
      <c r="Q760">
        <v>1325.9972399999999</v>
      </c>
      <c r="R760">
        <v>851146</v>
      </c>
      <c r="S760">
        <v>5.6</v>
      </c>
      <c r="T760">
        <v>5.6</v>
      </c>
      <c r="U760">
        <v>0.441</v>
      </c>
      <c r="V760">
        <v>5.5</v>
      </c>
      <c r="W760" t="e">
        <f ca="1">Data_Completeness(LifeExpectancyData[[#This Row],[Life expectancy]:[Schooling]])</f>
        <v>#NAME?</v>
      </c>
    </row>
    <row r="761" spans="1:23" x14ac:dyDescent="0.25">
      <c r="A761" t="s">
        <v>692</v>
      </c>
      <c r="B761">
        <v>2009</v>
      </c>
      <c r="C761" t="s">
        <v>643</v>
      </c>
      <c r="D761">
        <v>69</v>
      </c>
      <c r="E761">
        <v>279</v>
      </c>
      <c r="F761">
        <v>1</v>
      </c>
      <c r="G761">
        <v>0.49</v>
      </c>
      <c r="H761">
        <v>177.26716070000001</v>
      </c>
      <c r="I761">
        <v>89</v>
      </c>
      <c r="J761">
        <v>48</v>
      </c>
      <c r="K761">
        <v>31.7</v>
      </c>
      <c r="L761">
        <v>2</v>
      </c>
      <c r="M761">
        <v>89</v>
      </c>
      <c r="N761">
        <v>8.3699999999999992</v>
      </c>
      <c r="O761">
        <v>89</v>
      </c>
      <c r="P761">
        <v>3.2</v>
      </c>
      <c r="Q761">
        <v>1253.6574310000001</v>
      </c>
      <c r="R761">
        <v>83684</v>
      </c>
      <c r="S761">
        <v>5.7</v>
      </c>
      <c r="T761">
        <v>5.6</v>
      </c>
      <c r="U761">
        <v>0.436</v>
      </c>
      <c r="V761">
        <v>5.3</v>
      </c>
      <c r="W761" t="e">
        <f ca="1">Data_Completeness(LifeExpectancyData[[#This Row],[Life expectancy]:[Schooling]])</f>
        <v>#NAME?</v>
      </c>
    </row>
    <row r="762" spans="1:23" x14ac:dyDescent="0.25">
      <c r="A762" t="s">
        <v>692</v>
      </c>
      <c r="B762">
        <v>2008</v>
      </c>
      <c r="C762" t="s">
        <v>643</v>
      </c>
      <c r="D762">
        <v>62</v>
      </c>
      <c r="E762">
        <v>289</v>
      </c>
      <c r="F762">
        <v>1</v>
      </c>
      <c r="G762">
        <v>0.49</v>
      </c>
      <c r="H762">
        <v>171.7686449</v>
      </c>
      <c r="I762">
        <v>88</v>
      </c>
      <c r="J762">
        <v>143</v>
      </c>
      <c r="K762">
        <v>31.3</v>
      </c>
      <c r="L762">
        <v>2</v>
      </c>
      <c r="M762">
        <v>89</v>
      </c>
      <c r="N762">
        <v>8.5</v>
      </c>
      <c r="O762">
        <v>89</v>
      </c>
      <c r="P762">
        <v>3.3</v>
      </c>
      <c r="Q762">
        <v>1214.77118</v>
      </c>
      <c r="R762">
        <v>822934</v>
      </c>
      <c r="S762">
        <v>5.7</v>
      </c>
      <c r="T762">
        <v>5.6</v>
      </c>
      <c r="U762">
        <v>0.42699999999999999</v>
      </c>
      <c r="V762">
        <v>5</v>
      </c>
      <c r="W762" t="e">
        <f ca="1">Data_Completeness(LifeExpectancyData[[#This Row],[Life expectancy]:[Schooling]])</f>
        <v>#NAME?</v>
      </c>
    </row>
    <row r="763" spans="1:23" x14ac:dyDescent="0.25">
      <c r="A763" t="s">
        <v>692</v>
      </c>
      <c r="B763">
        <v>2007</v>
      </c>
      <c r="C763" t="s">
        <v>643</v>
      </c>
      <c r="D763">
        <v>59.8</v>
      </c>
      <c r="E763">
        <v>296</v>
      </c>
      <c r="F763">
        <v>1</v>
      </c>
      <c r="G763">
        <v>0.45</v>
      </c>
      <c r="H763">
        <v>20.868787090000001</v>
      </c>
      <c r="I763">
        <v>25</v>
      </c>
      <c r="J763">
        <v>24</v>
      </c>
      <c r="K763">
        <v>3.9</v>
      </c>
      <c r="L763">
        <v>2</v>
      </c>
      <c r="M763">
        <v>88</v>
      </c>
      <c r="N763">
        <v>7.72</v>
      </c>
      <c r="O763">
        <v>88</v>
      </c>
      <c r="P763">
        <v>3.5</v>
      </c>
      <c r="Q763">
        <v>147.586896</v>
      </c>
      <c r="R763">
        <v>8942</v>
      </c>
      <c r="S763">
        <v>5.8</v>
      </c>
      <c r="T763">
        <v>5.7</v>
      </c>
      <c r="U763">
        <v>0.41599999999999998</v>
      </c>
      <c r="V763">
        <v>4.5</v>
      </c>
      <c r="W763" t="e">
        <f ca="1">Data_Completeness(LifeExpectancyData[[#This Row],[Life expectancy]:[Schooling]])</f>
        <v>#NAME?</v>
      </c>
    </row>
    <row r="764" spans="1:23" x14ac:dyDescent="0.25">
      <c r="A764" t="s">
        <v>692</v>
      </c>
      <c r="B764">
        <v>2006</v>
      </c>
      <c r="C764" t="s">
        <v>643</v>
      </c>
      <c r="D764">
        <v>59.1</v>
      </c>
      <c r="E764">
        <v>39</v>
      </c>
      <c r="F764">
        <v>2</v>
      </c>
      <c r="G764">
        <v>1.02</v>
      </c>
      <c r="H764">
        <v>121.4812077</v>
      </c>
      <c r="J764">
        <v>49</v>
      </c>
      <c r="K764">
        <v>3.6</v>
      </c>
      <c r="L764">
        <v>2</v>
      </c>
      <c r="M764">
        <v>72</v>
      </c>
      <c r="N764">
        <v>7.5</v>
      </c>
      <c r="O764">
        <v>72</v>
      </c>
      <c r="P764">
        <v>3.7</v>
      </c>
      <c r="Q764">
        <v>965.66937789999997</v>
      </c>
      <c r="R764">
        <v>79628</v>
      </c>
      <c r="S764">
        <v>5.8</v>
      </c>
      <c r="T764">
        <v>5.7</v>
      </c>
      <c r="U764">
        <v>0.40500000000000003</v>
      </c>
      <c r="V764">
        <v>4.3</v>
      </c>
      <c r="W764" t="e">
        <f ca="1">Data_Completeness(LifeExpectancyData[[#This Row],[Life expectancy]:[Schooling]])</f>
        <v>#NAME?</v>
      </c>
    </row>
    <row r="765" spans="1:23" x14ac:dyDescent="0.25">
      <c r="A765" t="s">
        <v>692</v>
      </c>
      <c r="B765">
        <v>2005</v>
      </c>
      <c r="C765" t="s">
        <v>643</v>
      </c>
      <c r="D765">
        <v>58.6</v>
      </c>
      <c r="E765">
        <v>318</v>
      </c>
      <c r="F765">
        <v>2</v>
      </c>
      <c r="G765">
        <v>1.23</v>
      </c>
      <c r="H765">
        <v>12.70325933</v>
      </c>
      <c r="J765">
        <v>298</v>
      </c>
      <c r="K765">
        <v>3.2</v>
      </c>
      <c r="L765">
        <v>2</v>
      </c>
      <c r="M765">
        <v>71</v>
      </c>
      <c r="N765">
        <v>7.21</v>
      </c>
      <c r="O765">
        <v>71</v>
      </c>
      <c r="P765">
        <v>3.9</v>
      </c>
      <c r="Q765">
        <v>94.729748900000004</v>
      </c>
      <c r="R765">
        <v>783254</v>
      </c>
      <c r="S765">
        <v>5.9</v>
      </c>
      <c r="T765">
        <v>5.8</v>
      </c>
      <c r="U765">
        <v>0.39600000000000002</v>
      </c>
      <c r="V765">
        <v>4</v>
      </c>
      <c r="W765" t="e">
        <f ca="1">Data_Completeness(LifeExpectancyData[[#This Row],[Life expectancy]:[Schooling]])</f>
        <v>#NAME?</v>
      </c>
    </row>
    <row r="766" spans="1:23" x14ac:dyDescent="0.25">
      <c r="A766" t="s">
        <v>692</v>
      </c>
      <c r="B766">
        <v>2004</v>
      </c>
      <c r="C766" t="s">
        <v>643</v>
      </c>
      <c r="D766">
        <v>58.1</v>
      </c>
      <c r="E766">
        <v>326</v>
      </c>
      <c r="F766">
        <v>2</v>
      </c>
      <c r="G766">
        <v>1.18</v>
      </c>
      <c r="H766">
        <v>106.03546590000001</v>
      </c>
      <c r="J766">
        <v>71</v>
      </c>
      <c r="K766">
        <v>29.8</v>
      </c>
      <c r="L766">
        <v>2</v>
      </c>
      <c r="M766">
        <v>64</v>
      </c>
      <c r="N766">
        <v>6.76</v>
      </c>
      <c r="O766">
        <v>64</v>
      </c>
      <c r="P766">
        <v>4</v>
      </c>
      <c r="Q766">
        <v>864.18472599999996</v>
      </c>
      <c r="R766">
        <v>77752</v>
      </c>
      <c r="S766">
        <v>6</v>
      </c>
      <c r="T766">
        <v>5.9</v>
      </c>
      <c r="U766">
        <v>0.38800000000000001</v>
      </c>
      <c r="V766">
        <v>3.7</v>
      </c>
      <c r="W766" t="e">
        <f ca="1">Data_Completeness(LifeExpectancyData[[#This Row],[Life expectancy]:[Schooling]])</f>
        <v>#NAME?</v>
      </c>
    </row>
    <row r="767" spans="1:23" x14ac:dyDescent="0.25">
      <c r="A767" t="s">
        <v>692</v>
      </c>
      <c r="B767">
        <v>2003</v>
      </c>
      <c r="C767" t="s">
        <v>643</v>
      </c>
      <c r="D767">
        <v>58</v>
      </c>
      <c r="E767">
        <v>325</v>
      </c>
      <c r="F767">
        <v>2</v>
      </c>
      <c r="G767">
        <v>1.02</v>
      </c>
      <c r="H767">
        <v>94.133028749999994</v>
      </c>
      <c r="J767">
        <v>37</v>
      </c>
      <c r="K767">
        <v>29.4</v>
      </c>
      <c r="L767">
        <v>2</v>
      </c>
      <c r="M767">
        <v>68</v>
      </c>
      <c r="N767">
        <v>6.22</v>
      </c>
      <c r="O767">
        <v>68</v>
      </c>
      <c r="P767">
        <v>4.2</v>
      </c>
      <c r="Q767">
        <v>819.97411799999998</v>
      </c>
      <c r="R767">
        <v>758615</v>
      </c>
      <c r="S767">
        <v>6.1</v>
      </c>
      <c r="T767">
        <v>5.9</v>
      </c>
      <c r="U767">
        <v>0.378</v>
      </c>
      <c r="V767">
        <v>3.5</v>
      </c>
      <c r="W767" t="e">
        <f ca="1">Data_Completeness(LifeExpectancyData[[#This Row],[Life expectancy]:[Schooling]])</f>
        <v>#NAME?</v>
      </c>
    </row>
    <row r="768" spans="1:23" x14ac:dyDescent="0.25">
      <c r="A768" t="s">
        <v>692</v>
      </c>
      <c r="B768">
        <v>2002</v>
      </c>
      <c r="C768" t="s">
        <v>643</v>
      </c>
      <c r="D768">
        <v>57.9</v>
      </c>
      <c r="E768">
        <v>322</v>
      </c>
      <c r="F768">
        <v>2</v>
      </c>
      <c r="G768">
        <v>1.03</v>
      </c>
      <c r="H768">
        <v>13.46662004</v>
      </c>
      <c r="J768">
        <v>50</v>
      </c>
      <c r="K768">
        <v>29</v>
      </c>
      <c r="L768">
        <v>2</v>
      </c>
      <c r="M768">
        <v>62</v>
      </c>
      <c r="N768">
        <v>5.45</v>
      </c>
      <c r="O768">
        <v>62</v>
      </c>
      <c r="P768">
        <v>4.3</v>
      </c>
      <c r="Q768">
        <v>792.15412000000003</v>
      </c>
      <c r="R768">
        <v>746221</v>
      </c>
      <c r="S768">
        <v>6.2</v>
      </c>
      <c r="T768">
        <v>6</v>
      </c>
      <c r="U768">
        <v>0.372</v>
      </c>
      <c r="V768">
        <v>3.3</v>
      </c>
      <c r="W768" t="e">
        <f ca="1">Data_Completeness(LifeExpectancyData[[#This Row],[Life expectancy]:[Schooling]])</f>
        <v>#NAME?</v>
      </c>
    </row>
    <row r="769" spans="1:23" x14ac:dyDescent="0.25">
      <c r="A769" t="s">
        <v>692</v>
      </c>
      <c r="B769">
        <v>2001</v>
      </c>
      <c r="C769" t="s">
        <v>643</v>
      </c>
      <c r="D769">
        <v>57.7</v>
      </c>
      <c r="E769">
        <v>323</v>
      </c>
      <c r="F769">
        <v>2</v>
      </c>
      <c r="G769">
        <v>0.95</v>
      </c>
      <c r="H769">
        <v>92.497894799999997</v>
      </c>
      <c r="J769">
        <v>79</v>
      </c>
      <c r="K769">
        <v>28.6</v>
      </c>
      <c r="L769">
        <v>2</v>
      </c>
      <c r="M769">
        <v>49</v>
      </c>
      <c r="N769">
        <v>5.37</v>
      </c>
      <c r="O769">
        <v>53</v>
      </c>
      <c r="P769">
        <v>4.3</v>
      </c>
      <c r="Q769">
        <v>781.23221960000001</v>
      </c>
      <c r="R769">
        <v>732711</v>
      </c>
      <c r="S769">
        <v>6.3</v>
      </c>
      <c r="T769">
        <v>6.1</v>
      </c>
      <c r="U769">
        <v>0.36299999999999999</v>
      </c>
      <c r="V769">
        <v>2.9</v>
      </c>
      <c r="W769" t="e">
        <f ca="1">Data_Completeness(LifeExpectancyData[[#This Row],[Life expectancy]:[Schooling]])</f>
        <v>#NAME?</v>
      </c>
    </row>
    <row r="770" spans="1:23" x14ac:dyDescent="0.25">
      <c r="A770" t="s">
        <v>692</v>
      </c>
      <c r="B770">
        <v>2000</v>
      </c>
      <c r="C770" t="s">
        <v>643</v>
      </c>
      <c r="D770">
        <v>57.4</v>
      </c>
      <c r="E770">
        <v>325</v>
      </c>
      <c r="F770">
        <v>2</v>
      </c>
      <c r="G770">
        <v>1.34</v>
      </c>
      <c r="H770">
        <v>91.950759009999999</v>
      </c>
      <c r="J770">
        <v>183</v>
      </c>
      <c r="K770">
        <v>28.2</v>
      </c>
      <c r="L770">
        <v>2</v>
      </c>
      <c r="M770">
        <v>46</v>
      </c>
      <c r="N770">
        <v>5.75</v>
      </c>
      <c r="O770">
        <v>46</v>
      </c>
      <c r="P770">
        <v>4.0999999999999996</v>
      </c>
      <c r="Q770">
        <v>768.17676700000004</v>
      </c>
      <c r="R770">
        <v>717584</v>
      </c>
      <c r="S770">
        <v>6.4</v>
      </c>
      <c r="T770">
        <v>6.1</v>
      </c>
      <c r="U770">
        <v>0.36099999999999999</v>
      </c>
      <c r="V770">
        <v>2.9</v>
      </c>
      <c r="W770" t="e">
        <f ca="1">Data_Completeness(LifeExpectancyData[[#This Row],[Life expectancy]:[Schooling]])</f>
        <v>#NAME?</v>
      </c>
    </row>
    <row r="771" spans="1:23" x14ac:dyDescent="0.25">
      <c r="A771" t="s">
        <v>693</v>
      </c>
      <c r="B771">
        <v>2013</v>
      </c>
      <c r="C771" t="s">
        <v>643</v>
      </c>
      <c r="F771">
        <v>0</v>
      </c>
      <c r="G771">
        <v>0.01</v>
      </c>
      <c r="H771">
        <v>11.419555069999999</v>
      </c>
      <c r="I771">
        <v>96</v>
      </c>
      <c r="J771">
        <v>0</v>
      </c>
      <c r="K771">
        <v>58.4</v>
      </c>
      <c r="L771">
        <v>0</v>
      </c>
      <c r="M771">
        <v>96</v>
      </c>
      <c r="N771">
        <v>5.58</v>
      </c>
      <c r="O771">
        <v>96</v>
      </c>
      <c r="P771">
        <v>0.1</v>
      </c>
      <c r="Q771">
        <v>722.75665000000004</v>
      </c>
      <c r="S771">
        <v>2.7</v>
      </c>
      <c r="T771">
        <v>2.6</v>
      </c>
      <c r="U771">
        <v>0.72099999999999997</v>
      </c>
      <c r="V771">
        <v>12.7</v>
      </c>
      <c r="W771" t="e">
        <f ca="1">Data_Completeness(LifeExpectancyData[[#This Row],[Life expectancy]:[Schooling]])</f>
        <v>#NAME?</v>
      </c>
    </row>
    <row r="772" spans="1:23" x14ac:dyDescent="0.25">
      <c r="A772" t="s">
        <v>694</v>
      </c>
      <c r="B772">
        <v>2015</v>
      </c>
      <c r="C772" t="s">
        <v>643</v>
      </c>
      <c r="D772">
        <v>73.900000000000006</v>
      </c>
      <c r="E772">
        <v>152</v>
      </c>
      <c r="F772">
        <v>6</v>
      </c>
      <c r="H772">
        <v>0</v>
      </c>
      <c r="I772">
        <v>81</v>
      </c>
      <c r="J772">
        <v>0</v>
      </c>
      <c r="K772">
        <v>58.9</v>
      </c>
      <c r="L772">
        <v>7</v>
      </c>
      <c r="M772">
        <v>87</v>
      </c>
      <c r="O772">
        <v>85</v>
      </c>
      <c r="P772">
        <v>0.3</v>
      </c>
      <c r="Q772">
        <v>6468.4716479999997</v>
      </c>
      <c r="R772">
        <v>1528394</v>
      </c>
      <c r="S772">
        <v>3.3</v>
      </c>
      <c r="T772">
        <v>3.2</v>
      </c>
      <c r="U772">
        <v>0.71799999999999997</v>
      </c>
      <c r="V772">
        <v>13.2</v>
      </c>
      <c r="W772" t="e">
        <f ca="1">Data_Completeness(LifeExpectancyData[[#This Row],[Life expectancy]:[Schooling]])</f>
        <v>#NAME?</v>
      </c>
    </row>
    <row r="773" spans="1:23" x14ac:dyDescent="0.25">
      <c r="A773" t="s">
        <v>694</v>
      </c>
      <c r="B773">
        <v>2014</v>
      </c>
      <c r="C773" t="s">
        <v>643</v>
      </c>
      <c r="D773">
        <v>73.599999999999994</v>
      </c>
      <c r="E773">
        <v>154</v>
      </c>
      <c r="F773">
        <v>6</v>
      </c>
      <c r="G773">
        <v>5.92</v>
      </c>
      <c r="H773">
        <v>1088.244952</v>
      </c>
      <c r="I773">
        <v>89</v>
      </c>
      <c r="J773">
        <v>0</v>
      </c>
      <c r="K773">
        <v>57.9</v>
      </c>
      <c r="L773">
        <v>7</v>
      </c>
      <c r="M773">
        <v>9</v>
      </c>
      <c r="N773">
        <v>4.38</v>
      </c>
      <c r="O773">
        <v>91</v>
      </c>
      <c r="P773">
        <v>0.3</v>
      </c>
      <c r="Q773">
        <v>6268.6921220000004</v>
      </c>
      <c r="R773">
        <v>145844</v>
      </c>
      <c r="S773">
        <v>3.3</v>
      </c>
      <c r="T773">
        <v>3.2</v>
      </c>
      <c r="U773">
        <v>0.71199999999999997</v>
      </c>
      <c r="V773">
        <v>13.2</v>
      </c>
      <c r="W773" t="e">
        <f ca="1">Data_Completeness(LifeExpectancyData[[#This Row],[Life expectancy]:[Schooling]])</f>
        <v>#NAME?</v>
      </c>
    </row>
    <row r="774" spans="1:23" x14ac:dyDescent="0.25">
      <c r="A774" t="s">
        <v>694</v>
      </c>
      <c r="B774">
        <v>2013</v>
      </c>
      <c r="C774" t="s">
        <v>643</v>
      </c>
      <c r="D774">
        <v>73.400000000000006</v>
      </c>
      <c r="E774">
        <v>157</v>
      </c>
      <c r="F774">
        <v>6</v>
      </c>
      <c r="G774">
        <v>5.93</v>
      </c>
      <c r="H774">
        <v>97.522115380000002</v>
      </c>
      <c r="I774">
        <v>8</v>
      </c>
      <c r="J774">
        <v>0</v>
      </c>
      <c r="K774">
        <v>56.8</v>
      </c>
      <c r="L774">
        <v>7</v>
      </c>
      <c r="M774">
        <v>82</v>
      </c>
      <c r="N774">
        <v>4.12</v>
      </c>
      <c r="O774">
        <v>83</v>
      </c>
      <c r="P774">
        <v>0.3</v>
      </c>
      <c r="Q774">
        <v>627.55543999999998</v>
      </c>
      <c r="R774">
        <v>1281296</v>
      </c>
      <c r="S774">
        <v>3.3</v>
      </c>
      <c r="T774">
        <v>3.2</v>
      </c>
      <c r="U774">
        <v>0.70899999999999996</v>
      </c>
      <c r="V774">
        <v>13.2</v>
      </c>
      <c r="W774" t="e">
        <f ca="1">Data_Completeness(LifeExpectancyData[[#This Row],[Life expectancy]:[Schooling]])</f>
        <v>#NAME?</v>
      </c>
    </row>
    <row r="775" spans="1:23" x14ac:dyDescent="0.25">
      <c r="A775" t="s">
        <v>694</v>
      </c>
      <c r="B775">
        <v>2012</v>
      </c>
      <c r="C775" t="s">
        <v>643</v>
      </c>
      <c r="D775">
        <v>72.099999999999994</v>
      </c>
      <c r="E775">
        <v>174</v>
      </c>
      <c r="F775">
        <v>6</v>
      </c>
      <c r="G775">
        <v>5.93</v>
      </c>
      <c r="H775">
        <v>857.13070370000003</v>
      </c>
      <c r="I775">
        <v>74</v>
      </c>
      <c r="J775">
        <v>0</v>
      </c>
      <c r="K775">
        <v>55.8</v>
      </c>
      <c r="L775">
        <v>7</v>
      </c>
      <c r="M775">
        <v>85</v>
      </c>
      <c r="N775">
        <v>4.26</v>
      </c>
      <c r="O775">
        <v>85</v>
      </c>
      <c r="P775">
        <v>0.4</v>
      </c>
      <c r="Q775">
        <v>5968.8767669999997</v>
      </c>
      <c r="R775">
        <v>115495</v>
      </c>
      <c r="S775">
        <v>3.3</v>
      </c>
      <c r="T775">
        <v>3.2</v>
      </c>
      <c r="U775">
        <v>0.70599999999999996</v>
      </c>
      <c r="V775">
        <v>13.1</v>
      </c>
      <c r="W775" t="e">
        <f ca="1">Data_Completeness(LifeExpectancyData[[#This Row],[Life expectancy]:[Schooling]])</f>
        <v>#NAME?</v>
      </c>
    </row>
    <row r="776" spans="1:23" x14ac:dyDescent="0.25">
      <c r="A776" t="s">
        <v>694</v>
      </c>
      <c r="B776">
        <v>2011</v>
      </c>
      <c r="C776" t="s">
        <v>643</v>
      </c>
      <c r="D776">
        <v>73.099999999999994</v>
      </c>
      <c r="E776">
        <v>16</v>
      </c>
      <c r="F776">
        <v>6</v>
      </c>
      <c r="G776">
        <v>5.91</v>
      </c>
      <c r="H776">
        <v>843.78769950000003</v>
      </c>
      <c r="I776">
        <v>8</v>
      </c>
      <c r="J776">
        <v>2</v>
      </c>
      <c r="K776">
        <v>54.7</v>
      </c>
      <c r="L776">
        <v>7</v>
      </c>
      <c r="M776">
        <v>84</v>
      </c>
      <c r="N776">
        <v>4.22</v>
      </c>
      <c r="O776">
        <v>84</v>
      </c>
      <c r="P776">
        <v>0.7</v>
      </c>
      <c r="Q776">
        <v>5759.643</v>
      </c>
      <c r="R776">
        <v>12795</v>
      </c>
      <c r="S776">
        <v>3.3</v>
      </c>
      <c r="T776">
        <v>3.2</v>
      </c>
      <c r="U776">
        <v>0.70299999999999996</v>
      </c>
      <c r="V776">
        <v>13</v>
      </c>
      <c r="W776" t="e">
        <f ca="1">Data_Completeness(LifeExpectancyData[[#This Row],[Life expectancy]:[Schooling]])</f>
        <v>#NAME?</v>
      </c>
    </row>
    <row r="777" spans="1:23" x14ac:dyDescent="0.25">
      <c r="A777" t="s">
        <v>694</v>
      </c>
      <c r="B777">
        <v>2010</v>
      </c>
      <c r="C777" t="s">
        <v>643</v>
      </c>
      <c r="D777">
        <v>72.7</v>
      </c>
      <c r="E777">
        <v>166</v>
      </c>
      <c r="F777">
        <v>6</v>
      </c>
      <c r="G777">
        <v>6.02</v>
      </c>
      <c r="H777">
        <v>664.55852419999997</v>
      </c>
      <c r="I777">
        <v>83</v>
      </c>
      <c r="J777">
        <v>0</v>
      </c>
      <c r="K777">
        <v>53.6</v>
      </c>
      <c r="L777">
        <v>8</v>
      </c>
      <c r="M777">
        <v>85</v>
      </c>
      <c r="N777">
        <v>4.5999999999999996</v>
      </c>
      <c r="O777">
        <v>88</v>
      </c>
      <c r="P777">
        <v>0.9</v>
      </c>
      <c r="Q777">
        <v>5451.6696000000002</v>
      </c>
      <c r="R777">
        <v>9897985</v>
      </c>
      <c r="S777">
        <v>3.3</v>
      </c>
      <c r="T777">
        <v>3.3</v>
      </c>
      <c r="U777">
        <v>0.69699999999999995</v>
      </c>
      <c r="V777">
        <v>12.9</v>
      </c>
      <c r="W777" t="e">
        <f ca="1">Data_Completeness(LifeExpectancyData[[#This Row],[Life expectancy]:[Schooling]])</f>
        <v>#NAME?</v>
      </c>
    </row>
    <row r="778" spans="1:23" x14ac:dyDescent="0.25">
      <c r="A778" t="s">
        <v>694</v>
      </c>
      <c r="B778">
        <v>2009</v>
      </c>
      <c r="C778" t="s">
        <v>643</v>
      </c>
      <c r="D778">
        <v>73.599999999999994</v>
      </c>
      <c r="E778">
        <v>157</v>
      </c>
      <c r="F778">
        <v>6</v>
      </c>
      <c r="G778">
        <v>6.05</v>
      </c>
      <c r="H778">
        <v>587.88282279999999</v>
      </c>
      <c r="I778">
        <v>8</v>
      </c>
      <c r="J778">
        <v>0</v>
      </c>
      <c r="K778">
        <v>52.6</v>
      </c>
      <c r="L778">
        <v>8</v>
      </c>
      <c r="M778">
        <v>85</v>
      </c>
      <c r="N778">
        <v>4.41</v>
      </c>
      <c r="O778">
        <v>82</v>
      </c>
      <c r="P778">
        <v>1.2</v>
      </c>
      <c r="Q778">
        <v>4952.6775299999999</v>
      </c>
      <c r="R778">
        <v>9767758</v>
      </c>
      <c r="S778">
        <v>3.4</v>
      </c>
      <c r="T778">
        <v>3.3</v>
      </c>
      <c r="U778">
        <v>0.69499999999999995</v>
      </c>
      <c r="V778">
        <v>12.9</v>
      </c>
      <c r="W778" t="e">
        <f ca="1">Data_Completeness(LifeExpectancyData[[#This Row],[Life expectancy]:[Schooling]])</f>
        <v>#NAME?</v>
      </c>
    </row>
    <row r="779" spans="1:23" x14ac:dyDescent="0.25">
      <c r="A779" t="s">
        <v>694</v>
      </c>
      <c r="B779">
        <v>2008</v>
      </c>
      <c r="C779" t="s">
        <v>643</v>
      </c>
      <c r="D779">
        <v>73.3</v>
      </c>
      <c r="E779">
        <v>161</v>
      </c>
      <c r="F779">
        <v>6</v>
      </c>
      <c r="G779">
        <v>6.12</v>
      </c>
      <c r="H779">
        <v>49.09241952</v>
      </c>
      <c r="I779">
        <v>81</v>
      </c>
      <c r="J779">
        <v>0</v>
      </c>
      <c r="K779">
        <v>51.5</v>
      </c>
      <c r="L779">
        <v>8</v>
      </c>
      <c r="M779">
        <v>86</v>
      </c>
      <c r="N779">
        <v>4.2</v>
      </c>
      <c r="O779">
        <v>82</v>
      </c>
      <c r="P779">
        <v>1.4</v>
      </c>
      <c r="Q779">
        <v>511.37936999999999</v>
      </c>
      <c r="R779">
        <v>963652</v>
      </c>
      <c r="S779">
        <v>3.4</v>
      </c>
      <c r="T779">
        <v>3.3</v>
      </c>
      <c r="U779">
        <v>0.69199999999999995</v>
      </c>
      <c r="V779">
        <v>12.8</v>
      </c>
      <c r="W779" t="e">
        <f ca="1">Data_Completeness(LifeExpectancyData[[#This Row],[Life expectancy]:[Schooling]])</f>
        <v>#NAME?</v>
      </c>
    </row>
    <row r="780" spans="1:23" x14ac:dyDescent="0.25">
      <c r="A780" t="s">
        <v>694</v>
      </c>
      <c r="B780">
        <v>2007</v>
      </c>
      <c r="C780" t="s">
        <v>643</v>
      </c>
      <c r="D780">
        <v>72.900000000000006</v>
      </c>
      <c r="E780">
        <v>164</v>
      </c>
      <c r="F780">
        <v>6</v>
      </c>
      <c r="G780">
        <v>6.05</v>
      </c>
      <c r="H780">
        <v>74.821748799999995</v>
      </c>
      <c r="I780">
        <v>81</v>
      </c>
      <c r="J780">
        <v>0</v>
      </c>
      <c r="K780">
        <v>5.4</v>
      </c>
      <c r="L780">
        <v>8</v>
      </c>
      <c r="M780">
        <v>86</v>
      </c>
      <c r="N780">
        <v>4.34</v>
      </c>
      <c r="O780">
        <v>85</v>
      </c>
      <c r="P780">
        <v>1.6</v>
      </c>
      <c r="Q780">
        <v>4647.3135899999997</v>
      </c>
      <c r="R780">
        <v>954353</v>
      </c>
      <c r="S780">
        <v>3.4</v>
      </c>
      <c r="T780">
        <v>3.4</v>
      </c>
      <c r="U780">
        <v>0.68500000000000005</v>
      </c>
      <c r="V780">
        <v>12.7</v>
      </c>
      <c r="W780" t="e">
        <f ca="1">Data_Completeness(LifeExpectancyData[[#This Row],[Life expectancy]:[Schooling]])</f>
        <v>#NAME?</v>
      </c>
    </row>
    <row r="781" spans="1:23" x14ac:dyDescent="0.25">
      <c r="A781" t="s">
        <v>694</v>
      </c>
      <c r="B781">
        <v>2006</v>
      </c>
      <c r="C781" t="s">
        <v>643</v>
      </c>
      <c r="D781">
        <v>72.3</v>
      </c>
      <c r="E781">
        <v>178</v>
      </c>
      <c r="F781">
        <v>7</v>
      </c>
      <c r="G781">
        <v>6.2</v>
      </c>
      <c r="H781">
        <v>352.95512689999998</v>
      </c>
      <c r="I781">
        <v>84</v>
      </c>
      <c r="J781">
        <v>0</v>
      </c>
      <c r="K781">
        <v>49.3</v>
      </c>
      <c r="L781">
        <v>8</v>
      </c>
      <c r="M781">
        <v>88</v>
      </c>
      <c r="N781">
        <v>4.34</v>
      </c>
      <c r="O781">
        <v>89</v>
      </c>
      <c r="P781">
        <v>1.8</v>
      </c>
      <c r="Q781">
        <v>3836.4687709999998</v>
      </c>
      <c r="R781">
        <v>9371338</v>
      </c>
      <c r="S781">
        <v>3.5</v>
      </c>
      <c r="T781">
        <v>3.4</v>
      </c>
      <c r="U781">
        <v>0.67700000000000005</v>
      </c>
      <c r="V781">
        <v>12.6</v>
      </c>
      <c r="W781" t="e">
        <f ca="1">Data_Completeness(LifeExpectancyData[[#This Row],[Life expectancy]:[Schooling]])</f>
        <v>#NAME?</v>
      </c>
    </row>
    <row r="782" spans="1:23" x14ac:dyDescent="0.25">
      <c r="A782" t="s">
        <v>694</v>
      </c>
      <c r="B782">
        <v>2005</v>
      </c>
      <c r="C782" t="s">
        <v>643</v>
      </c>
      <c r="D782">
        <v>69.7</v>
      </c>
      <c r="E782">
        <v>28</v>
      </c>
      <c r="F782">
        <v>7</v>
      </c>
      <c r="G782">
        <v>5.71</v>
      </c>
      <c r="H782">
        <v>289.7418649</v>
      </c>
      <c r="I782">
        <v>87</v>
      </c>
      <c r="J782">
        <v>0</v>
      </c>
      <c r="K782">
        <v>48.2</v>
      </c>
      <c r="L782">
        <v>8</v>
      </c>
      <c r="M782">
        <v>86</v>
      </c>
      <c r="N782">
        <v>4.26</v>
      </c>
      <c r="O782">
        <v>87</v>
      </c>
      <c r="P782">
        <v>2</v>
      </c>
      <c r="Q782">
        <v>3681.5992999999999</v>
      </c>
      <c r="R782">
        <v>9237566</v>
      </c>
      <c r="S782">
        <v>3.5</v>
      </c>
      <c r="T782">
        <v>3.4</v>
      </c>
      <c r="U782">
        <v>0.66800000000000004</v>
      </c>
      <c r="V782">
        <v>12.6</v>
      </c>
      <c r="W782" t="e">
        <f ca="1">Data_Completeness(LifeExpectancyData[[#This Row],[Life expectancy]:[Schooling]])</f>
        <v>#NAME?</v>
      </c>
    </row>
    <row r="783" spans="1:23" x14ac:dyDescent="0.25">
      <c r="A783" t="s">
        <v>694</v>
      </c>
      <c r="B783">
        <v>2004</v>
      </c>
      <c r="C783" t="s">
        <v>643</v>
      </c>
      <c r="D783">
        <v>69.3</v>
      </c>
      <c r="E783">
        <v>214</v>
      </c>
      <c r="F783">
        <v>7</v>
      </c>
      <c r="G783">
        <v>5.16</v>
      </c>
      <c r="H783">
        <v>182.6162515</v>
      </c>
      <c r="I783">
        <v>82</v>
      </c>
      <c r="J783">
        <v>0</v>
      </c>
      <c r="K783">
        <v>47.2</v>
      </c>
      <c r="L783">
        <v>8</v>
      </c>
      <c r="M783">
        <v>66</v>
      </c>
      <c r="N783">
        <v>4.28</v>
      </c>
      <c r="O783">
        <v>79</v>
      </c>
      <c r="P783">
        <v>2.1</v>
      </c>
      <c r="Q783">
        <v>2421.9661999999998</v>
      </c>
      <c r="R783">
        <v>912998</v>
      </c>
      <c r="S783">
        <v>3.6</v>
      </c>
      <c r="T783">
        <v>3.5</v>
      </c>
      <c r="U783">
        <v>0.66600000000000004</v>
      </c>
      <c r="V783">
        <v>12.5</v>
      </c>
      <c r="W783" t="e">
        <f ca="1">Data_Completeness(LifeExpectancyData[[#This Row],[Life expectancy]:[Schooling]])</f>
        <v>#NAME?</v>
      </c>
    </row>
    <row r="784" spans="1:23" x14ac:dyDescent="0.25">
      <c r="A784" t="s">
        <v>694</v>
      </c>
      <c r="B784">
        <v>2003</v>
      </c>
      <c r="C784" t="s">
        <v>643</v>
      </c>
      <c r="D784">
        <v>73</v>
      </c>
      <c r="E784">
        <v>22</v>
      </c>
      <c r="F784">
        <v>7</v>
      </c>
      <c r="G784">
        <v>6.32</v>
      </c>
      <c r="H784">
        <v>293.01966010000001</v>
      </c>
      <c r="I784">
        <v>79</v>
      </c>
      <c r="J784">
        <v>0</v>
      </c>
      <c r="K784">
        <v>46.1</v>
      </c>
      <c r="L784">
        <v>8</v>
      </c>
      <c r="M784">
        <v>65</v>
      </c>
      <c r="N784">
        <v>5.53</v>
      </c>
      <c r="O784">
        <v>79</v>
      </c>
      <c r="P784">
        <v>2.2999999999999998</v>
      </c>
      <c r="Q784">
        <v>2372.628827</v>
      </c>
      <c r="R784">
        <v>896776</v>
      </c>
      <c r="S784">
        <v>3.6</v>
      </c>
      <c r="T784">
        <v>3.5</v>
      </c>
      <c r="U784">
        <v>0.66500000000000004</v>
      </c>
      <c r="V784">
        <v>12.4</v>
      </c>
      <c r="W784" t="e">
        <f ca="1">Data_Completeness(LifeExpectancyData[[#This Row],[Life expectancy]:[Schooling]])</f>
        <v>#NAME?</v>
      </c>
    </row>
    <row r="785" spans="1:23" x14ac:dyDescent="0.25">
      <c r="A785" t="s">
        <v>694</v>
      </c>
      <c r="B785">
        <v>2002</v>
      </c>
      <c r="C785" t="s">
        <v>643</v>
      </c>
      <c r="D785">
        <v>71.400000000000006</v>
      </c>
      <c r="E785">
        <v>189</v>
      </c>
      <c r="F785">
        <v>7</v>
      </c>
      <c r="G785">
        <v>6.43</v>
      </c>
      <c r="H785">
        <v>4.6735922700000003</v>
      </c>
      <c r="I785">
        <v>63</v>
      </c>
      <c r="J785">
        <v>0</v>
      </c>
      <c r="K785">
        <v>45.1</v>
      </c>
      <c r="L785">
        <v>8</v>
      </c>
      <c r="M785">
        <v>74</v>
      </c>
      <c r="N785">
        <v>5.79</v>
      </c>
      <c r="O785">
        <v>82</v>
      </c>
      <c r="P785">
        <v>2.4</v>
      </c>
      <c r="Q785">
        <v>38.465780000000002</v>
      </c>
      <c r="R785">
        <v>8832285</v>
      </c>
      <c r="S785">
        <v>3.7</v>
      </c>
      <c r="T785">
        <v>3.6</v>
      </c>
      <c r="U785">
        <v>0.66</v>
      </c>
      <c r="V785">
        <v>12.3</v>
      </c>
      <c r="W785" t="e">
        <f ca="1">Data_Completeness(LifeExpectancyData[[#This Row],[Life expectancy]:[Schooling]])</f>
        <v>#NAME?</v>
      </c>
    </row>
    <row r="786" spans="1:23" x14ac:dyDescent="0.25">
      <c r="A786" t="s">
        <v>694</v>
      </c>
      <c r="B786">
        <v>2001</v>
      </c>
      <c r="C786" t="s">
        <v>643</v>
      </c>
      <c r="D786">
        <v>71.2</v>
      </c>
      <c r="E786">
        <v>188</v>
      </c>
      <c r="F786">
        <v>7</v>
      </c>
      <c r="G786">
        <v>6.13</v>
      </c>
      <c r="H786">
        <v>340.02399450000001</v>
      </c>
      <c r="I786">
        <v>66</v>
      </c>
      <c r="J786">
        <v>113</v>
      </c>
      <c r="K786">
        <v>44.1</v>
      </c>
      <c r="L786">
        <v>9</v>
      </c>
      <c r="M786">
        <v>71</v>
      </c>
      <c r="N786">
        <v>5.59</v>
      </c>
      <c r="O786">
        <v>72</v>
      </c>
      <c r="P786">
        <v>2.5</v>
      </c>
      <c r="Q786">
        <v>2862.1548360000002</v>
      </c>
      <c r="R786">
        <v>8697126</v>
      </c>
      <c r="S786">
        <v>3.8</v>
      </c>
      <c r="T786">
        <v>3.6</v>
      </c>
      <c r="U786">
        <v>0.65600000000000003</v>
      </c>
      <c r="V786">
        <v>12.3</v>
      </c>
      <c r="W786" t="e">
        <f ca="1">Data_Completeness(LifeExpectancyData[[#This Row],[Life expectancy]:[Schooling]])</f>
        <v>#NAME?</v>
      </c>
    </row>
    <row r="787" spans="1:23" x14ac:dyDescent="0.25">
      <c r="A787" t="s">
        <v>694</v>
      </c>
      <c r="B787">
        <v>2000</v>
      </c>
      <c r="C787" t="s">
        <v>643</v>
      </c>
      <c r="D787">
        <v>72</v>
      </c>
      <c r="E787">
        <v>176</v>
      </c>
      <c r="F787">
        <v>7</v>
      </c>
      <c r="G787">
        <v>6.58</v>
      </c>
      <c r="H787">
        <v>44.792478119999998</v>
      </c>
      <c r="I787">
        <v>68</v>
      </c>
      <c r="J787">
        <v>253</v>
      </c>
      <c r="K787">
        <v>43.1</v>
      </c>
      <c r="L787">
        <v>9</v>
      </c>
      <c r="M787">
        <v>71</v>
      </c>
      <c r="N787">
        <v>5.9</v>
      </c>
      <c r="O787">
        <v>78</v>
      </c>
      <c r="P787">
        <v>2.5</v>
      </c>
      <c r="Q787">
        <v>282.42419999999998</v>
      </c>
      <c r="R787">
        <v>8562622</v>
      </c>
      <c r="S787">
        <v>3.8</v>
      </c>
      <c r="T787">
        <v>3.7</v>
      </c>
      <c r="U787">
        <v>0.65100000000000002</v>
      </c>
      <c r="V787">
        <v>12.2</v>
      </c>
      <c r="W787" t="e">
        <f ca="1">Data_Completeness(LifeExpectancyData[[#This Row],[Life expectancy]:[Schooling]])</f>
        <v>#NAME?</v>
      </c>
    </row>
    <row r="788" spans="1:23" x14ac:dyDescent="0.25">
      <c r="A788" t="s">
        <v>695</v>
      </c>
      <c r="B788">
        <v>2015</v>
      </c>
      <c r="C788" t="s">
        <v>643</v>
      </c>
      <c r="D788">
        <v>76.2</v>
      </c>
      <c r="E788">
        <v>118</v>
      </c>
      <c r="F788">
        <v>6</v>
      </c>
      <c r="H788">
        <v>0</v>
      </c>
      <c r="I788">
        <v>78</v>
      </c>
      <c r="J788">
        <v>0</v>
      </c>
      <c r="K788">
        <v>54.2</v>
      </c>
      <c r="L788">
        <v>7</v>
      </c>
      <c r="M788">
        <v>84</v>
      </c>
      <c r="O788">
        <v>78</v>
      </c>
      <c r="P788">
        <v>0.1</v>
      </c>
      <c r="Q788">
        <v>625.62224000000003</v>
      </c>
      <c r="R788">
        <v>16144368</v>
      </c>
      <c r="S788">
        <v>1.2</v>
      </c>
      <c r="T788">
        <v>1.1000000000000001</v>
      </c>
      <c r="U788">
        <v>0.73899999999999999</v>
      </c>
      <c r="V788">
        <v>14</v>
      </c>
      <c r="W788" t="e">
        <f ca="1">Data_Completeness(LifeExpectancyData[[#This Row],[Life expectancy]:[Schooling]])</f>
        <v>#NAME?</v>
      </c>
    </row>
    <row r="789" spans="1:23" x14ac:dyDescent="0.25">
      <c r="A789" t="s">
        <v>695</v>
      </c>
      <c r="B789">
        <v>2014</v>
      </c>
      <c r="C789" t="s">
        <v>643</v>
      </c>
      <c r="D789">
        <v>76</v>
      </c>
      <c r="E789">
        <v>121</v>
      </c>
      <c r="F789">
        <v>6</v>
      </c>
      <c r="G789">
        <v>3.82</v>
      </c>
      <c r="H789">
        <v>79.116263410000002</v>
      </c>
      <c r="I789">
        <v>83</v>
      </c>
      <c r="J789">
        <v>0</v>
      </c>
      <c r="K789">
        <v>53.5</v>
      </c>
      <c r="L789">
        <v>7</v>
      </c>
      <c r="M789">
        <v>84</v>
      </c>
      <c r="N789">
        <v>9.16</v>
      </c>
      <c r="O789">
        <v>83</v>
      </c>
      <c r="P789">
        <v>0.1</v>
      </c>
      <c r="Q789">
        <v>6432.2165370000002</v>
      </c>
      <c r="R789">
        <v>1593112</v>
      </c>
      <c r="S789">
        <v>1.2</v>
      </c>
      <c r="T789">
        <v>1.1000000000000001</v>
      </c>
      <c r="U789">
        <v>0.73699999999999999</v>
      </c>
      <c r="V789">
        <v>14</v>
      </c>
      <c r="W789" t="e">
        <f ca="1">Data_Completeness(LifeExpectancyData[[#This Row],[Life expectancy]:[Schooling]])</f>
        <v>#NAME?</v>
      </c>
    </row>
    <row r="790" spans="1:23" x14ac:dyDescent="0.25">
      <c r="A790" t="s">
        <v>695</v>
      </c>
      <c r="B790">
        <v>2013</v>
      </c>
      <c r="C790" t="s">
        <v>643</v>
      </c>
      <c r="D790">
        <v>76</v>
      </c>
      <c r="E790">
        <v>121</v>
      </c>
      <c r="F790">
        <v>6</v>
      </c>
      <c r="G790">
        <v>3.77</v>
      </c>
      <c r="H790">
        <v>59.128502040000001</v>
      </c>
      <c r="I790">
        <v>87</v>
      </c>
      <c r="J790">
        <v>0</v>
      </c>
      <c r="K790">
        <v>52.8</v>
      </c>
      <c r="L790">
        <v>8</v>
      </c>
      <c r="M790">
        <v>87</v>
      </c>
      <c r="N790">
        <v>7.29</v>
      </c>
      <c r="O790">
        <v>87</v>
      </c>
      <c r="P790">
        <v>0.1</v>
      </c>
      <c r="Q790">
        <v>674.98289999999997</v>
      </c>
      <c r="R790">
        <v>15661547</v>
      </c>
      <c r="S790">
        <v>1.3</v>
      </c>
      <c r="T790">
        <v>1.1000000000000001</v>
      </c>
      <c r="U790">
        <v>0.72499999999999998</v>
      </c>
      <c r="V790">
        <v>13.4</v>
      </c>
      <c r="W790" t="e">
        <f ca="1">Data_Completeness(LifeExpectancyData[[#This Row],[Life expectancy]:[Schooling]])</f>
        <v>#NAME?</v>
      </c>
    </row>
    <row r="791" spans="1:23" x14ac:dyDescent="0.25">
      <c r="A791" t="s">
        <v>695</v>
      </c>
      <c r="B791">
        <v>2012</v>
      </c>
      <c r="C791" t="s">
        <v>643</v>
      </c>
      <c r="D791">
        <v>75.5</v>
      </c>
      <c r="E791">
        <v>127</v>
      </c>
      <c r="F791">
        <v>7</v>
      </c>
      <c r="G791">
        <v>3.92</v>
      </c>
      <c r="H791">
        <v>41.880877120000001</v>
      </c>
      <c r="I791">
        <v>88</v>
      </c>
      <c r="J791">
        <v>72</v>
      </c>
      <c r="K791">
        <v>52.1</v>
      </c>
      <c r="L791">
        <v>8</v>
      </c>
      <c r="M791">
        <v>85</v>
      </c>
      <c r="N791">
        <v>6.48</v>
      </c>
      <c r="O791">
        <v>87</v>
      </c>
      <c r="P791">
        <v>0.1</v>
      </c>
      <c r="Q791">
        <v>572.14313000000004</v>
      </c>
      <c r="R791">
        <v>15419666</v>
      </c>
      <c r="S791">
        <v>1.3</v>
      </c>
      <c r="T791">
        <v>1.2</v>
      </c>
      <c r="U791">
        <v>0.71699999999999997</v>
      </c>
      <c r="V791">
        <v>13.3</v>
      </c>
      <c r="W791" t="e">
        <f ca="1">Data_Completeness(LifeExpectancyData[[#This Row],[Life expectancy]:[Schooling]])</f>
        <v>#NAME?</v>
      </c>
    </row>
    <row r="792" spans="1:23" x14ac:dyDescent="0.25">
      <c r="A792" t="s">
        <v>695</v>
      </c>
      <c r="B792">
        <v>2011</v>
      </c>
      <c r="C792" t="s">
        <v>643</v>
      </c>
      <c r="D792">
        <v>75.3</v>
      </c>
      <c r="E792">
        <v>131</v>
      </c>
      <c r="F792">
        <v>7</v>
      </c>
      <c r="G792">
        <v>3.99</v>
      </c>
      <c r="H792">
        <v>344.74121639999998</v>
      </c>
      <c r="I792">
        <v>88</v>
      </c>
      <c r="J792">
        <v>257</v>
      </c>
      <c r="K792">
        <v>51.4</v>
      </c>
      <c r="L792">
        <v>8</v>
      </c>
      <c r="M792">
        <v>85</v>
      </c>
      <c r="N792">
        <v>5.92</v>
      </c>
      <c r="O792">
        <v>88</v>
      </c>
      <c r="P792">
        <v>0.1</v>
      </c>
      <c r="Q792">
        <v>5223.3517629999997</v>
      </c>
      <c r="R792">
        <v>15177355</v>
      </c>
      <c r="S792">
        <v>1.3</v>
      </c>
      <c r="T792">
        <v>1.2</v>
      </c>
      <c r="U792">
        <v>0.71</v>
      </c>
      <c r="V792">
        <v>13.2</v>
      </c>
      <c r="W792" t="e">
        <f ca="1">Data_Completeness(LifeExpectancyData[[#This Row],[Life expectancy]:[Schooling]])</f>
        <v>#NAME?</v>
      </c>
    </row>
    <row r="793" spans="1:23" x14ac:dyDescent="0.25">
      <c r="A793" t="s">
        <v>695</v>
      </c>
      <c r="B793">
        <v>2010</v>
      </c>
      <c r="C793" t="s">
        <v>643</v>
      </c>
      <c r="D793">
        <v>75</v>
      </c>
      <c r="E793">
        <v>134</v>
      </c>
      <c r="F793">
        <v>7</v>
      </c>
      <c r="G793">
        <v>3.95</v>
      </c>
      <c r="H793">
        <v>367.92856519999998</v>
      </c>
      <c r="I793">
        <v>9</v>
      </c>
      <c r="J793">
        <v>0</v>
      </c>
      <c r="K793">
        <v>5.7</v>
      </c>
      <c r="L793">
        <v>8</v>
      </c>
      <c r="M793">
        <v>88</v>
      </c>
      <c r="N793">
        <v>5.9</v>
      </c>
      <c r="O793">
        <v>91</v>
      </c>
      <c r="P793">
        <v>0.1</v>
      </c>
      <c r="Q793">
        <v>4657.3236100000004</v>
      </c>
      <c r="R793">
        <v>1493469</v>
      </c>
      <c r="S793">
        <v>1.3</v>
      </c>
      <c r="T793">
        <v>1.2</v>
      </c>
      <c r="U793">
        <v>0.70299999999999996</v>
      </c>
      <c r="V793">
        <v>13.1</v>
      </c>
      <c r="W793" t="e">
        <f ca="1">Data_Completeness(LifeExpectancyData[[#This Row],[Life expectancy]:[Schooling]])</f>
        <v>#NAME?</v>
      </c>
    </row>
    <row r="794" spans="1:23" x14ac:dyDescent="0.25">
      <c r="A794" t="s">
        <v>695</v>
      </c>
      <c r="B794">
        <v>2009</v>
      </c>
      <c r="C794" t="s">
        <v>643</v>
      </c>
      <c r="D794">
        <v>75.099999999999994</v>
      </c>
      <c r="E794">
        <v>137</v>
      </c>
      <c r="F794">
        <v>7</v>
      </c>
      <c r="G794">
        <v>3.87</v>
      </c>
      <c r="H794">
        <v>282.14400660000001</v>
      </c>
      <c r="I794">
        <v>91</v>
      </c>
      <c r="J794">
        <v>0</v>
      </c>
      <c r="K794">
        <v>5</v>
      </c>
      <c r="L794">
        <v>8</v>
      </c>
      <c r="M794">
        <v>91</v>
      </c>
      <c r="N794">
        <v>5.58</v>
      </c>
      <c r="O794">
        <v>94</v>
      </c>
      <c r="P794">
        <v>0.1</v>
      </c>
      <c r="Q794">
        <v>4255.5657099999999</v>
      </c>
      <c r="R794">
        <v>14691275</v>
      </c>
      <c r="S794">
        <v>1.3</v>
      </c>
      <c r="T794">
        <v>1.2</v>
      </c>
      <c r="U794">
        <v>0.70199999999999996</v>
      </c>
      <c r="V794">
        <v>13.1</v>
      </c>
      <c r="W794" t="e">
        <f ca="1">Data_Completeness(LifeExpectancyData[[#This Row],[Life expectancy]:[Schooling]])</f>
        <v>#NAME?</v>
      </c>
    </row>
    <row r="795" spans="1:23" x14ac:dyDescent="0.25">
      <c r="A795" t="s">
        <v>695</v>
      </c>
      <c r="B795">
        <v>2008</v>
      </c>
      <c r="C795" t="s">
        <v>643</v>
      </c>
      <c r="D795">
        <v>74.599999999999994</v>
      </c>
      <c r="E795">
        <v>139</v>
      </c>
      <c r="F795">
        <v>7</v>
      </c>
      <c r="G795">
        <v>3.76</v>
      </c>
      <c r="H795">
        <v>197.93030769999999</v>
      </c>
      <c r="I795">
        <v>93</v>
      </c>
      <c r="J795">
        <v>1</v>
      </c>
      <c r="K795">
        <v>49.3</v>
      </c>
      <c r="L795">
        <v>9</v>
      </c>
      <c r="M795">
        <v>94</v>
      </c>
      <c r="N795">
        <v>5.66</v>
      </c>
      <c r="O795">
        <v>96</v>
      </c>
      <c r="P795">
        <v>0.1</v>
      </c>
      <c r="Q795">
        <v>4274.9526500000002</v>
      </c>
      <c r="R795">
        <v>14447562</v>
      </c>
      <c r="S795">
        <v>1.3</v>
      </c>
      <c r="T795">
        <v>1.2</v>
      </c>
      <c r="U795">
        <v>0.69799999999999995</v>
      </c>
      <c r="V795">
        <v>13</v>
      </c>
      <c r="W795" t="e">
        <f ca="1">Data_Completeness(LifeExpectancyData[[#This Row],[Life expectancy]:[Schooling]])</f>
        <v>#NAME?</v>
      </c>
    </row>
    <row r="796" spans="1:23" x14ac:dyDescent="0.25">
      <c r="A796" t="s">
        <v>695</v>
      </c>
      <c r="B796">
        <v>2007</v>
      </c>
      <c r="C796" t="s">
        <v>643</v>
      </c>
      <c r="D796">
        <v>74.7</v>
      </c>
      <c r="E796">
        <v>14</v>
      </c>
      <c r="F796">
        <v>7</v>
      </c>
      <c r="G796">
        <v>3.63</v>
      </c>
      <c r="H796">
        <v>19.60467787</v>
      </c>
      <c r="I796">
        <v>94</v>
      </c>
      <c r="J796">
        <v>0</v>
      </c>
      <c r="K796">
        <v>48.6</v>
      </c>
      <c r="L796">
        <v>9</v>
      </c>
      <c r="M796">
        <v>95</v>
      </c>
      <c r="N796">
        <v>5.94</v>
      </c>
      <c r="O796">
        <v>96</v>
      </c>
      <c r="P796">
        <v>0.2</v>
      </c>
      <c r="Q796">
        <v>359.71886000000001</v>
      </c>
      <c r="R796">
        <v>1425453</v>
      </c>
      <c r="S796">
        <v>1.4</v>
      </c>
      <c r="T796">
        <v>1.3</v>
      </c>
      <c r="U796">
        <v>0.69599999999999995</v>
      </c>
      <c r="V796">
        <v>12.9</v>
      </c>
      <c r="W796" t="e">
        <f ca="1">Data_Completeness(LifeExpectancyData[[#This Row],[Life expectancy]:[Schooling]])</f>
        <v>#NAME?</v>
      </c>
    </row>
    <row r="797" spans="1:23" x14ac:dyDescent="0.25">
      <c r="A797" t="s">
        <v>695</v>
      </c>
      <c r="B797">
        <v>2006</v>
      </c>
      <c r="C797" t="s">
        <v>643</v>
      </c>
      <c r="D797">
        <v>74.400000000000006</v>
      </c>
      <c r="E797">
        <v>144</v>
      </c>
      <c r="F797">
        <v>8</v>
      </c>
      <c r="G797">
        <v>3.52</v>
      </c>
      <c r="H797">
        <v>19.13983284</v>
      </c>
      <c r="I797">
        <v>96</v>
      </c>
      <c r="J797">
        <v>0</v>
      </c>
      <c r="K797">
        <v>47.9</v>
      </c>
      <c r="L797">
        <v>9</v>
      </c>
      <c r="M797">
        <v>92</v>
      </c>
      <c r="N797">
        <v>5.86</v>
      </c>
      <c r="O797">
        <v>96</v>
      </c>
      <c r="P797">
        <v>0.3</v>
      </c>
      <c r="Q797">
        <v>335.786541</v>
      </c>
      <c r="R797">
        <v>1396748</v>
      </c>
      <c r="S797">
        <v>1.4</v>
      </c>
      <c r="T797">
        <v>1.3</v>
      </c>
      <c r="U797">
        <v>0.69299999999999995</v>
      </c>
      <c r="V797">
        <v>12.8</v>
      </c>
      <c r="W797" t="e">
        <f ca="1">Data_Completeness(LifeExpectancyData[[#This Row],[Life expectancy]:[Schooling]])</f>
        <v>#NAME?</v>
      </c>
    </row>
    <row r="798" spans="1:23" x14ac:dyDescent="0.25">
      <c r="A798" t="s">
        <v>695</v>
      </c>
      <c r="B798">
        <v>2005</v>
      </c>
      <c r="C798" t="s">
        <v>643</v>
      </c>
      <c r="D798">
        <v>74.2</v>
      </c>
      <c r="E798">
        <v>151</v>
      </c>
      <c r="F798">
        <v>8</v>
      </c>
      <c r="G798">
        <v>3.54</v>
      </c>
      <c r="H798">
        <v>18.093171139999999</v>
      </c>
      <c r="I798">
        <v>92</v>
      </c>
      <c r="J798">
        <v>0</v>
      </c>
      <c r="K798">
        <v>47.2</v>
      </c>
      <c r="L798">
        <v>9</v>
      </c>
      <c r="M798">
        <v>89</v>
      </c>
      <c r="N798">
        <v>5.87</v>
      </c>
      <c r="O798">
        <v>92</v>
      </c>
      <c r="P798">
        <v>0.3</v>
      </c>
      <c r="Q798">
        <v>321.94254699999999</v>
      </c>
      <c r="R798">
        <v>13735233</v>
      </c>
      <c r="S798">
        <v>1.4</v>
      </c>
      <c r="T798">
        <v>1.3</v>
      </c>
      <c r="U798">
        <v>0.68799999999999994</v>
      </c>
      <c r="V798">
        <v>12.8</v>
      </c>
      <c r="W798" t="e">
        <f ca="1">Data_Completeness(LifeExpectancyData[[#This Row],[Life expectancy]:[Schooling]])</f>
        <v>#NAME?</v>
      </c>
    </row>
    <row r="799" spans="1:23" x14ac:dyDescent="0.25">
      <c r="A799" t="s">
        <v>695</v>
      </c>
      <c r="B799">
        <v>2004</v>
      </c>
      <c r="C799" t="s">
        <v>643</v>
      </c>
      <c r="D799">
        <v>74.400000000000006</v>
      </c>
      <c r="E799">
        <v>148</v>
      </c>
      <c r="F799">
        <v>8</v>
      </c>
      <c r="G799">
        <v>3.65</v>
      </c>
      <c r="H799">
        <v>16.379204049999998</v>
      </c>
      <c r="I799">
        <v>88</v>
      </c>
      <c r="J799">
        <v>0</v>
      </c>
      <c r="K799">
        <v>46.5</v>
      </c>
      <c r="L799">
        <v>9</v>
      </c>
      <c r="M799">
        <v>9</v>
      </c>
      <c r="N799">
        <v>6.22</v>
      </c>
      <c r="O799">
        <v>88</v>
      </c>
      <c r="P799">
        <v>0.3</v>
      </c>
      <c r="Q799">
        <v>278.55789199999998</v>
      </c>
      <c r="R799">
        <v>1359647</v>
      </c>
      <c r="S799">
        <v>1.5</v>
      </c>
      <c r="T799">
        <v>1.3</v>
      </c>
      <c r="U799">
        <v>0.68200000000000005</v>
      </c>
      <c r="V799">
        <v>12.7</v>
      </c>
      <c r="W799" t="e">
        <f ca="1">Data_Completeness(LifeExpectancyData[[#This Row],[Life expectancy]:[Schooling]])</f>
        <v>#NAME?</v>
      </c>
    </row>
    <row r="800" spans="1:23" x14ac:dyDescent="0.25">
      <c r="A800" t="s">
        <v>695</v>
      </c>
      <c r="B800">
        <v>2003</v>
      </c>
      <c r="C800" t="s">
        <v>643</v>
      </c>
      <c r="D800">
        <v>74.400000000000006</v>
      </c>
      <c r="E800">
        <v>151</v>
      </c>
      <c r="F800">
        <v>8</v>
      </c>
      <c r="G800">
        <v>3.69</v>
      </c>
      <c r="H800">
        <v>18.261832810000001</v>
      </c>
      <c r="I800">
        <v>82</v>
      </c>
      <c r="J800">
        <v>0</v>
      </c>
      <c r="K800">
        <v>45.8</v>
      </c>
      <c r="L800">
        <v>10</v>
      </c>
      <c r="M800">
        <v>97</v>
      </c>
      <c r="N800">
        <v>6.46</v>
      </c>
      <c r="O800">
        <v>87</v>
      </c>
      <c r="P800">
        <v>0.3</v>
      </c>
      <c r="Q800">
        <v>244.46897999999999</v>
      </c>
      <c r="R800">
        <v>1328961</v>
      </c>
      <c r="S800">
        <v>1.5</v>
      </c>
      <c r="T800">
        <v>1.4</v>
      </c>
      <c r="U800">
        <v>0.67900000000000005</v>
      </c>
      <c r="V800">
        <v>12.6</v>
      </c>
      <c r="W800" t="e">
        <f ca="1">Data_Completeness(LifeExpectancyData[[#This Row],[Life expectancy]:[Schooling]])</f>
        <v>#NAME?</v>
      </c>
    </row>
    <row r="801" spans="1:23" x14ac:dyDescent="0.25">
      <c r="A801" t="s">
        <v>695</v>
      </c>
      <c r="B801">
        <v>2002</v>
      </c>
      <c r="C801" t="s">
        <v>643</v>
      </c>
      <c r="D801">
        <v>73.599999999999994</v>
      </c>
      <c r="E801">
        <v>157</v>
      </c>
      <c r="F801">
        <v>8</v>
      </c>
      <c r="G801">
        <v>3.88</v>
      </c>
      <c r="H801">
        <v>187.3843511</v>
      </c>
      <c r="I801">
        <v>75</v>
      </c>
      <c r="J801">
        <v>0</v>
      </c>
      <c r="K801">
        <v>45.1</v>
      </c>
      <c r="L801">
        <v>10</v>
      </c>
      <c r="M801">
        <v>88</v>
      </c>
      <c r="N801">
        <v>4.62</v>
      </c>
      <c r="O801">
        <v>88</v>
      </c>
      <c r="P801">
        <v>0.3</v>
      </c>
      <c r="Q801">
        <v>2183.9667960000002</v>
      </c>
      <c r="R801">
        <v>13726</v>
      </c>
      <c r="S801">
        <v>1.5</v>
      </c>
      <c r="T801">
        <v>1.4</v>
      </c>
      <c r="U801">
        <v>0.67500000000000004</v>
      </c>
      <c r="V801">
        <v>12.5</v>
      </c>
      <c r="W801" t="e">
        <f ca="1">Data_Completeness(LifeExpectancyData[[#This Row],[Life expectancy]:[Schooling]])</f>
        <v>#NAME?</v>
      </c>
    </row>
    <row r="802" spans="1:23" x14ac:dyDescent="0.25">
      <c r="A802" t="s">
        <v>695</v>
      </c>
      <c r="B802">
        <v>2001</v>
      </c>
      <c r="C802" t="s">
        <v>643</v>
      </c>
      <c r="D802">
        <v>73.400000000000006</v>
      </c>
      <c r="E802">
        <v>158</v>
      </c>
      <c r="F802">
        <v>9</v>
      </c>
      <c r="G802">
        <v>4.13</v>
      </c>
      <c r="H802">
        <v>14.5887403</v>
      </c>
      <c r="I802">
        <v>69</v>
      </c>
      <c r="J802">
        <v>2</v>
      </c>
      <c r="K802">
        <v>44.3</v>
      </c>
      <c r="L802">
        <v>10</v>
      </c>
      <c r="M802">
        <v>9</v>
      </c>
      <c r="N802">
        <v>3.86</v>
      </c>
      <c r="O802">
        <v>89</v>
      </c>
      <c r="P802">
        <v>0.3</v>
      </c>
      <c r="Q802">
        <v>193.74157099999999</v>
      </c>
      <c r="R802">
        <v>12852755</v>
      </c>
      <c r="S802">
        <v>1.6</v>
      </c>
      <c r="T802">
        <v>1.5</v>
      </c>
      <c r="U802">
        <v>0.67</v>
      </c>
      <c r="V802">
        <v>12.4</v>
      </c>
      <c r="W802" t="e">
        <f ca="1">Data_Completeness(LifeExpectancyData[[#This Row],[Life expectancy]:[Schooling]])</f>
        <v>#NAME?</v>
      </c>
    </row>
    <row r="803" spans="1:23" x14ac:dyDescent="0.25">
      <c r="A803" t="s">
        <v>695</v>
      </c>
      <c r="B803">
        <v>2000</v>
      </c>
      <c r="C803" t="s">
        <v>643</v>
      </c>
      <c r="D803">
        <v>72.8</v>
      </c>
      <c r="E803">
        <v>163</v>
      </c>
      <c r="F803">
        <v>9</v>
      </c>
      <c r="G803">
        <v>3.99</v>
      </c>
      <c r="H803">
        <v>84.175270080000004</v>
      </c>
      <c r="I803">
        <v>36</v>
      </c>
      <c r="J803">
        <v>0</v>
      </c>
      <c r="K803">
        <v>43.6</v>
      </c>
      <c r="L803">
        <v>11</v>
      </c>
      <c r="M803">
        <v>83</v>
      </c>
      <c r="N803">
        <v>3.38</v>
      </c>
      <c r="O803">
        <v>87</v>
      </c>
      <c r="P803">
        <v>0.3</v>
      </c>
      <c r="Q803">
        <v>1451.2977599999999</v>
      </c>
      <c r="R803">
        <v>12628596</v>
      </c>
      <c r="S803">
        <v>1.6</v>
      </c>
      <c r="T803">
        <v>1.5</v>
      </c>
      <c r="U803">
        <v>0.66800000000000004</v>
      </c>
      <c r="V803">
        <v>12.4</v>
      </c>
      <c r="W803" t="e">
        <f ca="1">Data_Completeness(LifeExpectancyData[[#This Row],[Life expectancy]:[Schooling]])</f>
        <v>#NAME?</v>
      </c>
    </row>
    <row r="804" spans="1:23" x14ac:dyDescent="0.25">
      <c r="A804" t="s">
        <v>696</v>
      </c>
      <c r="B804">
        <v>2015</v>
      </c>
      <c r="C804" t="s">
        <v>643</v>
      </c>
      <c r="D804">
        <v>79</v>
      </c>
      <c r="E804">
        <v>159</v>
      </c>
      <c r="F804">
        <v>51</v>
      </c>
      <c r="H804">
        <v>0</v>
      </c>
      <c r="I804">
        <v>93</v>
      </c>
      <c r="J804">
        <v>5432</v>
      </c>
      <c r="K804">
        <v>61.1</v>
      </c>
      <c r="L804">
        <v>60</v>
      </c>
      <c r="M804">
        <v>93</v>
      </c>
      <c r="O804">
        <v>93</v>
      </c>
      <c r="P804">
        <v>0.1</v>
      </c>
      <c r="S804">
        <v>2.8</v>
      </c>
      <c r="T804">
        <v>2.8</v>
      </c>
      <c r="U804">
        <v>0.68799999999999994</v>
      </c>
      <c r="V804">
        <v>13.1</v>
      </c>
      <c r="W804" t="e">
        <f ca="1">Data_Completeness(LifeExpectancyData[[#This Row],[Life expectancy]:[Schooling]])</f>
        <v>#NAME?</v>
      </c>
    </row>
    <row r="805" spans="1:23" x14ac:dyDescent="0.25">
      <c r="A805" t="s">
        <v>696</v>
      </c>
      <c r="B805">
        <v>2014</v>
      </c>
      <c r="C805" t="s">
        <v>643</v>
      </c>
      <c r="D805">
        <v>78</v>
      </c>
      <c r="E805">
        <v>161</v>
      </c>
      <c r="F805">
        <v>53</v>
      </c>
      <c r="G805">
        <v>0.21</v>
      </c>
      <c r="H805">
        <v>0</v>
      </c>
      <c r="I805">
        <v>94</v>
      </c>
      <c r="J805">
        <v>1314</v>
      </c>
      <c r="K805">
        <v>6.2</v>
      </c>
      <c r="L805">
        <v>62</v>
      </c>
      <c r="M805">
        <v>94</v>
      </c>
      <c r="N805">
        <v>5.64</v>
      </c>
      <c r="O805">
        <v>94</v>
      </c>
      <c r="P805">
        <v>0.1</v>
      </c>
      <c r="S805">
        <v>2.8</v>
      </c>
      <c r="T805">
        <v>2.8</v>
      </c>
      <c r="U805">
        <v>0.68600000000000005</v>
      </c>
      <c r="V805">
        <v>13.1</v>
      </c>
      <c r="W805" t="e">
        <f ca="1">Data_Completeness(LifeExpectancyData[[#This Row],[Life expectancy]:[Schooling]])</f>
        <v>#NAME?</v>
      </c>
    </row>
    <row r="806" spans="1:23" x14ac:dyDescent="0.25">
      <c r="A806" t="s">
        <v>696</v>
      </c>
      <c r="B806">
        <v>2013</v>
      </c>
      <c r="C806" t="s">
        <v>643</v>
      </c>
      <c r="D806">
        <v>79</v>
      </c>
      <c r="E806">
        <v>159</v>
      </c>
      <c r="F806">
        <v>54</v>
      </c>
      <c r="G806">
        <v>0.21</v>
      </c>
      <c r="H806">
        <v>0</v>
      </c>
      <c r="I806">
        <v>97</v>
      </c>
      <c r="J806">
        <v>405</v>
      </c>
      <c r="K806">
        <v>59.4</v>
      </c>
      <c r="L806">
        <v>63</v>
      </c>
      <c r="M806">
        <v>97</v>
      </c>
      <c r="N806">
        <v>5.46</v>
      </c>
      <c r="O806">
        <v>97</v>
      </c>
      <c r="P806">
        <v>0.1</v>
      </c>
      <c r="S806">
        <v>2.9</v>
      </c>
      <c r="T806">
        <v>2.8</v>
      </c>
      <c r="U806">
        <v>0.68100000000000005</v>
      </c>
      <c r="V806">
        <v>12.8</v>
      </c>
      <c r="W806" t="e">
        <f ca="1">Data_Completeness(LifeExpectancyData[[#This Row],[Life expectancy]:[Schooling]])</f>
        <v>#NAME?</v>
      </c>
    </row>
    <row r="807" spans="1:23" x14ac:dyDescent="0.25">
      <c r="A807" t="s">
        <v>696</v>
      </c>
      <c r="B807">
        <v>2012</v>
      </c>
      <c r="C807" t="s">
        <v>643</v>
      </c>
      <c r="D807">
        <v>72</v>
      </c>
      <c r="E807">
        <v>165</v>
      </c>
      <c r="F807">
        <v>54</v>
      </c>
      <c r="G807">
        <v>0.23</v>
      </c>
      <c r="H807">
        <v>0</v>
      </c>
      <c r="I807">
        <v>93</v>
      </c>
      <c r="J807">
        <v>245</v>
      </c>
      <c r="K807">
        <v>58.6</v>
      </c>
      <c r="L807">
        <v>64</v>
      </c>
      <c r="M807">
        <v>93</v>
      </c>
      <c r="N807">
        <v>5.29</v>
      </c>
      <c r="O807">
        <v>93</v>
      </c>
      <c r="P807">
        <v>0.1</v>
      </c>
      <c r="S807">
        <v>2.9</v>
      </c>
      <c r="T807">
        <v>2.8</v>
      </c>
      <c r="U807">
        <v>0.67300000000000004</v>
      </c>
      <c r="V807">
        <v>12.4</v>
      </c>
      <c r="W807" t="e">
        <f ca="1">Data_Completeness(LifeExpectancyData[[#This Row],[Life expectancy]:[Schooling]])</f>
        <v>#NAME?</v>
      </c>
    </row>
    <row r="808" spans="1:23" x14ac:dyDescent="0.25">
      <c r="A808" t="s">
        <v>696</v>
      </c>
      <c r="B808">
        <v>2011</v>
      </c>
      <c r="C808" t="s">
        <v>643</v>
      </c>
      <c r="D808">
        <v>74</v>
      </c>
      <c r="E808">
        <v>168</v>
      </c>
      <c r="F808">
        <v>55</v>
      </c>
      <c r="G808">
        <v>0.22</v>
      </c>
      <c r="H808">
        <v>0</v>
      </c>
      <c r="I808">
        <v>96</v>
      </c>
      <c r="J808">
        <v>26</v>
      </c>
      <c r="K808">
        <v>57.8</v>
      </c>
      <c r="L808">
        <v>64</v>
      </c>
      <c r="M808">
        <v>96</v>
      </c>
      <c r="N808">
        <v>5.4</v>
      </c>
      <c r="O808">
        <v>96</v>
      </c>
      <c r="P808">
        <v>0.1</v>
      </c>
      <c r="S808">
        <v>2.9</v>
      </c>
      <c r="T808">
        <v>2.9</v>
      </c>
      <c r="U808">
        <v>0.67100000000000004</v>
      </c>
      <c r="V808">
        <v>12.4</v>
      </c>
      <c r="W808" t="e">
        <f ca="1">Data_Completeness(LifeExpectancyData[[#This Row],[Life expectancy]:[Schooling]])</f>
        <v>#NAME?</v>
      </c>
    </row>
    <row r="809" spans="1:23" x14ac:dyDescent="0.25">
      <c r="A809" t="s">
        <v>696</v>
      </c>
      <c r="B809">
        <v>2010</v>
      </c>
      <c r="C809" t="s">
        <v>643</v>
      </c>
      <c r="D809">
        <v>70</v>
      </c>
      <c r="E809">
        <v>173</v>
      </c>
      <c r="F809">
        <v>54</v>
      </c>
      <c r="G809">
        <v>0.22</v>
      </c>
      <c r="H809">
        <v>0</v>
      </c>
      <c r="I809">
        <v>97</v>
      </c>
      <c r="J809">
        <v>16</v>
      </c>
      <c r="K809">
        <v>57</v>
      </c>
      <c r="L809">
        <v>64</v>
      </c>
      <c r="M809">
        <v>97</v>
      </c>
      <c r="N809">
        <v>4.8</v>
      </c>
      <c r="O809">
        <v>97</v>
      </c>
      <c r="P809">
        <v>0.1</v>
      </c>
      <c r="S809">
        <v>3</v>
      </c>
      <c r="T809">
        <v>2.9</v>
      </c>
      <c r="U809">
        <v>0.66500000000000004</v>
      </c>
      <c r="V809">
        <v>12.2</v>
      </c>
      <c r="W809" t="e">
        <f ca="1">Data_Completeness(LifeExpectancyData[[#This Row],[Life expectancy]:[Schooling]])</f>
        <v>#NAME?</v>
      </c>
    </row>
    <row r="810" spans="1:23" x14ac:dyDescent="0.25">
      <c r="A810" t="s">
        <v>696</v>
      </c>
      <c r="B810">
        <v>2009</v>
      </c>
      <c r="C810" t="s">
        <v>643</v>
      </c>
      <c r="D810">
        <v>69.900000000000006</v>
      </c>
      <c r="E810">
        <v>174</v>
      </c>
      <c r="F810">
        <v>54</v>
      </c>
      <c r="G810">
        <v>0.21</v>
      </c>
      <c r="H810">
        <v>0</v>
      </c>
      <c r="I810">
        <v>97</v>
      </c>
      <c r="J810">
        <v>608</v>
      </c>
      <c r="K810">
        <v>56.2</v>
      </c>
      <c r="L810">
        <v>64</v>
      </c>
      <c r="M810">
        <v>97</v>
      </c>
      <c r="N810">
        <v>5.0999999999999996</v>
      </c>
      <c r="O810">
        <v>97</v>
      </c>
      <c r="P810">
        <v>0.1</v>
      </c>
      <c r="S810">
        <v>3</v>
      </c>
      <c r="T810">
        <v>3</v>
      </c>
      <c r="U810">
        <v>0.65900000000000003</v>
      </c>
      <c r="V810">
        <v>12</v>
      </c>
      <c r="W810" t="e">
        <f ca="1">Data_Completeness(LifeExpectancyData[[#This Row],[Life expectancy]:[Schooling]])</f>
        <v>#NAME?</v>
      </c>
    </row>
    <row r="811" spans="1:23" x14ac:dyDescent="0.25">
      <c r="A811" t="s">
        <v>696</v>
      </c>
      <c r="B811">
        <v>2008</v>
      </c>
      <c r="C811" t="s">
        <v>643</v>
      </c>
      <c r="D811">
        <v>69.8</v>
      </c>
      <c r="E811">
        <v>172</v>
      </c>
      <c r="F811">
        <v>54</v>
      </c>
      <c r="G811">
        <v>0.24</v>
      </c>
      <c r="H811">
        <v>0</v>
      </c>
      <c r="I811">
        <v>97</v>
      </c>
      <c r="J811">
        <v>668</v>
      </c>
      <c r="K811">
        <v>55.5</v>
      </c>
      <c r="L811">
        <v>65</v>
      </c>
      <c r="M811">
        <v>97</v>
      </c>
      <c r="N811">
        <v>4.82</v>
      </c>
      <c r="O811">
        <v>97</v>
      </c>
      <c r="P811">
        <v>0.1</v>
      </c>
      <c r="S811">
        <v>3.1</v>
      </c>
      <c r="T811">
        <v>3</v>
      </c>
      <c r="U811">
        <v>0.65100000000000002</v>
      </c>
      <c r="V811">
        <v>11.9</v>
      </c>
      <c r="W811" t="e">
        <f ca="1">Data_Completeness(LifeExpectancyData[[#This Row],[Life expectancy]:[Schooling]])</f>
        <v>#NAME?</v>
      </c>
    </row>
    <row r="812" spans="1:23" x14ac:dyDescent="0.25">
      <c r="A812" t="s">
        <v>696</v>
      </c>
      <c r="B812">
        <v>2007</v>
      </c>
      <c r="C812" t="s">
        <v>643</v>
      </c>
      <c r="D812">
        <v>69.7</v>
      </c>
      <c r="E812">
        <v>171</v>
      </c>
      <c r="F812">
        <v>55</v>
      </c>
      <c r="G812">
        <v>0.21</v>
      </c>
      <c r="H812">
        <v>0</v>
      </c>
      <c r="I812">
        <v>98</v>
      </c>
      <c r="J812">
        <v>1684</v>
      </c>
      <c r="K812">
        <v>54.8</v>
      </c>
      <c r="L812">
        <v>65</v>
      </c>
      <c r="M812">
        <v>98</v>
      </c>
      <c r="N812">
        <v>4.95</v>
      </c>
      <c r="O812">
        <v>98</v>
      </c>
      <c r="P812">
        <v>0.1</v>
      </c>
      <c r="S812">
        <v>3.1</v>
      </c>
      <c r="T812">
        <v>3.1</v>
      </c>
      <c r="U812">
        <v>0.64400000000000002</v>
      </c>
      <c r="V812">
        <v>11.7</v>
      </c>
      <c r="W812" t="e">
        <f ca="1">Data_Completeness(LifeExpectancyData[[#This Row],[Life expectancy]:[Schooling]])</f>
        <v>#NAME?</v>
      </c>
    </row>
    <row r="813" spans="1:23" x14ac:dyDescent="0.25">
      <c r="A813" t="s">
        <v>696</v>
      </c>
      <c r="B813">
        <v>2006</v>
      </c>
      <c r="C813" t="s">
        <v>643</v>
      </c>
      <c r="D813">
        <v>69.5</v>
      </c>
      <c r="E813">
        <v>175</v>
      </c>
      <c r="F813">
        <v>55</v>
      </c>
      <c r="G813">
        <v>0.18</v>
      </c>
      <c r="H813">
        <v>0</v>
      </c>
      <c r="I813">
        <v>98</v>
      </c>
      <c r="J813">
        <v>953</v>
      </c>
      <c r="K813">
        <v>54.2</v>
      </c>
      <c r="L813">
        <v>66</v>
      </c>
      <c r="M813">
        <v>98</v>
      </c>
      <c r="N813">
        <v>5.24</v>
      </c>
      <c r="O813">
        <v>98</v>
      </c>
      <c r="P813">
        <v>0.1</v>
      </c>
      <c r="S813">
        <v>3.2</v>
      </c>
      <c r="T813">
        <v>3.1</v>
      </c>
      <c r="U813">
        <v>0.63600000000000001</v>
      </c>
      <c r="V813">
        <v>11.5</v>
      </c>
      <c r="W813" t="e">
        <f ca="1">Data_Completeness(LifeExpectancyData[[#This Row],[Life expectancy]:[Schooling]])</f>
        <v>#NAME?</v>
      </c>
    </row>
    <row r="814" spans="1:23" x14ac:dyDescent="0.25">
      <c r="A814" t="s">
        <v>696</v>
      </c>
      <c r="B814">
        <v>2005</v>
      </c>
      <c r="C814" t="s">
        <v>643</v>
      </c>
      <c r="D814">
        <v>69.400000000000006</v>
      </c>
      <c r="E814">
        <v>174</v>
      </c>
      <c r="F814">
        <v>56</v>
      </c>
      <c r="G814">
        <v>0.16</v>
      </c>
      <c r="H814">
        <v>0</v>
      </c>
      <c r="I814">
        <v>98</v>
      </c>
      <c r="J814">
        <v>77</v>
      </c>
      <c r="K814">
        <v>53.5</v>
      </c>
      <c r="L814">
        <v>68</v>
      </c>
      <c r="M814">
        <v>98</v>
      </c>
      <c r="N814">
        <v>5.6</v>
      </c>
      <c r="O814">
        <v>98</v>
      </c>
      <c r="P814">
        <v>0.1</v>
      </c>
      <c r="S814">
        <v>3.2</v>
      </c>
      <c r="T814">
        <v>3.2</v>
      </c>
      <c r="U814">
        <v>0.629</v>
      </c>
      <c r="V814">
        <v>11.4</v>
      </c>
      <c r="W814" t="e">
        <f ca="1">Data_Completeness(LifeExpectancyData[[#This Row],[Life expectancy]:[Schooling]])</f>
        <v>#NAME?</v>
      </c>
    </row>
    <row r="815" spans="1:23" x14ac:dyDescent="0.25">
      <c r="A815" t="s">
        <v>696</v>
      </c>
      <c r="B815">
        <v>2004</v>
      </c>
      <c r="C815" t="s">
        <v>643</v>
      </c>
      <c r="D815">
        <v>69</v>
      </c>
      <c r="E815">
        <v>176</v>
      </c>
      <c r="F815">
        <v>57</v>
      </c>
      <c r="G815">
        <v>0.16</v>
      </c>
      <c r="H815">
        <v>0</v>
      </c>
      <c r="I815">
        <v>97</v>
      </c>
      <c r="J815">
        <v>80</v>
      </c>
      <c r="K815">
        <v>52.9</v>
      </c>
      <c r="L815">
        <v>70</v>
      </c>
      <c r="M815">
        <v>97</v>
      </c>
      <c r="N815">
        <v>5.21</v>
      </c>
      <c r="O815">
        <v>97</v>
      </c>
      <c r="P815">
        <v>0.1</v>
      </c>
      <c r="S815">
        <v>3.3</v>
      </c>
      <c r="T815">
        <v>3.2</v>
      </c>
      <c r="U815">
        <v>0.623</v>
      </c>
      <c r="V815">
        <v>11.2</v>
      </c>
      <c r="W815" t="e">
        <f ca="1">Data_Completeness(LifeExpectancyData[[#This Row],[Life expectancy]:[Schooling]])</f>
        <v>#NAME?</v>
      </c>
    </row>
    <row r="816" spans="1:23" x14ac:dyDescent="0.25">
      <c r="A816" t="s">
        <v>696</v>
      </c>
      <c r="B816">
        <v>2003</v>
      </c>
      <c r="C816" t="s">
        <v>643</v>
      </c>
      <c r="D816">
        <v>68.599999999999994</v>
      </c>
      <c r="E816">
        <v>178</v>
      </c>
      <c r="F816">
        <v>59</v>
      </c>
      <c r="G816">
        <v>0.15</v>
      </c>
      <c r="H816">
        <v>0</v>
      </c>
      <c r="I816">
        <v>98</v>
      </c>
      <c r="J816">
        <v>164</v>
      </c>
      <c r="K816">
        <v>52.3</v>
      </c>
      <c r="L816">
        <v>72</v>
      </c>
      <c r="M816">
        <v>98</v>
      </c>
      <c r="N816">
        <v>5.41</v>
      </c>
      <c r="O816">
        <v>98</v>
      </c>
      <c r="P816">
        <v>0.1</v>
      </c>
      <c r="S816">
        <v>3.3</v>
      </c>
      <c r="T816">
        <v>3.3</v>
      </c>
      <c r="U816">
        <v>0.621</v>
      </c>
      <c r="V816">
        <v>11.3</v>
      </c>
      <c r="W816" t="e">
        <f ca="1">Data_Completeness(LifeExpectancyData[[#This Row],[Life expectancy]:[Schooling]])</f>
        <v>#NAME?</v>
      </c>
    </row>
    <row r="817" spans="1:23" x14ac:dyDescent="0.25">
      <c r="A817" t="s">
        <v>696</v>
      </c>
      <c r="B817">
        <v>2002</v>
      </c>
      <c r="C817" t="s">
        <v>643</v>
      </c>
      <c r="D817">
        <v>68.7</v>
      </c>
      <c r="E817">
        <v>177</v>
      </c>
      <c r="F817">
        <v>61</v>
      </c>
      <c r="G817">
        <v>0.15</v>
      </c>
      <c r="H817">
        <v>0</v>
      </c>
      <c r="I817">
        <v>97</v>
      </c>
      <c r="J817">
        <v>653</v>
      </c>
      <c r="K817">
        <v>51.8</v>
      </c>
      <c r="L817">
        <v>75</v>
      </c>
      <c r="M817">
        <v>97</v>
      </c>
      <c r="N817">
        <v>5.97</v>
      </c>
      <c r="O817">
        <v>97</v>
      </c>
      <c r="P817">
        <v>0.1</v>
      </c>
      <c r="S817">
        <v>3.4</v>
      </c>
      <c r="T817">
        <v>3.4</v>
      </c>
      <c r="U817">
        <v>0.61699999999999999</v>
      </c>
      <c r="V817">
        <v>11.2</v>
      </c>
      <c r="W817" t="e">
        <f ca="1">Data_Completeness(LifeExpectancyData[[#This Row],[Life expectancy]:[Schooling]])</f>
        <v>#NAME?</v>
      </c>
    </row>
    <row r="818" spans="1:23" x14ac:dyDescent="0.25">
      <c r="A818" t="s">
        <v>696</v>
      </c>
      <c r="B818">
        <v>2001</v>
      </c>
      <c r="C818" t="s">
        <v>643</v>
      </c>
      <c r="D818">
        <v>68.599999999999994</v>
      </c>
      <c r="E818">
        <v>177</v>
      </c>
      <c r="F818">
        <v>63</v>
      </c>
      <c r="G818">
        <v>0.14000000000000001</v>
      </c>
      <c r="H818">
        <v>0</v>
      </c>
      <c r="I818">
        <v>99</v>
      </c>
      <c r="J818">
        <v>2150</v>
      </c>
      <c r="K818">
        <v>51.2</v>
      </c>
      <c r="L818">
        <v>78</v>
      </c>
      <c r="M818">
        <v>99</v>
      </c>
      <c r="N818">
        <v>5.75</v>
      </c>
      <c r="O818">
        <v>99</v>
      </c>
      <c r="P818">
        <v>0.1</v>
      </c>
      <c r="S818">
        <v>3.5</v>
      </c>
      <c r="T818">
        <v>3.4</v>
      </c>
      <c r="U818">
        <v>0.61199999999999999</v>
      </c>
      <c r="V818">
        <v>11.1</v>
      </c>
      <c r="W818" t="e">
        <f ca="1">Data_Completeness(LifeExpectancyData[[#This Row],[Life expectancy]:[Schooling]])</f>
        <v>#NAME?</v>
      </c>
    </row>
    <row r="819" spans="1:23" x14ac:dyDescent="0.25">
      <c r="A819" t="s">
        <v>696</v>
      </c>
      <c r="B819">
        <v>2000</v>
      </c>
      <c r="C819" t="s">
        <v>643</v>
      </c>
      <c r="D819">
        <v>68.8</v>
      </c>
      <c r="E819">
        <v>171</v>
      </c>
      <c r="F819">
        <v>65</v>
      </c>
      <c r="G819">
        <v>0.14000000000000001</v>
      </c>
      <c r="H819">
        <v>0</v>
      </c>
      <c r="I819">
        <v>98</v>
      </c>
      <c r="J819">
        <v>2633</v>
      </c>
      <c r="K819">
        <v>5.7</v>
      </c>
      <c r="L819">
        <v>82</v>
      </c>
      <c r="M819">
        <v>98</v>
      </c>
      <c r="N819">
        <v>5.55</v>
      </c>
      <c r="O819">
        <v>98</v>
      </c>
      <c r="P819">
        <v>0.1</v>
      </c>
      <c r="S819">
        <v>3.6</v>
      </c>
      <c r="T819">
        <v>3.5</v>
      </c>
      <c r="U819">
        <v>0.60599999999999998</v>
      </c>
      <c r="V819">
        <v>11</v>
      </c>
      <c r="W819" t="e">
        <f ca="1">Data_Completeness(LifeExpectancyData[[#This Row],[Life expectancy]:[Schooling]])</f>
        <v>#NAME?</v>
      </c>
    </row>
    <row r="820" spans="1:23" x14ac:dyDescent="0.25">
      <c r="A820" t="s">
        <v>697</v>
      </c>
      <c r="B820">
        <v>2015</v>
      </c>
      <c r="C820" t="s">
        <v>643</v>
      </c>
      <c r="D820">
        <v>73.5</v>
      </c>
      <c r="E820">
        <v>178</v>
      </c>
      <c r="F820">
        <v>2</v>
      </c>
      <c r="H820">
        <v>0</v>
      </c>
      <c r="I820">
        <v>91</v>
      </c>
      <c r="J820">
        <v>0</v>
      </c>
      <c r="K820">
        <v>56.1</v>
      </c>
      <c r="L820">
        <v>2</v>
      </c>
      <c r="M820">
        <v>92</v>
      </c>
      <c r="O820">
        <v>91</v>
      </c>
      <c r="P820">
        <v>0.2</v>
      </c>
      <c r="Q820">
        <v>4127.1177500000003</v>
      </c>
      <c r="R820">
        <v>6312478</v>
      </c>
      <c r="S820">
        <v>1.6</v>
      </c>
      <c r="T820">
        <v>1.5</v>
      </c>
      <c r="U820">
        <v>0.67800000000000005</v>
      </c>
      <c r="V820">
        <v>13.2</v>
      </c>
      <c r="W820" t="e">
        <f ca="1">Data_Completeness(LifeExpectancyData[[#This Row],[Life expectancy]:[Schooling]])</f>
        <v>#NAME?</v>
      </c>
    </row>
    <row r="821" spans="1:23" x14ac:dyDescent="0.25">
      <c r="A821" t="s">
        <v>697</v>
      </c>
      <c r="B821">
        <v>2014</v>
      </c>
      <c r="C821" t="s">
        <v>643</v>
      </c>
      <c r="D821">
        <v>73.3</v>
      </c>
      <c r="E821">
        <v>181</v>
      </c>
      <c r="F821">
        <v>2</v>
      </c>
      <c r="G821">
        <v>2.52</v>
      </c>
      <c r="H821">
        <v>665.72602529999995</v>
      </c>
      <c r="I821">
        <v>93</v>
      </c>
      <c r="J821">
        <v>0</v>
      </c>
      <c r="K821">
        <v>55.4</v>
      </c>
      <c r="L821">
        <v>2</v>
      </c>
      <c r="M821">
        <v>93</v>
      </c>
      <c r="N821">
        <v>6.77</v>
      </c>
      <c r="O821">
        <v>94</v>
      </c>
      <c r="P821">
        <v>0.2</v>
      </c>
      <c r="Q821">
        <v>3988.7718709999999</v>
      </c>
      <c r="R821">
        <v>6281189</v>
      </c>
      <c r="S821">
        <v>1.6</v>
      </c>
      <c r="T821">
        <v>1.6</v>
      </c>
      <c r="U821">
        <v>0.67600000000000005</v>
      </c>
      <c r="V821">
        <v>13.2</v>
      </c>
      <c r="W821" t="e">
        <f ca="1">Data_Completeness(LifeExpectancyData[[#This Row],[Life expectancy]:[Schooling]])</f>
        <v>#NAME?</v>
      </c>
    </row>
    <row r="822" spans="1:23" x14ac:dyDescent="0.25">
      <c r="A822" t="s">
        <v>697</v>
      </c>
      <c r="B822">
        <v>2013</v>
      </c>
      <c r="C822" t="s">
        <v>643</v>
      </c>
      <c r="D822">
        <v>73</v>
      </c>
      <c r="E822">
        <v>184</v>
      </c>
      <c r="F822">
        <v>2</v>
      </c>
      <c r="G822">
        <v>2.42</v>
      </c>
      <c r="H822">
        <v>653.69250160000001</v>
      </c>
      <c r="I822">
        <v>92</v>
      </c>
      <c r="J822">
        <v>0</v>
      </c>
      <c r="K822">
        <v>54.7</v>
      </c>
      <c r="L822">
        <v>2</v>
      </c>
      <c r="M822">
        <v>92</v>
      </c>
      <c r="N822">
        <v>6.95</v>
      </c>
      <c r="O822">
        <v>92</v>
      </c>
      <c r="P822">
        <v>0.2</v>
      </c>
      <c r="Q822">
        <v>3895.664491</v>
      </c>
      <c r="R822">
        <v>625777</v>
      </c>
      <c r="S822">
        <v>1.6</v>
      </c>
      <c r="T822">
        <v>1.6</v>
      </c>
      <c r="U822">
        <v>0.67500000000000004</v>
      </c>
      <c r="V822">
        <v>13.2</v>
      </c>
      <c r="W822" t="e">
        <f ca="1">Data_Completeness(LifeExpectancyData[[#This Row],[Life expectancy]:[Schooling]])</f>
        <v>#NAME?</v>
      </c>
    </row>
    <row r="823" spans="1:23" x14ac:dyDescent="0.25">
      <c r="A823" t="s">
        <v>697</v>
      </c>
      <c r="B823">
        <v>2012</v>
      </c>
      <c r="C823" t="s">
        <v>643</v>
      </c>
      <c r="D823">
        <v>73</v>
      </c>
      <c r="E823">
        <v>181</v>
      </c>
      <c r="F823">
        <v>2</v>
      </c>
      <c r="G823">
        <v>2.48</v>
      </c>
      <c r="H823">
        <v>591.77575690000003</v>
      </c>
      <c r="I823">
        <v>92</v>
      </c>
      <c r="J823">
        <v>0</v>
      </c>
      <c r="K823">
        <v>54.1</v>
      </c>
      <c r="L823">
        <v>2</v>
      </c>
      <c r="M823">
        <v>93</v>
      </c>
      <c r="N823">
        <v>6.7</v>
      </c>
      <c r="O823">
        <v>92</v>
      </c>
      <c r="P823">
        <v>0.3</v>
      </c>
      <c r="Q823">
        <v>3827.786267</v>
      </c>
      <c r="R823">
        <v>6221246</v>
      </c>
      <c r="S823">
        <v>1.6</v>
      </c>
      <c r="T823">
        <v>1.6</v>
      </c>
      <c r="U823">
        <v>0.67</v>
      </c>
      <c r="V823">
        <v>13.2</v>
      </c>
      <c r="W823" t="e">
        <f ca="1">Data_Completeness(LifeExpectancyData[[#This Row],[Life expectancy]:[Schooling]])</f>
        <v>#NAME?</v>
      </c>
    </row>
    <row r="824" spans="1:23" x14ac:dyDescent="0.25">
      <c r="A824" t="s">
        <v>697</v>
      </c>
      <c r="B824">
        <v>2011</v>
      </c>
      <c r="C824" t="s">
        <v>643</v>
      </c>
      <c r="D824">
        <v>72</v>
      </c>
      <c r="E824">
        <v>197</v>
      </c>
      <c r="F824">
        <v>2</v>
      </c>
      <c r="G824">
        <v>2.37</v>
      </c>
      <c r="H824">
        <v>549.2783081</v>
      </c>
      <c r="I824">
        <v>89</v>
      </c>
      <c r="J824">
        <v>0</v>
      </c>
      <c r="K824">
        <v>53.4</v>
      </c>
      <c r="L824">
        <v>2</v>
      </c>
      <c r="M824">
        <v>9</v>
      </c>
      <c r="N824">
        <v>6.81</v>
      </c>
      <c r="O824">
        <v>89</v>
      </c>
      <c r="P824">
        <v>0.3</v>
      </c>
      <c r="Q824">
        <v>3736.5871299999999</v>
      </c>
      <c r="R824">
        <v>619256</v>
      </c>
      <c r="S824">
        <v>1.7</v>
      </c>
      <c r="T824">
        <v>1.6</v>
      </c>
      <c r="U824">
        <v>0.66600000000000004</v>
      </c>
      <c r="V824">
        <v>13</v>
      </c>
      <c r="W824" t="e">
        <f ca="1">Data_Completeness(LifeExpectancyData[[#This Row],[Life expectancy]:[Schooling]])</f>
        <v>#NAME?</v>
      </c>
    </row>
    <row r="825" spans="1:23" x14ac:dyDescent="0.25">
      <c r="A825" t="s">
        <v>697</v>
      </c>
      <c r="B825">
        <v>2010</v>
      </c>
      <c r="C825" t="s">
        <v>643</v>
      </c>
      <c r="D825">
        <v>72</v>
      </c>
      <c r="E825">
        <v>191</v>
      </c>
      <c r="F825">
        <v>2</v>
      </c>
      <c r="G825">
        <v>2.36</v>
      </c>
      <c r="H825">
        <v>469.39041930000002</v>
      </c>
      <c r="I825">
        <v>89</v>
      </c>
      <c r="J825">
        <v>0</v>
      </c>
      <c r="K825">
        <v>52.8</v>
      </c>
      <c r="L825">
        <v>2</v>
      </c>
      <c r="M825">
        <v>89</v>
      </c>
      <c r="N825">
        <v>6.91</v>
      </c>
      <c r="O825">
        <v>89</v>
      </c>
      <c r="P825">
        <v>0.3</v>
      </c>
      <c r="Q825">
        <v>3474.392445</v>
      </c>
      <c r="R825">
        <v>6164626</v>
      </c>
      <c r="S825">
        <v>1.7</v>
      </c>
      <c r="T825">
        <v>1.6</v>
      </c>
      <c r="U825">
        <v>0.66200000000000003</v>
      </c>
      <c r="V825">
        <v>12.9</v>
      </c>
      <c r="W825" t="e">
        <f ca="1">Data_Completeness(LifeExpectancyData[[#This Row],[Life expectancy]:[Schooling]])</f>
        <v>#NAME?</v>
      </c>
    </row>
    <row r="826" spans="1:23" x14ac:dyDescent="0.25">
      <c r="A826" t="s">
        <v>697</v>
      </c>
      <c r="B826">
        <v>2009</v>
      </c>
      <c r="C826" t="s">
        <v>643</v>
      </c>
      <c r="D826">
        <v>71.400000000000006</v>
      </c>
      <c r="E826">
        <v>23</v>
      </c>
      <c r="F826">
        <v>2</v>
      </c>
      <c r="G826">
        <v>2.5499999999999998</v>
      </c>
      <c r="H826">
        <v>416.43383990000001</v>
      </c>
      <c r="I826">
        <v>91</v>
      </c>
      <c r="J826">
        <v>0</v>
      </c>
      <c r="K826">
        <v>52.1</v>
      </c>
      <c r="L826">
        <v>2</v>
      </c>
      <c r="M826">
        <v>91</v>
      </c>
      <c r="N826">
        <v>6.83</v>
      </c>
      <c r="O826">
        <v>91</v>
      </c>
      <c r="P826">
        <v>0.3</v>
      </c>
      <c r="Q826">
        <v>3366.482133</v>
      </c>
      <c r="R826">
        <v>6137276</v>
      </c>
      <c r="S826">
        <v>1.7</v>
      </c>
      <c r="T826">
        <v>1.6</v>
      </c>
      <c r="U826">
        <v>0.66200000000000003</v>
      </c>
      <c r="V826">
        <v>12.8</v>
      </c>
      <c r="W826" t="e">
        <f ca="1">Data_Completeness(LifeExpectancyData[[#This Row],[Life expectancy]:[Schooling]])</f>
        <v>#NAME?</v>
      </c>
    </row>
    <row r="827" spans="1:23" x14ac:dyDescent="0.25">
      <c r="A827" t="s">
        <v>697</v>
      </c>
      <c r="B827">
        <v>2008</v>
      </c>
      <c r="C827" t="s">
        <v>643</v>
      </c>
      <c r="D827">
        <v>71.7</v>
      </c>
      <c r="E827">
        <v>194</v>
      </c>
      <c r="F827">
        <v>2</v>
      </c>
      <c r="G827">
        <v>2.68</v>
      </c>
      <c r="H827">
        <v>53.959498770000003</v>
      </c>
      <c r="I827">
        <v>98</v>
      </c>
      <c r="J827">
        <v>0</v>
      </c>
      <c r="K827">
        <v>51.4</v>
      </c>
      <c r="L827">
        <v>3</v>
      </c>
      <c r="M827">
        <v>98</v>
      </c>
      <c r="N827">
        <v>6.21</v>
      </c>
      <c r="O827">
        <v>98</v>
      </c>
      <c r="P827">
        <v>0.3</v>
      </c>
      <c r="Q827">
        <v>357.34767399999998</v>
      </c>
      <c r="R827">
        <v>61131</v>
      </c>
      <c r="S827">
        <v>1.8</v>
      </c>
      <c r="T827">
        <v>1.7</v>
      </c>
      <c r="U827">
        <v>0.65900000000000003</v>
      </c>
      <c r="V827">
        <v>13.4</v>
      </c>
      <c r="W827" t="e">
        <f ca="1">Data_Completeness(LifeExpectancyData[[#This Row],[Life expectancy]:[Schooling]])</f>
        <v>#NAME?</v>
      </c>
    </row>
    <row r="828" spans="1:23" x14ac:dyDescent="0.25">
      <c r="A828" t="s">
        <v>697</v>
      </c>
      <c r="B828">
        <v>2007</v>
      </c>
      <c r="C828" t="s">
        <v>643</v>
      </c>
      <c r="D828">
        <v>71.2</v>
      </c>
      <c r="E828">
        <v>23</v>
      </c>
      <c r="F828">
        <v>2</v>
      </c>
      <c r="G828">
        <v>2.83</v>
      </c>
      <c r="H828">
        <v>52.301722150000003</v>
      </c>
      <c r="I828">
        <v>99</v>
      </c>
      <c r="J828">
        <v>0</v>
      </c>
      <c r="K828">
        <v>5.8</v>
      </c>
      <c r="L828">
        <v>3</v>
      </c>
      <c r="M828">
        <v>99</v>
      </c>
      <c r="N828">
        <v>6.32</v>
      </c>
      <c r="O828">
        <v>99</v>
      </c>
      <c r="P828">
        <v>0.3</v>
      </c>
      <c r="Q828">
        <v>334.83816999999999</v>
      </c>
      <c r="R828">
        <v>683475</v>
      </c>
      <c r="S828">
        <v>1.8</v>
      </c>
      <c r="T828">
        <v>1.7</v>
      </c>
      <c r="U828">
        <v>0.65700000000000003</v>
      </c>
      <c r="V828">
        <v>12.9</v>
      </c>
      <c r="W828" t="e">
        <f ca="1">Data_Completeness(LifeExpectancyData[[#This Row],[Life expectancy]:[Schooling]])</f>
        <v>#NAME?</v>
      </c>
    </row>
    <row r="829" spans="1:23" x14ac:dyDescent="0.25">
      <c r="A829" t="s">
        <v>697</v>
      </c>
      <c r="B829">
        <v>2006</v>
      </c>
      <c r="C829" t="s">
        <v>643</v>
      </c>
      <c r="D829">
        <v>75</v>
      </c>
      <c r="E829">
        <v>211</v>
      </c>
      <c r="F829">
        <v>3</v>
      </c>
      <c r="G829">
        <v>2.77</v>
      </c>
      <c r="H829">
        <v>57.745626289999997</v>
      </c>
      <c r="I829">
        <v>96</v>
      </c>
      <c r="J829">
        <v>0</v>
      </c>
      <c r="K829">
        <v>5.0999999999999996</v>
      </c>
      <c r="L829">
        <v>3</v>
      </c>
      <c r="M829">
        <v>96</v>
      </c>
      <c r="N829">
        <v>6.68</v>
      </c>
      <c r="O829">
        <v>96</v>
      </c>
      <c r="P829">
        <v>0.2</v>
      </c>
      <c r="Q829">
        <v>362.95176800000002</v>
      </c>
      <c r="R829">
        <v>656478</v>
      </c>
      <c r="S829">
        <v>1.8</v>
      </c>
      <c r="T829">
        <v>1.7</v>
      </c>
      <c r="U829">
        <v>0.65100000000000002</v>
      </c>
      <c r="V829">
        <v>12.9</v>
      </c>
      <c r="W829" t="e">
        <f ca="1">Data_Completeness(LifeExpectancyData[[#This Row],[Life expectancy]:[Schooling]])</f>
        <v>#NAME?</v>
      </c>
    </row>
    <row r="830" spans="1:23" x14ac:dyDescent="0.25">
      <c r="A830" t="s">
        <v>697</v>
      </c>
      <c r="B830">
        <v>2005</v>
      </c>
      <c r="C830" t="s">
        <v>643</v>
      </c>
      <c r="D830">
        <v>71</v>
      </c>
      <c r="E830">
        <v>213</v>
      </c>
      <c r="F830">
        <v>3</v>
      </c>
      <c r="G830">
        <v>2.77</v>
      </c>
      <c r="H830">
        <v>440.60270420000001</v>
      </c>
      <c r="I830">
        <v>89</v>
      </c>
      <c r="J830">
        <v>0</v>
      </c>
      <c r="K830">
        <v>49.4</v>
      </c>
      <c r="L830">
        <v>3</v>
      </c>
      <c r="M830">
        <v>89</v>
      </c>
      <c r="N830">
        <v>7.19</v>
      </c>
      <c r="O830">
        <v>89</v>
      </c>
      <c r="P830">
        <v>0.2</v>
      </c>
      <c r="Q830">
        <v>2835.2812370000001</v>
      </c>
      <c r="R830">
        <v>628961</v>
      </c>
      <c r="S830">
        <v>1.9</v>
      </c>
      <c r="T830">
        <v>1.8</v>
      </c>
      <c r="U830">
        <v>0.64400000000000002</v>
      </c>
      <c r="V830">
        <v>12.7</v>
      </c>
      <c r="W830" t="e">
        <f ca="1">Data_Completeness(LifeExpectancyData[[#This Row],[Life expectancy]:[Schooling]])</f>
        <v>#NAME?</v>
      </c>
    </row>
    <row r="831" spans="1:23" x14ac:dyDescent="0.25">
      <c r="A831" t="s">
        <v>697</v>
      </c>
      <c r="B831">
        <v>2004</v>
      </c>
      <c r="C831" t="s">
        <v>643</v>
      </c>
      <c r="D831">
        <v>70</v>
      </c>
      <c r="E831">
        <v>215</v>
      </c>
      <c r="F831">
        <v>3</v>
      </c>
      <c r="G831">
        <v>2.9</v>
      </c>
      <c r="H831">
        <v>398.60583220000001</v>
      </c>
      <c r="I831">
        <v>9</v>
      </c>
      <c r="J831">
        <v>0</v>
      </c>
      <c r="K831">
        <v>48.6</v>
      </c>
      <c r="L831">
        <v>3</v>
      </c>
      <c r="M831">
        <v>9</v>
      </c>
      <c r="N831">
        <v>7.3</v>
      </c>
      <c r="O831">
        <v>9</v>
      </c>
      <c r="P831">
        <v>0.3</v>
      </c>
      <c r="Q831">
        <v>2632.7994199999998</v>
      </c>
      <c r="R831">
        <v>6775</v>
      </c>
      <c r="S831">
        <v>1.9</v>
      </c>
      <c r="T831">
        <v>1.8</v>
      </c>
      <c r="U831">
        <v>0.63600000000000001</v>
      </c>
      <c r="V831">
        <v>12.4</v>
      </c>
      <c r="W831" t="e">
        <f ca="1">Data_Completeness(LifeExpectancyData[[#This Row],[Life expectancy]:[Schooling]])</f>
        <v>#NAME?</v>
      </c>
    </row>
    <row r="832" spans="1:23" x14ac:dyDescent="0.25">
      <c r="A832" t="s">
        <v>697</v>
      </c>
      <c r="B832">
        <v>2003</v>
      </c>
      <c r="C832" t="s">
        <v>643</v>
      </c>
      <c r="D832">
        <v>69.900000000000006</v>
      </c>
      <c r="E832">
        <v>29</v>
      </c>
      <c r="F832">
        <v>3</v>
      </c>
      <c r="G832">
        <v>3.1</v>
      </c>
      <c r="H832">
        <v>400.13429710000003</v>
      </c>
      <c r="I832">
        <v>94</v>
      </c>
      <c r="J832">
        <v>0</v>
      </c>
      <c r="K832">
        <v>47.8</v>
      </c>
      <c r="L832">
        <v>4</v>
      </c>
      <c r="M832">
        <v>93</v>
      </c>
      <c r="N832">
        <v>7.61</v>
      </c>
      <c r="O832">
        <v>94</v>
      </c>
      <c r="P832">
        <v>0.3</v>
      </c>
      <c r="Q832">
        <v>2519.7373870000001</v>
      </c>
      <c r="R832">
        <v>5971535</v>
      </c>
      <c r="S832">
        <v>2</v>
      </c>
      <c r="T832">
        <v>1.9</v>
      </c>
      <c r="U832">
        <v>0.628</v>
      </c>
      <c r="V832">
        <v>12</v>
      </c>
      <c r="W832" t="e">
        <f ca="1">Data_Completeness(LifeExpectancyData[[#This Row],[Life expectancy]:[Schooling]])</f>
        <v>#NAME?</v>
      </c>
    </row>
    <row r="833" spans="1:23" x14ac:dyDescent="0.25">
      <c r="A833" t="s">
        <v>697</v>
      </c>
      <c r="B833">
        <v>2002</v>
      </c>
      <c r="C833" t="s">
        <v>643</v>
      </c>
      <c r="D833">
        <v>73</v>
      </c>
      <c r="E833">
        <v>24</v>
      </c>
      <c r="F833">
        <v>3</v>
      </c>
      <c r="G833">
        <v>2.97</v>
      </c>
      <c r="H833">
        <v>29.68529375</v>
      </c>
      <c r="I833">
        <v>81</v>
      </c>
      <c r="J833">
        <v>0</v>
      </c>
      <c r="K833">
        <v>47</v>
      </c>
      <c r="L833">
        <v>4</v>
      </c>
      <c r="M833">
        <v>81</v>
      </c>
      <c r="N833">
        <v>7.9</v>
      </c>
      <c r="O833">
        <v>81</v>
      </c>
      <c r="P833">
        <v>0.4</v>
      </c>
      <c r="Q833">
        <v>248.41249999999999</v>
      </c>
      <c r="R833">
        <v>59433</v>
      </c>
      <c r="S833">
        <v>2</v>
      </c>
      <c r="T833">
        <v>1.9</v>
      </c>
      <c r="U833">
        <v>0.621</v>
      </c>
      <c r="V833">
        <v>11.8</v>
      </c>
      <c r="W833" t="e">
        <f ca="1">Data_Completeness(LifeExpectancyData[[#This Row],[Life expectancy]:[Schooling]])</f>
        <v>#NAME?</v>
      </c>
    </row>
    <row r="834" spans="1:23" x14ac:dyDescent="0.25">
      <c r="A834" t="s">
        <v>697</v>
      </c>
      <c r="B834">
        <v>2001</v>
      </c>
      <c r="C834" t="s">
        <v>643</v>
      </c>
      <c r="D834">
        <v>68.900000000000006</v>
      </c>
      <c r="E834">
        <v>219</v>
      </c>
      <c r="F834">
        <v>4</v>
      </c>
      <c r="G834">
        <v>2.88</v>
      </c>
      <c r="H834">
        <v>332.10565860000003</v>
      </c>
      <c r="I834">
        <v>75</v>
      </c>
      <c r="J834">
        <v>2</v>
      </c>
      <c r="K834">
        <v>46.2</v>
      </c>
      <c r="L834">
        <v>4</v>
      </c>
      <c r="M834">
        <v>94</v>
      </c>
      <c r="N834">
        <v>8.1999999999999993</v>
      </c>
      <c r="O834">
        <v>92</v>
      </c>
      <c r="P834">
        <v>0.4</v>
      </c>
      <c r="Q834">
        <v>2338.7722439999998</v>
      </c>
      <c r="R834">
        <v>595962</v>
      </c>
      <c r="S834">
        <v>2.1</v>
      </c>
      <c r="T834">
        <v>2</v>
      </c>
      <c r="U834">
        <v>0.61499999999999999</v>
      </c>
      <c r="V834">
        <v>11.6</v>
      </c>
      <c r="W834" t="e">
        <f ca="1">Data_Completeness(LifeExpectancyData[[#This Row],[Life expectancy]:[Schooling]])</f>
        <v>#NAME?</v>
      </c>
    </row>
    <row r="835" spans="1:23" x14ac:dyDescent="0.25">
      <c r="A835" t="s">
        <v>697</v>
      </c>
      <c r="B835">
        <v>2000</v>
      </c>
      <c r="C835" t="s">
        <v>643</v>
      </c>
      <c r="D835">
        <v>69</v>
      </c>
      <c r="E835">
        <v>218</v>
      </c>
      <c r="F835">
        <v>4</v>
      </c>
      <c r="G835">
        <v>2.79</v>
      </c>
      <c r="H835">
        <v>353.66903280000002</v>
      </c>
      <c r="I835">
        <v>99</v>
      </c>
      <c r="J835">
        <v>0</v>
      </c>
      <c r="K835">
        <v>45.3</v>
      </c>
      <c r="L835">
        <v>5</v>
      </c>
      <c r="M835">
        <v>98</v>
      </c>
      <c r="N835">
        <v>8.17</v>
      </c>
      <c r="O835">
        <v>99</v>
      </c>
      <c r="P835">
        <v>0.4</v>
      </c>
      <c r="Q835">
        <v>2238.4115999999999</v>
      </c>
      <c r="R835">
        <v>5867626</v>
      </c>
      <c r="S835">
        <v>2.1</v>
      </c>
      <c r="T835">
        <v>2</v>
      </c>
      <c r="U835">
        <v>0.60699999999999998</v>
      </c>
      <c r="V835">
        <v>11.3</v>
      </c>
      <c r="W835" t="e">
        <f ca="1">Data_Completeness(LifeExpectancyData[[#This Row],[Life expectancy]:[Schooling]])</f>
        <v>#NAME?</v>
      </c>
    </row>
    <row r="836" spans="1:23" x14ac:dyDescent="0.25">
      <c r="A836" t="s">
        <v>698</v>
      </c>
      <c r="B836">
        <v>2015</v>
      </c>
      <c r="C836" t="s">
        <v>643</v>
      </c>
      <c r="D836">
        <v>58.2</v>
      </c>
      <c r="E836">
        <v>32</v>
      </c>
      <c r="F836">
        <v>3</v>
      </c>
      <c r="H836">
        <v>0</v>
      </c>
      <c r="I836">
        <v>16</v>
      </c>
      <c r="J836">
        <v>1250</v>
      </c>
      <c r="K836">
        <v>24.5</v>
      </c>
      <c r="L836">
        <v>4</v>
      </c>
      <c r="M836">
        <v>17</v>
      </c>
      <c r="O836">
        <v>16</v>
      </c>
      <c r="P836">
        <v>4.2</v>
      </c>
      <c r="Q836">
        <v>1347.3125700000001</v>
      </c>
      <c r="R836">
        <v>1175389</v>
      </c>
      <c r="S836">
        <v>8.4</v>
      </c>
      <c r="T836">
        <v>8.3000000000000007</v>
      </c>
      <c r="U836">
        <v>0.58199999999999996</v>
      </c>
      <c r="V836">
        <v>9.1999999999999993</v>
      </c>
      <c r="W836" t="e">
        <f ca="1">Data_Completeness(LifeExpectancyData[[#This Row],[Life expectancy]:[Schooling]])</f>
        <v>#NAME?</v>
      </c>
    </row>
    <row r="837" spans="1:23" x14ac:dyDescent="0.25">
      <c r="A837" t="s">
        <v>698</v>
      </c>
      <c r="B837">
        <v>2014</v>
      </c>
      <c r="C837" t="s">
        <v>643</v>
      </c>
      <c r="D837">
        <v>57.9</v>
      </c>
      <c r="E837">
        <v>32</v>
      </c>
      <c r="F837">
        <v>3</v>
      </c>
      <c r="G837">
        <v>0.01</v>
      </c>
      <c r="H837">
        <v>13.40477417</v>
      </c>
      <c r="I837">
        <v>2</v>
      </c>
      <c r="J837">
        <v>13</v>
      </c>
      <c r="K837">
        <v>24</v>
      </c>
      <c r="L837">
        <v>4</v>
      </c>
      <c r="M837">
        <v>24</v>
      </c>
      <c r="N837">
        <v>3.8</v>
      </c>
      <c r="O837">
        <v>2</v>
      </c>
      <c r="P837">
        <v>4.4000000000000004</v>
      </c>
      <c r="Q837">
        <v>192.59733</v>
      </c>
      <c r="R837">
        <v>1129424</v>
      </c>
      <c r="S837">
        <v>8.5</v>
      </c>
      <c r="T837">
        <v>8.4</v>
      </c>
      <c r="U837">
        <v>0.58199999999999996</v>
      </c>
      <c r="V837">
        <v>9.1999999999999993</v>
      </c>
      <c r="W837" t="e">
        <f ca="1">Data_Completeness(LifeExpectancyData[[#This Row],[Life expectancy]:[Schooling]])</f>
        <v>#NAME?</v>
      </c>
    </row>
    <row r="838" spans="1:23" x14ac:dyDescent="0.25">
      <c r="A838" t="s">
        <v>698</v>
      </c>
      <c r="B838">
        <v>2013</v>
      </c>
      <c r="C838" t="s">
        <v>643</v>
      </c>
      <c r="D838">
        <v>57.4</v>
      </c>
      <c r="E838">
        <v>327</v>
      </c>
      <c r="F838">
        <v>3</v>
      </c>
      <c r="G838">
        <v>10.72</v>
      </c>
      <c r="H838">
        <v>156.39076850000001</v>
      </c>
      <c r="J838">
        <v>321</v>
      </c>
      <c r="K838">
        <v>23.5</v>
      </c>
      <c r="L838">
        <v>4</v>
      </c>
      <c r="M838">
        <v>3</v>
      </c>
      <c r="N838">
        <v>3.73</v>
      </c>
      <c r="O838">
        <v>3</v>
      </c>
      <c r="P838">
        <v>5.7</v>
      </c>
      <c r="Q838">
        <v>2246.9938000000002</v>
      </c>
      <c r="R838">
        <v>183746</v>
      </c>
      <c r="S838">
        <v>8.6</v>
      </c>
      <c r="T838">
        <v>8.6</v>
      </c>
      <c r="U838">
        <v>0.58599999999999997</v>
      </c>
      <c r="V838">
        <v>9.1999999999999993</v>
      </c>
      <c r="W838" t="e">
        <f ca="1">Data_Completeness(LifeExpectancyData[[#This Row],[Life expectancy]:[Schooling]])</f>
        <v>#NAME?</v>
      </c>
    </row>
    <row r="839" spans="1:23" x14ac:dyDescent="0.25">
      <c r="A839" t="s">
        <v>698</v>
      </c>
      <c r="B839">
        <v>2012</v>
      </c>
      <c r="C839" t="s">
        <v>643</v>
      </c>
      <c r="D839">
        <v>56.7</v>
      </c>
      <c r="E839">
        <v>337</v>
      </c>
      <c r="F839">
        <v>3</v>
      </c>
      <c r="G839">
        <v>11.89</v>
      </c>
      <c r="H839">
        <v>1500.4126349999999</v>
      </c>
      <c r="J839">
        <v>1190</v>
      </c>
      <c r="K839">
        <v>23</v>
      </c>
      <c r="L839">
        <v>4</v>
      </c>
      <c r="M839">
        <v>3</v>
      </c>
      <c r="N839">
        <v>4</v>
      </c>
      <c r="O839">
        <v>24</v>
      </c>
      <c r="P839">
        <v>8.1999999999999993</v>
      </c>
      <c r="Q839">
        <v>21557.6528</v>
      </c>
      <c r="R839">
        <v>138593</v>
      </c>
      <c r="S839">
        <v>8.6999999999999993</v>
      </c>
      <c r="T839">
        <v>8.6999999999999993</v>
      </c>
      <c r="U839">
        <v>0.58299999999999996</v>
      </c>
      <c r="V839">
        <v>9.1999999999999993</v>
      </c>
      <c r="W839" t="e">
        <f ca="1">Data_Completeness(LifeExpectancyData[[#This Row],[Life expectancy]:[Schooling]])</f>
        <v>#NAME?</v>
      </c>
    </row>
    <row r="840" spans="1:23" x14ac:dyDescent="0.25">
      <c r="A840" t="s">
        <v>698</v>
      </c>
      <c r="B840">
        <v>2011</v>
      </c>
      <c r="C840" t="s">
        <v>643</v>
      </c>
      <c r="D840">
        <v>56.2</v>
      </c>
      <c r="E840">
        <v>344</v>
      </c>
      <c r="F840">
        <v>3</v>
      </c>
      <c r="G840">
        <v>10.99</v>
      </c>
      <c r="H840">
        <v>1493.051277</v>
      </c>
      <c r="J840">
        <v>0</v>
      </c>
      <c r="K840">
        <v>22.6</v>
      </c>
      <c r="L840">
        <v>4</v>
      </c>
      <c r="M840">
        <v>39</v>
      </c>
      <c r="N840">
        <v>3.29</v>
      </c>
      <c r="O840">
        <v>41</v>
      </c>
      <c r="P840">
        <v>7.7</v>
      </c>
      <c r="Q840">
        <v>21451.886170000002</v>
      </c>
      <c r="R840">
        <v>99429</v>
      </c>
      <c r="S840">
        <v>8.9</v>
      </c>
      <c r="T840">
        <v>8.8000000000000007</v>
      </c>
      <c r="U840">
        <v>0.57999999999999996</v>
      </c>
      <c r="V840">
        <v>9.1999999999999993</v>
      </c>
      <c r="W840" t="e">
        <f ca="1">Data_Completeness(LifeExpectancyData[[#This Row],[Life expectancy]:[Schooling]])</f>
        <v>#NAME?</v>
      </c>
    </row>
    <row r="841" spans="1:23" x14ac:dyDescent="0.25">
      <c r="A841" t="s">
        <v>698</v>
      </c>
      <c r="B841">
        <v>2010</v>
      </c>
      <c r="C841" t="s">
        <v>643</v>
      </c>
      <c r="D841">
        <v>56.1</v>
      </c>
      <c r="E841">
        <v>339</v>
      </c>
      <c r="F841">
        <v>3</v>
      </c>
      <c r="G841">
        <v>9.93</v>
      </c>
      <c r="H841">
        <v>1192.6966190000001</v>
      </c>
      <c r="J841">
        <v>0</v>
      </c>
      <c r="K841">
        <v>22.1</v>
      </c>
      <c r="L841">
        <v>4</v>
      </c>
      <c r="M841">
        <v>59</v>
      </c>
      <c r="N841">
        <v>3.84</v>
      </c>
      <c r="O841">
        <v>44</v>
      </c>
      <c r="P841">
        <v>7.2</v>
      </c>
      <c r="Q841">
        <v>17136.445680000001</v>
      </c>
      <c r="R841">
        <v>95114</v>
      </c>
      <c r="S841">
        <v>9</v>
      </c>
      <c r="T841">
        <v>9</v>
      </c>
      <c r="U841">
        <v>0.58899999999999997</v>
      </c>
      <c r="V841">
        <v>9.1999999999999993</v>
      </c>
      <c r="W841" t="e">
        <f ca="1">Data_Completeness(LifeExpectancyData[[#This Row],[Life expectancy]:[Schooling]])</f>
        <v>#NAME?</v>
      </c>
    </row>
    <row r="842" spans="1:23" x14ac:dyDescent="0.25">
      <c r="A842" t="s">
        <v>698</v>
      </c>
      <c r="B842">
        <v>2009</v>
      </c>
      <c r="C842" t="s">
        <v>643</v>
      </c>
      <c r="D842">
        <v>55.7</v>
      </c>
      <c r="E842">
        <v>34</v>
      </c>
      <c r="F842">
        <v>3</v>
      </c>
      <c r="G842">
        <v>7.97</v>
      </c>
      <c r="H842">
        <v>115.0692415</v>
      </c>
      <c r="J842">
        <v>78</v>
      </c>
      <c r="K842">
        <v>21.7</v>
      </c>
      <c r="L842">
        <v>4</v>
      </c>
      <c r="M842">
        <v>57</v>
      </c>
      <c r="N842">
        <v>5.32</v>
      </c>
      <c r="O842">
        <v>43</v>
      </c>
      <c r="P842">
        <v>7.3</v>
      </c>
      <c r="Q842">
        <v>1653.2936999999999</v>
      </c>
      <c r="R842">
        <v>99111</v>
      </c>
      <c r="S842">
        <v>9.1999999999999993</v>
      </c>
      <c r="T842">
        <v>9.1999999999999993</v>
      </c>
      <c r="U842">
        <v>0.59</v>
      </c>
      <c r="V842">
        <v>9.1</v>
      </c>
      <c r="W842" t="e">
        <f ca="1">Data_Completeness(LifeExpectancyData[[#This Row],[Life expectancy]:[Schooling]])</f>
        <v>#NAME?</v>
      </c>
    </row>
    <row r="843" spans="1:23" x14ac:dyDescent="0.25">
      <c r="A843" t="s">
        <v>698</v>
      </c>
      <c r="B843">
        <v>2008</v>
      </c>
      <c r="C843" t="s">
        <v>643</v>
      </c>
      <c r="D843">
        <v>55.4</v>
      </c>
      <c r="E843">
        <v>338</v>
      </c>
      <c r="F843">
        <v>3</v>
      </c>
      <c r="G843">
        <v>8.34</v>
      </c>
      <c r="H843">
        <v>1705.678619</v>
      </c>
      <c r="J843">
        <v>436</v>
      </c>
      <c r="K843">
        <v>21.3</v>
      </c>
      <c r="L843">
        <v>4</v>
      </c>
      <c r="M843">
        <v>55</v>
      </c>
      <c r="N843">
        <v>2.31</v>
      </c>
      <c r="O843">
        <v>42</v>
      </c>
      <c r="P843">
        <v>6.3</v>
      </c>
      <c r="Q843">
        <v>22742.381590000001</v>
      </c>
      <c r="R843">
        <v>868418</v>
      </c>
      <c r="S843">
        <v>9.3000000000000007</v>
      </c>
      <c r="T843">
        <v>9.3000000000000007</v>
      </c>
      <c r="U843">
        <v>0.59199999999999997</v>
      </c>
      <c r="V843">
        <v>9.1</v>
      </c>
      <c r="W843" t="e">
        <f ca="1">Data_Completeness(LifeExpectancyData[[#This Row],[Life expectancy]:[Schooling]])</f>
        <v>#NAME?</v>
      </c>
    </row>
    <row r="844" spans="1:23" x14ac:dyDescent="0.25">
      <c r="A844" t="s">
        <v>698</v>
      </c>
      <c r="B844">
        <v>2007</v>
      </c>
      <c r="C844" t="s">
        <v>643</v>
      </c>
      <c r="D844">
        <v>55</v>
      </c>
      <c r="E844">
        <v>339</v>
      </c>
      <c r="F844">
        <v>3</v>
      </c>
      <c r="G844">
        <v>6.86</v>
      </c>
      <c r="H844">
        <v>1024.5195430000001</v>
      </c>
      <c r="J844">
        <v>5</v>
      </c>
      <c r="K844">
        <v>2.9</v>
      </c>
      <c r="L844">
        <v>4</v>
      </c>
      <c r="M844">
        <v>54</v>
      </c>
      <c r="N844">
        <v>2.25</v>
      </c>
      <c r="O844">
        <v>41</v>
      </c>
      <c r="P844">
        <v>5.9</v>
      </c>
      <c r="Q844">
        <v>15761.83913</v>
      </c>
      <c r="R844">
        <v>829327</v>
      </c>
      <c r="S844">
        <v>9.5</v>
      </c>
      <c r="T844">
        <v>9.5</v>
      </c>
      <c r="U844">
        <v>0.58699999999999997</v>
      </c>
      <c r="V844">
        <v>9</v>
      </c>
      <c r="W844" t="e">
        <f ca="1">Data_Completeness(LifeExpectancyData[[#This Row],[Life expectancy]:[Schooling]])</f>
        <v>#NAME?</v>
      </c>
    </row>
    <row r="845" spans="1:23" x14ac:dyDescent="0.25">
      <c r="A845" t="s">
        <v>698</v>
      </c>
      <c r="B845">
        <v>2006</v>
      </c>
      <c r="C845" t="s">
        <v>643</v>
      </c>
      <c r="D845">
        <v>54.8</v>
      </c>
      <c r="E845">
        <v>337</v>
      </c>
      <c r="F845">
        <v>3</v>
      </c>
      <c r="G845">
        <v>7.28</v>
      </c>
      <c r="H845">
        <v>827.59793349999995</v>
      </c>
      <c r="J845">
        <v>0</v>
      </c>
      <c r="K845">
        <v>2.5</v>
      </c>
      <c r="L845">
        <v>4</v>
      </c>
      <c r="M845">
        <v>52</v>
      </c>
      <c r="N845">
        <v>2.13</v>
      </c>
      <c r="O845">
        <v>4</v>
      </c>
      <c r="P845">
        <v>5.3</v>
      </c>
      <c r="Q845">
        <v>12732.275900000001</v>
      </c>
      <c r="R845">
        <v>792217</v>
      </c>
      <c r="S845">
        <v>9.6999999999999993</v>
      </c>
      <c r="T845">
        <v>9.6</v>
      </c>
      <c r="U845">
        <v>0.56899999999999995</v>
      </c>
      <c r="V845">
        <v>9</v>
      </c>
      <c r="W845" t="e">
        <f ca="1">Data_Completeness(LifeExpectancyData[[#This Row],[Life expectancy]:[Schooling]])</f>
        <v>#NAME?</v>
      </c>
    </row>
    <row r="846" spans="1:23" x14ac:dyDescent="0.25">
      <c r="A846" t="s">
        <v>698</v>
      </c>
      <c r="B846">
        <v>2005</v>
      </c>
      <c r="C846" t="s">
        <v>643</v>
      </c>
      <c r="D846">
        <v>54.4</v>
      </c>
      <c r="E846">
        <v>337</v>
      </c>
      <c r="F846">
        <v>3</v>
      </c>
      <c r="G846">
        <v>7.19</v>
      </c>
      <c r="H846">
        <v>12.066167099999999</v>
      </c>
      <c r="J846">
        <v>0</v>
      </c>
      <c r="K846">
        <v>2.2000000000000002</v>
      </c>
      <c r="L846">
        <v>4</v>
      </c>
      <c r="M846">
        <v>5</v>
      </c>
      <c r="N846">
        <v>1.63</v>
      </c>
      <c r="O846">
        <v>39</v>
      </c>
      <c r="P846">
        <v>4.9000000000000004</v>
      </c>
      <c r="Q846">
        <v>185.63334</v>
      </c>
      <c r="R846">
        <v>757317</v>
      </c>
      <c r="S846">
        <v>9.8000000000000007</v>
      </c>
      <c r="T846">
        <v>9.8000000000000007</v>
      </c>
      <c r="U846">
        <v>0.56299999999999994</v>
      </c>
      <c r="V846">
        <v>8.6999999999999993</v>
      </c>
      <c r="W846" t="e">
        <f ca="1">Data_Completeness(LifeExpectancyData[[#This Row],[Life expectancy]:[Schooling]])</f>
        <v>#NAME?</v>
      </c>
    </row>
    <row r="847" spans="1:23" x14ac:dyDescent="0.25">
      <c r="A847" t="s">
        <v>698</v>
      </c>
      <c r="B847">
        <v>2004</v>
      </c>
      <c r="C847" t="s">
        <v>643</v>
      </c>
      <c r="D847">
        <v>54.1</v>
      </c>
      <c r="E847">
        <v>336</v>
      </c>
      <c r="F847">
        <v>3</v>
      </c>
      <c r="G847">
        <v>6.28</v>
      </c>
      <c r="H847">
        <v>44.547683050000003</v>
      </c>
      <c r="J847">
        <v>38</v>
      </c>
      <c r="K847">
        <v>19.8</v>
      </c>
      <c r="L847">
        <v>4</v>
      </c>
      <c r="M847">
        <v>48</v>
      </c>
      <c r="N847">
        <v>2.4</v>
      </c>
      <c r="O847">
        <v>38</v>
      </c>
      <c r="P847">
        <v>4.4000000000000004</v>
      </c>
      <c r="Q847">
        <v>685.34897000000001</v>
      </c>
      <c r="R847">
        <v>724817</v>
      </c>
      <c r="S847">
        <v>1</v>
      </c>
      <c r="T847">
        <v>1</v>
      </c>
      <c r="U847">
        <v>0.55300000000000005</v>
      </c>
      <c r="V847">
        <v>8.5</v>
      </c>
      <c r="W847" t="e">
        <f ca="1">Data_Completeness(LifeExpectancyData[[#This Row],[Life expectancy]:[Schooling]])</f>
        <v>#NAME?</v>
      </c>
    </row>
    <row r="848" spans="1:23" x14ac:dyDescent="0.25">
      <c r="A848" t="s">
        <v>698</v>
      </c>
      <c r="B848">
        <v>2003</v>
      </c>
      <c r="C848" t="s">
        <v>643</v>
      </c>
      <c r="D848">
        <v>53.8</v>
      </c>
      <c r="E848">
        <v>334</v>
      </c>
      <c r="F848">
        <v>3</v>
      </c>
      <c r="G848">
        <v>7.13</v>
      </c>
      <c r="H848">
        <v>309.78345869999998</v>
      </c>
      <c r="J848">
        <v>18</v>
      </c>
      <c r="K848">
        <v>19.5</v>
      </c>
      <c r="L848">
        <v>4</v>
      </c>
      <c r="M848">
        <v>46</v>
      </c>
      <c r="N848">
        <v>2.23</v>
      </c>
      <c r="O848">
        <v>37</v>
      </c>
      <c r="P848">
        <v>3.6</v>
      </c>
      <c r="Q848">
        <v>3577.1761969999998</v>
      </c>
      <c r="R848">
        <v>694611</v>
      </c>
      <c r="S848">
        <v>1.2</v>
      </c>
      <c r="T848">
        <v>1.1000000000000001</v>
      </c>
      <c r="U848">
        <v>0.55400000000000005</v>
      </c>
      <c r="V848">
        <v>8.4</v>
      </c>
      <c r="W848" t="e">
        <f ca="1">Data_Completeness(LifeExpectancyData[[#This Row],[Life expectancy]:[Schooling]])</f>
        <v>#NAME?</v>
      </c>
    </row>
    <row r="849" spans="1:23" x14ac:dyDescent="0.25">
      <c r="A849" t="s">
        <v>698</v>
      </c>
      <c r="B849">
        <v>2002</v>
      </c>
      <c r="C849" t="s">
        <v>643</v>
      </c>
      <c r="D849">
        <v>53.5</v>
      </c>
      <c r="E849">
        <v>334</v>
      </c>
      <c r="F849">
        <v>3</v>
      </c>
      <c r="G849">
        <v>6.01</v>
      </c>
      <c r="H849">
        <v>234.78742070000001</v>
      </c>
      <c r="J849">
        <v>24</v>
      </c>
      <c r="K849">
        <v>19.100000000000001</v>
      </c>
      <c r="L849">
        <v>4</v>
      </c>
      <c r="M849">
        <v>44</v>
      </c>
      <c r="N849">
        <v>2.5</v>
      </c>
      <c r="O849">
        <v>36</v>
      </c>
      <c r="P849">
        <v>2.9</v>
      </c>
      <c r="Q849">
        <v>2711.1711399999999</v>
      </c>
      <c r="R849">
        <v>66647</v>
      </c>
      <c r="S849">
        <v>1.4</v>
      </c>
      <c r="T849">
        <v>1.3</v>
      </c>
      <c r="U849">
        <v>0.54200000000000004</v>
      </c>
      <c r="V849">
        <v>8.1999999999999993</v>
      </c>
      <c r="W849" t="e">
        <f ca="1">Data_Completeness(LifeExpectancyData[[#This Row],[Life expectancy]:[Schooling]])</f>
        <v>#NAME?</v>
      </c>
    </row>
    <row r="850" spans="1:23" x14ac:dyDescent="0.25">
      <c r="A850" t="s">
        <v>698</v>
      </c>
      <c r="B850">
        <v>2001</v>
      </c>
      <c r="C850" t="s">
        <v>643</v>
      </c>
      <c r="D850">
        <v>53.1</v>
      </c>
      <c r="E850">
        <v>334</v>
      </c>
      <c r="F850">
        <v>3</v>
      </c>
      <c r="G850">
        <v>5.07</v>
      </c>
      <c r="H850">
        <v>197.78395520000001</v>
      </c>
      <c r="J850">
        <v>1339</v>
      </c>
      <c r="K850">
        <v>18.7</v>
      </c>
      <c r="L850">
        <v>4</v>
      </c>
      <c r="M850">
        <v>43</v>
      </c>
      <c r="N850">
        <v>1.78</v>
      </c>
      <c r="O850">
        <v>35</v>
      </c>
      <c r="P850">
        <v>2.2999999999999998</v>
      </c>
      <c r="Q850">
        <v>2283.8793900000001</v>
      </c>
      <c r="R850">
        <v>639762</v>
      </c>
      <c r="S850">
        <v>1.6</v>
      </c>
      <c r="T850">
        <v>1.4</v>
      </c>
      <c r="U850">
        <v>0.52700000000000002</v>
      </c>
      <c r="V850">
        <v>8</v>
      </c>
      <c r="W850" t="e">
        <f ca="1">Data_Completeness(LifeExpectancyData[[#This Row],[Life expectancy]:[Schooling]])</f>
        <v>#NAME?</v>
      </c>
    </row>
    <row r="851" spans="1:23" x14ac:dyDescent="0.25">
      <c r="A851" t="s">
        <v>698</v>
      </c>
      <c r="B851">
        <v>2000</v>
      </c>
      <c r="C851" t="s">
        <v>643</v>
      </c>
      <c r="D851">
        <v>52.7</v>
      </c>
      <c r="E851">
        <v>336</v>
      </c>
      <c r="F851">
        <v>3</v>
      </c>
      <c r="G851">
        <v>4.46</v>
      </c>
      <c r="H851">
        <v>14.95451321</v>
      </c>
      <c r="J851">
        <v>0</v>
      </c>
      <c r="K851">
        <v>18.3</v>
      </c>
      <c r="L851">
        <v>4</v>
      </c>
      <c r="M851">
        <v>41</v>
      </c>
      <c r="N851">
        <v>2.73</v>
      </c>
      <c r="O851">
        <v>34</v>
      </c>
      <c r="P851">
        <v>1.9</v>
      </c>
      <c r="Q851">
        <v>172.68491</v>
      </c>
      <c r="R851">
        <v>614323</v>
      </c>
      <c r="S851">
        <v>1.7</v>
      </c>
      <c r="T851">
        <v>1.6</v>
      </c>
      <c r="U851">
        <v>0</v>
      </c>
      <c r="V851">
        <v>0</v>
      </c>
      <c r="W851" t="e">
        <f ca="1">Data_Completeness(LifeExpectancyData[[#This Row],[Life expectancy]:[Schooling]])</f>
        <v>#NAME?</v>
      </c>
    </row>
    <row r="852" spans="1:23" x14ac:dyDescent="0.25">
      <c r="A852" t="s">
        <v>699</v>
      </c>
      <c r="B852">
        <v>2015</v>
      </c>
      <c r="C852" t="s">
        <v>643</v>
      </c>
      <c r="D852">
        <v>64.7</v>
      </c>
      <c r="E852">
        <v>255</v>
      </c>
      <c r="F852">
        <v>5</v>
      </c>
      <c r="H852">
        <v>0</v>
      </c>
      <c r="I852">
        <v>95</v>
      </c>
      <c r="J852">
        <v>198</v>
      </c>
      <c r="K852">
        <v>18.600000000000001</v>
      </c>
      <c r="L852">
        <v>7</v>
      </c>
      <c r="M852">
        <v>95</v>
      </c>
      <c r="O852">
        <v>95</v>
      </c>
      <c r="P852">
        <v>0.4</v>
      </c>
      <c r="S852">
        <v>8.4</v>
      </c>
      <c r="T852">
        <v>8.1999999999999993</v>
      </c>
      <c r="U852">
        <v>0.41799999999999998</v>
      </c>
      <c r="V852">
        <v>5</v>
      </c>
      <c r="W852" t="e">
        <f ca="1">Data_Completeness(LifeExpectancyData[[#This Row],[Life expectancy]:[Schooling]])</f>
        <v>#NAME?</v>
      </c>
    </row>
    <row r="853" spans="1:23" x14ac:dyDescent="0.25">
      <c r="A853" t="s">
        <v>699</v>
      </c>
      <c r="B853">
        <v>2014</v>
      </c>
      <c r="C853" t="s">
        <v>643</v>
      </c>
      <c r="D853">
        <v>64.400000000000006</v>
      </c>
      <c r="E853">
        <v>261</v>
      </c>
      <c r="F853">
        <v>5</v>
      </c>
      <c r="G853">
        <v>0.01</v>
      </c>
      <c r="H853">
        <v>0</v>
      </c>
      <c r="I853">
        <v>94</v>
      </c>
      <c r="J853">
        <v>127</v>
      </c>
      <c r="K853">
        <v>18</v>
      </c>
      <c r="L853">
        <v>8</v>
      </c>
      <c r="M853">
        <v>94</v>
      </c>
      <c r="N853">
        <v>3.34</v>
      </c>
      <c r="O853">
        <v>94</v>
      </c>
      <c r="P853">
        <v>0.4</v>
      </c>
      <c r="S853">
        <v>8.5</v>
      </c>
      <c r="T853">
        <v>8.3000000000000007</v>
      </c>
      <c r="U853">
        <v>0.41599999999999998</v>
      </c>
      <c r="V853">
        <v>5</v>
      </c>
      <c r="W853" t="e">
        <f ca="1">Data_Completeness(LifeExpectancyData[[#This Row],[Life expectancy]:[Schooling]])</f>
        <v>#NAME?</v>
      </c>
    </row>
    <row r="854" spans="1:23" x14ac:dyDescent="0.25">
      <c r="A854" t="s">
        <v>699</v>
      </c>
      <c r="B854">
        <v>2013</v>
      </c>
      <c r="C854" t="s">
        <v>643</v>
      </c>
      <c r="D854">
        <v>64</v>
      </c>
      <c r="E854">
        <v>266</v>
      </c>
      <c r="F854">
        <v>6</v>
      </c>
      <c r="G854">
        <v>0.01</v>
      </c>
      <c r="H854">
        <v>0</v>
      </c>
      <c r="I854">
        <v>94</v>
      </c>
      <c r="J854">
        <v>45</v>
      </c>
      <c r="K854">
        <v>17.5</v>
      </c>
      <c r="L854">
        <v>8</v>
      </c>
      <c r="M854">
        <v>94</v>
      </c>
      <c r="N854">
        <v>3.1</v>
      </c>
      <c r="O854">
        <v>94</v>
      </c>
      <c r="P854">
        <v>0.5</v>
      </c>
      <c r="S854">
        <v>8.6</v>
      </c>
      <c r="T854">
        <v>8.4</v>
      </c>
      <c r="U854">
        <v>0.41399999999999998</v>
      </c>
      <c r="V854">
        <v>5</v>
      </c>
      <c r="W854" t="e">
        <f ca="1">Data_Completeness(LifeExpectancyData[[#This Row],[Life expectancy]:[Schooling]])</f>
        <v>#NAME?</v>
      </c>
    </row>
    <row r="855" spans="1:23" x14ac:dyDescent="0.25">
      <c r="A855" t="s">
        <v>699</v>
      </c>
      <c r="B855">
        <v>2012</v>
      </c>
      <c r="C855" t="s">
        <v>643</v>
      </c>
      <c r="D855">
        <v>63.6</v>
      </c>
      <c r="E855">
        <v>274</v>
      </c>
      <c r="F855">
        <v>6</v>
      </c>
      <c r="G855">
        <v>0.01</v>
      </c>
      <c r="H855">
        <v>0</v>
      </c>
      <c r="I855">
        <v>94</v>
      </c>
      <c r="J855">
        <v>194</v>
      </c>
      <c r="K855">
        <v>17</v>
      </c>
      <c r="L855">
        <v>8</v>
      </c>
      <c r="M855">
        <v>94</v>
      </c>
      <c r="N855">
        <v>2.98</v>
      </c>
      <c r="O855">
        <v>94</v>
      </c>
      <c r="P855">
        <v>0.6</v>
      </c>
      <c r="S855">
        <v>8.6999999999999993</v>
      </c>
      <c r="T855">
        <v>8.6</v>
      </c>
      <c r="U855">
        <v>0.41</v>
      </c>
      <c r="V855">
        <v>5</v>
      </c>
      <c r="W855" t="e">
        <f ca="1">Data_Completeness(LifeExpectancyData[[#This Row],[Life expectancy]:[Schooling]])</f>
        <v>#NAME?</v>
      </c>
    </row>
    <row r="856" spans="1:23" x14ac:dyDescent="0.25">
      <c r="A856" t="s">
        <v>699</v>
      </c>
      <c r="B856">
        <v>2011</v>
      </c>
      <c r="C856" t="s">
        <v>643</v>
      </c>
      <c r="D856">
        <v>62.9</v>
      </c>
      <c r="E856">
        <v>286</v>
      </c>
      <c r="F856">
        <v>6</v>
      </c>
      <c r="G856">
        <v>0.62</v>
      </c>
      <c r="H856">
        <v>20.979919150000001</v>
      </c>
      <c r="I856">
        <v>96</v>
      </c>
      <c r="J856">
        <v>48</v>
      </c>
      <c r="K856">
        <v>16.5</v>
      </c>
      <c r="L856">
        <v>8</v>
      </c>
      <c r="M856">
        <v>96</v>
      </c>
      <c r="N856">
        <v>3.6</v>
      </c>
      <c r="O856">
        <v>96</v>
      </c>
      <c r="P856">
        <v>0.7</v>
      </c>
      <c r="Q856">
        <v>582.775532</v>
      </c>
      <c r="R856">
        <v>447469</v>
      </c>
      <c r="S856">
        <v>8.8000000000000007</v>
      </c>
      <c r="T856">
        <v>8.6999999999999993</v>
      </c>
      <c r="U856">
        <v>0.40500000000000003</v>
      </c>
      <c r="V856">
        <v>5</v>
      </c>
      <c r="W856" t="e">
        <f ca="1">Data_Completeness(LifeExpectancyData[[#This Row],[Life expectancy]:[Schooling]])</f>
        <v>#NAME?</v>
      </c>
    </row>
    <row r="857" spans="1:23" x14ac:dyDescent="0.25">
      <c r="A857" t="s">
        <v>699</v>
      </c>
      <c r="B857">
        <v>2010</v>
      </c>
      <c r="C857" t="s">
        <v>643</v>
      </c>
      <c r="D857">
        <v>62.1</v>
      </c>
      <c r="E857">
        <v>298</v>
      </c>
      <c r="F857">
        <v>6</v>
      </c>
      <c r="G857">
        <v>0.61</v>
      </c>
      <c r="H857">
        <v>17.357397840000001</v>
      </c>
      <c r="I857">
        <v>9</v>
      </c>
      <c r="J857">
        <v>51</v>
      </c>
      <c r="K857">
        <v>16</v>
      </c>
      <c r="L857">
        <v>9</v>
      </c>
      <c r="M857">
        <v>9</v>
      </c>
      <c r="N857">
        <v>3.24</v>
      </c>
      <c r="O857">
        <v>9</v>
      </c>
      <c r="P857">
        <v>0.9</v>
      </c>
      <c r="Q857">
        <v>482.14994000000002</v>
      </c>
      <c r="R857">
        <v>43984</v>
      </c>
      <c r="S857">
        <v>8.9</v>
      </c>
      <c r="T857">
        <v>8.8000000000000007</v>
      </c>
      <c r="U857">
        <v>0.40400000000000003</v>
      </c>
      <c r="V857">
        <v>5.0999999999999996</v>
      </c>
      <c r="W857" t="e">
        <f ca="1">Data_Completeness(LifeExpectancyData[[#This Row],[Life expectancy]:[Schooling]])</f>
        <v>#NAME?</v>
      </c>
    </row>
    <row r="858" spans="1:23" x14ac:dyDescent="0.25">
      <c r="A858" t="s">
        <v>699</v>
      </c>
      <c r="B858">
        <v>2009</v>
      </c>
      <c r="C858" t="s">
        <v>643</v>
      </c>
      <c r="D858">
        <v>61.4</v>
      </c>
      <c r="E858">
        <v>311</v>
      </c>
      <c r="F858">
        <v>6</v>
      </c>
      <c r="G858">
        <v>0.63</v>
      </c>
      <c r="H858">
        <v>1.5751601959999999</v>
      </c>
      <c r="I858">
        <v>92</v>
      </c>
      <c r="J858">
        <v>82</v>
      </c>
      <c r="K858">
        <v>15.5</v>
      </c>
      <c r="L858">
        <v>9</v>
      </c>
      <c r="M858">
        <v>92</v>
      </c>
      <c r="N858">
        <v>3.3</v>
      </c>
      <c r="O858">
        <v>92</v>
      </c>
      <c r="P858">
        <v>1</v>
      </c>
      <c r="Q858">
        <v>43.754449899999997</v>
      </c>
      <c r="R858">
        <v>431334</v>
      </c>
      <c r="S858">
        <v>9</v>
      </c>
      <c r="T858">
        <v>8.9</v>
      </c>
      <c r="U858">
        <v>0.40200000000000002</v>
      </c>
      <c r="V858">
        <v>5.2</v>
      </c>
      <c r="W858" t="e">
        <f ca="1">Data_Completeness(LifeExpectancyData[[#This Row],[Life expectancy]:[Schooling]])</f>
        <v>#NAME?</v>
      </c>
    </row>
    <row r="859" spans="1:23" x14ac:dyDescent="0.25">
      <c r="A859" t="s">
        <v>699</v>
      </c>
      <c r="B859">
        <v>2008</v>
      </c>
      <c r="C859" t="s">
        <v>643</v>
      </c>
      <c r="D859">
        <v>67</v>
      </c>
      <c r="E859">
        <v>322</v>
      </c>
      <c r="F859">
        <v>6</v>
      </c>
      <c r="G859">
        <v>0.49</v>
      </c>
      <c r="H859">
        <v>11.76572311</v>
      </c>
      <c r="I859">
        <v>94</v>
      </c>
      <c r="J859">
        <v>0</v>
      </c>
      <c r="K859">
        <v>15.1</v>
      </c>
      <c r="L859">
        <v>9</v>
      </c>
      <c r="M859">
        <v>94</v>
      </c>
      <c r="N859">
        <v>3.69</v>
      </c>
      <c r="O859">
        <v>94</v>
      </c>
      <c r="P859">
        <v>1.1000000000000001</v>
      </c>
      <c r="Q859">
        <v>326.82564200000002</v>
      </c>
      <c r="R859">
        <v>4232636</v>
      </c>
      <c r="S859">
        <v>9.1</v>
      </c>
      <c r="T859">
        <v>9.1</v>
      </c>
      <c r="U859">
        <v>0.40600000000000003</v>
      </c>
      <c r="V859">
        <v>5.2</v>
      </c>
      <c r="W859" t="e">
        <f ca="1">Data_Completeness(LifeExpectancyData[[#This Row],[Life expectancy]:[Schooling]])</f>
        <v>#NAME?</v>
      </c>
    </row>
    <row r="860" spans="1:23" x14ac:dyDescent="0.25">
      <c r="A860" t="s">
        <v>699</v>
      </c>
      <c r="B860">
        <v>2007</v>
      </c>
      <c r="C860" t="s">
        <v>643</v>
      </c>
      <c r="D860">
        <v>62</v>
      </c>
      <c r="E860">
        <v>329</v>
      </c>
      <c r="F860">
        <v>6</v>
      </c>
      <c r="G860">
        <v>1.23</v>
      </c>
      <c r="H860">
        <v>11.423859609999999</v>
      </c>
      <c r="I860">
        <v>91</v>
      </c>
      <c r="J860">
        <v>55</v>
      </c>
      <c r="K860">
        <v>14.7</v>
      </c>
      <c r="L860">
        <v>9</v>
      </c>
      <c r="M860">
        <v>91</v>
      </c>
      <c r="N860">
        <v>3.29</v>
      </c>
      <c r="O860">
        <v>91</v>
      </c>
      <c r="P860">
        <v>1.3</v>
      </c>
      <c r="Q860">
        <v>317.32943360000002</v>
      </c>
      <c r="R860">
        <v>4153332</v>
      </c>
      <c r="S860">
        <v>9.1999999999999993</v>
      </c>
      <c r="T860">
        <v>9.1999999999999993</v>
      </c>
      <c r="U860">
        <v>0.40500000000000003</v>
      </c>
      <c r="V860">
        <v>5.3</v>
      </c>
      <c r="W860" t="e">
        <f ca="1">Data_Completeness(LifeExpectancyData[[#This Row],[Life expectancy]:[Schooling]])</f>
        <v>#NAME?</v>
      </c>
    </row>
    <row r="861" spans="1:23" x14ac:dyDescent="0.25">
      <c r="A861" t="s">
        <v>699</v>
      </c>
      <c r="B861">
        <v>2006</v>
      </c>
      <c r="C861" t="s">
        <v>643</v>
      </c>
      <c r="D861">
        <v>59.7</v>
      </c>
      <c r="E861">
        <v>336</v>
      </c>
      <c r="F861">
        <v>7</v>
      </c>
      <c r="G861">
        <v>0.97</v>
      </c>
      <c r="H861">
        <v>10.602697729999999</v>
      </c>
      <c r="I861">
        <v>94</v>
      </c>
      <c r="J861">
        <v>128</v>
      </c>
      <c r="K861">
        <v>14.3</v>
      </c>
      <c r="L861">
        <v>9</v>
      </c>
      <c r="M861">
        <v>94</v>
      </c>
      <c r="N861">
        <v>3.3</v>
      </c>
      <c r="O861">
        <v>94</v>
      </c>
      <c r="P861">
        <v>1.4</v>
      </c>
      <c r="Q861">
        <v>297.82858800000002</v>
      </c>
      <c r="R861">
        <v>466648</v>
      </c>
      <c r="S861">
        <v>9.3000000000000007</v>
      </c>
      <c r="T861">
        <v>9.3000000000000007</v>
      </c>
      <c r="U861">
        <v>0.40500000000000003</v>
      </c>
      <c r="V861">
        <v>5.3</v>
      </c>
      <c r="W861" t="e">
        <f ca="1">Data_Completeness(LifeExpectancyData[[#This Row],[Life expectancy]:[Schooling]])</f>
        <v>#NAME?</v>
      </c>
    </row>
    <row r="862" spans="1:23" x14ac:dyDescent="0.25">
      <c r="A862" t="s">
        <v>699</v>
      </c>
      <c r="B862">
        <v>2005</v>
      </c>
      <c r="C862" t="s">
        <v>643</v>
      </c>
      <c r="D862">
        <v>59.4</v>
      </c>
      <c r="E862">
        <v>34</v>
      </c>
      <c r="F862">
        <v>7</v>
      </c>
      <c r="G862">
        <v>1.07</v>
      </c>
      <c r="H862">
        <v>5.0646889679999996</v>
      </c>
      <c r="I862">
        <v>96</v>
      </c>
      <c r="J862">
        <v>19</v>
      </c>
      <c r="K862">
        <v>13.9</v>
      </c>
      <c r="L862">
        <v>9</v>
      </c>
      <c r="M862">
        <v>96</v>
      </c>
      <c r="N862">
        <v>2.97</v>
      </c>
      <c r="O862">
        <v>96</v>
      </c>
      <c r="P862">
        <v>1.6</v>
      </c>
      <c r="Q862">
        <v>276.75896</v>
      </c>
      <c r="R862">
        <v>39697</v>
      </c>
      <c r="S862">
        <v>9.4</v>
      </c>
      <c r="T862">
        <v>9.5</v>
      </c>
      <c r="U862">
        <v>0</v>
      </c>
      <c r="V862">
        <v>5.4</v>
      </c>
      <c r="W862" t="e">
        <f ca="1">Data_Completeness(LifeExpectancyData[[#This Row],[Life expectancy]:[Schooling]])</f>
        <v>#NAME?</v>
      </c>
    </row>
    <row r="863" spans="1:23" x14ac:dyDescent="0.25">
      <c r="A863" t="s">
        <v>699</v>
      </c>
      <c r="B863">
        <v>2004</v>
      </c>
      <c r="C863" t="s">
        <v>643</v>
      </c>
      <c r="D863">
        <v>59.1</v>
      </c>
      <c r="E863">
        <v>342</v>
      </c>
      <c r="F863">
        <v>7</v>
      </c>
      <c r="G863">
        <v>0.64</v>
      </c>
      <c r="H863">
        <v>10.26097341</v>
      </c>
      <c r="I863">
        <v>84</v>
      </c>
      <c r="J863">
        <v>24</v>
      </c>
      <c r="K863">
        <v>13.6</v>
      </c>
      <c r="L863">
        <v>10</v>
      </c>
      <c r="M863">
        <v>98</v>
      </c>
      <c r="N863">
        <v>3.14</v>
      </c>
      <c r="O863">
        <v>98</v>
      </c>
      <c r="P863">
        <v>1.8</v>
      </c>
      <c r="Q863">
        <v>287.42222429999998</v>
      </c>
      <c r="R863">
        <v>3858623</v>
      </c>
      <c r="S863">
        <v>9.6</v>
      </c>
      <c r="T863">
        <v>9.6</v>
      </c>
      <c r="U863">
        <v>0</v>
      </c>
      <c r="V863">
        <v>5</v>
      </c>
      <c r="W863" t="e">
        <f ca="1">Data_Completeness(LifeExpectancyData[[#This Row],[Life expectancy]:[Schooling]])</f>
        <v>#NAME?</v>
      </c>
    </row>
    <row r="864" spans="1:23" x14ac:dyDescent="0.25">
      <c r="A864" t="s">
        <v>699</v>
      </c>
      <c r="B864">
        <v>2003</v>
      </c>
      <c r="C864" t="s">
        <v>643</v>
      </c>
      <c r="D864">
        <v>58.8</v>
      </c>
      <c r="E864">
        <v>343</v>
      </c>
      <c r="F864">
        <v>7</v>
      </c>
      <c r="G864">
        <v>0.56000000000000005</v>
      </c>
      <c r="H864">
        <v>6.9139980129999996</v>
      </c>
      <c r="I864">
        <v>91</v>
      </c>
      <c r="J864">
        <v>376</v>
      </c>
      <c r="K864">
        <v>13.3</v>
      </c>
      <c r="L864">
        <v>10</v>
      </c>
      <c r="M864">
        <v>95</v>
      </c>
      <c r="N864">
        <v>3.5</v>
      </c>
      <c r="O864">
        <v>93</v>
      </c>
      <c r="P864">
        <v>1.9</v>
      </c>
      <c r="Q864">
        <v>232.7945459</v>
      </c>
      <c r="R864">
        <v>3738265</v>
      </c>
      <c r="S864">
        <v>9.6999999999999993</v>
      </c>
      <c r="T864">
        <v>9.6999999999999993</v>
      </c>
      <c r="U864">
        <v>0</v>
      </c>
      <c r="V864">
        <v>4.7</v>
      </c>
      <c r="W864" t="e">
        <f ca="1">Data_Completeness(LifeExpectancyData[[#This Row],[Life expectancy]:[Schooling]])</f>
        <v>#NAME?</v>
      </c>
    </row>
    <row r="865" spans="1:23" x14ac:dyDescent="0.25">
      <c r="A865" t="s">
        <v>699</v>
      </c>
      <c r="B865">
        <v>2002</v>
      </c>
      <c r="C865" t="s">
        <v>643</v>
      </c>
      <c r="D865">
        <v>58.5</v>
      </c>
      <c r="E865">
        <v>343</v>
      </c>
      <c r="F865">
        <v>7</v>
      </c>
      <c r="G865">
        <v>0.83</v>
      </c>
      <c r="H865">
        <v>0.70313217900000002</v>
      </c>
      <c r="I865">
        <v>86</v>
      </c>
      <c r="J865">
        <v>460</v>
      </c>
      <c r="K865">
        <v>13.1</v>
      </c>
      <c r="L865">
        <v>10</v>
      </c>
      <c r="M865">
        <v>92</v>
      </c>
      <c r="N865">
        <v>4.2</v>
      </c>
      <c r="O865">
        <v>9</v>
      </c>
      <c r="P865">
        <v>1.9</v>
      </c>
      <c r="Q865">
        <v>21.768798100000001</v>
      </c>
      <c r="R865">
        <v>3614639</v>
      </c>
      <c r="S865">
        <v>9.9</v>
      </c>
      <c r="T865">
        <v>9.9</v>
      </c>
      <c r="U865">
        <v>0</v>
      </c>
      <c r="V865">
        <v>4.4000000000000004</v>
      </c>
      <c r="W865" t="e">
        <f ca="1">Data_Completeness(LifeExpectancyData[[#This Row],[Life expectancy]:[Schooling]])</f>
        <v>#NAME?</v>
      </c>
    </row>
    <row r="866" spans="1:23" x14ac:dyDescent="0.25">
      <c r="A866" t="s">
        <v>699</v>
      </c>
      <c r="B866">
        <v>2001</v>
      </c>
      <c r="C866" t="s">
        <v>643</v>
      </c>
      <c r="D866">
        <v>58.1</v>
      </c>
      <c r="E866">
        <v>345</v>
      </c>
      <c r="F866">
        <v>7</v>
      </c>
      <c r="G866">
        <v>0.61</v>
      </c>
      <c r="H866">
        <v>5.5936195379999996</v>
      </c>
      <c r="J866">
        <v>204</v>
      </c>
      <c r="K866">
        <v>12.8</v>
      </c>
      <c r="L866">
        <v>10</v>
      </c>
      <c r="M866">
        <v>89</v>
      </c>
      <c r="N866">
        <v>3.95</v>
      </c>
      <c r="O866">
        <v>86</v>
      </c>
      <c r="P866">
        <v>2</v>
      </c>
      <c r="Q866">
        <v>215.13921300000001</v>
      </c>
      <c r="R866">
        <v>3497124</v>
      </c>
      <c r="S866">
        <v>1</v>
      </c>
      <c r="T866">
        <v>1</v>
      </c>
      <c r="U866">
        <v>0</v>
      </c>
      <c r="V866">
        <v>4.3</v>
      </c>
      <c r="W866" t="e">
        <f ca="1">Data_Completeness(LifeExpectancyData[[#This Row],[Life expectancy]:[Schooling]])</f>
        <v>#NAME?</v>
      </c>
    </row>
    <row r="867" spans="1:23" x14ac:dyDescent="0.25">
      <c r="A867" t="s">
        <v>699</v>
      </c>
      <c r="B867">
        <v>2000</v>
      </c>
      <c r="C867" t="s">
        <v>643</v>
      </c>
      <c r="D867">
        <v>45.3</v>
      </c>
      <c r="E867">
        <v>593</v>
      </c>
      <c r="F867">
        <v>7</v>
      </c>
      <c r="G867">
        <v>0.83</v>
      </c>
      <c r="H867">
        <v>0.73594036100000004</v>
      </c>
      <c r="J867">
        <v>789</v>
      </c>
      <c r="K867">
        <v>12.6</v>
      </c>
      <c r="L867">
        <v>10</v>
      </c>
      <c r="M867">
        <v>82</v>
      </c>
      <c r="N867">
        <v>4.43</v>
      </c>
      <c r="O867">
        <v>81</v>
      </c>
      <c r="P867">
        <v>1.9</v>
      </c>
      <c r="Q867">
        <v>28.1969487</v>
      </c>
      <c r="R867">
        <v>339281</v>
      </c>
      <c r="S867">
        <v>1.2</v>
      </c>
      <c r="T867">
        <v>1.1000000000000001</v>
      </c>
      <c r="U867">
        <v>0</v>
      </c>
      <c r="V867">
        <v>3.9</v>
      </c>
      <c r="W867" t="e">
        <f ca="1">Data_Completeness(LifeExpectancyData[[#This Row],[Life expectancy]:[Schooling]])</f>
        <v>#NAME?</v>
      </c>
    </row>
    <row r="868" spans="1:23" x14ac:dyDescent="0.25">
      <c r="A868" t="s">
        <v>700</v>
      </c>
      <c r="B868">
        <v>2015</v>
      </c>
      <c r="C868" t="s">
        <v>643</v>
      </c>
      <c r="D868">
        <v>77.599999999999994</v>
      </c>
      <c r="E868">
        <v>119</v>
      </c>
      <c r="F868">
        <v>0</v>
      </c>
      <c r="H868">
        <v>0</v>
      </c>
      <c r="I868">
        <v>91</v>
      </c>
      <c r="J868">
        <v>4</v>
      </c>
      <c r="K868">
        <v>59.9</v>
      </c>
      <c r="L868">
        <v>0</v>
      </c>
      <c r="M868">
        <v>93</v>
      </c>
      <c r="O868">
        <v>93</v>
      </c>
      <c r="P868">
        <v>0.1</v>
      </c>
      <c r="Q868">
        <v>1774.9291000000001</v>
      </c>
      <c r="R868">
        <v>131547</v>
      </c>
      <c r="S868">
        <v>1.9</v>
      </c>
      <c r="T868">
        <v>1.9</v>
      </c>
      <c r="U868">
        <v>0.86299999999999999</v>
      </c>
      <c r="V868">
        <v>16.5</v>
      </c>
      <c r="W868" t="e">
        <f ca="1">Data_Completeness(LifeExpectancyData[[#This Row],[Life expectancy]:[Schooling]])</f>
        <v>#NAME?</v>
      </c>
    </row>
    <row r="869" spans="1:23" x14ac:dyDescent="0.25">
      <c r="A869" t="s">
        <v>700</v>
      </c>
      <c r="B869">
        <v>2014</v>
      </c>
      <c r="C869" t="s">
        <v>643</v>
      </c>
      <c r="D869">
        <v>77.3</v>
      </c>
      <c r="E869">
        <v>122</v>
      </c>
      <c r="F869">
        <v>0</v>
      </c>
      <c r="G869">
        <v>0.01</v>
      </c>
      <c r="H869">
        <v>2700.07305</v>
      </c>
      <c r="I869">
        <v>93</v>
      </c>
      <c r="J869">
        <v>0</v>
      </c>
      <c r="K869">
        <v>59.4</v>
      </c>
      <c r="L869">
        <v>0</v>
      </c>
      <c r="M869">
        <v>93</v>
      </c>
      <c r="N869">
        <v>6.38</v>
      </c>
      <c r="O869">
        <v>93</v>
      </c>
      <c r="P869">
        <v>0.1</v>
      </c>
      <c r="Q869">
        <v>19941.455320000001</v>
      </c>
      <c r="R869">
        <v>1314545</v>
      </c>
      <c r="S869">
        <v>1.9</v>
      </c>
      <c r="T869">
        <v>1.9</v>
      </c>
      <c r="U869">
        <v>0.86</v>
      </c>
      <c r="V869">
        <v>16.5</v>
      </c>
      <c r="W869" t="e">
        <f ca="1">Data_Completeness(LifeExpectancyData[[#This Row],[Life expectancy]:[Schooling]])</f>
        <v>#NAME?</v>
      </c>
    </row>
    <row r="870" spans="1:23" x14ac:dyDescent="0.25">
      <c r="A870" t="s">
        <v>700</v>
      </c>
      <c r="B870">
        <v>2013</v>
      </c>
      <c r="C870" t="s">
        <v>643</v>
      </c>
      <c r="D870">
        <v>76.900000000000006</v>
      </c>
      <c r="E870">
        <v>127</v>
      </c>
      <c r="F870">
        <v>0</v>
      </c>
      <c r="G870">
        <v>0.01</v>
      </c>
      <c r="H870">
        <v>261.29148079999999</v>
      </c>
      <c r="I870">
        <v>93</v>
      </c>
      <c r="J870">
        <v>2</v>
      </c>
      <c r="K870">
        <v>59</v>
      </c>
      <c r="L870">
        <v>0</v>
      </c>
      <c r="M870">
        <v>94</v>
      </c>
      <c r="N870">
        <v>6.48</v>
      </c>
      <c r="O870">
        <v>94</v>
      </c>
      <c r="P870">
        <v>0.1</v>
      </c>
      <c r="Q870">
        <v>1929.7746</v>
      </c>
      <c r="R870">
        <v>1317997</v>
      </c>
      <c r="S870">
        <v>1.9</v>
      </c>
      <c r="T870">
        <v>1.9</v>
      </c>
      <c r="U870">
        <v>0.85599999999999998</v>
      </c>
      <c r="V870">
        <v>16.5</v>
      </c>
      <c r="W870" t="e">
        <f ca="1">Data_Completeness(LifeExpectancyData[[#This Row],[Life expectancy]:[Schooling]])</f>
        <v>#NAME?</v>
      </c>
    </row>
    <row r="871" spans="1:23" x14ac:dyDescent="0.25">
      <c r="A871" t="s">
        <v>700</v>
      </c>
      <c r="B871">
        <v>2012</v>
      </c>
      <c r="C871" t="s">
        <v>643</v>
      </c>
      <c r="D871">
        <v>76.3</v>
      </c>
      <c r="E871">
        <v>135</v>
      </c>
      <c r="F871">
        <v>0</v>
      </c>
      <c r="G871">
        <v>0.01</v>
      </c>
      <c r="H871">
        <v>2263.1037970000002</v>
      </c>
      <c r="I871">
        <v>94</v>
      </c>
      <c r="J871">
        <v>4</v>
      </c>
      <c r="K871">
        <v>58.5</v>
      </c>
      <c r="L871">
        <v>0</v>
      </c>
      <c r="M871">
        <v>94</v>
      </c>
      <c r="N871">
        <v>6.36</v>
      </c>
      <c r="O871">
        <v>94</v>
      </c>
      <c r="P871">
        <v>0.1</v>
      </c>
      <c r="Q871">
        <v>17421.892199999998</v>
      </c>
      <c r="R871">
        <v>1322696</v>
      </c>
      <c r="S871">
        <v>1.9</v>
      </c>
      <c r="T871">
        <v>1.9</v>
      </c>
      <c r="U871">
        <v>0.85</v>
      </c>
      <c r="V871">
        <v>16.5</v>
      </c>
      <c r="W871" t="e">
        <f ca="1">Data_Completeness(LifeExpectancyData[[#This Row],[Life expectancy]:[Schooling]])</f>
        <v>#NAME?</v>
      </c>
    </row>
    <row r="872" spans="1:23" x14ac:dyDescent="0.25">
      <c r="A872" t="s">
        <v>700</v>
      </c>
      <c r="B872">
        <v>2011</v>
      </c>
      <c r="C872" t="s">
        <v>643</v>
      </c>
      <c r="D872">
        <v>76.099999999999994</v>
      </c>
      <c r="E872">
        <v>138</v>
      </c>
      <c r="F872">
        <v>0</v>
      </c>
      <c r="G872">
        <v>0.01</v>
      </c>
      <c r="H872">
        <v>2146.945741</v>
      </c>
      <c r="I872">
        <v>94</v>
      </c>
      <c r="J872">
        <v>7</v>
      </c>
      <c r="K872">
        <v>58</v>
      </c>
      <c r="L872">
        <v>0</v>
      </c>
      <c r="M872">
        <v>93</v>
      </c>
      <c r="N872">
        <v>5.83</v>
      </c>
      <c r="O872">
        <v>93</v>
      </c>
      <c r="P872">
        <v>0.1</v>
      </c>
      <c r="Q872">
        <v>17454.843420000001</v>
      </c>
      <c r="R872">
        <v>1327439</v>
      </c>
      <c r="S872">
        <v>1.9</v>
      </c>
      <c r="T872">
        <v>2</v>
      </c>
      <c r="U872">
        <v>0.83799999999999997</v>
      </c>
      <c r="V872">
        <v>16.399999999999999</v>
      </c>
      <c r="W872" t="e">
        <f ca="1">Data_Completeness(LifeExpectancyData[[#This Row],[Life expectancy]:[Schooling]])</f>
        <v>#NAME?</v>
      </c>
    </row>
    <row r="873" spans="1:23" x14ac:dyDescent="0.25">
      <c r="A873" t="s">
        <v>700</v>
      </c>
      <c r="B873">
        <v>2010</v>
      </c>
      <c r="C873" t="s">
        <v>643</v>
      </c>
      <c r="D873">
        <v>75.599999999999994</v>
      </c>
      <c r="E873">
        <v>137</v>
      </c>
      <c r="F873">
        <v>0</v>
      </c>
      <c r="G873">
        <v>14.97</v>
      </c>
      <c r="H873">
        <v>1802.017593</v>
      </c>
      <c r="I873">
        <v>94</v>
      </c>
      <c r="J873">
        <v>0</v>
      </c>
      <c r="K873">
        <v>57.6</v>
      </c>
      <c r="L873">
        <v>0</v>
      </c>
      <c r="M873">
        <v>94</v>
      </c>
      <c r="N873">
        <v>6.25</v>
      </c>
      <c r="O873">
        <v>94</v>
      </c>
      <c r="P873">
        <v>0.1</v>
      </c>
      <c r="Q873">
        <v>14638.6482</v>
      </c>
      <c r="R873">
        <v>1331475</v>
      </c>
      <c r="S873">
        <v>1.9</v>
      </c>
      <c r="T873">
        <v>2</v>
      </c>
      <c r="U873">
        <v>0.83299999999999996</v>
      </c>
      <c r="V873">
        <v>16.2</v>
      </c>
      <c r="W873" t="e">
        <f ca="1">Data_Completeness(LifeExpectancyData[[#This Row],[Life expectancy]:[Schooling]])</f>
        <v>#NAME?</v>
      </c>
    </row>
    <row r="874" spans="1:23" x14ac:dyDescent="0.25">
      <c r="A874" t="s">
        <v>700</v>
      </c>
      <c r="B874">
        <v>2009</v>
      </c>
      <c r="C874" t="s">
        <v>643</v>
      </c>
      <c r="D874">
        <v>74.900000000000006</v>
      </c>
      <c r="E874">
        <v>156</v>
      </c>
      <c r="F874">
        <v>0</v>
      </c>
      <c r="G874">
        <v>15.04</v>
      </c>
      <c r="H874">
        <v>1717.0887110000001</v>
      </c>
      <c r="I874">
        <v>95</v>
      </c>
      <c r="J874">
        <v>0</v>
      </c>
      <c r="K874">
        <v>57.1</v>
      </c>
      <c r="L874">
        <v>0</v>
      </c>
      <c r="M874">
        <v>95</v>
      </c>
      <c r="N874">
        <v>6.93</v>
      </c>
      <c r="O874">
        <v>95</v>
      </c>
      <c r="P874">
        <v>0.1</v>
      </c>
      <c r="Q874">
        <v>14726.31828</v>
      </c>
      <c r="R874">
        <v>1334515</v>
      </c>
      <c r="S874">
        <v>2</v>
      </c>
      <c r="T874">
        <v>2</v>
      </c>
      <c r="U874">
        <v>0.83599999999999997</v>
      </c>
      <c r="V874">
        <v>16.100000000000001</v>
      </c>
      <c r="W874" t="e">
        <f ca="1">Data_Completeness(LifeExpectancyData[[#This Row],[Life expectancy]:[Schooling]])</f>
        <v>#NAME?</v>
      </c>
    </row>
    <row r="875" spans="1:23" x14ac:dyDescent="0.25">
      <c r="A875" t="s">
        <v>700</v>
      </c>
      <c r="B875">
        <v>2008</v>
      </c>
      <c r="C875" t="s">
        <v>643</v>
      </c>
      <c r="D875">
        <v>74.2</v>
      </c>
      <c r="E875">
        <v>167</v>
      </c>
      <c r="F875">
        <v>0</v>
      </c>
      <c r="G875">
        <v>16.989999999999998</v>
      </c>
      <c r="H875">
        <v>225.07236180000001</v>
      </c>
      <c r="I875">
        <v>94</v>
      </c>
      <c r="J875">
        <v>0</v>
      </c>
      <c r="K875">
        <v>56.7</v>
      </c>
      <c r="L875">
        <v>0</v>
      </c>
      <c r="M875">
        <v>95</v>
      </c>
      <c r="N875">
        <v>6.6</v>
      </c>
      <c r="O875">
        <v>95</v>
      </c>
      <c r="P875">
        <v>0.1</v>
      </c>
      <c r="Q875">
        <v>1894.5485000000001</v>
      </c>
      <c r="R875">
        <v>13379</v>
      </c>
      <c r="S875">
        <v>2</v>
      </c>
      <c r="T875">
        <v>2.1</v>
      </c>
      <c r="U875">
        <v>0.83499999999999996</v>
      </c>
      <c r="V875">
        <v>16.100000000000001</v>
      </c>
      <c r="W875" t="e">
        <f ca="1">Data_Completeness(LifeExpectancyData[[#This Row],[Life expectancy]:[Schooling]])</f>
        <v>#NAME?</v>
      </c>
    </row>
    <row r="876" spans="1:23" x14ac:dyDescent="0.25">
      <c r="A876" t="s">
        <v>700</v>
      </c>
      <c r="B876">
        <v>2007</v>
      </c>
      <c r="C876" t="s">
        <v>643</v>
      </c>
      <c r="D876">
        <v>73</v>
      </c>
      <c r="E876">
        <v>189</v>
      </c>
      <c r="F876">
        <v>0</v>
      </c>
      <c r="G876">
        <v>17.87</v>
      </c>
      <c r="H876">
        <v>1904.1246900000001</v>
      </c>
      <c r="I876">
        <v>95</v>
      </c>
      <c r="J876">
        <v>1</v>
      </c>
      <c r="K876">
        <v>56.3</v>
      </c>
      <c r="L876">
        <v>0</v>
      </c>
      <c r="M876">
        <v>95</v>
      </c>
      <c r="N876">
        <v>5.16</v>
      </c>
      <c r="O876">
        <v>95</v>
      </c>
      <c r="P876">
        <v>0.1</v>
      </c>
      <c r="Q876">
        <v>16586.452000000001</v>
      </c>
      <c r="R876">
        <v>13468</v>
      </c>
      <c r="S876">
        <v>2</v>
      </c>
      <c r="T876">
        <v>2.1</v>
      </c>
      <c r="U876">
        <v>0.82899999999999996</v>
      </c>
      <c r="V876">
        <v>16.100000000000001</v>
      </c>
      <c r="W876" t="e">
        <f ca="1">Data_Completeness(LifeExpectancyData[[#This Row],[Life expectancy]:[Schooling]])</f>
        <v>#NAME?</v>
      </c>
    </row>
    <row r="877" spans="1:23" x14ac:dyDescent="0.25">
      <c r="A877" t="s">
        <v>700</v>
      </c>
      <c r="B877">
        <v>2006</v>
      </c>
      <c r="C877" t="s">
        <v>643</v>
      </c>
      <c r="D877">
        <v>73</v>
      </c>
      <c r="E877">
        <v>188</v>
      </c>
      <c r="F877">
        <v>0</v>
      </c>
      <c r="G877">
        <v>16.579999999999998</v>
      </c>
      <c r="H877">
        <v>244.35108009999999</v>
      </c>
      <c r="I877">
        <v>95</v>
      </c>
      <c r="J877">
        <v>27</v>
      </c>
      <c r="K877">
        <v>55.9</v>
      </c>
      <c r="L877">
        <v>0</v>
      </c>
      <c r="M877">
        <v>95</v>
      </c>
      <c r="N877">
        <v>5.0999999999999996</v>
      </c>
      <c r="O877">
        <v>95</v>
      </c>
      <c r="P877">
        <v>0.1</v>
      </c>
      <c r="Q877">
        <v>12595.416499999999</v>
      </c>
      <c r="R877">
        <v>134681</v>
      </c>
      <c r="S877">
        <v>2.1</v>
      </c>
      <c r="T877">
        <v>2.2000000000000002</v>
      </c>
      <c r="U877">
        <v>0.82199999999999995</v>
      </c>
      <c r="V877">
        <v>16.100000000000001</v>
      </c>
      <c r="W877" t="e">
        <f ca="1">Data_Completeness(LifeExpectancyData[[#This Row],[Life expectancy]:[Schooling]])</f>
        <v>#NAME?</v>
      </c>
    </row>
    <row r="878" spans="1:23" x14ac:dyDescent="0.25">
      <c r="A878" t="s">
        <v>700</v>
      </c>
      <c r="B878">
        <v>2005</v>
      </c>
      <c r="C878" t="s">
        <v>643</v>
      </c>
      <c r="D878">
        <v>72.8</v>
      </c>
      <c r="E878">
        <v>189</v>
      </c>
      <c r="F878">
        <v>0</v>
      </c>
      <c r="G878">
        <v>15.52</v>
      </c>
      <c r="H878">
        <v>153.50452630000001</v>
      </c>
      <c r="I878">
        <v>95</v>
      </c>
      <c r="J878">
        <v>2</v>
      </c>
      <c r="K878">
        <v>55.5</v>
      </c>
      <c r="L878">
        <v>0</v>
      </c>
      <c r="M878">
        <v>96</v>
      </c>
      <c r="N878">
        <v>5.2</v>
      </c>
      <c r="O878">
        <v>96</v>
      </c>
      <c r="P878">
        <v>0.1</v>
      </c>
      <c r="Q878">
        <v>1338.31322</v>
      </c>
      <c r="R878">
        <v>1354775</v>
      </c>
      <c r="S878">
        <v>2.1</v>
      </c>
      <c r="T878">
        <v>2.2000000000000002</v>
      </c>
      <c r="U878">
        <v>0.81200000000000006</v>
      </c>
      <c r="V878">
        <v>15.9</v>
      </c>
      <c r="W878" t="e">
        <f ca="1">Data_Completeness(LifeExpectancyData[[#This Row],[Life expectancy]:[Schooling]])</f>
        <v>#NAME?</v>
      </c>
    </row>
    <row r="879" spans="1:23" x14ac:dyDescent="0.25">
      <c r="A879" t="s">
        <v>700</v>
      </c>
      <c r="B879">
        <v>2004</v>
      </c>
      <c r="C879" t="s">
        <v>643</v>
      </c>
      <c r="D879">
        <v>72.3</v>
      </c>
      <c r="E879">
        <v>195</v>
      </c>
      <c r="F879">
        <v>0</v>
      </c>
      <c r="G879">
        <v>15.07</v>
      </c>
      <c r="H879">
        <v>101.1201161</v>
      </c>
      <c r="I879">
        <v>9</v>
      </c>
      <c r="J879">
        <v>0</v>
      </c>
      <c r="K879">
        <v>55.2</v>
      </c>
      <c r="L879">
        <v>0</v>
      </c>
      <c r="M879">
        <v>95</v>
      </c>
      <c r="N879">
        <v>5.13</v>
      </c>
      <c r="O879">
        <v>94</v>
      </c>
      <c r="P879">
        <v>0.1</v>
      </c>
      <c r="Q879">
        <v>885.46511499999997</v>
      </c>
      <c r="R879">
        <v>136255</v>
      </c>
      <c r="S879">
        <v>2.2000000000000002</v>
      </c>
      <c r="T879">
        <v>2.2999999999999998</v>
      </c>
      <c r="U879">
        <v>0.80500000000000005</v>
      </c>
      <c r="V879">
        <v>15.7</v>
      </c>
      <c r="W879" t="e">
        <f ca="1">Data_Completeness(LifeExpectancyData[[#This Row],[Life expectancy]:[Schooling]])</f>
        <v>#NAME?</v>
      </c>
    </row>
    <row r="880" spans="1:23" x14ac:dyDescent="0.25">
      <c r="A880" t="s">
        <v>700</v>
      </c>
      <c r="B880">
        <v>2003</v>
      </c>
      <c r="C880" t="s">
        <v>643</v>
      </c>
      <c r="D880">
        <v>71.900000000000006</v>
      </c>
      <c r="E880">
        <v>199</v>
      </c>
      <c r="F880">
        <v>0</v>
      </c>
      <c r="G880">
        <v>11.64</v>
      </c>
      <c r="H880">
        <v>132.72339220000001</v>
      </c>
      <c r="J880">
        <v>0</v>
      </c>
      <c r="K880">
        <v>54.9</v>
      </c>
      <c r="L880">
        <v>0</v>
      </c>
      <c r="M880">
        <v>95</v>
      </c>
      <c r="N880">
        <v>4.92</v>
      </c>
      <c r="O880">
        <v>94</v>
      </c>
      <c r="P880">
        <v>0.1</v>
      </c>
      <c r="Q880">
        <v>7174.2374149999996</v>
      </c>
      <c r="R880">
        <v>13772</v>
      </c>
      <c r="S880">
        <v>2.2000000000000002</v>
      </c>
      <c r="T880">
        <v>2.2999999999999998</v>
      </c>
      <c r="U880">
        <v>0.79800000000000004</v>
      </c>
      <c r="V880">
        <v>15.6</v>
      </c>
      <c r="W880" t="e">
        <f ca="1">Data_Completeness(LifeExpectancyData[[#This Row],[Life expectancy]:[Schooling]])</f>
        <v>#NAME?</v>
      </c>
    </row>
    <row r="881" spans="1:23" x14ac:dyDescent="0.25">
      <c r="A881" t="s">
        <v>700</v>
      </c>
      <c r="B881">
        <v>2002</v>
      </c>
      <c r="C881" t="s">
        <v>643</v>
      </c>
      <c r="D881">
        <v>71.2</v>
      </c>
      <c r="E881">
        <v>211</v>
      </c>
      <c r="F881">
        <v>0</v>
      </c>
      <c r="G881">
        <v>11.48</v>
      </c>
      <c r="H881">
        <v>7.8060428249999996</v>
      </c>
      <c r="J881">
        <v>0</v>
      </c>
      <c r="K881">
        <v>54.6</v>
      </c>
      <c r="L881">
        <v>0</v>
      </c>
      <c r="M881">
        <v>94</v>
      </c>
      <c r="N881">
        <v>4.84</v>
      </c>
      <c r="O881">
        <v>94</v>
      </c>
      <c r="P881">
        <v>0.1</v>
      </c>
      <c r="Q881">
        <v>538.34778100000005</v>
      </c>
      <c r="R881">
        <v>137935</v>
      </c>
      <c r="S881">
        <v>2.2999999999999998</v>
      </c>
      <c r="T881">
        <v>2.4</v>
      </c>
      <c r="U881">
        <v>0.79100000000000004</v>
      </c>
      <c r="V881">
        <v>15.4</v>
      </c>
      <c r="W881" t="e">
        <f ca="1">Data_Completeness(LifeExpectancyData[[#This Row],[Life expectancy]:[Schooling]])</f>
        <v>#NAME?</v>
      </c>
    </row>
    <row r="882" spans="1:23" x14ac:dyDescent="0.25">
      <c r="A882" t="s">
        <v>700</v>
      </c>
      <c r="B882">
        <v>2001</v>
      </c>
      <c r="C882" t="s">
        <v>643</v>
      </c>
      <c r="D882">
        <v>78</v>
      </c>
      <c r="E882">
        <v>225</v>
      </c>
      <c r="F882">
        <v>0</v>
      </c>
      <c r="G882">
        <v>0.01</v>
      </c>
      <c r="H882">
        <v>88.629458220000004</v>
      </c>
      <c r="J882">
        <v>0</v>
      </c>
      <c r="K882">
        <v>54.3</v>
      </c>
      <c r="L882">
        <v>0</v>
      </c>
      <c r="M882">
        <v>94</v>
      </c>
      <c r="N882">
        <v>4.8499999999999996</v>
      </c>
      <c r="O882">
        <v>94</v>
      </c>
      <c r="P882">
        <v>0.1</v>
      </c>
      <c r="Q882">
        <v>4498.9572699999999</v>
      </c>
      <c r="R882">
        <v>1388115</v>
      </c>
      <c r="S882">
        <v>2.4</v>
      </c>
      <c r="T882">
        <v>2.5</v>
      </c>
      <c r="U882">
        <v>0.78100000000000003</v>
      </c>
      <c r="V882">
        <v>15</v>
      </c>
      <c r="W882" t="e">
        <f ca="1">Data_Completeness(LifeExpectancyData[[#This Row],[Life expectancy]:[Schooling]])</f>
        <v>#NAME?</v>
      </c>
    </row>
    <row r="883" spans="1:23" x14ac:dyDescent="0.25">
      <c r="A883" t="s">
        <v>700</v>
      </c>
      <c r="B883">
        <v>2000</v>
      </c>
      <c r="C883" t="s">
        <v>643</v>
      </c>
      <c r="D883">
        <v>78</v>
      </c>
      <c r="E883">
        <v>218</v>
      </c>
      <c r="F883">
        <v>0</v>
      </c>
      <c r="G883">
        <v>0.01</v>
      </c>
      <c r="H883">
        <v>5.3480945100000001</v>
      </c>
      <c r="J883">
        <v>9</v>
      </c>
      <c r="K883">
        <v>54</v>
      </c>
      <c r="L883">
        <v>0</v>
      </c>
      <c r="M883">
        <v>93</v>
      </c>
      <c r="N883">
        <v>5.28</v>
      </c>
      <c r="O883">
        <v>93</v>
      </c>
      <c r="P883">
        <v>0.1</v>
      </c>
      <c r="Q883">
        <v>47.328270000000003</v>
      </c>
      <c r="R883">
        <v>1396985</v>
      </c>
      <c r="S883">
        <v>2.5</v>
      </c>
      <c r="T883">
        <v>2.5</v>
      </c>
      <c r="U883">
        <v>0.76400000000000001</v>
      </c>
      <c r="V883">
        <v>14.4</v>
      </c>
      <c r="W883" t="e">
        <f ca="1">Data_Completeness(LifeExpectancyData[[#This Row],[Life expectancy]:[Schooling]])</f>
        <v>#NAME?</v>
      </c>
    </row>
    <row r="884" spans="1:23" x14ac:dyDescent="0.25">
      <c r="A884" t="s">
        <v>701</v>
      </c>
      <c r="B884">
        <v>2015</v>
      </c>
      <c r="C884" t="s">
        <v>643</v>
      </c>
      <c r="D884">
        <v>64.8</v>
      </c>
      <c r="E884">
        <v>225</v>
      </c>
      <c r="F884">
        <v>136</v>
      </c>
      <c r="H884">
        <v>0</v>
      </c>
      <c r="I884">
        <v>77</v>
      </c>
      <c r="J884">
        <v>17745</v>
      </c>
      <c r="K884">
        <v>17.600000000000001</v>
      </c>
      <c r="L884">
        <v>194</v>
      </c>
      <c r="M884">
        <v>75</v>
      </c>
      <c r="O884">
        <v>77</v>
      </c>
      <c r="P884">
        <v>0.6</v>
      </c>
      <c r="Q884">
        <v>645.46376269999996</v>
      </c>
      <c r="R884">
        <v>9987333</v>
      </c>
      <c r="S884">
        <v>1.4</v>
      </c>
      <c r="T884">
        <v>1.2</v>
      </c>
      <c r="U884">
        <v>0.441</v>
      </c>
      <c r="V884">
        <v>8.4</v>
      </c>
      <c r="W884" t="e">
        <f ca="1">Data_Completeness(LifeExpectancyData[[#This Row],[Life expectancy]:[Schooling]])</f>
        <v>#NAME?</v>
      </c>
    </row>
    <row r="885" spans="1:23" x14ac:dyDescent="0.25">
      <c r="A885" t="s">
        <v>701</v>
      </c>
      <c r="B885">
        <v>2014</v>
      </c>
      <c r="C885" t="s">
        <v>643</v>
      </c>
      <c r="D885">
        <v>64.2</v>
      </c>
      <c r="E885">
        <v>234</v>
      </c>
      <c r="F885">
        <v>140</v>
      </c>
      <c r="G885">
        <v>0.01</v>
      </c>
      <c r="H885">
        <v>89.958058449999996</v>
      </c>
      <c r="I885">
        <v>77</v>
      </c>
      <c r="J885">
        <v>12739</v>
      </c>
      <c r="K885">
        <v>17.2</v>
      </c>
      <c r="L885">
        <v>202</v>
      </c>
      <c r="M885">
        <v>75</v>
      </c>
      <c r="N885">
        <v>4.88</v>
      </c>
      <c r="O885">
        <v>77</v>
      </c>
      <c r="P885">
        <v>0.6</v>
      </c>
      <c r="Q885">
        <v>571.16227590000005</v>
      </c>
      <c r="R885">
        <v>97366774</v>
      </c>
      <c r="S885">
        <v>1.5</v>
      </c>
      <c r="T885">
        <v>1.3</v>
      </c>
      <c r="U885">
        <v>0.435</v>
      </c>
      <c r="V885">
        <v>8.4</v>
      </c>
      <c r="W885" t="e">
        <f ca="1">Data_Completeness(LifeExpectancyData[[#This Row],[Life expectancy]:[Schooling]])</f>
        <v>#NAME?</v>
      </c>
    </row>
    <row r="886" spans="1:23" x14ac:dyDescent="0.25">
      <c r="A886" t="s">
        <v>701</v>
      </c>
      <c r="B886">
        <v>2013</v>
      </c>
      <c r="C886" t="s">
        <v>643</v>
      </c>
      <c r="D886">
        <v>63.7</v>
      </c>
      <c r="E886">
        <v>237</v>
      </c>
      <c r="F886">
        <v>145</v>
      </c>
      <c r="G886">
        <v>1.86</v>
      </c>
      <c r="H886">
        <v>8.3132820390000006</v>
      </c>
      <c r="I886">
        <v>72</v>
      </c>
      <c r="J886">
        <v>5253</v>
      </c>
      <c r="K886">
        <v>16.8</v>
      </c>
      <c r="L886">
        <v>211</v>
      </c>
      <c r="M886">
        <v>7</v>
      </c>
      <c r="N886">
        <v>5.19</v>
      </c>
      <c r="O886">
        <v>72</v>
      </c>
      <c r="P886">
        <v>0.9</v>
      </c>
      <c r="Q886">
        <v>52.1535887</v>
      </c>
      <c r="R886">
        <v>94887724</v>
      </c>
      <c r="S886">
        <v>1.6</v>
      </c>
      <c r="T886">
        <v>1.4</v>
      </c>
      <c r="U886">
        <v>0.42699999999999999</v>
      </c>
      <c r="V886">
        <v>8.4</v>
      </c>
      <c r="W886" t="e">
        <f ca="1">Data_Completeness(LifeExpectancyData[[#This Row],[Life expectancy]:[Schooling]])</f>
        <v>#NAME?</v>
      </c>
    </row>
    <row r="887" spans="1:23" x14ac:dyDescent="0.25">
      <c r="A887" t="s">
        <v>701</v>
      </c>
      <c r="B887">
        <v>2012</v>
      </c>
      <c r="C887" t="s">
        <v>643</v>
      </c>
      <c r="D887">
        <v>63.3</v>
      </c>
      <c r="E887">
        <v>241</v>
      </c>
      <c r="F887">
        <v>150</v>
      </c>
      <c r="G887">
        <v>1.84</v>
      </c>
      <c r="H887">
        <v>86.825511239999997</v>
      </c>
      <c r="I887">
        <v>69</v>
      </c>
      <c r="J887">
        <v>4347</v>
      </c>
      <c r="K887">
        <v>16.399999999999999</v>
      </c>
      <c r="L887">
        <v>221</v>
      </c>
      <c r="M887">
        <v>7</v>
      </c>
      <c r="N887">
        <v>5.77</v>
      </c>
      <c r="O887">
        <v>69</v>
      </c>
      <c r="P887">
        <v>1.2</v>
      </c>
      <c r="Q887">
        <v>468.567249</v>
      </c>
      <c r="R887">
        <v>92444183</v>
      </c>
      <c r="S887">
        <v>1.7</v>
      </c>
      <c r="T887">
        <v>1.5</v>
      </c>
      <c r="U887">
        <v>0.42199999999999999</v>
      </c>
      <c r="V887">
        <v>8.4</v>
      </c>
      <c r="W887" t="e">
        <f ca="1">Data_Completeness(LifeExpectancyData[[#This Row],[Life expectancy]:[Schooling]])</f>
        <v>#NAME?</v>
      </c>
    </row>
    <row r="888" spans="1:23" x14ac:dyDescent="0.25">
      <c r="A888" t="s">
        <v>701</v>
      </c>
      <c r="B888">
        <v>2011</v>
      </c>
      <c r="C888" t="s">
        <v>643</v>
      </c>
      <c r="D888">
        <v>62.6</v>
      </c>
      <c r="E888">
        <v>249</v>
      </c>
      <c r="F888">
        <v>156</v>
      </c>
      <c r="G888">
        <v>1.32</v>
      </c>
      <c r="H888">
        <v>67.775653689999999</v>
      </c>
      <c r="I888">
        <v>65</v>
      </c>
      <c r="J888">
        <v>3255</v>
      </c>
      <c r="K888">
        <v>16</v>
      </c>
      <c r="L888">
        <v>231</v>
      </c>
      <c r="M888">
        <v>7</v>
      </c>
      <c r="N888">
        <v>6.55</v>
      </c>
      <c r="O888">
        <v>65</v>
      </c>
      <c r="P888">
        <v>1.4</v>
      </c>
      <c r="Q888">
        <v>354.8463544</v>
      </c>
      <c r="R888">
        <v>946756</v>
      </c>
      <c r="S888">
        <v>1.9</v>
      </c>
      <c r="T888">
        <v>1.6</v>
      </c>
      <c r="U888">
        <v>0.41099999999999998</v>
      </c>
      <c r="V888">
        <v>8.1999999999999993</v>
      </c>
      <c r="W888" t="e">
        <f ca="1">Data_Completeness(LifeExpectancyData[[#This Row],[Life expectancy]:[Schooling]])</f>
        <v>#NAME?</v>
      </c>
    </row>
    <row r="889" spans="1:23" x14ac:dyDescent="0.25">
      <c r="A889" t="s">
        <v>701</v>
      </c>
      <c r="B889">
        <v>2010</v>
      </c>
      <c r="C889" t="s">
        <v>643</v>
      </c>
      <c r="D889">
        <v>61.8</v>
      </c>
      <c r="E889">
        <v>261</v>
      </c>
      <c r="F889">
        <v>162</v>
      </c>
      <c r="G889">
        <v>1.34</v>
      </c>
      <c r="H889">
        <v>67.733744130000005</v>
      </c>
      <c r="I889">
        <v>62</v>
      </c>
      <c r="J889">
        <v>4235</v>
      </c>
      <c r="K889">
        <v>15.6</v>
      </c>
      <c r="L889">
        <v>243</v>
      </c>
      <c r="M889">
        <v>69</v>
      </c>
      <c r="N889">
        <v>6.86</v>
      </c>
      <c r="O889">
        <v>61</v>
      </c>
      <c r="P889">
        <v>1.7</v>
      </c>
      <c r="Q889">
        <v>341.39992000000001</v>
      </c>
      <c r="R889">
        <v>877267</v>
      </c>
      <c r="S889">
        <v>11</v>
      </c>
      <c r="T889">
        <v>1.7</v>
      </c>
      <c r="U889">
        <v>0.40100000000000002</v>
      </c>
      <c r="V889">
        <v>8.1</v>
      </c>
      <c r="W889" t="e">
        <f ca="1">Data_Completeness(LifeExpectancyData[[#This Row],[Life expectancy]:[Schooling]])</f>
        <v>#NAME?</v>
      </c>
    </row>
    <row r="890" spans="1:23" x14ac:dyDescent="0.25">
      <c r="A890" t="s">
        <v>701</v>
      </c>
      <c r="B890">
        <v>2009</v>
      </c>
      <c r="C890" t="s">
        <v>643</v>
      </c>
      <c r="D890">
        <v>68</v>
      </c>
      <c r="E890">
        <v>274</v>
      </c>
      <c r="F890">
        <v>169</v>
      </c>
      <c r="G890">
        <v>1.17</v>
      </c>
      <c r="H890">
        <v>53.773540009999998</v>
      </c>
      <c r="I890">
        <v>56</v>
      </c>
      <c r="J890">
        <v>1176</v>
      </c>
      <c r="K890">
        <v>15.3</v>
      </c>
      <c r="L890">
        <v>256</v>
      </c>
      <c r="M890">
        <v>65</v>
      </c>
      <c r="N890">
        <v>4.41</v>
      </c>
      <c r="O890">
        <v>58</v>
      </c>
      <c r="P890">
        <v>2</v>
      </c>
      <c r="Q890">
        <v>379.75663850000001</v>
      </c>
      <c r="R890">
        <v>85416253</v>
      </c>
      <c r="S890">
        <v>11.1</v>
      </c>
      <c r="T890">
        <v>1.8</v>
      </c>
      <c r="U890">
        <v>0.39300000000000002</v>
      </c>
      <c r="V890">
        <v>8.1</v>
      </c>
      <c r="W890" t="e">
        <f ca="1">Data_Completeness(LifeExpectancyData[[#This Row],[Life expectancy]:[Schooling]])</f>
        <v>#NAME?</v>
      </c>
    </row>
    <row r="891" spans="1:23" x14ac:dyDescent="0.25">
      <c r="A891" t="s">
        <v>701</v>
      </c>
      <c r="B891">
        <v>2008</v>
      </c>
      <c r="C891" t="s">
        <v>643</v>
      </c>
      <c r="D891">
        <v>59.8</v>
      </c>
      <c r="E891">
        <v>289</v>
      </c>
      <c r="F891">
        <v>177</v>
      </c>
      <c r="G891">
        <v>1.1299999999999999</v>
      </c>
      <c r="H891">
        <v>38.557832679999997</v>
      </c>
      <c r="I891">
        <v>52</v>
      </c>
      <c r="J891">
        <v>3511</v>
      </c>
      <c r="K891">
        <v>14.9</v>
      </c>
      <c r="L891">
        <v>270</v>
      </c>
      <c r="M891">
        <v>63</v>
      </c>
      <c r="N891">
        <v>4.28</v>
      </c>
      <c r="O891">
        <v>54</v>
      </c>
      <c r="P891">
        <v>2.4</v>
      </c>
      <c r="Q891">
        <v>325.38255429999998</v>
      </c>
      <c r="R891">
        <v>83184892</v>
      </c>
      <c r="S891">
        <v>11.2</v>
      </c>
      <c r="T891">
        <v>1.9</v>
      </c>
      <c r="U891">
        <v>0.378</v>
      </c>
      <c r="V891">
        <v>7.6</v>
      </c>
      <c r="W891" t="e">
        <f ca="1">Data_Completeness(LifeExpectancyData[[#This Row],[Life expectancy]:[Schooling]])</f>
        <v>#NAME?</v>
      </c>
    </row>
    <row r="892" spans="1:23" x14ac:dyDescent="0.25">
      <c r="A892" t="s">
        <v>701</v>
      </c>
      <c r="B892">
        <v>2007</v>
      </c>
      <c r="C892" t="s">
        <v>643</v>
      </c>
      <c r="D892">
        <v>58.5</v>
      </c>
      <c r="E892">
        <v>39</v>
      </c>
      <c r="F892">
        <v>186</v>
      </c>
      <c r="G892">
        <v>1.06</v>
      </c>
      <c r="H892">
        <v>30.46451811</v>
      </c>
      <c r="I892">
        <v>47</v>
      </c>
      <c r="J892">
        <v>1446</v>
      </c>
      <c r="K892">
        <v>14.5</v>
      </c>
      <c r="L892">
        <v>286</v>
      </c>
      <c r="M892">
        <v>61</v>
      </c>
      <c r="N892">
        <v>4.6900000000000004</v>
      </c>
      <c r="O892">
        <v>5</v>
      </c>
      <c r="P892">
        <v>2.8</v>
      </c>
      <c r="Q892">
        <v>243.32682199999999</v>
      </c>
      <c r="R892">
        <v>8149</v>
      </c>
      <c r="S892">
        <v>11.3</v>
      </c>
      <c r="T892">
        <v>11</v>
      </c>
      <c r="U892">
        <v>0.36199999999999999</v>
      </c>
      <c r="V892">
        <v>7.1</v>
      </c>
      <c r="W892" t="e">
        <f ca="1">Data_Completeness(LifeExpectancyData[[#This Row],[Life expectancy]:[Schooling]])</f>
        <v>#NAME?</v>
      </c>
    </row>
    <row r="893" spans="1:23" x14ac:dyDescent="0.25">
      <c r="A893" t="s">
        <v>701</v>
      </c>
      <c r="B893">
        <v>2006</v>
      </c>
      <c r="C893" t="s">
        <v>643</v>
      </c>
      <c r="D893">
        <v>57.2</v>
      </c>
      <c r="E893">
        <v>328</v>
      </c>
      <c r="F893">
        <v>196</v>
      </c>
      <c r="G893">
        <v>1.22</v>
      </c>
      <c r="H893">
        <v>22.189522459999999</v>
      </c>
      <c r="J893">
        <v>1451</v>
      </c>
      <c r="K893">
        <v>14.2</v>
      </c>
      <c r="L893">
        <v>304</v>
      </c>
      <c r="M893">
        <v>59</v>
      </c>
      <c r="N893">
        <v>4.47</v>
      </c>
      <c r="O893">
        <v>46</v>
      </c>
      <c r="P893">
        <v>3.3</v>
      </c>
      <c r="Q893">
        <v>193.79495600000001</v>
      </c>
      <c r="R893">
        <v>7885689</v>
      </c>
      <c r="S893">
        <v>11.4</v>
      </c>
      <c r="T893">
        <v>11.1</v>
      </c>
      <c r="U893">
        <v>0.34599999999999997</v>
      </c>
      <c r="V893">
        <v>6.6</v>
      </c>
      <c r="W893" t="e">
        <f ca="1">Data_Completeness(LifeExpectancyData[[#This Row],[Life expectancy]:[Schooling]])</f>
        <v>#NAME?</v>
      </c>
    </row>
    <row r="894" spans="1:23" x14ac:dyDescent="0.25">
      <c r="A894" t="s">
        <v>701</v>
      </c>
      <c r="B894">
        <v>2005</v>
      </c>
      <c r="C894" t="s">
        <v>643</v>
      </c>
      <c r="D894">
        <v>56</v>
      </c>
      <c r="E894">
        <v>343</v>
      </c>
      <c r="F894">
        <v>206</v>
      </c>
      <c r="G894">
        <v>0.99</v>
      </c>
      <c r="H894">
        <v>18.03753133</v>
      </c>
      <c r="J894">
        <v>357</v>
      </c>
      <c r="K894">
        <v>13.8</v>
      </c>
      <c r="L894">
        <v>323</v>
      </c>
      <c r="M894">
        <v>56</v>
      </c>
      <c r="N894">
        <v>4.2</v>
      </c>
      <c r="O894">
        <v>44</v>
      </c>
      <c r="P894">
        <v>3.7</v>
      </c>
      <c r="Q894">
        <v>161.6266248</v>
      </c>
      <c r="R894">
        <v>7672783</v>
      </c>
      <c r="S894">
        <v>11.5</v>
      </c>
      <c r="T894">
        <v>11.2</v>
      </c>
      <c r="U894">
        <v>0.32500000000000001</v>
      </c>
      <c r="V894">
        <v>5.8</v>
      </c>
      <c r="W894" t="e">
        <f ca="1">Data_Completeness(LifeExpectancyData[[#This Row],[Life expectancy]:[Schooling]])</f>
        <v>#NAME?</v>
      </c>
    </row>
    <row r="895" spans="1:23" x14ac:dyDescent="0.25">
      <c r="A895" t="s">
        <v>701</v>
      </c>
      <c r="B895">
        <v>2004</v>
      </c>
      <c r="C895" t="s">
        <v>643</v>
      </c>
      <c r="D895">
        <v>55</v>
      </c>
      <c r="E895">
        <v>354</v>
      </c>
      <c r="F895">
        <v>217</v>
      </c>
      <c r="G895">
        <v>0.86</v>
      </c>
      <c r="H895">
        <v>1.506962482</v>
      </c>
      <c r="J895">
        <v>73</v>
      </c>
      <c r="K895">
        <v>13.5</v>
      </c>
      <c r="L895">
        <v>342</v>
      </c>
      <c r="M895">
        <v>54</v>
      </c>
      <c r="N895">
        <v>4.2300000000000004</v>
      </c>
      <c r="O895">
        <v>4</v>
      </c>
      <c r="P895">
        <v>4.0999999999999996</v>
      </c>
      <c r="Q895">
        <v>135.7623858</v>
      </c>
      <c r="R895">
        <v>7462445</v>
      </c>
      <c r="S895">
        <v>11.5</v>
      </c>
      <c r="T895">
        <v>11.3</v>
      </c>
      <c r="U895">
        <v>0.31</v>
      </c>
      <c r="V895">
        <v>5.4</v>
      </c>
      <c r="W895" t="e">
        <f ca="1">Data_Completeness(LifeExpectancyData[[#This Row],[Life expectancy]:[Schooling]])</f>
        <v>#NAME?</v>
      </c>
    </row>
    <row r="896" spans="1:23" x14ac:dyDescent="0.25">
      <c r="A896" t="s">
        <v>701</v>
      </c>
      <c r="B896">
        <v>2003</v>
      </c>
      <c r="C896" t="s">
        <v>643</v>
      </c>
      <c r="D896">
        <v>54</v>
      </c>
      <c r="E896">
        <v>363</v>
      </c>
      <c r="F896">
        <v>228</v>
      </c>
      <c r="G896">
        <v>0.79</v>
      </c>
      <c r="H896">
        <v>10.972019120000001</v>
      </c>
      <c r="J896">
        <v>228</v>
      </c>
      <c r="K896">
        <v>13.2</v>
      </c>
      <c r="L896">
        <v>360</v>
      </c>
      <c r="M896">
        <v>55</v>
      </c>
      <c r="N896">
        <v>4.6399999999999997</v>
      </c>
      <c r="O896">
        <v>37</v>
      </c>
      <c r="P896">
        <v>4.4000000000000004</v>
      </c>
      <c r="Q896">
        <v>118.87344659999999</v>
      </c>
      <c r="R896">
        <v>72545144</v>
      </c>
      <c r="S896">
        <v>11.6</v>
      </c>
      <c r="T896">
        <v>11.5</v>
      </c>
      <c r="U896">
        <v>0.30599999999999999</v>
      </c>
      <c r="V896">
        <v>5.2</v>
      </c>
      <c r="W896" t="e">
        <f ca="1">Data_Completeness(LifeExpectancyData[[#This Row],[Life expectancy]:[Schooling]])</f>
        <v>#NAME?</v>
      </c>
    </row>
    <row r="897" spans="1:23" x14ac:dyDescent="0.25">
      <c r="A897" t="s">
        <v>701</v>
      </c>
      <c r="B897">
        <v>2002</v>
      </c>
      <c r="C897" t="s">
        <v>643</v>
      </c>
      <c r="D897">
        <v>53.2</v>
      </c>
      <c r="E897">
        <v>369</v>
      </c>
      <c r="F897">
        <v>237</v>
      </c>
      <c r="G897">
        <v>0.8</v>
      </c>
      <c r="H897">
        <v>10.824525939999999</v>
      </c>
      <c r="J897">
        <v>3332</v>
      </c>
      <c r="K897">
        <v>12.9</v>
      </c>
      <c r="L897">
        <v>377</v>
      </c>
      <c r="M897">
        <v>55</v>
      </c>
      <c r="N897">
        <v>4.7300000000000004</v>
      </c>
      <c r="O897">
        <v>35</v>
      </c>
      <c r="P897">
        <v>4.5999999999999996</v>
      </c>
      <c r="Q897">
        <v>111.3634356</v>
      </c>
      <c r="R897">
        <v>7497192</v>
      </c>
      <c r="S897">
        <v>11.7</v>
      </c>
      <c r="T897">
        <v>11.6</v>
      </c>
      <c r="U897">
        <v>0.29799999999999999</v>
      </c>
      <c r="V897">
        <v>4.9000000000000004</v>
      </c>
      <c r="W897" t="e">
        <f ca="1">Data_Completeness(LifeExpectancyData[[#This Row],[Life expectancy]:[Schooling]])</f>
        <v>#NAME?</v>
      </c>
    </row>
    <row r="898" spans="1:23" x14ac:dyDescent="0.25">
      <c r="A898" t="s">
        <v>701</v>
      </c>
      <c r="B898">
        <v>2001</v>
      </c>
      <c r="C898" t="s">
        <v>643</v>
      </c>
      <c r="D898">
        <v>52.5</v>
      </c>
      <c r="E898">
        <v>372</v>
      </c>
      <c r="F898">
        <v>246</v>
      </c>
      <c r="G898">
        <v>0.85</v>
      </c>
      <c r="H898">
        <v>1.1862275769999999</v>
      </c>
      <c r="J898">
        <v>2366</v>
      </c>
      <c r="K898">
        <v>12.6</v>
      </c>
      <c r="L898">
        <v>392</v>
      </c>
      <c r="M898">
        <v>55</v>
      </c>
      <c r="N898">
        <v>4.26</v>
      </c>
      <c r="O898">
        <v>32</v>
      </c>
      <c r="P898">
        <v>4.9000000000000004</v>
      </c>
      <c r="Q898">
        <v>12.1789279</v>
      </c>
      <c r="R898">
        <v>68492257</v>
      </c>
      <c r="S898">
        <v>11.8</v>
      </c>
      <c r="T898">
        <v>11.7</v>
      </c>
      <c r="U898">
        <v>0.28299999999999997</v>
      </c>
      <c r="V898">
        <v>4.3</v>
      </c>
      <c r="W898" t="e">
        <f ca="1">Data_Completeness(LifeExpectancyData[[#This Row],[Life expectancy]:[Schooling]])</f>
        <v>#NAME?</v>
      </c>
    </row>
    <row r="899" spans="1:23" x14ac:dyDescent="0.25">
      <c r="A899" t="s">
        <v>701</v>
      </c>
      <c r="B899">
        <v>2000</v>
      </c>
      <c r="C899" t="s">
        <v>643</v>
      </c>
      <c r="D899">
        <v>51.2</v>
      </c>
      <c r="E899">
        <v>391</v>
      </c>
      <c r="F899">
        <v>253</v>
      </c>
      <c r="G899">
        <v>0.88</v>
      </c>
      <c r="H899">
        <v>11.59481766</v>
      </c>
      <c r="J899">
        <v>1660</v>
      </c>
      <c r="K899">
        <v>12.3</v>
      </c>
      <c r="L899">
        <v>404</v>
      </c>
      <c r="M899">
        <v>55</v>
      </c>
      <c r="N899">
        <v>4.3600000000000003</v>
      </c>
      <c r="O899">
        <v>3</v>
      </c>
      <c r="P899">
        <v>5</v>
      </c>
      <c r="Q899">
        <v>123.876257</v>
      </c>
      <c r="R899">
        <v>66537331</v>
      </c>
      <c r="S899">
        <v>11.9</v>
      </c>
      <c r="T899">
        <v>11.8</v>
      </c>
      <c r="U899">
        <v>0</v>
      </c>
      <c r="V899">
        <v>3.9</v>
      </c>
      <c r="W899" t="e">
        <f ca="1">Data_Completeness(LifeExpectancyData[[#This Row],[Life expectancy]:[Schooling]])</f>
        <v>#NAME?</v>
      </c>
    </row>
    <row r="900" spans="1:23" x14ac:dyDescent="0.25">
      <c r="A900" t="s">
        <v>702</v>
      </c>
      <c r="B900">
        <v>2015</v>
      </c>
      <c r="C900" t="s">
        <v>643</v>
      </c>
      <c r="D900">
        <v>69.900000000000006</v>
      </c>
      <c r="E900">
        <v>188</v>
      </c>
      <c r="F900">
        <v>0</v>
      </c>
      <c r="H900">
        <v>0</v>
      </c>
      <c r="I900">
        <v>99</v>
      </c>
      <c r="J900">
        <v>0</v>
      </c>
      <c r="K900">
        <v>62.7</v>
      </c>
      <c r="L900">
        <v>0</v>
      </c>
      <c r="M900">
        <v>99</v>
      </c>
      <c r="O900">
        <v>99</v>
      </c>
      <c r="P900">
        <v>0.1</v>
      </c>
      <c r="Q900">
        <v>4921.8962899999997</v>
      </c>
      <c r="R900">
        <v>892149</v>
      </c>
      <c r="S900">
        <v>4</v>
      </c>
      <c r="T900">
        <v>3.7</v>
      </c>
      <c r="U900">
        <v>0.73399999999999999</v>
      </c>
      <c r="V900">
        <v>15.3</v>
      </c>
      <c r="W900" t="e">
        <f ca="1">Data_Completeness(LifeExpectancyData[[#This Row],[Life expectancy]:[Schooling]])</f>
        <v>#NAME?</v>
      </c>
    </row>
    <row r="901" spans="1:23" x14ac:dyDescent="0.25">
      <c r="A901" t="s">
        <v>702</v>
      </c>
      <c r="B901">
        <v>2014</v>
      </c>
      <c r="C901" t="s">
        <v>643</v>
      </c>
      <c r="D901">
        <v>69.7</v>
      </c>
      <c r="E901">
        <v>19</v>
      </c>
      <c r="F901">
        <v>0</v>
      </c>
      <c r="G901">
        <v>0.01</v>
      </c>
      <c r="H901">
        <v>50.539484000000002</v>
      </c>
      <c r="I901">
        <v>99</v>
      </c>
      <c r="J901">
        <v>0</v>
      </c>
      <c r="K901">
        <v>61.9</v>
      </c>
      <c r="L901">
        <v>0</v>
      </c>
      <c r="M901">
        <v>99</v>
      </c>
      <c r="N901">
        <v>4.49</v>
      </c>
      <c r="O901">
        <v>99</v>
      </c>
      <c r="P901">
        <v>0.1</v>
      </c>
      <c r="Q901">
        <v>546.37279999999998</v>
      </c>
      <c r="R901">
        <v>88586</v>
      </c>
      <c r="S901">
        <v>4</v>
      </c>
      <c r="T901">
        <v>3.7</v>
      </c>
      <c r="U901">
        <v>0.72699999999999998</v>
      </c>
      <c r="V901">
        <v>15.2</v>
      </c>
      <c r="W901" t="e">
        <f ca="1">Data_Completeness(LifeExpectancyData[[#This Row],[Life expectancy]:[Schooling]])</f>
        <v>#NAME?</v>
      </c>
    </row>
    <row r="902" spans="1:23" x14ac:dyDescent="0.25">
      <c r="A902" t="s">
        <v>702</v>
      </c>
      <c r="B902">
        <v>2013</v>
      </c>
      <c r="C902" t="s">
        <v>643</v>
      </c>
      <c r="D902">
        <v>69.599999999999994</v>
      </c>
      <c r="E902">
        <v>192</v>
      </c>
      <c r="F902">
        <v>0</v>
      </c>
      <c r="G902">
        <v>0.01</v>
      </c>
      <c r="H902">
        <v>460.64878049999999</v>
      </c>
      <c r="I902">
        <v>99</v>
      </c>
      <c r="J902">
        <v>0</v>
      </c>
      <c r="K902">
        <v>61.1</v>
      </c>
      <c r="L902">
        <v>0</v>
      </c>
      <c r="M902">
        <v>99</v>
      </c>
      <c r="N902">
        <v>4.26</v>
      </c>
      <c r="O902">
        <v>99</v>
      </c>
      <c r="P902">
        <v>0.1</v>
      </c>
      <c r="Q902">
        <v>4763.6895599999998</v>
      </c>
      <c r="R902">
        <v>879715</v>
      </c>
      <c r="S902">
        <v>4</v>
      </c>
      <c r="T902">
        <v>3.7</v>
      </c>
      <c r="U902">
        <v>0.71899999999999997</v>
      </c>
      <c r="V902">
        <v>15</v>
      </c>
      <c r="W902" t="e">
        <f ca="1">Data_Completeness(LifeExpectancyData[[#This Row],[Life expectancy]:[Schooling]])</f>
        <v>#NAME?</v>
      </c>
    </row>
    <row r="903" spans="1:23" x14ac:dyDescent="0.25">
      <c r="A903" t="s">
        <v>702</v>
      </c>
      <c r="B903">
        <v>2012</v>
      </c>
      <c r="C903" t="s">
        <v>643</v>
      </c>
      <c r="D903">
        <v>69.400000000000006</v>
      </c>
      <c r="E903">
        <v>195</v>
      </c>
      <c r="F903">
        <v>0</v>
      </c>
      <c r="G903">
        <v>0.01</v>
      </c>
      <c r="H903">
        <v>431.48548740000001</v>
      </c>
      <c r="I903">
        <v>99</v>
      </c>
      <c r="J903">
        <v>0</v>
      </c>
      <c r="K903">
        <v>6.2</v>
      </c>
      <c r="L903">
        <v>0</v>
      </c>
      <c r="M903">
        <v>99</v>
      </c>
      <c r="N903">
        <v>4.16</v>
      </c>
      <c r="O903">
        <v>99</v>
      </c>
      <c r="P903">
        <v>0.1</v>
      </c>
      <c r="Q903">
        <v>4546.7385400000003</v>
      </c>
      <c r="R903">
        <v>873596</v>
      </c>
      <c r="S903">
        <v>4</v>
      </c>
      <c r="T903">
        <v>3.7</v>
      </c>
      <c r="U903">
        <v>0.71399999999999997</v>
      </c>
      <c r="V903">
        <v>14.9</v>
      </c>
      <c r="W903" t="e">
        <f ca="1">Data_Completeness(LifeExpectancyData[[#This Row],[Life expectancy]:[Schooling]])</f>
        <v>#NAME?</v>
      </c>
    </row>
    <row r="904" spans="1:23" x14ac:dyDescent="0.25">
      <c r="A904" t="s">
        <v>702</v>
      </c>
      <c r="B904">
        <v>2011</v>
      </c>
      <c r="C904" t="s">
        <v>643</v>
      </c>
      <c r="D904">
        <v>69.2</v>
      </c>
      <c r="E904">
        <v>197</v>
      </c>
      <c r="F904">
        <v>0</v>
      </c>
      <c r="G904">
        <v>0.01</v>
      </c>
      <c r="H904">
        <v>401.79310450000003</v>
      </c>
      <c r="I904">
        <v>99</v>
      </c>
      <c r="J904">
        <v>0</v>
      </c>
      <c r="K904">
        <v>59.5</v>
      </c>
      <c r="L904">
        <v>0</v>
      </c>
      <c r="M904">
        <v>99</v>
      </c>
      <c r="N904">
        <v>4.5999999999999996</v>
      </c>
      <c r="O904">
        <v>99</v>
      </c>
      <c r="P904">
        <v>0.1</v>
      </c>
      <c r="Q904">
        <v>4353.121392</v>
      </c>
      <c r="R904">
        <v>86786</v>
      </c>
      <c r="S904">
        <v>4</v>
      </c>
      <c r="T904">
        <v>3.7</v>
      </c>
      <c r="U904">
        <v>0.70899999999999996</v>
      </c>
      <c r="V904">
        <v>14.7</v>
      </c>
      <c r="W904" t="e">
        <f ca="1">Data_Completeness(LifeExpectancyData[[#This Row],[Life expectancy]:[Schooling]])</f>
        <v>#NAME?</v>
      </c>
    </row>
    <row r="905" spans="1:23" x14ac:dyDescent="0.25">
      <c r="A905" t="s">
        <v>702</v>
      </c>
      <c r="B905">
        <v>2010</v>
      </c>
      <c r="C905" t="s">
        <v>643</v>
      </c>
      <c r="D905">
        <v>69.099999999999994</v>
      </c>
      <c r="E905">
        <v>2</v>
      </c>
      <c r="F905">
        <v>0</v>
      </c>
      <c r="G905">
        <v>2.25</v>
      </c>
      <c r="H905">
        <v>62.08343533</v>
      </c>
      <c r="I905">
        <v>99</v>
      </c>
      <c r="J905">
        <v>0</v>
      </c>
      <c r="K905">
        <v>58.7</v>
      </c>
      <c r="L905">
        <v>0</v>
      </c>
      <c r="M905">
        <v>99</v>
      </c>
      <c r="N905">
        <v>4.2300000000000004</v>
      </c>
      <c r="O905">
        <v>99</v>
      </c>
      <c r="P905">
        <v>0.1</v>
      </c>
      <c r="Q905">
        <v>3651.9667840000002</v>
      </c>
      <c r="R905">
        <v>85995</v>
      </c>
      <c r="S905">
        <v>4</v>
      </c>
      <c r="T905">
        <v>3.7</v>
      </c>
      <c r="U905">
        <v>0.70599999999999996</v>
      </c>
      <c r="V905">
        <v>14.6</v>
      </c>
      <c r="W905" t="e">
        <f ca="1">Data_Completeness(LifeExpectancyData[[#This Row],[Life expectancy]:[Schooling]])</f>
        <v>#NAME?</v>
      </c>
    </row>
    <row r="906" spans="1:23" x14ac:dyDescent="0.25">
      <c r="A906" t="s">
        <v>702</v>
      </c>
      <c r="B906">
        <v>2009</v>
      </c>
      <c r="C906" t="s">
        <v>643</v>
      </c>
      <c r="D906">
        <v>68.900000000000006</v>
      </c>
      <c r="E906">
        <v>23</v>
      </c>
      <c r="F906">
        <v>0</v>
      </c>
      <c r="G906">
        <v>2.31</v>
      </c>
      <c r="H906">
        <v>60.650684460000001</v>
      </c>
      <c r="I906">
        <v>99</v>
      </c>
      <c r="J906">
        <v>1</v>
      </c>
      <c r="K906">
        <v>58</v>
      </c>
      <c r="L906">
        <v>0</v>
      </c>
      <c r="M906">
        <v>99</v>
      </c>
      <c r="N906">
        <v>4.26</v>
      </c>
      <c r="O906">
        <v>99</v>
      </c>
      <c r="P906">
        <v>0.1</v>
      </c>
      <c r="Q906">
        <v>3369.4824699999999</v>
      </c>
      <c r="R906">
        <v>851967</v>
      </c>
      <c r="S906">
        <v>4</v>
      </c>
      <c r="T906">
        <v>3.7</v>
      </c>
      <c r="U906">
        <v>0.70399999999999996</v>
      </c>
      <c r="V906">
        <v>14.5</v>
      </c>
      <c r="W906" t="e">
        <f ca="1">Data_Completeness(LifeExpectancyData[[#This Row],[Life expectancy]:[Schooling]])</f>
        <v>#NAME?</v>
      </c>
    </row>
    <row r="907" spans="1:23" x14ac:dyDescent="0.25">
      <c r="A907" t="s">
        <v>702</v>
      </c>
      <c r="B907">
        <v>2008</v>
      </c>
      <c r="C907" t="s">
        <v>643</v>
      </c>
      <c r="D907">
        <v>68.7</v>
      </c>
      <c r="E907">
        <v>26</v>
      </c>
      <c r="F907">
        <v>0</v>
      </c>
      <c r="G907">
        <v>1.95</v>
      </c>
      <c r="H907">
        <v>81.046561109999999</v>
      </c>
      <c r="I907">
        <v>99</v>
      </c>
      <c r="J907">
        <v>0</v>
      </c>
      <c r="K907">
        <v>57.3</v>
      </c>
      <c r="L907">
        <v>0</v>
      </c>
      <c r="M907">
        <v>99</v>
      </c>
      <c r="N907">
        <v>3.68</v>
      </c>
      <c r="O907">
        <v>99</v>
      </c>
      <c r="P907">
        <v>0.1</v>
      </c>
      <c r="Q907">
        <v>4177.6577889999999</v>
      </c>
      <c r="R907">
        <v>84334</v>
      </c>
      <c r="S907">
        <v>4</v>
      </c>
      <c r="T907">
        <v>3.7</v>
      </c>
      <c r="U907">
        <v>0.7</v>
      </c>
      <c r="V907">
        <v>14.3</v>
      </c>
      <c r="W907" t="e">
        <f ca="1">Data_Completeness(LifeExpectancyData[[#This Row],[Life expectancy]:[Schooling]])</f>
        <v>#NAME?</v>
      </c>
    </row>
    <row r="908" spans="1:23" x14ac:dyDescent="0.25">
      <c r="A908" t="s">
        <v>702</v>
      </c>
      <c r="B908">
        <v>2007</v>
      </c>
      <c r="C908" t="s">
        <v>643</v>
      </c>
      <c r="D908">
        <v>68.599999999999994</v>
      </c>
      <c r="E908">
        <v>29</v>
      </c>
      <c r="F908">
        <v>0</v>
      </c>
      <c r="G908">
        <v>2.09</v>
      </c>
      <c r="H908">
        <v>5.8895262209999997</v>
      </c>
      <c r="I908">
        <v>99</v>
      </c>
      <c r="J908">
        <v>0</v>
      </c>
      <c r="K908">
        <v>56.6</v>
      </c>
      <c r="L908">
        <v>0</v>
      </c>
      <c r="M908">
        <v>99</v>
      </c>
      <c r="N908">
        <v>3.74</v>
      </c>
      <c r="O908">
        <v>99</v>
      </c>
      <c r="P908">
        <v>0.1</v>
      </c>
      <c r="Q908">
        <v>478.82326999999998</v>
      </c>
      <c r="R908">
        <v>834812</v>
      </c>
      <c r="S908">
        <v>4.0999999999999996</v>
      </c>
      <c r="T908">
        <v>3.8</v>
      </c>
      <c r="U908">
        <v>0.69799999999999995</v>
      </c>
      <c r="V908">
        <v>14.2</v>
      </c>
      <c r="W908" t="e">
        <f ca="1">Data_Completeness(LifeExpectancyData[[#This Row],[Life expectancy]:[Schooling]])</f>
        <v>#NAME?</v>
      </c>
    </row>
    <row r="909" spans="1:23" x14ac:dyDescent="0.25">
      <c r="A909" t="s">
        <v>702</v>
      </c>
      <c r="B909">
        <v>2006</v>
      </c>
      <c r="C909" t="s">
        <v>643</v>
      </c>
      <c r="D909">
        <v>68.5</v>
      </c>
      <c r="E909">
        <v>211</v>
      </c>
      <c r="F909">
        <v>0</v>
      </c>
      <c r="G909">
        <v>2.06</v>
      </c>
      <c r="H909">
        <v>52.1241634</v>
      </c>
      <c r="I909">
        <v>99</v>
      </c>
      <c r="J909">
        <v>136</v>
      </c>
      <c r="K909">
        <v>55.9</v>
      </c>
      <c r="L909">
        <v>0</v>
      </c>
      <c r="M909">
        <v>98</v>
      </c>
      <c r="N909">
        <v>3.84</v>
      </c>
      <c r="O909">
        <v>98</v>
      </c>
      <c r="P909">
        <v>0.1</v>
      </c>
      <c r="Q909">
        <v>3749.939813</v>
      </c>
      <c r="R909">
        <v>827411</v>
      </c>
      <c r="S909">
        <v>4.0999999999999996</v>
      </c>
      <c r="T909">
        <v>3.8</v>
      </c>
      <c r="U909">
        <v>0.69499999999999995</v>
      </c>
      <c r="V909">
        <v>14</v>
      </c>
      <c r="W909" t="e">
        <f ca="1">Data_Completeness(LifeExpectancyData[[#This Row],[Life expectancy]:[Schooling]])</f>
        <v>#NAME?</v>
      </c>
    </row>
    <row r="910" spans="1:23" x14ac:dyDescent="0.25">
      <c r="A910" t="s">
        <v>702</v>
      </c>
      <c r="B910">
        <v>2005</v>
      </c>
      <c r="C910" t="s">
        <v>643</v>
      </c>
      <c r="D910">
        <v>68.3</v>
      </c>
      <c r="E910">
        <v>214</v>
      </c>
      <c r="F910">
        <v>0</v>
      </c>
      <c r="G910">
        <v>2.02</v>
      </c>
      <c r="H910">
        <v>64.392034429999995</v>
      </c>
      <c r="I910">
        <v>99</v>
      </c>
      <c r="J910">
        <v>0</v>
      </c>
      <c r="K910">
        <v>55.1</v>
      </c>
      <c r="L910">
        <v>0</v>
      </c>
      <c r="M910">
        <v>97</v>
      </c>
      <c r="N910">
        <v>3.61</v>
      </c>
      <c r="O910">
        <v>96</v>
      </c>
      <c r="P910">
        <v>0.1</v>
      </c>
      <c r="Q910">
        <v>3658.63832</v>
      </c>
      <c r="R910">
        <v>821817</v>
      </c>
      <c r="S910">
        <v>4.0999999999999996</v>
      </c>
      <c r="T910">
        <v>3.8</v>
      </c>
      <c r="U910">
        <v>0.69899999999999995</v>
      </c>
      <c r="V910">
        <v>13.9</v>
      </c>
      <c r="W910" t="e">
        <f ca="1">Data_Completeness(LifeExpectancyData[[#This Row],[Life expectancy]:[Schooling]])</f>
        <v>#NAME?</v>
      </c>
    </row>
    <row r="911" spans="1:23" x14ac:dyDescent="0.25">
      <c r="A911" t="s">
        <v>702</v>
      </c>
      <c r="B911">
        <v>2004</v>
      </c>
      <c r="C911" t="s">
        <v>643</v>
      </c>
      <c r="D911">
        <v>68.099999999999994</v>
      </c>
      <c r="E911">
        <v>218</v>
      </c>
      <c r="F911">
        <v>0</v>
      </c>
      <c r="G911">
        <v>1.63</v>
      </c>
      <c r="H911">
        <v>43.994524640000002</v>
      </c>
      <c r="I911">
        <v>99</v>
      </c>
      <c r="J911">
        <v>37</v>
      </c>
      <c r="K911">
        <v>54.2</v>
      </c>
      <c r="L911">
        <v>0</v>
      </c>
      <c r="M911">
        <v>96</v>
      </c>
      <c r="N911">
        <v>3.61</v>
      </c>
      <c r="O911">
        <v>95</v>
      </c>
      <c r="P911">
        <v>0.1</v>
      </c>
      <c r="Q911">
        <v>3332.918533</v>
      </c>
      <c r="R911">
        <v>818354</v>
      </c>
      <c r="S911">
        <v>4.2</v>
      </c>
      <c r="T911">
        <v>3.9</v>
      </c>
      <c r="U911">
        <v>0.69099999999999995</v>
      </c>
      <c r="V911">
        <v>13.4</v>
      </c>
      <c r="W911" t="e">
        <f ca="1">Data_Completeness(LifeExpectancyData[[#This Row],[Life expectancy]:[Schooling]])</f>
        <v>#NAME?</v>
      </c>
    </row>
    <row r="912" spans="1:23" x14ac:dyDescent="0.25">
      <c r="A912" t="s">
        <v>702</v>
      </c>
      <c r="B912">
        <v>2003</v>
      </c>
      <c r="C912" t="s">
        <v>643</v>
      </c>
      <c r="D912">
        <v>68</v>
      </c>
      <c r="E912">
        <v>22</v>
      </c>
      <c r="F912">
        <v>0</v>
      </c>
      <c r="G912">
        <v>1.76</v>
      </c>
      <c r="H912">
        <v>253.8196705</v>
      </c>
      <c r="I912">
        <v>99</v>
      </c>
      <c r="J912">
        <v>305</v>
      </c>
      <c r="K912">
        <v>53.2</v>
      </c>
      <c r="L912">
        <v>0</v>
      </c>
      <c r="M912">
        <v>95</v>
      </c>
      <c r="N912">
        <v>3.35</v>
      </c>
      <c r="O912">
        <v>94</v>
      </c>
      <c r="P912">
        <v>0.1</v>
      </c>
      <c r="Q912">
        <v>2835.9739719999998</v>
      </c>
      <c r="R912">
        <v>816628</v>
      </c>
      <c r="S912">
        <v>4.2</v>
      </c>
      <c r="T912">
        <v>3.9</v>
      </c>
      <c r="U912">
        <v>0.68899999999999995</v>
      </c>
      <c r="V912">
        <v>13.3</v>
      </c>
      <c r="W912" t="e">
        <f ca="1">Data_Completeness(LifeExpectancyData[[#This Row],[Life expectancy]:[Schooling]])</f>
        <v>#NAME?</v>
      </c>
    </row>
    <row r="913" spans="1:23" x14ac:dyDescent="0.25">
      <c r="A913" t="s">
        <v>702</v>
      </c>
      <c r="B913">
        <v>2002</v>
      </c>
      <c r="C913" t="s">
        <v>643</v>
      </c>
      <c r="D913">
        <v>67.900000000000006</v>
      </c>
      <c r="E913">
        <v>22</v>
      </c>
      <c r="F913">
        <v>0</v>
      </c>
      <c r="G913">
        <v>1.85</v>
      </c>
      <c r="H913">
        <v>206.071686</v>
      </c>
      <c r="I913">
        <v>99</v>
      </c>
      <c r="J913">
        <v>304</v>
      </c>
      <c r="K913">
        <v>52.2</v>
      </c>
      <c r="L913">
        <v>0</v>
      </c>
      <c r="M913">
        <v>94</v>
      </c>
      <c r="N913">
        <v>3.48</v>
      </c>
      <c r="O913">
        <v>93</v>
      </c>
      <c r="P913">
        <v>0.1</v>
      </c>
      <c r="Q913">
        <v>2259.5579600000001</v>
      </c>
      <c r="R913">
        <v>815691</v>
      </c>
      <c r="S913">
        <v>4.2</v>
      </c>
      <c r="T913">
        <v>3.9</v>
      </c>
      <c r="U913">
        <v>0.68700000000000006</v>
      </c>
      <c r="V913">
        <v>13.3</v>
      </c>
      <c r="W913" t="e">
        <f ca="1">Data_Completeness(LifeExpectancyData[[#This Row],[Life expectancy]:[Schooling]])</f>
        <v>#NAME?</v>
      </c>
    </row>
    <row r="914" spans="1:23" x14ac:dyDescent="0.25">
      <c r="A914" t="s">
        <v>702</v>
      </c>
      <c r="B914">
        <v>2001</v>
      </c>
      <c r="C914" t="s">
        <v>643</v>
      </c>
      <c r="D914">
        <v>67.8</v>
      </c>
      <c r="E914">
        <v>221</v>
      </c>
      <c r="F914">
        <v>0</v>
      </c>
      <c r="G914">
        <v>1.93</v>
      </c>
      <c r="H914">
        <v>20.711912900000002</v>
      </c>
      <c r="I914">
        <v>98</v>
      </c>
      <c r="J914">
        <v>17</v>
      </c>
      <c r="K914">
        <v>51.2</v>
      </c>
      <c r="L914">
        <v>0</v>
      </c>
      <c r="M914">
        <v>92</v>
      </c>
      <c r="N914">
        <v>3.28</v>
      </c>
      <c r="O914">
        <v>91</v>
      </c>
      <c r="P914">
        <v>0.1</v>
      </c>
      <c r="Q914">
        <v>238.891729</v>
      </c>
      <c r="R914">
        <v>814218</v>
      </c>
      <c r="S914">
        <v>4.3</v>
      </c>
      <c r="T914">
        <v>4</v>
      </c>
      <c r="U914">
        <v>0.68300000000000005</v>
      </c>
      <c r="V914">
        <v>13.2</v>
      </c>
      <c r="W914" t="e">
        <f ca="1">Data_Completeness(LifeExpectancyData[[#This Row],[Life expectancy]:[Schooling]])</f>
        <v>#NAME?</v>
      </c>
    </row>
    <row r="915" spans="1:23" x14ac:dyDescent="0.25">
      <c r="A915" t="s">
        <v>702</v>
      </c>
      <c r="B915">
        <v>2000</v>
      </c>
      <c r="C915" t="s">
        <v>643</v>
      </c>
      <c r="D915">
        <v>67.7</v>
      </c>
      <c r="E915">
        <v>221</v>
      </c>
      <c r="F915">
        <v>0</v>
      </c>
      <c r="G915">
        <v>2.0499999999999998</v>
      </c>
      <c r="H915">
        <v>31.258346159999999</v>
      </c>
      <c r="I915">
        <v>98</v>
      </c>
      <c r="J915">
        <v>0</v>
      </c>
      <c r="K915">
        <v>5.2</v>
      </c>
      <c r="L915">
        <v>0</v>
      </c>
      <c r="M915">
        <v>91</v>
      </c>
      <c r="N915">
        <v>3.87</v>
      </c>
      <c r="O915">
        <v>9</v>
      </c>
      <c r="P915">
        <v>0.1</v>
      </c>
      <c r="Q915">
        <v>276.13380000000001</v>
      </c>
      <c r="R915">
        <v>811223</v>
      </c>
      <c r="S915">
        <v>4.3</v>
      </c>
      <c r="T915">
        <v>4</v>
      </c>
      <c r="U915">
        <v>0.68100000000000005</v>
      </c>
      <c r="V915">
        <v>13.1</v>
      </c>
      <c r="W915" t="e">
        <f ca="1">Data_Completeness(LifeExpectancyData[[#This Row],[Life expectancy]:[Schooling]])</f>
        <v>#NAME?</v>
      </c>
    </row>
    <row r="916" spans="1:23" x14ac:dyDescent="0.25">
      <c r="A916" t="s">
        <v>703</v>
      </c>
      <c r="B916">
        <v>2015</v>
      </c>
      <c r="C916" t="s">
        <v>643</v>
      </c>
      <c r="D916">
        <v>81.099999999999994</v>
      </c>
      <c r="E916">
        <v>76</v>
      </c>
      <c r="F916">
        <v>0</v>
      </c>
      <c r="H916">
        <v>0</v>
      </c>
      <c r="J916">
        <v>2</v>
      </c>
      <c r="K916">
        <v>62.1</v>
      </c>
      <c r="L916">
        <v>0</v>
      </c>
      <c r="M916">
        <v>97</v>
      </c>
      <c r="O916">
        <v>97</v>
      </c>
      <c r="P916">
        <v>0.1</v>
      </c>
      <c r="Q916">
        <v>4245.3974399999997</v>
      </c>
      <c r="R916">
        <v>5479531</v>
      </c>
      <c r="S916">
        <v>0.9</v>
      </c>
      <c r="T916">
        <v>0.8</v>
      </c>
      <c r="U916">
        <v>0.89300000000000002</v>
      </c>
      <c r="V916">
        <v>17</v>
      </c>
      <c r="W916" t="e">
        <f ca="1">Data_Completeness(LifeExpectancyData[[#This Row],[Life expectancy]:[Schooling]])</f>
        <v>#NAME?</v>
      </c>
    </row>
    <row r="917" spans="1:23" x14ac:dyDescent="0.25">
      <c r="A917" t="s">
        <v>703</v>
      </c>
      <c r="B917">
        <v>2014</v>
      </c>
      <c r="C917" t="s">
        <v>643</v>
      </c>
      <c r="D917">
        <v>89</v>
      </c>
      <c r="E917">
        <v>78</v>
      </c>
      <c r="F917">
        <v>0</v>
      </c>
      <c r="G917">
        <v>8.8000000000000007</v>
      </c>
      <c r="H917">
        <v>6164.4554019999996</v>
      </c>
      <c r="J917">
        <v>0</v>
      </c>
      <c r="K917">
        <v>61.7</v>
      </c>
      <c r="L917">
        <v>0</v>
      </c>
      <c r="M917">
        <v>98</v>
      </c>
      <c r="N917">
        <v>9.68</v>
      </c>
      <c r="O917">
        <v>98</v>
      </c>
      <c r="P917">
        <v>0.1</v>
      </c>
      <c r="Q917">
        <v>49914.618640000001</v>
      </c>
      <c r="R917">
        <v>5461512</v>
      </c>
      <c r="S917">
        <v>0.9</v>
      </c>
      <c r="T917">
        <v>0.8</v>
      </c>
      <c r="U917">
        <v>0.89</v>
      </c>
      <c r="V917">
        <v>17</v>
      </c>
      <c r="W917" t="e">
        <f ca="1">Data_Completeness(LifeExpectancyData[[#This Row],[Life expectancy]:[Schooling]])</f>
        <v>#NAME?</v>
      </c>
    </row>
    <row r="918" spans="1:23" x14ac:dyDescent="0.25">
      <c r="A918" t="s">
        <v>703</v>
      </c>
      <c r="B918">
        <v>2013</v>
      </c>
      <c r="C918" t="s">
        <v>643</v>
      </c>
      <c r="D918">
        <v>87</v>
      </c>
      <c r="E918">
        <v>79</v>
      </c>
      <c r="F918">
        <v>0</v>
      </c>
      <c r="G918">
        <v>8.9700000000000006</v>
      </c>
      <c r="H918">
        <v>6115.4966240000003</v>
      </c>
      <c r="J918">
        <v>2</v>
      </c>
      <c r="K918">
        <v>61.4</v>
      </c>
      <c r="L918">
        <v>0</v>
      </c>
      <c r="M918">
        <v>98</v>
      </c>
      <c r="N918">
        <v>9.5500000000000007</v>
      </c>
      <c r="O918">
        <v>98</v>
      </c>
      <c r="P918">
        <v>0.1</v>
      </c>
      <c r="Q918">
        <v>49638.7713</v>
      </c>
      <c r="R918">
        <v>5438972</v>
      </c>
      <c r="S918">
        <v>0.9</v>
      </c>
      <c r="T918">
        <v>0.8</v>
      </c>
      <c r="U918">
        <v>0.88700000000000001</v>
      </c>
      <c r="V918">
        <v>17</v>
      </c>
      <c r="W918" t="e">
        <f ca="1">Data_Completeness(LifeExpectancyData[[#This Row],[Life expectancy]:[Schooling]])</f>
        <v>#NAME?</v>
      </c>
    </row>
    <row r="919" spans="1:23" x14ac:dyDescent="0.25">
      <c r="A919" t="s">
        <v>703</v>
      </c>
      <c r="B919">
        <v>2012</v>
      </c>
      <c r="C919" t="s">
        <v>643</v>
      </c>
      <c r="D919">
        <v>84</v>
      </c>
      <c r="E919">
        <v>82</v>
      </c>
      <c r="F919">
        <v>0</v>
      </c>
      <c r="G919">
        <v>9.24</v>
      </c>
      <c r="H919">
        <v>5889.0125360000002</v>
      </c>
      <c r="J919">
        <v>0</v>
      </c>
      <c r="K919">
        <v>61</v>
      </c>
      <c r="L919">
        <v>0</v>
      </c>
      <c r="M919">
        <v>99</v>
      </c>
      <c r="N919">
        <v>9.3000000000000007</v>
      </c>
      <c r="O919">
        <v>99</v>
      </c>
      <c r="P919">
        <v>0.1</v>
      </c>
      <c r="Q919">
        <v>47415.559869999997</v>
      </c>
      <c r="R919">
        <v>5413971</v>
      </c>
      <c r="S919">
        <v>0.9</v>
      </c>
      <c r="T919">
        <v>0.8</v>
      </c>
      <c r="U919">
        <v>0.88400000000000001</v>
      </c>
      <c r="V919">
        <v>17</v>
      </c>
      <c r="W919" t="e">
        <f ca="1">Data_Completeness(LifeExpectancyData[[#This Row],[Life expectancy]:[Schooling]])</f>
        <v>#NAME?</v>
      </c>
    </row>
    <row r="920" spans="1:23" x14ac:dyDescent="0.25">
      <c r="A920" t="s">
        <v>703</v>
      </c>
      <c r="B920">
        <v>2011</v>
      </c>
      <c r="C920" t="s">
        <v>643</v>
      </c>
      <c r="D920">
        <v>83</v>
      </c>
      <c r="E920">
        <v>86</v>
      </c>
      <c r="F920">
        <v>0</v>
      </c>
      <c r="G920">
        <v>9.81</v>
      </c>
      <c r="H920">
        <v>71.016208379999995</v>
      </c>
      <c r="J920">
        <v>27</v>
      </c>
      <c r="K920">
        <v>6.6</v>
      </c>
      <c r="L920">
        <v>0</v>
      </c>
      <c r="M920">
        <v>99</v>
      </c>
      <c r="N920">
        <v>9.1</v>
      </c>
      <c r="O920">
        <v>99</v>
      </c>
      <c r="P920">
        <v>0.1</v>
      </c>
      <c r="Q920">
        <v>579.72415000000001</v>
      </c>
      <c r="R920">
        <v>5388272</v>
      </c>
      <c r="S920">
        <v>0.9</v>
      </c>
      <c r="T920">
        <v>0.8</v>
      </c>
      <c r="U920">
        <v>0.878</v>
      </c>
      <c r="V920">
        <v>16.899999999999999</v>
      </c>
      <c r="W920" t="e">
        <f ca="1">Data_Completeness(LifeExpectancyData[[#This Row],[Life expectancy]:[Schooling]])</f>
        <v>#NAME?</v>
      </c>
    </row>
    <row r="921" spans="1:23" x14ac:dyDescent="0.25">
      <c r="A921" t="s">
        <v>703</v>
      </c>
      <c r="B921">
        <v>2010</v>
      </c>
      <c r="C921" t="s">
        <v>643</v>
      </c>
      <c r="D921">
        <v>79.900000000000006</v>
      </c>
      <c r="E921">
        <v>89</v>
      </c>
      <c r="F921">
        <v>0</v>
      </c>
      <c r="G921">
        <v>9.7200000000000006</v>
      </c>
      <c r="H921">
        <v>591.66914050000003</v>
      </c>
      <c r="J921">
        <v>5</v>
      </c>
      <c r="K921">
        <v>6.2</v>
      </c>
      <c r="L921">
        <v>0</v>
      </c>
      <c r="M921">
        <v>99</v>
      </c>
      <c r="N921">
        <v>9.5</v>
      </c>
      <c r="O921">
        <v>99</v>
      </c>
      <c r="P921">
        <v>0.1</v>
      </c>
      <c r="Q921">
        <v>4622.4151599999996</v>
      </c>
      <c r="R921">
        <v>5363352</v>
      </c>
      <c r="S921">
        <v>0.9</v>
      </c>
      <c r="T921">
        <v>0.8</v>
      </c>
      <c r="U921">
        <v>0.874</v>
      </c>
      <c r="V921">
        <v>16.8</v>
      </c>
      <c r="W921" t="e">
        <f ca="1">Data_Completeness(LifeExpectancyData[[#This Row],[Life expectancy]:[Schooling]])</f>
        <v>#NAME?</v>
      </c>
    </row>
    <row r="922" spans="1:23" x14ac:dyDescent="0.25">
      <c r="A922" t="s">
        <v>703</v>
      </c>
      <c r="B922">
        <v>2009</v>
      </c>
      <c r="C922" t="s">
        <v>643</v>
      </c>
      <c r="D922">
        <v>79.7</v>
      </c>
      <c r="E922">
        <v>91</v>
      </c>
      <c r="F922">
        <v>0</v>
      </c>
      <c r="G922">
        <v>9.9600000000000009</v>
      </c>
      <c r="H922">
        <v>579.73843680000004</v>
      </c>
      <c r="J922">
        <v>2</v>
      </c>
      <c r="K922">
        <v>59.8</v>
      </c>
      <c r="L922">
        <v>0</v>
      </c>
      <c r="M922">
        <v>99</v>
      </c>
      <c r="N922">
        <v>9.1999999999999993</v>
      </c>
      <c r="O922">
        <v>99</v>
      </c>
      <c r="P922">
        <v>0.1</v>
      </c>
      <c r="Q922">
        <v>4717.15571</v>
      </c>
      <c r="R922">
        <v>5338871</v>
      </c>
      <c r="S922">
        <v>0.9</v>
      </c>
      <c r="T922">
        <v>0.8</v>
      </c>
      <c r="U922">
        <v>0.878</v>
      </c>
      <c r="V922">
        <v>17</v>
      </c>
      <c r="W922" t="e">
        <f ca="1">Data_Completeness(LifeExpectancyData[[#This Row],[Life expectancy]:[Schooling]])</f>
        <v>#NAME?</v>
      </c>
    </row>
    <row r="923" spans="1:23" x14ac:dyDescent="0.25">
      <c r="A923" t="s">
        <v>703</v>
      </c>
      <c r="B923">
        <v>2008</v>
      </c>
      <c r="C923" t="s">
        <v>643</v>
      </c>
      <c r="D923">
        <v>79.599999999999994</v>
      </c>
      <c r="E923">
        <v>94</v>
      </c>
      <c r="F923">
        <v>0</v>
      </c>
      <c r="G923">
        <v>10.26</v>
      </c>
      <c r="H923">
        <v>678.88112000000001</v>
      </c>
      <c r="J923">
        <v>5</v>
      </c>
      <c r="K923">
        <v>59.4</v>
      </c>
      <c r="L923">
        <v>0</v>
      </c>
      <c r="M923">
        <v>97</v>
      </c>
      <c r="N923">
        <v>8.35</v>
      </c>
      <c r="O923">
        <v>99</v>
      </c>
      <c r="P923">
        <v>0.1</v>
      </c>
      <c r="Q923">
        <v>5341.3148700000002</v>
      </c>
      <c r="R923">
        <v>5313399</v>
      </c>
      <c r="S923">
        <v>0.9</v>
      </c>
      <c r="T923">
        <v>0.8</v>
      </c>
      <c r="U923">
        <v>0.876</v>
      </c>
      <c r="V923">
        <v>17.100000000000001</v>
      </c>
      <c r="W923" t="e">
        <f ca="1">Data_Completeness(LifeExpectancyData[[#This Row],[Life expectancy]:[Schooling]])</f>
        <v>#NAME?</v>
      </c>
    </row>
    <row r="924" spans="1:23" x14ac:dyDescent="0.25">
      <c r="A924" t="s">
        <v>703</v>
      </c>
      <c r="B924">
        <v>2007</v>
      </c>
      <c r="C924" t="s">
        <v>643</v>
      </c>
      <c r="D924">
        <v>79.3</v>
      </c>
      <c r="E924">
        <v>96</v>
      </c>
      <c r="F924">
        <v>0</v>
      </c>
      <c r="G924">
        <v>10.45</v>
      </c>
      <c r="H924">
        <v>6147.1323000000002</v>
      </c>
      <c r="J924">
        <v>0</v>
      </c>
      <c r="K924">
        <v>59</v>
      </c>
      <c r="L924">
        <v>0</v>
      </c>
      <c r="M924">
        <v>97</v>
      </c>
      <c r="N924">
        <v>8.9</v>
      </c>
      <c r="O924">
        <v>99</v>
      </c>
      <c r="P924">
        <v>0.1</v>
      </c>
      <c r="Q924">
        <v>48288.549099999997</v>
      </c>
      <c r="R924">
        <v>528872</v>
      </c>
      <c r="S924">
        <v>0.9</v>
      </c>
      <c r="T924">
        <v>0.8</v>
      </c>
      <c r="U924">
        <v>0.873</v>
      </c>
      <c r="V924">
        <v>17.2</v>
      </c>
      <c r="W924" t="e">
        <f ca="1">Data_Completeness(LifeExpectancyData[[#This Row],[Life expectancy]:[Schooling]])</f>
        <v>#NAME?</v>
      </c>
    </row>
    <row r="925" spans="1:23" x14ac:dyDescent="0.25">
      <c r="A925" t="s">
        <v>703</v>
      </c>
      <c r="B925">
        <v>2006</v>
      </c>
      <c r="C925" t="s">
        <v>643</v>
      </c>
      <c r="D925">
        <v>79.2</v>
      </c>
      <c r="E925">
        <v>96</v>
      </c>
      <c r="F925">
        <v>0</v>
      </c>
      <c r="G925">
        <v>10.15</v>
      </c>
      <c r="H925">
        <v>524.77752269999996</v>
      </c>
      <c r="J925">
        <v>0</v>
      </c>
      <c r="K925">
        <v>58.6</v>
      </c>
      <c r="L925">
        <v>0</v>
      </c>
      <c r="M925">
        <v>97</v>
      </c>
      <c r="N925">
        <v>8.3800000000000008</v>
      </c>
      <c r="O925">
        <v>97</v>
      </c>
      <c r="P925">
        <v>0.1</v>
      </c>
      <c r="Q925">
        <v>4112.6765100000002</v>
      </c>
      <c r="R925">
        <v>5266268</v>
      </c>
      <c r="S925">
        <v>0.9</v>
      </c>
      <c r="T925">
        <v>0.8</v>
      </c>
      <c r="U925">
        <v>0.86899999999999999</v>
      </c>
      <c r="V925">
        <v>17.2</v>
      </c>
      <c r="W925" t="e">
        <f ca="1">Data_Completeness(LifeExpectancyData[[#This Row],[Life expectancy]:[Schooling]])</f>
        <v>#NAME?</v>
      </c>
    </row>
    <row r="926" spans="1:23" x14ac:dyDescent="0.25">
      <c r="A926" t="s">
        <v>703</v>
      </c>
      <c r="B926">
        <v>2005</v>
      </c>
      <c r="C926" t="s">
        <v>643</v>
      </c>
      <c r="D926">
        <v>78.900000000000006</v>
      </c>
      <c r="E926">
        <v>11</v>
      </c>
      <c r="F926">
        <v>0</v>
      </c>
      <c r="G926">
        <v>9.9499999999999993</v>
      </c>
      <c r="H926">
        <v>4816.5896130000001</v>
      </c>
      <c r="J926">
        <v>1</v>
      </c>
      <c r="K926">
        <v>58.1</v>
      </c>
      <c r="L926">
        <v>0</v>
      </c>
      <c r="M926">
        <v>97</v>
      </c>
      <c r="N926">
        <v>8.43</v>
      </c>
      <c r="O926">
        <v>97</v>
      </c>
      <c r="P926">
        <v>0.1</v>
      </c>
      <c r="Q926">
        <v>38969.171629999997</v>
      </c>
      <c r="R926">
        <v>524696</v>
      </c>
      <c r="S926">
        <v>0.9</v>
      </c>
      <c r="T926">
        <v>0.8</v>
      </c>
      <c r="U926">
        <v>0.86399999999999999</v>
      </c>
      <c r="V926">
        <v>17.100000000000001</v>
      </c>
      <c r="W926" t="e">
        <f ca="1">Data_Completeness(LifeExpectancyData[[#This Row],[Life expectancy]:[Schooling]])</f>
        <v>#NAME?</v>
      </c>
    </row>
    <row r="927" spans="1:23" x14ac:dyDescent="0.25">
      <c r="A927" t="s">
        <v>703</v>
      </c>
      <c r="B927">
        <v>2004</v>
      </c>
      <c r="C927" t="s">
        <v>643</v>
      </c>
      <c r="D927">
        <v>78.7</v>
      </c>
      <c r="E927">
        <v>12</v>
      </c>
      <c r="F927">
        <v>0</v>
      </c>
      <c r="G927">
        <v>9.89</v>
      </c>
      <c r="H927">
        <v>4508.8061850000004</v>
      </c>
      <c r="J927">
        <v>0</v>
      </c>
      <c r="K927">
        <v>57.6</v>
      </c>
      <c r="L927">
        <v>0</v>
      </c>
      <c r="M927">
        <v>96</v>
      </c>
      <c r="N927">
        <v>8.2100000000000009</v>
      </c>
      <c r="O927">
        <v>98</v>
      </c>
      <c r="P927">
        <v>0.1</v>
      </c>
      <c r="Q927">
        <v>37636.111729999997</v>
      </c>
      <c r="R927">
        <v>5228172</v>
      </c>
      <c r="S927">
        <v>0.9</v>
      </c>
      <c r="T927">
        <v>0.8</v>
      </c>
      <c r="U927">
        <v>0.86899999999999999</v>
      </c>
      <c r="V927">
        <v>18.3</v>
      </c>
      <c r="W927" t="e">
        <f ca="1">Data_Completeness(LifeExpectancyData[[#This Row],[Life expectancy]:[Schooling]])</f>
        <v>#NAME?</v>
      </c>
    </row>
    <row r="928" spans="1:23" x14ac:dyDescent="0.25">
      <c r="A928" t="s">
        <v>703</v>
      </c>
      <c r="B928">
        <v>2003</v>
      </c>
      <c r="C928" t="s">
        <v>643</v>
      </c>
      <c r="D928">
        <v>78.400000000000006</v>
      </c>
      <c r="E928">
        <v>98</v>
      </c>
      <c r="F928">
        <v>0</v>
      </c>
      <c r="G928">
        <v>9.31</v>
      </c>
      <c r="H928">
        <v>3869.0263020000002</v>
      </c>
      <c r="J928">
        <v>0</v>
      </c>
      <c r="K928">
        <v>57.1</v>
      </c>
      <c r="L928">
        <v>0</v>
      </c>
      <c r="M928">
        <v>96</v>
      </c>
      <c r="N928">
        <v>8.15</v>
      </c>
      <c r="O928">
        <v>98</v>
      </c>
      <c r="P928">
        <v>0.1</v>
      </c>
      <c r="Q928">
        <v>32816.168799999999</v>
      </c>
      <c r="R928">
        <v>521314</v>
      </c>
      <c r="S928">
        <v>0.9</v>
      </c>
      <c r="T928">
        <v>0.8</v>
      </c>
      <c r="U928">
        <v>0.86599999999999999</v>
      </c>
      <c r="V928">
        <v>18.100000000000001</v>
      </c>
      <c r="W928" t="e">
        <f ca="1">Data_Completeness(LifeExpectancyData[[#This Row],[Life expectancy]:[Schooling]])</f>
        <v>#NAME?</v>
      </c>
    </row>
    <row r="929" spans="1:23" x14ac:dyDescent="0.25">
      <c r="A929" t="s">
        <v>703</v>
      </c>
      <c r="B929">
        <v>2002</v>
      </c>
      <c r="C929" t="s">
        <v>643</v>
      </c>
      <c r="D929">
        <v>78.099999999999994</v>
      </c>
      <c r="E929">
        <v>98</v>
      </c>
      <c r="F929">
        <v>0</v>
      </c>
      <c r="G929">
        <v>9.25</v>
      </c>
      <c r="H929">
        <v>3099.3573190000002</v>
      </c>
      <c r="J929">
        <v>0</v>
      </c>
      <c r="K929">
        <v>56.6</v>
      </c>
      <c r="L929">
        <v>0</v>
      </c>
      <c r="M929">
        <v>95</v>
      </c>
      <c r="N929">
        <v>7.81</v>
      </c>
      <c r="O929">
        <v>98</v>
      </c>
      <c r="P929">
        <v>0.1</v>
      </c>
      <c r="Q929">
        <v>26834.262500000001</v>
      </c>
      <c r="R929">
        <v>52598</v>
      </c>
      <c r="S929">
        <v>0.9</v>
      </c>
      <c r="T929">
        <v>0.8</v>
      </c>
      <c r="U929">
        <v>0.86299999999999999</v>
      </c>
      <c r="V929">
        <v>18</v>
      </c>
      <c r="W929" t="e">
        <f ca="1">Data_Completeness(LifeExpectancyData[[#This Row],[Life expectancy]:[Schooling]])</f>
        <v>#NAME?</v>
      </c>
    </row>
    <row r="930" spans="1:23" x14ac:dyDescent="0.25">
      <c r="A930" t="s">
        <v>703</v>
      </c>
      <c r="B930">
        <v>2001</v>
      </c>
      <c r="C930" t="s">
        <v>643</v>
      </c>
      <c r="D930">
        <v>78</v>
      </c>
      <c r="E930">
        <v>1</v>
      </c>
      <c r="F930">
        <v>0</v>
      </c>
      <c r="G930">
        <v>8.94</v>
      </c>
      <c r="H930">
        <v>2775.3354399999998</v>
      </c>
      <c r="J930">
        <v>1</v>
      </c>
      <c r="K930">
        <v>56.1</v>
      </c>
      <c r="L930">
        <v>0</v>
      </c>
      <c r="M930">
        <v>95</v>
      </c>
      <c r="N930">
        <v>7.43</v>
      </c>
      <c r="O930">
        <v>98</v>
      </c>
      <c r="P930">
        <v>0.1</v>
      </c>
      <c r="Q930">
        <v>24913.24452</v>
      </c>
      <c r="R930">
        <v>51888</v>
      </c>
      <c r="S930">
        <v>0.9</v>
      </c>
      <c r="T930">
        <v>0.8</v>
      </c>
      <c r="U930">
        <v>0.85599999999999998</v>
      </c>
      <c r="V930">
        <v>17.7</v>
      </c>
      <c r="W930" t="e">
        <f ca="1">Data_Completeness(LifeExpectancyData[[#This Row],[Life expectancy]:[Schooling]])</f>
        <v>#NAME?</v>
      </c>
    </row>
    <row r="931" spans="1:23" x14ac:dyDescent="0.25">
      <c r="A931" t="s">
        <v>703</v>
      </c>
      <c r="B931">
        <v>2000</v>
      </c>
      <c r="C931" t="s">
        <v>643</v>
      </c>
      <c r="D931">
        <v>77.5</v>
      </c>
      <c r="E931">
        <v>15</v>
      </c>
      <c r="F931">
        <v>0</v>
      </c>
      <c r="G931">
        <v>8.59</v>
      </c>
      <c r="H931">
        <v>397.7533689</v>
      </c>
      <c r="J931">
        <v>0</v>
      </c>
      <c r="K931">
        <v>55.5</v>
      </c>
      <c r="L931">
        <v>0</v>
      </c>
      <c r="M931">
        <v>96</v>
      </c>
      <c r="N931">
        <v>7.22</v>
      </c>
      <c r="O931">
        <v>99</v>
      </c>
      <c r="P931">
        <v>0.1</v>
      </c>
      <c r="Q931">
        <v>24253.254199999999</v>
      </c>
      <c r="R931">
        <v>517629</v>
      </c>
      <c r="S931">
        <v>0.9</v>
      </c>
      <c r="T931">
        <v>0.9</v>
      </c>
      <c r="U931">
        <v>0.84699999999999998</v>
      </c>
      <c r="V931">
        <v>17.3</v>
      </c>
      <c r="W931" t="e">
        <f ca="1">Data_Completeness(LifeExpectancyData[[#This Row],[Life expectancy]:[Schooling]])</f>
        <v>#NAME?</v>
      </c>
    </row>
    <row r="932" spans="1:23" x14ac:dyDescent="0.25">
      <c r="A932" t="s">
        <v>704</v>
      </c>
      <c r="B932">
        <v>2015</v>
      </c>
      <c r="C932" t="s">
        <v>643</v>
      </c>
      <c r="D932">
        <v>82.4</v>
      </c>
      <c r="E932">
        <v>78</v>
      </c>
      <c r="F932">
        <v>2</v>
      </c>
      <c r="H932">
        <v>0</v>
      </c>
      <c r="I932">
        <v>86</v>
      </c>
      <c r="J932">
        <v>157</v>
      </c>
      <c r="K932">
        <v>62.5</v>
      </c>
      <c r="L932">
        <v>3</v>
      </c>
      <c r="M932">
        <v>98</v>
      </c>
      <c r="O932">
        <v>98</v>
      </c>
      <c r="P932">
        <v>0.1</v>
      </c>
      <c r="Q932">
        <v>36526.771099999998</v>
      </c>
      <c r="R932">
        <v>6662468</v>
      </c>
      <c r="S932">
        <v>0.7</v>
      </c>
      <c r="T932">
        <v>0.6</v>
      </c>
      <c r="U932">
        <v>0.89400000000000002</v>
      </c>
      <c r="V932">
        <v>16.3</v>
      </c>
      <c r="W932" t="e">
        <f ca="1">Data_Completeness(LifeExpectancyData[[#This Row],[Life expectancy]:[Schooling]])</f>
        <v>#NAME?</v>
      </c>
    </row>
    <row r="933" spans="1:23" x14ac:dyDescent="0.25">
      <c r="A933" t="s">
        <v>704</v>
      </c>
      <c r="B933">
        <v>2014</v>
      </c>
      <c r="C933" t="s">
        <v>643</v>
      </c>
      <c r="D933">
        <v>82.2</v>
      </c>
      <c r="E933">
        <v>79</v>
      </c>
      <c r="F933">
        <v>3</v>
      </c>
      <c r="G933">
        <v>11.5</v>
      </c>
      <c r="H933">
        <v>6739.6776060000002</v>
      </c>
      <c r="I933">
        <v>83</v>
      </c>
      <c r="J933">
        <v>267</v>
      </c>
      <c r="K933">
        <v>62</v>
      </c>
      <c r="L933">
        <v>3</v>
      </c>
      <c r="M933">
        <v>98</v>
      </c>
      <c r="N933">
        <v>11.54</v>
      </c>
      <c r="O933">
        <v>98</v>
      </c>
      <c r="P933">
        <v>0.1</v>
      </c>
      <c r="Q933">
        <v>42955.242870000002</v>
      </c>
      <c r="R933">
        <v>66331957</v>
      </c>
      <c r="S933">
        <v>0.6</v>
      </c>
      <c r="T933">
        <v>0.6</v>
      </c>
      <c r="U933">
        <v>0.89</v>
      </c>
      <c r="V933">
        <v>16.2</v>
      </c>
      <c r="W933" t="e">
        <f ca="1">Data_Completeness(LifeExpectancyData[[#This Row],[Life expectancy]:[Schooling]])</f>
        <v>#NAME?</v>
      </c>
    </row>
    <row r="934" spans="1:23" x14ac:dyDescent="0.25">
      <c r="A934" t="s">
        <v>704</v>
      </c>
      <c r="B934">
        <v>2013</v>
      </c>
      <c r="C934" t="s">
        <v>643</v>
      </c>
      <c r="D934">
        <v>82</v>
      </c>
      <c r="E934">
        <v>81</v>
      </c>
      <c r="F934">
        <v>3</v>
      </c>
      <c r="G934">
        <v>11.1</v>
      </c>
      <c r="H934">
        <v>6646.9539349999995</v>
      </c>
      <c r="I934">
        <v>74</v>
      </c>
      <c r="J934">
        <v>272</v>
      </c>
      <c r="K934">
        <v>61.6</v>
      </c>
      <c r="L934">
        <v>3</v>
      </c>
      <c r="M934">
        <v>99</v>
      </c>
      <c r="N934">
        <v>11.56</v>
      </c>
      <c r="O934">
        <v>99</v>
      </c>
      <c r="P934">
        <v>0.1</v>
      </c>
      <c r="Q934">
        <v>42554.122499999998</v>
      </c>
      <c r="R934">
        <v>6599857</v>
      </c>
      <c r="S934">
        <v>0.6</v>
      </c>
      <c r="T934">
        <v>0.6</v>
      </c>
      <c r="U934">
        <v>0.88700000000000001</v>
      </c>
      <c r="V934">
        <v>16.2</v>
      </c>
      <c r="W934" t="e">
        <f ca="1">Data_Completeness(LifeExpectancyData[[#This Row],[Life expectancy]:[Schooling]])</f>
        <v>#NAME?</v>
      </c>
    </row>
    <row r="935" spans="1:23" x14ac:dyDescent="0.25">
      <c r="A935" t="s">
        <v>704</v>
      </c>
      <c r="B935">
        <v>2012</v>
      </c>
      <c r="C935" t="s">
        <v>643</v>
      </c>
      <c r="D935">
        <v>81.5</v>
      </c>
      <c r="E935">
        <v>83</v>
      </c>
      <c r="F935">
        <v>3</v>
      </c>
      <c r="G935">
        <v>11.5</v>
      </c>
      <c r="H935">
        <v>751.37935530000004</v>
      </c>
      <c r="I935">
        <v>78</v>
      </c>
      <c r="J935">
        <v>0</v>
      </c>
      <c r="K935">
        <v>61.1</v>
      </c>
      <c r="L935">
        <v>3</v>
      </c>
      <c r="M935">
        <v>99</v>
      </c>
      <c r="N935">
        <v>11.44</v>
      </c>
      <c r="O935">
        <v>99</v>
      </c>
      <c r="P935">
        <v>0.1</v>
      </c>
      <c r="Q935">
        <v>4838.2443999999996</v>
      </c>
      <c r="R935">
        <v>6565979</v>
      </c>
      <c r="S935">
        <v>0.6</v>
      </c>
      <c r="T935">
        <v>0.6</v>
      </c>
      <c r="U935">
        <v>0.88500000000000001</v>
      </c>
      <c r="V935">
        <v>16.100000000000001</v>
      </c>
      <c r="W935" t="e">
        <f ca="1">Data_Completeness(LifeExpectancyData[[#This Row],[Life expectancy]:[Schooling]])</f>
        <v>#NAME?</v>
      </c>
    </row>
    <row r="936" spans="1:23" x14ac:dyDescent="0.25">
      <c r="A936" t="s">
        <v>704</v>
      </c>
      <c r="B936">
        <v>2011</v>
      </c>
      <c r="C936" t="s">
        <v>643</v>
      </c>
      <c r="D936">
        <v>81.7</v>
      </c>
      <c r="E936">
        <v>83</v>
      </c>
      <c r="F936">
        <v>3</v>
      </c>
      <c r="G936">
        <v>11.8</v>
      </c>
      <c r="H936">
        <v>683.91905680000002</v>
      </c>
      <c r="I936">
        <v>74</v>
      </c>
      <c r="J936">
        <v>14949</v>
      </c>
      <c r="K936">
        <v>6.6</v>
      </c>
      <c r="L936">
        <v>3</v>
      </c>
      <c r="M936">
        <v>99</v>
      </c>
      <c r="N936">
        <v>11.33</v>
      </c>
      <c r="O936">
        <v>99</v>
      </c>
      <c r="P936">
        <v>0.1</v>
      </c>
      <c r="Q936">
        <v>4381.2879999999996</v>
      </c>
      <c r="R936">
        <v>65342776</v>
      </c>
      <c r="S936">
        <v>0.6</v>
      </c>
      <c r="T936">
        <v>0.6</v>
      </c>
      <c r="U936">
        <v>0.88200000000000001</v>
      </c>
      <c r="V936">
        <v>16.100000000000001</v>
      </c>
      <c r="W936" t="e">
        <f ca="1">Data_Completeness(LifeExpectancyData[[#This Row],[Life expectancy]:[Schooling]])</f>
        <v>#NAME?</v>
      </c>
    </row>
    <row r="937" spans="1:23" x14ac:dyDescent="0.25">
      <c r="A937" t="s">
        <v>704</v>
      </c>
      <c r="B937">
        <v>2010</v>
      </c>
      <c r="C937" t="s">
        <v>643</v>
      </c>
      <c r="D937">
        <v>81.3</v>
      </c>
      <c r="E937">
        <v>86</v>
      </c>
      <c r="F937">
        <v>3</v>
      </c>
      <c r="G937">
        <v>11.7</v>
      </c>
      <c r="H937">
        <v>72.800121099999998</v>
      </c>
      <c r="I937">
        <v>65</v>
      </c>
      <c r="J937">
        <v>5048</v>
      </c>
      <c r="K937">
        <v>6.1</v>
      </c>
      <c r="L937">
        <v>3</v>
      </c>
      <c r="M937">
        <v>99</v>
      </c>
      <c r="N937">
        <v>11.2</v>
      </c>
      <c r="O937">
        <v>99</v>
      </c>
      <c r="P937">
        <v>0.1</v>
      </c>
      <c r="Q937">
        <v>473.34278999999998</v>
      </c>
      <c r="R937">
        <v>6527512</v>
      </c>
      <c r="S937">
        <v>0.6</v>
      </c>
      <c r="T937">
        <v>0.6</v>
      </c>
      <c r="U937">
        <v>0.879</v>
      </c>
      <c r="V937">
        <v>16</v>
      </c>
      <c r="W937" t="e">
        <f ca="1">Data_Completeness(LifeExpectancyData[[#This Row],[Life expectancy]:[Schooling]])</f>
        <v>#NAME?</v>
      </c>
    </row>
    <row r="938" spans="1:23" x14ac:dyDescent="0.25">
      <c r="A938" t="s">
        <v>704</v>
      </c>
      <c r="B938">
        <v>2009</v>
      </c>
      <c r="C938" t="s">
        <v>643</v>
      </c>
      <c r="D938">
        <v>81.099999999999994</v>
      </c>
      <c r="E938">
        <v>88</v>
      </c>
      <c r="F938">
        <v>3</v>
      </c>
      <c r="G938">
        <v>11.8</v>
      </c>
      <c r="H938">
        <v>6415.3573500000002</v>
      </c>
      <c r="I938">
        <v>51</v>
      </c>
      <c r="J938">
        <v>1541</v>
      </c>
      <c r="K938">
        <v>59.6</v>
      </c>
      <c r="L938">
        <v>3</v>
      </c>
      <c r="M938">
        <v>98</v>
      </c>
      <c r="N938">
        <v>11.28</v>
      </c>
      <c r="O938">
        <v>98</v>
      </c>
      <c r="P938">
        <v>0.1</v>
      </c>
      <c r="Q938">
        <v>41631.131410000002</v>
      </c>
      <c r="R938">
        <v>647744</v>
      </c>
      <c r="S938">
        <v>0.6</v>
      </c>
      <c r="T938">
        <v>0.6</v>
      </c>
      <c r="U938">
        <v>0.879</v>
      </c>
      <c r="V938">
        <v>16</v>
      </c>
      <c r="W938" t="e">
        <f ca="1">Data_Completeness(LifeExpectancyData[[#This Row],[Life expectancy]:[Schooling]])</f>
        <v>#NAME?</v>
      </c>
    </row>
    <row r="939" spans="1:23" x14ac:dyDescent="0.25">
      <c r="A939" t="s">
        <v>704</v>
      </c>
      <c r="B939">
        <v>2008</v>
      </c>
      <c r="C939" t="s">
        <v>643</v>
      </c>
      <c r="D939">
        <v>89</v>
      </c>
      <c r="E939">
        <v>88</v>
      </c>
      <c r="F939">
        <v>3</v>
      </c>
      <c r="G939">
        <v>11.9</v>
      </c>
      <c r="H939">
        <v>7002.7859250000001</v>
      </c>
      <c r="I939">
        <v>47</v>
      </c>
      <c r="J939">
        <v>604</v>
      </c>
      <c r="K939">
        <v>59.1</v>
      </c>
      <c r="L939">
        <v>3</v>
      </c>
      <c r="M939">
        <v>98</v>
      </c>
      <c r="N939">
        <v>1.57</v>
      </c>
      <c r="O939">
        <v>98</v>
      </c>
      <c r="P939">
        <v>0.1</v>
      </c>
      <c r="Q939">
        <v>45413.657099999997</v>
      </c>
      <c r="R939">
        <v>6437499</v>
      </c>
      <c r="S939">
        <v>0.6</v>
      </c>
      <c r="T939">
        <v>0.6</v>
      </c>
      <c r="U939">
        <v>0.877</v>
      </c>
      <c r="V939">
        <v>16.100000000000001</v>
      </c>
      <c r="W939" t="e">
        <f ca="1">Data_Completeness(LifeExpectancyData[[#This Row],[Life expectancy]:[Schooling]])</f>
        <v>#NAME?</v>
      </c>
    </row>
    <row r="940" spans="1:23" x14ac:dyDescent="0.25">
      <c r="A940" t="s">
        <v>704</v>
      </c>
      <c r="B940">
        <v>2007</v>
      </c>
      <c r="C940" t="s">
        <v>643</v>
      </c>
      <c r="D940">
        <v>89</v>
      </c>
      <c r="E940">
        <v>89</v>
      </c>
      <c r="F940">
        <v>3</v>
      </c>
      <c r="G940">
        <v>12.2</v>
      </c>
      <c r="H940">
        <v>64.737148939999997</v>
      </c>
      <c r="I940">
        <v>42</v>
      </c>
      <c r="J940">
        <v>39</v>
      </c>
      <c r="K940">
        <v>58.6</v>
      </c>
      <c r="L940">
        <v>3</v>
      </c>
      <c r="M940">
        <v>99</v>
      </c>
      <c r="N940">
        <v>1.45</v>
      </c>
      <c r="O940">
        <v>98</v>
      </c>
      <c r="P940">
        <v>0.1</v>
      </c>
      <c r="Q940">
        <v>416.58397000000002</v>
      </c>
      <c r="R940">
        <v>6416229</v>
      </c>
      <c r="S940">
        <v>0.6</v>
      </c>
      <c r="T940">
        <v>0.6</v>
      </c>
      <c r="U940">
        <v>0.873</v>
      </c>
      <c r="V940">
        <v>16.100000000000001</v>
      </c>
      <c r="W940" t="e">
        <f ca="1">Data_Completeness(LifeExpectancyData[[#This Row],[Life expectancy]:[Schooling]])</f>
        <v>#NAME?</v>
      </c>
    </row>
    <row r="941" spans="1:23" x14ac:dyDescent="0.25">
      <c r="A941" t="s">
        <v>704</v>
      </c>
      <c r="B941">
        <v>2006</v>
      </c>
      <c r="C941" t="s">
        <v>643</v>
      </c>
      <c r="D941">
        <v>86</v>
      </c>
      <c r="E941">
        <v>92</v>
      </c>
      <c r="F941">
        <v>3</v>
      </c>
      <c r="G941">
        <v>12.4</v>
      </c>
      <c r="H941">
        <v>5689.9919309999996</v>
      </c>
      <c r="I941">
        <v>39</v>
      </c>
      <c r="J941">
        <v>40</v>
      </c>
      <c r="K941">
        <v>58</v>
      </c>
      <c r="L941">
        <v>4</v>
      </c>
      <c r="M941">
        <v>99</v>
      </c>
      <c r="N941">
        <v>1.53</v>
      </c>
      <c r="O941">
        <v>99</v>
      </c>
      <c r="P941">
        <v>0.1</v>
      </c>
      <c r="Q941">
        <v>36544.585299999999</v>
      </c>
      <c r="R941">
        <v>63621376</v>
      </c>
      <c r="S941">
        <v>0.6</v>
      </c>
      <c r="T941">
        <v>0.6</v>
      </c>
      <c r="U941">
        <v>0.87</v>
      </c>
      <c r="V941">
        <v>16.100000000000001</v>
      </c>
      <c r="W941" t="e">
        <f ca="1">Data_Completeness(LifeExpectancyData[[#This Row],[Life expectancy]:[Schooling]])</f>
        <v>#NAME?</v>
      </c>
    </row>
    <row r="942" spans="1:23" x14ac:dyDescent="0.25">
      <c r="A942" t="s">
        <v>704</v>
      </c>
      <c r="B942">
        <v>2005</v>
      </c>
      <c r="C942" t="s">
        <v>643</v>
      </c>
      <c r="D942">
        <v>81</v>
      </c>
      <c r="E942">
        <v>93</v>
      </c>
      <c r="F942">
        <v>3</v>
      </c>
      <c r="G942">
        <v>12.2</v>
      </c>
      <c r="H942">
        <v>5451.7012249999998</v>
      </c>
      <c r="I942">
        <v>35</v>
      </c>
      <c r="J942">
        <v>36</v>
      </c>
      <c r="K942">
        <v>57.5</v>
      </c>
      <c r="L942">
        <v>4</v>
      </c>
      <c r="M942">
        <v>98</v>
      </c>
      <c r="N942">
        <v>1.6</v>
      </c>
      <c r="O942">
        <v>98</v>
      </c>
      <c r="P942">
        <v>0.1</v>
      </c>
      <c r="Q942">
        <v>34879.726329999998</v>
      </c>
      <c r="R942">
        <v>63179356</v>
      </c>
      <c r="S942">
        <v>0.6</v>
      </c>
      <c r="T942">
        <v>0.6</v>
      </c>
      <c r="U942">
        <v>0.86</v>
      </c>
      <c r="V942">
        <v>15.5</v>
      </c>
      <c r="W942" t="e">
        <f ca="1">Data_Completeness(LifeExpectancyData[[#This Row],[Life expectancy]:[Schooling]])</f>
        <v>#NAME?</v>
      </c>
    </row>
    <row r="943" spans="1:23" x14ac:dyDescent="0.25">
      <c r="A943" t="s">
        <v>704</v>
      </c>
      <c r="B943">
        <v>2004</v>
      </c>
      <c r="C943" t="s">
        <v>643</v>
      </c>
      <c r="D943">
        <v>82</v>
      </c>
      <c r="E943">
        <v>94</v>
      </c>
      <c r="F943">
        <v>3</v>
      </c>
      <c r="G943">
        <v>13.18</v>
      </c>
      <c r="H943">
        <v>5291.234786</v>
      </c>
      <c r="I943">
        <v>35</v>
      </c>
      <c r="J943">
        <v>4448</v>
      </c>
      <c r="K943">
        <v>57</v>
      </c>
      <c r="L943">
        <v>4</v>
      </c>
      <c r="M943">
        <v>99</v>
      </c>
      <c r="N943">
        <v>1.53</v>
      </c>
      <c r="O943">
        <v>98</v>
      </c>
      <c r="P943">
        <v>0.1</v>
      </c>
      <c r="Q943">
        <v>33874.742550000003</v>
      </c>
      <c r="R943">
        <v>6274897</v>
      </c>
      <c r="S943">
        <v>0.6</v>
      </c>
      <c r="T943">
        <v>0.6</v>
      </c>
      <c r="U943">
        <v>0.85699999999999998</v>
      </c>
      <c r="V943">
        <v>15.5</v>
      </c>
      <c r="W943" t="e">
        <f ca="1">Data_Completeness(LifeExpectancyData[[#This Row],[Life expectancy]:[Schooling]])</f>
        <v>#NAME?</v>
      </c>
    </row>
    <row r="944" spans="1:23" x14ac:dyDescent="0.25">
      <c r="A944" t="s">
        <v>704</v>
      </c>
      <c r="B944">
        <v>2003</v>
      </c>
      <c r="C944" t="s">
        <v>643</v>
      </c>
      <c r="D944">
        <v>79.3</v>
      </c>
      <c r="E944">
        <v>99</v>
      </c>
      <c r="F944">
        <v>3</v>
      </c>
      <c r="G944">
        <v>13.49</v>
      </c>
      <c r="H944">
        <v>4572.4419630000002</v>
      </c>
      <c r="I944">
        <v>28</v>
      </c>
      <c r="J944">
        <v>0</v>
      </c>
      <c r="K944">
        <v>56.4</v>
      </c>
      <c r="L944">
        <v>4</v>
      </c>
      <c r="M944">
        <v>96</v>
      </c>
      <c r="N944">
        <v>1.43</v>
      </c>
      <c r="O944">
        <v>97</v>
      </c>
      <c r="P944">
        <v>0.1</v>
      </c>
      <c r="Q944">
        <v>29691.18158</v>
      </c>
      <c r="R944">
        <v>62244884</v>
      </c>
      <c r="S944">
        <v>0.6</v>
      </c>
      <c r="T944">
        <v>0.6</v>
      </c>
      <c r="U944">
        <v>0.85199999999999998</v>
      </c>
      <c r="V944">
        <v>15.4</v>
      </c>
      <c r="W944" t="e">
        <f ca="1">Data_Completeness(LifeExpectancyData[[#This Row],[Life expectancy]:[Schooling]])</f>
        <v>#NAME?</v>
      </c>
    </row>
    <row r="945" spans="1:23" x14ac:dyDescent="0.25">
      <c r="A945" t="s">
        <v>704</v>
      </c>
      <c r="B945">
        <v>2002</v>
      </c>
      <c r="C945" t="s">
        <v>643</v>
      </c>
      <c r="D945">
        <v>79.2</v>
      </c>
      <c r="E945">
        <v>11</v>
      </c>
      <c r="F945">
        <v>3</v>
      </c>
      <c r="G945">
        <v>13.78</v>
      </c>
      <c r="H945">
        <v>3779.6552729999999</v>
      </c>
      <c r="I945">
        <v>29</v>
      </c>
      <c r="J945">
        <v>5185</v>
      </c>
      <c r="K945">
        <v>55.8</v>
      </c>
      <c r="L945">
        <v>4</v>
      </c>
      <c r="M945">
        <v>97</v>
      </c>
      <c r="N945">
        <v>1.22</v>
      </c>
      <c r="O945">
        <v>97</v>
      </c>
      <c r="P945">
        <v>0.1</v>
      </c>
      <c r="Q945">
        <v>24275.242600000001</v>
      </c>
      <c r="R945">
        <v>6185267</v>
      </c>
      <c r="S945">
        <v>0.7</v>
      </c>
      <c r="T945">
        <v>0.6</v>
      </c>
      <c r="U945">
        <v>0.85099999999999998</v>
      </c>
      <c r="V945">
        <v>15.5</v>
      </c>
      <c r="W945" t="e">
        <f ca="1">Data_Completeness(LifeExpectancyData[[#This Row],[Life expectancy]:[Schooling]])</f>
        <v>#NAME?</v>
      </c>
    </row>
    <row r="946" spans="1:23" x14ac:dyDescent="0.25">
      <c r="A946" t="s">
        <v>704</v>
      </c>
      <c r="B946">
        <v>2001</v>
      </c>
      <c r="C946" t="s">
        <v>643</v>
      </c>
      <c r="D946">
        <v>79</v>
      </c>
      <c r="E946">
        <v>13</v>
      </c>
      <c r="F946">
        <v>3</v>
      </c>
      <c r="G946">
        <v>13.89</v>
      </c>
      <c r="H946">
        <v>3451.1850789999999</v>
      </c>
      <c r="I946">
        <v>28</v>
      </c>
      <c r="J946">
        <v>0</v>
      </c>
      <c r="K946">
        <v>55.2</v>
      </c>
      <c r="L946">
        <v>4</v>
      </c>
      <c r="M946">
        <v>98</v>
      </c>
      <c r="N946">
        <v>9.89</v>
      </c>
      <c r="O946">
        <v>97</v>
      </c>
      <c r="P946">
        <v>0.1</v>
      </c>
      <c r="Q946">
        <v>22527.317749999998</v>
      </c>
      <c r="R946">
        <v>61357431</v>
      </c>
      <c r="S946">
        <v>0.7</v>
      </c>
      <c r="T946">
        <v>0.6</v>
      </c>
      <c r="U946">
        <v>0.84899999999999998</v>
      </c>
      <c r="V946">
        <v>15.6</v>
      </c>
      <c r="W946" t="e">
        <f ca="1">Data_Completeness(LifeExpectancyData[[#This Row],[Life expectancy]:[Schooling]])</f>
        <v>#NAME?</v>
      </c>
    </row>
    <row r="947" spans="1:23" x14ac:dyDescent="0.25">
      <c r="A947" t="s">
        <v>704</v>
      </c>
      <c r="B947">
        <v>2000</v>
      </c>
      <c r="C947" t="s">
        <v>643</v>
      </c>
      <c r="D947">
        <v>78.8</v>
      </c>
      <c r="E947">
        <v>13</v>
      </c>
      <c r="F947">
        <v>3</v>
      </c>
      <c r="G947">
        <v>13.63</v>
      </c>
      <c r="H947">
        <v>3410.284431</v>
      </c>
      <c r="I947">
        <v>26</v>
      </c>
      <c r="J947">
        <v>10000</v>
      </c>
      <c r="K947">
        <v>54.6</v>
      </c>
      <c r="L947">
        <v>4</v>
      </c>
      <c r="M947">
        <v>98</v>
      </c>
      <c r="N947">
        <v>9.77</v>
      </c>
      <c r="O947">
        <v>97</v>
      </c>
      <c r="P947">
        <v>0.1</v>
      </c>
      <c r="Q947">
        <v>22465.64184</v>
      </c>
      <c r="R947">
        <v>6912498</v>
      </c>
      <c r="S947">
        <v>0.7</v>
      </c>
      <c r="T947">
        <v>0.6</v>
      </c>
      <c r="U947">
        <v>0.84399999999999997</v>
      </c>
      <c r="V947">
        <v>15.7</v>
      </c>
      <c r="W947" t="e">
        <f ca="1">Data_Completeness(LifeExpectancyData[[#This Row],[Life expectancy]:[Schooling]])</f>
        <v>#NAME?</v>
      </c>
    </row>
    <row r="948" spans="1:23" x14ac:dyDescent="0.25">
      <c r="A948" t="s">
        <v>705</v>
      </c>
      <c r="B948">
        <v>2015</v>
      </c>
      <c r="C948" t="s">
        <v>643</v>
      </c>
      <c r="D948">
        <v>66</v>
      </c>
      <c r="E948">
        <v>229</v>
      </c>
      <c r="F948">
        <v>2</v>
      </c>
      <c r="H948">
        <v>0</v>
      </c>
      <c r="I948">
        <v>8</v>
      </c>
      <c r="J948">
        <v>27</v>
      </c>
      <c r="K948">
        <v>36.299999999999997</v>
      </c>
      <c r="L948">
        <v>3</v>
      </c>
      <c r="M948">
        <v>79</v>
      </c>
      <c r="O948">
        <v>8</v>
      </c>
      <c r="P948">
        <v>2.7</v>
      </c>
      <c r="Q948">
        <v>7388.984144</v>
      </c>
      <c r="R948">
        <v>193175</v>
      </c>
      <c r="S948">
        <v>6.1</v>
      </c>
      <c r="T948">
        <v>5.9</v>
      </c>
      <c r="U948">
        <v>0.69399999999999995</v>
      </c>
      <c r="V948">
        <v>12.6</v>
      </c>
      <c r="W948" t="e">
        <f ca="1">Data_Completeness(LifeExpectancyData[[#This Row],[Life expectancy]:[Schooling]])</f>
        <v>#NAME?</v>
      </c>
    </row>
    <row r="949" spans="1:23" x14ac:dyDescent="0.25">
      <c r="A949" t="s">
        <v>705</v>
      </c>
      <c r="B949">
        <v>2014</v>
      </c>
      <c r="C949" t="s">
        <v>643</v>
      </c>
      <c r="D949">
        <v>65.5</v>
      </c>
      <c r="E949">
        <v>237</v>
      </c>
      <c r="F949">
        <v>2</v>
      </c>
      <c r="G949">
        <v>0.01</v>
      </c>
      <c r="H949">
        <v>715.28169390000005</v>
      </c>
      <c r="I949">
        <v>7</v>
      </c>
      <c r="J949">
        <v>33</v>
      </c>
      <c r="K949">
        <v>35.799999999999997</v>
      </c>
      <c r="L949">
        <v>3</v>
      </c>
      <c r="M949">
        <v>68</v>
      </c>
      <c r="N949">
        <v>3.44</v>
      </c>
      <c r="O949">
        <v>7</v>
      </c>
      <c r="P949">
        <v>2.8</v>
      </c>
      <c r="Q949">
        <v>9692.1638739999999</v>
      </c>
      <c r="R949">
        <v>1875713</v>
      </c>
      <c r="S949">
        <v>6.1</v>
      </c>
      <c r="T949">
        <v>6</v>
      </c>
      <c r="U949">
        <v>0.68700000000000006</v>
      </c>
      <c r="V949">
        <v>12.6</v>
      </c>
      <c r="W949" t="e">
        <f ca="1">Data_Completeness(LifeExpectancyData[[#This Row],[Life expectancy]:[Schooling]])</f>
        <v>#NAME?</v>
      </c>
    </row>
    <row r="950" spans="1:23" x14ac:dyDescent="0.25">
      <c r="A950" t="s">
        <v>705</v>
      </c>
      <c r="B950">
        <v>2013</v>
      </c>
      <c r="C950" t="s">
        <v>643</v>
      </c>
      <c r="D950">
        <v>64.599999999999994</v>
      </c>
      <c r="E950">
        <v>255</v>
      </c>
      <c r="F950">
        <v>2</v>
      </c>
      <c r="G950">
        <v>8.86</v>
      </c>
      <c r="H950">
        <v>154.87588790000001</v>
      </c>
      <c r="I950">
        <v>79</v>
      </c>
      <c r="J950">
        <v>122</v>
      </c>
      <c r="K950">
        <v>35.200000000000003</v>
      </c>
      <c r="L950">
        <v>3</v>
      </c>
      <c r="M950">
        <v>77</v>
      </c>
      <c r="N950">
        <v>3.98</v>
      </c>
      <c r="O950">
        <v>79</v>
      </c>
      <c r="P950">
        <v>3.7</v>
      </c>
      <c r="Q950">
        <v>9679.7429950000005</v>
      </c>
      <c r="R950">
        <v>1817271</v>
      </c>
      <c r="S950">
        <v>6.2</v>
      </c>
      <c r="T950">
        <v>6.1</v>
      </c>
      <c r="U950">
        <v>0.67800000000000005</v>
      </c>
      <c r="V950">
        <v>12.5</v>
      </c>
      <c r="W950" t="e">
        <f ca="1">Data_Completeness(LifeExpectancyData[[#This Row],[Life expectancy]:[Schooling]])</f>
        <v>#NAME?</v>
      </c>
    </row>
    <row r="951" spans="1:23" x14ac:dyDescent="0.25">
      <c r="A951" t="s">
        <v>705</v>
      </c>
      <c r="B951">
        <v>2012</v>
      </c>
      <c r="C951" t="s">
        <v>643</v>
      </c>
      <c r="D951">
        <v>63.5</v>
      </c>
      <c r="E951">
        <v>276</v>
      </c>
      <c r="F951">
        <v>2</v>
      </c>
      <c r="G951">
        <v>8.3000000000000007</v>
      </c>
      <c r="H951">
        <v>805.39252839999995</v>
      </c>
      <c r="I951">
        <v>82</v>
      </c>
      <c r="J951">
        <v>2</v>
      </c>
      <c r="K951">
        <v>34.6</v>
      </c>
      <c r="L951">
        <v>3</v>
      </c>
      <c r="M951">
        <v>8</v>
      </c>
      <c r="N951">
        <v>3.13</v>
      </c>
      <c r="O951">
        <v>82</v>
      </c>
      <c r="P951">
        <v>4.9000000000000004</v>
      </c>
      <c r="Q951">
        <v>9774.1811699999998</v>
      </c>
      <c r="R951">
        <v>1756817</v>
      </c>
      <c r="S951">
        <v>6.3</v>
      </c>
      <c r="T951">
        <v>6.2</v>
      </c>
      <c r="U951">
        <v>0.66900000000000004</v>
      </c>
      <c r="V951">
        <v>12.5</v>
      </c>
      <c r="W951" t="e">
        <f ca="1">Data_Completeness(LifeExpectancyData[[#This Row],[Life expectancy]:[Schooling]])</f>
        <v>#NAME?</v>
      </c>
    </row>
    <row r="952" spans="1:23" x14ac:dyDescent="0.25">
      <c r="A952" t="s">
        <v>705</v>
      </c>
      <c r="B952">
        <v>2011</v>
      </c>
      <c r="C952" t="s">
        <v>643</v>
      </c>
      <c r="D952">
        <v>62.8</v>
      </c>
      <c r="E952">
        <v>289</v>
      </c>
      <c r="F952">
        <v>2</v>
      </c>
      <c r="G952">
        <v>8.9</v>
      </c>
      <c r="H952">
        <v>133.52236719999999</v>
      </c>
      <c r="I952">
        <v>75</v>
      </c>
      <c r="J952">
        <v>2</v>
      </c>
      <c r="K952">
        <v>34.1</v>
      </c>
      <c r="L952">
        <v>3</v>
      </c>
      <c r="M952">
        <v>75</v>
      </c>
      <c r="N952">
        <v>3.12</v>
      </c>
      <c r="O952">
        <v>75</v>
      </c>
      <c r="P952">
        <v>6</v>
      </c>
      <c r="Q952">
        <v>1716.2257999999999</v>
      </c>
      <c r="R952">
        <v>169711</v>
      </c>
      <c r="S952">
        <v>6.4</v>
      </c>
      <c r="T952">
        <v>6.3</v>
      </c>
      <c r="U952">
        <v>0.66400000000000003</v>
      </c>
      <c r="V952">
        <v>12.5</v>
      </c>
      <c r="W952" t="e">
        <f ca="1">Data_Completeness(LifeExpectancyData[[#This Row],[Life expectancy]:[Schooling]])</f>
        <v>#NAME?</v>
      </c>
    </row>
    <row r="953" spans="1:23" x14ac:dyDescent="0.25">
      <c r="A953" t="s">
        <v>705</v>
      </c>
      <c r="B953">
        <v>2010</v>
      </c>
      <c r="C953" t="s">
        <v>643</v>
      </c>
      <c r="D953">
        <v>62.3</v>
      </c>
      <c r="E953">
        <v>294</v>
      </c>
      <c r="F953">
        <v>2</v>
      </c>
      <c r="G953">
        <v>8.85</v>
      </c>
      <c r="H953">
        <v>145.31828200000001</v>
      </c>
      <c r="I953">
        <v>67</v>
      </c>
      <c r="J953">
        <v>1</v>
      </c>
      <c r="K953">
        <v>33.5</v>
      </c>
      <c r="L953">
        <v>3</v>
      </c>
      <c r="M953">
        <v>68</v>
      </c>
      <c r="N953">
        <v>3.41</v>
      </c>
      <c r="O953">
        <v>67</v>
      </c>
      <c r="P953">
        <v>7</v>
      </c>
      <c r="Q953">
        <v>8754.1133759999993</v>
      </c>
      <c r="R953">
        <v>16421</v>
      </c>
      <c r="S953">
        <v>6.5</v>
      </c>
      <c r="T953">
        <v>6.4</v>
      </c>
      <c r="U953">
        <v>0.66</v>
      </c>
      <c r="V953">
        <v>12.5</v>
      </c>
      <c r="W953" t="e">
        <f ca="1">Data_Completeness(LifeExpectancyData[[#This Row],[Life expectancy]:[Schooling]])</f>
        <v>#NAME?</v>
      </c>
    </row>
    <row r="954" spans="1:23" x14ac:dyDescent="0.25">
      <c r="A954" t="s">
        <v>705</v>
      </c>
      <c r="B954">
        <v>2009</v>
      </c>
      <c r="C954" t="s">
        <v>643</v>
      </c>
      <c r="D954">
        <v>61.7</v>
      </c>
      <c r="E954">
        <v>31</v>
      </c>
      <c r="F954">
        <v>2</v>
      </c>
      <c r="G954">
        <v>8.64</v>
      </c>
      <c r="H954">
        <v>52.310862759999999</v>
      </c>
      <c r="I954">
        <v>79</v>
      </c>
      <c r="J954">
        <v>0</v>
      </c>
      <c r="K954">
        <v>33</v>
      </c>
      <c r="L954">
        <v>3</v>
      </c>
      <c r="M954">
        <v>74</v>
      </c>
      <c r="N954">
        <v>3.43</v>
      </c>
      <c r="O954">
        <v>76</v>
      </c>
      <c r="P954">
        <v>8</v>
      </c>
      <c r="Q954">
        <v>763.66223000000002</v>
      </c>
      <c r="R954">
        <v>1586754</v>
      </c>
      <c r="S954">
        <v>6.7</v>
      </c>
      <c r="T954">
        <v>6.5</v>
      </c>
      <c r="U954">
        <v>0.65200000000000002</v>
      </c>
      <c r="V954">
        <v>12.4</v>
      </c>
      <c r="W954" t="e">
        <f ca="1">Data_Completeness(LifeExpectancyData[[#This Row],[Life expectancy]:[Schooling]])</f>
        <v>#NAME?</v>
      </c>
    </row>
    <row r="955" spans="1:23" x14ac:dyDescent="0.25">
      <c r="A955" t="s">
        <v>705</v>
      </c>
      <c r="B955">
        <v>2008</v>
      </c>
      <c r="C955" t="s">
        <v>643</v>
      </c>
      <c r="D955">
        <v>61.6</v>
      </c>
      <c r="E955">
        <v>298</v>
      </c>
      <c r="F955">
        <v>2</v>
      </c>
      <c r="G955">
        <v>8.75</v>
      </c>
      <c r="H955">
        <v>11.05422474</v>
      </c>
      <c r="I955">
        <v>82</v>
      </c>
      <c r="J955">
        <v>3</v>
      </c>
      <c r="K955">
        <v>32.4</v>
      </c>
      <c r="L955">
        <v>3</v>
      </c>
      <c r="M955">
        <v>81</v>
      </c>
      <c r="N955">
        <v>2.54</v>
      </c>
      <c r="O955">
        <v>82</v>
      </c>
      <c r="P955">
        <v>8.9</v>
      </c>
      <c r="Q955">
        <v>194.27459999999999</v>
      </c>
      <c r="R955">
        <v>1536411</v>
      </c>
      <c r="S955">
        <v>6.8</v>
      </c>
      <c r="T955">
        <v>6.6</v>
      </c>
      <c r="U955">
        <v>0.65100000000000002</v>
      </c>
      <c r="V955">
        <v>12.4</v>
      </c>
      <c r="W955" t="e">
        <f ca="1">Data_Completeness(LifeExpectancyData[[#This Row],[Life expectancy]:[Schooling]])</f>
        <v>#NAME?</v>
      </c>
    </row>
    <row r="956" spans="1:23" x14ac:dyDescent="0.25">
      <c r="A956" t="s">
        <v>705</v>
      </c>
      <c r="B956">
        <v>2007</v>
      </c>
      <c r="C956" t="s">
        <v>643</v>
      </c>
      <c r="D956">
        <v>61.6</v>
      </c>
      <c r="E956">
        <v>291</v>
      </c>
      <c r="F956">
        <v>2</v>
      </c>
      <c r="G956">
        <v>9.02</v>
      </c>
      <c r="H956">
        <v>545.43895729999997</v>
      </c>
      <c r="I956">
        <v>75</v>
      </c>
      <c r="J956">
        <v>0</v>
      </c>
      <c r="K956">
        <v>31.9</v>
      </c>
      <c r="L956">
        <v>3</v>
      </c>
      <c r="M956">
        <v>78</v>
      </c>
      <c r="N956">
        <v>2.86</v>
      </c>
      <c r="O956">
        <v>81</v>
      </c>
      <c r="P956">
        <v>10</v>
      </c>
      <c r="Q956">
        <v>8352.81711</v>
      </c>
      <c r="R956">
        <v>1489193</v>
      </c>
      <c r="S956">
        <v>6.9</v>
      </c>
      <c r="T956">
        <v>6.8</v>
      </c>
      <c r="U956">
        <v>0.64500000000000002</v>
      </c>
      <c r="V956">
        <v>12.4</v>
      </c>
      <c r="W956" t="e">
        <f ca="1">Data_Completeness(LifeExpectancyData[[#This Row],[Life expectancy]:[Schooling]])</f>
        <v>#NAME?</v>
      </c>
    </row>
    <row r="957" spans="1:23" x14ac:dyDescent="0.25">
      <c r="A957" t="s">
        <v>705</v>
      </c>
      <c r="B957">
        <v>2006</v>
      </c>
      <c r="C957" t="s">
        <v>643</v>
      </c>
      <c r="D957">
        <v>61.4</v>
      </c>
      <c r="E957">
        <v>288</v>
      </c>
      <c r="F957">
        <v>2</v>
      </c>
      <c r="G957">
        <v>8.01</v>
      </c>
      <c r="H957">
        <v>40.537198119999999</v>
      </c>
      <c r="I957">
        <v>52</v>
      </c>
      <c r="J957">
        <v>90</v>
      </c>
      <c r="K957">
        <v>31.4</v>
      </c>
      <c r="L957">
        <v>3</v>
      </c>
      <c r="M957">
        <v>44</v>
      </c>
      <c r="N957">
        <v>2.88</v>
      </c>
      <c r="O957">
        <v>45</v>
      </c>
      <c r="P957">
        <v>10.7</v>
      </c>
      <c r="Q957">
        <v>727.77734499999997</v>
      </c>
      <c r="R957">
        <v>1444844</v>
      </c>
      <c r="S957">
        <v>7.1</v>
      </c>
      <c r="T957">
        <v>6.9</v>
      </c>
      <c r="U957">
        <v>0.64600000000000002</v>
      </c>
      <c r="V957">
        <v>12.4</v>
      </c>
      <c r="W957" t="e">
        <f ca="1">Data_Completeness(LifeExpectancyData[[#This Row],[Life expectancy]:[Schooling]])</f>
        <v>#NAME?</v>
      </c>
    </row>
    <row r="958" spans="1:23" x14ac:dyDescent="0.25">
      <c r="A958" t="s">
        <v>705</v>
      </c>
      <c r="B958">
        <v>2005</v>
      </c>
      <c r="C958" t="s">
        <v>643</v>
      </c>
      <c r="D958">
        <v>65</v>
      </c>
      <c r="E958">
        <v>37</v>
      </c>
      <c r="F958">
        <v>2</v>
      </c>
      <c r="G958">
        <v>7.72</v>
      </c>
      <c r="H958">
        <v>353.24380289999999</v>
      </c>
      <c r="I958">
        <v>28</v>
      </c>
      <c r="J958">
        <v>0</v>
      </c>
      <c r="K958">
        <v>3.8</v>
      </c>
      <c r="L958">
        <v>3</v>
      </c>
      <c r="M958">
        <v>44</v>
      </c>
      <c r="N958">
        <v>2.76</v>
      </c>
      <c r="O958">
        <v>45</v>
      </c>
      <c r="P958">
        <v>10.9</v>
      </c>
      <c r="Q958">
        <v>6741.2939479999995</v>
      </c>
      <c r="R958">
        <v>143126</v>
      </c>
      <c r="S958">
        <v>7.2</v>
      </c>
      <c r="T958">
        <v>7.1</v>
      </c>
      <c r="U958">
        <v>0.64</v>
      </c>
      <c r="V958">
        <v>12.4</v>
      </c>
      <c r="W958" t="e">
        <f ca="1">Data_Completeness(LifeExpectancyData[[#This Row],[Life expectancy]:[Schooling]])</f>
        <v>#NAME?</v>
      </c>
    </row>
    <row r="959" spans="1:23" x14ac:dyDescent="0.25">
      <c r="A959" t="s">
        <v>705</v>
      </c>
      <c r="B959">
        <v>2004</v>
      </c>
      <c r="C959" t="s">
        <v>643</v>
      </c>
      <c r="D959">
        <v>59.7</v>
      </c>
      <c r="E959">
        <v>322</v>
      </c>
      <c r="F959">
        <v>2</v>
      </c>
      <c r="G959">
        <v>8.1300000000000008</v>
      </c>
      <c r="H959">
        <v>443.47506340000001</v>
      </c>
      <c r="J959">
        <v>63</v>
      </c>
      <c r="K959">
        <v>3.3</v>
      </c>
      <c r="L959">
        <v>3</v>
      </c>
      <c r="M959">
        <v>44</v>
      </c>
      <c r="N959">
        <v>3.26</v>
      </c>
      <c r="O959">
        <v>45</v>
      </c>
      <c r="P959">
        <v>11.1</v>
      </c>
      <c r="Q959">
        <v>5685.5777360000002</v>
      </c>
      <c r="R959">
        <v>136425</v>
      </c>
      <c r="S959">
        <v>7.4</v>
      </c>
      <c r="T959">
        <v>7.2</v>
      </c>
      <c r="U959">
        <v>0.64</v>
      </c>
      <c r="V959">
        <v>12.3</v>
      </c>
      <c r="W959" t="e">
        <f ca="1">Data_Completeness(LifeExpectancyData[[#This Row],[Life expectancy]:[Schooling]])</f>
        <v>#NAME?</v>
      </c>
    </row>
    <row r="960" spans="1:23" x14ac:dyDescent="0.25">
      <c r="A960" t="s">
        <v>705</v>
      </c>
      <c r="B960">
        <v>2003</v>
      </c>
      <c r="C960" t="s">
        <v>643</v>
      </c>
      <c r="D960">
        <v>59.7</v>
      </c>
      <c r="E960">
        <v>32</v>
      </c>
      <c r="F960">
        <v>2</v>
      </c>
      <c r="G960">
        <v>6.47</v>
      </c>
      <c r="H960">
        <v>352.23236500000002</v>
      </c>
      <c r="J960">
        <v>0</v>
      </c>
      <c r="K960">
        <v>29.8</v>
      </c>
      <c r="L960">
        <v>3</v>
      </c>
      <c r="M960">
        <v>44</v>
      </c>
      <c r="N960">
        <v>3.48</v>
      </c>
      <c r="O960">
        <v>45</v>
      </c>
      <c r="P960">
        <v>11</v>
      </c>
      <c r="Q960">
        <v>4892.11618</v>
      </c>
      <c r="R960">
        <v>1328146</v>
      </c>
      <c r="S960">
        <v>7.5</v>
      </c>
      <c r="T960">
        <v>7.4</v>
      </c>
      <c r="U960">
        <v>0.63800000000000001</v>
      </c>
      <c r="V960">
        <v>12.3</v>
      </c>
      <c r="W960" t="e">
        <f ca="1">Data_Completeness(LifeExpectancyData[[#This Row],[Life expectancy]:[Schooling]])</f>
        <v>#NAME?</v>
      </c>
    </row>
    <row r="961" spans="1:23" x14ac:dyDescent="0.25">
      <c r="A961" t="s">
        <v>705</v>
      </c>
      <c r="B961">
        <v>2002</v>
      </c>
      <c r="C961" t="s">
        <v>643</v>
      </c>
      <c r="D961">
        <v>59.7</v>
      </c>
      <c r="E961">
        <v>315</v>
      </c>
      <c r="F961">
        <v>2</v>
      </c>
      <c r="G961">
        <v>8.34</v>
      </c>
      <c r="H961">
        <v>22.69039905</v>
      </c>
      <c r="J961">
        <v>110</v>
      </c>
      <c r="K961">
        <v>29.2</v>
      </c>
      <c r="L961">
        <v>3</v>
      </c>
      <c r="M961">
        <v>44</v>
      </c>
      <c r="N961">
        <v>3.22</v>
      </c>
      <c r="O961">
        <v>45</v>
      </c>
      <c r="P961">
        <v>10.7</v>
      </c>
      <c r="Q961">
        <v>412.55270999999999</v>
      </c>
      <c r="R961">
        <v>129449</v>
      </c>
      <c r="S961">
        <v>7.7</v>
      </c>
      <c r="T961">
        <v>7.5</v>
      </c>
      <c r="U961">
        <v>0.63600000000000001</v>
      </c>
      <c r="V961">
        <v>12.3</v>
      </c>
      <c r="W961" t="e">
        <f ca="1">Data_Completeness(LifeExpectancyData[[#This Row],[Life expectancy]:[Schooling]])</f>
        <v>#NAME?</v>
      </c>
    </row>
    <row r="962" spans="1:23" x14ac:dyDescent="0.25">
      <c r="A962" t="s">
        <v>705</v>
      </c>
      <c r="B962">
        <v>2001</v>
      </c>
      <c r="C962" t="s">
        <v>643</v>
      </c>
      <c r="D962">
        <v>59.8</v>
      </c>
      <c r="E962">
        <v>37</v>
      </c>
      <c r="F962">
        <v>2</v>
      </c>
      <c r="G962">
        <v>9.2899999999999991</v>
      </c>
      <c r="H962">
        <v>183.69807779999999</v>
      </c>
      <c r="J962">
        <v>5129</v>
      </c>
      <c r="K962">
        <v>28.7</v>
      </c>
      <c r="L962">
        <v>3</v>
      </c>
      <c r="M962">
        <v>44</v>
      </c>
      <c r="N962">
        <v>3.23</v>
      </c>
      <c r="O962">
        <v>45</v>
      </c>
      <c r="P962">
        <v>10.1</v>
      </c>
      <c r="Q962">
        <v>3976.14887</v>
      </c>
      <c r="R962">
        <v>1262259</v>
      </c>
      <c r="S962">
        <v>7.8</v>
      </c>
      <c r="T962">
        <v>7.7</v>
      </c>
      <c r="U962">
        <v>0.63300000000000001</v>
      </c>
      <c r="V962">
        <v>12.3</v>
      </c>
      <c r="W962" t="e">
        <f ca="1">Data_Completeness(LifeExpectancyData[[#This Row],[Life expectancy]:[Schooling]])</f>
        <v>#NAME?</v>
      </c>
    </row>
    <row r="963" spans="1:23" x14ac:dyDescent="0.25">
      <c r="A963" t="s">
        <v>705</v>
      </c>
      <c r="B963">
        <v>2000</v>
      </c>
      <c r="C963" t="s">
        <v>643</v>
      </c>
      <c r="D963">
        <v>61</v>
      </c>
      <c r="E963">
        <v>296</v>
      </c>
      <c r="F963">
        <v>2</v>
      </c>
      <c r="G963">
        <v>8.8699999999999992</v>
      </c>
      <c r="H963">
        <v>218.1727473</v>
      </c>
      <c r="J963">
        <v>15</v>
      </c>
      <c r="K963">
        <v>28.1</v>
      </c>
      <c r="L963">
        <v>3</v>
      </c>
      <c r="M963">
        <v>44</v>
      </c>
      <c r="N963">
        <v>2.89</v>
      </c>
      <c r="O963">
        <v>45</v>
      </c>
      <c r="P963">
        <v>9.5</v>
      </c>
      <c r="Q963">
        <v>4116.4669299999996</v>
      </c>
      <c r="R963">
        <v>1231122</v>
      </c>
      <c r="S963">
        <v>8</v>
      </c>
      <c r="T963">
        <v>7.8</v>
      </c>
      <c r="U963">
        <v>0.63700000000000001</v>
      </c>
      <c r="V963">
        <v>12.2</v>
      </c>
      <c r="W963" t="e">
        <f ca="1">Data_Completeness(LifeExpectancyData[[#This Row],[Life expectancy]:[Schooling]])</f>
        <v>#NAME?</v>
      </c>
    </row>
    <row r="964" spans="1:23" x14ac:dyDescent="0.25">
      <c r="A964" t="s">
        <v>706</v>
      </c>
      <c r="B964">
        <v>2015</v>
      </c>
      <c r="C964" t="s">
        <v>643</v>
      </c>
      <c r="D964">
        <v>61.1</v>
      </c>
      <c r="E964">
        <v>262</v>
      </c>
      <c r="F964">
        <v>3</v>
      </c>
      <c r="H964">
        <v>0</v>
      </c>
      <c r="I964">
        <v>97</v>
      </c>
      <c r="J964">
        <v>71</v>
      </c>
      <c r="K964">
        <v>27.3</v>
      </c>
      <c r="L964">
        <v>5</v>
      </c>
      <c r="M964">
        <v>96</v>
      </c>
      <c r="O964">
        <v>97</v>
      </c>
      <c r="P964">
        <v>1.7</v>
      </c>
      <c r="S964">
        <v>7.3</v>
      </c>
      <c r="T964">
        <v>7.2</v>
      </c>
      <c r="U964">
        <v>0.45</v>
      </c>
      <c r="V964">
        <v>8.9</v>
      </c>
      <c r="W964" t="e">
        <f ca="1">Data_Completeness(LifeExpectancyData[[#This Row],[Life expectancy]:[Schooling]])</f>
        <v>#NAME?</v>
      </c>
    </row>
    <row r="965" spans="1:23" x14ac:dyDescent="0.25">
      <c r="A965" t="s">
        <v>706</v>
      </c>
      <c r="B965">
        <v>2014</v>
      </c>
      <c r="C965" t="s">
        <v>643</v>
      </c>
      <c r="D965">
        <v>68</v>
      </c>
      <c r="E965">
        <v>266</v>
      </c>
      <c r="F965">
        <v>3</v>
      </c>
      <c r="G965">
        <v>0.01</v>
      </c>
      <c r="H965">
        <v>0</v>
      </c>
      <c r="I965">
        <v>96</v>
      </c>
      <c r="J965">
        <v>1</v>
      </c>
      <c r="K965">
        <v>26.7</v>
      </c>
      <c r="L965">
        <v>5</v>
      </c>
      <c r="M965">
        <v>97</v>
      </c>
      <c r="N965">
        <v>7.34</v>
      </c>
      <c r="O965">
        <v>96</v>
      </c>
      <c r="P965">
        <v>1.7</v>
      </c>
      <c r="S965">
        <v>7.5</v>
      </c>
      <c r="T965">
        <v>7.3</v>
      </c>
      <c r="U965">
        <v>0.44900000000000001</v>
      </c>
      <c r="V965">
        <v>8.9</v>
      </c>
      <c r="W965" t="e">
        <f ca="1">Data_Completeness(LifeExpectancyData[[#This Row],[Life expectancy]:[Schooling]])</f>
        <v>#NAME?</v>
      </c>
    </row>
    <row r="966" spans="1:23" x14ac:dyDescent="0.25">
      <c r="A966" t="s">
        <v>706</v>
      </c>
      <c r="B966">
        <v>2013</v>
      </c>
      <c r="C966" t="s">
        <v>643</v>
      </c>
      <c r="D966">
        <v>66</v>
      </c>
      <c r="E966">
        <v>266</v>
      </c>
      <c r="F966">
        <v>3</v>
      </c>
      <c r="G966">
        <v>0.01</v>
      </c>
      <c r="H966">
        <v>0</v>
      </c>
      <c r="I966">
        <v>97</v>
      </c>
      <c r="J966">
        <v>0</v>
      </c>
      <c r="K966">
        <v>26</v>
      </c>
      <c r="L966">
        <v>5</v>
      </c>
      <c r="M966">
        <v>96</v>
      </c>
      <c r="N966">
        <v>6.49</v>
      </c>
      <c r="O966">
        <v>97</v>
      </c>
      <c r="P966">
        <v>1.6</v>
      </c>
      <c r="S966">
        <v>7.6</v>
      </c>
      <c r="T966">
        <v>7.5</v>
      </c>
      <c r="U966">
        <v>0.44500000000000001</v>
      </c>
      <c r="V966">
        <v>8.9</v>
      </c>
      <c r="W966" t="e">
        <f ca="1">Data_Completeness(LifeExpectancyData[[#This Row],[Life expectancy]:[Schooling]])</f>
        <v>#NAME?</v>
      </c>
    </row>
    <row r="967" spans="1:23" x14ac:dyDescent="0.25">
      <c r="A967" t="s">
        <v>706</v>
      </c>
      <c r="B967">
        <v>2012</v>
      </c>
      <c r="C967" t="s">
        <v>643</v>
      </c>
      <c r="D967">
        <v>62</v>
      </c>
      <c r="E967">
        <v>269</v>
      </c>
      <c r="F967">
        <v>3</v>
      </c>
      <c r="G967">
        <v>0.01</v>
      </c>
      <c r="H967">
        <v>0</v>
      </c>
      <c r="I967">
        <v>98</v>
      </c>
      <c r="J967">
        <v>0</v>
      </c>
      <c r="K967">
        <v>25.4</v>
      </c>
      <c r="L967">
        <v>5</v>
      </c>
      <c r="M967">
        <v>98</v>
      </c>
      <c r="N967">
        <v>6.12</v>
      </c>
      <c r="O967">
        <v>98</v>
      </c>
      <c r="P967">
        <v>1.4</v>
      </c>
      <c r="S967">
        <v>7.8</v>
      </c>
      <c r="T967">
        <v>7.7</v>
      </c>
      <c r="U967">
        <v>0.44</v>
      </c>
      <c r="V967">
        <v>8.8000000000000007</v>
      </c>
      <c r="W967" t="e">
        <f ca="1">Data_Completeness(LifeExpectancyData[[#This Row],[Life expectancy]:[Schooling]])</f>
        <v>#NAME?</v>
      </c>
    </row>
    <row r="968" spans="1:23" x14ac:dyDescent="0.25">
      <c r="A968" t="s">
        <v>706</v>
      </c>
      <c r="B968">
        <v>2011</v>
      </c>
      <c r="C968" t="s">
        <v>643</v>
      </c>
      <c r="D968">
        <v>59.8</v>
      </c>
      <c r="E968">
        <v>277</v>
      </c>
      <c r="F968">
        <v>3</v>
      </c>
      <c r="G968">
        <v>3.41</v>
      </c>
      <c r="H968">
        <v>0</v>
      </c>
      <c r="I968">
        <v>96</v>
      </c>
      <c r="J968">
        <v>0</v>
      </c>
      <c r="K968">
        <v>24.8</v>
      </c>
      <c r="L968">
        <v>5</v>
      </c>
      <c r="M968">
        <v>95</v>
      </c>
      <c r="N968">
        <v>6.24</v>
      </c>
      <c r="O968">
        <v>96</v>
      </c>
      <c r="P968">
        <v>1.8</v>
      </c>
      <c r="S968">
        <v>8</v>
      </c>
      <c r="T968">
        <v>7.9</v>
      </c>
      <c r="U968">
        <v>0.441</v>
      </c>
      <c r="V968">
        <v>8.6999999999999993</v>
      </c>
      <c r="W968" t="e">
        <f ca="1">Data_Completeness(LifeExpectancyData[[#This Row],[Life expectancy]:[Schooling]])</f>
        <v>#NAME?</v>
      </c>
    </row>
    <row r="969" spans="1:23" x14ac:dyDescent="0.25">
      <c r="A969" t="s">
        <v>706</v>
      </c>
      <c r="B969">
        <v>2010</v>
      </c>
      <c r="C969" t="s">
        <v>643</v>
      </c>
      <c r="D969">
        <v>59.3</v>
      </c>
      <c r="E969">
        <v>284</v>
      </c>
      <c r="F969">
        <v>3</v>
      </c>
      <c r="G969">
        <v>3.48</v>
      </c>
      <c r="H969">
        <v>0</v>
      </c>
      <c r="I969">
        <v>97</v>
      </c>
      <c r="J969">
        <v>2</v>
      </c>
      <c r="K969">
        <v>24.1</v>
      </c>
      <c r="L969">
        <v>6</v>
      </c>
      <c r="M969">
        <v>97</v>
      </c>
      <c r="N969">
        <v>5.75</v>
      </c>
      <c r="O969">
        <v>97</v>
      </c>
      <c r="P969">
        <v>2.1</v>
      </c>
      <c r="S969">
        <v>8.1999999999999993</v>
      </c>
      <c r="T969">
        <v>8.1</v>
      </c>
      <c r="U969">
        <v>0.439</v>
      </c>
      <c r="V969">
        <v>8.8000000000000007</v>
      </c>
      <c r="W969" t="e">
        <f ca="1">Data_Completeness(LifeExpectancyData[[#This Row],[Life expectancy]:[Schooling]])</f>
        <v>#NAME?</v>
      </c>
    </row>
    <row r="970" spans="1:23" x14ac:dyDescent="0.25">
      <c r="A970" t="s">
        <v>706</v>
      </c>
      <c r="B970">
        <v>2009</v>
      </c>
      <c r="C970" t="s">
        <v>643</v>
      </c>
      <c r="D970">
        <v>59</v>
      </c>
      <c r="E970">
        <v>286</v>
      </c>
      <c r="F970">
        <v>3</v>
      </c>
      <c r="G970">
        <v>2.99</v>
      </c>
      <c r="H970">
        <v>0</v>
      </c>
      <c r="I970">
        <v>97</v>
      </c>
      <c r="J970">
        <v>0</v>
      </c>
      <c r="K970">
        <v>23.5</v>
      </c>
      <c r="L970">
        <v>6</v>
      </c>
      <c r="M970">
        <v>97</v>
      </c>
      <c r="N970">
        <v>5.85</v>
      </c>
      <c r="O970">
        <v>98</v>
      </c>
      <c r="P970">
        <v>2.7</v>
      </c>
      <c r="S970">
        <v>8.4</v>
      </c>
      <c r="T970">
        <v>8.3000000000000007</v>
      </c>
      <c r="U970">
        <v>0.434</v>
      </c>
      <c r="V970">
        <v>8.9</v>
      </c>
      <c r="W970" t="e">
        <f ca="1">Data_Completeness(LifeExpectancyData[[#This Row],[Life expectancy]:[Schooling]])</f>
        <v>#NAME?</v>
      </c>
    </row>
    <row r="971" spans="1:23" x14ac:dyDescent="0.25">
      <c r="A971" t="s">
        <v>706</v>
      </c>
      <c r="B971">
        <v>2008</v>
      </c>
      <c r="C971" t="s">
        <v>643</v>
      </c>
      <c r="D971">
        <v>58.7</v>
      </c>
      <c r="E971">
        <v>287</v>
      </c>
      <c r="F971">
        <v>3</v>
      </c>
      <c r="G971">
        <v>2.79</v>
      </c>
      <c r="H971">
        <v>0</v>
      </c>
      <c r="I971">
        <v>98</v>
      </c>
      <c r="J971">
        <v>0</v>
      </c>
      <c r="K971">
        <v>22.8</v>
      </c>
      <c r="L971">
        <v>6</v>
      </c>
      <c r="M971">
        <v>96</v>
      </c>
      <c r="N971">
        <v>5.95</v>
      </c>
      <c r="O971">
        <v>96</v>
      </c>
      <c r="P971">
        <v>3</v>
      </c>
      <c r="S971">
        <v>8.6</v>
      </c>
      <c r="T971">
        <v>8.5</v>
      </c>
      <c r="U971">
        <v>0.42599999999999999</v>
      </c>
      <c r="V971">
        <v>8.6</v>
      </c>
      <c r="W971" t="e">
        <f ca="1">Data_Completeness(LifeExpectancyData[[#This Row],[Life expectancy]:[Schooling]])</f>
        <v>#NAME?</v>
      </c>
    </row>
    <row r="972" spans="1:23" x14ac:dyDescent="0.25">
      <c r="A972" t="s">
        <v>706</v>
      </c>
      <c r="B972">
        <v>2007</v>
      </c>
      <c r="C972" t="s">
        <v>643</v>
      </c>
      <c r="D972">
        <v>58.5</v>
      </c>
      <c r="E972">
        <v>288</v>
      </c>
      <c r="F972">
        <v>3</v>
      </c>
      <c r="G972">
        <v>2.64</v>
      </c>
      <c r="H972">
        <v>0</v>
      </c>
      <c r="I972">
        <v>97</v>
      </c>
      <c r="J972">
        <v>0</v>
      </c>
      <c r="K972">
        <v>22.2</v>
      </c>
      <c r="L972">
        <v>6</v>
      </c>
      <c r="M972">
        <v>94</v>
      </c>
      <c r="N972">
        <v>5.76</v>
      </c>
      <c r="O972">
        <v>95</v>
      </c>
      <c r="P972">
        <v>3.1</v>
      </c>
      <c r="S972">
        <v>8.8000000000000007</v>
      </c>
      <c r="T972">
        <v>8.6999999999999993</v>
      </c>
      <c r="U972">
        <v>0.42</v>
      </c>
      <c r="V972">
        <v>8.4</v>
      </c>
      <c r="W972" t="e">
        <f ca="1">Data_Completeness(LifeExpectancyData[[#This Row],[Life expectancy]:[Schooling]])</f>
        <v>#NAME?</v>
      </c>
    </row>
    <row r="973" spans="1:23" x14ac:dyDescent="0.25">
      <c r="A973" t="s">
        <v>706</v>
      </c>
      <c r="B973">
        <v>2006</v>
      </c>
      <c r="C973" t="s">
        <v>643</v>
      </c>
      <c r="D973">
        <v>58.2</v>
      </c>
      <c r="E973">
        <v>288</v>
      </c>
      <c r="F973">
        <v>3</v>
      </c>
      <c r="G973">
        <v>2.93</v>
      </c>
      <c r="H973">
        <v>0</v>
      </c>
      <c r="I973">
        <v>95</v>
      </c>
      <c r="J973">
        <v>0</v>
      </c>
      <c r="K973">
        <v>21.5</v>
      </c>
      <c r="L973">
        <v>6</v>
      </c>
      <c r="M973">
        <v>94</v>
      </c>
      <c r="N973">
        <v>5.52</v>
      </c>
      <c r="O973">
        <v>95</v>
      </c>
      <c r="P973">
        <v>3</v>
      </c>
      <c r="S973">
        <v>9</v>
      </c>
      <c r="T973">
        <v>8.9</v>
      </c>
      <c r="U973">
        <v>0.41499999999999998</v>
      </c>
      <c r="V973">
        <v>8.1</v>
      </c>
      <c r="W973" t="e">
        <f ca="1">Data_Completeness(LifeExpectancyData[[#This Row],[Life expectancy]:[Schooling]])</f>
        <v>#NAME?</v>
      </c>
    </row>
    <row r="974" spans="1:23" x14ac:dyDescent="0.25">
      <c r="A974" t="s">
        <v>706</v>
      </c>
      <c r="B974">
        <v>2005</v>
      </c>
      <c r="C974" t="s">
        <v>643</v>
      </c>
      <c r="D974">
        <v>57.7</v>
      </c>
      <c r="E974">
        <v>294</v>
      </c>
      <c r="F974">
        <v>3</v>
      </c>
      <c r="G974">
        <v>2.2599999999999998</v>
      </c>
      <c r="H974">
        <v>0</v>
      </c>
      <c r="I974">
        <v>95</v>
      </c>
      <c r="J974">
        <v>0</v>
      </c>
      <c r="K974">
        <v>2.9</v>
      </c>
      <c r="L974">
        <v>6</v>
      </c>
      <c r="M974">
        <v>94</v>
      </c>
      <c r="N974">
        <v>4.97</v>
      </c>
      <c r="O974">
        <v>95</v>
      </c>
      <c r="P974">
        <v>3</v>
      </c>
      <c r="S974">
        <v>9.1999999999999993</v>
      </c>
      <c r="T974">
        <v>9.1</v>
      </c>
      <c r="U974">
        <v>0.41199999999999998</v>
      </c>
      <c r="V974">
        <v>7.8</v>
      </c>
      <c r="W974" t="e">
        <f ca="1">Data_Completeness(LifeExpectancyData[[#This Row],[Life expectancy]:[Schooling]])</f>
        <v>#NAME?</v>
      </c>
    </row>
    <row r="975" spans="1:23" x14ac:dyDescent="0.25">
      <c r="A975" t="s">
        <v>706</v>
      </c>
      <c r="B975">
        <v>2004</v>
      </c>
      <c r="C975" t="s">
        <v>643</v>
      </c>
      <c r="D975">
        <v>57.3</v>
      </c>
      <c r="E975">
        <v>296</v>
      </c>
      <c r="F975">
        <v>3</v>
      </c>
      <c r="G975">
        <v>2.5099999999999998</v>
      </c>
      <c r="H975">
        <v>0</v>
      </c>
      <c r="I975">
        <v>95</v>
      </c>
      <c r="J975">
        <v>0</v>
      </c>
      <c r="K975">
        <v>2.2999999999999998</v>
      </c>
      <c r="L975">
        <v>6</v>
      </c>
      <c r="M975">
        <v>88</v>
      </c>
      <c r="N975">
        <v>4.3499999999999996</v>
      </c>
      <c r="O975">
        <v>87</v>
      </c>
      <c r="P975">
        <v>2.9</v>
      </c>
      <c r="S975">
        <v>9.4</v>
      </c>
      <c r="T975">
        <v>9.3000000000000007</v>
      </c>
      <c r="U975">
        <v>0.40400000000000003</v>
      </c>
      <c r="V975">
        <v>7.6</v>
      </c>
      <c r="W975" t="e">
        <f ca="1">Data_Completeness(LifeExpectancyData[[#This Row],[Life expectancy]:[Schooling]])</f>
        <v>#NAME?</v>
      </c>
    </row>
    <row r="976" spans="1:23" x14ac:dyDescent="0.25">
      <c r="A976" t="s">
        <v>706</v>
      </c>
      <c r="B976">
        <v>2003</v>
      </c>
      <c r="C976" t="s">
        <v>643</v>
      </c>
      <c r="D976">
        <v>57</v>
      </c>
      <c r="E976">
        <v>297</v>
      </c>
      <c r="F976">
        <v>3</v>
      </c>
      <c r="G976">
        <v>2.4700000000000002</v>
      </c>
      <c r="H976">
        <v>0</v>
      </c>
      <c r="I976">
        <v>94</v>
      </c>
      <c r="J976">
        <v>119</v>
      </c>
      <c r="K976">
        <v>19.7</v>
      </c>
      <c r="L976">
        <v>6</v>
      </c>
      <c r="M976">
        <v>87</v>
      </c>
      <c r="N976">
        <v>4.22</v>
      </c>
      <c r="O976">
        <v>87</v>
      </c>
      <c r="P976">
        <v>2.7</v>
      </c>
      <c r="S976">
        <v>9.6</v>
      </c>
      <c r="T976">
        <v>9.6</v>
      </c>
      <c r="U976">
        <v>0.39500000000000002</v>
      </c>
      <c r="V976">
        <v>7.3</v>
      </c>
      <c r="W976" t="e">
        <f ca="1">Data_Completeness(LifeExpectancyData[[#This Row],[Life expectancy]:[Schooling]])</f>
        <v>#NAME?</v>
      </c>
    </row>
    <row r="977" spans="1:23" x14ac:dyDescent="0.25">
      <c r="A977" t="s">
        <v>706</v>
      </c>
      <c r="B977">
        <v>2002</v>
      </c>
      <c r="C977" t="s">
        <v>643</v>
      </c>
      <c r="D977">
        <v>56.6</v>
      </c>
      <c r="E977">
        <v>298</v>
      </c>
      <c r="F977">
        <v>3</v>
      </c>
      <c r="G977">
        <v>2.08</v>
      </c>
      <c r="H977">
        <v>0</v>
      </c>
      <c r="I977">
        <v>92</v>
      </c>
      <c r="J977">
        <v>32</v>
      </c>
      <c r="K977">
        <v>19.100000000000001</v>
      </c>
      <c r="L977">
        <v>6</v>
      </c>
      <c r="M977">
        <v>86</v>
      </c>
      <c r="N977">
        <v>3.75</v>
      </c>
      <c r="O977">
        <v>87</v>
      </c>
      <c r="P977">
        <v>2.5</v>
      </c>
      <c r="S977">
        <v>9.8000000000000007</v>
      </c>
      <c r="T977">
        <v>9.8000000000000007</v>
      </c>
      <c r="U977">
        <v>0.39200000000000002</v>
      </c>
      <c r="V977">
        <v>7</v>
      </c>
      <c r="W977" t="e">
        <f ca="1">Data_Completeness(LifeExpectancyData[[#This Row],[Life expectancy]:[Schooling]])</f>
        <v>#NAME?</v>
      </c>
    </row>
    <row r="978" spans="1:23" x14ac:dyDescent="0.25">
      <c r="A978" t="s">
        <v>706</v>
      </c>
      <c r="B978">
        <v>2001</v>
      </c>
      <c r="C978" t="s">
        <v>643</v>
      </c>
      <c r="D978">
        <v>56.3</v>
      </c>
      <c r="E978">
        <v>3</v>
      </c>
      <c r="F978">
        <v>3</v>
      </c>
      <c r="G978">
        <v>2.25</v>
      </c>
      <c r="H978">
        <v>0</v>
      </c>
      <c r="I978">
        <v>91</v>
      </c>
      <c r="J978">
        <v>99</v>
      </c>
      <c r="K978">
        <v>18.5</v>
      </c>
      <c r="L978">
        <v>6</v>
      </c>
      <c r="M978">
        <v>85</v>
      </c>
      <c r="N978">
        <v>3.71</v>
      </c>
      <c r="O978">
        <v>87</v>
      </c>
      <c r="P978">
        <v>2.2999999999999998</v>
      </c>
      <c r="S978">
        <v>1</v>
      </c>
      <c r="T978">
        <v>1</v>
      </c>
      <c r="U978">
        <v>0.38400000000000001</v>
      </c>
      <c r="V978">
        <v>6.8</v>
      </c>
      <c r="W978" t="e">
        <f ca="1">Data_Completeness(LifeExpectancyData[[#This Row],[Life expectancy]:[Schooling]])</f>
        <v>#NAME?</v>
      </c>
    </row>
    <row r="979" spans="1:23" x14ac:dyDescent="0.25">
      <c r="A979" t="s">
        <v>706</v>
      </c>
      <c r="B979">
        <v>2000</v>
      </c>
      <c r="C979" t="s">
        <v>643</v>
      </c>
      <c r="D979">
        <v>55.9</v>
      </c>
      <c r="E979">
        <v>33</v>
      </c>
      <c r="F979">
        <v>3</v>
      </c>
      <c r="G979">
        <v>2.1800000000000002</v>
      </c>
      <c r="H979">
        <v>0</v>
      </c>
      <c r="I979">
        <v>91</v>
      </c>
      <c r="J979">
        <v>336</v>
      </c>
      <c r="K979">
        <v>18</v>
      </c>
      <c r="L979">
        <v>6</v>
      </c>
      <c r="M979">
        <v>84</v>
      </c>
      <c r="N979">
        <v>3.61</v>
      </c>
      <c r="O979">
        <v>8</v>
      </c>
      <c r="P979">
        <v>2</v>
      </c>
      <c r="S979">
        <v>1.2</v>
      </c>
      <c r="T979">
        <v>1.2</v>
      </c>
      <c r="U979">
        <v>0.377</v>
      </c>
      <c r="V979">
        <v>6.5</v>
      </c>
      <c r="W979" t="e">
        <f ca="1">Data_Completeness(LifeExpectancyData[[#This Row],[Life expectancy]:[Schooling]])</f>
        <v>#NAME?</v>
      </c>
    </row>
    <row r="980" spans="1:23" x14ac:dyDescent="0.25">
      <c r="A980" t="s">
        <v>707</v>
      </c>
      <c r="B980">
        <v>2015</v>
      </c>
      <c r="C980" t="s">
        <v>643</v>
      </c>
      <c r="D980">
        <v>74.400000000000006</v>
      </c>
      <c r="E980">
        <v>129</v>
      </c>
      <c r="F980">
        <v>1</v>
      </c>
      <c r="H980">
        <v>0</v>
      </c>
      <c r="I980">
        <v>94</v>
      </c>
      <c r="J980">
        <v>431</v>
      </c>
      <c r="K980">
        <v>56.2</v>
      </c>
      <c r="L980">
        <v>1</v>
      </c>
      <c r="M980">
        <v>91</v>
      </c>
      <c r="O980">
        <v>94</v>
      </c>
      <c r="P980">
        <v>0.1</v>
      </c>
      <c r="Q980">
        <v>3764.64912</v>
      </c>
      <c r="R980">
        <v>37171</v>
      </c>
      <c r="S980">
        <v>2.7</v>
      </c>
      <c r="T980">
        <v>2.8</v>
      </c>
      <c r="U980">
        <v>0.76800000000000002</v>
      </c>
      <c r="V980">
        <v>13.9</v>
      </c>
      <c r="W980" t="e">
        <f ca="1">Data_Completeness(LifeExpectancyData[[#This Row],[Life expectancy]:[Schooling]])</f>
        <v>#NAME?</v>
      </c>
    </row>
    <row r="981" spans="1:23" x14ac:dyDescent="0.25">
      <c r="A981" t="s">
        <v>707</v>
      </c>
      <c r="B981">
        <v>2014</v>
      </c>
      <c r="C981" t="s">
        <v>643</v>
      </c>
      <c r="D981">
        <v>74.5</v>
      </c>
      <c r="E981">
        <v>125</v>
      </c>
      <c r="F981">
        <v>1</v>
      </c>
      <c r="G981">
        <v>6.13</v>
      </c>
      <c r="H981">
        <v>221.48287500000001</v>
      </c>
      <c r="I981">
        <v>91</v>
      </c>
      <c r="J981">
        <v>3188</v>
      </c>
      <c r="K981">
        <v>55.3</v>
      </c>
      <c r="L981">
        <v>1</v>
      </c>
      <c r="M981">
        <v>91</v>
      </c>
      <c r="N981">
        <v>7.42</v>
      </c>
      <c r="O981">
        <v>91</v>
      </c>
      <c r="P981">
        <v>0.1</v>
      </c>
      <c r="Q981">
        <v>4429.6575000000003</v>
      </c>
      <c r="R981">
        <v>3727</v>
      </c>
      <c r="S981">
        <v>2.7</v>
      </c>
      <c r="T981">
        <v>2.8</v>
      </c>
      <c r="U981">
        <v>0.75900000000000001</v>
      </c>
      <c r="V981">
        <v>13.5</v>
      </c>
      <c r="W981" t="e">
        <f ca="1">Data_Completeness(LifeExpectancyData[[#This Row],[Life expectancy]:[Schooling]])</f>
        <v>#NAME?</v>
      </c>
    </row>
    <row r="982" spans="1:23" x14ac:dyDescent="0.25">
      <c r="A982" t="s">
        <v>707</v>
      </c>
      <c r="B982">
        <v>2013</v>
      </c>
      <c r="C982" t="s">
        <v>643</v>
      </c>
      <c r="D982">
        <v>74.5</v>
      </c>
      <c r="E982">
        <v>128</v>
      </c>
      <c r="F982">
        <v>1</v>
      </c>
      <c r="G982">
        <v>5.91</v>
      </c>
      <c r="H982">
        <v>180.37870340000001</v>
      </c>
      <c r="I982">
        <v>96</v>
      </c>
      <c r="J982">
        <v>7872</v>
      </c>
      <c r="K982">
        <v>54.4</v>
      </c>
      <c r="L982">
        <v>1</v>
      </c>
      <c r="M982">
        <v>94</v>
      </c>
      <c r="N982">
        <v>7.25</v>
      </c>
      <c r="O982">
        <v>93</v>
      </c>
      <c r="P982">
        <v>0.1</v>
      </c>
      <c r="Q982">
        <v>4274.3768570000002</v>
      </c>
      <c r="R982">
        <v>3776</v>
      </c>
      <c r="S982">
        <v>2.7</v>
      </c>
      <c r="T982">
        <v>2.8</v>
      </c>
      <c r="U982">
        <v>0.755</v>
      </c>
      <c r="V982">
        <v>13.5</v>
      </c>
      <c r="W982" t="e">
        <f ca="1">Data_Completeness(LifeExpectancyData[[#This Row],[Life expectancy]:[Schooling]])</f>
        <v>#NAME?</v>
      </c>
    </row>
    <row r="983" spans="1:23" x14ac:dyDescent="0.25">
      <c r="A983" t="s">
        <v>707</v>
      </c>
      <c r="B983">
        <v>2012</v>
      </c>
      <c r="C983" t="s">
        <v>643</v>
      </c>
      <c r="D983">
        <v>74.2</v>
      </c>
      <c r="E983">
        <v>13</v>
      </c>
      <c r="F983">
        <v>1</v>
      </c>
      <c r="G983">
        <v>7.71</v>
      </c>
      <c r="H983">
        <v>158.25760249999999</v>
      </c>
      <c r="I983">
        <v>92</v>
      </c>
      <c r="J983">
        <v>31</v>
      </c>
      <c r="K983">
        <v>53.6</v>
      </c>
      <c r="L983">
        <v>1</v>
      </c>
      <c r="M983">
        <v>93</v>
      </c>
      <c r="N983">
        <v>8.57</v>
      </c>
      <c r="O983">
        <v>92</v>
      </c>
      <c r="P983">
        <v>0.1</v>
      </c>
      <c r="Q983">
        <v>4142.8691749999998</v>
      </c>
      <c r="R983">
        <v>3825</v>
      </c>
      <c r="S983">
        <v>2.6</v>
      </c>
      <c r="T983">
        <v>2.8</v>
      </c>
      <c r="U983">
        <v>0.749</v>
      </c>
      <c r="V983">
        <v>13.4</v>
      </c>
      <c r="W983" t="e">
        <f ca="1">Data_Completeness(LifeExpectancyData[[#This Row],[Life expectancy]:[Schooling]])</f>
        <v>#NAME?</v>
      </c>
    </row>
    <row r="984" spans="1:23" x14ac:dyDescent="0.25">
      <c r="A984" t="s">
        <v>707</v>
      </c>
      <c r="B984">
        <v>2011</v>
      </c>
      <c r="C984" t="s">
        <v>643</v>
      </c>
      <c r="D984">
        <v>73.900000000000006</v>
      </c>
      <c r="E984">
        <v>127</v>
      </c>
      <c r="F984">
        <v>1</v>
      </c>
      <c r="G984">
        <v>8.14</v>
      </c>
      <c r="H984">
        <v>198.94875999999999</v>
      </c>
      <c r="I984">
        <v>89</v>
      </c>
      <c r="J984">
        <v>64</v>
      </c>
      <c r="K984">
        <v>52.8</v>
      </c>
      <c r="L984">
        <v>1</v>
      </c>
      <c r="M984">
        <v>88</v>
      </c>
      <c r="N984">
        <v>9.3800000000000008</v>
      </c>
      <c r="O984">
        <v>94</v>
      </c>
      <c r="P984">
        <v>0.1</v>
      </c>
      <c r="Q984">
        <v>3725.6322100000002</v>
      </c>
      <c r="R984">
        <v>3875</v>
      </c>
      <c r="S984">
        <v>2.6</v>
      </c>
      <c r="T984">
        <v>2.8</v>
      </c>
      <c r="U984">
        <v>0.74199999999999999</v>
      </c>
      <c r="V984">
        <v>13.3</v>
      </c>
      <c r="W984" t="e">
        <f ca="1">Data_Completeness(LifeExpectancyData[[#This Row],[Life expectancy]:[Schooling]])</f>
        <v>#NAME?</v>
      </c>
    </row>
    <row r="985" spans="1:23" x14ac:dyDescent="0.25">
      <c r="A985" t="s">
        <v>707</v>
      </c>
      <c r="B985">
        <v>2010</v>
      </c>
      <c r="C985" t="s">
        <v>643</v>
      </c>
      <c r="D985">
        <v>73.8</v>
      </c>
      <c r="E985">
        <v>132</v>
      </c>
      <c r="F985">
        <v>1</v>
      </c>
      <c r="G985">
        <v>7.24</v>
      </c>
      <c r="H985">
        <v>194.1732658</v>
      </c>
      <c r="I985">
        <v>95</v>
      </c>
      <c r="J985">
        <v>22</v>
      </c>
      <c r="K985">
        <v>52</v>
      </c>
      <c r="L985">
        <v>1</v>
      </c>
      <c r="M985">
        <v>88</v>
      </c>
      <c r="N985">
        <v>1.5</v>
      </c>
      <c r="O985">
        <v>92</v>
      </c>
      <c r="P985">
        <v>0.1</v>
      </c>
      <c r="Q985">
        <v>2964.4773399999999</v>
      </c>
      <c r="R985">
        <v>3926</v>
      </c>
      <c r="S985">
        <v>2.6</v>
      </c>
      <c r="T985">
        <v>2.8</v>
      </c>
      <c r="U985">
        <v>0.73799999999999999</v>
      </c>
      <c r="V985">
        <v>13.3</v>
      </c>
      <c r="W985" t="e">
        <f ca="1">Data_Completeness(LifeExpectancyData[[#This Row],[Life expectancy]:[Schooling]])</f>
        <v>#NAME?</v>
      </c>
    </row>
    <row r="986" spans="1:23" x14ac:dyDescent="0.25">
      <c r="A986" t="s">
        <v>707</v>
      </c>
      <c r="B986">
        <v>2009</v>
      </c>
      <c r="C986" t="s">
        <v>643</v>
      </c>
      <c r="D986">
        <v>73.2</v>
      </c>
      <c r="E986">
        <v>133</v>
      </c>
      <c r="F986">
        <v>1</v>
      </c>
      <c r="G986">
        <v>6.66</v>
      </c>
      <c r="H986">
        <v>18.5314303</v>
      </c>
      <c r="I986">
        <v>54</v>
      </c>
      <c r="J986">
        <v>23</v>
      </c>
      <c r="K986">
        <v>51.3</v>
      </c>
      <c r="L986">
        <v>1</v>
      </c>
      <c r="M986">
        <v>93</v>
      </c>
      <c r="N986">
        <v>1.19</v>
      </c>
      <c r="O986">
        <v>88</v>
      </c>
      <c r="P986">
        <v>0.1</v>
      </c>
      <c r="Q986">
        <v>276.58851199999998</v>
      </c>
      <c r="R986">
        <v>3978</v>
      </c>
      <c r="S986">
        <v>2.6</v>
      </c>
      <c r="T986">
        <v>2.8</v>
      </c>
      <c r="U986">
        <v>0.73399999999999999</v>
      </c>
      <c r="V986">
        <v>12.8</v>
      </c>
      <c r="W986" t="e">
        <f ca="1">Data_Completeness(LifeExpectancyData[[#This Row],[Life expectancy]:[Schooling]])</f>
        <v>#NAME?</v>
      </c>
    </row>
    <row r="987" spans="1:23" x14ac:dyDescent="0.25">
      <c r="A987" t="s">
        <v>707</v>
      </c>
      <c r="B987">
        <v>2008</v>
      </c>
      <c r="C987" t="s">
        <v>643</v>
      </c>
      <c r="D987">
        <v>73.900000000000006</v>
      </c>
      <c r="E987">
        <v>128</v>
      </c>
      <c r="F987">
        <v>1</v>
      </c>
      <c r="G987">
        <v>7.17</v>
      </c>
      <c r="H987">
        <v>151.76256699999999</v>
      </c>
      <c r="I987">
        <v>89</v>
      </c>
      <c r="J987">
        <v>56</v>
      </c>
      <c r="K987">
        <v>5.5</v>
      </c>
      <c r="L987">
        <v>1</v>
      </c>
      <c r="M987">
        <v>9</v>
      </c>
      <c r="N987">
        <v>8.99</v>
      </c>
      <c r="O987">
        <v>92</v>
      </c>
      <c r="P987">
        <v>0.1</v>
      </c>
      <c r="Q987">
        <v>3174.9490999999998</v>
      </c>
      <c r="R987">
        <v>43</v>
      </c>
      <c r="S987">
        <v>2.6</v>
      </c>
      <c r="T987">
        <v>2.8</v>
      </c>
      <c r="U987">
        <v>0.73499999999999999</v>
      </c>
      <c r="V987">
        <v>13.1</v>
      </c>
      <c r="W987" t="e">
        <f ca="1">Data_Completeness(LifeExpectancyData[[#This Row],[Life expectancy]:[Schooling]])</f>
        <v>#NAME?</v>
      </c>
    </row>
    <row r="988" spans="1:23" x14ac:dyDescent="0.25">
      <c r="A988" t="s">
        <v>707</v>
      </c>
      <c r="B988">
        <v>2007</v>
      </c>
      <c r="C988" t="s">
        <v>643</v>
      </c>
      <c r="D988">
        <v>74.400000000000006</v>
      </c>
      <c r="E988">
        <v>12</v>
      </c>
      <c r="F988">
        <v>1</v>
      </c>
      <c r="G988">
        <v>8.65</v>
      </c>
      <c r="H988">
        <v>106.164686</v>
      </c>
      <c r="I988">
        <v>94</v>
      </c>
      <c r="J988">
        <v>44</v>
      </c>
      <c r="K988">
        <v>49.9</v>
      </c>
      <c r="L988">
        <v>1</v>
      </c>
      <c r="M988">
        <v>88</v>
      </c>
      <c r="N988">
        <v>8.17</v>
      </c>
      <c r="O988">
        <v>98</v>
      </c>
      <c r="P988">
        <v>0.1</v>
      </c>
      <c r="Q988">
        <v>2492.12878</v>
      </c>
      <c r="R988">
        <v>482</v>
      </c>
      <c r="S988">
        <v>2.7</v>
      </c>
      <c r="T988">
        <v>2.9</v>
      </c>
      <c r="U988">
        <v>0.72199999999999998</v>
      </c>
      <c r="V988">
        <v>12.5</v>
      </c>
      <c r="W988" t="e">
        <f ca="1">Data_Completeness(LifeExpectancyData[[#This Row],[Life expectancy]:[Schooling]])</f>
        <v>#NAME?</v>
      </c>
    </row>
    <row r="989" spans="1:23" x14ac:dyDescent="0.25">
      <c r="A989" t="s">
        <v>707</v>
      </c>
      <c r="B989">
        <v>2006</v>
      </c>
      <c r="C989" t="s">
        <v>643</v>
      </c>
      <c r="D989">
        <v>73.900000000000006</v>
      </c>
      <c r="E989">
        <v>126</v>
      </c>
      <c r="F989">
        <v>1</v>
      </c>
      <c r="G989">
        <v>6.18</v>
      </c>
      <c r="H989">
        <v>110.11382860000001</v>
      </c>
      <c r="I989">
        <v>84</v>
      </c>
      <c r="J989">
        <v>334</v>
      </c>
      <c r="K989">
        <v>49.2</v>
      </c>
      <c r="L989">
        <v>1</v>
      </c>
      <c r="M989">
        <v>89</v>
      </c>
      <c r="N989">
        <v>8.39</v>
      </c>
      <c r="O989">
        <v>88</v>
      </c>
      <c r="P989">
        <v>0.1</v>
      </c>
      <c r="Q989">
        <v>1872.68416</v>
      </c>
      <c r="R989">
        <v>4136</v>
      </c>
      <c r="S989">
        <v>2.7</v>
      </c>
      <c r="T989">
        <v>2.9</v>
      </c>
      <c r="U989">
        <v>0.71399999999999997</v>
      </c>
      <c r="V989">
        <v>12.6</v>
      </c>
      <c r="W989" t="e">
        <f ca="1">Data_Completeness(LifeExpectancyData[[#This Row],[Life expectancy]:[Schooling]])</f>
        <v>#NAME?</v>
      </c>
    </row>
    <row r="990" spans="1:23" x14ac:dyDescent="0.25">
      <c r="A990" t="s">
        <v>707</v>
      </c>
      <c r="B990">
        <v>2005</v>
      </c>
      <c r="C990" t="s">
        <v>643</v>
      </c>
      <c r="D990">
        <v>73.900000000000006</v>
      </c>
      <c r="E990">
        <v>128</v>
      </c>
      <c r="F990">
        <v>1</v>
      </c>
      <c r="G990">
        <v>4.7</v>
      </c>
      <c r="H990">
        <v>9.4448754150000003</v>
      </c>
      <c r="I990">
        <v>79</v>
      </c>
      <c r="J990">
        <v>1356</v>
      </c>
      <c r="K990">
        <v>48.6</v>
      </c>
      <c r="L990">
        <v>1</v>
      </c>
      <c r="M990">
        <v>82</v>
      </c>
      <c r="N990">
        <v>8.6</v>
      </c>
      <c r="O990">
        <v>82</v>
      </c>
      <c r="P990">
        <v>0.1</v>
      </c>
      <c r="Q990">
        <v>153.57521</v>
      </c>
      <c r="R990">
        <v>419</v>
      </c>
      <c r="S990">
        <v>2.8</v>
      </c>
      <c r="T990">
        <v>2.9</v>
      </c>
      <c r="U990">
        <v>0.70299999999999996</v>
      </c>
      <c r="V990">
        <v>12.2</v>
      </c>
      <c r="W990" t="e">
        <f ca="1">Data_Completeness(LifeExpectancyData[[#This Row],[Life expectancy]:[Schooling]])</f>
        <v>#NAME?</v>
      </c>
    </row>
    <row r="991" spans="1:23" x14ac:dyDescent="0.25">
      <c r="A991" t="s">
        <v>707</v>
      </c>
      <c r="B991">
        <v>2004</v>
      </c>
      <c r="C991" t="s">
        <v>643</v>
      </c>
      <c r="D991">
        <v>72.3</v>
      </c>
      <c r="E991">
        <v>134</v>
      </c>
      <c r="F991">
        <v>1</v>
      </c>
      <c r="G991">
        <v>3.74</v>
      </c>
      <c r="H991">
        <v>7.1325647679999999</v>
      </c>
      <c r="I991">
        <v>64</v>
      </c>
      <c r="J991">
        <v>6847</v>
      </c>
      <c r="K991">
        <v>48.1</v>
      </c>
      <c r="L991">
        <v>1</v>
      </c>
      <c r="M991">
        <v>66</v>
      </c>
      <c r="N991">
        <v>8.5299999999999994</v>
      </c>
      <c r="O991">
        <v>78</v>
      </c>
      <c r="P991">
        <v>0.1</v>
      </c>
      <c r="Q991">
        <v>127.367228</v>
      </c>
      <c r="R991">
        <v>4245</v>
      </c>
      <c r="S991">
        <v>2.8</v>
      </c>
      <c r="T991">
        <v>3</v>
      </c>
      <c r="U991">
        <v>0.69399999999999995</v>
      </c>
      <c r="V991">
        <v>12</v>
      </c>
      <c r="W991" t="e">
        <f ca="1">Data_Completeness(LifeExpectancyData[[#This Row],[Life expectancy]:[Schooling]])</f>
        <v>#NAME?</v>
      </c>
    </row>
    <row r="992" spans="1:23" x14ac:dyDescent="0.25">
      <c r="A992" t="s">
        <v>707</v>
      </c>
      <c r="B992">
        <v>2003</v>
      </c>
      <c r="C992" t="s">
        <v>643</v>
      </c>
      <c r="D992">
        <v>72.7</v>
      </c>
      <c r="E992">
        <v>132</v>
      </c>
      <c r="F992">
        <v>1</v>
      </c>
      <c r="G992">
        <v>3.36</v>
      </c>
      <c r="H992">
        <v>70.541852520000006</v>
      </c>
      <c r="I992">
        <v>48</v>
      </c>
      <c r="J992">
        <v>216</v>
      </c>
      <c r="K992">
        <v>47.5</v>
      </c>
      <c r="L992">
        <v>2</v>
      </c>
      <c r="M992">
        <v>74</v>
      </c>
      <c r="N992">
        <v>8.49</v>
      </c>
      <c r="O992">
        <v>75</v>
      </c>
      <c r="P992">
        <v>0.1</v>
      </c>
      <c r="Q992">
        <v>928.18227000000002</v>
      </c>
      <c r="R992">
        <v>431</v>
      </c>
      <c r="S992">
        <v>2.9</v>
      </c>
      <c r="T992">
        <v>3</v>
      </c>
      <c r="U992">
        <v>0.68400000000000005</v>
      </c>
      <c r="V992">
        <v>11.8</v>
      </c>
      <c r="W992" t="e">
        <f ca="1">Data_Completeness(LifeExpectancyData[[#This Row],[Life expectancy]:[Schooling]])</f>
        <v>#NAME?</v>
      </c>
    </row>
    <row r="993" spans="1:23" x14ac:dyDescent="0.25">
      <c r="A993" t="s">
        <v>707</v>
      </c>
      <c r="B993">
        <v>2002</v>
      </c>
      <c r="C993" t="s">
        <v>643</v>
      </c>
      <c r="D993">
        <v>71.7</v>
      </c>
      <c r="E993">
        <v>142</v>
      </c>
      <c r="F993">
        <v>2</v>
      </c>
      <c r="G993">
        <v>2.72</v>
      </c>
      <c r="H993">
        <v>60.558182909999999</v>
      </c>
      <c r="I993">
        <v>51</v>
      </c>
      <c r="J993">
        <v>199</v>
      </c>
      <c r="K993">
        <v>47</v>
      </c>
      <c r="L993">
        <v>2</v>
      </c>
      <c r="M993">
        <v>89</v>
      </c>
      <c r="N993">
        <v>8.7200000000000006</v>
      </c>
      <c r="O993">
        <v>84</v>
      </c>
      <c r="P993">
        <v>0.1</v>
      </c>
      <c r="Q993">
        <v>779.38459350000005</v>
      </c>
      <c r="R993">
        <v>4357</v>
      </c>
      <c r="S993">
        <v>2.9</v>
      </c>
      <c r="T993">
        <v>3</v>
      </c>
      <c r="U993">
        <v>0.67700000000000005</v>
      </c>
      <c r="V993">
        <v>11.8</v>
      </c>
      <c r="W993" t="e">
        <f ca="1">Data_Completeness(LifeExpectancyData[[#This Row],[Life expectancy]:[Schooling]])</f>
        <v>#NAME?</v>
      </c>
    </row>
    <row r="994" spans="1:23" x14ac:dyDescent="0.25">
      <c r="A994" t="s">
        <v>707</v>
      </c>
      <c r="B994">
        <v>2001</v>
      </c>
      <c r="C994" t="s">
        <v>643</v>
      </c>
      <c r="D994">
        <v>73</v>
      </c>
      <c r="E994">
        <v>121</v>
      </c>
      <c r="F994">
        <v>2</v>
      </c>
      <c r="G994">
        <v>2.76</v>
      </c>
      <c r="H994">
        <v>57.103188250000002</v>
      </c>
      <c r="I994">
        <v>61</v>
      </c>
      <c r="J994">
        <v>35</v>
      </c>
      <c r="K994">
        <v>46.5</v>
      </c>
      <c r="L994">
        <v>2</v>
      </c>
      <c r="M994">
        <v>83</v>
      </c>
      <c r="N994">
        <v>7.82</v>
      </c>
      <c r="O994">
        <v>87</v>
      </c>
      <c r="P994">
        <v>0.1</v>
      </c>
      <c r="Q994">
        <v>733.97414200000003</v>
      </c>
      <c r="R994">
        <v>43864</v>
      </c>
      <c r="S994">
        <v>3</v>
      </c>
      <c r="T994">
        <v>3.1</v>
      </c>
      <c r="U994">
        <v>0.67300000000000004</v>
      </c>
      <c r="V994">
        <v>11.7</v>
      </c>
      <c r="W994" t="e">
        <f ca="1">Data_Completeness(LifeExpectancyData[[#This Row],[Life expectancy]:[Schooling]])</f>
        <v>#NAME?</v>
      </c>
    </row>
    <row r="995" spans="1:23" x14ac:dyDescent="0.25">
      <c r="A995" t="s">
        <v>707</v>
      </c>
      <c r="B995">
        <v>2000</v>
      </c>
      <c r="C995" t="s">
        <v>643</v>
      </c>
      <c r="D995">
        <v>71.8</v>
      </c>
      <c r="E995">
        <v>129</v>
      </c>
      <c r="F995">
        <v>2</v>
      </c>
      <c r="G995">
        <v>3.28</v>
      </c>
      <c r="H995">
        <v>47.817041830000001</v>
      </c>
      <c r="I995">
        <v>55</v>
      </c>
      <c r="J995">
        <v>50</v>
      </c>
      <c r="K995">
        <v>46</v>
      </c>
      <c r="L995">
        <v>2</v>
      </c>
      <c r="M995">
        <v>81</v>
      </c>
      <c r="N995">
        <v>6.94</v>
      </c>
      <c r="O995">
        <v>8</v>
      </c>
      <c r="P995">
        <v>0.1</v>
      </c>
      <c r="Q995">
        <v>691.99771099999998</v>
      </c>
      <c r="R995">
        <v>44183</v>
      </c>
      <c r="S995">
        <v>3.1</v>
      </c>
      <c r="T995">
        <v>3.1</v>
      </c>
      <c r="U995">
        <v>0</v>
      </c>
      <c r="V995">
        <v>11.4</v>
      </c>
      <c r="W995" t="e">
        <f ca="1">Data_Completeness(LifeExpectancyData[[#This Row],[Life expectancy]:[Schooling]])</f>
        <v>#NAME?</v>
      </c>
    </row>
    <row r="996" spans="1:23" x14ac:dyDescent="0.25">
      <c r="A996" t="s">
        <v>708</v>
      </c>
      <c r="B996">
        <v>2015</v>
      </c>
      <c r="C996" t="s">
        <v>651</v>
      </c>
      <c r="D996">
        <v>81</v>
      </c>
      <c r="E996">
        <v>68</v>
      </c>
      <c r="F996">
        <v>2</v>
      </c>
      <c r="H996">
        <v>0</v>
      </c>
      <c r="I996">
        <v>88</v>
      </c>
      <c r="J996">
        <v>2464</v>
      </c>
      <c r="K996">
        <v>62.3</v>
      </c>
      <c r="L996">
        <v>3</v>
      </c>
      <c r="M996">
        <v>94</v>
      </c>
      <c r="O996">
        <v>95</v>
      </c>
      <c r="P996">
        <v>0.1</v>
      </c>
      <c r="Q996">
        <v>41176.881580000001</v>
      </c>
      <c r="R996">
        <v>81686611</v>
      </c>
      <c r="S996">
        <v>1.1000000000000001</v>
      </c>
      <c r="T996">
        <v>1.1000000000000001</v>
      </c>
      <c r="U996">
        <v>0.92400000000000004</v>
      </c>
      <c r="V996">
        <v>17.100000000000001</v>
      </c>
      <c r="W996" t="e">
        <f ca="1">Data_Completeness(LifeExpectancyData[[#This Row],[Life expectancy]:[Schooling]])</f>
        <v>#NAME?</v>
      </c>
    </row>
    <row r="997" spans="1:23" x14ac:dyDescent="0.25">
      <c r="A997" t="s">
        <v>708</v>
      </c>
      <c r="B997">
        <v>2014</v>
      </c>
      <c r="C997" t="s">
        <v>651</v>
      </c>
      <c r="D997">
        <v>89</v>
      </c>
      <c r="E997">
        <v>69</v>
      </c>
      <c r="F997">
        <v>2</v>
      </c>
      <c r="G997">
        <v>11.03</v>
      </c>
      <c r="H997">
        <v>941.75629089999995</v>
      </c>
      <c r="I997">
        <v>88</v>
      </c>
      <c r="J997">
        <v>443</v>
      </c>
      <c r="K997">
        <v>61.9</v>
      </c>
      <c r="L997">
        <v>3</v>
      </c>
      <c r="M997">
        <v>94</v>
      </c>
      <c r="N997">
        <v>11.3</v>
      </c>
      <c r="O997">
        <v>95</v>
      </c>
      <c r="P997">
        <v>0.1</v>
      </c>
      <c r="Q997">
        <v>4792.6528799999996</v>
      </c>
      <c r="R997">
        <v>89825</v>
      </c>
      <c r="S997">
        <v>1.1000000000000001</v>
      </c>
      <c r="T997">
        <v>1.1000000000000001</v>
      </c>
      <c r="U997">
        <v>0.92</v>
      </c>
      <c r="V997">
        <v>17</v>
      </c>
      <c r="W997" t="e">
        <f ca="1">Data_Completeness(LifeExpectancyData[[#This Row],[Life expectancy]:[Schooling]])</f>
        <v>#NAME?</v>
      </c>
    </row>
    <row r="998" spans="1:23" x14ac:dyDescent="0.25">
      <c r="A998" t="s">
        <v>708</v>
      </c>
      <c r="B998">
        <v>2013</v>
      </c>
      <c r="C998" t="s">
        <v>651</v>
      </c>
      <c r="D998">
        <v>86</v>
      </c>
      <c r="E998">
        <v>71</v>
      </c>
      <c r="F998">
        <v>2</v>
      </c>
      <c r="G998">
        <v>10.94</v>
      </c>
      <c r="H998">
        <v>895.87795029999995</v>
      </c>
      <c r="I998">
        <v>88</v>
      </c>
      <c r="J998">
        <v>1771</v>
      </c>
      <c r="K998">
        <v>61.4</v>
      </c>
      <c r="L998">
        <v>3</v>
      </c>
      <c r="M998">
        <v>94</v>
      </c>
      <c r="N998">
        <v>11.16</v>
      </c>
      <c r="O998">
        <v>95</v>
      </c>
      <c r="P998">
        <v>0.1</v>
      </c>
      <c r="Q998">
        <v>4653.9114300000001</v>
      </c>
      <c r="R998">
        <v>864565</v>
      </c>
      <c r="S998">
        <v>1.1000000000000001</v>
      </c>
      <c r="T998">
        <v>1.1000000000000001</v>
      </c>
      <c r="U998">
        <v>0.91900000000000004</v>
      </c>
      <c r="V998">
        <v>16.899999999999999</v>
      </c>
      <c r="W998" t="e">
        <f ca="1">Data_Completeness(LifeExpectancyData[[#This Row],[Life expectancy]:[Schooling]])</f>
        <v>#NAME?</v>
      </c>
    </row>
    <row r="999" spans="1:23" x14ac:dyDescent="0.25">
      <c r="A999" t="s">
        <v>708</v>
      </c>
      <c r="B999">
        <v>2012</v>
      </c>
      <c r="C999" t="s">
        <v>651</v>
      </c>
      <c r="D999">
        <v>86</v>
      </c>
      <c r="E999">
        <v>71</v>
      </c>
      <c r="F999">
        <v>2</v>
      </c>
      <c r="G999">
        <v>11.18</v>
      </c>
      <c r="H999">
        <v>839.91332</v>
      </c>
      <c r="I999">
        <v>88</v>
      </c>
      <c r="J999">
        <v>166</v>
      </c>
      <c r="K999">
        <v>6.9</v>
      </c>
      <c r="L999">
        <v>3</v>
      </c>
      <c r="M999">
        <v>94</v>
      </c>
      <c r="N999">
        <v>1.99</v>
      </c>
      <c r="O999">
        <v>95</v>
      </c>
      <c r="P999">
        <v>0.1</v>
      </c>
      <c r="Q999">
        <v>4465.2489100000003</v>
      </c>
      <c r="R999">
        <v>8425823</v>
      </c>
      <c r="S999">
        <v>1.1000000000000001</v>
      </c>
      <c r="T999">
        <v>1.1000000000000001</v>
      </c>
      <c r="U999">
        <v>0.91600000000000004</v>
      </c>
      <c r="V999">
        <v>16.899999999999999</v>
      </c>
      <c r="W999" t="e">
        <f ca="1">Data_Completeness(LifeExpectancyData[[#This Row],[Life expectancy]:[Schooling]])</f>
        <v>#NAME?</v>
      </c>
    </row>
    <row r="1000" spans="1:23" x14ac:dyDescent="0.25">
      <c r="A1000" t="s">
        <v>708</v>
      </c>
      <c r="B1000">
        <v>2011</v>
      </c>
      <c r="C1000" t="s">
        <v>651</v>
      </c>
      <c r="D1000">
        <v>85</v>
      </c>
      <c r="E1000">
        <v>74</v>
      </c>
      <c r="F1000">
        <v>2</v>
      </c>
      <c r="G1000">
        <v>11.2</v>
      </c>
      <c r="H1000">
        <v>869.79073500000004</v>
      </c>
      <c r="I1000">
        <v>88</v>
      </c>
      <c r="J1000">
        <v>1607</v>
      </c>
      <c r="K1000">
        <v>6.4</v>
      </c>
      <c r="L1000">
        <v>3</v>
      </c>
      <c r="M1000">
        <v>94</v>
      </c>
      <c r="N1000">
        <v>1.93</v>
      </c>
      <c r="O1000">
        <v>95</v>
      </c>
      <c r="P1000">
        <v>0.1</v>
      </c>
      <c r="Q1000">
        <v>4681.3279599999996</v>
      </c>
      <c r="R1000">
        <v>8274983</v>
      </c>
      <c r="S1000">
        <v>1.1000000000000001</v>
      </c>
      <c r="T1000">
        <v>1.1000000000000001</v>
      </c>
      <c r="U1000">
        <v>0.91200000000000003</v>
      </c>
      <c r="V1000">
        <v>16.8</v>
      </c>
      <c r="W1000" t="e">
        <f ca="1">Data_Completeness(LifeExpectancyData[[#This Row],[Life expectancy]:[Schooling]])</f>
        <v>#NAME?</v>
      </c>
    </row>
    <row r="1001" spans="1:23" x14ac:dyDescent="0.25">
      <c r="A1001" t="s">
        <v>708</v>
      </c>
      <c r="B1001">
        <v>2010</v>
      </c>
      <c r="C1001" t="s">
        <v>651</v>
      </c>
      <c r="D1001">
        <v>81</v>
      </c>
      <c r="E1001">
        <v>76</v>
      </c>
      <c r="F1001">
        <v>2</v>
      </c>
      <c r="G1001">
        <v>11.2</v>
      </c>
      <c r="H1001">
        <v>7584.078579</v>
      </c>
      <c r="I1001">
        <v>88</v>
      </c>
      <c r="J1001">
        <v>780</v>
      </c>
      <c r="K1001">
        <v>59.9</v>
      </c>
      <c r="L1001">
        <v>3</v>
      </c>
      <c r="M1001">
        <v>94</v>
      </c>
      <c r="N1001">
        <v>11.25</v>
      </c>
      <c r="O1001">
        <v>95</v>
      </c>
      <c r="P1001">
        <v>0.1</v>
      </c>
      <c r="Q1001">
        <v>41785.556909999999</v>
      </c>
      <c r="R1001">
        <v>8177693</v>
      </c>
      <c r="S1001">
        <v>1.1000000000000001</v>
      </c>
      <c r="T1001">
        <v>1.1000000000000001</v>
      </c>
      <c r="U1001">
        <v>0.90700000000000003</v>
      </c>
      <c r="V1001">
        <v>16.7</v>
      </c>
      <c r="W1001" t="e">
        <f ca="1">Data_Completeness(LifeExpectancyData[[#This Row],[Life expectancy]:[Schooling]])</f>
        <v>#NAME?</v>
      </c>
    </row>
    <row r="1002" spans="1:23" x14ac:dyDescent="0.25">
      <c r="A1002" t="s">
        <v>708</v>
      </c>
      <c r="B1002">
        <v>2009</v>
      </c>
      <c r="C1002" t="s">
        <v>651</v>
      </c>
      <c r="D1002">
        <v>80</v>
      </c>
      <c r="E1002">
        <v>79</v>
      </c>
      <c r="F1002">
        <v>2</v>
      </c>
      <c r="G1002">
        <v>11.22</v>
      </c>
      <c r="H1002">
        <v>7641.2706449999996</v>
      </c>
      <c r="I1002">
        <v>88</v>
      </c>
      <c r="J1002">
        <v>574</v>
      </c>
      <c r="K1002">
        <v>59.5</v>
      </c>
      <c r="L1002">
        <v>3</v>
      </c>
      <c r="M1002">
        <v>95</v>
      </c>
      <c r="N1002">
        <v>11.4</v>
      </c>
      <c r="O1002">
        <v>96</v>
      </c>
      <c r="P1002">
        <v>0.1</v>
      </c>
      <c r="Q1002">
        <v>41732.772499999999</v>
      </c>
      <c r="R1002">
        <v>819237</v>
      </c>
      <c r="S1002">
        <v>1.1000000000000001</v>
      </c>
      <c r="T1002">
        <v>1.1000000000000001</v>
      </c>
      <c r="U1002">
        <v>0.90600000000000003</v>
      </c>
      <c r="V1002">
        <v>16.7</v>
      </c>
      <c r="W1002" t="e">
        <f ca="1">Data_Completeness(LifeExpectancyData[[#This Row],[Life expectancy]:[Schooling]])</f>
        <v>#NAME?</v>
      </c>
    </row>
    <row r="1003" spans="1:23" x14ac:dyDescent="0.25">
      <c r="A1003" t="s">
        <v>708</v>
      </c>
      <c r="B1003">
        <v>2008</v>
      </c>
      <c r="C1003" t="s">
        <v>651</v>
      </c>
      <c r="D1003">
        <v>79.900000000000006</v>
      </c>
      <c r="E1003">
        <v>8</v>
      </c>
      <c r="F1003">
        <v>2</v>
      </c>
      <c r="G1003">
        <v>11.36</v>
      </c>
      <c r="H1003">
        <v>8285.2646550000009</v>
      </c>
      <c r="I1003">
        <v>87</v>
      </c>
      <c r="J1003">
        <v>917</v>
      </c>
      <c r="K1003">
        <v>59</v>
      </c>
      <c r="L1003">
        <v>3</v>
      </c>
      <c r="M1003">
        <v>95</v>
      </c>
      <c r="N1003">
        <v>1.39</v>
      </c>
      <c r="O1003">
        <v>96</v>
      </c>
      <c r="P1003">
        <v>0.1</v>
      </c>
      <c r="Q1003">
        <v>45699.198320000003</v>
      </c>
      <c r="R1003">
        <v>821197</v>
      </c>
      <c r="S1003">
        <v>1.1000000000000001</v>
      </c>
      <c r="T1003">
        <v>1.1000000000000001</v>
      </c>
      <c r="U1003">
        <v>0.90300000000000002</v>
      </c>
      <c r="V1003">
        <v>16.600000000000001</v>
      </c>
      <c r="W1003" t="e">
        <f ca="1">Data_Completeness(LifeExpectancyData[[#This Row],[Life expectancy]:[Schooling]])</f>
        <v>#NAME?</v>
      </c>
    </row>
    <row r="1004" spans="1:23" x14ac:dyDescent="0.25">
      <c r="A1004" t="s">
        <v>708</v>
      </c>
      <c r="B1004">
        <v>2007</v>
      </c>
      <c r="C1004" t="s">
        <v>651</v>
      </c>
      <c r="D1004">
        <v>79.8</v>
      </c>
      <c r="E1004">
        <v>82</v>
      </c>
      <c r="F1004">
        <v>3</v>
      </c>
      <c r="G1004">
        <v>11.5</v>
      </c>
      <c r="H1004">
        <v>7777.5563529999999</v>
      </c>
      <c r="I1004">
        <v>86</v>
      </c>
      <c r="J1004">
        <v>567</v>
      </c>
      <c r="K1004">
        <v>58.5</v>
      </c>
      <c r="L1004">
        <v>3</v>
      </c>
      <c r="M1004">
        <v>95</v>
      </c>
      <c r="N1004">
        <v>1.18</v>
      </c>
      <c r="O1004">
        <v>96</v>
      </c>
      <c r="P1004">
        <v>0.1</v>
      </c>
      <c r="Q1004">
        <v>41814.819100000001</v>
      </c>
      <c r="R1004">
        <v>82266372</v>
      </c>
      <c r="S1004">
        <v>1.1000000000000001</v>
      </c>
      <c r="T1004">
        <v>1.1000000000000001</v>
      </c>
      <c r="U1004">
        <v>0.89800000000000002</v>
      </c>
      <c r="V1004">
        <v>16.600000000000001</v>
      </c>
      <c r="W1004" t="e">
        <f ca="1">Data_Completeness(LifeExpectancyData[[#This Row],[Life expectancy]:[Schooling]])</f>
        <v>#NAME?</v>
      </c>
    </row>
    <row r="1005" spans="1:23" x14ac:dyDescent="0.25">
      <c r="A1005" t="s">
        <v>708</v>
      </c>
      <c r="B1005">
        <v>2006</v>
      </c>
      <c r="C1005" t="s">
        <v>651</v>
      </c>
      <c r="D1005">
        <v>79.599999999999994</v>
      </c>
      <c r="E1005">
        <v>84</v>
      </c>
      <c r="F1005">
        <v>3</v>
      </c>
      <c r="G1005">
        <v>11.76</v>
      </c>
      <c r="H1005">
        <v>6407.5359539999999</v>
      </c>
      <c r="I1005">
        <v>87</v>
      </c>
      <c r="J1005">
        <v>2307</v>
      </c>
      <c r="K1005">
        <v>58</v>
      </c>
      <c r="L1005">
        <v>3</v>
      </c>
      <c r="M1005">
        <v>94</v>
      </c>
      <c r="N1005">
        <v>1.34</v>
      </c>
      <c r="O1005">
        <v>96</v>
      </c>
      <c r="P1005">
        <v>0.1</v>
      </c>
      <c r="Q1005">
        <v>36447.872320000002</v>
      </c>
      <c r="R1005">
        <v>82376451</v>
      </c>
      <c r="S1005">
        <v>1.1000000000000001</v>
      </c>
      <c r="T1005">
        <v>1.1000000000000001</v>
      </c>
      <c r="U1005">
        <v>0.89200000000000002</v>
      </c>
      <c r="V1005">
        <v>16.5</v>
      </c>
      <c r="W1005" t="e">
        <f ca="1">Data_Completeness(LifeExpectancyData[[#This Row],[Life expectancy]:[Schooling]])</f>
        <v>#NAME?</v>
      </c>
    </row>
    <row r="1006" spans="1:23" x14ac:dyDescent="0.25">
      <c r="A1006" t="s">
        <v>708</v>
      </c>
      <c r="B1006">
        <v>2005</v>
      </c>
      <c r="C1006" t="s">
        <v>651</v>
      </c>
      <c r="D1006">
        <v>79.2</v>
      </c>
      <c r="E1006">
        <v>85</v>
      </c>
      <c r="F1006">
        <v>3</v>
      </c>
      <c r="G1006">
        <v>11.67</v>
      </c>
      <c r="H1006">
        <v>6012.9258399999999</v>
      </c>
      <c r="I1006">
        <v>9</v>
      </c>
      <c r="J1006">
        <v>778</v>
      </c>
      <c r="K1006">
        <v>57.6</v>
      </c>
      <c r="L1006">
        <v>3</v>
      </c>
      <c r="M1006">
        <v>95</v>
      </c>
      <c r="N1006">
        <v>1.52</v>
      </c>
      <c r="O1006">
        <v>96</v>
      </c>
      <c r="P1006">
        <v>0.1</v>
      </c>
      <c r="Q1006">
        <v>34696.629200000003</v>
      </c>
      <c r="R1006">
        <v>82469422</v>
      </c>
      <c r="S1006">
        <v>1.1000000000000001</v>
      </c>
      <c r="T1006">
        <v>1.1000000000000001</v>
      </c>
      <c r="U1006">
        <v>0.88400000000000001</v>
      </c>
      <c r="V1006">
        <v>16.399999999999999</v>
      </c>
      <c r="W1006" t="e">
        <f ca="1">Data_Completeness(LifeExpectancyData[[#This Row],[Life expectancy]:[Schooling]])</f>
        <v>#NAME?</v>
      </c>
    </row>
    <row r="1007" spans="1:23" x14ac:dyDescent="0.25">
      <c r="A1007" t="s">
        <v>708</v>
      </c>
      <c r="B1007">
        <v>2004</v>
      </c>
      <c r="C1007" t="s">
        <v>651</v>
      </c>
      <c r="D1007">
        <v>79.099999999999994</v>
      </c>
      <c r="E1007">
        <v>86</v>
      </c>
      <c r="F1007">
        <v>3</v>
      </c>
      <c r="G1007">
        <v>11.83</v>
      </c>
      <c r="H1007">
        <v>5842.3747649999996</v>
      </c>
      <c r="I1007">
        <v>88</v>
      </c>
      <c r="J1007">
        <v>121</v>
      </c>
      <c r="K1007">
        <v>57.1</v>
      </c>
      <c r="L1007">
        <v>3</v>
      </c>
      <c r="M1007">
        <v>96</v>
      </c>
      <c r="N1007">
        <v>1.37</v>
      </c>
      <c r="O1007">
        <v>96</v>
      </c>
      <c r="P1007">
        <v>0.1</v>
      </c>
      <c r="Q1007">
        <v>34165.934300000001</v>
      </c>
      <c r="R1007">
        <v>8251626</v>
      </c>
      <c r="S1007">
        <v>1.1000000000000001</v>
      </c>
      <c r="T1007">
        <v>1.1000000000000001</v>
      </c>
      <c r="U1007">
        <v>0.877</v>
      </c>
      <c r="V1007">
        <v>16.399999999999999</v>
      </c>
      <c r="W1007" t="e">
        <f ca="1">Data_Completeness(LifeExpectancyData[[#This Row],[Life expectancy]:[Schooling]])</f>
        <v>#NAME?</v>
      </c>
    </row>
    <row r="1008" spans="1:23" x14ac:dyDescent="0.25">
      <c r="A1008" t="s">
        <v>708</v>
      </c>
      <c r="B1008">
        <v>2003</v>
      </c>
      <c r="C1008" t="s">
        <v>651</v>
      </c>
      <c r="D1008">
        <v>78.5</v>
      </c>
      <c r="E1008">
        <v>9</v>
      </c>
      <c r="F1008">
        <v>3</v>
      </c>
      <c r="G1008">
        <v>11.92</v>
      </c>
      <c r="H1008">
        <v>582.61570280000001</v>
      </c>
      <c r="I1008">
        <v>9</v>
      </c>
      <c r="J1008">
        <v>779</v>
      </c>
      <c r="K1008">
        <v>56.6</v>
      </c>
      <c r="L1008">
        <v>4</v>
      </c>
      <c r="M1008">
        <v>96</v>
      </c>
      <c r="N1008">
        <v>1.62</v>
      </c>
      <c r="O1008">
        <v>97</v>
      </c>
      <c r="P1008">
        <v>0.1</v>
      </c>
      <c r="Q1008">
        <v>3359.9521500000001</v>
      </c>
      <c r="R1008">
        <v>82534176</v>
      </c>
      <c r="S1008">
        <v>1.1000000000000001</v>
      </c>
      <c r="T1008">
        <v>1.1000000000000001</v>
      </c>
      <c r="U1008">
        <v>0.872</v>
      </c>
      <c r="V1008">
        <v>16.3</v>
      </c>
      <c r="W1008" t="e">
        <f ca="1">Data_Completeness(LifeExpectancyData[[#This Row],[Life expectancy]:[Schooling]])</f>
        <v>#NAME?</v>
      </c>
    </row>
    <row r="1009" spans="1:23" x14ac:dyDescent="0.25">
      <c r="A1009" t="s">
        <v>708</v>
      </c>
      <c r="B1009">
        <v>2002</v>
      </c>
      <c r="C1009" t="s">
        <v>651</v>
      </c>
      <c r="D1009">
        <v>78.400000000000006</v>
      </c>
      <c r="E1009">
        <v>91</v>
      </c>
      <c r="F1009">
        <v>3</v>
      </c>
      <c r="G1009">
        <v>12.25</v>
      </c>
      <c r="H1009">
        <v>437.10596629999998</v>
      </c>
      <c r="I1009">
        <v>87</v>
      </c>
      <c r="J1009">
        <v>4657</v>
      </c>
      <c r="K1009">
        <v>56.1</v>
      </c>
      <c r="L1009">
        <v>4</v>
      </c>
      <c r="M1009">
        <v>97</v>
      </c>
      <c r="N1009">
        <v>1.4</v>
      </c>
      <c r="O1009">
        <v>93</v>
      </c>
      <c r="P1009">
        <v>0.1</v>
      </c>
      <c r="Q1009">
        <v>2525.1644500000002</v>
      </c>
      <c r="R1009">
        <v>82488495</v>
      </c>
      <c r="S1009">
        <v>1.2</v>
      </c>
      <c r="T1009">
        <v>1.1000000000000001</v>
      </c>
      <c r="U1009">
        <v>0.86699999999999999</v>
      </c>
      <c r="V1009">
        <v>16.3</v>
      </c>
      <c r="W1009" t="e">
        <f ca="1">Data_Completeness(LifeExpectancyData[[#This Row],[Life expectancy]:[Schooling]])</f>
        <v>#NAME?</v>
      </c>
    </row>
    <row r="1010" spans="1:23" x14ac:dyDescent="0.25">
      <c r="A1010" t="s">
        <v>708</v>
      </c>
      <c r="B1010">
        <v>2001</v>
      </c>
      <c r="C1010" t="s">
        <v>651</v>
      </c>
      <c r="D1010">
        <v>78.3</v>
      </c>
      <c r="E1010">
        <v>92</v>
      </c>
      <c r="F1010">
        <v>3</v>
      </c>
      <c r="G1010">
        <v>12.46</v>
      </c>
      <c r="H1010">
        <v>4057.6373830000002</v>
      </c>
      <c r="I1010">
        <v>86</v>
      </c>
      <c r="J1010">
        <v>6024</v>
      </c>
      <c r="K1010">
        <v>55.6</v>
      </c>
      <c r="L1010">
        <v>4</v>
      </c>
      <c r="M1010">
        <v>96</v>
      </c>
      <c r="N1010">
        <v>1.1499999999999999</v>
      </c>
      <c r="O1010">
        <v>93</v>
      </c>
      <c r="P1010">
        <v>0.1</v>
      </c>
      <c r="Q1010">
        <v>23687.316889999998</v>
      </c>
      <c r="R1010">
        <v>82349925</v>
      </c>
      <c r="S1010">
        <v>1.2</v>
      </c>
      <c r="T1010">
        <v>1.1000000000000001</v>
      </c>
      <c r="U1010">
        <v>0.86</v>
      </c>
      <c r="V1010">
        <v>16.2</v>
      </c>
      <c r="W1010" t="e">
        <f ca="1">Data_Completeness(LifeExpectancyData[[#This Row],[Life expectancy]:[Schooling]])</f>
        <v>#NAME?</v>
      </c>
    </row>
    <row r="1011" spans="1:23" x14ac:dyDescent="0.25">
      <c r="A1011" t="s">
        <v>708</v>
      </c>
      <c r="B1011">
        <v>2000</v>
      </c>
      <c r="C1011" t="s">
        <v>651</v>
      </c>
      <c r="D1011">
        <v>78</v>
      </c>
      <c r="E1011">
        <v>95</v>
      </c>
      <c r="F1011">
        <v>3</v>
      </c>
      <c r="G1011">
        <v>12.91</v>
      </c>
      <c r="H1011">
        <v>4238.540035</v>
      </c>
      <c r="I1011">
        <v>84</v>
      </c>
      <c r="J1011">
        <v>0</v>
      </c>
      <c r="K1011">
        <v>55.1</v>
      </c>
      <c r="L1011">
        <v>4</v>
      </c>
      <c r="M1011">
        <v>94</v>
      </c>
      <c r="N1011">
        <v>1.1000000000000001</v>
      </c>
      <c r="O1011">
        <v>9</v>
      </c>
      <c r="P1011">
        <v>0.1</v>
      </c>
      <c r="Q1011">
        <v>23718.7467</v>
      </c>
      <c r="R1011">
        <v>8221158</v>
      </c>
      <c r="S1011">
        <v>1.2</v>
      </c>
      <c r="T1011">
        <v>1.2</v>
      </c>
      <c r="U1011">
        <v>0.85499999999999998</v>
      </c>
      <c r="V1011">
        <v>16.2</v>
      </c>
      <c r="W1011" t="e">
        <f ca="1">Data_Completeness(LifeExpectancyData[[#This Row],[Life expectancy]:[Schooling]])</f>
        <v>#NAME?</v>
      </c>
    </row>
    <row r="1012" spans="1:23" x14ac:dyDescent="0.25">
      <c r="A1012" t="s">
        <v>709</v>
      </c>
      <c r="B1012">
        <v>2015</v>
      </c>
      <c r="C1012" t="s">
        <v>643</v>
      </c>
      <c r="D1012">
        <v>62.4</v>
      </c>
      <c r="E1012">
        <v>249</v>
      </c>
      <c r="F1012">
        <v>37</v>
      </c>
      <c r="H1012">
        <v>0</v>
      </c>
      <c r="I1012">
        <v>88</v>
      </c>
      <c r="J1012">
        <v>23</v>
      </c>
      <c r="K1012">
        <v>28.6</v>
      </c>
      <c r="L1012">
        <v>52</v>
      </c>
      <c r="M1012">
        <v>88</v>
      </c>
      <c r="O1012">
        <v>88</v>
      </c>
      <c r="P1012">
        <v>0.7</v>
      </c>
      <c r="Q1012">
        <v>1361.1139499999999</v>
      </c>
      <c r="R1012">
        <v>27582821</v>
      </c>
      <c r="S1012">
        <v>6.2</v>
      </c>
      <c r="T1012">
        <v>6.1</v>
      </c>
      <c r="U1012">
        <v>0.57499999999999996</v>
      </c>
      <c r="V1012">
        <v>11.4</v>
      </c>
      <c r="W1012" t="e">
        <f ca="1">Data_Completeness(LifeExpectancyData[[#This Row],[Life expectancy]:[Schooling]])</f>
        <v>#NAME?</v>
      </c>
    </row>
    <row r="1013" spans="1:23" x14ac:dyDescent="0.25">
      <c r="A1013" t="s">
        <v>709</v>
      </c>
      <c r="B1013">
        <v>2014</v>
      </c>
      <c r="C1013" t="s">
        <v>643</v>
      </c>
      <c r="D1013">
        <v>62.1</v>
      </c>
      <c r="E1013">
        <v>253</v>
      </c>
      <c r="F1013">
        <v>37</v>
      </c>
      <c r="G1013">
        <v>0.01</v>
      </c>
      <c r="H1013">
        <v>97.677945710000003</v>
      </c>
      <c r="I1013">
        <v>98</v>
      </c>
      <c r="J1013">
        <v>124</v>
      </c>
      <c r="K1013">
        <v>28</v>
      </c>
      <c r="L1013">
        <v>54</v>
      </c>
      <c r="M1013">
        <v>93</v>
      </c>
      <c r="N1013">
        <v>3.56</v>
      </c>
      <c r="O1013">
        <v>98</v>
      </c>
      <c r="P1013">
        <v>0.8</v>
      </c>
      <c r="Q1013">
        <v>1432.2279430000001</v>
      </c>
      <c r="R1013">
        <v>26962563</v>
      </c>
      <c r="S1013">
        <v>6.4</v>
      </c>
      <c r="T1013">
        <v>6.3</v>
      </c>
      <c r="U1013">
        <v>0.57599999999999996</v>
      </c>
      <c r="V1013">
        <v>11.7</v>
      </c>
      <c r="W1013" t="e">
        <f ca="1">Data_Completeness(LifeExpectancyData[[#This Row],[Life expectancy]:[Schooling]])</f>
        <v>#NAME?</v>
      </c>
    </row>
    <row r="1014" spans="1:23" x14ac:dyDescent="0.25">
      <c r="A1014" t="s">
        <v>709</v>
      </c>
      <c r="B1014">
        <v>2013</v>
      </c>
      <c r="C1014" t="s">
        <v>643</v>
      </c>
      <c r="D1014">
        <v>61.9</v>
      </c>
      <c r="E1014">
        <v>254</v>
      </c>
      <c r="F1014">
        <v>38</v>
      </c>
      <c r="G1014">
        <v>0.01</v>
      </c>
      <c r="H1014">
        <v>28.668978289999998</v>
      </c>
      <c r="I1014">
        <v>9</v>
      </c>
      <c r="J1014">
        <v>319</v>
      </c>
      <c r="K1014">
        <v>27.3</v>
      </c>
      <c r="L1014">
        <v>55</v>
      </c>
      <c r="M1014">
        <v>91</v>
      </c>
      <c r="N1014">
        <v>4.63</v>
      </c>
      <c r="O1014">
        <v>9</v>
      </c>
      <c r="P1014">
        <v>0.9</v>
      </c>
      <c r="Q1014">
        <v>1814.492297</v>
      </c>
      <c r="R1014">
        <v>26346251</v>
      </c>
      <c r="S1014">
        <v>6.6</v>
      </c>
      <c r="T1014">
        <v>6.4</v>
      </c>
      <c r="U1014">
        <v>0.56999999999999995</v>
      </c>
      <c r="V1014">
        <v>11.5</v>
      </c>
      <c r="W1014" t="e">
        <f ca="1">Data_Completeness(LifeExpectancyData[[#This Row],[Life expectancy]:[Schooling]])</f>
        <v>#NAME?</v>
      </c>
    </row>
    <row r="1015" spans="1:23" x14ac:dyDescent="0.25">
      <c r="A1015" t="s">
        <v>709</v>
      </c>
      <c r="B1015">
        <v>2012</v>
      </c>
      <c r="C1015" t="s">
        <v>643</v>
      </c>
      <c r="D1015">
        <v>61.6</v>
      </c>
      <c r="E1015">
        <v>257</v>
      </c>
      <c r="F1015">
        <v>39</v>
      </c>
      <c r="G1015">
        <v>0.01</v>
      </c>
      <c r="H1015">
        <v>151.899429</v>
      </c>
      <c r="I1015">
        <v>92</v>
      </c>
      <c r="J1015">
        <v>1613</v>
      </c>
      <c r="K1015">
        <v>26.7</v>
      </c>
      <c r="L1015">
        <v>56</v>
      </c>
      <c r="M1015">
        <v>91</v>
      </c>
      <c r="N1015">
        <v>4.79</v>
      </c>
      <c r="O1015">
        <v>92</v>
      </c>
      <c r="P1015">
        <v>0.9</v>
      </c>
      <c r="Q1015">
        <v>1629.8222000000001</v>
      </c>
      <c r="R1015">
        <v>2573349</v>
      </c>
      <c r="S1015">
        <v>6.7</v>
      </c>
      <c r="T1015">
        <v>6.6</v>
      </c>
      <c r="U1015">
        <v>0.56299999999999994</v>
      </c>
      <c r="V1015">
        <v>11.2</v>
      </c>
      <c r="W1015" t="e">
        <f ca="1">Data_Completeness(LifeExpectancyData[[#This Row],[Life expectancy]:[Schooling]])</f>
        <v>#NAME?</v>
      </c>
    </row>
    <row r="1016" spans="1:23" x14ac:dyDescent="0.25">
      <c r="A1016" t="s">
        <v>709</v>
      </c>
      <c r="B1016">
        <v>2011</v>
      </c>
      <c r="C1016" t="s">
        <v>643</v>
      </c>
      <c r="D1016">
        <v>61.2</v>
      </c>
      <c r="E1016">
        <v>263</v>
      </c>
      <c r="F1016">
        <v>40</v>
      </c>
      <c r="G1016">
        <v>1.64</v>
      </c>
      <c r="H1016">
        <v>225.2219474</v>
      </c>
      <c r="I1016">
        <v>91</v>
      </c>
      <c r="J1016">
        <v>120</v>
      </c>
      <c r="K1016">
        <v>26.1</v>
      </c>
      <c r="L1016">
        <v>58</v>
      </c>
      <c r="M1016">
        <v>91</v>
      </c>
      <c r="N1016">
        <v>4.8099999999999996</v>
      </c>
      <c r="O1016">
        <v>91</v>
      </c>
      <c r="P1016">
        <v>1.3</v>
      </c>
      <c r="Q1016">
        <v>1574.9786529999999</v>
      </c>
      <c r="R1016">
        <v>25121796</v>
      </c>
      <c r="S1016">
        <v>6.9</v>
      </c>
      <c r="T1016">
        <v>6.8</v>
      </c>
      <c r="U1016">
        <v>0.55400000000000005</v>
      </c>
      <c r="V1016">
        <v>10.9</v>
      </c>
      <c r="W1016" t="e">
        <f ca="1">Data_Completeness(LifeExpectancyData[[#This Row],[Life expectancy]:[Schooling]])</f>
        <v>#NAME?</v>
      </c>
    </row>
    <row r="1017" spans="1:23" x14ac:dyDescent="0.25">
      <c r="A1017" t="s">
        <v>709</v>
      </c>
      <c r="B1017">
        <v>2010</v>
      </c>
      <c r="C1017" t="s">
        <v>643</v>
      </c>
      <c r="D1017">
        <v>69</v>
      </c>
      <c r="E1017">
        <v>267</v>
      </c>
      <c r="F1017">
        <v>40</v>
      </c>
      <c r="G1017">
        <v>1.69</v>
      </c>
      <c r="H1017">
        <v>195.98246259999999</v>
      </c>
      <c r="I1017">
        <v>94</v>
      </c>
      <c r="J1017">
        <v>641</v>
      </c>
      <c r="K1017">
        <v>25.5</v>
      </c>
      <c r="L1017">
        <v>59</v>
      </c>
      <c r="M1017">
        <v>94</v>
      </c>
      <c r="N1017">
        <v>5.33</v>
      </c>
      <c r="O1017">
        <v>94</v>
      </c>
      <c r="P1017">
        <v>1.9</v>
      </c>
      <c r="Q1017">
        <v>1312.6755700000001</v>
      </c>
      <c r="R1017">
        <v>2451214</v>
      </c>
      <c r="S1017">
        <v>7.1</v>
      </c>
      <c r="T1017">
        <v>7</v>
      </c>
      <c r="U1017">
        <v>0.54700000000000004</v>
      </c>
      <c r="V1017">
        <v>10.5</v>
      </c>
      <c r="W1017" t="e">
        <f ca="1">Data_Completeness(LifeExpectancyData[[#This Row],[Life expectancy]:[Schooling]])</f>
        <v>#NAME?</v>
      </c>
    </row>
    <row r="1018" spans="1:23" x14ac:dyDescent="0.25">
      <c r="A1018" t="s">
        <v>709</v>
      </c>
      <c r="B1018">
        <v>2009</v>
      </c>
      <c r="C1018" t="s">
        <v>643</v>
      </c>
      <c r="D1018">
        <v>66</v>
      </c>
      <c r="E1018">
        <v>271</v>
      </c>
      <c r="F1018">
        <v>41</v>
      </c>
      <c r="G1018">
        <v>1.76</v>
      </c>
      <c r="H1018">
        <v>30.722905010000002</v>
      </c>
      <c r="I1018">
        <v>94</v>
      </c>
      <c r="J1018">
        <v>101</v>
      </c>
      <c r="K1018">
        <v>24.9</v>
      </c>
      <c r="L1018">
        <v>60</v>
      </c>
      <c r="M1018">
        <v>94</v>
      </c>
      <c r="N1018">
        <v>5.17</v>
      </c>
      <c r="O1018">
        <v>94</v>
      </c>
      <c r="P1018">
        <v>2.1</v>
      </c>
      <c r="Q1018">
        <v>186.76537999999999</v>
      </c>
      <c r="R1018">
        <v>2393831</v>
      </c>
      <c r="S1018">
        <v>7.3</v>
      </c>
      <c r="T1018">
        <v>7.2</v>
      </c>
      <c r="U1018">
        <v>0.54200000000000004</v>
      </c>
      <c r="V1018">
        <v>10.4</v>
      </c>
      <c r="W1018" t="e">
        <f ca="1">Data_Completeness(LifeExpectancyData[[#This Row],[Life expectancy]:[Schooling]])</f>
        <v>#NAME?</v>
      </c>
    </row>
    <row r="1019" spans="1:23" x14ac:dyDescent="0.25">
      <c r="A1019" t="s">
        <v>709</v>
      </c>
      <c r="B1019">
        <v>2008</v>
      </c>
      <c r="C1019" t="s">
        <v>643</v>
      </c>
      <c r="D1019">
        <v>63</v>
      </c>
      <c r="E1019">
        <v>275</v>
      </c>
      <c r="F1019">
        <v>41</v>
      </c>
      <c r="G1019">
        <v>1.78</v>
      </c>
      <c r="H1019">
        <v>161.01064349999999</v>
      </c>
      <c r="I1019">
        <v>93</v>
      </c>
      <c r="J1019">
        <v>82</v>
      </c>
      <c r="K1019">
        <v>24.2</v>
      </c>
      <c r="L1019">
        <v>61</v>
      </c>
      <c r="M1019">
        <v>92</v>
      </c>
      <c r="N1019">
        <v>4.8499999999999996</v>
      </c>
      <c r="O1019">
        <v>93</v>
      </c>
      <c r="P1019">
        <v>2.2000000000000002</v>
      </c>
      <c r="Q1019">
        <v>1224.41554</v>
      </c>
      <c r="R1019">
        <v>2329864</v>
      </c>
      <c r="S1019">
        <v>7.5</v>
      </c>
      <c r="T1019">
        <v>7.4</v>
      </c>
      <c r="U1019">
        <v>0.53</v>
      </c>
      <c r="V1019">
        <v>9.8000000000000007</v>
      </c>
      <c r="W1019" t="e">
        <f ca="1">Data_Completeness(LifeExpectancyData[[#This Row],[Life expectancy]:[Schooling]])</f>
        <v>#NAME?</v>
      </c>
    </row>
    <row r="1020" spans="1:23" x14ac:dyDescent="0.25">
      <c r="A1020" t="s">
        <v>709</v>
      </c>
      <c r="B1020">
        <v>2007</v>
      </c>
      <c r="C1020" t="s">
        <v>643</v>
      </c>
      <c r="D1020">
        <v>59.9</v>
      </c>
      <c r="E1020">
        <v>28</v>
      </c>
      <c r="F1020">
        <v>41</v>
      </c>
      <c r="G1020">
        <v>1.25</v>
      </c>
      <c r="H1020">
        <v>3.1813736289999999</v>
      </c>
      <c r="I1020">
        <v>94</v>
      </c>
      <c r="J1020">
        <v>6</v>
      </c>
      <c r="K1020">
        <v>23.6</v>
      </c>
      <c r="L1020">
        <v>61</v>
      </c>
      <c r="M1020">
        <v>94</v>
      </c>
      <c r="N1020">
        <v>5.3</v>
      </c>
      <c r="O1020">
        <v>94</v>
      </c>
      <c r="P1020">
        <v>2.6</v>
      </c>
      <c r="Q1020">
        <v>19.686717999999999</v>
      </c>
      <c r="R1020">
        <v>227212</v>
      </c>
      <c r="S1020">
        <v>7.7</v>
      </c>
      <c r="T1020">
        <v>7.6</v>
      </c>
      <c r="U1020">
        <v>0.51900000000000002</v>
      </c>
      <c r="V1020">
        <v>9.1</v>
      </c>
      <c r="W1020" t="e">
        <f ca="1">Data_Completeness(LifeExpectancyData[[#This Row],[Life expectancy]:[Schooling]])</f>
        <v>#NAME?</v>
      </c>
    </row>
    <row r="1021" spans="1:23" x14ac:dyDescent="0.25">
      <c r="A1021" t="s">
        <v>709</v>
      </c>
      <c r="B1021">
        <v>2006</v>
      </c>
      <c r="C1021" t="s">
        <v>643</v>
      </c>
      <c r="D1021">
        <v>59.4</v>
      </c>
      <c r="E1021">
        <v>288</v>
      </c>
      <c r="F1021">
        <v>41</v>
      </c>
      <c r="G1021">
        <v>1.7</v>
      </c>
      <c r="H1021">
        <v>129.02633639999999</v>
      </c>
      <c r="I1021">
        <v>84</v>
      </c>
      <c r="J1021">
        <v>420</v>
      </c>
      <c r="K1021">
        <v>23</v>
      </c>
      <c r="L1021">
        <v>62</v>
      </c>
      <c r="M1021">
        <v>84</v>
      </c>
      <c r="N1021">
        <v>4.6399999999999997</v>
      </c>
      <c r="O1021">
        <v>84</v>
      </c>
      <c r="P1021">
        <v>2.9</v>
      </c>
      <c r="Q1021">
        <v>922.93516769999997</v>
      </c>
      <c r="R1021">
        <v>22113425</v>
      </c>
      <c r="S1021">
        <v>7.9</v>
      </c>
      <c r="T1021">
        <v>7.9</v>
      </c>
      <c r="U1021">
        <v>0.51</v>
      </c>
      <c r="V1021">
        <v>8.6999999999999993</v>
      </c>
      <c r="W1021" t="e">
        <f ca="1">Data_Completeness(LifeExpectancyData[[#This Row],[Life expectancy]:[Schooling]])</f>
        <v>#NAME?</v>
      </c>
    </row>
    <row r="1022" spans="1:23" x14ac:dyDescent="0.25">
      <c r="A1022" t="s">
        <v>709</v>
      </c>
      <c r="B1022">
        <v>2005</v>
      </c>
      <c r="C1022" t="s">
        <v>643</v>
      </c>
      <c r="D1022">
        <v>58.9</v>
      </c>
      <c r="E1022">
        <v>296</v>
      </c>
      <c r="F1022">
        <v>41</v>
      </c>
      <c r="G1022">
        <v>1.5</v>
      </c>
      <c r="H1022">
        <v>78.711238249999994</v>
      </c>
      <c r="I1022">
        <v>84</v>
      </c>
      <c r="J1022">
        <v>435</v>
      </c>
      <c r="K1022">
        <v>22.4</v>
      </c>
      <c r="L1022">
        <v>62</v>
      </c>
      <c r="M1022">
        <v>85</v>
      </c>
      <c r="N1022">
        <v>4.51</v>
      </c>
      <c r="O1022">
        <v>84</v>
      </c>
      <c r="P1022">
        <v>3.1</v>
      </c>
      <c r="Q1022">
        <v>498.172394</v>
      </c>
      <c r="R1022">
        <v>215429</v>
      </c>
      <c r="S1022">
        <v>8.1</v>
      </c>
      <c r="T1022">
        <v>8.1</v>
      </c>
      <c r="U1022">
        <v>0.499</v>
      </c>
      <c r="V1022">
        <v>8.1</v>
      </c>
      <c r="W1022" t="e">
        <f ca="1">Data_Completeness(LifeExpectancyData[[#This Row],[Life expectancy]:[Schooling]])</f>
        <v>#NAME?</v>
      </c>
    </row>
    <row r="1023" spans="1:23" x14ac:dyDescent="0.25">
      <c r="A1023" t="s">
        <v>709</v>
      </c>
      <c r="B1023">
        <v>2004</v>
      </c>
      <c r="C1023" t="s">
        <v>643</v>
      </c>
      <c r="D1023">
        <v>58.3</v>
      </c>
      <c r="E1023">
        <v>34</v>
      </c>
      <c r="F1023">
        <v>41</v>
      </c>
      <c r="G1023">
        <v>1.46</v>
      </c>
      <c r="H1023">
        <v>53.237759769999997</v>
      </c>
      <c r="I1023">
        <v>8</v>
      </c>
      <c r="J1023">
        <v>60</v>
      </c>
      <c r="K1023">
        <v>21.8</v>
      </c>
      <c r="L1023">
        <v>62</v>
      </c>
      <c r="M1023">
        <v>81</v>
      </c>
      <c r="N1023">
        <v>3.96</v>
      </c>
      <c r="O1023">
        <v>8</v>
      </c>
      <c r="P1023">
        <v>3.2</v>
      </c>
      <c r="Q1023">
        <v>423.1936389</v>
      </c>
      <c r="R1023">
        <v>2986536</v>
      </c>
      <c r="S1023">
        <v>8.4</v>
      </c>
      <c r="T1023">
        <v>8.3000000000000007</v>
      </c>
      <c r="U1023">
        <v>0.49099999999999999</v>
      </c>
      <c r="V1023">
        <v>7.7</v>
      </c>
      <c r="W1023" t="e">
        <f ca="1">Data_Completeness(LifeExpectancyData[[#This Row],[Life expectancy]:[Schooling]])</f>
        <v>#NAME?</v>
      </c>
    </row>
    <row r="1024" spans="1:23" x14ac:dyDescent="0.25">
      <c r="A1024" t="s">
        <v>709</v>
      </c>
      <c r="B1024">
        <v>2003</v>
      </c>
      <c r="C1024" t="s">
        <v>643</v>
      </c>
      <c r="D1024">
        <v>57.9</v>
      </c>
      <c r="E1024">
        <v>38</v>
      </c>
      <c r="F1024">
        <v>41</v>
      </c>
      <c r="G1024">
        <v>1.53</v>
      </c>
      <c r="H1024">
        <v>31.094353420000001</v>
      </c>
      <c r="I1024">
        <v>8</v>
      </c>
      <c r="J1024">
        <v>1939</v>
      </c>
      <c r="K1024">
        <v>21.2</v>
      </c>
      <c r="L1024">
        <v>63</v>
      </c>
      <c r="M1024">
        <v>8</v>
      </c>
      <c r="N1024">
        <v>3.12</v>
      </c>
      <c r="O1024">
        <v>8</v>
      </c>
      <c r="P1024">
        <v>3.4</v>
      </c>
      <c r="Q1024">
        <v>373.28155370000002</v>
      </c>
      <c r="R1024">
        <v>2446782</v>
      </c>
      <c r="S1024">
        <v>8.6</v>
      </c>
      <c r="T1024">
        <v>8.5</v>
      </c>
      <c r="U1024">
        <v>0.48899999999999999</v>
      </c>
      <c r="V1024">
        <v>7.9</v>
      </c>
      <c r="W1024" t="e">
        <f ca="1">Data_Completeness(LifeExpectancyData[[#This Row],[Life expectancy]:[Schooling]])</f>
        <v>#NAME?</v>
      </c>
    </row>
    <row r="1025" spans="1:23" x14ac:dyDescent="0.25">
      <c r="A1025" t="s">
        <v>709</v>
      </c>
      <c r="B1025">
        <v>2002</v>
      </c>
      <c r="C1025" t="s">
        <v>643</v>
      </c>
      <c r="D1025">
        <v>57.6</v>
      </c>
      <c r="E1025">
        <v>31</v>
      </c>
      <c r="F1025">
        <v>42</v>
      </c>
      <c r="G1025">
        <v>1.6</v>
      </c>
      <c r="H1025">
        <v>3.3364379689999999</v>
      </c>
      <c r="I1025">
        <v>8</v>
      </c>
      <c r="J1025">
        <v>12289</v>
      </c>
      <c r="K1025">
        <v>2.7</v>
      </c>
      <c r="L1025">
        <v>63</v>
      </c>
      <c r="M1025">
        <v>8</v>
      </c>
      <c r="N1025">
        <v>3.7</v>
      </c>
      <c r="O1025">
        <v>78</v>
      </c>
      <c r="P1025">
        <v>3.5</v>
      </c>
      <c r="Q1025">
        <v>39.484473000000001</v>
      </c>
      <c r="R1025">
        <v>19924522</v>
      </c>
      <c r="S1025">
        <v>8.8000000000000007</v>
      </c>
      <c r="T1025">
        <v>8.8000000000000007</v>
      </c>
      <c r="U1025">
        <v>0.48399999999999999</v>
      </c>
      <c r="V1025">
        <v>7.6</v>
      </c>
      <c r="W1025" t="e">
        <f ca="1">Data_Completeness(LifeExpectancyData[[#This Row],[Life expectancy]:[Schooling]])</f>
        <v>#NAME?</v>
      </c>
    </row>
    <row r="1026" spans="1:23" x14ac:dyDescent="0.25">
      <c r="A1026" t="s">
        <v>709</v>
      </c>
      <c r="B1026">
        <v>2001</v>
      </c>
      <c r="C1026" t="s">
        <v>643</v>
      </c>
      <c r="D1026">
        <v>57.4</v>
      </c>
      <c r="E1026">
        <v>39</v>
      </c>
      <c r="F1026">
        <v>42</v>
      </c>
      <c r="G1026">
        <v>1.49</v>
      </c>
      <c r="H1026">
        <v>25.559812879999999</v>
      </c>
      <c r="J1026">
        <v>13476</v>
      </c>
      <c r="K1026">
        <v>2.1</v>
      </c>
      <c r="L1026">
        <v>64</v>
      </c>
      <c r="M1026">
        <v>81</v>
      </c>
      <c r="N1026">
        <v>3.56</v>
      </c>
      <c r="O1026">
        <v>79</v>
      </c>
      <c r="P1026">
        <v>3.5</v>
      </c>
      <c r="Q1026">
        <v>273.65966680000002</v>
      </c>
      <c r="R1026">
        <v>1942165</v>
      </c>
      <c r="S1026">
        <v>9</v>
      </c>
      <c r="T1026">
        <v>9</v>
      </c>
      <c r="U1026">
        <v>0.48499999999999999</v>
      </c>
      <c r="V1026">
        <v>8</v>
      </c>
      <c r="W1026" t="e">
        <f ca="1">Data_Completeness(LifeExpectancyData[[#This Row],[Life expectancy]:[Schooling]])</f>
        <v>#NAME?</v>
      </c>
    </row>
    <row r="1027" spans="1:23" x14ac:dyDescent="0.25">
      <c r="A1027" t="s">
        <v>709</v>
      </c>
      <c r="B1027">
        <v>2000</v>
      </c>
      <c r="C1027" t="s">
        <v>643</v>
      </c>
      <c r="D1027">
        <v>57.2</v>
      </c>
      <c r="E1027">
        <v>38</v>
      </c>
      <c r="F1027">
        <v>43</v>
      </c>
      <c r="G1027">
        <v>1.6</v>
      </c>
      <c r="H1027">
        <v>20.65432873</v>
      </c>
      <c r="J1027">
        <v>23068</v>
      </c>
      <c r="K1027">
        <v>19.5</v>
      </c>
      <c r="L1027">
        <v>65</v>
      </c>
      <c r="M1027">
        <v>88</v>
      </c>
      <c r="N1027">
        <v>3</v>
      </c>
      <c r="O1027">
        <v>88</v>
      </c>
      <c r="P1027">
        <v>3.6</v>
      </c>
      <c r="Q1027">
        <v>263.11246790000001</v>
      </c>
      <c r="R1027">
        <v>18938762</v>
      </c>
      <c r="S1027">
        <v>9.1999999999999993</v>
      </c>
      <c r="T1027">
        <v>9.1999999999999993</v>
      </c>
      <c r="U1027">
        <v>0.48</v>
      </c>
      <c r="V1027">
        <v>7.7</v>
      </c>
      <c r="W1027" t="e">
        <f ca="1">Data_Completeness(LifeExpectancyData[[#This Row],[Life expectancy]:[Schooling]])</f>
        <v>#NAME?</v>
      </c>
    </row>
    <row r="1028" spans="1:23" x14ac:dyDescent="0.25">
      <c r="A1028" t="s">
        <v>710</v>
      </c>
      <c r="B1028">
        <v>2015</v>
      </c>
      <c r="C1028" t="s">
        <v>643</v>
      </c>
      <c r="D1028">
        <v>81</v>
      </c>
      <c r="E1028">
        <v>72</v>
      </c>
      <c r="F1028">
        <v>0</v>
      </c>
      <c r="H1028">
        <v>0</v>
      </c>
      <c r="I1028">
        <v>96</v>
      </c>
      <c r="J1028">
        <v>1</v>
      </c>
      <c r="K1028">
        <v>66.5</v>
      </c>
      <c r="L1028">
        <v>0</v>
      </c>
      <c r="M1028">
        <v>99</v>
      </c>
      <c r="O1028">
        <v>99</v>
      </c>
      <c r="P1028">
        <v>0.1</v>
      </c>
      <c r="Q1028">
        <v>187.78990999999999</v>
      </c>
      <c r="R1028">
        <v>182883</v>
      </c>
      <c r="S1028">
        <v>0.8</v>
      </c>
      <c r="T1028">
        <v>0.7</v>
      </c>
      <c r="U1028">
        <v>0.86499999999999999</v>
      </c>
      <c r="V1028">
        <v>17.2</v>
      </c>
      <c r="W1028" t="e">
        <f ca="1">Data_Completeness(LifeExpectancyData[[#This Row],[Life expectancy]:[Schooling]])</f>
        <v>#NAME?</v>
      </c>
    </row>
    <row r="1029" spans="1:23" x14ac:dyDescent="0.25">
      <c r="A1029" t="s">
        <v>710</v>
      </c>
      <c r="B1029">
        <v>2014</v>
      </c>
      <c r="C1029" t="s">
        <v>643</v>
      </c>
      <c r="D1029">
        <v>88</v>
      </c>
      <c r="E1029">
        <v>73</v>
      </c>
      <c r="F1029">
        <v>0</v>
      </c>
      <c r="G1029">
        <v>7.53</v>
      </c>
      <c r="H1029">
        <v>2163.0434140000002</v>
      </c>
      <c r="I1029">
        <v>96</v>
      </c>
      <c r="J1029">
        <v>1</v>
      </c>
      <c r="K1029">
        <v>66</v>
      </c>
      <c r="L1029">
        <v>0</v>
      </c>
      <c r="M1029">
        <v>99</v>
      </c>
      <c r="N1029">
        <v>8.8000000000000007</v>
      </c>
      <c r="O1029">
        <v>99</v>
      </c>
      <c r="P1029">
        <v>0.1</v>
      </c>
      <c r="Q1029">
        <v>21673.7817</v>
      </c>
      <c r="R1029">
        <v>1892413</v>
      </c>
      <c r="S1029">
        <v>0.8</v>
      </c>
      <c r="T1029">
        <v>0.7</v>
      </c>
      <c r="U1029">
        <v>0.86199999999999999</v>
      </c>
      <c r="V1029">
        <v>17.2</v>
      </c>
      <c r="W1029" t="e">
        <f ca="1">Data_Completeness(LifeExpectancyData[[#This Row],[Life expectancy]:[Schooling]])</f>
        <v>#NAME?</v>
      </c>
    </row>
    <row r="1030" spans="1:23" x14ac:dyDescent="0.25">
      <c r="A1030" t="s">
        <v>710</v>
      </c>
      <c r="B1030">
        <v>2013</v>
      </c>
      <c r="C1030" t="s">
        <v>643</v>
      </c>
      <c r="D1030">
        <v>86</v>
      </c>
      <c r="E1030">
        <v>74</v>
      </c>
      <c r="F1030">
        <v>0</v>
      </c>
      <c r="G1030">
        <v>7.46</v>
      </c>
      <c r="H1030">
        <v>2183.1069859999998</v>
      </c>
      <c r="I1030">
        <v>98</v>
      </c>
      <c r="J1030">
        <v>3</v>
      </c>
      <c r="K1030">
        <v>65.400000000000006</v>
      </c>
      <c r="L1030">
        <v>0</v>
      </c>
      <c r="M1030">
        <v>99</v>
      </c>
      <c r="N1030">
        <v>9.26</v>
      </c>
      <c r="O1030">
        <v>99</v>
      </c>
      <c r="P1030">
        <v>0.1</v>
      </c>
      <c r="Q1030">
        <v>21874.819500000001</v>
      </c>
      <c r="R1030">
        <v>1965211</v>
      </c>
      <c r="S1030">
        <v>0.8</v>
      </c>
      <c r="T1030">
        <v>0.7</v>
      </c>
      <c r="U1030">
        <v>0.86</v>
      </c>
      <c r="V1030">
        <v>17.100000000000001</v>
      </c>
      <c r="W1030" t="e">
        <f ca="1">Data_Completeness(LifeExpectancyData[[#This Row],[Life expectancy]:[Schooling]])</f>
        <v>#NAME?</v>
      </c>
    </row>
    <row r="1031" spans="1:23" x14ac:dyDescent="0.25">
      <c r="A1031" t="s">
        <v>710</v>
      </c>
      <c r="B1031">
        <v>2012</v>
      </c>
      <c r="C1031" t="s">
        <v>643</v>
      </c>
      <c r="D1031">
        <v>84</v>
      </c>
      <c r="E1031">
        <v>76</v>
      </c>
      <c r="F1031">
        <v>0</v>
      </c>
      <c r="G1031">
        <v>8.1999999999999993</v>
      </c>
      <c r="H1031">
        <v>2528.9929350000002</v>
      </c>
      <c r="I1031">
        <v>98</v>
      </c>
      <c r="J1031">
        <v>3</v>
      </c>
      <c r="K1031">
        <v>64.900000000000006</v>
      </c>
      <c r="L1031">
        <v>0</v>
      </c>
      <c r="M1031">
        <v>99</v>
      </c>
      <c r="N1031">
        <v>9.24</v>
      </c>
      <c r="O1031">
        <v>99</v>
      </c>
      <c r="P1031">
        <v>0.1</v>
      </c>
      <c r="Q1031">
        <v>22242.681929999999</v>
      </c>
      <c r="R1031">
        <v>114511</v>
      </c>
      <c r="S1031">
        <v>0.8</v>
      </c>
      <c r="T1031">
        <v>0.7</v>
      </c>
      <c r="U1031">
        <v>0.85799999999999998</v>
      </c>
      <c r="V1031">
        <v>16.8</v>
      </c>
      <c r="W1031" t="e">
        <f ca="1">Data_Completeness(LifeExpectancyData[[#This Row],[Life expectancy]:[Schooling]])</f>
        <v>#NAME?</v>
      </c>
    </row>
    <row r="1032" spans="1:23" x14ac:dyDescent="0.25">
      <c r="A1032" t="s">
        <v>710</v>
      </c>
      <c r="B1032">
        <v>2011</v>
      </c>
      <c r="C1032" t="s">
        <v>643</v>
      </c>
      <c r="D1032">
        <v>85</v>
      </c>
      <c r="E1032">
        <v>76</v>
      </c>
      <c r="F1032">
        <v>0</v>
      </c>
      <c r="G1032">
        <v>8.02</v>
      </c>
      <c r="H1032">
        <v>3192.8873629999998</v>
      </c>
      <c r="I1032">
        <v>95</v>
      </c>
      <c r="J1032">
        <v>40</v>
      </c>
      <c r="K1032">
        <v>64.3</v>
      </c>
      <c r="L1032">
        <v>0</v>
      </c>
      <c r="M1032">
        <v>99</v>
      </c>
      <c r="N1032">
        <v>9.77</v>
      </c>
      <c r="O1032">
        <v>99</v>
      </c>
      <c r="P1032">
        <v>0.1</v>
      </c>
      <c r="Q1032">
        <v>25916.293529999999</v>
      </c>
      <c r="R1032">
        <v>1114899</v>
      </c>
      <c r="S1032">
        <v>0.8</v>
      </c>
      <c r="T1032">
        <v>0.7</v>
      </c>
      <c r="U1032">
        <v>0.86</v>
      </c>
      <c r="V1032">
        <v>16.7</v>
      </c>
      <c r="W1032" t="e">
        <f ca="1">Data_Completeness(LifeExpectancyData[[#This Row],[Life expectancy]:[Schooling]])</f>
        <v>#NAME?</v>
      </c>
    </row>
    <row r="1033" spans="1:23" x14ac:dyDescent="0.25">
      <c r="A1033" t="s">
        <v>710</v>
      </c>
      <c r="B1033">
        <v>2010</v>
      </c>
      <c r="C1033" t="s">
        <v>643</v>
      </c>
      <c r="D1033">
        <v>83</v>
      </c>
      <c r="E1033">
        <v>76</v>
      </c>
      <c r="F1033">
        <v>0</v>
      </c>
      <c r="G1033">
        <v>9</v>
      </c>
      <c r="H1033">
        <v>3189.7544389999998</v>
      </c>
      <c r="I1033">
        <v>95</v>
      </c>
      <c r="J1033">
        <v>149</v>
      </c>
      <c r="K1033">
        <v>63.7</v>
      </c>
      <c r="L1033">
        <v>0</v>
      </c>
      <c r="M1033">
        <v>99</v>
      </c>
      <c r="N1033">
        <v>9.18</v>
      </c>
      <c r="O1033">
        <v>99</v>
      </c>
      <c r="P1033">
        <v>0.1</v>
      </c>
      <c r="Q1033">
        <v>26917.758979999999</v>
      </c>
      <c r="R1033">
        <v>11121341</v>
      </c>
      <c r="S1033">
        <v>0.8</v>
      </c>
      <c r="T1033">
        <v>0.7</v>
      </c>
      <c r="U1033">
        <v>0.85899999999999999</v>
      </c>
      <c r="V1033">
        <v>16.399999999999999</v>
      </c>
      <c r="W1033" t="e">
        <f ca="1">Data_Completeness(LifeExpectancyData[[#This Row],[Life expectancy]:[Schooling]])</f>
        <v>#NAME?</v>
      </c>
    </row>
    <row r="1034" spans="1:23" x14ac:dyDescent="0.25">
      <c r="A1034" t="s">
        <v>710</v>
      </c>
      <c r="B1034">
        <v>2009</v>
      </c>
      <c r="C1034" t="s">
        <v>643</v>
      </c>
      <c r="D1034">
        <v>80</v>
      </c>
      <c r="E1034">
        <v>78</v>
      </c>
      <c r="F1034">
        <v>0</v>
      </c>
      <c r="G1034">
        <v>9.08</v>
      </c>
      <c r="H1034">
        <v>372.68541420000003</v>
      </c>
      <c r="I1034">
        <v>95</v>
      </c>
      <c r="J1034">
        <v>2</v>
      </c>
      <c r="K1034">
        <v>63.1</v>
      </c>
      <c r="L1034">
        <v>0</v>
      </c>
      <c r="M1034">
        <v>99</v>
      </c>
      <c r="N1034">
        <v>9.76</v>
      </c>
      <c r="O1034">
        <v>99</v>
      </c>
      <c r="P1034">
        <v>0.1</v>
      </c>
      <c r="Q1034">
        <v>2971.973</v>
      </c>
      <c r="R1034">
        <v>111717</v>
      </c>
      <c r="S1034">
        <v>0.8</v>
      </c>
      <c r="T1034">
        <v>0.7</v>
      </c>
      <c r="U1034">
        <v>0.85699999999999998</v>
      </c>
      <c r="V1034">
        <v>16.2</v>
      </c>
      <c r="W1034" t="e">
        <f ca="1">Data_Completeness(LifeExpectancyData[[#This Row],[Life expectancy]:[Schooling]])</f>
        <v>#NAME?</v>
      </c>
    </row>
    <row r="1035" spans="1:23" x14ac:dyDescent="0.25">
      <c r="A1035" t="s">
        <v>710</v>
      </c>
      <c r="B1035">
        <v>2008</v>
      </c>
      <c r="C1035" t="s">
        <v>643</v>
      </c>
      <c r="D1035">
        <v>79.900000000000006</v>
      </c>
      <c r="E1035">
        <v>77</v>
      </c>
      <c r="F1035">
        <v>0</v>
      </c>
      <c r="G1035">
        <v>9.51</v>
      </c>
      <c r="H1035">
        <v>3682.88717</v>
      </c>
      <c r="I1035">
        <v>95</v>
      </c>
      <c r="J1035">
        <v>1</v>
      </c>
      <c r="K1035">
        <v>62.4</v>
      </c>
      <c r="L1035">
        <v>0</v>
      </c>
      <c r="M1035">
        <v>99</v>
      </c>
      <c r="N1035">
        <v>9.76</v>
      </c>
      <c r="O1035">
        <v>99</v>
      </c>
      <c r="P1035">
        <v>0.1</v>
      </c>
      <c r="Q1035">
        <v>31997.2821</v>
      </c>
      <c r="R1035">
        <v>1177841</v>
      </c>
      <c r="S1035">
        <v>0.8</v>
      </c>
      <c r="T1035">
        <v>0.7</v>
      </c>
      <c r="U1035">
        <v>0.85299999999999998</v>
      </c>
      <c r="V1035">
        <v>15.9</v>
      </c>
      <c r="W1035" t="e">
        <f ca="1">Data_Completeness(LifeExpectancyData[[#This Row],[Life expectancy]:[Schooling]])</f>
        <v>#NAME?</v>
      </c>
    </row>
    <row r="1036" spans="1:23" x14ac:dyDescent="0.25">
      <c r="A1036" t="s">
        <v>710</v>
      </c>
      <c r="B1036">
        <v>2007</v>
      </c>
      <c r="C1036" t="s">
        <v>643</v>
      </c>
      <c r="D1036">
        <v>79.400000000000006</v>
      </c>
      <c r="E1036">
        <v>8</v>
      </c>
      <c r="F1036">
        <v>0</v>
      </c>
      <c r="G1036">
        <v>9.67</v>
      </c>
      <c r="H1036">
        <v>3632.243121</v>
      </c>
      <c r="I1036">
        <v>95</v>
      </c>
      <c r="J1036">
        <v>2</v>
      </c>
      <c r="K1036">
        <v>61.8</v>
      </c>
      <c r="L1036">
        <v>0</v>
      </c>
      <c r="M1036">
        <v>99</v>
      </c>
      <c r="N1036">
        <v>9.41</v>
      </c>
      <c r="O1036">
        <v>99</v>
      </c>
      <c r="P1036">
        <v>0.1</v>
      </c>
      <c r="Q1036">
        <v>28827.326359999999</v>
      </c>
      <c r="R1036">
        <v>1148473</v>
      </c>
      <c r="S1036">
        <v>0.8</v>
      </c>
      <c r="T1036">
        <v>0.7</v>
      </c>
      <c r="U1036">
        <v>0.85499999999999998</v>
      </c>
      <c r="V1036">
        <v>16.399999999999999</v>
      </c>
      <c r="W1036" t="e">
        <f ca="1">Data_Completeness(LifeExpectancyData[[#This Row],[Life expectancy]:[Schooling]])</f>
        <v>#NAME?</v>
      </c>
    </row>
    <row r="1037" spans="1:23" x14ac:dyDescent="0.25">
      <c r="A1037" t="s">
        <v>710</v>
      </c>
      <c r="B1037">
        <v>2006</v>
      </c>
      <c r="C1037" t="s">
        <v>643</v>
      </c>
      <c r="D1037">
        <v>79.7</v>
      </c>
      <c r="E1037">
        <v>77</v>
      </c>
      <c r="F1037">
        <v>0</v>
      </c>
      <c r="G1037">
        <v>9.42</v>
      </c>
      <c r="H1037">
        <v>318.58066280000003</v>
      </c>
      <c r="I1037">
        <v>94</v>
      </c>
      <c r="J1037">
        <v>0</v>
      </c>
      <c r="K1037">
        <v>61.2</v>
      </c>
      <c r="L1037">
        <v>1</v>
      </c>
      <c r="M1037">
        <v>98</v>
      </c>
      <c r="N1037">
        <v>9.34</v>
      </c>
      <c r="O1037">
        <v>98</v>
      </c>
      <c r="P1037">
        <v>0.1</v>
      </c>
      <c r="Q1037">
        <v>2481.1578100000002</v>
      </c>
      <c r="R1037">
        <v>112362</v>
      </c>
      <c r="S1037">
        <v>0.8</v>
      </c>
      <c r="T1037">
        <v>0.7</v>
      </c>
      <c r="U1037">
        <v>0.85</v>
      </c>
      <c r="V1037">
        <v>16.3</v>
      </c>
      <c r="W1037" t="e">
        <f ca="1">Data_Completeness(LifeExpectancyData[[#This Row],[Life expectancy]:[Schooling]])</f>
        <v>#NAME?</v>
      </c>
    </row>
    <row r="1038" spans="1:23" x14ac:dyDescent="0.25">
      <c r="A1038" t="s">
        <v>710</v>
      </c>
      <c r="B1038">
        <v>2005</v>
      </c>
      <c r="C1038" t="s">
        <v>643</v>
      </c>
      <c r="D1038">
        <v>79.3</v>
      </c>
      <c r="E1038">
        <v>81</v>
      </c>
      <c r="F1038">
        <v>0</v>
      </c>
      <c r="G1038">
        <v>9.9499999999999993</v>
      </c>
      <c r="H1038">
        <v>2785.1393640000001</v>
      </c>
      <c r="I1038">
        <v>93</v>
      </c>
      <c r="J1038">
        <v>122</v>
      </c>
      <c r="K1038">
        <v>6.5</v>
      </c>
      <c r="L1038">
        <v>1</v>
      </c>
      <c r="M1038">
        <v>96</v>
      </c>
      <c r="N1038">
        <v>9.36</v>
      </c>
      <c r="O1038">
        <v>96</v>
      </c>
      <c r="P1038">
        <v>0.1</v>
      </c>
      <c r="Q1038">
        <v>22551.73574</v>
      </c>
      <c r="R1038">
        <v>1987314</v>
      </c>
      <c r="S1038">
        <v>0.8</v>
      </c>
      <c r="T1038">
        <v>0.7</v>
      </c>
      <c r="U1038">
        <v>0.83899999999999997</v>
      </c>
      <c r="V1038">
        <v>15.6</v>
      </c>
      <c r="W1038" t="e">
        <f ca="1">Data_Completeness(LifeExpectancyData[[#This Row],[Life expectancy]:[Schooling]])</f>
        <v>#NAME?</v>
      </c>
    </row>
    <row r="1039" spans="1:23" x14ac:dyDescent="0.25">
      <c r="A1039" t="s">
        <v>710</v>
      </c>
      <c r="B1039">
        <v>2004</v>
      </c>
      <c r="C1039" t="s">
        <v>643</v>
      </c>
      <c r="D1039">
        <v>79.2</v>
      </c>
      <c r="E1039">
        <v>81</v>
      </c>
      <c r="F1039">
        <v>0</v>
      </c>
      <c r="G1039">
        <v>9.56</v>
      </c>
      <c r="H1039">
        <v>287.6124519</v>
      </c>
      <c r="I1039">
        <v>92</v>
      </c>
      <c r="J1039">
        <v>1</v>
      </c>
      <c r="K1039">
        <v>59.9</v>
      </c>
      <c r="L1039">
        <v>1</v>
      </c>
      <c r="M1039">
        <v>95</v>
      </c>
      <c r="N1039">
        <v>8.3000000000000007</v>
      </c>
      <c r="O1039">
        <v>95</v>
      </c>
      <c r="P1039">
        <v>0.1</v>
      </c>
      <c r="Q1039">
        <v>21955.149000000001</v>
      </c>
      <c r="R1039">
        <v>1955141</v>
      </c>
      <c r="S1039">
        <v>0.8</v>
      </c>
      <c r="T1039">
        <v>0.8</v>
      </c>
      <c r="U1039">
        <v>0.83</v>
      </c>
      <c r="V1039">
        <v>15.3</v>
      </c>
      <c r="W1039" t="e">
        <f ca="1">Data_Completeness(LifeExpectancyData[[#This Row],[Life expectancy]:[Schooling]])</f>
        <v>#NAME?</v>
      </c>
    </row>
    <row r="1040" spans="1:23" x14ac:dyDescent="0.25">
      <c r="A1040" t="s">
        <v>710</v>
      </c>
      <c r="B1040">
        <v>2003</v>
      </c>
      <c r="C1040" t="s">
        <v>643</v>
      </c>
      <c r="D1040">
        <v>79.099999999999994</v>
      </c>
      <c r="E1040">
        <v>81</v>
      </c>
      <c r="F1040">
        <v>0</v>
      </c>
      <c r="G1040">
        <v>9.4600000000000009</v>
      </c>
      <c r="H1040">
        <v>2124.9215170000002</v>
      </c>
      <c r="I1040">
        <v>92</v>
      </c>
      <c r="J1040">
        <v>0</v>
      </c>
      <c r="K1040">
        <v>59.2</v>
      </c>
      <c r="L1040">
        <v>1</v>
      </c>
      <c r="M1040">
        <v>93</v>
      </c>
      <c r="N1040">
        <v>8.61</v>
      </c>
      <c r="O1040">
        <v>94</v>
      </c>
      <c r="P1040">
        <v>0.1</v>
      </c>
      <c r="Q1040">
        <v>18477.578409999998</v>
      </c>
      <c r="R1040">
        <v>19287</v>
      </c>
      <c r="S1040">
        <v>0.8</v>
      </c>
      <c r="T1040">
        <v>0.8</v>
      </c>
      <c r="U1040">
        <v>0.82299999999999995</v>
      </c>
      <c r="V1040">
        <v>15.2</v>
      </c>
      <c r="W1040" t="e">
        <f ca="1">Data_Completeness(LifeExpectancyData[[#This Row],[Life expectancy]:[Schooling]])</f>
        <v>#NAME?</v>
      </c>
    </row>
    <row r="1041" spans="1:23" x14ac:dyDescent="0.25">
      <c r="A1041" t="s">
        <v>710</v>
      </c>
      <c r="B1041">
        <v>2002</v>
      </c>
      <c r="C1041" t="s">
        <v>643</v>
      </c>
      <c r="D1041">
        <v>79</v>
      </c>
      <c r="E1041">
        <v>81</v>
      </c>
      <c r="F1041">
        <v>1</v>
      </c>
      <c r="G1041">
        <v>8.09</v>
      </c>
      <c r="H1041">
        <v>160.88972649999999</v>
      </c>
      <c r="I1041">
        <v>91</v>
      </c>
      <c r="J1041">
        <v>5</v>
      </c>
      <c r="K1041">
        <v>58.6</v>
      </c>
      <c r="L1041">
        <v>1</v>
      </c>
      <c r="M1041">
        <v>92</v>
      </c>
      <c r="N1041">
        <v>8.7200000000000006</v>
      </c>
      <c r="O1041">
        <v>92</v>
      </c>
      <c r="P1041">
        <v>0.1</v>
      </c>
      <c r="Q1041">
        <v>1411.31339</v>
      </c>
      <c r="R1041">
        <v>19222</v>
      </c>
      <c r="S1041">
        <v>0.8</v>
      </c>
      <c r="T1041">
        <v>0.8</v>
      </c>
      <c r="U1041">
        <v>0.81100000000000005</v>
      </c>
      <c r="V1041">
        <v>14.6</v>
      </c>
      <c r="W1041" t="e">
        <f ca="1">Data_Completeness(LifeExpectancyData[[#This Row],[Life expectancy]:[Schooling]])</f>
        <v>#NAME?</v>
      </c>
    </row>
    <row r="1042" spans="1:23" x14ac:dyDescent="0.25">
      <c r="A1042" t="s">
        <v>710</v>
      </c>
      <c r="B1042">
        <v>2001</v>
      </c>
      <c r="C1042" t="s">
        <v>643</v>
      </c>
      <c r="D1042">
        <v>78.7</v>
      </c>
      <c r="E1042">
        <v>83</v>
      </c>
      <c r="F1042">
        <v>1</v>
      </c>
      <c r="G1042">
        <v>8.6199999999999992</v>
      </c>
      <c r="H1042">
        <v>1403.022211</v>
      </c>
      <c r="I1042">
        <v>9</v>
      </c>
      <c r="J1042">
        <v>12</v>
      </c>
      <c r="K1042">
        <v>58</v>
      </c>
      <c r="L1042">
        <v>1</v>
      </c>
      <c r="M1042">
        <v>9</v>
      </c>
      <c r="N1042">
        <v>8.4700000000000006</v>
      </c>
      <c r="O1042">
        <v>91</v>
      </c>
      <c r="P1042">
        <v>0.1</v>
      </c>
      <c r="Q1042">
        <v>12538.178830000001</v>
      </c>
      <c r="R1042">
        <v>1862132</v>
      </c>
      <c r="S1042">
        <v>0.9</v>
      </c>
      <c r="T1042">
        <v>0.8</v>
      </c>
      <c r="U1042">
        <v>0.80100000000000005</v>
      </c>
      <c r="V1042">
        <v>14.2</v>
      </c>
      <c r="W1042" t="e">
        <f ca="1">Data_Completeness(LifeExpectancyData[[#This Row],[Life expectancy]:[Schooling]])</f>
        <v>#NAME?</v>
      </c>
    </row>
    <row r="1043" spans="1:23" x14ac:dyDescent="0.25">
      <c r="A1043" t="s">
        <v>710</v>
      </c>
      <c r="B1043">
        <v>2000</v>
      </c>
      <c r="C1043" t="s">
        <v>643</v>
      </c>
      <c r="D1043">
        <v>78.2</v>
      </c>
      <c r="E1043">
        <v>84</v>
      </c>
      <c r="F1043">
        <v>1</v>
      </c>
      <c r="G1043">
        <v>8.48</v>
      </c>
      <c r="H1043">
        <v>122.1823517</v>
      </c>
      <c r="I1043">
        <v>89</v>
      </c>
      <c r="J1043">
        <v>56</v>
      </c>
      <c r="K1043">
        <v>57.4</v>
      </c>
      <c r="L1043">
        <v>1</v>
      </c>
      <c r="M1043">
        <v>89</v>
      </c>
      <c r="N1043">
        <v>7.6</v>
      </c>
      <c r="O1043">
        <v>89</v>
      </c>
      <c r="P1043">
        <v>0.1</v>
      </c>
      <c r="Q1043">
        <v>1242.95373</v>
      </c>
      <c r="R1043">
        <v>18588</v>
      </c>
      <c r="S1043">
        <v>0.9</v>
      </c>
      <c r="T1043">
        <v>0.8</v>
      </c>
      <c r="U1043">
        <v>0.79400000000000004</v>
      </c>
      <c r="V1043">
        <v>13.9</v>
      </c>
      <c r="W1043" t="e">
        <f ca="1">Data_Completeness(LifeExpectancyData[[#This Row],[Life expectancy]:[Schooling]])</f>
        <v>#NAME?</v>
      </c>
    </row>
    <row r="1044" spans="1:23" x14ac:dyDescent="0.25">
      <c r="A1044" t="s">
        <v>711</v>
      </c>
      <c r="B1044">
        <v>2015</v>
      </c>
      <c r="C1044" t="s">
        <v>643</v>
      </c>
      <c r="D1044">
        <v>73.599999999999994</v>
      </c>
      <c r="E1044">
        <v>142</v>
      </c>
      <c r="F1044">
        <v>0</v>
      </c>
      <c r="H1044">
        <v>0</v>
      </c>
      <c r="I1044">
        <v>92</v>
      </c>
      <c r="J1044">
        <v>0</v>
      </c>
      <c r="K1044">
        <v>48.4</v>
      </c>
      <c r="L1044">
        <v>0</v>
      </c>
      <c r="M1044">
        <v>99</v>
      </c>
      <c r="O1044">
        <v>92</v>
      </c>
      <c r="P1044">
        <v>0.1</v>
      </c>
      <c r="Q1044">
        <v>9212.1928239999997</v>
      </c>
      <c r="S1044">
        <v>3.8</v>
      </c>
      <c r="T1044">
        <v>3.8</v>
      </c>
      <c r="U1044">
        <v>0.751</v>
      </c>
      <c r="V1044">
        <v>15.8</v>
      </c>
      <c r="W1044" t="e">
        <f ca="1">Data_Completeness(LifeExpectancyData[[#This Row],[Life expectancy]:[Schooling]])</f>
        <v>#NAME?</v>
      </c>
    </row>
    <row r="1045" spans="1:23" x14ac:dyDescent="0.25">
      <c r="A1045" t="s">
        <v>711</v>
      </c>
      <c r="B1045">
        <v>2014</v>
      </c>
      <c r="C1045" t="s">
        <v>643</v>
      </c>
      <c r="D1045">
        <v>73.5</v>
      </c>
      <c r="E1045">
        <v>143</v>
      </c>
      <c r="F1045">
        <v>0</v>
      </c>
      <c r="G1045">
        <v>8.42</v>
      </c>
      <c r="H1045">
        <v>789.27646149999998</v>
      </c>
      <c r="I1045">
        <v>97</v>
      </c>
      <c r="J1045">
        <v>0</v>
      </c>
      <c r="K1045">
        <v>47.4</v>
      </c>
      <c r="L1045">
        <v>0</v>
      </c>
      <c r="M1045">
        <v>81</v>
      </c>
      <c r="N1045">
        <v>6.1</v>
      </c>
      <c r="O1045">
        <v>97</v>
      </c>
      <c r="P1045">
        <v>0.1</v>
      </c>
      <c r="Q1045">
        <v>8569.7769979999994</v>
      </c>
      <c r="S1045">
        <v>3.8</v>
      </c>
      <c r="T1045">
        <v>3.8</v>
      </c>
      <c r="U1045">
        <v>0.749</v>
      </c>
      <c r="V1045">
        <v>15.8</v>
      </c>
      <c r="W1045" t="e">
        <f ca="1">Data_Completeness(LifeExpectancyData[[#This Row],[Life expectancy]:[Schooling]])</f>
        <v>#NAME?</v>
      </c>
    </row>
    <row r="1046" spans="1:23" x14ac:dyDescent="0.25">
      <c r="A1046" t="s">
        <v>711</v>
      </c>
      <c r="B1046">
        <v>2013</v>
      </c>
      <c r="C1046" t="s">
        <v>643</v>
      </c>
      <c r="D1046">
        <v>73.3</v>
      </c>
      <c r="E1046">
        <v>144</v>
      </c>
      <c r="F1046">
        <v>0</v>
      </c>
      <c r="G1046">
        <v>8.25</v>
      </c>
      <c r="H1046">
        <v>780.44592809999995</v>
      </c>
      <c r="I1046">
        <v>97</v>
      </c>
      <c r="J1046">
        <v>0</v>
      </c>
      <c r="K1046">
        <v>46.5</v>
      </c>
      <c r="L1046">
        <v>0</v>
      </c>
      <c r="M1046">
        <v>98</v>
      </c>
      <c r="N1046">
        <v>6.15</v>
      </c>
      <c r="O1046">
        <v>97</v>
      </c>
      <c r="P1046">
        <v>0.1</v>
      </c>
      <c r="Q1046">
        <v>7955.6159850000004</v>
      </c>
      <c r="S1046">
        <v>3.8</v>
      </c>
      <c r="T1046">
        <v>3.8</v>
      </c>
      <c r="U1046">
        <v>0.746</v>
      </c>
      <c r="V1046">
        <v>15.8</v>
      </c>
      <c r="W1046" t="e">
        <f ca="1">Data_Completeness(LifeExpectancyData[[#This Row],[Life expectancy]:[Schooling]])</f>
        <v>#NAME?</v>
      </c>
    </row>
    <row r="1047" spans="1:23" x14ac:dyDescent="0.25">
      <c r="A1047" t="s">
        <v>711</v>
      </c>
      <c r="B1047">
        <v>2012</v>
      </c>
      <c r="C1047" t="s">
        <v>643</v>
      </c>
      <c r="D1047">
        <v>73.099999999999994</v>
      </c>
      <c r="E1047">
        <v>146</v>
      </c>
      <c r="F1047">
        <v>0</v>
      </c>
      <c r="G1047">
        <v>8.07</v>
      </c>
      <c r="H1047">
        <v>865.99997819999999</v>
      </c>
      <c r="I1047">
        <v>97</v>
      </c>
      <c r="J1047">
        <v>0</v>
      </c>
      <c r="K1047">
        <v>45.6</v>
      </c>
      <c r="L1047">
        <v>0</v>
      </c>
      <c r="M1047">
        <v>98</v>
      </c>
      <c r="N1047">
        <v>6.36</v>
      </c>
      <c r="O1047">
        <v>97</v>
      </c>
      <c r="P1047">
        <v>0.1</v>
      </c>
      <c r="Q1047">
        <v>7583.1872000000003</v>
      </c>
      <c r="S1047">
        <v>3.8</v>
      </c>
      <c r="T1047">
        <v>3.8</v>
      </c>
      <c r="U1047">
        <v>0.74399999999999999</v>
      </c>
      <c r="V1047">
        <v>15.8</v>
      </c>
      <c r="W1047" t="e">
        <f ca="1">Data_Completeness(LifeExpectancyData[[#This Row],[Life expectancy]:[Schooling]])</f>
        <v>#NAME?</v>
      </c>
    </row>
    <row r="1048" spans="1:23" x14ac:dyDescent="0.25">
      <c r="A1048" t="s">
        <v>711</v>
      </c>
      <c r="B1048">
        <v>2011</v>
      </c>
      <c r="C1048" t="s">
        <v>643</v>
      </c>
      <c r="D1048">
        <v>72.900000000000006</v>
      </c>
      <c r="E1048">
        <v>15</v>
      </c>
      <c r="F1048">
        <v>0</v>
      </c>
      <c r="G1048">
        <v>7.84</v>
      </c>
      <c r="H1048">
        <v>11.56715633</v>
      </c>
      <c r="I1048">
        <v>94</v>
      </c>
      <c r="J1048">
        <v>0</v>
      </c>
      <c r="K1048">
        <v>44.7</v>
      </c>
      <c r="L1048">
        <v>0</v>
      </c>
      <c r="M1048">
        <v>95</v>
      </c>
      <c r="N1048">
        <v>6.35</v>
      </c>
      <c r="O1048">
        <v>95</v>
      </c>
      <c r="P1048">
        <v>0.1</v>
      </c>
      <c r="Q1048">
        <v>741.48437999999999</v>
      </c>
      <c r="S1048">
        <v>3.8</v>
      </c>
      <c r="T1048">
        <v>3.8</v>
      </c>
      <c r="U1048">
        <v>0.74099999999999999</v>
      </c>
      <c r="V1048">
        <v>15.8</v>
      </c>
      <c r="W1048" t="e">
        <f ca="1">Data_Completeness(LifeExpectancyData[[#This Row],[Life expectancy]:[Schooling]])</f>
        <v>#NAME?</v>
      </c>
    </row>
    <row r="1049" spans="1:23" x14ac:dyDescent="0.25">
      <c r="A1049" t="s">
        <v>711</v>
      </c>
      <c r="B1049">
        <v>2010</v>
      </c>
      <c r="C1049" t="s">
        <v>643</v>
      </c>
      <c r="D1049">
        <v>72.599999999999994</v>
      </c>
      <c r="E1049">
        <v>154</v>
      </c>
      <c r="F1049">
        <v>0</v>
      </c>
      <c r="G1049">
        <v>7.91</v>
      </c>
      <c r="H1049">
        <v>145.84019979999999</v>
      </c>
      <c r="I1049">
        <v>97</v>
      </c>
      <c r="J1049">
        <v>0</v>
      </c>
      <c r="K1049">
        <v>43.9</v>
      </c>
      <c r="L1049">
        <v>0</v>
      </c>
      <c r="M1049">
        <v>94</v>
      </c>
      <c r="N1049">
        <v>6.41</v>
      </c>
      <c r="O1049">
        <v>97</v>
      </c>
      <c r="P1049">
        <v>0.1</v>
      </c>
      <c r="Q1049">
        <v>7365.6666590000004</v>
      </c>
      <c r="S1049">
        <v>3.8</v>
      </c>
      <c r="T1049">
        <v>3.8</v>
      </c>
      <c r="U1049">
        <v>0</v>
      </c>
      <c r="V1049">
        <v>15.8</v>
      </c>
      <c r="W1049" t="e">
        <f ca="1">Data_Completeness(LifeExpectancyData[[#This Row],[Life expectancy]:[Schooling]])</f>
        <v>#NAME?</v>
      </c>
    </row>
    <row r="1050" spans="1:23" x14ac:dyDescent="0.25">
      <c r="A1050" t="s">
        <v>711</v>
      </c>
      <c r="B1050">
        <v>2009</v>
      </c>
      <c r="C1050" t="s">
        <v>643</v>
      </c>
      <c r="D1050">
        <v>72.400000000000006</v>
      </c>
      <c r="E1050">
        <v>158</v>
      </c>
      <c r="F1050">
        <v>0</v>
      </c>
      <c r="G1050">
        <v>8.42</v>
      </c>
      <c r="H1050">
        <v>146.4384488</v>
      </c>
      <c r="I1050">
        <v>99</v>
      </c>
      <c r="J1050">
        <v>0</v>
      </c>
      <c r="K1050">
        <v>43.1</v>
      </c>
      <c r="L1050">
        <v>0</v>
      </c>
      <c r="M1050">
        <v>99</v>
      </c>
      <c r="N1050">
        <v>6.24</v>
      </c>
      <c r="O1050">
        <v>99</v>
      </c>
      <c r="P1050">
        <v>0.1</v>
      </c>
      <c r="Q1050">
        <v>7395.8812500000004</v>
      </c>
      <c r="S1050">
        <v>3.8</v>
      </c>
      <c r="T1050">
        <v>3.8</v>
      </c>
      <c r="U1050">
        <v>0</v>
      </c>
      <c r="V1050">
        <v>15.6</v>
      </c>
      <c r="W1050" t="e">
        <f ca="1">Data_Completeness(LifeExpectancyData[[#This Row],[Life expectancy]:[Schooling]])</f>
        <v>#NAME?</v>
      </c>
    </row>
    <row r="1051" spans="1:23" x14ac:dyDescent="0.25">
      <c r="A1051" t="s">
        <v>711</v>
      </c>
      <c r="B1051">
        <v>2008</v>
      </c>
      <c r="C1051" t="s">
        <v>643</v>
      </c>
      <c r="D1051">
        <v>72.099999999999994</v>
      </c>
      <c r="E1051">
        <v>162</v>
      </c>
      <c r="F1051">
        <v>0</v>
      </c>
      <c r="G1051">
        <v>8.92</v>
      </c>
      <c r="H1051">
        <v>754.9597129</v>
      </c>
      <c r="I1051">
        <v>99</v>
      </c>
      <c r="J1051">
        <v>0</v>
      </c>
      <c r="K1051">
        <v>42.4</v>
      </c>
      <c r="L1051">
        <v>0</v>
      </c>
      <c r="M1051">
        <v>99</v>
      </c>
      <c r="N1051">
        <v>5.76</v>
      </c>
      <c r="O1051">
        <v>99</v>
      </c>
      <c r="P1051">
        <v>0.1</v>
      </c>
      <c r="Q1051">
        <v>7946.9443460000002</v>
      </c>
      <c r="S1051">
        <v>3.8</v>
      </c>
      <c r="T1051">
        <v>3.9</v>
      </c>
      <c r="U1051">
        <v>0</v>
      </c>
      <c r="V1051">
        <v>15.4</v>
      </c>
      <c r="W1051" t="e">
        <f ca="1">Data_Completeness(LifeExpectancyData[[#This Row],[Life expectancy]:[Schooling]])</f>
        <v>#NAME?</v>
      </c>
    </row>
    <row r="1052" spans="1:23" x14ac:dyDescent="0.25">
      <c r="A1052" t="s">
        <v>711</v>
      </c>
      <c r="B1052">
        <v>2007</v>
      </c>
      <c r="C1052" t="s">
        <v>643</v>
      </c>
      <c r="D1052">
        <v>71.900000000000006</v>
      </c>
      <c r="E1052">
        <v>164</v>
      </c>
      <c r="F1052">
        <v>0</v>
      </c>
      <c r="G1052">
        <v>9.06</v>
      </c>
      <c r="H1052">
        <v>95.193759209999996</v>
      </c>
      <c r="I1052">
        <v>96</v>
      </c>
      <c r="J1052">
        <v>0</v>
      </c>
      <c r="K1052">
        <v>41.8</v>
      </c>
      <c r="L1052">
        <v>0</v>
      </c>
      <c r="M1052">
        <v>96</v>
      </c>
      <c r="N1052">
        <v>5.88</v>
      </c>
      <c r="O1052">
        <v>96</v>
      </c>
      <c r="P1052">
        <v>0.1</v>
      </c>
      <c r="Q1052">
        <v>7322.5968620000003</v>
      </c>
      <c r="S1052">
        <v>3.9</v>
      </c>
      <c r="T1052">
        <v>3.9</v>
      </c>
      <c r="U1052">
        <v>0</v>
      </c>
      <c r="V1052">
        <v>15.3</v>
      </c>
      <c r="W1052" t="e">
        <f ca="1">Data_Completeness(LifeExpectancyData[[#This Row],[Life expectancy]:[Schooling]])</f>
        <v>#NAME?</v>
      </c>
    </row>
    <row r="1053" spans="1:23" x14ac:dyDescent="0.25">
      <c r="A1053" t="s">
        <v>711</v>
      </c>
      <c r="B1053">
        <v>2006</v>
      </c>
      <c r="C1053" t="s">
        <v>643</v>
      </c>
      <c r="D1053">
        <v>71.7</v>
      </c>
      <c r="E1053">
        <v>167</v>
      </c>
      <c r="F1053">
        <v>0</v>
      </c>
      <c r="G1053">
        <v>9.06</v>
      </c>
      <c r="H1053">
        <v>662.26636870000004</v>
      </c>
      <c r="I1053">
        <v>91</v>
      </c>
      <c r="J1053">
        <v>0</v>
      </c>
      <c r="K1053">
        <v>41.1</v>
      </c>
      <c r="L1053">
        <v>0</v>
      </c>
      <c r="M1053">
        <v>91</v>
      </c>
      <c r="N1053">
        <v>5.99</v>
      </c>
      <c r="O1053">
        <v>91</v>
      </c>
      <c r="P1053">
        <v>0.1</v>
      </c>
      <c r="Q1053">
        <v>6764.7228670000004</v>
      </c>
      <c r="S1053">
        <v>3.9</v>
      </c>
      <c r="T1053">
        <v>3.9</v>
      </c>
      <c r="U1053">
        <v>0</v>
      </c>
      <c r="V1053">
        <v>15.1</v>
      </c>
      <c r="W1053" t="e">
        <f ca="1">Data_Completeness(LifeExpectancyData[[#This Row],[Life expectancy]:[Schooling]])</f>
        <v>#NAME?</v>
      </c>
    </row>
    <row r="1054" spans="1:23" x14ac:dyDescent="0.25">
      <c r="A1054" t="s">
        <v>711</v>
      </c>
      <c r="B1054">
        <v>2005</v>
      </c>
      <c r="C1054" t="s">
        <v>643</v>
      </c>
      <c r="D1054">
        <v>71.5</v>
      </c>
      <c r="E1054">
        <v>169</v>
      </c>
      <c r="F1054">
        <v>0</v>
      </c>
      <c r="G1054">
        <v>8.8000000000000007</v>
      </c>
      <c r="H1054">
        <v>119.5548694</v>
      </c>
      <c r="I1054">
        <v>99</v>
      </c>
      <c r="J1054">
        <v>0</v>
      </c>
      <c r="K1054">
        <v>4.5</v>
      </c>
      <c r="L1054">
        <v>0</v>
      </c>
      <c r="M1054">
        <v>99</v>
      </c>
      <c r="N1054">
        <v>5.5</v>
      </c>
      <c r="O1054">
        <v>99</v>
      </c>
      <c r="P1054">
        <v>0.1</v>
      </c>
      <c r="Q1054">
        <v>6754.512393</v>
      </c>
      <c r="S1054">
        <v>3.9</v>
      </c>
      <c r="T1054">
        <v>4</v>
      </c>
      <c r="U1054">
        <v>0</v>
      </c>
      <c r="V1054">
        <v>14.9</v>
      </c>
      <c r="W1054" t="e">
        <f ca="1">Data_Completeness(LifeExpectancyData[[#This Row],[Life expectancy]:[Schooling]])</f>
        <v>#NAME?</v>
      </c>
    </row>
    <row r="1055" spans="1:23" x14ac:dyDescent="0.25">
      <c r="A1055" t="s">
        <v>711</v>
      </c>
      <c r="B1055">
        <v>2004</v>
      </c>
      <c r="C1055" t="s">
        <v>643</v>
      </c>
      <c r="D1055">
        <v>73</v>
      </c>
      <c r="E1055">
        <v>187</v>
      </c>
      <c r="F1055">
        <v>0</v>
      </c>
      <c r="G1055">
        <v>8.43</v>
      </c>
      <c r="H1055">
        <v>100.965873</v>
      </c>
      <c r="I1055">
        <v>83</v>
      </c>
      <c r="J1055">
        <v>0</v>
      </c>
      <c r="K1055">
        <v>39.9</v>
      </c>
      <c r="L1055">
        <v>0</v>
      </c>
      <c r="M1055">
        <v>84</v>
      </c>
      <c r="N1055">
        <v>5.24</v>
      </c>
      <c r="O1055">
        <v>83</v>
      </c>
      <c r="P1055">
        <v>0.1</v>
      </c>
      <c r="Q1055">
        <v>5836.1776300000001</v>
      </c>
      <c r="S1055">
        <v>4</v>
      </c>
      <c r="T1055">
        <v>4</v>
      </c>
      <c r="U1055">
        <v>0</v>
      </c>
      <c r="V1055">
        <v>14.8</v>
      </c>
      <c r="W1055" t="e">
        <f ca="1">Data_Completeness(LifeExpectancyData[[#This Row],[Life expectancy]:[Schooling]])</f>
        <v>#NAME?</v>
      </c>
    </row>
    <row r="1056" spans="1:23" x14ac:dyDescent="0.25">
      <c r="A1056" t="s">
        <v>711</v>
      </c>
      <c r="B1056">
        <v>2003</v>
      </c>
      <c r="C1056" t="s">
        <v>643</v>
      </c>
      <c r="D1056">
        <v>71.099999999999994</v>
      </c>
      <c r="E1056">
        <v>173</v>
      </c>
      <c r="F1056">
        <v>0</v>
      </c>
      <c r="G1056">
        <v>9.75</v>
      </c>
      <c r="H1056">
        <v>77.9454329</v>
      </c>
      <c r="I1056">
        <v>97</v>
      </c>
      <c r="J1056">
        <v>0</v>
      </c>
      <c r="K1056">
        <v>39.4</v>
      </c>
      <c r="L1056">
        <v>0</v>
      </c>
      <c r="M1056">
        <v>98</v>
      </c>
      <c r="N1056">
        <v>5.89</v>
      </c>
      <c r="O1056">
        <v>97</v>
      </c>
      <c r="P1056">
        <v>0.1</v>
      </c>
      <c r="Q1056">
        <v>5773.7357700000002</v>
      </c>
      <c r="S1056">
        <v>4</v>
      </c>
      <c r="T1056">
        <v>4.0999999999999996</v>
      </c>
      <c r="U1056">
        <v>0</v>
      </c>
      <c r="V1056">
        <v>14.6</v>
      </c>
      <c r="W1056" t="e">
        <f ca="1">Data_Completeness(LifeExpectancyData[[#This Row],[Life expectancy]:[Schooling]])</f>
        <v>#NAME?</v>
      </c>
    </row>
    <row r="1057" spans="1:23" x14ac:dyDescent="0.25">
      <c r="A1057" t="s">
        <v>711</v>
      </c>
      <c r="B1057">
        <v>2002</v>
      </c>
      <c r="C1057" t="s">
        <v>643</v>
      </c>
      <c r="D1057">
        <v>79</v>
      </c>
      <c r="E1057">
        <v>176</v>
      </c>
      <c r="F1057">
        <v>0</v>
      </c>
      <c r="G1057">
        <v>10.71</v>
      </c>
      <c r="H1057">
        <v>513.34654079999996</v>
      </c>
      <c r="I1057">
        <v>98</v>
      </c>
      <c r="J1057">
        <v>0</v>
      </c>
      <c r="K1057">
        <v>38.799999999999997</v>
      </c>
      <c r="L1057">
        <v>0</v>
      </c>
      <c r="M1057">
        <v>98</v>
      </c>
      <c r="N1057">
        <v>6.67</v>
      </c>
      <c r="O1057">
        <v>98</v>
      </c>
      <c r="P1057">
        <v>0.1</v>
      </c>
      <c r="Q1057">
        <v>5292.232379</v>
      </c>
      <c r="S1057">
        <v>4.0999999999999996</v>
      </c>
      <c r="T1057">
        <v>4.0999999999999996</v>
      </c>
      <c r="U1057">
        <v>0</v>
      </c>
      <c r="V1057">
        <v>14.4</v>
      </c>
      <c r="W1057" t="e">
        <f ca="1">Data_Completeness(LifeExpectancyData[[#This Row],[Life expectancy]:[Schooling]])</f>
        <v>#NAME?</v>
      </c>
    </row>
    <row r="1058" spans="1:23" x14ac:dyDescent="0.25">
      <c r="A1058" t="s">
        <v>711</v>
      </c>
      <c r="B1058">
        <v>2001</v>
      </c>
      <c r="C1058" t="s">
        <v>643</v>
      </c>
      <c r="D1058">
        <v>77</v>
      </c>
      <c r="E1058">
        <v>178</v>
      </c>
      <c r="F1058">
        <v>0</v>
      </c>
      <c r="G1058">
        <v>9.61</v>
      </c>
      <c r="H1058">
        <v>81.113559539999997</v>
      </c>
      <c r="I1058">
        <v>96</v>
      </c>
      <c r="J1058">
        <v>0</v>
      </c>
      <c r="K1058">
        <v>38.200000000000003</v>
      </c>
      <c r="L1058">
        <v>0</v>
      </c>
      <c r="M1058">
        <v>96</v>
      </c>
      <c r="N1058">
        <v>7.67</v>
      </c>
      <c r="O1058">
        <v>96</v>
      </c>
      <c r="P1058">
        <v>0.1</v>
      </c>
      <c r="Q1058">
        <v>519.95871499999998</v>
      </c>
      <c r="S1058">
        <v>4.2</v>
      </c>
      <c r="T1058">
        <v>4.2</v>
      </c>
      <c r="U1058">
        <v>0</v>
      </c>
      <c r="V1058">
        <v>14.3</v>
      </c>
      <c r="W1058" t="e">
        <f ca="1">Data_Completeness(LifeExpectancyData[[#This Row],[Life expectancy]:[Schooling]])</f>
        <v>#NAME?</v>
      </c>
    </row>
    <row r="1059" spans="1:23" x14ac:dyDescent="0.25">
      <c r="A1059" t="s">
        <v>711</v>
      </c>
      <c r="B1059">
        <v>2000</v>
      </c>
      <c r="C1059" t="s">
        <v>643</v>
      </c>
      <c r="D1059">
        <v>74</v>
      </c>
      <c r="E1059">
        <v>182</v>
      </c>
      <c r="F1059">
        <v>0</v>
      </c>
      <c r="G1059">
        <v>9.4</v>
      </c>
      <c r="H1059">
        <v>676.54538779999996</v>
      </c>
      <c r="J1059">
        <v>0</v>
      </c>
      <c r="K1059">
        <v>37.700000000000003</v>
      </c>
      <c r="L1059">
        <v>0</v>
      </c>
      <c r="M1059">
        <v>97</v>
      </c>
      <c r="N1059">
        <v>6.62</v>
      </c>
      <c r="O1059">
        <v>97</v>
      </c>
      <c r="P1059">
        <v>0.1</v>
      </c>
      <c r="Q1059">
        <v>5117.5899230000005</v>
      </c>
      <c r="S1059">
        <v>4.3</v>
      </c>
      <c r="T1059">
        <v>4.2</v>
      </c>
      <c r="U1059">
        <v>0</v>
      </c>
      <c r="V1059">
        <v>14.1</v>
      </c>
      <c r="W1059" t="e">
        <f ca="1">Data_Completeness(LifeExpectancyData[[#This Row],[Life expectancy]:[Schooling]])</f>
        <v>#NAME?</v>
      </c>
    </row>
    <row r="1060" spans="1:23" x14ac:dyDescent="0.25">
      <c r="A1060" t="s">
        <v>712</v>
      </c>
      <c r="B1060">
        <v>2015</v>
      </c>
      <c r="C1060" t="s">
        <v>643</v>
      </c>
      <c r="D1060">
        <v>71.900000000000006</v>
      </c>
      <c r="E1060">
        <v>186</v>
      </c>
      <c r="F1060">
        <v>10</v>
      </c>
      <c r="H1060">
        <v>0</v>
      </c>
      <c r="I1060">
        <v>74</v>
      </c>
      <c r="J1060">
        <v>0</v>
      </c>
      <c r="K1060">
        <v>5.6</v>
      </c>
      <c r="L1060">
        <v>12</v>
      </c>
      <c r="M1060">
        <v>9</v>
      </c>
      <c r="O1060">
        <v>74</v>
      </c>
      <c r="P1060">
        <v>0.4</v>
      </c>
      <c r="Q1060">
        <v>3923.5733439999999</v>
      </c>
      <c r="R1060">
        <v>16252429</v>
      </c>
      <c r="S1060">
        <v>1.2</v>
      </c>
      <c r="T1060">
        <v>1.2</v>
      </c>
      <c r="U1060">
        <v>0.63700000000000001</v>
      </c>
      <c r="V1060">
        <v>10.7</v>
      </c>
      <c r="W1060" t="e">
        <f ca="1">Data_Completeness(LifeExpectancyData[[#This Row],[Life expectancy]:[Schooling]])</f>
        <v>#NAME?</v>
      </c>
    </row>
    <row r="1061" spans="1:23" x14ac:dyDescent="0.25">
      <c r="A1061" t="s">
        <v>712</v>
      </c>
      <c r="B1061">
        <v>2014</v>
      </c>
      <c r="C1061" t="s">
        <v>643</v>
      </c>
      <c r="D1061">
        <v>71.7</v>
      </c>
      <c r="E1061">
        <v>187</v>
      </c>
      <c r="F1061">
        <v>10</v>
      </c>
      <c r="G1061">
        <v>1.88</v>
      </c>
      <c r="H1061">
        <v>657.52827969999998</v>
      </c>
      <c r="I1061">
        <v>73</v>
      </c>
      <c r="J1061">
        <v>0</v>
      </c>
      <c r="K1061">
        <v>49.9</v>
      </c>
      <c r="L1061">
        <v>13</v>
      </c>
      <c r="M1061">
        <v>65</v>
      </c>
      <c r="N1061">
        <v>6.2</v>
      </c>
      <c r="O1061">
        <v>73</v>
      </c>
      <c r="P1061">
        <v>0.4</v>
      </c>
      <c r="Q1061">
        <v>3687.7637669999999</v>
      </c>
      <c r="R1061">
        <v>15923559</v>
      </c>
      <c r="S1061">
        <v>1.2</v>
      </c>
      <c r="T1061">
        <v>1.2</v>
      </c>
      <c r="U1061">
        <v>0.61399999999999999</v>
      </c>
      <c r="V1061">
        <v>10.7</v>
      </c>
      <c r="W1061" t="e">
        <f ca="1">Data_Completeness(LifeExpectancyData[[#This Row],[Life expectancy]:[Schooling]])</f>
        <v>#NAME?</v>
      </c>
    </row>
    <row r="1062" spans="1:23" x14ac:dyDescent="0.25">
      <c r="A1062" t="s">
        <v>712</v>
      </c>
      <c r="B1062">
        <v>2013</v>
      </c>
      <c r="C1062" t="s">
        <v>643</v>
      </c>
      <c r="D1062">
        <v>71.400000000000006</v>
      </c>
      <c r="E1062">
        <v>189</v>
      </c>
      <c r="F1062">
        <v>11</v>
      </c>
      <c r="G1062">
        <v>1.93</v>
      </c>
      <c r="H1062">
        <v>582.14695830000005</v>
      </c>
      <c r="I1062">
        <v>85</v>
      </c>
      <c r="J1062">
        <v>0</v>
      </c>
      <c r="K1062">
        <v>49.3</v>
      </c>
      <c r="L1062">
        <v>13</v>
      </c>
      <c r="M1062">
        <v>84</v>
      </c>
      <c r="N1062">
        <v>6.3</v>
      </c>
      <c r="O1062">
        <v>85</v>
      </c>
      <c r="P1062">
        <v>0.4</v>
      </c>
      <c r="Q1062">
        <v>3452.8289340000001</v>
      </c>
      <c r="R1062">
        <v>15596214</v>
      </c>
      <c r="S1062">
        <v>1.2</v>
      </c>
      <c r="T1062">
        <v>1.2</v>
      </c>
      <c r="U1062">
        <v>0.61099999999999999</v>
      </c>
      <c r="V1062">
        <v>10.7</v>
      </c>
      <c r="W1062" t="e">
        <f ca="1">Data_Completeness(LifeExpectancyData[[#This Row],[Life expectancy]:[Schooling]])</f>
        <v>#NAME?</v>
      </c>
    </row>
    <row r="1063" spans="1:23" x14ac:dyDescent="0.25">
      <c r="A1063" t="s">
        <v>712</v>
      </c>
      <c r="B1063">
        <v>2012</v>
      </c>
      <c r="C1063" t="s">
        <v>643</v>
      </c>
      <c r="D1063">
        <v>71.3</v>
      </c>
      <c r="E1063">
        <v>189</v>
      </c>
      <c r="F1063">
        <v>11</v>
      </c>
      <c r="G1063">
        <v>2.02</v>
      </c>
      <c r="H1063">
        <v>484.7187892</v>
      </c>
      <c r="I1063">
        <v>96</v>
      </c>
      <c r="J1063">
        <v>0</v>
      </c>
      <c r="K1063">
        <v>48.6</v>
      </c>
      <c r="L1063">
        <v>13</v>
      </c>
      <c r="M1063">
        <v>94</v>
      </c>
      <c r="N1063">
        <v>6.33</v>
      </c>
      <c r="O1063">
        <v>96</v>
      </c>
      <c r="P1063">
        <v>0.4</v>
      </c>
      <c r="Q1063">
        <v>3299.65139</v>
      </c>
      <c r="R1063">
        <v>1527156</v>
      </c>
      <c r="S1063">
        <v>1.2</v>
      </c>
      <c r="T1063">
        <v>1.2</v>
      </c>
      <c r="U1063">
        <v>0.61599999999999999</v>
      </c>
      <c r="V1063">
        <v>10.6</v>
      </c>
      <c r="W1063" t="e">
        <f ca="1">Data_Completeness(LifeExpectancyData[[#This Row],[Life expectancy]:[Schooling]])</f>
        <v>#NAME?</v>
      </c>
    </row>
    <row r="1064" spans="1:23" x14ac:dyDescent="0.25">
      <c r="A1064" t="s">
        <v>712</v>
      </c>
      <c r="B1064">
        <v>2011</v>
      </c>
      <c r="C1064" t="s">
        <v>643</v>
      </c>
      <c r="D1064">
        <v>71.099999999999994</v>
      </c>
      <c r="E1064">
        <v>193</v>
      </c>
      <c r="F1064">
        <v>11</v>
      </c>
      <c r="G1064">
        <v>2.16</v>
      </c>
      <c r="H1064">
        <v>457.7745845</v>
      </c>
      <c r="I1064">
        <v>88</v>
      </c>
      <c r="J1064">
        <v>0</v>
      </c>
      <c r="K1064">
        <v>47.9</v>
      </c>
      <c r="L1064">
        <v>14</v>
      </c>
      <c r="M1064">
        <v>88</v>
      </c>
      <c r="N1064">
        <v>6.28</v>
      </c>
      <c r="O1064">
        <v>88</v>
      </c>
      <c r="P1064">
        <v>0.4</v>
      </c>
      <c r="Q1064">
        <v>3187.845296</v>
      </c>
      <c r="R1064">
        <v>14948919</v>
      </c>
      <c r="S1064">
        <v>1.2</v>
      </c>
      <c r="T1064">
        <v>1.2</v>
      </c>
      <c r="U1064">
        <v>0.60899999999999999</v>
      </c>
      <c r="V1064">
        <v>10.5</v>
      </c>
      <c r="W1064" t="e">
        <f ca="1">Data_Completeness(LifeExpectancyData[[#This Row],[Life expectancy]:[Schooling]])</f>
        <v>#NAME?</v>
      </c>
    </row>
    <row r="1065" spans="1:23" x14ac:dyDescent="0.25">
      <c r="A1065" t="s">
        <v>712</v>
      </c>
      <c r="B1065">
        <v>2010</v>
      </c>
      <c r="C1065" t="s">
        <v>643</v>
      </c>
      <c r="D1065">
        <v>77</v>
      </c>
      <c r="E1065">
        <v>196</v>
      </c>
      <c r="F1065">
        <v>12</v>
      </c>
      <c r="G1065">
        <v>2.14</v>
      </c>
      <c r="H1065">
        <v>443.32482540000001</v>
      </c>
      <c r="I1065">
        <v>94</v>
      </c>
      <c r="J1065">
        <v>0</v>
      </c>
      <c r="K1065">
        <v>47.2</v>
      </c>
      <c r="L1065">
        <v>14</v>
      </c>
      <c r="M1065">
        <v>94</v>
      </c>
      <c r="N1065">
        <v>6.64</v>
      </c>
      <c r="O1065">
        <v>94</v>
      </c>
      <c r="P1065">
        <v>0.4</v>
      </c>
      <c r="Q1065">
        <v>2825.5246999999999</v>
      </c>
      <c r="R1065">
        <v>1463417</v>
      </c>
      <c r="S1065">
        <v>1.3</v>
      </c>
      <c r="T1065">
        <v>1.3</v>
      </c>
      <c r="U1065">
        <v>0.60199999999999998</v>
      </c>
      <c r="V1065">
        <v>10.5</v>
      </c>
      <c r="W1065" t="e">
        <f ca="1">Data_Completeness(LifeExpectancyData[[#This Row],[Life expectancy]:[Schooling]])</f>
        <v>#NAME?</v>
      </c>
    </row>
    <row r="1066" spans="1:23" x14ac:dyDescent="0.25">
      <c r="A1066" t="s">
        <v>712</v>
      </c>
      <c r="B1066">
        <v>2009</v>
      </c>
      <c r="C1066" t="s">
        <v>643</v>
      </c>
      <c r="D1066">
        <v>76</v>
      </c>
      <c r="E1066">
        <v>198</v>
      </c>
      <c r="F1066">
        <v>12</v>
      </c>
      <c r="G1066">
        <v>2.14</v>
      </c>
      <c r="H1066">
        <v>445.44233709999997</v>
      </c>
      <c r="I1066">
        <v>92</v>
      </c>
      <c r="J1066">
        <v>0</v>
      </c>
      <c r="K1066">
        <v>46.5</v>
      </c>
      <c r="L1066">
        <v>15</v>
      </c>
      <c r="M1066">
        <v>92</v>
      </c>
      <c r="N1066">
        <v>6.79</v>
      </c>
      <c r="O1066">
        <v>92</v>
      </c>
      <c r="P1066">
        <v>0.4</v>
      </c>
      <c r="Q1066">
        <v>2635.7534740000001</v>
      </c>
      <c r="R1066">
        <v>1431628</v>
      </c>
      <c r="S1066">
        <v>1.3</v>
      </c>
      <c r="T1066">
        <v>1.3</v>
      </c>
      <c r="U1066">
        <v>0.59599999999999997</v>
      </c>
      <c r="V1066">
        <v>10.4</v>
      </c>
      <c r="W1066" t="e">
        <f ca="1">Data_Completeness(LifeExpectancyData[[#This Row],[Life expectancy]:[Schooling]])</f>
        <v>#NAME?</v>
      </c>
    </row>
    <row r="1067" spans="1:23" x14ac:dyDescent="0.25">
      <c r="A1067" t="s">
        <v>712</v>
      </c>
      <c r="B1067">
        <v>2008</v>
      </c>
      <c r="C1067" t="s">
        <v>643</v>
      </c>
      <c r="D1067">
        <v>79</v>
      </c>
      <c r="E1067">
        <v>19</v>
      </c>
      <c r="F1067">
        <v>13</v>
      </c>
      <c r="G1067">
        <v>2.21</v>
      </c>
      <c r="H1067">
        <v>472.22349939999998</v>
      </c>
      <c r="I1067">
        <v>95</v>
      </c>
      <c r="J1067">
        <v>0</v>
      </c>
      <c r="K1067">
        <v>45.9</v>
      </c>
      <c r="L1067">
        <v>15</v>
      </c>
      <c r="M1067">
        <v>96</v>
      </c>
      <c r="N1067">
        <v>6.65</v>
      </c>
      <c r="O1067">
        <v>95</v>
      </c>
      <c r="P1067">
        <v>0.4</v>
      </c>
      <c r="Q1067">
        <v>2794.2218899999998</v>
      </c>
      <c r="R1067">
        <v>146366</v>
      </c>
      <c r="S1067">
        <v>1.3</v>
      </c>
      <c r="T1067">
        <v>1.3</v>
      </c>
      <c r="U1067">
        <v>0.58899999999999997</v>
      </c>
      <c r="V1067">
        <v>10.4</v>
      </c>
      <c r="W1067" t="e">
        <f ca="1">Data_Completeness(LifeExpectancyData[[#This Row],[Life expectancy]:[Schooling]])</f>
        <v>#NAME?</v>
      </c>
    </row>
    <row r="1068" spans="1:23" x14ac:dyDescent="0.25">
      <c r="A1068" t="s">
        <v>712</v>
      </c>
      <c r="B1068">
        <v>2007</v>
      </c>
      <c r="C1068" t="s">
        <v>643</v>
      </c>
      <c r="D1068">
        <v>75</v>
      </c>
      <c r="E1068">
        <v>192</v>
      </c>
      <c r="F1068">
        <v>13</v>
      </c>
      <c r="G1068">
        <v>2.4</v>
      </c>
      <c r="H1068">
        <v>380.96324290000001</v>
      </c>
      <c r="I1068">
        <v>85</v>
      </c>
      <c r="J1068">
        <v>0</v>
      </c>
      <c r="K1068">
        <v>45.2</v>
      </c>
      <c r="L1068">
        <v>16</v>
      </c>
      <c r="M1068">
        <v>85</v>
      </c>
      <c r="N1068">
        <v>6.86</v>
      </c>
      <c r="O1068">
        <v>85</v>
      </c>
      <c r="P1068">
        <v>0.4</v>
      </c>
      <c r="Q1068">
        <v>2489.9558360000001</v>
      </c>
      <c r="R1068">
        <v>137286</v>
      </c>
      <c r="S1068">
        <v>1.3</v>
      </c>
      <c r="T1068">
        <v>1.3</v>
      </c>
      <c r="U1068">
        <v>0.57799999999999996</v>
      </c>
      <c r="V1068">
        <v>10.1</v>
      </c>
      <c r="W1068" t="e">
        <f ca="1">Data_Completeness(LifeExpectancyData[[#This Row],[Life expectancy]:[Schooling]])</f>
        <v>#NAME?</v>
      </c>
    </row>
    <row r="1069" spans="1:23" x14ac:dyDescent="0.25">
      <c r="A1069" t="s">
        <v>712</v>
      </c>
      <c r="B1069">
        <v>2006</v>
      </c>
      <c r="C1069" t="s">
        <v>643</v>
      </c>
      <c r="D1069">
        <v>69.7</v>
      </c>
      <c r="E1069">
        <v>24</v>
      </c>
      <c r="F1069">
        <v>14</v>
      </c>
      <c r="G1069">
        <v>2.38</v>
      </c>
      <c r="H1069">
        <v>352.02448939999999</v>
      </c>
      <c r="I1069">
        <v>89</v>
      </c>
      <c r="J1069">
        <v>0</v>
      </c>
      <c r="K1069">
        <v>44.5</v>
      </c>
      <c r="L1069">
        <v>17</v>
      </c>
      <c r="M1069">
        <v>9</v>
      </c>
      <c r="N1069">
        <v>7.7</v>
      </c>
      <c r="O1069">
        <v>89</v>
      </c>
      <c r="P1069">
        <v>0.4</v>
      </c>
      <c r="Q1069">
        <v>2256.5672399999999</v>
      </c>
      <c r="R1069">
        <v>133978</v>
      </c>
      <c r="S1069">
        <v>1.4</v>
      </c>
      <c r="T1069">
        <v>1.4</v>
      </c>
      <c r="U1069">
        <v>0.56999999999999995</v>
      </c>
      <c r="V1069">
        <v>9.8000000000000007</v>
      </c>
      <c r="W1069" t="e">
        <f ca="1">Data_Completeness(LifeExpectancyData[[#This Row],[Life expectancy]:[Schooling]])</f>
        <v>#NAME?</v>
      </c>
    </row>
    <row r="1070" spans="1:23" x14ac:dyDescent="0.25">
      <c r="A1070" t="s">
        <v>712</v>
      </c>
      <c r="B1070">
        <v>2005</v>
      </c>
      <c r="C1070" t="s">
        <v>643</v>
      </c>
      <c r="D1070">
        <v>69.2</v>
      </c>
      <c r="E1070">
        <v>28</v>
      </c>
      <c r="F1070">
        <v>14</v>
      </c>
      <c r="G1070">
        <v>2.35</v>
      </c>
      <c r="H1070">
        <v>41.508456369999998</v>
      </c>
      <c r="I1070">
        <v>87</v>
      </c>
      <c r="J1070">
        <v>0</v>
      </c>
      <c r="K1070">
        <v>43.8</v>
      </c>
      <c r="L1070">
        <v>18</v>
      </c>
      <c r="M1070">
        <v>87</v>
      </c>
      <c r="N1070">
        <v>6.79</v>
      </c>
      <c r="O1070">
        <v>87</v>
      </c>
      <c r="P1070">
        <v>0.4</v>
      </c>
      <c r="Q1070">
        <v>277.83438000000001</v>
      </c>
      <c r="R1070">
        <v>139628</v>
      </c>
      <c r="S1070">
        <v>1.4</v>
      </c>
      <c r="T1070">
        <v>1.4</v>
      </c>
      <c r="U1070">
        <v>0.56699999999999995</v>
      </c>
      <c r="V1070">
        <v>9.6</v>
      </c>
      <c r="W1070" t="e">
        <f ca="1">Data_Completeness(LifeExpectancyData[[#This Row],[Life expectancy]:[Schooling]])</f>
        <v>#NAME?</v>
      </c>
    </row>
    <row r="1071" spans="1:23" x14ac:dyDescent="0.25">
      <c r="A1071" t="s">
        <v>712</v>
      </c>
      <c r="B1071">
        <v>2004</v>
      </c>
      <c r="C1071" t="s">
        <v>643</v>
      </c>
      <c r="D1071">
        <v>69.599999999999994</v>
      </c>
      <c r="E1071">
        <v>21</v>
      </c>
      <c r="F1071">
        <v>15</v>
      </c>
      <c r="G1071">
        <v>2.4</v>
      </c>
      <c r="H1071">
        <v>288.40162579999998</v>
      </c>
      <c r="J1071">
        <v>0</v>
      </c>
      <c r="K1071">
        <v>43.1</v>
      </c>
      <c r="L1071">
        <v>18</v>
      </c>
      <c r="M1071">
        <v>88</v>
      </c>
      <c r="N1071">
        <v>6.77</v>
      </c>
      <c r="O1071">
        <v>87</v>
      </c>
      <c r="P1071">
        <v>0.4</v>
      </c>
      <c r="Q1071">
        <v>1872.73783</v>
      </c>
      <c r="R1071">
        <v>12796925</v>
      </c>
      <c r="S1071">
        <v>1.4</v>
      </c>
      <c r="T1071">
        <v>1.4</v>
      </c>
      <c r="U1071">
        <v>0.56399999999999995</v>
      </c>
      <c r="V1071">
        <v>9.3000000000000007</v>
      </c>
      <c r="W1071" t="e">
        <f ca="1">Data_Completeness(LifeExpectancyData[[#This Row],[Life expectancy]:[Schooling]])</f>
        <v>#NAME?</v>
      </c>
    </row>
    <row r="1072" spans="1:23" x14ac:dyDescent="0.25">
      <c r="A1072" t="s">
        <v>712</v>
      </c>
      <c r="B1072">
        <v>2003</v>
      </c>
      <c r="C1072" t="s">
        <v>643</v>
      </c>
      <c r="D1072">
        <v>69.400000000000006</v>
      </c>
      <c r="E1072">
        <v>24</v>
      </c>
      <c r="F1072">
        <v>15</v>
      </c>
      <c r="G1072">
        <v>2.4500000000000002</v>
      </c>
      <c r="H1072">
        <v>249.3262948</v>
      </c>
      <c r="J1072">
        <v>0</v>
      </c>
      <c r="K1072">
        <v>42.4</v>
      </c>
      <c r="L1072">
        <v>19</v>
      </c>
      <c r="M1072">
        <v>84</v>
      </c>
      <c r="N1072">
        <v>6.88</v>
      </c>
      <c r="O1072">
        <v>84</v>
      </c>
      <c r="P1072">
        <v>0.4</v>
      </c>
      <c r="Q1072">
        <v>1753.349471</v>
      </c>
      <c r="R1072">
        <v>125478</v>
      </c>
      <c r="S1072">
        <v>1.4</v>
      </c>
      <c r="T1072">
        <v>1.4</v>
      </c>
      <c r="U1072">
        <v>0.56000000000000005</v>
      </c>
      <c r="V1072">
        <v>9</v>
      </c>
      <c r="W1072" t="e">
        <f ca="1">Data_Completeness(LifeExpectancyData[[#This Row],[Life expectancy]:[Schooling]])</f>
        <v>#NAME?</v>
      </c>
    </row>
    <row r="1073" spans="1:23" x14ac:dyDescent="0.25">
      <c r="A1073" t="s">
        <v>712</v>
      </c>
      <c r="B1073">
        <v>2002</v>
      </c>
      <c r="C1073" t="s">
        <v>643</v>
      </c>
      <c r="D1073">
        <v>69.3</v>
      </c>
      <c r="E1073">
        <v>21</v>
      </c>
      <c r="F1073">
        <v>16</v>
      </c>
      <c r="G1073">
        <v>2.41</v>
      </c>
      <c r="H1073">
        <v>25.250409179999998</v>
      </c>
      <c r="J1073">
        <v>0</v>
      </c>
      <c r="K1073">
        <v>41.7</v>
      </c>
      <c r="L1073">
        <v>20</v>
      </c>
      <c r="M1073">
        <v>82</v>
      </c>
      <c r="N1073">
        <v>6.71</v>
      </c>
      <c r="O1073">
        <v>82</v>
      </c>
      <c r="P1073">
        <v>0.3</v>
      </c>
      <c r="Q1073">
        <v>171.771491</v>
      </c>
      <c r="R1073">
        <v>1228848</v>
      </c>
      <c r="S1073">
        <v>1.5</v>
      </c>
      <c r="T1073">
        <v>1.5</v>
      </c>
      <c r="U1073">
        <v>0.55300000000000005</v>
      </c>
      <c r="V1073">
        <v>8.8000000000000007</v>
      </c>
      <c r="W1073" t="e">
        <f ca="1">Data_Completeness(LifeExpectancyData[[#This Row],[Life expectancy]:[Schooling]])</f>
        <v>#NAME?</v>
      </c>
    </row>
    <row r="1074" spans="1:23" x14ac:dyDescent="0.25">
      <c r="A1074" t="s">
        <v>712</v>
      </c>
      <c r="B1074">
        <v>2001</v>
      </c>
      <c r="C1074" t="s">
        <v>643</v>
      </c>
      <c r="D1074">
        <v>68.400000000000006</v>
      </c>
      <c r="E1074">
        <v>211</v>
      </c>
      <c r="F1074">
        <v>16</v>
      </c>
      <c r="G1074">
        <v>2.5299999999999998</v>
      </c>
      <c r="H1074">
        <v>225.06199559999999</v>
      </c>
      <c r="J1074">
        <v>0</v>
      </c>
      <c r="K1074">
        <v>41.1</v>
      </c>
      <c r="L1074">
        <v>20</v>
      </c>
      <c r="M1074">
        <v>78</v>
      </c>
      <c r="N1074">
        <v>6.76</v>
      </c>
      <c r="O1074">
        <v>77</v>
      </c>
      <c r="P1074">
        <v>0.3</v>
      </c>
      <c r="Q1074">
        <v>1568.376276</v>
      </c>
      <c r="R1074">
        <v>11924946</v>
      </c>
      <c r="S1074">
        <v>1.5</v>
      </c>
      <c r="T1074">
        <v>1.5</v>
      </c>
      <c r="U1074">
        <v>0.54600000000000004</v>
      </c>
      <c r="V1074">
        <v>8.5</v>
      </c>
      <c r="W1074" t="e">
        <f ca="1">Data_Completeness(LifeExpectancyData[[#This Row],[Life expectancy]:[Schooling]])</f>
        <v>#NAME?</v>
      </c>
    </row>
    <row r="1075" spans="1:23" x14ac:dyDescent="0.25">
      <c r="A1075" t="s">
        <v>712</v>
      </c>
      <c r="B1075">
        <v>2000</v>
      </c>
      <c r="C1075" t="s">
        <v>643</v>
      </c>
      <c r="D1075">
        <v>67.7</v>
      </c>
      <c r="E1075">
        <v>221</v>
      </c>
      <c r="F1075">
        <v>17</v>
      </c>
      <c r="G1075">
        <v>2.63</v>
      </c>
      <c r="H1075">
        <v>238.7369808</v>
      </c>
      <c r="J1075">
        <v>0</v>
      </c>
      <c r="K1075">
        <v>4.4000000000000004</v>
      </c>
      <c r="L1075">
        <v>21</v>
      </c>
      <c r="M1075">
        <v>8</v>
      </c>
      <c r="N1075">
        <v>5.25</v>
      </c>
      <c r="O1075">
        <v>81</v>
      </c>
      <c r="P1075">
        <v>0.2</v>
      </c>
      <c r="Q1075">
        <v>1655.5962609999999</v>
      </c>
      <c r="R1075">
        <v>1165743</v>
      </c>
      <c r="S1075">
        <v>1.6</v>
      </c>
      <c r="T1075">
        <v>1.6</v>
      </c>
      <c r="U1075">
        <v>0.53900000000000003</v>
      </c>
      <c r="V1075">
        <v>8.1999999999999993</v>
      </c>
      <c r="W1075" t="e">
        <f ca="1">Data_Completeness(LifeExpectancyData[[#This Row],[Life expectancy]:[Schooling]])</f>
        <v>#NAME?</v>
      </c>
    </row>
    <row r="1076" spans="1:23" x14ac:dyDescent="0.25">
      <c r="A1076" t="s">
        <v>713</v>
      </c>
      <c r="B1076">
        <v>2015</v>
      </c>
      <c r="C1076" t="s">
        <v>643</v>
      </c>
      <c r="D1076">
        <v>59</v>
      </c>
      <c r="E1076">
        <v>284</v>
      </c>
      <c r="F1076">
        <v>26</v>
      </c>
      <c r="H1076">
        <v>0</v>
      </c>
      <c r="I1076">
        <v>54</v>
      </c>
      <c r="J1076">
        <v>243</v>
      </c>
      <c r="K1076">
        <v>23.3</v>
      </c>
      <c r="L1076">
        <v>40</v>
      </c>
      <c r="M1076">
        <v>42</v>
      </c>
      <c r="O1076">
        <v>54</v>
      </c>
      <c r="P1076">
        <v>0.5</v>
      </c>
      <c r="Q1076">
        <v>554.48766000000001</v>
      </c>
      <c r="R1076">
        <v>1291533</v>
      </c>
      <c r="S1076">
        <v>7.3</v>
      </c>
      <c r="T1076">
        <v>7.3</v>
      </c>
      <c r="U1076">
        <v>0.41399999999999998</v>
      </c>
      <c r="V1076">
        <v>8.8000000000000007</v>
      </c>
      <c r="W1076" t="e">
        <f ca="1">Data_Completeness(LifeExpectancyData[[#This Row],[Life expectancy]:[Schooling]])</f>
        <v>#NAME?</v>
      </c>
    </row>
    <row r="1077" spans="1:23" x14ac:dyDescent="0.25">
      <c r="A1077" t="s">
        <v>713</v>
      </c>
      <c r="B1077">
        <v>2014</v>
      </c>
      <c r="C1077" t="s">
        <v>643</v>
      </c>
      <c r="D1077">
        <v>58.1</v>
      </c>
      <c r="E1077">
        <v>299</v>
      </c>
      <c r="F1077">
        <v>27</v>
      </c>
      <c r="G1077">
        <v>0.01</v>
      </c>
      <c r="H1077">
        <v>50.579764830000002</v>
      </c>
      <c r="I1077">
        <v>51</v>
      </c>
      <c r="J1077">
        <v>175</v>
      </c>
      <c r="K1077">
        <v>22.7</v>
      </c>
      <c r="L1077">
        <v>41</v>
      </c>
      <c r="M1077">
        <v>42</v>
      </c>
      <c r="N1077">
        <v>5.64</v>
      </c>
      <c r="O1077">
        <v>51</v>
      </c>
      <c r="P1077">
        <v>0.5</v>
      </c>
      <c r="Q1077">
        <v>561.997387</v>
      </c>
      <c r="R1077">
        <v>118559</v>
      </c>
      <c r="S1077">
        <v>7.5</v>
      </c>
      <c r="T1077">
        <v>7.4</v>
      </c>
      <c r="U1077">
        <v>0.41199999999999998</v>
      </c>
      <c r="V1077">
        <v>8.6</v>
      </c>
      <c r="W1077" t="e">
        <f ca="1">Data_Completeness(LifeExpectancyData[[#This Row],[Life expectancy]:[Schooling]])</f>
        <v>#NAME?</v>
      </c>
    </row>
    <row r="1078" spans="1:23" x14ac:dyDescent="0.25">
      <c r="A1078" t="s">
        <v>713</v>
      </c>
      <c r="B1078">
        <v>2013</v>
      </c>
      <c r="C1078" t="s">
        <v>643</v>
      </c>
      <c r="D1078">
        <v>58.8</v>
      </c>
      <c r="E1078">
        <v>284</v>
      </c>
      <c r="F1078">
        <v>27</v>
      </c>
      <c r="G1078">
        <v>0.01</v>
      </c>
      <c r="H1078">
        <v>5.1406688479999998</v>
      </c>
      <c r="I1078">
        <v>63</v>
      </c>
      <c r="J1078">
        <v>53</v>
      </c>
      <c r="K1078">
        <v>22.2</v>
      </c>
      <c r="L1078">
        <v>41</v>
      </c>
      <c r="M1078">
        <v>63</v>
      </c>
      <c r="N1078">
        <v>5.49</v>
      </c>
      <c r="O1078">
        <v>63</v>
      </c>
      <c r="P1078">
        <v>1</v>
      </c>
      <c r="Q1078">
        <v>54.169324000000003</v>
      </c>
      <c r="R1078">
        <v>11536615</v>
      </c>
      <c r="S1078">
        <v>7.7</v>
      </c>
      <c r="T1078">
        <v>7.6</v>
      </c>
      <c r="U1078">
        <v>0.40600000000000003</v>
      </c>
      <c r="V1078">
        <v>8.5</v>
      </c>
      <c r="W1078" t="e">
        <f ca="1">Data_Completeness(LifeExpectancyData[[#This Row],[Life expectancy]:[Schooling]])</f>
        <v>#NAME?</v>
      </c>
    </row>
    <row r="1079" spans="1:23" x14ac:dyDescent="0.25">
      <c r="A1079" t="s">
        <v>713</v>
      </c>
      <c r="B1079">
        <v>2012</v>
      </c>
      <c r="C1079" t="s">
        <v>643</v>
      </c>
      <c r="D1079">
        <v>58.4</v>
      </c>
      <c r="E1079">
        <v>288</v>
      </c>
      <c r="F1079">
        <v>28</v>
      </c>
      <c r="G1079">
        <v>0.01</v>
      </c>
      <c r="H1079">
        <v>4.344930862</v>
      </c>
      <c r="I1079">
        <v>62</v>
      </c>
      <c r="J1079">
        <v>6</v>
      </c>
      <c r="K1079">
        <v>21.7</v>
      </c>
      <c r="L1079">
        <v>42</v>
      </c>
      <c r="M1079">
        <v>63</v>
      </c>
      <c r="N1079">
        <v>5.39</v>
      </c>
      <c r="O1079">
        <v>62</v>
      </c>
      <c r="P1079">
        <v>1.9</v>
      </c>
      <c r="Q1079">
        <v>52.348564600000003</v>
      </c>
      <c r="R1079">
        <v>11281469</v>
      </c>
      <c r="S1079">
        <v>7.8</v>
      </c>
      <c r="T1079">
        <v>7.8</v>
      </c>
      <c r="U1079">
        <v>0.39600000000000002</v>
      </c>
      <c r="V1079">
        <v>8.5</v>
      </c>
      <c r="W1079" t="e">
        <f ca="1">Data_Completeness(LifeExpectancyData[[#This Row],[Life expectancy]:[Schooling]])</f>
        <v>#NAME?</v>
      </c>
    </row>
    <row r="1080" spans="1:23" x14ac:dyDescent="0.25">
      <c r="A1080" t="s">
        <v>713</v>
      </c>
      <c r="B1080">
        <v>2011</v>
      </c>
      <c r="C1080" t="s">
        <v>643</v>
      </c>
      <c r="D1080">
        <v>58.1</v>
      </c>
      <c r="E1080">
        <v>29</v>
      </c>
      <c r="F1080">
        <v>28</v>
      </c>
      <c r="G1080">
        <v>0.22</v>
      </c>
      <c r="H1080">
        <v>42.254790399999997</v>
      </c>
      <c r="I1080">
        <v>63</v>
      </c>
      <c r="J1080">
        <v>11</v>
      </c>
      <c r="K1080">
        <v>21.2</v>
      </c>
      <c r="L1080">
        <v>43</v>
      </c>
      <c r="M1080">
        <v>63</v>
      </c>
      <c r="N1080">
        <v>4.7300000000000004</v>
      </c>
      <c r="O1080">
        <v>63</v>
      </c>
      <c r="P1080">
        <v>2</v>
      </c>
      <c r="Q1080">
        <v>459.2912</v>
      </c>
      <c r="R1080">
        <v>113517</v>
      </c>
      <c r="S1080">
        <v>8</v>
      </c>
      <c r="T1080">
        <v>8</v>
      </c>
      <c r="U1080">
        <v>0.38500000000000001</v>
      </c>
      <c r="V1080">
        <v>8.4</v>
      </c>
      <c r="W1080" t="e">
        <f ca="1">Data_Completeness(LifeExpectancyData[[#This Row],[Life expectancy]:[Schooling]])</f>
        <v>#NAME?</v>
      </c>
    </row>
    <row r="1081" spans="1:23" x14ac:dyDescent="0.25">
      <c r="A1081" t="s">
        <v>713</v>
      </c>
      <c r="B1081">
        <v>2010</v>
      </c>
      <c r="C1081" t="s">
        <v>643</v>
      </c>
      <c r="D1081">
        <v>57.8</v>
      </c>
      <c r="E1081">
        <v>291</v>
      </c>
      <c r="F1081">
        <v>29</v>
      </c>
      <c r="G1081">
        <v>0.2</v>
      </c>
      <c r="H1081">
        <v>29.747340489999999</v>
      </c>
      <c r="I1081">
        <v>64</v>
      </c>
      <c r="J1081">
        <v>45</v>
      </c>
      <c r="K1081">
        <v>2.8</v>
      </c>
      <c r="L1081">
        <v>44</v>
      </c>
      <c r="M1081">
        <v>62</v>
      </c>
      <c r="N1081">
        <v>4.55</v>
      </c>
      <c r="O1081">
        <v>64</v>
      </c>
      <c r="P1081">
        <v>2.2000000000000002</v>
      </c>
      <c r="Q1081">
        <v>438.75133460000001</v>
      </c>
      <c r="R1081">
        <v>179417</v>
      </c>
      <c r="S1081">
        <v>8.1999999999999993</v>
      </c>
      <c r="T1081">
        <v>8.1999999999999993</v>
      </c>
      <c r="U1081">
        <v>0.38</v>
      </c>
      <c r="V1081">
        <v>8.3000000000000007</v>
      </c>
      <c r="W1081" t="e">
        <f ca="1">Data_Completeness(LifeExpectancyData[[#This Row],[Life expectancy]:[Schooling]])</f>
        <v>#NAME?</v>
      </c>
    </row>
    <row r="1082" spans="1:23" x14ac:dyDescent="0.25">
      <c r="A1082" t="s">
        <v>713</v>
      </c>
      <c r="B1082">
        <v>2009</v>
      </c>
      <c r="C1082" t="s">
        <v>643</v>
      </c>
      <c r="D1082">
        <v>57.3</v>
      </c>
      <c r="E1082">
        <v>297</v>
      </c>
      <c r="F1082">
        <v>29</v>
      </c>
      <c r="G1082">
        <v>0.18</v>
      </c>
      <c r="H1082">
        <v>24.847635619999998</v>
      </c>
      <c r="I1082">
        <v>57</v>
      </c>
      <c r="J1082">
        <v>264</v>
      </c>
      <c r="K1082">
        <v>2.2999999999999998</v>
      </c>
      <c r="L1082">
        <v>46</v>
      </c>
      <c r="M1082">
        <v>6</v>
      </c>
      <c r="N1082">
        <v>3.85</v>
      </c>
      <c r="O1082">
        <v>57</v>
      </c>
      <c r="P1082">
        <v>2.2999999999999998</v>
      </c>
      <c r="Q1082">
        <v>436.68955390000002</v>
      </c>
      <c r="R1082">
        <v>1556524</v>
      </c>
      <c r="S1082">
        <v>8.4</v>
      </c>
      <c r="T1082">
        <v>8.4</v>
      </c>
      <c r="U1082">
        <v>0.376</v>
      </c>
      <c r="V1082">
        <v>8.1</v>
      </c>
      <c r="W1082" t="e">
        <f ca="1">Data_Completeness(LifeExpectancyData[[#This Row],[Life expectancy]:[Schooling]])</f>
        <v>#NAME?</v>
      </c>
    </row>
    <row r="1083" spans="1:23" x14ac:dyDescent="0.25">
      <c r="A1083" t="s">
        <v>713</v>
      </c>
      <c r="B1083">
        <v>2008</v>
      </c>
      <c r="C1083" t="s">
        <v>643</v>
      </c>
      <c r="D1083">
        <v>56.8</v>
      </c>
      <c r="E1083">
        <v>33</v>
      </c>
      <c r="F1083">
        <v>30</v>
      </c>
      <c r="G1083">
        <v>0.21</v>
      </c>
      <c r="H1083">
        <v>19.685102570000002</v>
      </c>
      <c r="I1083">
        <v>57</v>
      </c>
      <c r="J1083">
        <v>89</v>
      </c>
      <c r="K1083">
        <v>19.8</v>
      </c>
      <c r="L1083">
        <v>47</v>
      </c>
      <c r="M1083">
        <v>59</v>
      </c>
      <c r="N1083">
        <v>3.21</v>
      </c>
      <c r="O1083">
        <v>6</v>
      </c>
      <c r="P1083">
        <v>2.2999999999999998</v>
      </c>
      <c r="Q1083">
        <v>437.44672379999997</v>
      </c>
      <c r="R1083">
        <v>1323142</v>
      </c>
      <c r="S1083">
        <v>8.6</v>
      </c>
      <c r="T1083">
        <v>8.6</v>
      </c>
      <c r="U1083">
        <v>0.371</v>
      </c>
      <c r="V1083">
        <v>7.9</v>
      </c>
      <c r="W1083" t="e">
        <f ca="1">Data_Completeness(LifeExpectancyData[[#This Row],[Life expectancy]:[Schooling]])</f>
        <v>#NAME?</v>
      </c>
    </row>
    <row r="1084" spans="1:23" x14ac:dyDescent="0.25">
      <c r="A1084" t="s">
        <v>713</v>
      </c>
      <c r="B1084">
        <v>2007</v>
      </c>
      <c r="C1084" t="s">
        <v>643</v>
      </c>
      <c r="D1084">
        <v>56.4</v>
      </c>
      <c r="E1084">
        <v>36</v>
      </c>
      <c r="F1084">
        <v>31</v>
      </c>
      <c r="G1084">
        <v>0.19</v>
      </c>
      <c r="H1084">
        <v>1.3996267330000001</v>
      </c>
      <c r="I1084">
        <v>57</v>
      </c>
      <c r="J1084">
        <v>3</v>
      </c>
      <c r="K1084">
        <v>19.399999999999999</v>
      </c>
      <c r="L1084">
        <v>48</v>
      </c>
      <c r="M1084">
        <v>46</v>
      </c>
      <c r="N1084">
        <v>3.8</v>
      </c>
      <c r="O1084">
        <v>63</v>
      </c>
      <c r="P1084">
        <v>2.4</v>
      </c>
      <c r="Q1084">
        <v>49.456775</v>
      </c>
      <c r="R1084">
        <v>196727</v>
      </c>
      <c r="S1084">
        <v>8.9</v>
      </c>
      <c r="T1084">
        <v>8.8000000000000007</v>
      </c>
      <c r="U1084">
        <v>0.36399999999999999</v>
      </c>
      <c r="V1084">
        <v>7.6</v>
      </c>
      <c r="W1084" t="e">
        <f ca="1">Data_Completeness(LifeExpectancyData[[#This Row],[Life expectancy]:[Schooling]])</f>
        <v>#NAME?</v>
      </c>
    </row>
    <row r="1085" spans="1:23" x14ac:dyDescent="0.25">
      <c r="A1085" t="s">
        <v>713</v>
      </c>
      <c r="B1085">
        <v>2006</v>
      </c>
      <c r="C1085" t="s">
        <v>643</v>
      </c>
      <c r="D1085">
        <v>55.6</v>
      </c>
      <c r="E1085">
        <v>317</v>
      </c>
      <c r="F1085">
        <v>31</v>
      </c>
      <c r="G1085">
        <v>0.16</v>
      </c>
      <c r="H1085">
        <v>10.3839337</v>
      </c>
      <c r="J1085">
        <v>4</v>
      </c>
      <c r="K1085">
        <v>19</v>
      </c>
      <c r="L1085">
        <v>49</v>
      </c>
      <c r="M1085">
        <v>53</v>
      </c>
      <c r="N1085">
        <v>3.2</v>
      </c>
      <c r="O1085">
        <v>57</v>
      </c>
      <c r="P1085">
        <v>2.6</v>
      </c>
      <c r="Q1085">
        <v>296.68382000000003</v>
      </c>
      <c r="R1085">
        <v>9881428</v>
      </c>
      <c r="S1085">
        <v>9.1</v>
      </c>
      <c r="T1085">
        <v>9.1</v>
      </c>
      <c r="U1085">
        <v>0.35599999999999998</v>
      </c>
      <c r="V1085">
        <v>7.1</v>
      </c>
      <c r="W1085" t="e">
        <f ca="1">Data_Completeness(LifeExpectancyData[[#This Row],[Life expectancy]:[Schooling]])</f>
        <v>#NAME?</v>
      </c>
    </row>
    <row r="1086" spans="1:23" x14ac:dyDescent="0.25">
      <c r="A1086" t="s">
        <v>713</v>
      </c>
      <c r="B1086">
        <v>2005</v>
      </c>
      <c r="C1086" t="s">
        <v>643</v>
      </c>
      <c r="D1086">
        <v>54.7</v>
      </c>
      <c r="E1086">
        <v>327</v>
      </c>
      <c r="F1086">
        <v>32</v>
      </c>
      <c r="G1086">
        <v>0.21</v>
      </c>
      <c r="H1086">
        <v>1.099665984</v>
      </c>
      <c r="J1086">
        <v>99</v>
      </c>
      <c r="K1086">
        <v>18.5</v>
      </c>
      <c r="L1086">
        <v>51</v>
      </c>
      <c r="M1086">
        <v>59</v>
      </c>
      <c r="N1086">
        <v>2.82</v>
      </c>
      <c r="O1086">
        <v>59</v>
      </c>
      <c r="P1086">
        <v>2.7</v>
      </c>
      <c r="Q1086">
        <v>33.424498</v>
      </c>
      <c r="R1086">
        <v>9679745</v>
      </c>
      <c r="S1086">
        <v>9.3000000000000007</v>
      </c>
      <c r="T1086">
        <v>9.3000000000000007</v>
      </c>
      <c r="U1086">
        <v>0.34599999999999997</v>
      </c>
      <c r="V1086">
        <v>6.6</v>
      </c>
      <c r="W1086" t="e">
        <f ca="1">Data_Completeness(LifeExpectancyData[[#This Row],[Life expectancy]:[Schooling]])</f>
        <v>#NAME?</v>
      </c>
    </row>
    <row r="1087" spans="1:23" x14ac:dyDescent="0.25">
      <c r="A1087" t="s">
        <v>713</v>
      </c>
      <c r="B1087">
        <v>2004</v>
      </c>
      <c r="C1087" t="s">
        <v>643</v>
      </c>
      <c r="D1087">
        <v>54</v>
      </c>
      <c r="E1087">
        <v>334</v>
      </c>
      <c r="F1087">
        <v>33</v>
      </c>
      <c r="G1087">
        <v>0.34</v>
      </c>
      <c r="H1087">
        <v>18.93011259</v>
      </c>
      <c r="J1087">
        <v>10</v>
      </c>
      <c r="K1087">
        <v>18.100000000000001</v>
      </c>
      <c r="L1087">
        <v>53</v>
      </c>
      <c r="M1087">
        <v>65</v>
      </c>
      <c r="N1087">
        <v>3.14</v>
      </c>
      <c r="O1087">
        <v>6</v>
      </c>
      <c r="P1087">
        <v>2.8</v>
      </c>
      <c r="Q1087">
        <v>386.3288283</v>
      </c>
      <c r="R1087">
        <v>949229</v>
      </c>
      <c r="S1087">
        <v>9.5</v>
      </c>
      <c r="T1087">
        <v>9.5</v>
      </c>
      <c r="U1087">
        <v>0.32500000000000001</v>
      </c>
      <c r="V1087">
        <v>5.0999999999999996</v>
      </c>
      <c r="W1087" t="e">
        <f ca="1">Data_Completeness(LifeExpectancyData[[#This Row],[Life expectancy]:[Schooling]])</f>
        <v>#NAME?</v>
      </c>
    </row>
    <row r="1088" spans="1:23" x14ac:dyDescent="0.25">
      <c r="A1088" t="s">
        <v>713</v>
      </c>
      <c r="B1088">
        <v>2003</v>
      </c>
      <c r="C1088" t="s">
        <v>643</v>
      </c>
      <c r="D1088">
        <v>53.3</v>
      </c>
      <c r="E1088">
        <v>338</v>
      </c>
      <c r="F1088">
        <v>34</v>
      </c>
      <c r="G1088">
        <v>0.18</v>
      </c>
      <c r="H1088">
        <v>2.3952406700000002</v>
      </c>
      <c r="J1088">
        <v>2497</v>
      </c>
      <c r="K1088">
        <v>17.7</v>
      </c>
      <c r="L1088">
        <v>55</v>
      </c>
      <c r="M1088">
        <v>61</v>
      </c>
      <c r="N1088">
        <v>3.45</v>
      </c>
      <c r="O1088">
        <v>57</v>
      </c>
      <c r="P1088">
        <v>2.9</v>
      </c>
      <c r="Q1088">
        <v>37.193178099999997</v>
      </c>
      <c r="R1088">
        <v>939848</v>
      </c>
      <c r="S1088">
        <v>9.6999999999999993</v>
      </c>
      <c r="T1088">
        <v>9.6999999999999993</v>
      </c>
      <c r="U1088">
        <v>0.33800000000000002</v>
      </c>
      <c r="V1088">
        <v>5.9</v>
      </c>
      <c r="W1088" t="e">
        <f ca="1">Data_Completeness(LifeExpectancyData[[#This Row],[Life expectancy]:[Schooling]])</f>
        <v>#NAME?</v>
      </c>
    </row>
    <row r="1089" spans="1:23" x14ac:dyDescent="0.25">
      <c r="A1089" t="s">
        <v>713</v>
      </c>
      <c r="B1089">
        <v>2002</v>
      </c>
      <c r="C1089" t="s">
        <v>643</v>
      </c>
      <c r="D1089">
        <v>52.9</v>
      </c>
      <c r="E1089">
        <v>337</v>
      </c>
      <c r="F1089">
        <v>35</v>
      </c>
      <c r="G1089">
        <v>0.21</v>
      </c>
      <c r="H1089">
        <v>21.3378184</v>
      </c>
      <c r="J1089">
        <v>2151</v>
      </c>
      <c r="K1089">
        <v>17.3</v>
      </c>
      <c r="L1089">
        <v>56</v>
      </c>
      <c r="M1089">
        <v>56</v>
      </c>
      <c r="N1089">
        <v>3.76</v>
      </c>
      <c r="O1089">
        <v>53</v>
      </c>
      <c r="P1089">
        <v>3</v>
      </c>
      <c r="Q1089">
        <v>322.811171</v>
      </c>
      <c r="R1089">
        <v>9137345</v>
      </c>
      <c r="S1089">
        <v>9.9</v>
      </c>
      <c r="T1089">
        <v>9.9</v>
      </c>
      <c r="U1089">
        <v>0.32900000000000001</v>
      </c>
      <c r="V1089">
        <v>5.5</v>
      </c>
      <c r="W1089" t="e">
        <f ca="1">Data_Completeness(LifeExpectancyData[[#This Row],[Life expectancy]:[Schooling]])</f>
        <v>#NAME?</v>
      </c>
    </row>
    <row r="1090" spans="1:23" x14ac:dyDescent="0.25">
      <c r="A1090" t="s">
        <v>713</v>
      </c>
      <c r="B1090">
        <v>2001</v>
      </c>
      <c r="C1090" t="s">
        <v>643</v>
      </c>
      <c r="D1090">
        <v>52.5</v>
      </c>
      <c r="E1090">
        <v>336</v>
      </c>
      <c r="F1090">
        <v>36</v>
      </c>
      <c r="G1090">
        <v>0.17</v>
      </c>
      <c r="H1090">
        <v>19.897909290000001</v>
      </c>
      <c r="J1090">
        <v>7408</v>
      </c>
      <c r="K1090">
        <v>16.899999999999999</v>
      </c>
      <c r="L1090">
        <v>58</v>
      </c>
      <c r="M1090">
        <v>52</v>
      </c>
      <c r="N1090">
        <v>3.65</v>
      </c>
      <c r="O1090">
        <v>5</v>
      </c>
      <c r="P1090">
        <v>3</v>
      </c>
      <c r="Q1090">
        <v>315.83983000000001</v>
      </c>
      <c r="R1090">
        <v>8971139</v>
      </c>
      <c r="S1090">
        <v>1.1000000000000001</v>
      </c>
      <c r="T1090">
        <v>1.1000000000000001</v>
      </c>
      <c r="U1090">
        <v>0.32200000000000001</v>
      </c>
      <c r="V1090">
        <v>5.0999999999999996</v>
      </c>
      <c r="W1090" t="e">
        <f ca="1">Data_Completeness(LifeExpectancyData[[#This Row],[Life expectancy]:[Schooling]])</f>
        <v>#NAME?</v>
      </c>
    </row>
    <row r="1091" spans="1:23" x14ac:dyDescent="0.25">
      <c r="A1091" t="s">
        <v>713</v>
      </c>
      <c r="B1091">
        <v>2000</v>
      </c>
      <c r="C1091" t="s">
        <v>643</v>
      </c>
      <c r="D1091">
        <v>52.5</v>
      </c>
      <c r="E1091">
        <v>328</v>
      </c>
      <c r="F1091">
        <v>37</v>
      </c>
      <c r="G1091">
        <v>0.17</v>
      </c>
      <c r="H1091">
        <v>2.2159861360000002</v>
      </c>
      <c r="J1091">
        <v>11294</v>
      </c>
      <c r="K1091">
        <v>16.600000000000001</v>
      </c>
      <c r="L1091">
        <v>60</v>
      </c>
      <c r="M1091">
        <v>47</v>
      </c>
      <c r="N1091">
        <v>3.46</v>
      </c>
      <c r="O1091">
        <v>46</v>
      </c>
      <c r="P1091">
        <v>3</v>
      </c>
      <c r="Q1091">
        <v>34.516917999999997</v>
      </c>
      <c r="R1091">
        <v>888546</v>
      </c>
      <c r="S1091">
        <v>1.3</v>
      </c>
      <c r="T1091">
        <v>1.3</v>
      </c>
      <c r="U1091">
        <v>0.316</v>
      </c>
      <c r="V1091">
        <v>4.8</v>
      </c>
      <c r="W1091" t="e">
        <f ca="1">Data_Completeness(LifeExpectancyData[[#This Row],[Life expectancy]:[Schooling]])</f>
        <v>#NAME?</v>
      </c>
    </row>
    <row r="1092" spans="1:23" x14ac:dyDescent="0.25">
      <c r="A1092" t="s">
        <v>714</v>
      </c>
      <c r="B1092">
        <v>2015</v>
      </c>
      <c r="C1092" t="s">
        <v>643</v>
      </c>
      <c r="D1092">
        <v>58.9</v>
      </c>
      <c r="E1092">
        <v>275</v>
      </c>
      <c r="F1092">
        <v>4</v>
      </c>
      <c r="H1092">
        <v>0</v>
      </c>
      <c r="I1092">
        <v>87</v>
      </c>
      <c r="J1092">
        <v>153</v>
      </c>
      <c r="K1092">
        <v>26.3</v>
      </c>
      <c r="L1092">
        <v>6</v>
      </c>
      <c r="M1092">
        <v>87</v>
      </c>
      <c r="O1092">
        <v>87</v>
      </c>
      <c r="P1092">
        <v>3.2</v>
      </c>
      <c r="Q1092">
        <v>596.87171890000002</v>
      </c>
      <c r="R1092">
        <v>177526</v>
      </c>
      <c r="S1092">
        <v>7.1</v>
      </c>
      <c r="T1092">
        <v>7</v>
      </c>
      <c r="U1092">
        <v>0.42099999999999999</v>
      </c>
      <c r="V1092">
        <v>9.1999999999999993</v>
      </c>
      <c r="W1092" t="e">
        <f ca="1">Data_Completeness(LifeExpectancyData[[#This Row],[Life expectancy]:[Schooling]])</f>
        <v>#NAME?</v>
      </c>
    </row>
    <row r="1093" spans="1:23" x14ac:dyDescent="0.25">
      <c r="A1093" t="s">
        <v>714</v>
      </c>
      <c r="B1093">
        <v>2014</v>
      </c>
      <c r="C1093" t="s">
        <v>643</v>
      </c>
      <c r="D1093">
        <v>58.4</v>
      </c>
      <c r="E1093">
        <v>282</v>
      </c>
      <c r="F1093">
        <v>4</v>
      </c>
      <c r="G1093">
        <v>0.01</v>
      </c>
      <c r="H1093">
        <v>50.060535440000002</v>
      </c>
      <c r="I1093">
        <v>87</v>
      </c>
      <c r="J1093">
        <v>1</v>
      </c>
      <c r="K1093">
        <v>25.6</v>
      </c>
      <c r="L1093">
        <v>6</v>
      </c>
      <c r="M1093">
        <v>87</v>
      </c>
      <c r="N1093">
        <v>5.59</v>
      </c>
      <c r="O1093">
        <v>87</v>
      </c>
      <c r="P1093">
        <v>3.4</v>
      </c>
      <c r="Q1093">
        <v>642.62561540000002</v>
      </c>
      <c r="R1093">
        <v>1725744</v>
      </c>
      <c r="S1093">
        <v>7.3</v>
      </c>
      <c r="T1093">
        <v>7.1</v>
      </c>
      <c r="U1093">
        <v>0.41899999999999998</v>
      </c>
      <c r="V1093">
        <v>9.1999999999999993</v>
      </c>
      <c r="W1093" t="e">
        <f ca="1">Data_Completeness(LifeExpectancyData[[#This Row],[Life expectancy]:[Schooling]])</f>
        <v>#NAME?</v>
      </c>
    </row>
    <row r="1094" spans="1:23" x14ac:dyDescent="0.25">
      <c r="A1094" t="s">
        <v>714</v>
      </c>
      <c r="B1094">
        <v>2013</v>
      </c>
      <c r="C1094" t="s">
        <v>643</v>
      </c>
      <c r="D1094">
        <v>58.1</v>
      </c>
      <c r="E1094">
        <v>279</v>
      </c>
      <c r="F1094">
        <v>4</v>
      </c>
      <c r="G1094">
        <v>0.01</v>
      </c>
      <c r="H1094">
        <v>8.2006374199999996</v>
      </c>
      <c r="I1094">
        <v>87</v>
      </c>
      <c r="J1094">
        <v>0</v>
      </c>
      <c r="K1094">
        <v>25</v>
      </c>
      <c r="L1094">
        <v>6</v>
      </c>
      <c r="M1094">
        <v>87</v>
      </c>
      <c r="N1094">
        <v>6.14</v>
      </c>
      <c r="O1094">
        <v>87</v>
      </c>
      <c r="P1094">
        <v>4.5</v>
      </c>
      <c r="Q1094">
        <v>61.566347</v>
      </c>
      <c r="R1094">
        <v>1681495</v>
      </c>
      <c r="S1094">
        <v>7.5</v>
      </c>
      <c r="T1094">
        <v>7.3</v>
      </c>
      <c r="U1094">
        <v>0.41499999999999998</v>
      </c>
      <c r="V1094">
        <v>9.1</v>
      </c>
      <c r="W1094" t="e">
        <f ca="1">Data_Completeness(LifeExpectancyData[[#This Row],[Life expectancy]:[Schooling]])</f>
        <v>#NAME?</v>
      </c>
    </row>
    <row r="1095" spans="1:23" x14ac:dyDescent="0.25">
      <c r="A1095" t="s">
        <v>714</v>
      </c>
      <c r="B1095">
        <v>2012</v>
      </c>
      <c r="C1095" t="s">
        <v>643</v>
      </c>
      <c r="D1095">
        <v>57.6</v>
      </c>
      <c r="E1095">
        <v>285</v>
      </c>
      <c r="F1095">
        <v>4</v>
      </c>
      <c r="G1095">
        <v>0.01</v>
      </c>
      <c r="H1095">
        <v>0.94852636599999995</v>
      </c>
      <c r="I1095">
        <v>87</v>
      </c>
      <c r="J1095">
        <v>0</v>
      </c>
      <c r="K1095">
        <v>24.3</v>
      </c>
      <c r="L1095">
        <v>6</v>
      </c>
      <c r="M1095">
        <v>87</v>
      </c>
      <c r="N1095">
        <v>5.96</v>
      </c>
      <c r="O1095">
        <v>87</v>
      </c>
      <c r="P1095">
        <v>5.3</v>
      </c>
      <c r="Q1095">
        <v>67.751883300000003</v>
      </c>
      <c r="R1095">
        <v>1638139</v>
      </c>
      <c r="S1095">
        <v>7.7</v>
      </c>
      <c r="T1095">
        <v>7.5</v>
      </c>
      <c r="U1095">
        <v>0.41599999999999998</v>
      </c>
      <c r="V1095">
        <v>9.1</v>
      </c>
      <c r="W1095" t="e">
        <f ca="1">Data_Completeness(LifeExpectancyData[[#This Row],[Life expectancy]:[Schooling]])</f>
        <v>#NAME?</v>
      </c>
    </row>
    <row r="1096" spans="1:23" x14ac:dyDescent="0.25">
      <c r="A1096" t="s">
        <v>714</v>
      </c>
      <c r="B1096">
        <v>2011</v>
      </c>
      <c r="C1096" t="s">
        <v>643</v>
      </c>
      <c r="D1096">
        <v>57.1</v>
      </c>
      <c r="E1096">
        <v>289</v>
      </c>
      <c r="F1096">
        <v>4</v>
      </c>
      <c r="G1096">
        <v>3.57</v>
      </c>
      <c r="H1096">
        <v>40.45367358</v>
      </c>
      <c r="I1096">
        <v>86</v>
      </c>
      <c r="J1096">
        <v>0</v>
      </c>
      <c r="K1096">
        <v>23.7</v>
      </c>
      <c r="L1096">
        <v>7</v>
      </c>
      <c r="M1096">
        <v>85</v>
      </c>
      <c r="N1096">
        <v>5.46</v>
      </c>
      <c r="O1096">
        <v>86</v>
      </c>
      <c r="P1096">
        <v>5.7</v>
      </c>
      <c r="Q1096">
        <v>692.69988999999998</v>
      </c>
      <c r="R1096">
        <v>1596154</v>
      </c>
      <c r="S1096">
        <v>7.8</v>
      </c>
      <c r="T1096">
        <v>7.7</v>
      </c>
      <c r="U1096">
        <v>0.41</v>
      </c>
      <c r="V1096">
        <v>9</v>
      </c>
      <c r="W1096" t="e">
        <f ca="1">Data_Completeness(LifeExpectancyData[[#This Row],[Life expectancy]:[Schooling]])</f>
        <v>#NAME?</v>
      </c>
    </row>
    <row r="1097" spans="1:23" x14ac:dyDescent="0.25">
      <c r="A1097" t="s">
        <v>714</v>
      </c>
      <c r="B1097">
        <v>2010</v>
      </c>
      <c r="C1097" t="s">
        <v>643</v>
      </c>
      <c r="D1097">
        <v>56.7</v>
      </c>
      <c r="E1097">
        <v>287</v>
      </c>
      <c r="F1097">
        <v>4</v>
      </c>
      <c r="G1097">
        <v>3.21</v>
      </c>
      <c r="H1097">
        <v>53.30782696</v>
      </c>
      <c r="I1097">
        <v>83</v>
      </c>
      <c r="J1097">
        <v>26</v>
      </c>
      <c r="K1097">
        <v>23.1</v>
      </c>
      <c r="L1097">
        <v>7</v>
      </c>
      <c r="M1097">
        <v>82</v>
      </c>
      <c r="N1097">
        <v>6.7</v>
      </c>
      <c r="O1097">
        <v>83</v>
      </c>
      <c r="P1097">
        <v>5.9</v>
      </c>
      <c r="Q1097">
        <v>543.95741799999996</v>
      </c>
      <c r="R1097">
        <v>155588</v>
      </c>
      <c r="S1097">
        <v>8</v>
      </c>
      <c r="T1097">
        <v>7.9</v>
      </c>
      <c r="U1097">
        <v>0.40500000000000003</v>
      </c>
      <c r="V1097">
        <v>8.9</v>
      </c>
      <c r="W1097" t="e">
        <f ca="1">Data_Completeness(LifeExpectancyData[[#This Row],[Life expectancy]:[Schooling]])</f>
        <v>#NAME?</v>
      </c>
    </row>
    <row r="1098" spans="1:23" x14ac:dyDescent="0.25">
      <c r="A1098" t="s">
        <v>714</v>
      </c>
      <c r="B1098">
        <v>2009</v>
      </c>
      <c r="C1098" t="s">
        <v>643</v>
      </c>
      <c r="D1098">
        <v>56.3</v>
      </c>
      <c r="E1098">
        <v>288</v>
      </c>
      <c r="F1098">
        <v>4</v>
      </c>
      <c r="G1098">
        <v>2.5499999999999998</v>
      </c>
      <c r="H1098">
        <v>47.129692660000003</v>
      </c>
      <c r="I1098">
        <v>8</v>
      </c>
      <c r="J1098">
        <v>0</v>
      </c>
      <c r="K1098">
        <v>22.5</v>
      </c>
      <c r="L1098">
        <v>7</v>
      </c>
      <c r="M1098">
        <v>78</v>
      </c>
      <c r="N1098">
        <v>6.81</v>
      </c>
      <c r="O1098">
        <v>8</v>
      </c>
      <c r="P1098">
        <v>6</v>
      </c>
      <c r="Q1098">
        <v>544.22277899999995</v>
      </c>
      <c r="R1098">
        <v>1517448</v>
      </c>
      <c r="S1098">
        <v>8.3000000000000007</v>
      </c>
      <c r="T1098">
        <v>8.1</v>
      </c>
      <c r="U1098">
        <v>0.40100000000000002</v>
      </c>
      <c r="V1098">
        <v>8.9</v>
      </c>
      <c r="W1098" t="e">
        <f ca="1">Data_Completeness(LifeExpectancyData[[#This Row],[Life expectancy]:[Schooling]])</f>
        <v>#NAME?</v>
      </c>
    </row>
    <row r="1099" spans="1:23" x14ac:dyDescent="0.25">
      <c r="A1099" t="s">
        <v>714</v>
      </c>
      <c r="B1099">
        <v>2008</v>
      </c>
      <c r="C1099" t="s">
        <v>643</v>
      </c>
      <c r="D1099">
        <v>55.6</v>
      </c>
      <c r="E1099">
        <v>297</v>
      </c>
      <c r="F1099">
        <v>5</v>
      </c>
      <c r="G1099">
        <v>2.64</v>
      </c>
      <c r="H1099">
        <v>28.301911270000002</v>
      </c>
      <c r="J1099">
        <v>12</v>
      </c>
      <c r="K1099">
        <v>21.9</v>
      </c>
      <c r="L1099">
        <v>7</v>
      </c>
      <c r="M1099">
        <v>77</v>
      </c>
      <c r="N1099">
        <v>6.5</v>
      </c>
      <c r="O1099">
        <v>77</v>
      </c>
      <c r="P1099">
        <v>6</v>
      </c>
      <c r="Q1099">
        <v>583.54456219999997</v>
      </c>
      <c r="R1099">
        <v>148841</v>
      </c>
      <c r="S1099">
        <v>8.5</v>
      </c>
      <c r="T1099">
        <v>8.4</v>
      </c>
      <c r="U1099">
        <v>0.39800000000000002</v>
      </c>
      <c r="V1099">
        <v>8.8000000000000007</v>
      </c>
      <c r="W1099" t="e">
        <f ca="1">Data_Completeness(LifeExpectancyData[[#This Row],[Life expectancy]:[Schooling]])</f>
        <v>#NAME?</v>
      </c>
    </row>
    <row r="1100" spans="1:23" x14ac:dyDescent="0.25">
      <c r="A1100" t="s">
        <v>714</v>
      </c>
      <c r="B1100">
        <v>2007</v>
      </c>
      <c r="C1100" t="s">
        <v>643</v>
      </c>
      <c r="D1100">
        <v>55</v>
      </c>
      <c r="E1100">
        <v>32</v>
      </c>
      <c r="F1100">
        <v>5</v>
      </c>
      <c r="G1100">
        <v>2.98</v>
      </c>
      <c r="H1100">
        <v>31.06932595</v>
      </c>
      <c r="J1100">
        <v>1</v>
      </c>
      <c r="K1100">
        <v>21.3</v>
      </c>
      <c r="L1100">
        <v>7</v>
      </c>
      <c r="M1100">
        <v>76</v>
      </c>
      <c r="N1100">
        <v>6.1</v>
      </c>
      <c r="O1100">
        <v>74</v>
      </c>
      <c r="P1100">
        <v>5.7</v>
      </c>
      <c r="Q1100">
        <v>481.694976</v>
      </c>
      <c r="R1100">
        <v>1445958</v>
      </c>
      <c r="S1100">
        <v>8.6999999999999993</v>
      </c>
      <c r="T1100">
        <v>8.6</v>
      </c>
      <c r="U1100">
        <v>0.39400000000000002</v>
      </c>
      <c r="V1100">
        <v>8.8000000000000007</v>
      </c>
      <c r="W1100" t="e">
        <f ca="1">Data_Completeness(LifeExpectancyData[[#This Row],[Life expectancy]:[Schooling]])</f>
        <v>#NAME?</v>
      </c>
    </row>
    <row r="1101" spans="1:23" x14ac:dyDescent="0.25">
      <c r="A1101" t="s">
        <v>714</v>
      </c>
      <c r="B1101">
        <v>2006</v>
      </c>
      <c r="C1101" t="s">
        <v>643</v>
      </c>
      <c r="D1101">
        <v>54.4</v>
      </c>
      <c r="E1101">
        <v>36</v>
      </c>
      <c r="F1101">
        <v>5</v>
      </c>
      <c r="G1101">
        <v>3.22</v>
      </c>
      <c r="H1101">
        <v>21.533749360000002</v>
      </c>
      <c r="J1101">
        <v>0</v>
      </c>
      <c r="K1101">
        <v>2.7</v>
      </c>
      <c r="L1101">
        <v>8</v>
      </c>
      <c r="M1101">
        <v>74</v>
      </c>
      <c r="N1101">
        <v>5.87</v>
      </c>
      <c r="O1101">
        <v>71</v>
      </c>
      <c r="P1101">
        <v>5.6</v>
      </c>
      <c r="Q1101">
        <v>418.94454000000002</v>
      </c>
      <c r="R1101">
        <v>1412669</v>
      </c>
      <c r="S1101">
        <v>8.9</v>
      </c>
      <c r="T1101">
        <v>8.8000000000000007</v>
      </c>
      <c r="U1101">
        <v>0.38800000000000001</v>
      </c>
      <c r="V1101">
        <v>8.3000000000000007</v>
      </c>
      <c r="W1101" t="e">
        <f ca="1">Data_Completeness(LifeExpectancyData[[#This Row],[Life expectancy]:[Schooling]])</f>
        <v>#NAME?</v>
      </c>
    </row>
    <row r="1102" spans="1:23" x14ac:dyDescent="0.25">
      <c r="A1102" t="s">
        <v>714</v>
      </c>
      <c r="B1102">
        <v>2005</v>
      </c>
      <c r="C1102" t="s">
        <v>643</v>
      </c>
      <c r="D1102">
        <v>53.9</v>
      </c>
      <c r="E1102">
        <v>37</v>
      </c>
      <c r="F1102">
        <v>5</v>
      </c>
      <c r="G1102">
        <v>3.1</v>
      </c>
      <c r="H1102">
        <v>22.097579840000002</v>
      </c>
      <c r="J1102">
        <v>0</v>
      </c>
      <c r="K1102">
        <v>2.1</v>
      </c>
      <c r="L1102">
        <v>8</v>
      </c>
      <c r="M1102">
        <v>73</v>
      </c>
      <c r="N1102">
        <v>5.72</v>
      </c>
      <c r="O1102">
        <v>68</v>
      </c>
      <c r="P1102">
        <v>5.4</v>
      </c>
      <c r="Q1102">
        <v>424.95345850000001</v>
      </c>
      <c r="R1102">
        <v>138838</v>
      </c>
      <c r="S1102">
        <v>9.1999999999999993</v>
      </c>
      <c r="T1102">
        <v>9</v>
      </c>
      <c r="U1102">
        <v>0</v>
      </c>
      <c r="V1102">
        <v>8</v>
      </c>
      <c r="W1102" t="e">
        <f ca="1">Data_Completeness(LifeExpectancyData[[#This Row],[Life expectancy]:[Schooling]])</f>
        <v>#NAME?</v>
      </c>
    </row>
    <row r="1103" spans="1:23" x14ac:dyDescent="0.25">
      <c r="A1103" t="s">
        <v>714</v>
      </c>
      <c r="B1103">
        <v>2004</v>
      </c>
      <c r="C1103" t="s">
        <v>643</v>
      </c>
      <c r="D1103">
        <v>53.5</v>
      </c>
      <c r="E1103">
        <v>38</v>
      </c>
      <c r="F1103">
        <v>5</v>
      </c>
      <c r="G1103">
        <v>2.58</v>
      </c>
      <c r="H1103">
        <v>13.52999556</v>
      </c>
      <c r="J1103">
        <v>3526</v>
      </c>
      <c r="K1103">
        <v>19.600000000000001</v>
      </c>
      <c r="L1103">
        <v>8</v>
      </c>
      <c r="M1103">
        <v>69</v>
      </c>
      <c r="N1103">
        <v>5.41</v>
      </c>
      <c r="O1103">
        <v>64</v>
      </c>
      <c r="P1103">
        <v>5</v>
      </c>
      <c r="Q1103">
        <v>393.31382439999999</v>
      </c>
      <c r="R1103">
        <v>135345</v>
      </c>
      <c r="S1103">
        <v>9.4</v>
      </c>
      <c r="T1103">
        <v>9.3000000000000007</v>
      </c>
      <c r="U1103">
        <v>0</v>
      </c>
      <c r="V1103">
        <v>7.7</v>
      </c>
      <c r="W1103" t="e">
        <f ca="1">Data_Completeness(LifeExpectancyData[[#This Row],[Life expectancy]:[Schooling]])</f>
        <v>#NAME?</v>
      </c>
    </row>
    <row r="1104" spans="1:23" x14ac:dyDescent="0.25">
      <c r="A1104" t="s">
        <v>714</v>
      </c>
      <c r="B1104">
        <v>2003</v>
      </c>
      <c r="C1104" t="s">
        <v>643</v>
      </c>
      <c r="D1104">
        <v>53</v>
      </c>
      <c r="E1104">
        <v>38</v>
      </c>
      <c r="F1104">
        <v>5</v>
      </c>
      <c r="G1104">
        <v>2.16</v>
      </c>
      <c r="H1104">
        <v>2.5271154220000001</v>
      </c>
      <c r="J1104">
        <v>1158</v>
      </c>
      <c r="K1104">
        <v>19</v>
      </c>
      <c r="L1104">
        <v>8</v>
      </c>
      <c r="M1104">
        <v>65</v>
      </c>
      <c r="N1104">
        <v>5.62</v>
      </c>
      <c r="O1104">
        <v>6</v>
      </c>
      <c r="P1104">
        <v>4.5999999999999996</v>
      </c>
      <c r="Q1104">
        <v>36.571858499999998</v>
      </c>
      <c r="R1104">
        <v>132122</v>
      </c>
      <c r="S1104">
        <v>9.6</v>
      </c>
      <c r="T1104">
        <v>9.5</v>
      </c>
      <c r="U1104">
        <v>0</v>
      </c>
      <c r="V1104">
        <v>7.4</v>
      </c>
      <c r="W1104" t="e">
        <f ca="1">Data_Completeness(LifeExpectancyData[[#This Row],[Life expectancy]:[Schooling]])</f>
        <v>#NAME?</v>
      </c>
    </row>
    <row r="1105" spans="1:23" x14ac:dyDescent="0.25">
      <c r="A1105" t="s">
        <v>714</v>
      </c>
      <c r="B1105">
        <v>2002</v>
      </c>
      <c r="C1105" t="s">
        <v>643</v>
      </c>
      <c r="D1105">
        <v>52.8</v>
      </c>
      <c r="E1105">
        <v>35</v>
      </c>
      <c r="F1105">
        <v>5</v>
      </c>
      <c r="G1105">
        <v>2.4700000000000002</v>
      </c>
      <c r="H1105">
        <v>24.657617550000001</v>
      </c>
      <c r="J1105">
        <v>298</v>
      </c>
      <c r="K1105">
        <v>18.5</v>
      </c>
      <c r="L1105">
        <v>8</v>
      </c>
      <c r="M1105">
        <v>61</v>
      </c>
      <c r="N1105">
        <v>5.84</v>
      </c>
      <c r="O1105">
        <v>57</v>
      </c>
      <c r="P1105">
        <v>4.0999999999999996</v>
      </c>
      <c r="Q1105">
        <v>321.48132399999997</v>
      </c>
      <c r="R1105">
        <v>1293523</v>
      </c>
      <c r="S1105">
        <v>9.8000000000000007</v>
      </c>
      <c r="T1105">
        <v>9.6999999999999993</v>
      </c>
      <c r="U1105">
        <v>0</v>
      </c>
      <c r="V1105">
        <v>7.1</v>
      </c>
      <c r="W1105" t="e">
        <f ca="1">Data_Completeness(LifeExpectancyData[[#This Row],[Life expectancy]:[Schooling]])</f>
        <v>#NAME?</v>
      </c>
    </row>
    <row r="1106" spans="1:23" x14ac:dyDescent="0.25">
      <c r="A1106" t="s">
        <v>714</v>
      </c>
      <c r="B1106">
        <v>2001</v>
      </c>
      <c r="C1106" t="s">
        <v>643</v>
      </c>
      <c r="D1106">
        <v>52.5</v>
      </c>
      <c r="E1106">
        <v>32</v>
      </c>
      <c r="F1106">
        <v>5</v>
      </c>
      <c r="G1106">
        <v>2.5499999999999998</v>
      </c>
      <c r="H1106">
        <v>0.86870847799999995</v>
      </c>
      <c r="J1106">
        <v>126</v>
      </c>
      <c r="K1106">
        <v>17.899999999999999</v>
      </c>
      <c r="L1106">
        <v>9</v>
      </c>
      <c r="M1106">
        <v>56</v>
      </c>
      <c r="N1106">
        <v>5.4</v>
      </c>
      <c r="O1106">
        <v>53</v>
      </c>
      <c r="P1106">
        <v>3.6</v>
      </c>
      <c r="Q1106">
        <v>39.486749000000003</v>
      </c>
      <c r="R1106">
        <v>1267512</v>
      </c>
      <c r="S1106">
        <v>1</v>
      </c>
      <c r="T1106">
        <v>1</v>
      </c>
      <c r="U1106">
        <v>0</v>
      </c>
      <c r="V1106">
        <v>6.7</v>
      </c>
      <c r="W1106" t="e">
        <f ca="1">Data_Completeness(LifeExpectancyData[[#This Row],[Life expectancy]:[Schooling]])</f>
        <v>#NAME?</v>
      </c>
    </row>
    <row r="1107" spans="1:23" x14ac:dyDescent="0.25">
      <c r="A1107" t="s">
        <v>714</v>
      </c>
      <c r="B1107">
        <v>2000</v>
      </c>
      <c r="C1107" t="s">
        <v>643</v>
      </c>
      <c r="D1107">
        <v>52.1</v>
      </c>
      <c r="E1107">
        <v>3</v>
      </c>
      <c r="F1107">
        <v>5</v>
      </c>
      <c r="G1107">
        <v>2.84</v>
      </c>
      <c r="H1107">
        <v>6.6994187470000002</v>
      </c>
      <c r="J1107">
        <v>0</v>
      </c>
      <c r="K1107">
        <v>17.399999999999999</v>
      </c>
      <c r="L1107">
        <v>9</v>
      </c>
      <c r="M1107">
        <v>52</v>
      </c>
      <c r="N1107">
        <v>4.9400000000000004</v>
      </c>
      <c r="O1107">
        <v>49</v>
      </c>
      <c r="P1107">
        <v>3.1</v>
      </c>
      <c r="Q1107">
        <v>297.75194429999999</v>
      </c>
      <c r="R1107">
        <v>1243229</v>
      </c>
      <c r="S1107">
        <v>1.2</v>
      </c>
      <c r="T1107">
        <v>1.2</v>
      </c>
      <c r="U1107">
        <v>0</v>
      </c>
      <c r="V1107">
        <v>6.4</v>
      </c>
      <c r="W1107" t="e">
        <f ca="1">Data_Completeness(LifeExpectancyData[[#This Row],[Life expectancy]:[Schooling]])</f>
        <v>#NAME?</v>
      </c>
    </row>
    <row r="1108" spans="1:23" x14ac:dyDescent="0.25">
      <c r="A1108" t="s">
        <v>715</v>
      </c>
      <c r="B1108">
        <v>2015</v>
      </c>
      <c r="C1108" t="s">
        <v>643</v>
      </c>
      <c r="D1108">
        <v>66.2</v>
      </c>
      <c r="E1108">
        <v>215</v>
      </c>
      <c r="F1108">
        <v>0</v>
      </c>
      <c r="H1108">
        <v>0</v>
      </c>
      <c r="I1108">
        <v>95</v>
      </c>
      <c r="J1108">
        <v>0</v>
      </c>
      <c r="K1108">
        <v>46.7</v>
      </c>
      <c r="L1108">
        <v>1</v>
      </c>
      <c r="M1108">
        <v>92</v>
      </c>
      <c r="O1108">
        <v>95</v>
      </c>
      <c r="P1108">
        <v>0.3</v>
      </c>
      <c r="Q1108">
        <v>4136.6899190000004</v>
      </c>
      <c r="R1108">
        <v>768514</v>
      </c>
      <c r="S1108">
        <v>5.5</v>
      </c>
      <c r="T1108">
        <v>5.3</v>
      </c>
      <c r="U1108">
        <v>0.63800000000000001</v>
      </c>
      <c r="V1108">
        <v>10.3</v>
      </c>
      <c r="W1108" t="e">
        <f ca="1">Data_Completeness(LifeExpectancyData[[#This Row],[Life expectancy]:[Schooling]])</f>
        <v>#NAME?</v>
      </c>
    </row>
    <row r="1109" spans="1:23" x14ac:dyDescent="0.25">
      <c r="A1109" t="s">
        <v>715</v>
      </c>
      <c r="B1109">
        <v>2014</v>
      </c>
      <c r="C1109" t="s">
        <v>643</v>
      </c>
      <c r="D1109">
        <v>66</v>
      </c>
      <c r="E1109">
        <v>217</v>
      </c>
      <c r="F1109">
        <v>0</v>
      </c>
      <c r="G1109">
        <v>7.64</v>
      </c>
      <c r="H1109">
        <v>4.1412933450000002</v>
      </c>
      <c r="I1109">
        <v>98</v>
      </c>
      <c r="J1109">
        <v>0</v>
      </c>
      <c r="K1109">
        <v>45.9</v>
      </c>
      <c r="L1109">
        <v>1</v>
      </c>
      <c r="M1109">
        <v>97</v>
      </c>
      <c r="N1109">
        <v>5.25</v>
      </c>
      <c r="O1109">
        <v>98</v>
      </c>
      <c r="P1109">
        <v>0.3</v>
      </c>
      <c r="Q1109">
        <v>43.823210000000003</v>
      </c>
      <c r="R1109">
        <v>763393</v>
      </c>
      <c r="S1109">
        <v>5.5</v>
      </c>
      <c r="T1109">
        <v>5.3</v>
      </c>
      <c r="U1109">
        <v>0.63600000000000001</v>
      </c>
      <c r="V1109">
        <v>10.3</v>
      </c>
      <c r="W1109" t="e">
        <f ca="1">Data_Completeness(LifeExpectancyData[[#This Row],[Life expectancy]:[Schooling]])</f>
        <v>#NAME?</v>
      </c>
    </row>
    <row r="1110" spans="1:23" x14ac:dyDescent="0.25">
      <c r="A1110" t="s">
        <v>715</v>
      </c>
      <c r="B1110">
        <v>2013</v>
      </c>
      <c r="C1110" t="s">
        <v>643</v>
      </c>
      <c r="D1110">
        <v>65.900000000000006</v>
      </c>
      <c r="E1110">
        <v>218</v>
      </c>
      <c r="F1110">
        <v>0</v>
      </c>
      <c r="G1110">
        <v>7.56</v>
      </c>
      <c r="H1110">
        <v>345.90442580000001</v>
      </c>
      <c r="I1110">
        <v>98</v>
      </c>
      <c r="J1110">
        <v>0</v>
      </c>
      <c r="K1110">
        <v>45</v>
      </c>
      <c r="L1110">
        <v>1</v>
      </c>
      <c r="M1110">
        <v>98</v>
      </c>
      <c r="N1110">
        <v>5.0999999999999996</v>
      </c>
      <c r="O1110">
        <v>98</v>
      </c>
      <c r="P1110">
        <v>0.3</v>
      </c>
      <c r="Q1110">
        <v>3944.1781729999998</v>
      </c>
      <c r="R1110">
        <v>75881</v>
      </c>
      <c r="S1110">
        <v>5.5</v>
      </c>
      <c r="T1110">
        <v>5.3</v>
      </c>
      <c r="U1110">
        <v>0.63300000000000001</v>
      </c>
      <c r="V1110">
        <v>10.3</v>
      </c>
      <c r="W1110" t="e">
        <f ca="1">Data_Completeness(LifeExpectancyData[[#This Row],[Life expectancy]:[Schooling]])</f>
        <v>#NAME?</v>
      </c>
    </row>
    <row r="1111" spans="1:23" x14ac:dyDescent="0.25">
      <c r="A1111" t="s">
        <v>715</v>
      </c>
      <c r="B1111">
        <v>2012</v>
      </c>
      <c r="C1111" t="s">
        <v>643</v>
      </c>
      <c r="D1111">
        <v>65.8</v>
      </c>
      <c r="E1111">
        <v>22</v>
      </c>
      <c r="F1111">
        <v>0</v>
      </c>
      <c r="G1111">
        <v>7.57</v>
      </c>
      <c r="H1111">
        <v>497.47194639999998</v>
      </c>
      <c r="I1111">
        <v>97</v>
      </c>
      <c r="J1111">
        <v>0</v>
      </c>
      <c r="K1111">
        <v>44.1</v>
      </c>
      <c r="L1111">
        <v>1</v>
      </c>
      <c r="M1111">
        <v>97</v>
      </c>
      <c r="N1111">
        <v>6.57</v>
      </c>
      <c r="O1111">
        <v>97</v>
      </c>
      <c r="P1111">
        <v>0.3</v>
      </c>
      <c r="Q1111">
        <v>3785.935665</v>
      </c>
      <c r="R1111">
        <v>75391</v>
      </c>
      <c r="S1111">
        <v>5.6</v>
      </c>
      <c r="T1111">
        <v>5.3</v>
      </c>
      <c r="U1111">
        <v>0.63</v>
      </c>
      <c r="V1111">
        <v>10.6</v>
      </c>
      <c r="W1111" t="e">
        <f ca="1">Data_Completeness(LifeExpectancyData[[#This Row],[Life expectancy]:[Schooling]])</f>
        <v>#NAME?</v>
      </c>
    </row>
    <row r="1112" spans="1:23" x14ac:dyDescent="0.25">
      <c r="A1112" t="s">
        <v>715</v>
      </c>
      <c r="B1112">
        <v>2011</v>
      </c>
      <c r="C1112" t="s">
        <v>643</v>
      </c>
      <c r="D1112">
        <v>65.599999999999994</v>
      </c>
      <c r="E1112">
        <v>229</v>
      </c>
      <c r="F1112">
        <v>0</v>
      </c>
      <c r="G1112">
        <v>7.56</v>
      </c>
      <c r="H1112">
        <v>536.2332523</v>
      </c>
      <c r="I1112">
        <v>93</v>
      </c>
      <c r="J1112">
        <v>0</v>
      </c>
      <c r="K1112">
        <v>43.2</v>
      </c>
      <c r="L1112">
        <v>1</v>
      </c>
      <c r="M1112">
        <v>93</v>
      </c>
      <c r="N1112">
        <v>6.8</v>
      </c>
      <c r="O1112">
        <v>93</v>
      </c>
      <c r="P1112">
        <v>0.4</v>
      </c>
      <c r="Q1112">
        <v>3439.5975130000002</v>
      </c>
      <c r="R1112">
        <v>7491</v>
      </c>
      <c r="S1112">
        <v>5.6</v>
      </c>
      <c r="T1112">
        <v>5.3</v>
      </c>
      <c r="U1112">
        <v>0.624</v>
      </c>
      <c r="V1112">
        <v>10.3</v>
      </c>
      <c r="W1112" t="e">
        <f ca="1">Data_Completeness(LifeExpectancyData[[#This Row],[Life expectancy]:[Schooling]])</f>
        <v>#NAME?</v>
      </c>
    </row>
    <row r="1113" spans="1:23" x14ac:dyDescent="0.25">
      <c r="A1113" t="s">
        <v>715</v>
      </c>
      <c r="B1113">
        <v>2010</v>
      </c>
      <c r="C1113" t="s">
        <v>643</v>
      </c>
      <c r="D1113">
        <v>65.900000000000006</v>
      </c>
      <c r="E1113">
        <v>221</v>
      </c>
      <c r="F1113">
        <v>0</v>
      </c>
      <c r="G1113">
        <v>7.52</v>
      </c>
      <c r="H1113">
        <v>48.028594409999997</v>
      </c>
      <c r="I1113">
        <v>95</v>
      </c>
      <c r="J1113">
        <v>0</v>
      </c>
      <c r="K1113">
        <v>42.4</v>
      </c>
      <c r="L1113">
        <v>1</v>
      </c>
      <c r="M1113">
        <v>95</v>
      </c>
      <c r="N1113">
        <v>6.6</v>
      </c>
      <c r="O1113">
        <v>95</v>
      </c>
      <c r="P1113">
        <v>0.4</v>
      </c>
      <c r="Q1113">
        <v>326.28121199999998</v>
      </c>
      <c r="R1113">
        <v>746556</v>
      </c>
      <c r="S1113">
        <v>5.6</v>
      </c>
      <c r="T1113">
        <v>5.3</v>
      </c>
      <c r="U1113">
        <v>0.61799999999999999</v>
      </c>
      <c r="V1113">
        <v>10.199999999999999</v>
      </c>
      <c r="W1113" t="e">
        <f ca="1">Data_Completeness(LifeExpectancyData[[#This Row],[Life expectancy]:[Schooling]])</f>
        <v>#NAME?</v>
      </c>
    </row>
    <row r="1114" spans="1:23" x14ac:dyDescent="0.25">
      <c r="A1114" t="s">
        <v>715</v>
      </c>
      <c r="B1114">
        <v>2009</v>
      </c>
      <c r="C1114" t="s">
        <v>643</v>
      </c>
      <c r="D1114">
        <v>66.099999999999994</v>
      </c>
      <c r="E1114">
        <v>218</v>
      </c>
      <c r="F1114">
        <v>0</v>
      </c>
      <c r="G1114">
        <v>7.49</v>
      </c>
      <c r="H1114">
        <v>466.66936980000003</v>
      </c>
      <c r="I1114">
        <v>98</v>
      </c>
      <c r="J1114">
        <v>0</v>
      </c>
      <c r="K1114">
        <v>41.6</v>
      </c>
      <c r="L1114">
        <v>1</v>
      </c>
      <c r="M1114">
        <v>97</v>
      </c>
      <c r="N1114">
        <v>7.32</v>
      </c>
      <c r="O1114">
        <v>98</v>
      </c>
      <c r="P1114">
        <v>0.3</v>
      </c>
      <c r="Q1114">
        <v>2716.3525599999998</v>
      </c>
      <c r="R1114">
        <v>745693</v>
      </c>
      <c r="S1114">
        <v>5.6</v>
      </c>
      <c r="T1114">
        <v>5.4</v>
      </c>
      <c r="U1114">
        <v>0.61799999999999999</v>
      </c>
      <c r="V1114">
        <v>10.5</v>
      </c>
      <c r="W1114" t="e">
        <f ca="1">Data_Completeness(LifeExpectancyData[[#This Row],[Life expectancy]:[Schooling]])</f>
        <v>#NAME?</v>
      </c>
    </row>
    <row r="1115" spans="1:23" x14ac:dyDescent="0.25">
      <c r="A1115" t="s">
        <v>715</v>
      </c>
      <c r="B1115">
        <v>2008</v>
      </c>
      <c r="C1115" t="s">
        <v>643</v>
      </c>
      <c r="D1115">
        <v>66.3</v>
      </c>
      <c r="E1115">
        <v>218</v>
      </c>
      <c r="F1115">
        <v>1</v>
      </c>
      <c r="G1115">
        <v>7.32</v>
      </c>
      <c r="H1115">
        <v>493.32792929999999</v>
      </c>
      <c r="I1115">
        <v>93</v>
      </c>
      <c r="J1115">
        <v>0</v>
      </c>
      <c r="K1115">
        <v>4.9000000000000004</v>
      </c>
      <c r="L1115">
        <v>1</v>
      </c>
      <c r="M1115">
        <v>93</v>
      </c>
      <c r="N1115">
        <v>7.46</v>
      </c>
      <c r="O1115">
        <v>93</v>
      </c>
      <c r="P1115">
        <v>0.8</v>
      </c>
      <c r="Q1115">
        <v>2576.124957</v>
      </c>
      <c r="R1115">
        <v>746314</v>
      </c>
      <c r="S1115">
        <v>5.6</v>
      </c>
      <c r="T1115">
        <v>5.4</v>
      </c>
      <c r="U1115">
        <v>0.61799999999999999</v>
      </c>
      <c r="V1115">
        <v>10.7</v>
      </c>
      <c r="W1115" t="e">
        <f ca="1">Data_Completeness(LifeExpectancyData[[#This Row],[Life expectancy]:[Schooling]])</f>
        <v>#NAME?</v>
      </c>
    </row>
    <row r="1116" spans="1:23" x14ac:dyDescent="0.25">
      <c r="A1116" t="s">
        <v>715</v>
      </c>
      <c r="B1116">
        <v>2007</v>
      </c>
      <c r="C1116" t="s">
        <v>643</v>
      </c>
      <c r="D1116">
        <v>65.7</v>
      </c>
      <c r="E1116">
        <v>232</v>
      </c>
      <c r="F1116">
        <v>1</v>
      </c>
      <c r="G1116">
        <v>7.2</v>
      </c>
      <c r="H1116">
        <v>362.87022710000002</v>
      </c>
      <c r="I1116">
        <v>94</v>
      </c>
      <c r="J1116">
        <v>0</v>
      </c>
      <c r="K1116">
        <v>4.3</v>
      </c>
      <c r="L1116">
        <v>1</v>
      </c>
      <c r="M1116">
        <v>94</v>
      </c>
      <c r="N1116">
        <v>6.45</v>
      </c>
      <c r="O1116">
        <v>94</v>
      </c>
      <c r="P1116">
        <v>1.9</v>
      </c>
      <c r="Q1116">
        <v>2327.5832399999999</v>
      </c>
      <c r="R1116">
        <v>747869</v>
      </c>
      <c r="S1116">
        <v>5.7</v>
      </c>
      <c r="T1116">
        <v>5.5</v>
      </c>
      <c r="U1116">
        <v>0.62</v>
      </c>
      <c r="V1116">
        <v>11.2</v>
      </c>
      <c r="W1116" t="e">
        <f ca="1">Data_Completeness(LifeExpectancyData[[#This Row],[Life expectancy]:[Schooling]])</f>
        <v>#NAME?</v>
      </c>
    </row>
    <row r="1117" spans="1:23" x14ac:dyDescent="0.25">
      <c r="A1117" t="s">
        <v>715</v>
      </c>
      <c r="B1117">
        <v>2006</v>
      </c>
      <c r="C1117" t="s">
        <v>643</v>
      </c>
      <c r="D1117">
        <v>65.2</v>
      </c>
      <c r="E1117">
        <v>24</v>
      </c>
      <c r="F1117">
        <v>1</v>
      </c>
      <c r="G1117">
        <v>7.04</v>
      </c>
      <c r="H1117">
        <v>170.6325842</v>
      </c>
      <c r="I1117">
        <v>93</v>
      </c>
      <c r="J1117">
        <v>0</v>
      </c>
      <c r="K1117">
        <v>39.6</v>
      </c>
      <c r="L1117">
        <v>1</v>
      </c>
      <c r="M1117">
        <v>92</v>
      </c>
      <c r="N1117">
        <v>4.67</v>
      </c>
      <c r="O1117">
        <v>93</v>
      </c>
      <c r="P1117">
        <v>1.1000000000000001</v>
      </c>
      <c r="Q1117">
        <v>1945.6395</v>
      </c>
      <c r="R1117">
        <v>74961</v>
      </c>
      <c r="S1117">
        <v>5.7</v>
      </c>
      <c r="T1117">
        <v>5.5</v>
      </c>
      <c r="U1117">
        <v>0.622</v>
      </c>
      <c r="V1117">
        <v>11.7</v>
      </c>
      <c r="W1117" t="e">
        <f ca="1">Data_Completeness(LifeExpectancyData[[#This Row],[Life expectancy]:[Schooling]])</f>
        <v>#NAME?</v>
      </c>
    </row>
    <row r="1118" spans="1:23" x14ac:dyDescent="0.25">
      <c r="A1118" t="s">
        <v>715</v>
      </c>
      <c r="B1118">
        <v>2005</v>
      </c>
      <c r="C1118" t="s">
        <v>643</v>
      </c>
      <c r="D1118">
        <v>65</v>
      </c>
      <c r="E1118">
        <v>238</v>
      </c>
      <c r="F1118">
        <v>1</v>
      </c>
      <c r="G1118">
        <v>7.35</v>
      </c>
      <c r="H1118">
        <v>17.46405901</v>
      </c>
      <c r="I1118">
        <v>93</v>
      </c>
      <c r="J1118">
        <v>0</v>
      </c>
      <c r="K1118">
        <v>39</v>
      </c>
      <c r="L1118">
        <v>1</v>
      </c>
      <c r="M1118">
        <v>93</v>
      </c>
      <c r="N1118">
        <v>5.83</v>
      </c>
      <c r="O1118">
        <v>93</v>
      </c>
      <c r="P1118">
        <v>1.8</v>
      </c>
      <c r="Q1118">
        <v>198.45521600000001</v>
      </c>
      <c r="R1118">
        <v>75946</v>
      </c>
      <c r="S1118">
        <v>5.7</v>
      </c>
      <c r="T1118">
        <v>5.5</v>
      </c>
      <c r="U1118">
        <v>0.61899999999999999</v>
      </c>
      <c r="V1118">
        <v>11.4</v>
      </c>
      <c r="W1118" t="e">
        <f ca="1">Data_Completeness(LifeExpectancyData[[#This Row],[Life expectancy]:[Schooling]])</f>
        <v>#NAME?</v>
      </c>
    </row>
    <row r="1119" spans="1:23" x14ac:dyDescent="0.25">
      <c r="A1119" t="s">
        <v>715</v>
      </c>
      <c r="B1119">
        <v>2004</v>
      </c>
      <c r="C1119" t="s">
        <v>643</v>
      </c>
      <c r="D1119">
        <v>65.099999999999994</v>
      </c>
      <c r="E1119">
        <v>237</v>
      </c>
      <c r="F1119">
        <v>1</v>
      </c>
      <c r="G1119">
        <v>7.84</v>
      </c>
      <c r="H1119">
        <v>1.7761810419999999</v>
      </c>
      <c r="I1119">
        <v>91</v>
      </c>
      <c r="J1119">
        <v>0</v>
      </c>
      <c r="K1119">
        <v>38.4</v>
      </c>
      <c r="L1119">
        <v>1</v>
      </c>
      <c r="M1119">
        <v>91</v>
      </c>
      <c r="N1119">
        <v>5.73</v>
      </c>
      <c r="O1119">
        <v>91</v>
      </c>
      <c r="P1119">
        <v>1.9</v>
      </c>
      <c r="Q1119">
        <v>145.58860999999999</v>
      </c>
      <c r="R1119">
        <v>751652</v>
      </c>
      <c r="S1119">
        <v>5.8</v>
      </c>
      <c r="T1119">
        <v>5.6</v>
      </c>
      <c r="U1119">
        <v>0.61299999999999999</v>
      </c>
      <c r="V1119">
        <v>11.2</v>
      </c>
      <c r="W1119" t="e">
        <f ca="1">Data_Completeness(LifeExpectancyData[[#This Row],[Life expectancy]:[Schooling]])</f>
        <v>#NAME?</v>
      </c>
    </row>
    <row r="1120" spans="1:23" x14ac:dyDescent="0.25">
      <c r="A1120" t="s">
        <v>715</v>
      </c>
      <c r="B1120">
        <v>2003</v>
      </c>
      <c r="C1120" t="s">
        <v>643</v>
      </c>
      <c r="D1120">
        <v>65.3</v>
      </c>
      <c r="E1120">
        <v>237</v>
      </c>
      <c r="F1120">
        <v>1</v>
      </c>
      <c r="G1120">
        <v>7.93</v>
      </c>
      <c r="H1120">
        <v>16.47949015</v>
      </c>
      <c r="I1120">
        <v>9</v>
      </c>
      <c r="J1120">
        <v>0</v>
      </c>
      <c r="K1120">
        <v>37.799999999999997</v>
      </c>
      <c r="L1120">
        <v>1</v>
      </c>
      <c r="M1120">
        <v>91</v>
      </c>
      <c r="N1120">
        <v>5.97</v>
      </c>
      <c r="O1120">
        <v>9</v>
      </c>
      <c r="P1120">
        <v>2.1</v>
      </c>
      <c r="Q1120">
        <v>986.79581729999995</v>
      </c>
      <c r="R1120">
        <v>751857</v>
      </c>
      <c r="S1120">
        <v>5.8</v>
      </c>
      <c r="T1120">
        <v>5.6</v>
      </c>
      <c r="U1120">
        <v>0.61099999999999999</v>
      </c>
      <c r="V1120">
        <v>11.1</v>
      </c>
      <c r="W1120" t="e">
        <f ca="1">Data_Completeness(LifeExpectancyData[[#This Row],[Life expectancy]:[Schooling]])</f>
        <v>#NAME?</v>
      </c>
    </row>
    <row r="1121" spans="1:23" x14ac:dyDescent="0.25">
      <c r="A1121" t="s">
        <v>715</v>
      </c>
      <c r="B1121">
        <v>2002</v>
      </c>
      <c r="C1121" t="s">
        <v>643</v>
      </c>
      <c r="D1121">
        <v>65.3</v>
      </c>
      <c r="E1121">
        <v>244</v>
      </c>
      <c r="F1121">
        <v>1</v>
      </c>
      <c r="G1121">
        <v>7.73</v>
      </c>
      <c r="H1121">
        <v>10.9363388</v>
      </c>
      <c r="I1121">
        <v>91</v>
      </c>
      <c r="J1121">
        <v>0</v>
      </c>
      <c r="K1121">
        <v>37.1</v>
      </c>
      <c r="L1121">
        <v>1</v>
      </c>
      <c r="M1121">
        <v>93</v>
      </c>
      <c r="N1121">
        <v>5.84</v>
      </c>
      <c r="O1121">
        <v>91</v>
      </c>
      <c r="P1121">
        <v>2.2999999999999998</v>
      </c>
      <c r="Q1121">
        <v>96.867482699999996</v>
      </c>
      <c r="R1121">
        <v>751884</v>
      </c>
      <c r="S1121">
        <v>5.9</v>
      </c>
      <c r="T1121">
        <v>5.7</v>
      </c>
      <c r="U1121">
        <v>0.60899999999999999</v>
      </c>
      <c r="V1121">
        <v>11</v>
      </c>
      <c r="W1121" t="e">
        <f ca="1">Data_Completeness(LifeExpectancyData[[#This Row],[Life expectancy]:[Schooling]])</f>
        <v>#NAME?</v>
      </c>
    </row>
    <row r="1122" spans="1:23" x14ac:dyDescent="0.25">
      <c r="A1122" t="s">
        <v>715</v>
      </c>
      <c r="B1122">
        <v>2001</v>
      </c>
      <c r="C1122" t="s">
        <v>643</v>
      </c>
      <c r="D1122">
        <v>65.400000000000006</v>
      </c>
      <c r="E1122">
        <v>247</v>
      </c>
      <c r="F1122">
        <v>1</v>
      </c>
      <c r="G1122">
        <v>6.71</v>
      </c>
      <c r="H1122">
        <v>15.549786770000001</v>
      </c>
      <c r="I1122">
        <v>85</v>
      </c>
      <c r="J1122">
        <v>0</v>
      </c>
      <c r="K1122">
        <v>36.4</v>
      </c>
      <c r="L1122">
        <v>1</v>
      </c>
      <c r="M1122">
        <v>9</v>
      </c>
      <c r="N1122">
        <v>5.82</v>
      </c>
      <c r="O1122">
        <v>85</v>
      </c>
      <c r="P1122">
        <v>1.7</v>
      </c>
      <c r="Q1122">
        <v>925.58254599999998</v>
      </c>
      <c r="R1122">
        <v>752263</v>
      </c>
      <c r="S1122">
        <v>5.9</v>
      </c>
      <c r="T1122">
        <v>5.7</v>
      </c>
      <c r="U1122">
        <v>0.60599999999999998</v>
      </c>
      <c r="V1122">
        <v>10.9</v>
      </c>
      <c r="W1122" t="e">
        <f ca="1">Data_Completeness(LifeExpectancyData[[#This Row],[Life expectancy]:[Schooling]])</f>
        <v>#NAME?</v>
      </c>
    </row>
    <row r="1123" spans="1:23" x14ac:dyDescent="0.25">
      <c r="A1123" t="s">
        <v>715</v>
      </c>
      <c r="B1123">
        <v>2000</v>
      </c>
      <c r="C1123" t="s">
        <v>643</v>
      </c>
      <c r="D1123">
        <v>65.400000000000006</v>
      </c>
      <c r="E1123">
        <v>246</v>
      </c>
      <c r="F1123">
        <v>1</v>
      </c>
      <c r="G1123">
        <v>6.63</v>
      </c>
      <c r="H1123">
        <v>16.754808879999999</v>
      </c>
      <c r="J1123">
        <v>0</v>
      </c>
      <c r="K1123">
        <v>35.700000000000003</v>
      </c>
      <c r="L1123">
        <v>1</v>
      </c>
      <c r="M1123">
        <v>79</v>
      </c>
      <c r="N1123">
        <v>5.85</v>
      </c>
      <c r="O1123">
        <v>88</v>
      </c>
      <c r="P1123">
        <v>1.1000000000000001</v>
      </c>
      <c r="Q1123">
        <v>946.59937200000002</v>
      </c>
      <c r="R1123">
        <v>75331</v>
      </c>
      <c r="S1123">
        <v>5.9</v>
      </c>
      <c r="T1123">
        <v>5.8</v>
      </c>
      <c r="U1123">
        <v>0.60199999999999998</v>
      </c>
      <c r="V1123">
        <v>10.9</v>
      </c>
      <c r="W1123" t="e">
        <f ca="1">Data_Completeness(LifeExpectancyData[[#This Row],[Life expectancy]:[Schooling]])</f>
        <v>#NAME?</v>
      </c>
    </row>
    <row r="1124" spans="1:23" x14ac:dyDescent="0.25">
      <c r="A1124" t="s">
        <v>716</v>
      </c>
      <c r="B1124">
        <v>2015</v>
      </c>
      <c r="C1124" t="s">
        <v>643</v>
      </c>
      <c r="D1124">
        <v>63.5</v>
      </c>
      <c r="E1124">
        <v>24</v>
      </c>
      <c r="F1124">
        <v>14</v>
      </c>
      <c r="H1124">
        <v>0</v>
      </c>
      <c r="I1124">
        <v>6</v>
      </c>
      <c r="J1124">
        <v>0</v>
      </c>
      <c r="K1124">
        <v>49.9</v>
      </c>
      <c r="L1124">
        <v>18</v>
      </c>
      <c r="M1124">
        <v>56</v>
      </c>
      <c r="O1124">
        <v>6</v>
      </c>
      <c r="P1124">
        <v>0.5</v>
      </c>
      <c r="Q1124">
        <v>814.54639520000001</v>
      </c>
      <c r="R1124">
        <v>171161</v>
      </c>
      <c r="S1124">
        <v>3.9</v>
      </c>
      <c r="T1124">
        <v>3.9</v>
      </c>
      <c r="U1124">
        <v>0.49</v>
      </c>
      <c r="V1124">
        <v>9.1</v>
      </c>
      <c r="W1124" t="e">
        <f ca="1">Data_Completeness(LifeExpectancyData[[#This Row],[Life expectancy]:[Schooling]])</f>
        <v>#NAME?</v>
      </c>
    </row>
    <row r="1125" spans="1:23" x14ac:dyDescent="0.25">
      <c r="A1125" t="s">
        <v>716</v>
      </c>
      <c r="B1125">
        <v>2014</v>
      </c>
      <c r="C1125" t="s">
        <v>643</v>
      </c>
      <c r="D1125">
        <v>63.1</v>
      </c>
      <c r="E1125">
        <v>245</v>
      </c>
      <c r="F1125">
        <v>14</v>
      </c>
      <c r="G1125">
        <v>0.01</v>
      </c>
      <c r="H1125">
        <v>5.1032494379999997</v>
      </c>
      <c r="I1125">
        <v>48</v>
      </c>
      <c r="J1125">
        <v>0</v>
      </c>
      <c r="K1125">
        <v>48.8</v>
      </c>
      <c r="L1125">
        <v>19</v>
      </c>
      <c r="M1125">
        <v>55</v>
      </c>
      <c r="N1125">
        <v>7.56</v>
      </c>
      <c r="O1125">
        <v>48</v>
      </c>
      <c r="P1125">
        <v>0.5</v>
      </c>
      <c r="Q1125">
        <v>83.114811700000004</v>
      </c>
      <c r="R1125">
        <v>1572466</v>
      </c>
      <c r="S1125">
        <v>3.9</v>
      </c>
      <c r="T1125">
        <v>3.9</v>
      </c>
      <c r="U1125">
        <v>0.48699999999999999</v>
      </c>
      <c r="V1125">
        <v>9.1</v>
      </c>
      <c r="W1125" t="e">
        <f ca="1">Data_Completeness(LifeExpectancyData[[#This Row],[Life expectancy]:[Schooling]])</f>
        <v>#NAME?</v>
      </c>
    </row>
    <row r="1126" spans="1:23" x14ac:dyDescent="0.25">
      <c r="A1126" t="s">
        <v>716</v>
      </c>
      <c r="B1126">
        <v>2013</v>
      </c>
      <c r="C1126" t="s">
        <v>643</v>
      </c>
      <c r="D1126">
        <v>62.7</v>
      </c>
      <c r="E1126">
        <v>253</v>
      </c>
      <c r="F1126">
        <v>14</v>
      </c>
      <c r="G1126">
        <v>5.68</v>
      </c>
      <c r="H1126">
        <v>4.9897123219999999</v>
      </c>
      <c r="I1126">
        <v>68</v>
      </c>
      <c r="J1126">
        <v>0</v>
      </c>
      <c r="K1126">
        <v>47.7</v>
      </c>
      <c r="L1126">
        <v>19</v>
      </c>
      <c r="M1126">
        <v>67</v>
      </c>
      <c r="N1126">
        <v>8.1</v>
      </c>
      <c r="O1126">
        <v>68</v>
      </c>
      <c r="P1126">
        <v>0.5</v>
      </c>
      <c r="Q1126">
        <v>81.265673000000007</v>
      </c>
      <c r="R1126">
        <v>1431776</v>
      </c>
      <c r="S1126">
        <v>3.9</v>
      </c>
      <c r="T1126">
        <v>3.9</v>
      </c>
      <c r="U1126">
        <v>0.48299999999999998</v>
      </c>
      <c r="V1126">
        <v>9.1</v>
      </c>
      <c r="W1126" t="e">
        <f ca="1">Data_Completeness(LifeExpectancyData[[#This Row],[Life expectancy]:[Schooling]])</f>
        <v>#NAME?</v>
      </c>
    </row>
    <row r="1127" spans="1:23" x14ac:dyDescent="0.25">
      <c r="A1127" t="s">
        <v>716</v>
      </c>
      <c r="B1127">
        <v>2012</v>
      </c>
      <c r="C1127" t="s">
        <v>643</v>
      </c>
      <c r="D1127">
        <v>62.3</v>
      </c>
      <c r="E1127">
        <v>259</v>
      </c>
      <c r="F1127">
        <v>15</v>
      </c>
      <c r="G1127">
        <v>5.68</v>
      </c>
      <c r="H1127">
        <v>26.37942542</v>
      </c>
      <c r="J1127">
        <v>0</v>
      </c>
      <c r="K1127">
        <v>46.5</v>
      </c>
      <c r="L1127">
        <v>20</v>
      </c>
      <c r="M1127">
        <v>67</v>
      </c>
      <c r="N1127">
        <v>9.8800000000000008</v>
      </c>
      <c r="O1127">
        <v>67</v>
      </c>
      <c r="P1127">
        <v>0.8</v>
      </c>
      <c r="Q1127">
        <v>766.84376229999998</v>
      </c>
      <c r="R1127">
        <v>128921</v>
      </c>
      <c r="S1127">
        <v>3.9</v>
      </c>
      <c r="T1127">
        <v>3.9</v>
      </c>
      <c r="U1127">
        <v>0.47699999999999998</v>
      </c>
      <c r="V1127">
        <v>8.9</v>
      </c>
      <c r="W1127" t="e">
        <f ca="1">Data_Completeness(LifeExpectancyData[[#This Row],[Life expectancy]:[Schooling]])</f>
        <v>#NAME?</v>
      </c>
    </row>
    <row r="1128" spans="1:23" x14ac:dyDescent="0.25">
      <c r="A1128" t="s">
        <v>716</v>
      </c>
      <c r="B1128">
        <v>2011</v>
      </c>
      <c r="C1128" t="s">
        <v>643</v>
      </c>
      <c r="D1128">
        <v>62.3</v>
      </c>
      <c r="E1128">
        <v>259</v>
      </c>
      <c r="F1128">
        <v>15</v>
      </c>
      <c r="G1128">
        <v>5.68</v>
      </c>
      <c r="H1128">
        <v>4.1064843169999996</v>
      </c>
      <c r="J1128">
        <v>0</v>
      </c>
      <c r="K1128">
        <v>45.3</v>
      </c>
      <c r="L1128">
        <v>20</v>
      </c>
      <c r="M1128">
        <v>67</v>
      </c>
      <c r="N1128">
        <v>1.41</v>
      </c>
      <c r="O1128">
        <v>68</v>
      </c>
      <c r="P1128">
        <v>1.5</v>
      </c>
      <c r="Q1128">
        <v>74.935845200000003</v>
      </c>
      <c r="R1128">
        <v>114554</v>
      </c>
      <c r="S1128">
        <v>4</v>
      </c>
      <c r="T1128">
        <v>4</v>
      </c>
      <c r="U1128">
        <v>0.47</v>
      </c>
      <c r="V1128">
        <v>8.6999999999999993</v>
      </c>
      <c r="W1128" t="e">
        <f ca="1">Data_Completeness(LifeExpectancyData[[#This Row],[Life expectancy]:[Schooling]])</f>
        <v>#NAME?</v>
      </c>
    </row>
    <row r="1129" spans="1:23" x14ac:dyDescent="0.25">
      <c r="A1129" t="s">
        <v>716</v>
      </c>
      <c r="B1129">
        <v>2010</v>
      </c>
      <c r="C1129" t="s">
        <v>643</v>
      </c>
      <c r="D1129">
        <v>36.299999999999997</v>
      </c>
      <c r="E1129">
        <v>682</v>
      </c>
      <c r="F1129">
        <v>23</v>
      </c>
      <c r="G1129">
        <v>5.76</v>
      </c>
      <c r="H1129">
        <v>36.292917600000003</v>
      </c>
      <c r="J1129">
        <v>0</v>
      </c>
      <c r="K1129">
        <v>44.2</v>
      </c>
      <c r="L1129">
        <v>58</v>
      </c>
      <c r="M1129">
        <v>66</v>
      </c>
      <c r="N1129">
        <v>8.9</v>
      </c>
      <c r="O1129">
        <v>66</v>
      </c>
      <c r="P1129">
        <v>1.9</v>
      </c>
      <c r="Q1129">
        <v>662.27951819999998</v>
      </c>
      <c r="R1129">
        <v>9999617</v>
      </c>
      <c r="S1129">
        <v>4</v>
      </c>
      <c r="T1129">
        <v>4</v>
      </c>
      <c r="U1129">
        <v>0.47</v>
      </c>
      <c r="V1129">
        <v>8.6</v>
      </c>
      <c r="W1129" t="e">
        <f ca="1">Data_Completeness(LifeExpectancyData[[#This Row],[Life expectancy]:[Schooling]])</f>
        <v>#NAME?</v>
      </c>
    </row>
    <row r="1130" spans="1:23" x14ac:dyDescent="0.25">
      <c r="A1130" t="s">
        <v>716</v>
      </c>
      <c r="B1130">
        <v>2009</v>
      </c>
      <c r="C1130" t="s">
        <v>643</v>
      </c>
      <c r="D1130">
        <v>62.5</v>
      </c>
      <c r="E1130">
        <v>251</v>
      </c>
      <c r="F1130">
        <v>16</v>
      </c>
      <c r="G1130">
        <v>5.85</v>
      </c>
      <c r="H1130">
        <v>41.300794519999997</v>
      </c>
      <c r="J1130">
        <v>0</v>
      </c>
      <c r="K1130">
        <v>43</v>
      </c>
      <c r="L1130">
        <v>21</v>
      </c>
      <c r="M1130">
        <v>65</v>
      </c>
      <c r="N1130">
        <v>6.68</v>
      </c>
      <c r="O1130">
        <v>65</v>
      </c>
      <c r="P1130">
        <v>2</v>
      </c>
      <c r="Q1130">
        <v>668.29764599999999</v>
      </c>
      <c r="R1130">
        <v>985287</v>
      </c>
      <c r="S1130">
        <v>4.0999999999999996</v>
      </c>
      <c r="T1130">
        <v>4.0999999999999996</v>
      </c>
      <c r="U1130">
        <v>0.46600000000000003</v>
      </c>
      <c r="V1130">
        <v>8.5</v>
      </c>
      <c r="W1130" t="e">
        <f ca="1">Data_Completeness(LifeExpectancyData[[#This Row],[Life expectancy]:[Schooling]])</f>
        <v>#NAME?</v>
      </c>
    </row>
    <row r="1131" spans="1:23" x14ac:dyDescent="0.25">
      <c r="A1131" t="s">
        <v>716</v>
      </c>
      <c r="B1131">
        <v>2008</v>
      </c>
      <c r="C1131" t="s">
        <v>643</v>
      </c>
      <c r="D1131">
        <v>62.1</v>
      </c>
      <c r="E1131">
        <v>259</v>
      </c>
      <c r="F1131">
        <v>16</v>
      </c>
      <c r="G1131">
        <v>5.95</v>
      </c>
      <c r="H1131">
        <v>63.831956830000003</v>
      </c>
      <c r="J1131">
        <v>0</v>
      </c>
      <c r="K1131">
        <v>41.8</v>
      </c>
      <c r="L1131">
        <v>22</v>
      </c>
      <c r="M1131">
        <v>64</v>
      </c>
      <c r="N1131">
        <v>5.92</v>
      </c>
      <c r="O1131">
        <v>63</v>
      </c>
      <c r="P1131">
        <v>2.4</v>
      </c>
      <c r="Q1131">
        <v>674.75641470000005</v>
      </c>
      <c r="R1131">
        <v>97529</v>
      </c>
      <c r="S1131">
        <v>4.2</v>
      </c>
      <c r="T1131">
        <v>4.2</v>
      </c>
      <c r="U1131">
        <v>0.46200000000000002</v>
      </c>
      <c r="V1131">
        <v>8.4</v>
      </c>
      <c r="W1131" t="e">
        <f ca="1">Data_Completeness(LifeExpectancyData[[#This Row],[Life expectancy]:[Schooling]])</f>
        <v>#NAME?</v>
      </c>
    </row>
    <row r="1132" spans="1:23" x14ac:dyDescent="0.25">
      <c r="A1132" t="s">
        <v>716</v>
      </c>
      <c r="B1132">
        <v>2007</v>
      </c>
      <c r="C1132" t="s">
        <v>643</v>
      </c>
      <c r="D1132">
        <v>61.8</v>
      </c>
      <c r="E1132">
        <v>266</v>
      </c>
      <c r="F1132">
        <v>17</v>
      </c>
      <c r="G1132">
        <v>6.08</v>
      </c>
      <c r="H1132">
        <v>56.778587330000001</v>
      </c>
      <c r="J1132">
        <v>0</v>
      </c>
      <c r="K1132">
        <v>4.7</v>
      </c>
      <c r="L1132">
        <v>23</v>
      </c>
      <c r="M1132">
        <v>62</v>
      </c>
      <c r="N1132">
        <v>5.56</v>
      </c>
      <c r="O1132">
        <v>63</v>
      </c>
      <c r="P1132">
        <v>2.7</v>
      </c>
      <c r="Q1132">
        <v>615.81981919999998</v>
      </c>
      <c r="R1132">
        <v>9556889</v>
      </c>
      <c r="S1132">
        <v>4.2</v>
      </c>
      <c r="T1132">
        <v>4.2</v>
      </c>
      <c r="U1132">
        <v>0.45800000000000002</v>
      </c>
      <c r="V1132">
        <v>8.4</v>
      </c>
      <c r="W1132" t="e">
        <f ca="1">Data_Completeness(LifeExpectancyData[[#This Row],[Life expectancy]:[Schooling]])</f>
        <v>#NAME?</v>
      </c>
    </row>
    <row r="1133" spans="1:23" x14ac:dyDescent="0.25">
      <c r="A1133" t="s">
        <v>716</v>
      </c>
      <c r="B1133">
        <v>2006</v>
      </c>
      <c r="C1133" t="s">
        <v>643</v>
      </c>
      <c r="D1133">
        <v>61.1</v>
      </c>
      <c r="E1133">
        <v>28</v>
      </c>
      <c r="F1133">
        <v>17</v>
      </c>
      <c r="G1133">
        <v>6.18</v>
      </c>
      <c r="H1133">
        <v>6.9955563859999996</v>
      </c>
      <c r="J1133">
        <v>0</v>
      </c>
      <c r="K1133">
        <v>39.6</v>
      </c>
      <c r="L1133">
        <v>23</v>
      </c>
      <c r="M1133">
        <v>61</v>
      </c>
      <c r="N1133">
        <v>5.7</v>
      </c>
      <c r="O1133">
        <v>6</v>
      </c>
      <c r="P1133">
        <v>3.3</v>
      </c>
      <c r="Q1133">
        <v>55.476260000000003</v>
      </c>
      <c r="R1133">
        <v>949457</v>
      </c>
      <c r="S1133">
        <v>4.3</v>
      </c>
      <c r="T1133">
        <v>4.3</v>
      </c>
      <c r="U1133">
        <v>0.45500000000000002</v>
      </c>
      <c r="V1133">
        <v>8.3000000000000007</v>
      </c>
      <c r="W1133" t="e">
        <f ca="1">Data_Completeness(LifeExpectancyData[[#This Row],[Life expectancy]:[Schooling]])</f>
        <v>#NAME?</v>
      </c>
    </row>
    <row r="1134" spans="1:23" x14ac:dyDescent="0.25">
      <c r="A1134" t="s">
        <v>716</v>
      </c>
      <c r="B1134">
        <v>2005</v>
      </c>
      <c r="C1134" t="s">
        <v>643</v>
      </c>
      <c r="D1134">
        <v>65</v>
      </c>
      <c r="E1134">
        <v>29</v>
      </c>
      <c r="F1134">
        <v>17</v>
      </c>
      <c r="G1134">
        <v>5.57</v>
      </c>
      <c r="H1134">
        <v>38.109042639999998</v>
      </c>
      <c r="J1134">
        <v>0</v>
      </c>
      <c r="K1134">
        <v>38.5</v>
      </c>
      <c r="L1134">
        <v>24</v>
      </c>
      <c r="M1134">
        <v>6</v>
      </c>
      <c r="N1134">
        <v>4.41</v>
      </c>
      <c r="O1134">
        <v>6</v>
      </c>
      <c r="P1134">
        <v>3.9</v>
      </c>
      <c r="Q1134">
        <v>465.31187599999998</v>
      </c>
      <c r="R1134">
        <v>926344</v>
      </c>
      <c r="S1134">
        <v>4.4000000000000004</v>
      </c>
      <c r="T1134">
        <v>4.4000000000000004</v>
      </c>
      <c r="U1134">
        <v>0.45200000000000001</v>
      </c>
      <c r="V1134">
        <v>8.1999999999999993</v>
      </c>
      <c r="W1134" t="e">
        <f ca="1">Data_Completeness(LifeExpectancyData[[#This Row],[Life expectancy]:[Schooling]])</f>
        <v>#NAME?</v>
      </c>
    </row>
    <row r="1135" spans="1:23" x14ac:dyDescent="0.25">
      <c r="A1135" t="s">
        <v>716</v>
      </c>
      <c r="B1135">
        <v>2004</v>
      </c>
      <c r="C1135" t="s">
        <v>643</v>
      </c>
      <c r="D1135">
        <v>58.7</v>
      </c>
      <c r="E1135">
        <v>32</v>
      </c>
      <c r="F1135">
        <v>18</v>
      </c>
      <c r="G1135">
        <v>6.1</v>
      </c>
      <c r="H1135">
        <v>64.398533439999994</v>
      </c>
      <c r="J1135">
        <v>0</v>
      </c>
      <c r="K1135">
        <v>37.5</v>
      </c>
      <c r="L1135">
        <v>24</v>
      </c>
      <c r="M1135">
        <v>58</v>
      </c>
      <c r="N1135">
        <v>5.61</v>
      </c>
      <c r="O1135">
        <v>55</v>
      </c>
      <c r="P1135">
        <v>4.3</v>
      </c>
      <c r="Q1135">
        <v>387.9429725</v>
      </c>
      <c r="R1135">
        <v>9119178</v>
      </c>
      <c r="S1135">
        <v>4.5</v>
      </c>
      <c r="T1135">
        <v>4.5</v>
      </c>
      <c r="U1135">
        <v>0.45</v>
      </c>
      <c r="V1135">
        <v>8.1</v>
      </c>
      <c r="W1135" t="e">
        <f ca="1">Data_Completeness(LifeExpectancyData[[#This Row],[Life expectancy]:[Schooling]])</f>
        <v>#NAME?</v>
      </c>
    </row>
    <row r="1136" spans="1:23" x14ac:dyDescent="0.25">
      <c r="A1136" t="s">
        <v>716</v>
      </c>
      <c r="B1136">
        <v>2003</v>
      </c>
      <c r="C1136" t="s">
        <v>643</v>
      </c>
      <c r="D1136">
        <v>59.7</v>
      </c>
      <c r="E1136">
        <v>3</v>
      </c>
      <c r="F1136">
        <v>18</v>
      </c>
      <c r="G1136">
        <v>6.64</v>
      </c>
      <c r="H1136">
        <v>44.256871349999997</v>
      </c>
      <c r="J1136">
        <v>0</v>
      </c>
      <c r="K1136">
        <v>36.5</v>
      </c>
      <c r="L1136">
        <v>25</v>
      </c>
      <c r="M1136">
        <v>56</v>
      </c>
      <c r="N1136">
        <v>5.32</v>
      </c>
      <c r="O1136">
        <v>53</v>
      </c>
      <c r="P1136">
        <v>4.5999999999999996</v>
      </c>
      <c r="Q1136">
        <v>329.78294599999998</v>
      </c>
      <c r="R1136">
        <v>8976552</v>
      </c>
      <c r="S1136">
        <v>4.5</v>
      </c>
      <c r="T1136">
        <v>4.5999999999999996</v>
      </c>
      <c r="U1136">
        <v>0.44700000000000001</v>
      </c>
      <c r="V1136">
        <v>8.1</v>
      </c>
      <c r="W1136" t="e">
        <f ca="1">Data_Completeness(LifeExpectancyData[[#This Row],[Life expectancy]:[Schooling]])</f>
        <v>#NAME?</v>
      </c>
    </row>
    <row r="1137" spans="1:23" x14ac:dyDescent="0.25">
      <c r="A1137" t="s">
        <v>716</v>
      </c>
      <c r="B1137">
        <v>2002</v>
      </c>
      <c r="C1137" t="s">
        <v>643</v>
      </c>
      <c r="D1137">
        <v>59.3</v>
      </c>
      <c r="E1137">
        <v>33</v>
      </c>
      <c r="F1137">
        <v>19</v>
      </c>
      <c r="G1137">
        <v>6.1</v>
      </c>
      <c r="H1137">
        <v>50.285582230000003</v>
      </c>
      <c r="J1137">
        <v>0</v>
      </c>
      <c r="K1137">
        <v>35.6</v>
      </c>
      <c r="L1137">
        <v>26</v>
      </c>
      <c r="M1137">
        <v>54</v>
      </c>
      <c r="N1137">
        <v>5.47</v>
      </c>
      <c r="O1137">
        <v>48</v>
      </c>
      <c r="P1137">
        <v>4.8</v>
      </c>
      <c r="Q1137">
        <v>393.16327000000001</v>
      </c>
      <c r="R1137">
        <v>8834733</v>
      </c>
      <c r="S1137">
        <v>4.5999999999999996</v>
      </c>
      <c r="T1137">
        <v>4.7</v>
      </c>
      <c r="U1137">
        <v>0.44400000000000001</v>
      </c>
      <c r="V1137">
        <v>8</v>
      </c>
      <c r="W1137" t="e">
        <f ca="1">Data_Completeness(LifeExpectancyData[[#This Row],[Life expectancy]:[Schooling]])</f>
        <v>#NAME?</v>
      </c>
    </row>
    <row r="1138" spans="1:23" x14ac:dyDescent="0.25">
      <c r="A1138" t="s">
        <v>716</v>
      </c>
      <c r="B1138">
        <v>2001</v>
      </c>
      <c r="C1138" t="s">
        <v>643</v>
      </c>
      <c r="D1138">
        <v>58.9</v>
      </c>
      <c r="E1138">
        <v>35</v>
      </c>
      <c r="F1138">
        <v>19</v>
      </c>
      <c r="G1138">
        <v>6.22</v>
      </c>
      <c r="H1138">
        <v>60.778158679999997</v>
      </c>
      <c r="J1138">
        <v>159</v>
      </c>
      <c r="K1138">
        <v>34.799999999999997</v>
      </c>
      <c r="L1138">
        <v>27</v>
      </c>
      <c r="M1138">
        <v>52</v>
      </c>
      <c r="N1138">
        <v>5.63</v>
      </c>
      <c r="O1138">
        <v>45</v>
      </c>
      <c r="P1138">
        <v>5</v>
      </c>
      <c r="Q1138">
        <v>413.73831639999997</v>
      </c>
      <c r="R1138">
        <v>8692567</v>
      </c>
      <c r="S1138">
        <v>4.7</v>
      </c>
      <c r="T1138">
        <v>4.7</v>
      </c>
      <c r="U1138">
        <v>0.443</v>
      </c>
      <c r="V1138">
        <v>7.9</v>
      </c>
      <c r="W1138" t="e">
        <f ca="1">Data_Completeness(LifeExpectancyData[[#This Row],[Life expectancy]:[Schooling]])</f>
        <v>#NAME?</v>
      </c>
    </row>
    <row r="1139" spans="1:23" x14ac:dyDescent="0.25">
      <c r="A1139" t="s">
        <v>716</v>
      </c>
      <c r="B1139">
        <v>2000</v>
      </c>
      <c r="C1139" t="s">
        <v>643</v>
      </c>
      <c r="D1139">
        <v>58.6</v>
      </c>
      <c r="E1139">
        <v>35</v>
      </c>
      <c r="F1139">
        <v>20</v>
      </c>
      <c r="G1139">
        <v>4.79</v>
      </c>
      <c r="H1139">
        <v>74.46033036</v>
      </c>
      <c r="J1139">
        <v>992</v>
      </c>
      <c r="K1139">
        <v>34</v>
      </c>
      <c r="L1139">
        <v>28</v>
      </c>
      <c r="M1139">
        <v>5</v>
      </c>
      <c r="N1139">
        <v>6.6</v>
      </c>
      <c r="O1139">
        <v>41</v>
      </c>
      <c r="P1139">
        <v>5.0999999999999996</v>
      </c>
      <c r="Q1139">
        <v>462.48652399999997</v>
      </c>
      <c r="R1139">
        <v>85492</v>
      </c>
      <c r="S1139">
        <v>4.8</v>
      </c>
      <c r="T1139">
        <v>4.8</v>
      </c>
      <c r="U1139">
        <v>0.439</v>
      </c>
      <c r="V1139">
        <v>7.8</v>
      </c>
      <c r="W1139" t="e">
        <f ca="1">Data_Completeness(LifeExpectancyData[[#This Row],[Life expectancy]:[Schooling]])</f>
        <v>#NAME?</v>
      </c>
    </row>
    <row r="1140" spans="1:23" x14ac:dyDescent="0.25">
      <c r="A1140" t="s">
        <v>717</v>
      </c>
      <c r="B1140">
        <v>2015</v>
      </c>
      <c r="C1140" t="s">
        <v>643</v>
      </c>
      <c r="D1140">
        <v>74.599999999999994</v>
      </c>
      <c r="E1140">
        <v>147</v>
      </c>
      <c r="F1140">
        <v>3</v>
      </c>
      <c r="H1140">
        <v>0</v>
      </c>
      <c r="I1140">
        <v>97</v>
      </c>
      <c r="J1140">
        <v>0</v>
      </c>
      <c r="K1140">
        <v>51</v>
      </c>
      <c r="L1140">
        <v>4</v>
      </c>
      <c r="M1140">
        <v>97</v>
      </c>
      <c r="O1140">
        <v>97</v>
      </c>
      <c r="P1140">
        <v>0.3</v>
      </c>
      <c r="Q1140">
        <v>2326.1585599999999</v>
      </c>
      <c r="R1140">
        <v>896829</v>
      </c>
      <c r="S1140">
        <v>2.1</v>
      </c>
      <c r="T1140">
        <v>2.1</v>
      </c>
      <c r="U1140">
        <v>0.623</v>
      </c>
      <c r="V1140">
        <v>11.2</v>
      </c>
      <c r="W1140" t="e">
        <f ca="1">Data_Completeness(LifeExpectancyData[[#This Row],[Life expectancy]:[Schooling]])</f>
        <v>#NAME?</v>
      </c>
    </row>
    <row r="1141" spans="1:23" x14ac:dyDescent="0.25">
      <c r="A1141" t="s">
        <v>717</v>
      </c>
      <c r="B1141">
        <v>2014</v>
      </c>
      <c r="C1141" t="s">
        <v>643</v>
      </c>
      <c r="D1141">
        <v>74.5</v>
      </c>
      <c r="E1141">
        <v>149</v>
      </c>
      <c r="F1141">
        <v>3</v>
      </c>
      <c r="G1141">
        <v>2.87</v>
      </c>
      <c r="H1141">
        <v>345.37763439999998</v>
      </c>
      <c r="I1141">
        <v>97</v>
      </c>
      <c r="J1141">
        <v>0</v>
      </c>
      <c r="K1141">
        <v>5.2</v>
      </c>
      <c r="L1141">
        <v>4</v>
      </c>
      <c r="M1141">
        <v>97</v>
      </c>
      <c r="N1141">
        <v>8.7200000000000006</v>
      </c>
      <c r="O1141">
        <v>97</v>
      </c>
      <c r="P1141">
        <v>0.3</v>
      </c>
      <c r="Q1141">
        <v>2242.7119120000002</v>
      </c>
      <c r="R1141">
        <v>889216</v>
      </c>
      <c r="S1141">
        <v>2.1</v>
      </c>
      <c r="T1141">
        <v>2.1</v>
      </c>
      <c r="U1141">
        <v>0.61799999999999999</v>
      </c>
      <c r="V1141">
        <v>11.4</v>
      </c>
      <c r="W1141" t="e">
        <f ca="1">Data_Completeness(LifeExpectancyData[[#This Row],[Life expectancy]:[Schooling]])</f>
        <v>#NAME?</v>
      </c>
    </row>
    <row r="1142" spans="1:23" x14ac:dyDescent="0.25">
      <c r="A1142" t="s">
        <v>717</v>
      </c>
      <c r="B1142">
        <v>2013</v>
      </c>
      <c r="C1142" t="s">
        <v>643</v>
      </c>
      <c r="D1142">
        <v>74.3</v>
      </c>
      <c r="E1142">
        <v>15</v>
      </c>
      <c r="F1142">
        <v>4</v>
      </c>
      <c r="G1142">
        <v>3.11</v>
      </c>
      <c r="H1142">
        <v>311.7553193</v>
      </c>
      <c r="I1142">
        <v>97</v>
      </c>
      <c r="J1142">
        <v>0</v>
      </c>
      <c r="K1142">
        <v>49.3</v>
      </c>
      <c r="L1142">
        <v>4</v>
      </c>
      <c r="M1142">
        <v>97</v>
      </c>
      <c r="N1142">
        <v>9.15</v>
      </c>
      <c r="O1142">
        <v>97</v>
      </c>
      <c r="P1142">
        <v>0.4</v>
      </c>
      <c r="Q1142">
        <v>2136.7739499999998</v>
      </c>
      <c r="R1142">
        <v>8657785</v>
      </c>
      <c r="S1142">
        <v>2.2000000000000002</v>
      </c>
      <c r="T1142">
        <v>2.1</v>
      </c>
      <c r="U1142">
        <v>0.61399999999999999</v>
      </c>
      <c r="V1142">
        <v>11.6</v>
      </c>
      <c r="W1142" t="e">
        <f ca="1">Data_Completeness(LifeExpectancyData[[#This Row],[Life expectancy]:[Schooling]])</f>
        <v>#NAME?</v>
      </c>
    </row>
    <row r="1143" spans="1:23" x14ac:dyDescent="0.25">
      <c r="A1143" t="s">
        <v>717</v>
      </c>
      <c r="B1143">
        <v>2012</v>
      </c>
      <c r="C1143" t="s">
        <v>643</v>
      </c>
      <c r="D1143">
        <v>74.099999999999994</v>
      </c>
      <c r="E1143">
        <v>151</v>
      </c>
      <c r="F1143">
        <v>4</v>
      </c>
      <c r="G1143">
        <v>3.11</v>
      </c>
      <c r="H1143">
        <v>363.57216440000002</v>
      </c>
      <c r="I1143">
        <v>97</v>
      </c>
      <c r="J1143">
        <v>0</v>
      </c>
      <c r="K1143">
        <v>48.4</v>
      </c>
      <c r="L1143">
        <v>4</v>
      </c>
      <c r="M1143">
        <v>97</v>
      </c>
      <c r="N1143">
        <v>9.7799999999999994</v>
      </c>
      <c r="O1143">
        <v>97</v>
      </c>
      <c r="P1143">
        <v>0.4</v>
      </c>
      <c r="Q1143">
        <v>2178.3832499999999</v>
      </c>
      <c r="R1143">
        <v>855646</v>
      </c>
      <c r="S1143">
        <v>2.2000000000000002</v>
      </c>
      <c r="T1143">
        <v>2.1</v>
      </c>
      <c r="U1143">
        <v>0.61399999999999999</v>
      </c>
      <c r="V1143">
        <v>11.6</v>
      </c>
      <c r="W1143" t="e">
        <f ca="1">Data_Completeness(LifeExpectancyData[[#This Row],[Life expectancy]:[Schooling]])</f>
        <v>#NAME?</v>
      </c>
    </row>
    <row r="1144" spans="1:23" x14ac:dyDescent="0.25">
      <c r="A1144" t="s">
        <v>717</v>
      </c>
      <c r="B1144">
        <v>2011</v>
      </c>
      <c r="C1144" t="s">
        <v>643</v>
      </c>
      <c r="D1144">
        <v>73.900000000000006</v>
      </c>
      <c r="E1144">
        <v>153</v>
      </c>
      <c r="F1144">
        <v>4</v>
      </c>
      <c r="G1144">
        <v>3.1</v>
      </c>
      <c r="H1144">
        <v>32.164079940000001</v>
      </c>
      <c r="I1144">
        <v>97</v>
      </c>
      <c r="J1144">
        <v>0</v>
      </c>
      <c r="K1144">
        <v>47.6</v>
      </c>
      <c r="L1144">
        <v>5</v>
      </c>
      <c r="M1144">
        <v>97</v>
      </c>
      <c r="N1144">
        <v>8.57</v>
      </c>
      <c r="O1144">
        <v>97</v>
      </c>
      <c r="P1144">
        <v>0.4</v>
      </c>
      <c r="Q1144">
        <v>212.58479800000001</v>
      </c>
      <c r="R1144">
        <v>83516</v>
      </c>
      <c r="S1144">
        <v>2.2000000000000002</v>
      </c>
      <c r="T1144">
        <v>2.2000000000000002</v>
      </c>
      <c r="U1144">
        <v>0.61099999999999999</v>
      </c>
      <c r="V1144">
        <v>11.7</v>
      </c>
      <c r="W1144" t="e">
        <f ca="1">Data_Completeness(LifeExpectancyData[[#This Row],[Life expectancy]:[Schooling]])</f>
        <v>#NAME?</v>
      </c>
    </row>
    <row r="1145" spans="1:23" x14ac:dyDescent="0.25">
      <c r="A1145" t="s">
        <v>717</v>
      </c>
      <c r="B1145">
        <v>2010</v>
      </c>
      <c r="C1145" t="s">
        <v>643</v>
      </c>
      <c r="D1145">
        <v>73.599999999999994</v>
      </c>
      <c r="E1145">
        <v>156</v>
      </c>
      <c r="F1145">
        <v>4</v>
      </c>
      <c r="G1145">
        <v>3.1</v>
      </c>
      <c r="H1145">
        <v>302.10575069999999</v>
      </c>
      <c r="I1145">
        <v>97</v>
      </c>
      <c r="J1145">
        <v>0</v>
      </c>
      <c r="K1145">
        <v>46.8</v>
      </c>
      <c r="L1145">
        <v>5</v>
      </c>
      <c r="M1145">
        <v>97</v>
      </c>
      <c r="N1145">
        <v>8.4499999999999993</v>
      </c>
      <c r="O1145">
        <v>97</v>
      </c>
      <c r="P1145">
        <v>0.4</v>
      </c>
      <c r="Q1145">
        <v>1932.8582899999999</v>
      </c>
      <c r="R1145">
        <v>8194778</v>
      </c>
      <c r="S1145">
        <v>2.2999999999999998</v>
      </c>
      <c r="T1145">
        <v>2.2000000000000002</v>
      </c>
      <c r="U1145">
        <v>0.60599999999999998</v>
      </c>
      <c r="V1145">
        <v>11.5</v>
      </c>
      <c r="W1145" t="e">
        <f ca="1">Data_Completeness(LifeExpectancyData[[#This Row],[Life expectancy]:[Schooling]])</f>
        <v>#NAME?</v>
      </c>
    </row>
    <row r="1146" spans="1:23" x14ac:dyDescent="0.25">
      <c r="A1146" t="s">
        <v>717</v>
      </c>
      <c r="B1146">
        <v>2009</v>
      </c>
      <c r="C1146" t="s">
        <v>643</v>
      </c>
      <c r="D1146">
        <v>73.400000000000006</v>
      </c>
      <c r="E1146">
        <v>157</v>
      </c>
      <c r="F1146">
        <v>4</v>
      </c>
      <c r="G1146">
        <v>3.08</v>
      </c>
      <c r="H1146">
        <v>286.12114459999998</v>
      </c>
      <c r="I1146">
        <v>97</v>
      </c>
      <c r="J1146">
        <v>0</v>
      </c>
      <c r="K1146">
        <v>45.9</v>
      </c>
      <c r="L1146">
        <v>5</v>
      </c>
      <c r="M1146">
        <v>97</v>
      </c>
      <c r="N1146">
        <v>8.84</v>
      </c>
      <c r="O1146">
        <v>97</v>
      </c>
      <c r="P1146">
        <v>0.5</v>
      </c>
      <c r="Q1146">
        <v>1815.4894959999999</v>
      </c>
      <c r="R1146">
        <v>83521</v>
      </c>
      <c r="S1146">
        <v>2.2999999999999998</v>
      </c>
      <c r="T1146">
        <v>2.2000000000000002</v>
      </c>
      <c r="U1146">
        <v>0.60299999999999998</v>
      </c>
      <c r="V1146">
        <v>11.3</v>
      </c>
      <c r="W1146" t="e">
        <f ca="1">Data_Completeness(LifeExpectancyData[[#This Row],[Life expectancy]:[Schooling]])</f>
        <v>#NAME?</v>
      </c>
    </row>
    <row r="1147" spans="1:23" x14ac:dyDescent="0.25">
      <c r="A1147" t="s">
        <v>717</v>
      </c>
      <c r="B1147">
        <v>2008</v>
      </c>
      <c r="C1147" t="s">
        <v>643</v>
      </c>
      <c r="D1147">
        <v>73.2</v>
      </c>
      <c r="E1147">
        <v>159</v>
      </c>
      <c r="F1147">
        <v>4</v>
      </c>
      <c r="G1147">
        <v>3.14</v>
      </c>
      <c r="H1147">
        <v>231.9112915</v>
      </c>
      <c r="I1147">
        <v>92</v>
      </c>
      <c r="J1147">
        <v>0</v>
      </c>
      <c r="K1147">
        <v>45.1</v>
      </c>
      <c r="L1147">
        <v>5</v>
      </c>
      <c r="M1147">
        <v>93</v>
      </c>
      <c r="N1147">
        <v>8.4</v>
      </c>
      <c r="O1147">
        <v>93</v>
      </c>
      <c r="P1147">
        <v>0.6</v>
      </c>
      <c r="Q1147">
        <v>1751.595857</v>
      </c>
      <c r="R1147">
        <v>7872658</v>
      </c>
      <c r="S1147">
        <v>2.2999999999999998</v>
      </c>
      <c r="T1147">
        <v>2.2999999999999998</v>
      </c>
      <c r="U1147">
        <v>0.59699999999999998</v>
      </c>
      <c r="V1147">
        <v>11.1</v>
      </c>
      <c r="W1147" t="e">
        <f ca="1">Data_Completeness(LifeExpectancyData[[#This Row],[Life expectancy]:[Schooling]])</f>
        <v>#NAME?</v>
      </c>
    </row>
    <row r="1148" spans="1:23" x14ac:dyDescent="0.25">
      <c r="A1148" t="s">
        <v>717</v>
      </c>
      <c r="B1148">
        <v>2007</v>
      </c>
      <c r="C1148" t="s">
        <v>643</v>
      </c>
      <c r="D1148">
        <v>73</v>
      </c>
      <c r="E1148">
        <v>16</v>
      </c>
      <c r="F1148">
        <v>5</v>
      </c>
      <c r="G1148">
        <v>3.16</v>
      </c>
      <c r="H1148">
        <v>222.48233379999999</v>
      </c>
      <c r="I1148">
        <v>93</v>
      </c>
      <c r="J1148">
        <v>0</v>
      </c>
      <c r="K1148">
        <v>44.3</v>
      </c>
      <c r="L1148">
        <v>6</v>
      </c>
      <c r="M1148">
        <v>94</v>
      </c>
      <c r="N1148">
        <v>7.89</v>
      </c>
      <c r="O1148">
        <v>94</v>
      </c>
      <c r="P1148">
        <v>0.7</v>
      </c>
      <c r="Q1148">
        <v>1592.5721820000001</v>
      </c>
      <c r="R1148">
        <v>777972</v>
      </c>
      <c r="S1148">
        <v>2.4</v>
      </c>
      <c r="T1148">
        <v>2.2999999999999998</v>
      </c>
      <c r="U1148">
        <v>0.59</v>
      </c>
      <c r="V1148">
        <v>10.9</v>
      </c>
      <c r="W1148" t="e">
        <f ca="1">Data_Completeness(LifeExpectancyData[[#This Row],[Life expectancy]:[Schooling]])</f>
        <v>#NAME?</v>
      </c>
    </row>
    <row r="1149" spans="1:23" x14ac:dyDescent="0.25">
      <c r="A1149" t="s">
        <v>717</v>
      </c>
      <c r="B1149">
        <v>2006</v>
      </c>
      <c r="C1149" t="s">
        <v>643</v>
      </c>
      <c r="D1149">
        <v>72.8</v>
      </c>
      <c r="E1149">
        <v>161</v>
      </c>
      <c r="F1149">
        <v>5</v>
      </c>
      <c r="G1149">
        <v>3.23</v>
      </c>
      <c r="H1149">
        <v>192.92978289999999</v>
      </c>
      <c r="I1149">
        <v>94</v>
      </c>
      <c r="J1149">
        <v>0</v>
      </c>
      <c r="K1149">
        <v>43.5</v>
      </c>
      <c r="L1149">
        <v>6</v>
      </c>
      <c r="M1149">
        <v>94</v>
      </c>
      <c r="N1149">
        <v>7.63</v>
      </c>
      <c r="O1149">
        <v>95</v>
      </c>
      <c r="P1149">
        <v>0.8</v>
      </c>
      <c r="Q1149">
        <v>1437.6287850000001</v>
      </c>
      <c r="R1149">
        <v>754146</v>
      </c>
      <c r="S1149">
        <v>2.4</v>
      </c>
      <c r="T1149">
        <v>2.4</v>
      </c>
      <c r="U1149">
        <v>0.58299999999999996</v>
      </c>
      <c r="V1149">
        <v>10.8</v>
      </c>
      <c r="W1149" t="e">
        <f ca="1">Data_Completeness(LifeExpectancyData[[#This Row],[Life expectancy]:[Schooling]])</f>
        <v>#NAME?</v>
      </c>
    </row>
    <row r="1150" spans="1:23" x14ac:dyDescent="0.25">
      <c r="A1150" t="s">
        <v>717</v>
      </c>
      <c r="B1150">
        <v>2005</v>
      </c>
      <c r="C1150" t="s">
        <v>643</v>
      </c>
      <c r="D1150">
        <v>72.5</v>
      </c>
      <c r="E1150">
        <v>163</v>
      </c>
      <c r="F1150">
        <v>5</v>
      </c>
      <c r="G1150">
        <v>3.23</v>
      </c>
      <c r="H1150">
        <v>203.7134882</v>
      </c>
      <c r="I1150">
        <v>97</v>
      </c>
      <c r="J1150">
        <v>0</v>
      </c>
      <c r="K1150">
        <v>42.8</v>
      </c>
      <c r="L1150">
        <v>6</v>
      </c>
      <c r="M1150">
        <v>98</v>
      </c>
      <c r="N1150">
        <v>7.81</v>
      </c>
      <c r="O1150">
        <v>98</v>
      </c>
      <c r="P1150">
        <v>0.9</v>
      </c>
      <c r="Q1150">
        <v>1311.741714</v>
      </c>
      <c r="R1150">
        <v>737343</v>
      </c>
      <c r="S1150">
        <v>2.5</v>
      </c>
      <c r="T1150">
        <v>2.4</v>
      </c>
      <c r="U1150">
        <v>0.57699999999999996</v>
      </c>
      <c r="V1150">
        <v>10.6</v>
      </c>
      <c r="W1150" t="e">
        <f ca="1">Data_Completeness(LifeExpectancyData[[#This Row],[Life expectancy]:[Schooling]])</f>
        <v>#NAME?</v>
      </c>
    </row>
    <row r="1151" spans="1:23" x14ac:dyDescent="0.25">
      <c r="A1151" t="s">
        <v>717</v>
      </c>
      <c r="B1151">
        <v>2004</v>
      </c>
      <c r="C1151" t="s">
        <v>643</v>
      </c>
      <c r="D1151">
        <v>72.2</v>
      </c>
      <c r="E1151">
        <v>165</v>
      </c>
      <c r="F1151">
        <v>5</v>
      </c>
      <c r="G1151">
        <v>3.02</v>
      </c>
      <c r="H1151">
        <v>188.24992080000001</v>
      </c>
      <c r="I1151">
        <v>93</v>
      </c>
      <c r="J1151">
        <v>0</v>
      </c>
      <c r="K1151">
        <v>42</v>
      </c>
      <c r="L1151">
        <v>7</v>
      </c>
      <c r="M1151">
        <v>94</v>
      </c>
      <c r="N1151">
        <v>7.89</v>
      </c>
      <c r="O1151">
        <v>94</v>
      </c>
      <c r="P1151">
        <v>1.2</v>
      </c>
      <c r="Q1151">
        <v>1217.6579609999999</v>
      </c>
      <c r="R1151">
        <v>724153</v>
      </c>
      <c r="S1151">
        <v>2.6</v>
      </c>
      <c r="T1151">
        <v>2.5</v>
      </c>
      <c r="U1151">
        <v>0.57099999999999995</v>
      </c>
      <c r="V1151">
        <v>10.4</v>
      </c>
      <c r="W1151" t="e">
        <f ca="1">Data_Completeness(LifeExpectancyData[[#This Row],[Life expectancy]:[Schooling]])</f>
        <v>#NAME?</v>
      </c>
    </row>
    <row r="1152" spans="1:23" x14ac:dyDescent="0.25">
      <c r="A1152" t="s">
        <v>717</v>
      </c>
      <c r="B1152">
        <v>2003</v>
      </c>
      <c r="C1152" t="s">
        <v>643</v>
      </c>
      <c r="D1152">
        <v>71.900000000000006</v>
      </c>
      <c r="E1152">
        <v>166</v>
      </c>
      <c r="F1152">
        <v>6</v>
      </c>
      <c r="G1152">
        <v>3.04</v>
      </c>
      <c r="H1152">
        <v>194.43357359999999</v>
      </c>
      <c r="I1152">
        <v>91</v>
      </c>
      <c r="J1152">
        <v>0</v>
      </c>
      <c r="K1152">
        <v>41.2</v>
      </c>
      <c r="L1152">
        <v>7</v>
      </c>
      <c r="M1152">
        <v>92</v>
      </c>
      <c r="N1152">
        <v>8.2899999999999991</v>
      </c>
      <c r="O1152">
        <v>92</v>
      </c>
      <c r="P1152">
        <v>1.4</v>
      </c>
      <c r="Q1152">
        <v>1157.3426999999999</v>
      </c>
      <c r="R1152">
        <v>733821</v>
      </c>
      <c r="S1152">
        <v>2.6</v>
      </c>
      <c r="T1152">
        <v>2.5</v>
      </c>
      <c r="U1152">
        <v>0.56599999999999995</v>
      </c>
      <c r="V1152">
        <v>10.3</v>
      </c>
      <c r="W1152" t="e">
        <f ca="1">Data_Completeness(LifeExpectancyData[[#This Row],[Life expectancy]:[Schooling]])</f>
        <v>#NAME?</v>
      </c>
    </row>
    <row r="1153" spans="1:23" x14ac:dyDescent="0.25">
      <c r="A1153" t="s">
        <v>717</v>
      </c>
      <c r="B1153">
        <v>2002</v>
      </c>
      <c r="C1153" t="s">
        <v>643</v>
      </c>
      <c r="D1153">
        <v>71.599999999999994</v>
      </c>
      <c r="E1153">
        <v>169</v>
      </c>
      <c r="F1153">
        <v>6</v>
      </c>
      <c r="G1153">
        <v>3.09</v>
      </c>
      <c r="H1153">
        <v>154.8636161</v>
      </c>
      <c r="I1153">
        <v>94</v>
      </c>
      <c r="J1153">
        <v>0</v>
      </c>
      <c r="K1153">
        <v>4.4000000000000004</v>
      </c>
      <c r="L1153">
        <v>7</v>
      </c>
      <c r="M1153">
        <v>95</v>
      </c>
      <c r="N1153">
        <v>7.28</v>
      </c>
      <c r="O1153">
        <v>95</v>
      </c>
      <c r="P1153">
        <v>1.5</v>
      </c>
      <c r="Q1153">
        <v>1132.8721</v>
      </c>
      <c r="R1153">
        <v>6863157</v>
      </c>
      <c r="S1153">
        <v>2.7</v>
      </c>
      <c r="T1153">
        <v>2.6</v>
      </c>
      <c r="U1153">
        <v>0.56100000000000005</v>
      </c>
      <c r="V1153">
        <v>10.1</v>
      </c>
      <c r="W1153" t="e">
        <f ca="1">Data_Completeness(LifeExpectancyData[[#This Row],[Life expectancy]:[Schooling]])</f>
        <v>#NAME?</v>
      </c>
    </row>
    <row r="1154" spans="1:23" x14ac:dyDescent="0.25">
      <c r="A1154" t="s">
        <v>717</v>
      </c>
      <c r="B1154">
        <v>2001</v>
      </c>
      <c r="C1154" t="s">
        <v>643</v>
      </c>
      <c r="D1154">
        <v>71.3</v>
      </c>
      <c r="E1154">
        <v>171</v>
      </c>
      <c r="F1154">
        <v>6</v>
      </c>
      <c r="G1154">
        <v>2.74</v>
      </c>
      <c r="H1154">
        <v>15.361752839999999</v>
      </c>
      <c r="I1154">
        <v>95</v>
      </c>
      <c r="J1154">
        <v>0</v>
      </c>
      <c r="K1154">
        <v>39.6</v>
      </c>
      <c r="L1154">
        <v>8</v>
      </c>
      <c r="M1154">
        <v>99</v>
      </c>
      <c r="N1154">
        <v>6.88</v>
      </c>
      <c r="O1154">
        <v>96</v>
      </c>
      <c r="P1154">
        <v>1.6</v>
      </c>
      <c r="Q1154">
        <v>113.4546</v>
      </c>
      <c r="R1154">
        <v>669361</v>
      </c>
      <c r="S1154">
        <v>2.7</v>
      </c>
      <c r="T1154">
        <v>2.7</v>
      </c>
      <c r="U1154">
        <v>0.55700000000000005</v>
      </c>
      <c r="V1154">
        <v>9.9</v>
      </c>
      <c r="W1154" t="e">
        <f ca="1">Data_Completeness(LifeExpectancyData[[#This Row],[Life expectancy]:[Schooling]])</f>
        <v>#NAME?</v>
      </c>
    </row>
    <row r="1155" spans="1:23" x14ac:dyDescent="0.25">
      <c r="A1155" t="s">
        <v>717</v>
      </c>
      <c r="B1155">
        <v>2000</v>
      </c>
      <c r="C1155" t="s">
        <v>643</v>
      </c>
      <c r="D1155">
        <v>71</v>
      </c>
      <c r="E1155">
        <v>174</v>
      </c>
      <c r="F1155">
        <v>6</v>
      </c>
      <c r="G1155">
        <v>2.61</v>
      </c>
      <c r="H1155">
        <v>28.808310980000002</v>
      </c>
      <c r="I1155">
        <v>93</v>
      </c>
      <c r="J1155">
        <v>0</v>
      </c>
      <c r="K1155">
        <v>38.799999999999997</v>
      </c>
      <c r="L1155">
        <v>8</v>
      </c>
      <c r="M1155">
        <v>88</v>
      </c>
      <c r="N1155">
        <v>6.63</v>
      </c>
      <c r="O1155">
        <v>94</v>
      </c>
      <c r="P1155">
        <v>1.7</v>
      </c>
      <c r="Q1155">
        <v>188.783165</v>
      </c>
      <c r="R1155">
        <v>6524283</v>
      </c>
      <c r="S1155">
        <v>2.8</v>
      </c>
      <c r="T1155">
        <v>2.7</v>
      </c>
      <c r="U1155">
        <v>0.55100000000000005</v>
      </c>
      <c r="V1155">
        <v>9.8000000000000007</v>
      </c>
      <c r="W1155" t="e">
        <f ca="1">Data_Completeness(LifeExpectancyData[[#This Row],[Life expectancy]:[Schooling]])</f>
        <v>#NAME?</v>
      </c>
    </row>
    <row r="1156" spans="1:23" x14ac:dyDescent="0.25">
      <c r="A1156" t="s">
        <v>718</v>
      </c>
      <c r="B1156">
        <v>2015</v>
      </c>
      <c r="C1156" t="s">
        <v>651</v>
      </c>
      <c r="D1156">
        <v>75.8</v>
      </c>
      <c r="E1156">
        <v>134</v>
      </c>
      <c r="F1156">
        <v>0</v>
      </c>
      <c r="H1156">
        <v>0</v>
      </c>
      <c r="J1156">
        <v>0</v>
      </c>
      <c r="K1156">
        <v>64.8</v>
      </c>
      <c r="L1156">
        <v>0</v>
      </c>
      <c r="M1156">
        <v>99</v>
      </c>
      <c r="O1156">
        <v>99</v>
      </c>
      <c r="P1156">
        <v>0.1</v>
      </c>
      <c r="Q1156">
        <v>12365.6263</v>
      </c>
      <c r="R1156">
        <v>984328</v>
      </c>
      <c r="S1156">
        <v>1.6</v>
      </c>
      <c r="T1156">
        <v>1.6</v>
      </c>
      <c r="U1156">
        <v>0.83399999999999996</v>
      </c>
      <c r="V1156">
        <v>15.6</v>
      </c>
      <c r="W1156" t="e">
        <f ca="1">Data_Completeness(LifeExpectancyData[[#This Row],[Life expectancy]:[Schooling]])</f>
        <v>#NAME?</v>
      </c>
    </row>
    <row r="1157" spans="1:23" x14ac:dyDescent="0.25">
      <c r="A1157" t="s">
        <v>718</v>
      </c>
      <c r="B1157">
        <v>2014</v>
      </c>
      <c r="C1157" t="s">
        <v>651</v>
      </c>
      <c r="D1157">
        <v>75.599999999999994</v>
      </c>
      <c r="E1157">
        <v>137</v>
      </c>
      <c r="F1157">
        <v>0</v>
      </c>
      <c r="G1157">
        <v>0.01</v>
      </c>
      <c r="H1157">
        <v>160.94493420000001</v>
      </c>
      <c r="J1157">
        <v>0</v>
      </c>
      <c r="K1157">
        <v>64.2</v>
      </c>
      <c r="L1157">
        <v>0</v>
      </c>
      <c r="M1157">
        <v>99</v>
      </c>
      <c r="N1157">
        <v>7.4</v>
      </c>
      <c r="O1157">
        <v>99</v>
      </c>
      <c r="P1157">
        <v>0.1</v>
      </c>
      <c r="Q1157">
        <v>14117.97668</v>
      </c>
      <c r="R1157">
        <v>9866468</v>
      </c>
      <c r="S1157">
        <v>1.7</v>
      </c>
      <c r="T1157">
        <v>1.6</v>
      </c>
      <c r="U1157">
        <v>0.83399999999999996</v>
      </c>
      <c r="V1157">
        <v>15.8</v>
      </c>
      <c r="W1157" t="e">
        <f ca="1">Data_Completeness(LifeExpectancyData[[#This Row],[Life expectancy]:[Schooling]])</f>
        <v>#NAME?</v>
      </c>
    </row>
    <row r="1158" spans="1:23" x14ac:dyDescent="0.25">
      <c r="A1158" t="s">
        <v>718</v>
      </c>
      <c r="B1158">
        <v>2013</v>
      </c>
      <c r="C1158" t="s">
        <v>651</v>
      </c>
      <c r="D1158">
        <v>75.5</v>
      </c>
      <c r="E1158">
        <v>139</v>
      </c>
      <c r="F1158">
        <v>0</v>
      </c>
      <c r="G1158">
        <v>10.88</v>
      </c>
      <c r="H1158">
        <v>155.1952076</v>
      </c>
      <c r="J1158">
        <v>1</v>
      </c>
      <c r="K1158">
        <v>63.6</v>
      </c>
      <c r="L1158">
        <v>1</v>
      </c>
      <c r="M1158">
        <v>99</v>
      </c>
      <c r="N1158">
        <v>7.53</v>
      </c>
      <c r="O1158">
        <v>99</v>
      </c>
      <c r="P1158">
        <v>0.1</v>
      </c>
      <c r="Q1158">
        <v>13613.6147</v>
      </c>
      <c r="R1158">
        <v>989382</v>
      </c>
      <c r="S1158">
        <v>1.7</v>
      </c>
      <c r="T1158">
        <v>1.7</v>
      </c>
      <c r="U1158">
        <v>0.82399999999999995</v>
      </c>
      <c r="V1158">
        <v>15.4</v>
      </c>
      <c r="W1158" t="e">
        <f ca="1">Data_Completeness(LifeExpectancyData[[#This Row],[Life expectancy]:[Schooling]])</f>
        <v>#NAME?</v>
      </c>
    </row>
    <row r="1159" spans="1:23" x14ac:dyDescent="0.25">
      <c r="A1159" t="s">
        <v>718</v>
      </c>
      <c r="B1159">
        <v>2012</v>
      </c>
      <c r="C1159" t="s">
        <v>651</v>
      </c>
      <c r="D1159">
        <v>75</v>
      </c>
      <c r="E1159">
        <v>146</v>
      </c>
      <c r="F1159">
        <v>0</v>
      </c>
      <c r="G1159">
        <v>11.27</v>
      </c>
      <c r="H1159">
        <v>164.27934070000001</v>
      </c>
      <c r="J1159">
        <v>2</v>
      </c>
      <c r="K1159">
        <v>63</v>
      </c>
      <c r="L1159">
        <v>1</v>
      </c>
      <c r="M1159">
        <v>99</v>
      </c>
      <c r="N1159">
        <v>7.74</v>
      </c>
      <c r="O1159">
        <v>99</v>
      </c>
      <c r="P1159">
        <v>0.1</v>
      </c>
      <c r="Q1159">
        <v>12834.323490000001</v>
      </c>
      <c r="R1159">
        <v>992362</v>
      </c>
      <c r="S1159">
        <v>1.7</v>
      </c>
      <c r="T1159">
        <v>1.7</v>
      </c>
      <c r="U1159">
        <v>0.82299999999999995</v>
      </c>
      <c r="V1159">
        <v>15.4</v>
      </c>
      <c r="W1159" t="e">
        <f ca="1">Data_Completeness(LifeExpectancyData[[#This Row],[Life expectancy]:[Schooling]])</f>
        <v>#NAME?</v>
      </c>
    </row>
    <row r="1160" spans="1:23" x14ac:dyDescent="0.25">
      <c r="A1160" t="s">
        <v>718</v>
      </c>
      <c r="B1160">
        <v>2011</v>
      </c>
      <c r="C1160" t="s">
        <v>651</v>
      </c>
      <c r="D1160">
        <v>74.8</v>
      </c>
      <c r="E1160">
        <v>15</v>
      </c>
      <c r="F1160">
        <v>0</v>
      </c>
      <c r="G1160">
        <v>11.51</v>
      </c>
      <c r="H1160">
        <v>17.821218829999999</v>
      </c>
      <c r="J1160">
        <v>5</v>
      </c>
      <c r="K1160">
        <v>62.4</v>
      </c>
      <c r="L1160">
        <v>1</v>
      </c>
      <c r="M1160">
        <v>99</v>
      </c>
      <c r="N1160">
        <v>7.84</v>
      </c>
      <c r="O1160">
        <v>99</v>
      </c>
      <c r="P1160">
        <v>0.1</v>
      </c>
      <c r="Q1160">
        <v>1448.87958</v>
      </c>
      <c r="R1160">
        <v>9971727</v>
      </c>
      <c r="S1160">
        <v>1.7</v>
      </c>
      <c r="T1160">
        <v>1.7</v>
      </c>
      <c r="U1160">
        <v>0.82099999999999995</v>
      </c>
      <c r="V1160">
        <v>15.4</v>
      </c>
      <c r="W1160" t="e">
        <f ca="1">Data_Completeness(LifeExpectancyData[[#This Row],[Life expectancy]:[Schooling]])</f>
        <v>#NAME?</v>
      </c>
    </row>
    <row r="1161" spans="1:23" x14ac:dyDescent="0.25">
      <c r="A1161" t="s">
        <v>718</v>
      </c>
      <c r="B1161">
        <v>2010</v>
      </c>
      <c r="C1161" t="s">
        <v>651</v>
      </c>
      <c r="D1161">
        <v>74.5</v>
      </c>
      <c r="E1161">
        <v>156</v>
      </c>
      <c r="F1161">
        <v>0</v>
      </c>
      <c r="G1161">
        <v>10.78</v>
      </c>
      <c r="H1161">
        <v>19.220239960000001</v>
      </c>
      <c r="J1161">
        <v>0</v>
      </c>
      <c r="K1161">
        <v>61.7</v>
      </c>
      <c r="L1161">
        <v>1</v>
      </c>
      <c r="M1161">
        <v>99</v>
      </c>
      <c r="N1161">
        <v>7.85</v>
      </c>
      <c r="O1161">
        <v>99</v>
      </c>
      <c r="P1161">
        <v>0.1</v>
      </c>
      <c r="Q1161">
        <v>1325.53379</v>
      </c>
      <c r="R1161">
        <v>123</v>
      </c>
      <c r="S1161">
        <v>1.8</v>
      </c>
      <c r="T1161">
        <v>1.8</v>
      </c>
      <c r="U1161">
        <v>0.81699999999999995</v>
      </c>
      <c r="V1161">
        <v>15.3</v>
      </c>
      <c r="W1161" t="e">
        <f ca="1">Data_Completeness(LifeExpectancyData[[#This Row],[Life expectancy]:[Schooling]])</f>
        <v>#NAME?</v>
      </c>
    </row>
    <row r="1162" spans="1:23" x14ac:dyDescent="0.25">
      <c r="A1162" t="s">
        <v>718</v>
      </c>
      <c r="B1162">
        <v>2009</v>
      </c>
      <c r="C1162" t="s">
        <v>651</v>
      </c>
      <c r="D1162">
        <v>74.2</v>
      </c>
      <c r="E1162">
        <v>162</v>
      </c>
      <c r="F1162">
        <v>0</v>
      </c>
      <c r="G1162">
        <v>11.46</v>
      </c>
      <c r="H1162">
        <v>1281.1559440000001</v>
      </c>
      <c r="J1162">
        <v>1</v>
      </c>
      <c r="K1162">
        <v>61.1</v>
      </c>
      <c r="L1162">
        <v>1</v>
      </c>
      <c r="M1162">
        <v>99</v>
      </c>
      <c r="N1162">
        <v>7.55</v>
      </c>
      <c r="O1162">
        <v>99</v>
      </c>
      <c r="P1162">
        <v>0.1</v>
      </c>
      <c r="Q1162">
        <v>12967.165429999999</v>
      </c>
      <c r="R1162">
        <v>12265</v>
      </c>
      <c r="S1162">
        <v>1.8</v>
      </c>
      <c r="T1162">
        <v>1.8</v>
      </c>
      <c r="U1162">
        <v>0.81599999999999995</v>
      </c>
      <c r="V1162">
        <v>15.3</v>
      </c>
      <c r="W1162" t="e">
        <f ca="1">Data_Completeness(LifeExpectancyData[[#This Row],[Life expectancy]:[Schooling]])</f>
        <v>#NAME?</v>
      </c>
    </row>
    <row r="1163" spans="1:23" x14ac:dyDescent="0.25">
      <c r="A1163" t="s">
        <v>718</v>
      </c>
      <c r="B1163">
        <v>2008</v>
      </c>
      <c r="C1163" t="s">
        <v>651</v>
      </c>
      <c r="D1163">
        <v>74.099999999999994</v>
      </c>
      <c r="E1163">
        <v>165</v>
      </c>
      <c r="F1163">
        <v>1</v>
      </c>
      <c r="G1163">
        <v>11.64</v>
      </c>
      <c r="H1163">
        <v>181.76340780000001</v>
      </c>
      <c r="J1163">
        <v>0</v>
      </c>
      <c r="K1163">
        <v>6.5</v>
      </c>
      <c r="L1163">
        <v>1</v>
      </c>
      <c r="M1163">
        <v>99</v>
      </c>
      <c r="N1163">
        <v>7.33</v>
      </c>
      <c r="O1163">
        <v>99</v>
      </c>
      <c r="P1163">
        <v>0.1</v>
      </c>
      <c r="Q1163">
        <v>15669.25929</v>
      </c>
      <c r="R1163">
        <v>138188</v>
      </c>
      <c r="S1163">
        <v>1.9</v>
      </c>
      <c r="T1163">
        <v>1.9</v>
      </c>
      <c r="U1163">
        <v>0.81200000000000006</v>
      </c>
      <c r="V1163">
        <v>15.3</v>
      </c>
      <c r="W1163" t="e">
        <f ca="1">Data_Completeness(LifeExpectancyData[[#This Row],[Life expectancy]:[Schooling]])</f>
        <v>#NAME?</v>
      </c>
    </row>
    <row r="1164" spans="1:23" x14ac:dyDescent="0.25">
      <c r="A1164" t="s">
        <v>718</v>
      </c>
      <c r="B1164">
        <v>2007</v>
      </c>
      <c r="C1164" t="s">
        <v>651</v>
      </c>
      <c r="D1164">
        <v>73.5</v>
      </c>
      <c r="E1164">
        <v>176</v>
      </c>
      <c r="F1164">
        <v>1</v>
      </c>
      <c r="G1164">
        <v>12.55</v>
      </c>
      <c r="H1164">
        <v>163.3433278</v>
      </c>
      <c r="J1164">
        <v>0</v>
      </c>
      <c r="K1164">
        <v>59.9</v>
      </c>
      <c r="L1164">
        <v>1</v>
      </c>
      <c r="M1164">
        <v>99</v>
      </c>
      <c r="N1164">
        <v>7.51</v>
      </c>
      <c r="O1164">
        <v>99</v>
      </c>
      <c r="P1164">
        <v>0.1</v>
      </c>
      <c r="Q1164">
        <v>13842.6549</v>
      </c>
      <c r="R1164">
        <v>15578</v>
      </c>
      <c r="S1164">
        <v>1.9</v>
      </c>
      <c r="T1164">
        <v>1.9</v>
      </c>
      <c r="U1164">
        <v>0.80900000000000005</v>
      </c>
      <c r="V1164">
        <v>15.3</v>
      </c>
      <c r="W1164" t="e">
        <f ca="1">Data_Completeness(LifeExpectancyData[[#This Row],[Life expectancy]:[Schooling]])</f>
        <v>#NAME?</v>
      </c>
    </row>
    <row r="1165" spans="1:23" x14ac:dyDescent="0.25">
      <c r="A1165" t="s">
        <v>718</v>
      </c>
      <c r="B1165">
        <v>2006</v>
      </c>
      <c r="C1165" t="s">
        <v>651</v>
      </c>
      <c r="D1165">
        <v>73.400000000000006</v>
      </c>
      <c r="E1165">
        <v>177</v>
      </c>
      <c r="F1165">
        <v>1</v>
      </c>
      <c r="G1165">
        <v>13.16</v>
      </c>
      <c r="H1165">
        <v>1299.459306</v>
      </c>
      <c r="J1165">
        <v>1</v>
      </c>
      <c r="K1165">
        <v>59.3</v>
      </c>
      <c r="L1165">
        <v>1</v>
      </c>
      <c r="M1165">
        <v>99</v>
      </c>
      <c r="N1165">
        <v>8.1</v>
      </c>
      <c r="O1165">
        <v>99</v>
      </c>
      <c r="P1165">
        <v>0.1</v>
      </c>
      <c r="Q1165">
        <v>11398.76584</v>
      </c>
      <c r="R1165">
        <v>17137</v>
      </c>
      <c r="S1165">
        <v>2</v>
      </c>
      <c r="T1165">
        <v>2</v>
      </c>
      <c r="U1165">
        <v>0.80200000000000005</v>
      </c>
      <c r="V1165">
        <v>15.2</v>
      </c>
      <c r="W1165" t="e">
        <f ca="1">Data_Completeness(LifeExpectancyData[[#This Row],[Life expectancy]:[Schooling]])</f>
        <v>#NAME?</v>
      </c>
    </row>
    <row r="1166" spans="1:23" x14ac:dyDescent="0.25">
      <c r="A1166" t="s">
        <v>718</v>
      </c>
      <c r="B1166">
        <v>2005</v>
      </c>
      <c r="C1166" t="s">
        <v>651</v>
      </c>
      <c r="D1166">
        <v>72.900000000000006</v>
      </c>
      <c r="E1166">
        <v>182</v>
      </c>
      <c r="F1166">
        <v>1</v>
      </c>
      <c r="G1166">
        <v>12.94</v>
      </c>
      <c r="H1166">
        <v>1317.08348</v>
      </c>
      <c r="J1166">
        <v>2</v>
      </c>
      <c r="K1166">
        <v>58.8</v>
      </c>
      <c r="L1166">
        <v>1</v>
      </c>
      <c r="M1166">
        <v>99</v>
      </c>
      <c r="N1166">
        <v>8.2799999999999994</v>
      </c>
      <c r="O1166">
        <v>99</v>
      </c>
      <c r="P1166">
        <v>0.1</v>
      </c>
      <c r="Q1166">
        <v>11161.724410000001</v>
      </c>
      <c r="R1166">
        <v>18765</v>
      </c>
      <c r="S1166">
        <v>2</v>
      </c>
      <c r="T1166">
        <v>2</v>
      </c>
      <c r="U1166">
        <v>0.79500000000000004</v>
      </c>
      <c r="V1166">
        <v>15</v>
      </c>
      <c r="W1166" t="e">
        <f ca="1">Data_Completeness(LifeExpectancyData[[#This Row],[Life expectancy]:[Schooling]])</f>
        <v>#NAME?</v>
      </c>
    </row>
    <row r="1167" spans="1:23" x14ac:dyDescent="0.25">
      <c r="A1167" t="s">
        <v>718</v>
      </c>
      <c r="B1167">
        <v>2004</v>
      </c>
      <c r="C1167" t="s">
        <v>651</v>
      </c>
      <c r="D1167">
        <v>72.900000000000006</v>
      </c>
      <c r="E1167">
        <v>18</v>
      </c>
      <c r="F1167">
        <v>1</v>
      </c>
      <c r="G1167">
        <v>13.28</v>
      </c>
      <c r="H1167">
        <v>146.8608016</v>
      </c>
      <c r="J1167">
        <v>0</v>
      </c>
      <c r="K1167">
        <v>58.2</v>
      </c>
      <c r="L1167">
        <v>1</v>
      </c>
      <c r="M1167">
        <v>99</v>
      </c>
      <c r="N1167">
        <v>8.8000000000000007</v>
      </c>
      <c r="O1167">
        <v>99</v>
      </c>
      <c r="P1167">
        <v>0.1</v>
      </c>
      <c r="Q1167">
        <v>1259.5265999999999</v>
      </c>
      <c r="R1167">
        <v>117146</v>
      </c>
      <c r="S1167">
        <v>2.1</v>
      </c>
      <c r="T1167">
        <v>2.1</v>
      </c>
      <c r="U1167">
        <v>0.79300000000000004</v>
      </c>
      <c r="V1167">
        <v>15.3</v>
      </c>
      <c r="W1167" t="e">
        <f ca="1">Data_Completeness(LifeExpectancyData[[#This Row],[Life expectancy]:[Schooling]])</f>
        <v>#NAME?</v>
      </c>
    </row>
    <row r="1168" spans="1:23" x14ac:dyDescent="0.25">
      <c r="A1168" t="s">
        <v>718</v>
      </c>
      <c r="B1168">
        <v>2003</v>
      </c>
      <c r="C1168" t="s">
        <v>651</v>
      </c>
      <c r="D1168">
        <v>72.5</v>
      </c>
      <c r="E1168">
        <v>184</v>
      </c>
      <c r="F1168">
        <v>1</v>
      </c>
      <c r="G1168">
        <v>13.24</v>
      </c>
      <c r="H1168">
        <v>1030.2202709999999</v>
      </c>
      <c r="J1168">
        <v>0</v>
      </c>
      <c r="K1168">
        <v>57.6</v>
      </c>
      <c r="L1168">
        <v>1</v>
      </c>
      <c r="M1168">
        <v>99</v>
      </c>
      <c r="N1168">
        <v>8.42</v>
      </c>
      <c r="O1168">
        <v>99</v>
      </c>
      <c r="P1168">
        <v>0.1</v>
      </c>
      <c r="Q1168">
        <v>8396.2532300000003</v>
      </c>
      <c r="R1168">
        <v>1129552</v>
      </c>
      <c r="S1168">
        <v>2.1</v>
      </c>
      <c r="T1168">
        <v>2.1</v>
      </c>
      <c r="U1168">
        <v>0.78400000000000003</v>
      </c>
      <c r="V1168">
        <v>14.9</v>
      </c>
      <c r="W1168" t="e">
        <f ca="1">Data_Completeness(LifeExpectancyData[[#This Row],[Life expectancy]:[Schooling]])</f>
        <v>#NAME?</v>
      </c>
    </row>
    <row r="1169" spans="1:23" x14ac:dyDescent="0.25">
      <c r="A1169" t="s">
        <v>718</v>
      </c>
      <c r="B1169">
        <v>2002</v>
      </c>
      <c r="C1169" t="s">
        <v>651</v>
      </c>
      <c r="D1169">
        <v>72.5</v>
      </c>
      <c r="E1169">
        <v>184</v>
      </c>
      <c r="F1169">
        <v>1</v>
      </c>
      <c r="G1169">
        <v>13.29</v>
      </c>
      <c r="H1169">
        <v>8.9861980500000005</v>
      </c>
      <c r="J1169">
        <v>0</v>
      </c>
      <c r="K1169">
        <v>57.1</v>
      </c>
      <c r="L1169">
        <v>1</v>
      </c>
      <c r="M1169">
        <v>98</v>
      </c>
      <c r="N1169">
        <v>7.47</v>
      </c>
      <c r="O1169">
        <v>99</v>
      </c>
      <c r="P1169">
        <v>0.1</v>
      </c>
      <c r="Q1169">
        <v>665.64430000000004</v>
      </c>
      <c r="R1169">
        <v>115868</v>
      </c>
      <c r="S1169">
        <v>2.2000000000000002</v>
      </c>
      <c r="T1169">
        <v>2.2000000000000002</v>
      </c>
      <c r="U1169">
        <v>0.77500000000000002</v>
      </c>
      <c r="V1169">
        <v>14.6</v>
      </c>
      <c r="W1169" t="e">
        <f ca="1">Data_Completeness(LifeExpectancyData[[#This Row],[Life expectancy]:[Schooling]])</f>
        <v>#NAME?</v>
      </c>
    </row>
    <row r="1170" spans="1:23" x14ac:dyDescent="0.25">
      <c r="A1170" t="s">
        <v>718</v>
      </c>
      <c r="B1170">
        <v>2001</v>
      </c>
      <c r="C1170" t="s">
        <v>651</v>
      </c>
      <c r="D1170">
        <v>72.3</v>
      </c>
      <c r="E1170">
        <v>185</v>
      </c>
      <c r="F1170">
        <v>1</v>
      </c>
      <c r="G1170">
        <v>13.18</v>
      </c>
      <c r="H1170">
        <v>7.6010924160000002</v>
      </c>
      <c r="J1170">
        <v>20</v>
      </c>
      <c r="K1170">
        <v>56.6</v>
      </c>
      <c r="L1170">
        <v>1</v>
      </c>
      <c r="M1170">
        <v>99</v>
      </c>
      <c r="N1170">
        <v>7.11</v>
      </c>
      <c r="O1170">
        <v>99</v>
      </c>
      <c r="P1170">
        <v>0.1</v>
      </c>
      <c r="Q1170">
        <v>527.85364000000004</v>
      </c>
      <c r="R1170">
        <v>1187576</v>
      </c>
      <c r="S1170">
        <v>2.2000000000000002</v>
      </c>
      <c r="T1170">
        <v>2.2000000000000002</v>
      </c>
      <c r="U1170">
        <v>0.76900000000000002</v>
      </c>
      <c r="V1170">
        <v>14.2</v>
      </c>
      <c r="W1170" t="e">
        <f ca="1">Data_Completeness(LifeExpectancyData[[#This Row],[Life expectancy]:[Schooling]])</f>
        <v>#NAME?</v>
      </c>
    </row>
    <row r="1171" spans="1:23" x14ac:dyDescent="0.25">
      <c r="A1171" t="s">
        <v>718</v>
      </c>
      <c r="B1171">
        <v>2000</v>
      </c>
      <c r="C1171" t="s">
        <v>651</v>
      </c>
      <c r="D1171">
        <v>71.7</v>
      </c>
      <c r="E1171">
        <v>193</v>
      </c>
      <c r="F1171">
        <v>1</v>
      </c>
      <c r="G1171">
        <v>12.22</v>
      </c>
      <c r="H1171">
        <v>75.362514059999995</v>
      </c>
      <c r="J1171">
        <v>1</v>
      </c>
      <c r="K1171">
        <v>56.1</v>
      </c>
      <c r="L1171">
        <v>1</v>
      </c>
      <c r="M1171">
        <v>99</v>
      </c>
      <c r="N1171">
        <v>7.6</v>
      </c>
      <c r="O1171">
        <v>99</v>
      </c>
      <c r="P1171">
        <v>0.1</v>
      </c>
      <c r="Q1171">
        <v>4623.4671200000003</v>
      </c>
      <c r="R1171">
        <v>121971</v>
      </c>
      <c r="S1171">
        <v>2.2999999999999998</v>
      </c>
      <c r="T1171">
        <v>2.2999999999999998</v>
      </c>
      <c r="U1171">
        <v>0.76100000000000001</v>
      </c>
      <c r="V1171">
        <v>13.9</v>
      </c>
      <c r="W1171" t="e">
        <f ca="1">Data_Completeness(LifeExpectancyData[[#This Row],[Life expectancy]:[Schooling]])</f>
        <v>#NAME?</v>
      </c>
    </row>
    <row r="1172" spans="1:23" x14ac:dyDescent="0.25">
      <c r="A1172" t="s">
        <v>719</v>
      </c>
      <c r="B1172">
        <v>2015</v>
      </c>
      <c r="C1172" t="s">
        <v>651</v>
      </c>
      <c r="D1172">
        <v>82.7</v>
      </c>
      <c r="E1172">
        <v>49</v>
      </c>
      <c r="F1172">
        <v>0</v>
      </c>
      <c r="H1172">
        <v>0</v>
      </c>
      <c r="J1172">
        <v>0</v>
      </c>
      <c r="K1172">
        <v>61</v>
      </c>
      <c r="L1172">
        <v>0</v>
      </c>
      <c r="M1172">
        <v>92</v>
      </c>
      <c r="O1172">
        <v>92</v>
      </c>
      <c r="P1172">
        <v>0.1</v>
      </c>
      <c r="Q1172">
        <v>5734.4435999999996</v>
      </c>
      <c r="R1172">
        <v>33815</v>
      </c>
      <c r="S1172">
        <v>1</v>
      </c>
      <c r="T1172">
        <v>0.9</v>
      </c>
      <c r="U1172">
        <v>0.91900000000000004</v>
      </c>
      <c r="V1172">
        <v>19</v>
      </c>
      <c r="W1172" t="e">
        <f ca="1">Data_Completeness(LifeExpectancyData[[#This Row],[Life expectancy]:[Schooling]])</f>
        <v>#NAME?</v>
      </c>
    </row>
    <row r="1173" spans="1:23" x14ac:dyDescent="0.25">
      <c r="A1173" t="s">
        <v>719</v>
      </c>
      <c r="B1173">
        <v>2014</v>
      </c>
      <c r="C1173" t="s">
        <v>651</v>
      </c>
      <c r="D1173">
        <v>82.5</v>
      </c>
      <c r="E1173">
        <v>49</v>
      </c>
      <c r="F1173">
        <v>0</v>
      </c>
      <c r="G1173">
        <v>7.45</v>
      </c>
      <c r="H1173">
        <v>8254.0207630000004</v>
      </c>
      <c r="J1173">
        <v>0</v>
      </c>
      <c r="K1173">
        <v>6.6</v>
      </c>
      <c r="L1173">
        <v>0</v>
      </c>
      <c r="M1173">
        <v>9</v>
      </c>
      <c r="N1173">
        <v>8.86</v>
      </c>
      <c r="O1173">
        <v>9</v>
      </c>
      <c r="P1173">
        <v>0.1</v>
      </c>
      <c r="Q1173">
        <v>52473.113559999998</v>
      </c>
      <c r="R1173">
        <v>327386</v>
      </c>
      <c r="S1173">
        <v>1</v>
      </c>
      <c r="T1173">
        <v>0.9</v>
      </c>
      <c r="U1173">
        <v>0.91500000000000004</v>
      </c>
      <c r="V1173">
        <v>19</v>
      </c>
      <c r="W1173" t="e">
        <f ca="1">Data_Completeness(LifeExpectancyData[[#This Row],[Life expectancy]:[Schooling]])</f>
        <v>#NAME?</v>
      </c>
    </row>
    <row r="1174" spans="1:23" x14ac:dyDescent="0.25">
      <c r="A1174" t="s">
        <v>719</v>
      </c>
      <c r="B1174">
        <v>2013</v>
      </c>
      <c r="C1174" t="s">
        <v>651</v>
      </c>
      <c r="D1174">
        <v>82.4</v>
      </c>
      <c r="E1174">
        <v>5</v>
      </c>
      <c r="F1174">
        <v>0</v>
      </c>
      <c r="G1174">
        <v>7.31</v>
      </c>
      <c r="H1174">
        <v>764.5440691</v>
      </c>
      <c r="J1174">
        <v>0</v>
      </c>
      <c r="K1174">
        <v>6.2</v>
      </c>
      <c r="L1174">
        <v>0</v>
      </c>
      <c r="M1174">
        <v>91</v>
      </c>
      <c r="N1174">
        <v>8.75</v>
      </c>
      <c r="O1174">
        <v>91</v>
      </c>
      <c r="P1174">
        <v>0.1</v>
      </c>
      <c r="Q1174">
        <v>4781.3887999999997</v>
      </c>
      <c r="R1174">
        <v>323764</v>
      </c>
      <c r="S1174">
        <v>1</v>
      </c>
      <c r="T1174">
        <v>0.9</v>
      </c>
      <c r="U1174">
        <v>0.90700000000000003</v>
      </c>
      <c r="V1174">
        <v>19</v>
      </c>
      <c r="W1174" t="e">
        <f ca="1">Data_Completeness(LifeExpectancyData[[#This Row],[Life expectancy]:[Schooling]])</f>
        <v>#NAME?</v>
      </c>
    </row>
    <row r="1175" spans="1:23" x14ac:dyDescent="0.25">
      <c r="A1175" t="s">
        <v>719</v>
      </c>
      <c r="B1175">
        <v>2012</v>
      </c>
      <c r="C1175" t="s">
        <v>651</v>
      </c>
      <c r="D1175">
        <v>82.5</v>
      </c>
      <c r="E1175">
        <v>5</v>
      </c>
      <c r="F1175">
        <v>0</v>
      </c>
      <c r="G1175">
        <v>7.81</v>
      </c>
      <c r="H1175">
        <v>6818.5464069999998</v>
      </c>
      <c r="J1175">
        <v>0</v>
      </c>
      <c r="K1175">
        <v>59.7</v>
      </c>
      <c r="L1175">
        <v>0</v>
      </c>
      <c r="M1175">
        <v>89</v>
      </c>
      <c r="N1175">
        <v>8.68</v>
      </c>
      <c r="O1175">
        <v>89</v>
      </c>
      <c r="P1175">
        <v>0.1</v>
      </c>
      <c r="Q1175">
        <v>44333.851799999997</v>
      </c>
      <c r="R1175">
        <v>32716</v>
      </c>
      <c r="S1175">
        <v>1</v>
      </c>
      <c r="T1175">
        <v>0.9</v>
      </c>
      <c r="U1175">
        <v>0.90100000000000002</v>
      </c>
      <c r="V1175">
        <v>18.7</v>
      </c>
      <c r="W1175" t="e">
        <f ca="1">Data_Completeness(LifeExpectancyData[[#This Row],[Life expectancy]:[Schooling]])</f>
        <v>#NAME?</v>
      </c>
    </row>
    <row r="1176" spans="1:23" x14ac:dyDescent="0.25">
      <c r="A1176" t="s">
        <v>719</v>
      </c>
      <c r="B1176">
        <v>2011</v>
      </c>
      <c r="C1176" t="s">
        <v>651</v>
      </c>
      <c r="D1176">
        <v>82.1</v>
      </c>
      <c r="E1176">
        <v>51</v>
      </c>
      <c r="F1176">
        <v>0</v>
      </c>
      <c r="G1176">
        <v>8.1300000000000008</v>
      </c>
      <c r="H1176">
        <v>7.0480925000000001</v>
      </c>
      <c r="J1176">
        <v>0</v>
      </c>
      <c r="K1176">
        <v>59.3</v>
      </c>
      <c r="L1176">
        <v>0</v>
      </c>
      <c r="M1176">
        <v>95</v>
      </c>
      <c r="N1176">
        <v>8.65</v>
      </c>
      <c r="O1176">
        <v>95</v>
      </c>
      <c r="P1176">
        <v>0.1</v>
      </c>
      <c r="Q1176">
        <v>46.216999999999999</v>
      </c>
      <c r="R1176">
        <v>31914</v>
      </c>
      <c r="S1176">
        <v>0.9</v>
      </c>
      <c r="T1176">
        <v>0.9</v>
      </c>
      <c r="U1176">
        <v>0.89400000000000002</v>
      </c>
      <c r="V1176">
        <v>18.600000000000001</v>
      </c>
      <c r="W1176" t="e">
        <f ca="1">Data_Completeness(LifeExpectancyData[[#This Row],[Life expectancy]:[Schooling]])</f>
        <v>#NAME?</v>
      </c>
    </row>
    <row r="1177" spans="1:23" x14ac:dyDescent="0.25">
      <c r="A1177" t="s">
        <v>719</v>
      </c>
      <c r="B1177">
        <v>2010</v>
      </c>
      <c r="C1177" t="s">
        <v>651</v>
      </c>
      <c r="D1177">
        <v>81.8</v>
      </c>
      <c r="E1177">
        <v>53</v>
      </c>
      <c r="F1177">
        <v>0</v>
      </c>
      <c r="G1177">
        <v>8.25</v>
      </c>
      <c r="H1177">
        <v>6005.5757629999998</v>
      </c>
      <c r="J1177">
        <v>0</v>
      </c>
      <c r="K1177">
        <v>58.9</v>
      </c>
      <c r="L1177">
        <v>0</v>
      </c>
      <c r="M1177">
        <v>96</v>
      </c>
      <c r="N1177">
        <v>8.86</v>
      </c>
      <c r="O1177">
        <v>96</v>
      </c>
      <c r="P1177">
        <v>0.1</v>
      </c>
      <c r="Q1177">
        <v>41676.445269999997</v>
      </c>
      <c r="R1177">
        <v>31841</v>
      </c>
      <c r="S1177">
        <v>0.9</v>
      </c>
      <c r="T1177">
        <v>0.9</v>
      </c>
      <c r="U1177">
        <v>0.89400000000000002</v>
      </c>
      <c r="V1177">
        <v>18.399999999999999</v>
      </c>
      <c r="W1177" t="e">
        <f ca="1">Data_Completeness(LifeExpectancyData[[#This Row],[Life expectancy]:[Schooling]])</f>
        <v>#NAME?</v>
      </c>
    </row>
    <row r="1178" spans="1:23" x14ac:dyDescent="0.25">
      <c r="A1178" t="s">
        <v>719</v>
      </c>
      <c r="B1178">
        <v>2009</v>
      </c>
      <c r="C1178" t="s">
        <v>651</v>
      </c>
      <c r="D1178">
        <v>81.599999999999994</v>
      </c>
      <c r="E1178">
        <v>55</v>
      </c>
      <c r="F1178">
        <v>0</v>
      </c>
      <c r="G1178">
        <v>10.220000000000001</v>
      </c>
      <c r="H1178">
        <v>687.57763580000005</v>
      </c>
      <c r="J1178">
        <v>0</v>
      </c>
      <c r="K1178">
        <v>58.5</v>
      </c>
      <c r="L1178">
        <v>0</v>
      </c>
      <c r="M1178">
        <v>96</v>
      </c>
      <c r="N1178">
        <v>9.1199999999999992</v>
      </c>
      <c r="O1178">
        <v>96</v>
      </c>
      <c r="P1178">
        <v>0.1</v>
      </c>
      <c r="Q1178">
        <v>4461.8925099999997</v>
      </c>
      <c r="R1178">
        <v>318499</v>
      </c>
      <c r="S1178">
        <v>0.9</v>
      </c>
      <c r="T1178">
        <v>0.9</v>
      </c>
      <c r="U1178">
        <v>0.89400000000000002</v>
      </c>
      <c r="V1178">
        <v>18.399999999999999</v>
      </c>
      <c r="W1178" t="e">
        <f ca="1">Data_Completeness(LifeExpectancyData[[#This Row],[Life expectancy]:[Schooling]])</f>
        <v>#NAME?</v>
      </c>
    </row>
    <row r="1179" spans="1:23" x14ac:dyDescent="0.25">
      <c r="A1179" t="s">
        <v>719</v>
      </c>
      <c r="B1179">
        <v>2008</v>
      </c>
      <c r="C1179" t="s">
        <v>651</v>
      </c>
      <c r="D1179">
        <v>81.400000000000006</v>
      </c>
      <c r="E1179">
        <v>58</v>
      </c>
      <c r="F1179">
        <v>0</v>
      </c>
      <c r="G1179">
        <v>8.49</v>
      </c>
      <c r="H1179">
        <v>7613.8149990000002</v>
      </c>
      <c r="J1179">
        <v>0</v>
      </c>
      <c r="K1179">
        <v>58.1</v>
      </c>
      <c r="L1179">
        <v>0</v>
      </c>
      <c r="M1179">
        <v>98</v>
      </c>
      <c r="N1179">
        <v>8.8000000000000007</v>
      </c>
      <c r="O1179">
        <v>98</v>
      </c>
      <c r="P1179">
        <v>0.1</v>
      </c>
      <c r="Q1179">
        <v>55575.291960000002</v>
      </c>
      <c r="R1179">
        <v>317414</v>
      </c>
      <c r="S1179">
        <v>0.9</v>
      </c>
      <c r="T1179">
        <v>0.9</v>
      </c>
      <c r="U1179">
        <v>0.89200000000000002</v>
      </c>
      <c r="V1179">
        <v>18.2</v>
      </c>
      <c r="W1179" t="e">
        <f ca="1">Data_Completeness(LifeExpectancyData[[#This Row],[Life expectancy]:[Schooling]])</f>
        <v>#NAME?</v>
      </c>
    </row>
    <row r="1180" spans="1:23" x14ac:dyDescent="0.25">
      <c r="A1180" t="s">
        <v>719</v>
      </c>
      <c r="B1180">
        <v>2007</v>
      </c>
      <c r="C1180" t="s">
        <v>651</v>
      </c>
      <c r="D1180">
        <v>81.3</v>
      </c>
      <c r="E1180">
        <v>59</v>
      </c>
      <c r="F1180">
        <v>0</v>
      </c>
      <c r="G1180">
        <v>7.53</v>
      </c>
      <c r="H1180">
        <v>12042.97366</v>
      </c>
      <c r="J1180">
        <v>0</v>
      </c>
      <c r="K1180">
        <v>57.8</v>
      </c>
      <c r="L1180">
        <v>0</v>
      </c>
      <c r="M1180">
        <v>97</v>
      </c>
      <c r="N1180">
        <v>8.75</v>
      </c>
      <c r="O1180">
        <v>97</v>
      </c>
      <c r="P1180">
        <v>0.1</v>
      </c>
      <c r="Q1180">
        <v>68348.318169999999</v>
      </c>
      <c r="R1180">
        <v>311566</v>
      </c>
      <c r="S1180">
        <v>0.9</v>
      </c>
      <c r="T1180">
        <v>0.9</v>
      </c>
      <c r="U1180">
        <v>0.88700000000000001</v>
      </c>
      <c r="V1180">
        <v>18.2</v>
      </c>
      <c r="W1180" t="e">
        <f ca="1">Data_Completeness(LifeExpectancyData[[#This Row],[Life expectancy]:[Schooling]])</f>
        <v>#NAME?</v>
      </c>
    </row>
    <row r="1181" spans="1:23" x14ac:dyDescent="0.25">
      <c r="A1181" t="s">
        <v>719</v>
      </c>
      <c r="B1181">
        <v>2006</v>
      </c>
      <c r="C1181" t="s">
        <v>651</v>
      </c>
      <c r="D1181">
        <v>81.099999999999994</v>
      </c>
      <c r="E1181">
        <v>61</v>
      </c>
      <c r="F1181">
        <v>0</v>
      </c>
      <c r="G1181">
        <v>7.2</v>
      </c>
      <c r="H1181">
        <v>1003.139804</v>
      </c>
      <c r="J1181">
        <v>0</v>
      </c>
      <c r="K1181">
        <v>57.4</v>
      </c>
      <c r="L1181">
        <v>0</v>
      </c>
      <c r="M1181">
        <v>97</v>
      </c>
      <c r="N1181">
        <v>8.9600000000000009</v>
      </c>
      <c r="O1181">
        <v>97</v>
      </c>
      <c r="P1181">
        <v>0.1</v>
      </c>
      <c r="Q1181">
        <v>5613.54115</v>
      </c>
      <c r="R1181">
        <v>33782</v>
      </c>
      <c r="S1181">
        <v>0.9</v>
      </c>
      <c r="T1181">
        <v>0.9</v>
      </c>
      <c r="U1181">
        <v>0.88400000000000001</v>
      </c>
      <c r="V1181">
        <v>18.100000000000001</v>
      </c>
      <c r="W1181" t="e">
        <f ca="1">Data_Completeness(LifeExpectancyData[[#This Row],[Life expectancy]:[Schooling]])</f>
        <v>#NAME?</v>
      </c>
    </row>
    <row r="1182" spans="1:23" x14ac:dyDescent="0.25">
      <c r="A1182" t="s">
        <v>719</v>
      </c>
      <c r="B1182">
        <v>2005</v>
      </c>
      <c r="C1182" t="s">
        <v>651</v>
      </c>
      <c r="D1182">
        <v>81</v>
      </c>
      <c r="E1182">
        <v>62</v>
      </c>
      <c r="F1182">
        <v>0</v>
      </c>
      <c r="G1182">
        <v>7.05</v>
      </c>
      <c r="H1182">
        <v>10631.20379</v>
      </c>
      <c r="J1182">
        <v>0</v>
      </c>
      <c r="K1182">
        <v>56.9</v>
      </c>
      <c r="L1182">
        <v>0</v>
      </c>
      <c r="M1182">
        <v>95</v>
      </c>
      <c r="N1182">
        <v>9.2100000000000009</v>
      </c>
      <c r="O1182">
        <v>95</v>
      </c>
      <c r="P1182">
        <v>0.1</v>
      </c>
      <c r="Q1182">
        <v>56249.755499999999</v>
      </c>
      <c r="R1182">
        <v>296734</v>
      </c>
      <c r="S1182">
        <v>0.9</v>
      </c>
      <c r="T1182">
        <v>0.9</v>
      </c>
      <c r="U1182">
        <v>0.879</v>
      </c>
      <c r="V1182">
        <v>17.899999999999999</v>
      </c>
      <c r="W1182" t="e">
        <f ca="1">Data_Completeness(LifeExpectancyData[[#This Row],[Life expectancy]:[Schooling]])</f>
        <v>#NAME?</v>
      </c>
    </row>
    <row r="1183" spans="1:23" x14ac:dyDescent="0.25">
      <c r="A1183" t="s">
        <v>719</v>
      </c>
      <c r="B1183">
        <v>2004</v>
      </c>
      <c r="C1183" t="s">
        <v>651</v>
      </c>
      <c r="D1183">
        <v>88</v>
      </c>
      <c r="E1183">
        <v>65</v>
      </c>
      <c r="F1183">
        <v>0</v>
      </c>
      <c r="G1183">
        <v>6.79</v>
      </c>
      <c r="H1183">
        <v>8506.1014429999996</v>
      </c>
      <c r="J1183">
        <v>0</v>
      </c>
      <c r="K1183">
        <v>56.5</v>
      </c>
      <c r="L1183">
        <v>0</v>
      </c>
      <c r="M1183">
        <v>99</v>
      </c>
      <c r="N1183">
        <v>9.59</v>
      </c>
      <c r="O1183">
        <v>99</v>
      </c>
      <c r="P1183">
        <v>0.1</v>
      </c>
      <c r="Q1183">
        <v>46917.27216</v>
      </c>
      <c r="R1183">
        <v>29274</v>
      </c>
      <c r="S1183">
        <v>1</v>
      </c>
      <c r="T1183">
        <v>0.9</v>
      </c>
      <c r="U1183">
        <v>0.873</v>
      </c>
      <c r="V1183">
        <v>18.3</v>
      </c>
      <c r="W1183" t="e">
        <f ca="1">Data_Completeness(LifeExpectancyData[[#This Row],[Life expectancy]:[Schooling]])</f>
        <v>#NAME?</v>
      </c>
    </row>
    <row r="1184" spans="1:23" x14ac:dyDescent="0.25">
      <c r="A1184" t="s">
        <v>719</v>
      </c>
      <c r="B1184">
        <v>2003</v>
      </c>
      <c r="C1184" t="s">
        <v>651</v>
      </c>
      <c r="D1184">
        <v>87</v>
      </c>
      <c r="E1184">
        <v>65</v>
      </c>
      <c r="F1184">
        <v>0</v>
      </c>
      <c r="G1184">
        <v>6.61</v>
      </c>
      <c r="H1184">
        <v>725.48531609999998</v>
      </c>
      <c r="J1184">
        <v>0</v>
      </c>
      <c r="K1184">
        <v>55.9</v>
      </c>
      <c r="L1184">
        <v>0</v>
      </c>
      <c r="M1184">
        <v>97</v>
      </c>
      <c r="N1184">
        <v>1.7</v>
      </c>
      <c r="O1184">
        <v>97</v>
      </c>
      <c r="P1184">
        <v>0.1</v>
      </c>
      <c r="Q1184">
        <v>3944.9989999999998</v>
      </c>
      <c r="R1184">
        <v>289521</v>
      </c>
      <c r="S1184">
        <v>1</v>
      </c>
      <c r="T1184">
        <v>0.9</v>
      </c>
      <c r="U1184">
        <v>0.86599999999999999</v>
      </c>
      <c r="V1184">
        <v>17.600000000000001</v>
      </c>
      <c r="W1184" t="e">
        <f ca="1">Data_Completeness(LifeExpectancyData[[#This Row],[Life expectancy]:[Schooling]])</f>
        <v>#NAME?</v>
      </c>
    </row>
    <row r="1185" spans="1:23" x14ac:dyDescent="0.25">
      <c r="A1185" t="s">
        <v>719</v>
      </c>
      <c r="B1185">
        <v>2002</v>
      </c>
      <c r="C1185" t="s">
        <v>651</v>
      </c>
      <c r="D1185">
        <v>84</v>
      </c>
      <c r="E1185">
        <v>7</v>
      </c>
      <c r="F1185">
        <v>0</v>
      </c>
      <c r="G1185">
        <v>6.61</v>
      </c>
      <c r="H1185">
        <v>5948.0967769999997</v>
      </c>
      <c r="J1185">
        <v>0</v>
      </c>
      <c r="K1185">
        <v>55.4</v>
      </c>
      <c r="L1185">
        <v>0</v>
      </c>
      <c r="M1185">
        <v>95</v>
      </c>
      <c r="N1185">
        <v>9.86</v>
      </c>
      <c r="O1185">
        <v>95</v>
      </c>
      <c r="P1185">
        <v>0.1</v>
      </c>
      <c r="Q1185">
        <v>31996.217199999999</v>
      </c>
      <c r="R1185">
        <v>287523</v>
      </c>
      <c r="S1185">
        <v>1</v>
      </c>
      <c r="T1185">
        <v>0.9</v>
      </c>
      <c r="U1185">
        <v>0.85899999999999999</v>
      </c>
      <c r="V1185">
        <v>17.2</v>
      </c>
      <c r="W1185" t="e">
        <f ca="1">Data_Completeness(LifeExpectancyData[[#This Row],[Life expectancy]:[Schooling]])</f>
        <v>#NAME?</v>
      </c>
    </row>
    <row r="1186" spans="1:23" x14ac:dyDescent="0.25">
      <c r="A1186" t="s">
        <v>719</v>
      </c>
      <c r="B1186">
        <v>2001</v>
      </c>
      <c r="C1186" t="s">
        <v>651</v>
      </c>
      <c r="D1186">
        <v>80</v>
      </c>
      <c r="E1186">
        <v>72</v>
      </c>
      <c r="F1186">
        <v>0</v>
      </c>
      <c r="G1186">
        <v>6.37</v>
      </c>
      <c r="H1186">
        <v>5048.2744259999999</v>
      </c>
      <c r="J1186">
        <v>0</v>
      </c>
      <c r="K1186">
        <v>54.8</v>
      </c>
      <c r="L1186">
        <v>0</v>
      </c>
      <c r="M1186">
        <v>92</v>
      </c>
      <c r="N1186">
        <v>9.1199999999999992</v>
      </c>
      <c r="O1186">
        <v>92</v>
      </c>
      <c r="P1186">
        <v>0.1</v>
      </c>
      <c r="Q1186">
        <v>28585.9254</v>
      </c>
      <c r="R1186">
        <v>284968</v>
      </c>
      <c r="S1186">
        <v>1</v>
      </c>
      <c r="T1186">
        <v>0.9</v>
      </c>
      <c r="U1186">
        <v>0.85399999999999998</v>
      </c>
      <c r="V1186">
        <v>17.100000000000001</v>
      </c>
      <c r="W1186" t="e">
        <f ca="1">Data_Completeness(LifeExpectancyData[[#This Row],[Life expectancy]:[Schooling]])</f>
        <v>#NAME?</v>
      </c>
    </row>
    <row r="1187" spans="1:23" x14ac:dyDescent="0.25">
      <c r="A1187" t="s">
        <v>719</v>
      </c>
      <c r="B1187">
        <v>2000</v>
      </c>
      <c r="C1187" t="s">
        <v>651</v>
      </c>
      <c r="D1187">
        <v>79.7</v>
      </c>
      <c r="E1187">
        <v>74</v>
      </c>
      <c r="F1187">
        <v>0</v>
      </c>
      <c r="G1187">
        <v>6.17</v>
      </c>
      <c r="H1187">
        <v>5809.1219899999996</v>
      </c>
      <c r="J1187">
        <v>0</v>
      </c>
      <c r="K1187">
        <v>54.2</v>
      </c>
      <c r="L1187">
        <v>0</v>
      </c>
      <c r="M1187">
        <v>98</v>
      </c>
      <c r="N1187">
        <v>9.2799999999999994</v>
      </c>
      <c r="O1187">
        <v>98</v>
      </c>
      <c r="P1187">
        <v>0.1</v>
      </c>
      <c r="Q1187">
        <v>31813.373439999999</v>
      </c>
      <c r="R1187">
        <v>28125</v>
      </c>
      <c r="S1187">
        <v>1</v>
      </c>
      <c r="T1187">
        <v>0.9</v>
      </c>
      <c r="U1187">
        <v>0.84699999999999998</v>
      </c>
      <c r="V1187">
        <v>16.8</v>
      </c>
      <c r="W1187" t="e">
        <f ca="1">Data_Completeness(LifeExpectancyData[[#This Row],[Life expectancy]:[Schooling]])</f>
        <v>#NAME?</v>
      </c>
    </row>
    <row r="1188" spans="1:23" x14ac:dyDescent="0.25">
      <c r="A1188" t="s">
        <v>720</v>
      </c>
      <c r="B1188">
        <v>2015</v>
      </c>
      <c r="C1188" t="s">
        <v>643</v>
      </c>
      <c r="D1188">
        <v>68.3</v>
      </c>
      <c r="E1188">
        <v>181</v>
      </c>
      <c r="F1188">
        <v>910</v>
      </c>
      <c r="H1188">
        <v>0</v>
      </c>
      <c r="I1188">
        <v>87</v>
      </c>
      <c r="J1188">
        <v>90387</v>
      </c>
      <c r="K1188">
        <v>18.7</v>
      </c>
      <c r="L1188">
        <v>1100</v>
      </c>
      <c r="M1188">
        <v>86</v>
      </c>
      <c r="O1188">
        <v>87</v>
      </c>
      <c r="P1188">
        <v>0.2</v>
      </c>
      <c r="Q1188">
        <v>1613.18878</v>
      </c>
      <c r="R1188">
        <v>1395398</v>
      </c>
      <c r="S1188">
        <v>26.7</v>
      </c>
      <c r="T1188">
        <v>27.3</v>
      </c>
      <c r="U1188">
        <v>0.61499999999999999</v>
      </c>
      <c r="V1188">
        <v>11.6</v>
      </c>
      <c r="W1188" t="e">
        <f ca="1">Data_Completeness(LifeExpectancyData[[#This Row],[Life expectancy]:[Schooling]])</f>
        <v>#NAME?</v>
      </c>
    </row>
    <row r="1189" spans="1:23" x14ac:dyDescent="0.25">
      <c r="A1189" t="s">
        <v>720</v>
      </c>
      <c r="B1189">
        <v>2014</v>
      </c>
      <c r="C1189" t="s">
        <v>643</v>
      </c>
      <c r="D1189">
        <v>68</v>
      </c>
      <c r="E1189">
        <v>184</v>
      </c>
      <c r="F1189">
        <v>957</v>
      </c>
      <c r="G1189">
        <v>3.07</v>
      </c>
      <c r="H1189">
        <v>86.521538949999993</v>
      </c>
      <c r="I1189">
        <v>79</v>
      </c>
      <c r="J1189">
        <v>79563</v>
      </c>
      <c r="K1189">
        <v>18.100000000000001</v>
      </c>
      <c r="L1189">
        <v>1200</v>
      </c>
      <c r="M1189">
        <v>84</v>
      </c>
      <c r="N1189">
        <v>4.6900000000000004</v>
      </c>
      <c r="O1189">
        <v>85</v>
      </c>
      <c r="P1189">
        <v>0.2</v>
      </c>
      <c r="Q1189">
        <v>1573.11889</v>
      </c>
      <c r="R1189">
        <v>1293859294</v>
      </c>
      <c r="S1189">
        <v>26.8</v>
      </c>
      <c r="T1189">
        <v>27.4</v>
      </c>
      <c r="U1189">
        <v>0.60699999999999998</v>
      </c>
      <c r="V1189">
        <v>11.6</v>
      </c>
      <c r="W1189" t="e">
        <f ca="1">Data_Completeness(LifeExpectancyData[[#This Row],[Life expectancy]:[Schooling]])</f>
        <v>#NAME?</v>
      </c>
    </row>
    <row r="1190" spans="1:23" x14ac:dyDescent="0.25">
      <c r="A1190" t="s">
        <v>720</v>
      </c>
      <c r="B1190">
        <v>2013</v>
      </c>
      <c r="C1190" t="s">
        <v>643</v>
      </c>
      <c r="D1190">
        <v>67.599999999999994</v>
      </c>
      <c r="E1190">
        <v>187</v>
      </c>
      <c r="F1190">
        <v>1000</v>
      </c>
      <c r="G1190">
        <v>3.11</v>
      </c>
      <c r="H1190">
        <v>67.67230438</v>
      </c>
      <c r="I1190">
        <v>7</v>
      </c>
      <c r="J1190">
        <v>13822</v>
      </c>
      <c r="K1190">
        <v>17.5</v>
      </c>
      <c r="L1190">
        <v>1300</v>
      </c>
      <c r="M1190">
        <v>82</v>
      </c>
      <c r="N1190">
        <v>4.53</v>
      </c>
      <c r="O1190">
        <v>83</v>
      </c>
      <c r="P1190">
        <v>0.2</v>
      </c>
      <c r="Q1190">
        <v>1452.195373</v>
      </c>
      <c r="R1190">
        <v>127856227</v>
      </c>
      <c r="S1190">
        <v>26.8</v>
      </c>
      <c r="T1190">
        <v>27.5</v>
      </c>
      <c r="U1190">
        <v>0.59899999999999998</v>
      </c>
      <c r="V1190">
        <v>11.5</v>
      </c>
      <c r="W1190" t="e">
        <f ca="1">Data_Completeness(LifeExpectancyData[[#This Row],[Life expectancy]:[Schooling]])</f>
        <v>#NAME?</v>
      </c>
    </row>
    <row r="1191" spans="1:23" x14ac:dyDescent="0.25">
      <c r="A1191" t="s">
        <v>720</v>
      </c>
      <c r="B1191">
        <v>2012</v>
      </c>
      <c r="C1191" t="s">
        <v>643</v>
      </c>
      <c r="D1191">
        <v>67.3</v>
      </c>
      <c r="E1191">
        <v>19</v>
      </c>
      <c r="F1191">
        <v>1100</v>
      </c>
      <c r="G1191">
        <v>3.1</v>
      </c>
      <c r="H1191">
        <v>64.96964491</v>
      </c>
      <c r="I1191">
        <v>73</v>
      </c>
      <c r="J1191">
        <v>18668</v>
      </c>
      <c r="K1191">
        <v>17</v>
      </c>
      <c r="L1191">
        <v>1400</v>
      </c>
      <c r="M1191">
        <v>79</v>
      </c>
      <c r="N1191">
        <v>4.3899999999999997</v>
      </c>
      <c r="O1191">
        <v>82</v>
      </c>
      <c r="P1191">
        <v>0.2</v>
      </c>
      <c r="Q1191">
        <v>1446.98541</v>
      </c>
      <c r="R1191">
        <v>126365852</v>
      </c>
      <c r="S1191">
        <v>26.9</v>
      </c>
      <c r="T1191">
        <v>27.6</v>
      </c>
      <c r="U1191">
        <v>0.59</v>
      </c>
      <c r="V1191">
        <v>11.3</v>
      </c>
      <c r="W1191" t="e">
        <f ca="1">Data_Completeness(LifeExpectancyData[[#This Row],[Life expectancy]:[Schooling]])</f>
        <v>#NAME?</v>
      </c>
    </row>
    <row r="1192" spans="1:23" x14ac:dyDescent="0.25">
      <c r="A1192" t="s">
        <v>720</v>
      </c>
      <c r="B1192">
        <v>2011</v>
      </c>
      <c r="C1192" t="s">
        <v>643</v>
      </c>
      <c r="D1192">
        <v>66.8</v>
      </c>
      <c r="E1192">
        <v>193</v>
      </c>
      <c r="F1192">
        <v>1100</v>
      </c>
      <c r="G1192">
        <v>3</v>
      </c>
      <c r="H1192">
        <v>64.605900500000004</v>
      </c>
      <c r="I1192">
        <v>44</v>
      </c>
      <c r="J1192">
        <v>33634</v>
      </c>
      <c r="K1192">
        <v>16.399999999999999</v>
      </c>
      <c r="L1192">
        <v>1500</v>
      </c>
      <c r="M1192">
        <v>79</v>
      </c>
      <c r="N1192">
        <v>4.33</v>
      </c>
      <c r="O1192">
        <v>82</v>
      </c>
      <c r="P1192">
        <v>0.2</v>
      </c>
      <c r="Q1192">
        <v>1461.671957</v>
      </c>
      <c r="R1192">
        <v>124723629</v>
      </c>
      <c r="S1192">
        <v>26.9</v>
      </c>
      <c r="T1192">
        <v>27.7</v>
      </c>
      <c r="U1192">
        <v>0.57999999999999996</v>
      </c>
      <c r="V1192">
        <v>10.8</v>
      </c>
      <c r="W1192" t="e">
        <f ca="1">Data_Completeness(LifeExpectancyData[[#This Row],[Life expectancy]:[Schooling]])</f>
        <v>#NAME?</v>
      </c>
    </row>
    <row r="1193" spans="1:23" x14ac:dyDescent="0.25">
      <c r="A1193" t="s">
        <v>720</v>
      </c>
      <c r="B1193">
        <v>2010</v>
      </c>
      <c r="C1193" t="s">
        <v>643</v>
      </c>
      <c r="D1193">
        <v>66.400000000000006</v>
      </c>
      <c r="E1193">
        <v>196</v>
      </c>
      <c r="F1193">
        <v>1200</v>
      </c>
      <c r="G1193">
        <v>2.77</v>
      </c>
      <c r="H1193">
        <v>57.733598639999997</v>
      </c>
      <c r="I1193">
        <v>38</v>
      </c>
      <c r="J1193">
        <v>31458</v>
      </c>
      <c r="K1193">
        <v>15.9</v>
      </c>
      <c r="L1193">
        <v>1600</v>
      </c>
      <c r="M1193">
        <v>76</v>
      </c>
      <c r="N1193">
        <v>4.28</v>
      </c>
      <c r="O1193">
        <v>79</v>
      </c>
      <c r="P1193">
        <v>0.2</v>
      </c>
      <c r="Q1193">
        <v>1345.77153</v>
      </c>
      <c r="R1193">
        <v>12398691</v>
      </c>
      <c r="S1193">
        <v>27</v>
      </c>
      <c r="T1193">
        <v>27.8</v>
      </c>
      <c r="U1193">
        <v>0.56899999999999995</v>
      </c>
      <c r="V1193">
        <v>10.4</v>
      </c>
      <c r="W1193" t="e">
        <f ca="1">Data_Completeness(LifeExpectancyData[[#This Row],[Life expectancy]:[Schooling]])</f>
        <v>#NAME?</v>
      </c>
    </row>
    <row r="1194" spans="1:23" x14ac:dyDescent="0.25">
      <c r="A1194" t="s">
        <v>720</v>
      </c>
      <c r="B1194">
        <v>2009</v>
      </c>
      <c r="C1194" t="s">
        <v>643</v>
      </c>
      <c r="D1194">
        <v>66</v>
      </c>
      <c r="E1194">
        <v>2</v>
      </c>
      <c r="F1194">
        <v>1300</v>
      </c>
      <c r="G1194">
        <v>2.5</v>
      </c>
      <c r="H1194">
        <v>0.84418633099999996</v>
      </c>
      <c r="I1194">
        <v>37</v>
      </c>
      <c r="J1194">
        <v>56188</v>
      </c>
      <c r="K1194">
        <v>15.4</v>
      </c>
      <c r="L1194">
        <v>1700</v>
      </c>
      <c r="M1194">
        <v>73</v>
      </c>
      <c r="N1194">
        <v>4.38</v>
      </c>
      <c r="O1194">
        <v>74</v>
      </c>
      <c r="P1194">
        <v>0.2</v>
      </c>
      <c r="Q1194">
        <v>19.317765000000001</v>
      </c>
      <c r="R1194">
        <v>121427132</v>
      </c>
      <c r="S1194">
        <v>27</v>
      </c>
      <c r="T1194">
        <v>27.8</v>
      </c>
      <c r="U1194">
        <v>0.56299999999999994</v>
      </c>
      <c r="V1194">
        <v>10.5</v>
      </c>
      <c r="W1194" t="e">
        <f ca="1">Data_Completeness(LifeExpectancyData[[#This Row],[Life expectancy]:[Schooling]])</f>
        <v>#NAME?</v>
      </c>
    </row>
    <row r="1195" spans="1:23" x14ac:dyDescent="0.25">
      <c r="A1195" t="s">
        <v>720</v>
      </c>
      <c r="B1195">
        <v>2008</v>
      </c>
      <c r="C1195" t="s">
        <v>643</v>
      </c>
      <c r="D1195">
        <v>65.5</v>
      </c>
      <c r="E1195">
        <v>23</v>
      </c>
      <c r="F1195">
        <v>1300</v>
      </c>
      <c r="G1195">
        <v>1.93</v>
      </c>
      <c r="H1195">
        <v>43.030433119999998</v>
      </c>
      <c r="I1195">
        <v>29</v>
      </c>
      <c r="J1195">
        <v>44258</v>
      </c>
      <c r="K1195">
        <v>14.9</v>
      </c>
      <c r="L1195">
        <v>1800</v>
      </c>
      <c r="M1195">
        <v>69</v>
      </c>
      <c r="N1195">
        <v>4.34</v>
      </c>
      <c r="O1195">
        <v>7</v>
      </c>
      <c r="P1195">
        <v>0.3</v>
      </c>
      <c r="Q1195">
        <v>991.48463400000003</v>
      </c>
      <c r="R1195">
        <v>119714696</v>
      </c>
      <c r="S1195">
        <v>27</v>
      </c>
      <c r="T1195">
        <v>27.9</v>
      </c>
      <c r="U1195">
        <v>0.55600000000000005</v>
      </c>
      <c r="V1195">
        <v>10.199999999999999</v>
      </c>
      <c r="W1195" t="e">
        <f ca="1">Data_Completeness(LifeExpectancyData[[#This Row],[Life expectancy]:[Schooling]])</f>
        <v>#NAME?</v>
      </c>
    </row>
    <row r="1196" spans="1:23" x14ac:dyDescent="0.25">
      <c r="A1196" t="s">
        <v>720</v>
      </c>
      <c r="B1196">
        <v>2007</v>
      </c>
      <c r="C1196" t="s">
        <v>643</v>
      </c>
      <c r="D1196">
        <v>65.2</v>
      </c>
      <c r="E1196">
        <v>26</v>
      </c>
      <c r="F1196">
        <v>1400</v>
      </c>
      <c r="G1196">
        <v>1.59</v>
      </c>
      <c r="H1196">
        <v>5.2347703240000003</v>
      </c>
      <c r="I1196">
        <v>6</v>
      </c>
      <c r="J1196">
        <v>41144</v>
      </c>
      <c r="K1196">
        <v>14.4</v>
      </c>
      <c r="L1196">
        <v>1900</v>
      </c>
      <c r="M1196">
        <v>67</v>
      </c>
      <c r="N1196">
        <v>4.2300000000000004</v>
      </c>
      <c r="O1196">
        <v>64</v>
      </c>
      <c r="P1196">
        <v>0.3</v>
      </c>
      <c r="Q1196">
        <v>118.16637299999999</v>
      </c>
      <c r="R1196">
        <v>1179681239</v>
      </c>
      <c r="S1196">
        <v>27.1</v>
      </c>
      <c r="T1196">
        <v>28</v>
      </c>
      <c r="U1196">
        <v>0.54600000000000004</v>
      </c>
      <c r="V1196">
        <v>9.9</v>
      </c>
      <c r="W1196" t="e">
        <f ca="1">Data_Completeness(LifeExpectancyData[[#This Row],[Life expectancy]:[Schooling]])</f>
        <v>#NAME?</v>
      </c>
    </row>
    <row r="1197" spans="1:23" x14ac:dyDescent="0.25">
      <c r="A1197" t="s">
        <v>720</v>
      </c>
      <c r="B1197">
        <v>2006</v>
      </c>
      <c r="C1197" t="s">
        <v>643</v>
      </c>
      <c r="D1197">
        <v>64.8</v>
      </c>
      <c r="E1197">
        <v>28</v>
      </c>
      <c r="F1197">
        <v>1500</v>
      </c>
      <c r="G1197">
        <v>1.37</v>
      </c>
      <c r="H1197">
        <v>34.859426710000001</v>
      </c>
      <c r="I1197">
        <v>6</v>
      </c>
      <c r="J1197">
        <v>64185</v>
      </c>
      <c r="K1197">
        <v>13.9</v>
      </c>
      <c r="L1197">
        <v>2000</v>
      </c>
      <c r="M1197">
        <v>66</v>
      </c>
      <c r="N1197">
        <v>4.25</v>
      </c>
      <c r="O1197">
        <v>65</v>
      </c>
      <c r="P1197">
        <v>0.3</v>
      </c>
      <c r="Q1197">
        <v>792.25969799999996</v>
      </c>
      <c r="R1197">
        <v>1161977719</v>
      </c>
      <c r="S1197">
        <v>27.1</v>
      </c>
      <c r="T1197">
        <v>28</v>
      </c>
      <c r="U1197">
        <v>0.53600000000000003</v>
      </c>
      <c r="V1197">
        <v>9.6999999999999993</v>
      </c>
      <c r="W1197" t="e">
        <f ca="1">Data_Completeness(LifeExpectancyData[[#This Row],[Life expectancy]:[Schooling]])</f>
        <v>#NAME?</v>
      </c>
    </row>
    <row r="1198" spans="1:23" x14ac:dyDescent="0.25">
      <c r="A1198" t="s">
        <v>720</v>
      </c>
      <c r="B1198">
        <v>2005</v>
      </c>
      <c r="C1198" t="s">
        <v>643</v>
      </c>
      <c r="D1198">
        <v>64.400000000000006</v>
      </c>
      <c r="E1198">
        <v>211</v>
      </c>
      <c r="F1198">
        <v>1500</v>
      </c>
      <c r="G1198">
        <v>1.27</v>
      </c>
      <c r="H1198">
        <v>3.5096368999999998</v>
      </c>
      <c r="I1198">
        <v>8</v>
      </c>
      <c r="J1198">
        <v>36711</v>
      </c>
      <c r="K1198">
        <v>13.5</v>
      </c>
      <c r="L1198">
        <v>2000</v>
      </c>
      <c r="M1198">
        <v>65</v>
      </c>
      <c r="N1198">
        <v>4.28</v>
      </c>
      <c r="O1198">
        <v>65</v>
      </c>
      <c r="P1198">
        <v>0.3</v>
      </c>
      <c r="Q1198">
        <v>77.819000000000003</v>
      </c>
      <c r="R1198">
        <v>1144118674</v>
      </c>
      <c r="S1198">
        <v>27.2</v>
      </c>
      <c r="T1198">
        <v>28.1</v>
      </c>
      <c r="U1198">
        <v>0.52600000000000002</v>
      </c>
      <c r="V1198">
        <v>9.4</v>
      </c>
      <c r="W1198" t="e">
        <f ca="1">Data_Completeness(LifeExpectancyData[[#This Row],[Life expectancy]:[Schooling]])</f>
        <v>#NAME?</v>
      </c>
    </row>
    <row r="1199" spans="1:23" x14ac:dyDescent="0.25">
      <c r="A1199" t="s">
        <v>720</v>
      </c>
      <c r="B1199">
        <v>2004</v>
      </c>
      <c r="C1199" t="s">
        <v>643</v>
      </c>
      <c r="D1199">
        <v>64</v>
      </c>
      <c r="E1199">
        <v>214</v>
      </c>
      <c r="F1199">
        <v>1600</v>
      </c>
      <c r="G1199">
        <v>1.2</v>
      </c>
      <c r="H1199">
        <v>27.33800857</v>
      </c>
      <c r="I1199">
        <v>6</v>
      </c>
      <c r="J1199">
        <v>55443</v>
      </c>
      <c r="K1199">
        <v>13</v>
      </c>
      <c r="L1199">
        <v>2100</v>
      </c>
      <c r="M1199">
        <v>58</v>
      </c>
      <c r="N1199">
        <v>4.22</v>
      </c>
      <c r="O1199">
        <v>63</v>
      </c>
      <c r="P1199">
        <v>0.3</v>
      </c>
      <c r="Q1199">
        <v>621.31837670000004</v>
      </c>
      <c r="R1199">
        <v>1126135777</v>
      </c>
      <c r="S1199">
        <v>27.2</v>
      </c>
      <c r="T1199">
        <v>28.2</v>
      </c>
      <c r="U1199">
        <v>0.51800000000000002</v>
      </c>
      <c r="V1199">
        <v>9.1999999999999993</v>
      </c>
      <c r="W1199" t="e">
        <f ca="1">Data_Completeness(LifeExpectancyData[[#This Row],[Life expectancy]:[Schooling]])</f>
        <v>#NAME?</v>
      </c>
    </row>
    <row r="1200" spans="1:23" x14ac:dyDescent="0.25">
      <c r="A1200" t="s">
        <v>720</v>
      </c>
      <c r="B1200">
        <v>2003</v>
      </c>
      <c r="C1200" t="s">
        <v>643</v>
      </c>
      <c r="D1200">
        <v>63.7</v>
      </c>
      <c r="E1200">
        <v>216</v>
      </c>
      <c r="F1200">
        <v>1700</v>
      </c>
      <c r="G1200">
        <v>1.19</v>
      </c>
      <c r="H1200">
        <v>19.4808682</v>
      </c>
      <c r="J1200">
        <v>47147</v>
      </c>
      <c r="K1200">
        <v>12.6</v>
      </c>
      <c r="L1200">
        <v>2200</v>
      </c>
      <c r="M1200">
        <v>57</v>
      </c>
      <c r="N1200">
        <v>4.3</v>
      </c>
      <c r="O1200">
        <v>61</v>
      </c>
      <c r="P1200">
        <v>0.3</v>
      </c>
      <c r="Q1200">
        <v>541.13522790000002</v>
      </c>
      <c r="R1200">
        <v>11827848</v>
      </c>
      <c r="S1200">
        <v>27.3</v>
      </c>
      <c r="T1200">
        <v>28.3</v>
      </c>
      <c r="U1200">
        <v>0.505</v>
      </c>
      <c r="V1200">
        <v>8.6</v>
      </c>
      <c r="W1200" t="e">
        <f ca="1">Data_Completeness(LifeExpectancyData[[#This Row],[Life expectancy]:[Schooling]])</f>
        <v>#NAME?</v>
      </c>
    </row>
    <row r="1201" spans="1:23" x14ac:dyDescent="0.25">
      <c r="A1201" t="s">
        <v>720</v>
      </c>
      <c r="B1201">
        <v>2002</v>
      </c>
      <c r="C1201" t="s">
        <v>643</v>
      </c>
      <c r="D1201">
        <v>63.3</v>
      </c>
      <c r="E1201">
        <v>219</v>
      </c>
      <c r="F1201">
        <v>1700</v>
      </c>
      <c r="G1201">
        <v>1.1000000000000001</v>
      </c>
      <c r="H1201">
        <v>17.812056439999999</v>
      </c>
      <c r="J1201">
        <v>40044</v>
      </c>
      <c r="K1201">
        <v>12.2</v>
      </c>
      <c r="L1201">
        <v>2300</v>
      </c>
      <c r="M1201">
        <v>58</v>
      </c>
      <c r="N1201">
        <v>4.4000000000000004</v>
      </c>
      <c r="O1201">
        <v>59</v>
      </c>
      <c r="P1201">
        <v>0.3</v>
      </c>
      <c r="Q1201">
        <v>466.2842</v>
      </c>
      <c r="R1201">
        <v>18987112</v>
      </c>
      <c r="S1201">
        <v>27.4</v>
      </c>
      <c r="T1201">
        <v>28.4</v>
      </c>
      <c r="U1201">
        <v>0.499</v>
      </c>
      <c r="V1201">
        <v>8.4</v>
      </c>
      <c r="W1201" t="e">
        <f ca="1">Data_Completeness(LifeExpectancyData[[#This Row],[Life expectancy]:[Schooling]])</f>
        <v>#NAME?</v>
      </c>
    </row>
    <row r="1202" spans="1:23" x14ac:dyDescent="0.25">
      <c r="A1202" t="s">
        <v>720</v>
      </c>
      <c r="B1202">
        <v>2001</v>
      </c>
      <c r="C1202" t="s">
        <v>643</v>
      </c>
      <c r="D1202">
        <v>62.9</v>
      </c>
      <c r="E1202">
        <v>222</v>
      </c>
      <c r="F1202">
        <v>1800</v>
      </c>
      <c r="G1202">
        <v>1</v>
      </c>
      <c r="H1202">
        <v>19.00340606</v>
      </c>
      <c r="J1202">
        <v>51780</v>
      </c>
      <c r="K1202">
        <v>11.8</v>
      </c>
      <c r="L1202">
        <v>2400</v>
      </c>
      <c r="M1202">
        <v>58</v>
      </c>
      <c r="N1202">
        <v>4.5</v>
      </c>
      <c r="O1202">
        <v>59</v>
      </c>
      <c r="P1202">
        <v>0.3</v>
      </c>
      <c r="Q1202">
        <v>447.13896599999998</v>
      </c>
      <c r="R1202">
        <v>171477855</v>
      </c>
      <c r="S1202">
        <v>27.5</v>
      </c>
      <c r="T1202">
        <v>28.5</v>
      </c>
      <c r="U1202">
        <v>0.49399999999999999</v>
      </c>
      <c r="V1202">
        <v>8.3000000000000007</v>
      </c>
      <c r="W1202" t="e">
        <f ca="1">Data_Completeness(LifeExpectancyData[[#This Row],[Life expectancy]:[Schooling]])</f>
        <v>#NAME?</v>
      </c>
    </row>
    <row r="1203" spans="1:23" x14ac:dyDescent="0.25">
      <c r="A1203" t="s">
        <v>720</v>
      </c>
      <c r="B1203">
        <v>2000</v>
      </c>
      <c r="C1203" t="s">
        <v>643</v>
      </c>
      <c r="D1203">
        <v>62.5</v>
      </c>
      <c r="E1203">
        <v>224</v>
      </c>
      <c r="F1203">
        <v>1800</v>
      </c>
      <c r="G1203">
        <v>0.93</v>
      </c>
      <c r="H1203">
        <v>19.26615743</v>
      </c>
      <c r="J1203">
        <v>38835</v>
      </c>
      <c r="K1203">
        <v>11.4</v>
      </c>
      <c r="L1203">
        <v>2500</v>
      </c>
      <c r="M1203">
        <v>57</v>
      </c>
      <c r="N1203">
        <v>4.26</v>
      </c>
      <c r="O1203">
        <v>58</v>
      </c>
      <c r="P1203">
        <v>0.3</v>
      </c>
      <c r="Q1203">
        <v>438.86463400000002</v>
      </c>
      <c r="R1203">
        <v>1535912</v>
      </c>
      <c r="S1203">
        <v>27.7</v>
      </c>
      <c r="T1203">
        <v>28.6</v>
      </c>
      <c r="U1203">
        <v>0.48899999999999999</v>
      </c>
      <c r="V1203">
        <v>8.3000000000000007</v>
      </c>
      <c r="W1203" t="e">
        <f ca="1">Data_Completeness(LifeExpectancyData[[#This Row],[Life expectancy]:[Schooling]])</f>
        <v>#NAME?</v>
      </c>
    </row>
    <row r="1204" spans="1:23" x14ac:dyDescent="0.25">
      <c r="A1204" t="s">
        <v>721</v>
      </c>
      <c r="B1204">
        <v>2015</v>
      </c>
      <c r="C1204" t="s">
        <v>643</v>
      </c>
      <c r="D1204">
        <v>69.099999999999994</v>
      </c>
      <c r="E1204">
        <v>176</v>
      </c>
      <c r="F1204">
        <v>114</v>
      </c>
      <c r="H1204">
        <v>0</v>
      </c>
      <c r="I1204">
        <v>78</v>
      </c>
      <c r="J1204">
        <v>15099</v>
      </c>
      <c r="K1204">
        <v>27.4</v>
      </c>
      <c r="L1204">
        <v>136</v>
      </c>
      <c r="M1204">
        <v>8</v>
      </c>
      <c r="O1204">
        <v>78</v>
      </c>
      <c r="P1204">
        <v>0.3</v>
      </c>
      <c r="Q1204">
        <v>3336.1668599999998</v>
      </c>
      <c r="R1204">
        <v>258162113</v>
      </c>
      <c r="S1204">
        <v>1.4</v>
      </c>
      <c r="T1204">
        <v>1.2</v>
      </c>
      <c r="U1204">
        <v>0.68600000000000005</v>
      </c>
      <c r="V1204">
        <v>12.9</v>
      </c>
      <c r="W1204" t="e">
        <f ca="1">Data_Completeness(LifeExpectancyData[[#This Row],[Life expectancy]:[Schooling]])</f>
        <v>#NAME?</v>
      </c>
    </row>
    <row r="1205" spans="1:23" x14ac:dyDescent="0.25">
      <c r="A1205" t="s">
        <v>721</v>
      </c>
      <c r="B1205">
        <v>2014</v>
      </c>
      <c r="C1205" t="s">
        <v>643</v>
      </c>
      <c r="D1205">
        <v>68.900000000000006</v>
      </c>
      <c r="E1205">
        <v>179</v>
      </c>
      <c r="F1205">
        <v>119</v>
      </c>
      <c r="G1205">
        <v>0.09</v>
      </c>
      <c r="H1205">
        <v>200.06844430000001</v>
      </c>
      <c r="I1205">
        <v>78</v>
      </c>
      <c r="J1205">
        <v>12943</v>
      </c>
      <c r="K1205">
        <v>26.5</v>
      </c>
      <c r="L1205">
        <v>142</v>
      </c>
      <c r="M1205">
        <v>8</v>
      </c>
      <c r="N1205">
        <v>2.85</v>
      </c>
      <c r="O1205">
        <v>78</v>
      </c>
      <c r="P1205">
        <v>0.3</v>
      </c>
      <c r="Q1205">
        <v>3491.5958869999999</v>
      </c>
      <c r="R1205">
        <v>255131116</v>
      </c>
      <c r="S1205">
        <v>1.4</v>
      </c>
      <c r="T1205">
        <v>1.2</v>
      </c>
      <c r="U1205">
        <v>0.68200000000000005</v>
      </c>
      <c r="V1205">
        <v>12.9</v>
      </c>
      <c r="W1205" t="e">
        <f ca="1">Data_Completeness(LifeExpectancyData[[#This Row],[Life expectancy]:[Schooling]])</f>
        <v>#NAME?</v>
      </c>
    </row>
    <row r="1206" spans="1:23" x14ac:dyDescent="0.25">
      <c r="A1206" t="s">
        <v>721</v>
      </c>
      <c r="B1206">
        <v>2013</v>
      </c>
      <c r="C1206" t="s">
        <v>643</v>
      </c>
      <c r="D1206">
        <v>68.7</v>
      </c>
      <c r="E1206">
        <v>181</v>
      </c>
      <c r="F1206">
        <v>124</v>
      </c>
      <c r="G1206">
        <v>0.09</v>
      </c>
      <c r="H1206">
        <v>22.847830800000001</v>
      </c>
      <c r="I1206">
        <v>85</v>
      </c>
      <c r="J1206">
        <v>8419</v>
      </c>
      <c r="K1206">
        <v>25.6</v>
      </c>
      <c r="L1206">
        <v>148</v>
      </c>
      <c r="M1206">
        <v>86</v>
      </c>
      <c r="N1206">
        <v>2.93</v>
      </c>
      <c r="O1206">
        <v>85</v>
      </c>
      <c r="P1206">
        <v>0.3</v>
      </c>
      <c r="Q1206">
        <v>362.66398099999998</v>
      </c>
      <c r="R1206">
        <v>25232263</v>
      </c>
      <c r="S1206">
        <v>1.5</v>
      </c>
      <c r="T1206">
        <v>1.3</v>
      </c>
      <c r="U1206">
        <v>0.67700000000000005</v>
      </c>
      <c r="V1206">
        <v>12.9</v>
      </c>
      <c r="W1206" t="e">
        <f ca="1">Data_Completeness(LifeExpectancyData[[#This Row],[Life expectancy]:[Schooling]])</f>
        <v>#NAME?</v>
      </c>
    </row>
    <row r="1207" spans="1:23" x14ac:dyDescent="0.25">
      <c r="A1207" t="s">
        <v>721</v>
      </c>
      <c r="B1207">
        <v>2012</v>
      </c>
      <c r="C1207" t="s">
        <v>643</v>
      </c>
      <c r="D1207">
        <v>68.5</v>
      </c>
      <c r="E1207">
        <v>183</v>
      </c>
      <c r="F1207">
        <v>129</v>
      </c>
      <c r="G1207">
        <v>0.08</v>
      </c>
      <c r="H1207">
        <v>254.4688257</v>
      </c>
      <c r="I1207">
        <v>83</v>
      </c>
      <c r="J1207">
        <v>15489</v>
      </c>
      <c r="K1207">
        <v>24.7</v>
      </c>
      <c r="L1207">
        <v>154</v>
      </c>
      <c r="M1207">
        <v>84</v>
      </c>
      <c r="N1207">
        <v>2.9</v>
      </c>
      <c r="O1207">
        <v>83</v>
      </c>
      <c r="P1207">
        <v>0.3</v>
      </c>
      <c r="Q1207">
        <v>3687.9539960000002</v>
      </c>
      <c r="R1207">
        <v>248883232</v>
      </c>
      <c r="S1207">
        <v>1.5</v>
      </c>
      <c r="T1207">
        <v>1.4</v>
      </c>
      <c r="U1207">
        <v>0.66900000000000004</v>
      </c>
      <c r="V1207">
        <v>12.6</v>
      </c>
      <c r="W1207" t="e">
        <f ca="1">Data_Completeness(LifeExpectancyData[[#This Row],[Life expectancy]:[Schooling]])</f>
        <v>#NAME?</v>
      </c>
    </row>
    <row r="1208" spans="1:23" x14ac:dyDescent="0.25">
      <c r="A1208" t="s">
        <v>721</v>
      </c>
      <c r="B1208">
        <v>2011</v>
      </c>
      <c r="C1208" t="s">
        <v>643</v>
      </c>
      <c r="D1208">
        <v>68.3</v>
      </c>
      <c r="E1208">
        <v>185</v>
      </c>
      <c r="F1208">
        <v>134</v>
      </c>
      <c r="G1208">
        <v>0.08</v>
      </c>
      <c r="H1208">
        <v>211.87834040000001</v>
      </c>
      <c r="I1208">
        <v>81</v>
      </c>
      <c r="J1208">
        <v>21893</v>
      </c>
      <c r="K1208">
        <v>23.8</v>
      </c>
      <c r="L1208">
        <v>161</v>
      </c>
      <c r="M1208">
        <v>81</v>
      </c>
      <c r="N1208">
        <v>2.71</v>
      </c>
      <c r="O1208">
        <v>81</v>
      </c>
      <c r="P1208">
        <v>0.3</v>
      </c>
      <c r="Q1208">
        <v>3634.2768500000002</v>
      </c>
      <c r="R1208">
        <v>24577511</v>
      </c>
      <c r="S1208">
        <v>1.6</v>
      </c>
      <c r="T1208">
        <v>1.5</v>
      </c>
      <c r="U1208">
        <v>0.66200000000000003</v>
      </c>
      <c r="V1208">
        <v>12.3</v>
      </c>
      <c r="W1208" t="e">
        <f ca="1">Data_Completeness(LifeExpectancyData[[#This Row],[Life expectancy]:[Schooling]])</f>
        <v>#NAME?</v>
      </c>
    </row>
    <row r="1209" spans="1:23" x14ac:dyDescent="0.25">
      <c r="A1209" t="s">
        <v>721</v>
      </c>
      <c r="B1209">
        <v>2010</v>
      </c>
      <c r="C1209" t="s">
        <v>643</v>
      </c>
      <c r="D1209">
        <v>68.099999999999994</v>
      </c>
      <c r="E1209">
        <v>187</v>
      </c>
      <c r="F1209">
        <v>138</v>
      </c>
      <c r="G1209">
        <v>0.08</v>
      </c>
      <c r="H1209">
        <v>190.5453646</v>
      </c>
      <c r="I1209">
        <v>83</v>
      </c>
      <c r="J1209">
        <v>18869</v>
      </c>
      <c r="K1209">
        <v>22.9</v>
      </c>
      <c r="L1209">
        <v>167</v>
      </c>
      <c r="M1209">
        <v>82</v>
      </c>
      <c r="N1209">
        <v>2.74</v>
      </c>
      <c r="O1209">
        <v>81</v>
      </c>
      <c r="P1209">
        <v>0.3</v>
      </c>
      <c r="Q1209">
        <v>3113.4863500000001</v>
      </c>
      <c r="R1209">
        <v>242524123</v>
      </c>
      <c r="S1209">
        <v>1.6</v>
      </c>
      <c r="T1209">
        <v>1.5</v>
      </c>
      <c r="U1209">
        <v>0.65600000000000003</v>
      </c>
      <c r="V1209">
        <v>12.1</v>
      </c>
      <c r="W1209" t="e">
        <f ca="1">Data_Completeness(LifeExpectancyData[[#This Row],[Life expectancy]:[Schooling]])</f>
        <v>#NAME?</v>
      </c>
    </row>
    <row r="1210" spans="1:23" x14ac:dyDescent="0.25">
      <c r="A1210" t="s">
        <v>721</v>
      </c>
      <c r="B1210">
        <v>2009</v>
      </c>
      <c r="C1210" t="s">
        <v>643</v>
      </c>
      <c r="D1210">
        <v>67.900000000000006</v>
      </c>
      <c r="E1210">
        <v>189</v>
      </c>
      <c r="F1210">
        <v>143</v>
      </c>
      <c r="G1210">
        <v>0.08</v>
      </c>
      <c r="H1210">
        <v>125.7980678</v>
      </c>
      <c r="I1210">
        <v>82</v>
      </c>
      <c r="J1210">
        <v>20818</v>
      </c>
      <c r="K1210">
        <v>22.1</v>
      </c>
      <c r="L1210">
        <v>174</v>
      </c>
      <c r="M1210">
        <v>85</v>
      </c>
      <c r="N1210">
        <v>2.83</v>
      </c>
      <c r="O1210">
        <v>78</v>
      </c>
      <c r="P1210">
        <v>0.3</v>
      </c>
      <c r="Q1210">
        <v>2254.4456599999999</v>
      </c>
      <c r="R1210">
        <v>23934478</v>
      </c>
      <c r="S1210">
        <v>1.7</v>
      </c>
      <c r="T1210">
        <v>1.6</v>
      </c>
      <c r="U1210">
        <v>0.64500000000000002</v>
      </c>
      <c r="V1210">
        <v>11.7</v>
      </c>
      <c r="W1210" t="e">
        <f ca="1">Data_Completeness(LifeExpectancyData[[#This Row],[Life expectancy]:[Schooling]])</f>
        <v>#NAME?</v>
      </c>
    </row>
    <row r="1211" spans="1:23" x14ac:dyDescent="0.25">
      <c r="A1211" t="s">
        <v>721</v>
      </c>
      <c r="B1211">
        <v>2008</v>
      </c>
      <c r="C1211" t="s">
        <v>643</v>
      </c>
      <c r="D1211">
        <v>67.7</v>
      </c>
      <c r="E1211">
        <v>189</v>
      </c>
      <c r="F1211">
        <v>149</v>
      </c>
      <c r="G1211">
        <v>7.0000000000000007E-2</v>
      </c>
      <c r="H1211">
        <v>10.263411079999999</v>
      </c>
      <c r="I1211">
        <v>82</v>
      </c>
      <c r="J1211">
        <v>15369</v>
      </c>
      <c r="K1211">
        <v>21.3</v>
      </c>
      <c r="L1211">
        <v>181</v>
      </c>
      <c r="M1211">
        <v>83</v>
      </c>
      <c r="N1211">
        <v>2.81</v>
      </c>
      <c r="O1211">
        <v>77</v>
      </c>
      <c r="P1211">
        <v>0.2</v>
      </c>
      <c r="Q1211">
        <v>216.52766</v>
      </c>
      <c r="R1211">
        <v>236159276</v>
      </c>
      <c r="S1211">
        <v>1.7</v>
      </c>
      <c r="T1211">
        <v>1.7</v>
      </c>
      <c r="U1211">
        <v>0.64100000000000001</v>
      </c>
      <c r="V1211">
        <v>11.7</v>
      </c>
      <c r="W1211" t="e">
        <f ca="1">Data_Completeness(LifeExpectancyData[[#This Row],[Life expectancy]:[Schooling]])</f>
        <v>#NAME?</v>
      </c>
    </row>
    <row r="1212" spans="1:23" x14ac:dyDescent="0.25">
      <c r="A1212" t="s">
        <v>721</v>
      </c>
      <c r="B1212">
        <v>2007</v>
      </c>
      <c r="C1212" t="s">
        <v>643</v>
      </c>
      <c r="D1212">
        <v>67.5</v>
      </c>
      <c r="E1212">
        <v>19</v>
      </c>
      <c r="F1212">
        <v>154</v>
      </c>
      <c r="G1212">
        <v>0.06</v>
      </c>
      <c r="H1212">
        <v>102.63343500000001</v>
      </c>
      <c r="I1212">
        <v>76</v>
      </c>
      <c r="J1212">
        <v>19456</v>
      </c>
      <c r="K1212">
        <v>2.5</v>
      </c>
      <c r="L1212">
        <v>188</v>
      </c>
      <c r="M1212">
        <v>77</v>
      </c>
      <c r="N1212">
        <v>3.1</v>
      </c>
      <c r="O1212">
        <v>73</v>
      </c>
      <c r="P1212">
        <v>0.2</v>
      </c>
      <c r="Q1212">
        <v>1855.9391499999999</v>
      </c>
      <c r="R1212">
        <v>232989141</v>
      </c>
      <c r="S1212">
        <v>1.8</v>
      </c>
      <c r="T1212">
        <v>1.7</v>
      </c>
      <c r="U1212">
        <v>0.63800000000000001</v>
      </c>
      <c r="V1212">
        <v>11</v>
      </c>
      <c r="W1212" t="e">
        <f ca="1">Data_Completeness(LifeExpectancyData[[#This Row],[Life expectancy]:[Schooling]])</f>
        <v>#NAME?</v>
      </c>
    </row>
    <row r="1213" spans="1:23" x14ac:dyDescent="0.25">
      <c r="A1213" t="s">
        <v>721</v>
      </c>
      <c r="B1213">
        <v>2006</v>
      </c>
      <c r="C1213" t="s">
        <v>643</v>
      </c>
      <c r="D1213">
        <v>67.3</v>
      </c>
      <c r="E1213">
        <v>191</v>
      </c>
      <c r="F1213">
        <v>159</v>
      </c>
      <c r="G1213">
        <v>0.06</v>
      </c>
      <c r="H1213">
        <v>72.015931600000002</v>
      </c>
      <c r="I1213">
        <v>66</v>
      </c>
      <c r="J1213">
        <v>20422</v>
      </c>
      <c r="K1213">
        <v>19.7</v>
      </c>
      <c r="L1213">
        <v>194</v>
      </c>
      <c r="M1213">
        <v>78</v>
      </c>
      <c r="N1213">
        <v>2.91</v>
      </c>
      <c r="O1213">
        <v>72</v>
      </c>
      <c r="P1213">
        <v>0.1</v>
      </c>
      <c r="Q1213">
        <v>1586.2539999999999</v>
      </c>
      <c r="R1213">
        <v>22983822</v>
      </c>
      <c r="S1213">
        <v>1.8</v>
      </c>
      <c r="T1213">
        <v>1.8</v>
      </c>
      <c r="U1213">
        <v>0.63200000000000001</v>
      </c>
      <c r="V1213">
        <v>10.9</v>
      </c>
      <c r="W1213" t="e">
        <f ca="1">Data_Completeness(LifeExpectancyData[[#This Row],[Life expectancy]:[Schooling]])</f>
        <v>#NAME?</v>
      </c>
    </row>
    <row r="1214" spans="1:23" x14ac:dyDescent="0.25">
      <c r="A1214" t="s">
        <v>721</v>
      </c>
      <c r="B1214">
        <v>2005</v>
      </c>
      <c r="C1214" t="s">
        <v>643</v>
      </c>
      <c r="D1214">
        <v>67.2</v>
      </c>
      <c r="E1214">
        <v>19</v>
      </c>
      <c r="F1214">
        <v>163</v>
      </c>
      <c r="G1214">
        <v>0.06</v>
      </c>
      <c r="H1214">
        <v>5.3817825619999997</v>
      </c>
      <c r="I1214">
        <v>65</v>
      </c>
      <c r="J1214">
        <v>15853</v>
      </c>
      <c r="K1214">
        <v>19</v>
      </c>
      <c r="L1214">
        <v>201</v>
      </c>
      <c r="M1214">
        <v>79</v>
      </c>
      <c r="N1214">
        <v>2.79</v>
      </c>
      <c r="O1214">
        <v>72</v>
      </c>
      <c r="P1214">
        <v>0.1</v>
      </c>
      <c r="Q1214">
        <v>126.92883399999999</v>
      </c>
      <c r="R1214">
        <v>22671273</v>
      </c>
      <c r="S1214">
        <v>1.9</v>
      </c>
      <c r="T1214">
        <v>1.9</v>
      </c>
      <c r="U1214">
        <v>0.629</v>
      </c>
      <c r="V1214">
        <v>11.1</v>
      </c>
      <c r="W1214" t="e">
        <f ca="1">Data_Completeness(LifeExpectancyData[[#This Row],[Life expectancy]:[Schooling]])</f>
        <v>#NAME?</v>
      </c>
    </row>
    <row r="1215" spans="1:23" x14ac:dyDescent="0.25">
      <c r="A1215" t="s">
        <v>721</v>
      </c>
      <c r="B1215">
        <v>2004</v>
      </c>
      <c r="C1215" t="s">
        <v>643</v>
      </c>
      <c r="D1215">
        <v>65.3</v>
      </c>
      <c r="E1215">
        <v>213</v>
      </c>
      <c r="F1215">
        <v>174</v>
      </c>
      <c r="G1215">
        <v>0.06</v>
      </c>
      <c r="H1215">
        <v>55.361072069999999</v>
      </c>
      <c r="I1215">
        <v>64</v>
      </c>
      <c r="J1215">
        <v>29171</v>
      </c>
      <c r="K1215">
        <v>18.2</v>
      </c>
      <c r="L1215">
        <v>237</v>
      </c>
      <c r="M1215">
        <v>79</v>
      </c>
      <c r="N1215">
        <v>2.37</v>
      </c>
      <c r="O1215">
        <v>71</v>
      </c>
      <c r="P1215">
        <v>0.1</v>
      </c>
      <c r="Q1215">
        <v>1148.56996</v>
      </c>
      <c r="R1215">
        <v>223614649</v>
      </c>
      <c r="S1215">
        <v>1.9</v>
      </c>
      <c r="T1215">
        <v>1.9</v>
      </c>
      <c r="U1215">
        <v>0.624</v>
      </c>
      <c r="V1215">
        <v>11</v>
      </c>
      <c r="W1215" t="e">
        <f ca="1">Data_Completeness(LifeExpectancyData[[#This Row],[Life expectancy]:[Schooling]])</f>
        <v>#NAME?</v>
      </c>
    </row>
    <row r="1216" spans="1:23" x14ac:dyDescent="0.25">
      <c r="A1216" t="s">
        <v>721</v>
      </c>
      <c r="B1216">
        <v>2003</v>
      </c>
      <c r="C1216" t="s">
        <v>643</v>
      </c>
      <c r="D1216">
        <v>66.900000000000006</v>
      </c>
      <c r="E1216">
        <v>189</v>
      </c>
      <c r="F1216">
        <v>173</v>
      </c>
      <c r="G1216">
        <v>0.05</v>
      </c>
      <c r="H1216">
        <v>8.4601557580000009</v>
      </c>
      <c r="I1216">
        <v>64</v>
      </c>
      <c r="J1216">
        <v>24457</v>
      </c>
      <c r="K1216">
        <v>17.5</v>
      </c>
      <c r="L1216">
        <v>215</v>
      </c>
      <c r="M1216">
        <v>8</v>
      </c>
      <c r="N1216">
        <v>2.5299999999999998</v>
      </c>
      <c r="O1216">
        <v>71</v>
      </c>
      <c r="P1216">
        <v>0.1</v>
      </c>
      <c r="Q1216">
        <v>164.59447</v>
      </c>
      <c r="R1216">
        <v>22545214</v>
      </c>
      <c r="S1216">
        <v>1.9</v>
      </c>
      <c r="T1216">
        <v>11</v>
      </c>
      <c r="U1216">
        <v>0.61299999999999999</v>
      </c>
      <c r="V1216">
        <v>10.8</v>
      </c>
      <c r="W1216" t="e">
        <f ca="1">Data_Completeness(LifeExpectancyData[[#This Row],[Life expectancy]:[Schooling]])</f>
        <v>#NAME?</v>
      </c>
    </row>
    <row r="1217" spans="1:23" x14ac:dyDescent="0.25">
      <c r="A1217" t="s">
        <v>721</v>
      </c>
      <c r="B1217">
        <v>2002</v>
      </c>
      <c r="C1217" t="s">
        <v>643</v>
      </c>
      <c r="D1217">
        <v>66.7</v>
      </c>
      <c r="E1217">
        <v>189</v>
      </c>
      <c r="F1217">
        <v>177</v>
      </c>
      <c r="G1217">
        <v>0.05</v>
      </c>
      <c r="H1217">
        <v>43.178672910000003</v>
      </c>
      <c r="I1217">
        <v>63</v>
      </c>
      <c r="J1217">
        <v>14492</v>
      </c>
      <c r="K1217">
        <v>16.7</v>
      </c>
      <c r="L1217">
        <v>222</v>
      </c>
      <c r="M1217">
        <v>8</v>
      </c>
      <c r="N1217">
        <v>2.27</v>
      </c>
      <c r="O1217">
        <v>7</v>
      </c>
      <c r="P1217">
        <v>0.1</v>
      </c>
      <c r="Q1217">
        <v>899.55568570000003</v>
      </c>
      <c r="R1217">
        <v>2175859</v>
      </c>
      <c r="S1217">
        <v>11</v>
      </c>
      <c r="T1217">
        <v>11.1</v>
      </c>
      <c r="U1217">
        <v>0.60799999999999998</v>
      </c>
      <c r="V1217">
        <v>10.6</v>
      </c>
      <c r="W1217" t="e">
        <f ca="1">Data_Completeness(LifeExpectancyData[[#This Row],[Life expectancy]:[Schooling]])</f>
        <v>#NAME?</v>
      </c>
    </row>
    <row r="1218" spans="1:23" x14ac:dyDescent="0.25">
      <c r="A1218" t="s">
        <v>721</v>
      </c>
      <c r="B1218">
        <v>2001</v>
      </c>
      <c r="C1218" t="s">
        <v>643</v>
      </c>
      <c r="D1218">
        <v>66.5</v>
      </c>
      <c r="E1218">
        <v>188</v>
      </c>
      <c r="F1218">
        <v>182</v>
      </c>
      <c r="G1218">
        <v>0.06</v>
      </c>
      <c r="H1218">
        <v>33.958371249999999</v>
      </c>
      <c r="I1218">
        <v>62</v>
      </c>
      <c r="J1218">
        <v>3825</v>
      </c>
      <c r="K1218">
        <v>16</v>
      </c>
      <c r="L1218">
        <v>229</v>
      </c>
      <c r="M1218">
        <v>77</v>
      </c>
      <c r="N1218">
        <v>2.23</v>
      </c>
      <c r="O1218">
        <v>76</v>
      </c>
      <c r="P1218">
        <v>0.1</v>
      </c>
      <c r="Q1218">
        <v>747.98174549999999</v>
      </c>
      <c r="R1218">
        <v>2145652</v>
      </c>
      <c r="S1218">
        <v>11</v>
      </c>
      <c r="T1218">
        <v>11.1</v>
      </c>
      <c r="U1218">
        <v>0.60399999999999998</v>
      </c>
      <c r="V1218">
        <v>10.6</v>
      </c>
      <c r="W1218" t="e">
        <f ca="1">Data_Completeness(LifeExpectancyData[[#This Row],[Life expectancy]:[Schooling]])</f>
        <v>#NAME?</v>
      </c>
    </row>
    <row r="1219" spans="1:23" x14ac:dyDescent="0.25">
      <c r="A1219" t="s">
        <v>721</v>
      </c>
      <c r="B1219">
        <v>2000</v>
      </c>
      <c r="C1219" t="s">
        <v>643</v>
      </c>
      <c r="D1219">
        <v>66.3</v>
      </c>
      <c r="E1219">
        <v>188</v>
      </c>
      <c r="F1219">
        <v>187</v>
      </c>
      <c r="G1219">
        <v>0.06</v>
      </c>
      <c r="H1219">
        <v>3.4333436399999999</v>
      </c>
      <c r="I1219">
        <v>65</v>
      </c>
      <c r="J1219">
        <v>3344</v>
      </c>
      <c r="K1219">
        <v>15.4</v>
      </c>
      <c r="L1219">
        <v>237</v>
      </c>
      <c r="M1219">
        <v>72</v>
      </c>
      <c r="N1219">
        <v>1.98</v>
      </c>
      <c r="O1219">
        <v>75</v>
      </c>
      <c r="P1219">
        <v>0.1</v>
      </c>
      <c r="Q1219">
        <v>78.927440000000004</v>
      </c>
      <c r="R1219">
        <v>21154429</v>
      </c>
      <c r="S1219">
        <v>11</v>
      </c>
      <c r="T1219">
        <v>11.2</v>
      </c>
      <c r="U1219">
        <v>0.59699999999999998</v>
      </c>
      <c r="V1219">
        <v>10.7</v>
      </c>
      <c r="W1219" t="e">
        <f ca="1">Data_Completeness(LifeExpectancyData[[#This Row],[Life expectancy]:[Schooling]])</f>
        <v>#NAME?</v>
      </c>
    </row>
    <row r="1220" spans="1:23" x14ac:dyDescent="0.25">
      <c r="A1220" t="s">
        <v>722</v>
      </c>
      <c r="B1220">
        <v>2015</v>
      </c>
      <c r="C1220" t="s">
        <v>643</v>
      </c>
      <c r="D1220">
        <v>75.5</v>
      </c>
      <c r="E1220">
        <v>83</v>
      </c>
      <c r="F1220">
        <v>18</v>
      </c>
      <c r="H1220">
        <v>0</v>
      </c>
      <c r="I1220">
        <v>98</v>
      </c>
      <c r="J1220">
        <v>615</v>
      </c>
      <c r="K1220">
        <v>59.7</v>
      </c>
      <c r="L1220">
        <v>21</v>
      </c>
      <c r="M1220">
        <v>98</v>
      </c>
      <c r="O1220">
        <v>98</v>
      </c>
      <c r="P1220">
        <v>0.1</v>
      </c>
      <c r="S1220">
        <v>8.5</v>
      </c>
      <c r="T1220">
        <v>8.6</v>
      </c>
      <c r="U1220">
        <v>0.77400000000000002</v>
      </c>
      <c r="V1220">
        <v>14.8</v>
      </c>
      <c r="W1220" t="e">
        <f ca="1">Data_Completeness(LifeExpectancyData[[#This Row],[Life expectancy]:[Schooling]])</f>
        <v>#NAME?</v>
      </c>
    </row>
    <row r="1221" spans="1:23" x14ac:dyDescent="0.25">
      <c r="A1221" t="s">
        <v>722</v>
      </c>
      <c r="B1221">
        <v>2014</v>
      </c>
      <c r="C1221" t="s">
        <v>643</v>
      </c>
      <c r="D1221">
        <v>75.400000000000006</v>
      </c>
      <c r="E1221">
        <v>83</v>
      </c>
      <c r="F1221">
        <v>19</v>
      </c>
      <c r="G1221">
        <v>0.01</v>
      </c>
      <c r="H1221">
        <v>0</v>
      </c>
      <c r="I1221">
        <v>99</v>
      </c>
      <c r="J1221">
        <v>99</v>
      </c>
      <c r="K1221">
        <v>58.5</v>
      </c>
      <c r="L1221">
        <v>22</v>
      </c>
      <c r="M1221">
        <v>99</v>
      </c>
      <c r="N1221">
        <v>6.89</v>
      </c>
      <c r="O1221">
        <v>99</v>
      </c>
      <c r="P1221">
        <v>0.1</v>
      </c>
      <c r="S1221">
        <v>8.3000000000000007</v>
      </c>
      <c r="T1221">
        <v>8.4</v>
      </c>
      <c r="U1221">
        <v>0.77</v>
      </c>
      <c r="V1221">
        <v>14.9</v>
      </c>
      <c r="W1221" t="e">
        <f ca="1">Data_Completeness(LifeExpectancyData[[#This Row],[Life expectancy]:[Schooling]])</f>
        <v>#NAME?</v>
      </c>
    </row>
    <row r="1222" spans="1:23" x14ac:dyDescent="0.25">
      <c r="A1222" t="s">
        <v>722</v>
      </c>
      <c r="B1222">
        <v>2013</v>
      </c>
      <c r="C1222" t="s">
        <v>643</v>
      </c>
      <c r="D1222">
        <v>75.3</v>
      </c>
      <c r="E1222">
        <v>83</v>
      </c>
      <c r="F1222">
        <v>20</v>
      </c>
      <c r="G1222">
        <v>0.01</v>
      </c>
      <c r="H1222">
        <v>0</v>
      </c>
      <c r="I1222">
        <v>99</v>
      </c>
      <c r="J1222">
        <v>189</v>
      </c>
      <c r="K1222">
        <v>57.2</v>
      </c>
      <c r="L1222">
        <v>23</v>
      </c>
      <c r="M1222">
        <v>98</v>
      </c>
      <c r="N1222">
        <v>6.49</v>
      </c>
      <c r="O1222">
        <v>98</v>
      </c>
      <c r="P1222">
        <v>0.1</v>
      </c>
      <c r="S1222">
        <v>8.1999999999999993</v>
      </c>
      <c r="T1222">
        <v>8.3000000000000007</v>
      </c>
      <c r="U1222">
        <v>0.76900000000000002</v>
      </c>
      <c r="V1222">
        <v>15</v>
      </c>
      <c r="W1222" t="e">
        <f ca="1">Data_Completeness(LifeExpectancyData[[#This Row],[Life expectancy]:[Schooling]])</f>
        <v>#NAME?</v>
      </c>
    </row>
    <row r="1223" spans="1:23" x14ac:dyDescent="0.25">
      <c r="A1223" t="s">
        <v>722</v>
      </c>
      <c r="B1223">
        <v>2012</v>
      </c>
      <c r="C1223" t="s">
        <v>643</v>
      </c>
      <c r="D1223">
        <v>75.099999999999994</v>
      </c>
      <c r="E1223">
        <v>85</v>
      </c>
      <c r="F1223">
        <v>21</v>
      </c>
      <c r="G1223">
        <v>0.01</v>
      </c>
      <c r="H1223">
        <v>0</v>
      </c>
      <c r="I1223">
        <v>98</v>
      </c>
      <c r="J1223">
        <v>332</v>
      </c>
      <c r="K1223">
        <v>56</v>
      </c>
      <c r="L1223">
        <v>24</v>
      </c>
      <c r="M1223">
        <v>99</v>
      </c>
      <c r="N1223">
        <v>6.98</v>
      </c>
      <c r="O1223">
        <v>99</v>
      </c>
      <c r="P1223">
        <v>0.1</v>
      </c>
      <c r="S1223">
        <v>8</v>
      </c>
      <c r="T1223">
        <v>8.1999999999999993</v>
      </c>
      <c r="U1223">
        <v>0.755</v>
      </c>
      <c r="V1223">
        <v>13.6</v>
      </c>
      <c r="W1223" t="e">
        <f ca="1">Data_Completeness(LifeExpectancyData[[#This Row],[Life expectancy]:[Schooling]])</f>
        <v>#NAME?</v>
      </c>
    </row>
    <row r="1224" spans="1:23" x14ac:dyDescent="0.25">
      <c r="A1224" t="s">
        <v>722</v>
      </c>
      <c r="B1224">
        <v>2011</v>
      </c>
      <c r="C1224" t="s">
        <v>643</v>
      </c>
      <c r="D1224">
        <v>74.7</v>
      </c>
      <c r="E1224">
        <v>93</v>
      </c>
      <c r="F1224">
        <v>22</v>
      </c>
      <c r="G1224">
        <v>0.03</v>
      </c>
      <c r="H1224">
        <v>0</v>
      </c>
      <c r="I1224">
        <v>99</v>
      </c>
      <c r="J1224">
        <v>73</v>
      </c>
      <c r="K1224">
        <v>54.8</v>
      </c>
      <c r="L1224">
        <v>25</v>
      </c>
      <c r="M1224">
        <v>99</v>
      </c>
      <c r="N1224">
        <v>7.12</v>
      </c>
      <c r="O1224">
        <v>99</v>
      </c>
      <c r="P1224">
        <v>0.1</v>
      </c>
      <c r="S1224">
        <v>7.9</v>
      </c>
      <c r="T1224">
        <v>8.1</v>
      </c>
      <c r="U1224">
        <v>0.745</v>
      </c>
      <c r="V1224">
        <v>13.1</v>
      </c>
      <c r="W1224" t="e">
        <f ca="1">Data_Completeness(LifeExpectancyData[[#This Row],[Life expectancy]:[Schooling]])</f>
        <v>#NAME?</v>
      </c>
    </row>
    <row r="1225" spans="1:23" x14ac:dyDescent="0.25">
      <c r="A1225" t="s">
        <v>722</v>
      </c>
      <c r="B1225">
        <v>2010</v>
      </c>
      <c r="C1225" t="s">
        <v>643</v>
      </c>
      <c r="D1225">
        <v>74.099999999999994</v>
      </c>
      <c r="E1225">
        <v>16</v>
      </c>
      <c r="F1225">
        <v>22</v>
      </c>
      <c r="G1225">
        <v>0.03</v>
      </c>
      <c r="H1225">
        <v>0</v>
      </c>
      <c r="I1225">
        <v>99</v>
      </c>
      <c r="J1225">
        <v>538</v>
      </c>
      <c r="K1225">
        <v>53.6</v>
      </c>
      <c r="L1225">
        <v>26</v>
      </c>
      <c r="M1225">
        <v>99</v>
      </c>
      <c r="N1225">
        <v>8.1999999999999993</v>
      </c>
      <c r="O1225">
        <v>99</v>
      </c>
      <c r="P1225">
        <v>0.1</v>
      </c>
      <c r="S1225">
        <v>7.8</v>
      </c>
      <c r="T1225">
        <v>8</v>
      </c>
      <c r="U1225">
        <v>0.73499999999999999</v>
      </c>
      <c r="V1225">
        <v>12.9</v>
      </c>
      <c r="W1225" t="e">
        <f ca="1">Data_Completeness(LifeExpectancyData[[#This Row],[Life expectancy]:[Schooling]])</f>
        <v>#NAME?</v>
      </c>
    </row>
    <row r="1226" spans="1:23" x14ac:dyDescent="0.25">
      <c r="A1226" t="s">
        <v>722</v>
      </c>
      <c r="B1226">
        <v>2009</v>
      </c>
      <c r="C1226" t="s">
        <v>643</v>
      </c>
      <c r="D1226">
        <v>73.3</v>
      </c>
      <c r="E1226">
        <v>122</v>
      </c>
      <c r="F1226">
        <v>23</v>
      </c>
      <c r="G1226">
        <v>0.03</v>
      </c>
      <c r="H1226">
        <v>0</v>
      </c>
      <c r="I1226">
        <v>99</v>
      </c>
      <c r="J1226">
        <v>262</v>
      </c>
      <c r="K1226">
        <v>52.5</v>
      </c>
      <c r="L1226">
        <v>27</v>
      </c>
      <c r="M1226">
        <v>99</v>
      </c>
      <c r="N1226">
        <v>7.63</v>
      </c>
      <c r="O1226">
        <v>99</v>
      </c>
      <c r="P1226">
        <v>0.1</v>
      </c>
      <c r="S1226">
        <v>7.7</v>
      </c>
      <c r="T1226">
        <v>7.9</v>
      </c>
      <c r="U1226">
        <v>0.72799999999999998</v>
      </c>
      <c r="V1226">
        <v>12.8</v>
      </c>
      <c r="W1226" t="e">
        <f ca="1">Data_Completeness(LifeExpectancyData[[#This Row],[Life expectancy]:[Schooling]])</f>
        <v>#NAME?</v>
      </c>
    </row>
    <row r="1227" spans="1:23" x14ac:dyDescent="0.25">
      <c r="A1227" t="s">
        <v>722</v>
      </c>
      <c r="B1227">
        <v>2008</v>
      </c>
      <c r="C1227" t="s">
        <v>643</v>
      </c>
      <c r="D1227">
        <v>72.7</v>
      </c>
      <c r="E1227">
        <v>135</v>
      </c>
      <c r="F1227">
        <v>24</v>
      </c>
      <c r="G1227">
        <v>0.02</v>
      </c>
      <c r="H1227">
        <v>0</v>
      </c>
      <c r="I1227">
        <v>99</v>
      </c>
      <c r="J1227">
        <v>127</v>
      </c>
      <c r="K1227">
        <v>51.4</v>
      </c>
      <c r="L1227">
        <v>28</v>
      </c>
      <c r="M1227">
        <v>99</v>
      </c>
      <c r="N1227">
        <v>6.28</v>
      </c>
      <c r="O1227">
        <v>99</v>
      </c>
      <c r="P1227">
        <v>0.1</v>
      </c>
      <c r="S1227">
        <v>7.6</v>
      </c>
      <c r="T1227">
        <v>7.8</v>
      </c>
      <c r="U1227">
        <v>0.71599999999999997</v>
      </c>
      <c r="V1227">
        <v>12.1</v>
      </c>
      <c r="W1227" t="e">
        <f ca="1">Data_Completeness(LifeExpectancyData[[#This Row],[Life expectancy]:[Schooling]])</f>
        <v>#NAME?</v>
      </c>
    </row>
    <row r="1228" spans="1:23" x14ac:dyDescent="0.25">
      <c r="A1228" t="s">
        <v>722</v>
      </c>
      <c r="B1228">
        <v>2007</v>
      </c>
      <c r="C1228" t="s">
        <v>643</v>
      </c>
      <c r="D1228">
        <v>72.400000000000006</v>
      </c>
      <c r="E1228">
        <v>138</v>
      </c>
      <c r="F1228">
        <v>25</v>
      </c>
      <c r="G1228">
        <v>0.02</v>
      </c>
      <c r="H1228">
        <v>0</v>
      </c>
      <c r="I1228">
        <v>97</v>
      </c>
      <c r="J1228">
        <v>133</v>
      </c>
      <c r="K1228">
        <v>5.4</v>
      </c>
      <c r="L1228">
        <v>29</v>
      </c>
      <c r="M1228">
        <v>98</v>
      </c>
      <c r="N1228">
        <v>5.84</v>
      </c>
      <c r="O1228">
        <v>99</v>
      </c>
      <c r="P1228">
        <v>0.1</v>
      </c>
      <c r="S1228">
        <v>7.5</v>
      </c>
      <c r="T1228">
        <v>7.8</v>
      </c>
      <c r="U1228">
        <v>0.70399999999999996</v>
      </c>
      <c r="V1228">
        <v>11.8</v>
      </c>
      <c r="W1228" t="e">
        <f ca="1">Data_Completeness(LifeExpectancyData[[#This Row],[Life expectancy]:[Schooling]])</f>
        <v>#NAME?</v>
      </c>
    </row>
    <row r="1229" spans="1:23" x14ac:dyDescent="0.25">
      <c r="A1229" t="s">
        <v>722</v>
      </c>
      <c r="B1229">
        <v>2006</v>
      </c>
      <c r="C1229" t="s">
        <v>643</v>
      </c>
      <c r="D1229">
        <v>72.2</v>
      </c>
      <c r="E1229">
        <v>139</v>
      </c>
      <c r="F1229">
        <v>26</v>
      </c>
      <c r="G1229">
        <v>0.02</v>
      </c>
      <c r="H1229">
        <v>0</v>
      </c>
      <c r="I1229">
        <v>98</v>
      </c>
      <c r="J1229">
        <v>220</v>
      </c>
      <c r="K1229">
        <v>49.4</v>
      </c>
      <c r="L1229">
        <v>30</v>
      </c>
      <c r="M1229">
        <v>99</v>
      </c>
      <c r="N1229">
        <v>5.95</v>
      </c>
      <c r="O1229">
        <v>98</v>
      </c>
      <c r="P1229">
        <v>0.1</v>
      </c>
      <c r="S1229">
        <v>7.4</v>
      </c>
      <c r="T1229">
        <v>7.7</v>
      </c>
      <c r="U1229">
        <v>0.69199999999999995</v>
      </c>
      <c r="V1229">
        <v>11.4</v>
      </c>
      <c r="W1229" t="e">
        <f ca="1">Data_Completeness(LifeExpectancyData[[#This Row],[Life expectancy]:[Schooling]])</f>
        <v>#NAME?</v>
      </c>
    </row>
    <row r="1230" spans="1:23" x14ac:dyDescent="0.25">
      <c r="A1230" t="s">
        <v>722</v>
      </c>
      <c r="B1230">
        <v>2005</v>
      </c>
      <c r="C1230" t="s">
        <v>643</v>
      </c>
      <c r="D1230">
        <v>72</v>
      </c>
      <c r="E1230">
        <v>139</v>
      </c>
      <c r="F1230">
        <v>27</v>
      </c>
      <c r="G1230">
        <v>0.01</v>
      </c>
      <c r="H1230">
        <v>0</v>
      </c>
      <c r="I1230">
        <v>94</v>
      </c>
      <c r="J1230">
        <v>7</v>
      </c>
      <c r="K1230">
        <v>48.5</v>
      </c>
      <c r="L1230">
        <v>32</v>
      </c>
      <c r="M1230">
        <v>95</v>
      </c>
      <c r="N1230">
        <v>6.6</v>
      </c>
      <c r="O1230">
        <v>95</v>
      </c>
      <c r="P1230">
        <v>0.1</v>
      </c>
      <c r="S1230">
        <v>7.4</v>
      </c>
      <c r="T1230">
        <v>7.7</v>
      </c>
      <c r="U1230">
        <v>0.68700000000000006</v>
      </c>
      <c r="V1230">
        <v>11.4</v>
      </c>
      <c r="W1230" t="e">
        <f ca="1">Data_Completeness(LifeExpectancyData[[#This Row],[Life expectancy]:[Schooling]])</f>
        <v>#NAME?</v>
      </c>
    </row>
    <row r="1231" spans="1:23" x14ac:dyDescent="0.25">
      <c r="A1231" t="s">
        <v>722</v>
      </c>
      <c r="B1231">
        <v>2004</v>
      </c>
      <c r="C1231" t="s">
        <v>643</v>
      </c>
      <c r="D1231">
        <v>71.8</v>
      </c>
      <c r="E1231">
        <v>139</v>
      </c>
      <c r="F1231">
        <v>28</v>
      </c>
      <c r="G1231">
        <v>0.01</v>
      </c>
      <c r="H1231">
        <v>0</v>
      </c>
      <c r="I1231">
        <v>95</v>
      </c>
      <c r="J1231">
        <v>3</v>
      </c>
      <c r="K1231">
        <v>47.6</v>
      </c>
      <c r="L1231">
        <v>33</v>
      </c>
      <c r="M1231">
        <v>98</v>
      </c>
      <c r="N1231">
        <v>5.89</v>
      </c>
      <c r="O1231">
        <v>99</v>
      </c>
      <c r="P1231">
        <v>0.1</v>
      </c>
      <c r="S1231">
        <v>7.4</v>
      </c>
      <c r="T1231">
        <v>7.7</v>
      </c>
      <c r="U1231">
        <v>0.68600000000000005</v>
      </c>
      <c r="V1231">
        <v>11.8</v>
      </c>
      <c r="W1231" t="e">
        <f ca="1">Data_Completeness(LifeExpectancyData[[#This Row],[Life expectancy]:[Schooling]])</f>
        <v>#NAME?</v>
      </c>
    </row>
    <row r="1232" spans="1:23" x14ac:dyDescent="0.25">
      <c r="A1232" t="s">
        <v>722</v>
      </c>
      <c r="B1232">
        <v>2003</v>
      </c>
      <c r="C1232" t="s">
        <v>643</v>
      </c>
      <c r="D1232">
        <v>75</v>
      </c>
      <c r="E1232">
        <v>154</v>
      </c>
      <c r="F1232">
        <v>29</v>
      </c>
      <c r="G1232">
        <v>0.01</v>
      </c>
      <c r="H1232">
        <v>0</v>
      </c>
      <c r="I1232">
        <v>98</v>
      </c>
      <c r="J1232">
        <v>11644</v>
      </c>
      <c r="K1232">
        <v>46.9</v>
      </c>
      <c r="L1232">
        <v>35</v>
      </c>
      <c r="M1232">
        <v>99</v>
      </c>
      <c r="N1232">
        <v>5.42</v>
      </c>
      <c r="O1232">
        <v>99</v>
      </c>
      <c r="P1232">
        <v>0.1</v>
      </c>
      <c r="S1232">
        <v>7.5</v>
      </c>
      <c r="T1232">
        <v>7.7</v>
      </c>
      <c r="U1232">
        <v>0.67900000000000005</v>
      </c>
      <c r="V1232">
        <v>11.8</v>
      </c>
      <c r="W1232" t="e">
        <f ca="1">Data_Completeness(LifeExpectancyData[[#This Row],[Life expectancy]:[Schooling]])</f>
        <v>#NAME?</v>
      </c>
    </row>
    <row r="1233" spans="1:23" x14ac:dyDescent="0.25">
      <c r="A1233" t="s">
        <v>722</v>
      </c>
      <c r="B1233">
        <v>2002</v>
      </c>
      <c r="C1233" t="s">
        <v>643</v>
      </c>
      <c r="D1233">
        <v>71.2</v>
      </c>
      <c r="E1233">
        <v>142</v>
      </c>
      <c r="F1233">
        <v>31</v>
      </c>
      <c r="G1233">
        <v>0.01</v>
      </c>
      <c r="H1233">
        <v>0</v>
      </c>
      <c r="I1233">
        <v>99</v>
      </c>
      <c r="J1233">
        <v>9554</v>
      </c>
      <c r="K1233">
        <v>46.2</v>
      </c>
      <c r="L1233">
        <v>37</v>
      </c>
      <c r="M1233">
        <v>99</v>
      </c>
      <c r="N1233">
        <v>5.39</v>
      </c>
      <c r="O1233">
        <v>99</v>
      </c>
      <c r="P1233">
        <v>0.1</v>
      </c>
      <c r="S1233">
        <v>7.6</v>
      </c>
      <c r="T1233">
        <v>7.7</v>
      </c>
      <c r="U1233">
        <v>0.67400000000000004</v>
      </c>
      <c r="V1233">
        <v>11.9</v>
      </c>
      <c r="W1233" t="e">
        <f ca="1">Data_Completeness(LifeExpectancyData[[#This Row],[Life expectancy]:[Schooling]])</f>
        <v>#NAME?</v>
      </c>
    </row>
    <row r="1234" spans="1:23" x14ac:dyDescent="0.25">
      <c r="A1234" t="s">
        <v>722</v>
      </c>
      <c r="B1234">
        <v>2001</v>
      </c>
      <c r="C1234" t="s">
        <v>643</v>
      </c>
      <c r="D1234">
        <v>78</v>
      </c>
      <c r="E1234">
        <v>146</v>
      </c>
      <c r="F1234">
        <v>33</v>
      </c>
      <c r="G1234">
        <v>0.01</v>
      </c>
      <c r="H1234">
        <v>0</v>
      </c>
      <c r="I1234">
        <v>94</v>
      </c>
      <c r="J1234">
        <v>9582</v>
      </c>
      <c r="K1234">
        <v>45.5</v>
      </c>
      <c r="L1234">
        <v>40</v>
      </c>
      <c r="M1234">
        <v>95</v>
      </c>
      <c r="N1234">
        <v>5.2</v>
      </c>
      <c r="O1234">
        <v>96</v>
      </c>
      <c r="P1234">
        <v>0.1</v>
      </c>
      <c r="S1234">
        <v>7.7</v>
      </c>
      <c r="T1234">
        <v>7.8</v>
      </c>
      <c r="U1234">
        <v>0.66600000000000004</v>
      </c>
      <c r="V1234">
        <v>11.6</v>
      </c>
      <c r="W1234" t="e">
        <f ca="1">Data_Completeness(LifeExpectancyData[[#This Row],[Life expectancy]:[Schooling]])</f>
        <v>#NAME?</v>
      </c>
    </row>
    <row r="1235" spans="1:23" x14ac:dyDescent="0.25">
      <c r="A1235" t="s">
        <v>722</v>
      </c>
      <c r="B1235">
        <v>2000</v>
      </c>
      <c r="C1235" t="s">
        <v>643</v>
      </c>
      <c r="D1235">
        <v>73</v>
      </c>
      <c r="E1235">
        <v>15</v>
      </c>
      <c r="F1235">
        <v>35</v>
      </c>
      <c r="G1235">
        <v>0.01</v>
      </c>
      <c r="H1235">
        <v>0</v>
      </c>
      <c r="I1235">
        <v>99</v>
      </c>
      <c r="J1235">
        <v>11874</v>
      </c>
      <c r="K1235">
        <v>44.9</v>
      </c>
      <c r="L1235">
        <v>43</v>
      </c>
      <c r="M1235">
        <v>99</v>
      </c>
      <c r="N1235">
        <v>4.47</v>
      </c>
      <c r="O1235">
        <v>99</v>
      </c>
      <c r="P1235">
        <v>0.1</v>
      </c>
      <c r="S1235">
        <v>7.8</v>
      </c>
      <c r="T1235">
        <v>7.9</v>
      </c>
      <c r="U1235">
        <v>0.66</v>
      </c>
      <c r="V1235">
        <v>11.6</v>
      </c>
      <c r="W1235" t="e">
        <f ca="1">Data_Completeness(LifeExpectancyData[[#This Row],[Life expectancy]:[Schooling]])</f>
        <v>#NAME?</v>
      </c>
    </row>
    <row r="1236" spans="1:23" x14ac:dyDescent="0.25">
      <c r="A1236" t="s">
        <v>723</v>
      </c>
      <c r="B1236">
        <v>2015</v>
      </c>
      <c r="C1236" t="s">
        <v>643</v>
      </c>
      <c r="D1236">
        <v>68.900000000000006</v>
      </c>
      <c r="E1236">
        <v>182</v>
      </c>
      <c r="F1236">
        <v>32</v>
      </c>
      <c r="H1236">
        <v>0</v>
      </c>
      <c r="I1236">
        <v>56</v>
      </c>
      <c r="J1236">
        <v>1433</v>
      </c>
      <c r="K1236">
        <v>59.1</v>
      </c>
      <c r="L1236">
        <v>38</v>
      </c>
      <c r="M1236">
        <v>63</v>
      </c>
      <c r="O1236">
        <v>58</v>
      </c>
      <c r="P1236">
        <v>0.1</v>
      </c>
      <c r="Q1236">
        <v>4974.2692999999999</v>
      </c>
      <c r="R1236">
        <v>36115649</v>
      </c>
      <c r="S1236">
        <v>5.3</v>
      </c>
      <c r="T1236">
        <v>5.0999999999999996</v>
      </c>
      <c r="U1236">
        <v>0.64900000000000002</v>
      </c>
      <c r="V1236">
        <v>10.1</v>
      </c>
      <c r="W1236" t="e">
        <f ca="1">Data_Completeness(LifeExpectancyData[[#This Row],[Life expectancy]:[Schooling]])</f>
        <v>#NAME?</v>
      </c>
    </row>
    <row r="1237" spans="1:23" x14ac:dyDescent="0.25">
      <c r="A1237" t="s">
        <v>723</v>
      </c>
      <c r="B1237">
        <v>2014</v>
      </c>
      <c r="C1237" t="s">
        <v>643</v>
      </c>
      <c r="D1237">
        <v>67.900000000000006</v>
      </c>
      <c r="E1237">
        <v>199</v>
      </c>
      <c r="F1237">
        <v>32</v>
      </c>
      <c r="G1237">
        <v>0.01</v>
      </c>
      <c r="H1237">
        <v>43.524080099999999</v>
      </c>
      <c r="I1237">
        <v>62</v>
      </c>
      <c r="J1237">
        <v>1317</v>
      </c>
      <c r="K1237">
        <v>58.5</v>
      </c>
      <c r="L1237">
        <v>39</v>
      </c>
      <c r="M1237">
        <v>67</v>
      </c>
      <c r="N1237">
        <v>5.54</v>
      </c>
      <c r="O1237">
        <v>64</v>
      </c>
      <c r="P1237">
        <v>0.1</v>
      </c>
      <c r="Q1237">
        <v>673.74737000000005</v>
      </c>
      <c r="R1237">
        <v>3568</v>
      </c>
      <c r="S1237">
        <v>5.3</v>
      </c>
      <c r="T1237">
        <v>5.0999999999999996</v>
      </c>
      <c r="U1237">
        <v>0.65800000000000003</v>
      </c>
      <c r="V1237">
        <v>10.1</v>
      </c>
      <c r="W1237" t="e">
        <f ca="1">Data_Completeness(LifeExpectancyData[[#This Row],[Life expectancy]:[Schooling]])</f>
        <v>#NAME?</v>
      </c>
    </row>
    <row r="1238" spans="1:23" x14ac:dyDescent="0.25">
      <c r="A1238" t="s">
        <v>723</v>
      </c>
      <c r="B1238">
        <v>2013</v>
      </c>
      <c r="C1238" t="s">
        <v>643</v>
      </c>
      <c r="D1238">
        <v>69.5</v>
      </c>
      <c r="E1238">
        <v>17</v>
      </c>
      <c r="F1238">
        <v>32</v>
      </c>
      <c r="G1238">
        <v>0.01</v>
      </c>
      <c r="H1238">
        <v>447.36950009999998</v>
      </c>
      <c r="I1238">
        <v>66</v>
      </c>
      <c r="J1238">
        <v>669</v>
      </c>
      <c r="K1238">
        <v>57.8</v>
      </c>
      <c r="L1238">
        <v>39</v>
      </c>
      <c r="M1238">
        <v>7</v>
      </c>
      <c r="N1238">
        <v>5.92</v>
      </c>
      <c r="O1238">
        <v>68</v>
      </c>
      <c r="P1238">
        <v>0.1</v>
      </c>
      <c r="Q1238">
        <v>6925.2244600000004</v>
      </c>
      <c r="R1238">
        <v>33883145</v>
      </c>
      <c r="S1238">
        <v>5.3</v>
      </c>
      <c r="T1238">
        <v>5.0999999999999996</v>
      </c>
      <c r="U1238">
        <v>0.65900000000000003</v>
      </c>
      <c r="V1238">
        <v>10.3</v>
      </c>
      <c r="W1238" t="e">
        <f ca="1">Data_Completeness(LifeExpectancyData[[#This Row],[Life expectancy]:[Schooling]])</f>
        <v>#NAME?</v>
      </c>
    </row>
    <row r="1239" spans="1:23" x14ac:dyDescent="0.25">
      <c r="A1239" t="s">
        <v>723</v>
      </c>
      <c r="B1239">
        <v>2012</v>
      </c>
      <c r="C1239" t="s">
        <v>643</v>
      </c>
      <c r="D1239">
        <v>76</v>
      </c>
      <c r="E1239">
        <v>147</v>
      </c>
      <c r="F1239">
        <v>32</v>
      </c>
      <c r="G1239">
        <v>0.01</v>
      </c>
      <c r="H1239">
        <v>429.66250830000001</v>
      </c>
      <c r="I1239">
        <v>61</v>
      </c>
      <c r="J1239">
        <v>15</v>
      </c>
      <c r="K1239">
        <v>57.2</v>
      </c>
      <c r="L1239">
        <v>39</v>
      </c>
      <c r="M1239">
        <v>7</v>
      </c>
      <c r="N1239">
        <v>5.26</v>
      </c>
      <c r="O1239">
        <v>69</v>
      </c>
      <c r="P1239">
        <v>0.1</v>
      </c>
      <c r="Q1239">
        <v>6651.1224199999997</v>
      </c>
      <c r="R1239">
        <v>32776571</v>
      </c>
      <c r="S1239">
        <v>5.3</v>
      </c>
      <c r="T1239">
        <v>5.0999999999999996</v>
      </c>
      <c r="U1239">
        <v>0.65600000000000003</v>
      </c>
      <c r="V1239">
        <v>10.5</v>
      </c>
      <c r="W1239" t="e">
        <f ca="1">Data_Completeness(LifeExpectancyData[[#This Row],[Life expectancy]:[Schooling]])</f>
        <v>#NAME?</v>
      </c>
    </row>
    <row r="1240" spans="1:23" x14ac:dyDescent="0.25">
      <c r="A1240" t="s">
        <v>723</v>
      </c>
      <c r="B1240">
        <v>2011</v>
      </c>
      <c r="C1240" t="s">
        <v>643</v>
      </c>
      <c r="D1240">
        <v>77</v>
      </c>
      <c r="E1240">
        <v>144</v>
      </c>
      <c r="F1240">
        <v>32</v>
      </c>
      <c r="G1240">
        <v>0.17</v>
      </c>
      <c r="H1240">
        <v>285.11972600000001</v>
      </c>
      <c r="I1240">
        <v>77</v>
      </c>
      <c r="J1240">
        <v>15</v>
      </c>
      <c r="K1240">
        <v>56.5</v>
      </c>
      <c r="L1240">
        <v>39</v>
      </c>
      <c r="M1240">
        <v>8</v>
      </c>
      <c r="N1240">
        <v>3.32</v>
      </c>
      <c r="O1240">
        <v>79</v>
      </c>
      <c r="P1240">
        <v>0.1</v>
      </c>
      <c r="Q1240">
        <v>5854.6144969999996</v>
      </c>
      <c r="R1240">
        <v>3172753</v>
      </c>
      <c r="S1240">
        <v>5.3</v>
      </c>
      <c r="T1240">
        <v>5.0999999999999996</v>
      </c>
      <c r="U1240">
        <v>0.64900000000000002</v>
      </c>
      <c r="V1240">
        <v>10.4</v>
      </c>
      <c r="W1240" t="e">
        <f ca="1">Data_Completeness(LifeExpectancyData[[#This Row],[Life expectancy]:[Schooling]])</f>
        <v>#NAME?</v>
      </c>
    </row>
    <row r="1241" spans="1:23" x14ac:dyDescent="0.25">
      <c r="A1241" t="s">
        <v>723</v>
      </c>
      <c r="B1241">
        <v>2010</v>
      </c>
      <c r="C1241" t="s">
        <v>643</v>
      </c>
      <c r="D1241">
        <v>76</v>
      </c>
      <c r="E1241">
        <v>145</v>
      </c>
      <c r="F1241">
        <v>32</v>
      </c>
      <c r="G1241">
        <v>0.19</v>
      </c>
      <c r="H1241">
        <v>21.822524940000001</v>
      </c>
      <c r="I1241">
        <v>72</v>
      </c>
      <c r="J1241">
        <v>492</v>
      </c>
      <c r="K1241">
        <v>55.8</v>
      </c>
      <c r="L1241">
        <v>39</v>
      </c>
      <c r="M1241">
        <v>74</v>
      </c>
      <c r="N1241">
        <v>3.82</v>
      </c>
      <c r="O1241">
        <v>74</v>
      </c>
      <c r="P1241">
        <v>0.1</v>
      </c>
      <c r="Q1241">
        <v>452.74948000000001</v>
      </c>
      <c r="R1241">
        <v>376271</v>
      </c>
      <c r="S1241">
        <v>5.3</v>
      </c>
      <c r="T1241">
        <v>5.0999999999999996</v>
      </c>
      <c r="U1241">
        <v>0.64600000000000002</v>
      </c>
      <c r="V1241">
        <v>10.4</v>
      </c>
      <c r="W1241" t="e">
        <f ca="1">Data_Completeness(LifeExpectancyData[[#This Row],[Life expectancy]:[Schooling]])</f>
        <v>#NAME?</v>
      </c>
    </row>
    <row r="1242" spans="1:23" x14ac:dyDescent="0.25">
      <c r="A1242" t="s">
        <v>723</v>
      </c>
      <c r="B1242">
        <v>2009</v>
      </c>
      <c r="C1242" t="s">
        <v>643</v>
      </c>
      <c r="D1242">
        <v>74</v>
      </c>
      <c r="E1242">
        <v>148</v>
      </c>
      <c r="F1242">
        <v>32</v>
      </c>
      <c r="G1242">
        <v>0.2</v>
      </c>
      <c r="H1242">
        <v>185.63669830000001</v>
      </c>
      <c r="I1242">
        <v>75</v>
      </c>
      <c r="J1242">
        <v>30328</v>
      </c>
      <c r="K1242">
        <v>55.2</v>
      </c>
      <c r="L1242">
        <v>39</v>
      </c>
      <c r="M1242">
        <v>78</v>
      </c>
      <c r="N1242">
        <v>4.6500000000000004</v>
      </c>
      <c r="O1242">
        <v>78</v>
      </c>
      <c r="P1242">
        <v>0.1</v>
      </c>
      <c r="Q1242">
        <v>3735.1448359999999</v>
      </c>
      <c r="R1242">
        <v>29894652</v>
      </c>
      <c r="S1242">
        <v>5.4</v>
      </c>
      <c r="T1242">
        <v>5.0999999999999996</v>
      </c>
      <c r="U1242">
        <v>0.64300000000000002</v>
      </c>
      <c r="V1242">
        <v>10.3</v>
      </c>
      <c r="W1242" t="e">
        <f ca="1">Data_Completeness(LifeExpectancyData[[#This Row],[Life expectancy]:[Schooling]])</f>
        <v>#NAME?</v>
      </c>
    </row>
    <row r="1243" spans="1:23" x14ac:dyDescent="0.25">
      <c r="A1243" t="s">
        <v>723</v>
      </c>
      <c r="B1243">
        <v>2008</v>
      </c>
      <c r="C1243" t="s">
        <v>643</v>
      </c>
      <c r="D1243">
        <v>69.3</v>
      </c>
      <c r="E1243">
        <v>167</v>
      </c>
      <c r="F1243">
        <v>32</v>
      </c>
      <c r="G1243">
        <v>0.17</v>
      </c>
      <c r="H1243">
        <v>192.1562998</v>
      </c>
      <c r="I1243">
        <v>66</v>
      </c>
      <c r="J1243">
        <v>5494</v>
      </c>
      <c r="K1243">
        <v>54.5</v>
      </c>
      <c r="L1243">
        <v>38</v>
      </c>
      <c r="M1243">
        <v>71</v>
      </c>
      <c r="N1243">
        <v>3.93</v>
      </c>
      <c r="O1243">
        <v>69</v>
      </c>
      <c r="P1243">
        <v>0.1</v>
      </c>
      <c r="Q1243">
        <v>4521.3247000000001</v>
      </c>
      <c r="R1243">
        <v>29111417</v>
      </c>
      <c r="S1243">
        <v>5.4</v>
      </c>
      <c r="T1243">
        <v>5.0999999999999996</v>
      </c>
      <c r="U1243">
        <v>0.63800000000000001</v>
      </c>
      <c r="V1243">
        <v>10.3</v>
      </c>
      <c r="W1243" t="e">
        <f ca="1">Data_Completeness(LifeExpectancyData[[#This Row],[Life expectancy]:[Schooling]])</f>
        <v>#NAME?</v>
      </c>
    </row>
    <row r="1244" spans="1:23" x14ac:dyDescent="0.25">
      <c r="A1244" t="s">
        <v>723</v>
      </c>
      <c r="B1244">
        <v>2007</v>
      </c>
      <c r="C1244" t="s">
        <v>643</v>
      </c>
      <c r="D1244">
        <v>65.900000000000006</v>
      </c>
      <c r="E1244">
        <v>227</v>
      </c>
      <c r="F1244">
        <v>31</v>
      </c>
      <c r="G1244">
        <v>0.14000000000000001</v>
      </c>
      <c r="H1244">
        <v>146.76064880000001</v>
      </c>
      <c r="I1244">
        <v>56</v>
      </c>
      <c r="J1244">
        <v>230</v>
      </c>
      <c r="K1244">
        <v>53.8</v>
      </c>
      <c r="L1244">
        <v>38</v>
      </c>
      <c r="M1244">
        <v>74</v>
      </c>
      <c r="N1244">
        <v>3.69</v>
      </c>
      <c r="O1244">
        <v>57</v>
      </c>
      <c r="P1244">
        <v>0.1</v>
      </c>
      <c r="Q1244">
        <v>3129.2249219999999</v>
      </c>
      <c r="R1244">
        <v>2839433</v>
      </c>
      <c r="S1244">
        <v>5.4</v>
      </c>
      <c r="T1244">
        <v>5.0999999999999996</v>
      </c>
      <c r="U1244">
        <v>0.63600000000000001</v>
      </c>
      <c r="V1244">
        <v>10.199999999999999</v>
      </c>
      <c r="W1244" t="e">
        <f ca="1">Data_Completeness(LifeExpectancyData[[#This Row],[Life expectancy]:[Schooling]])</f>
        <v>#NAME?</v>
      </c>
    </row>
    <row r="1245" spans="1:23" x14ac:dyDescent="0.25">
      <c r="A1245" t="s">
        <v>723</v>
      </c>
      <c r="B1245">
        <v>2006</v>
      </c>
      <c r="C1245" t="s">
        <v>643</v>
      </c>
      <c r="D1245">
        <v>64.7</v>
      </c>
      <c r="E1245">
        <v>249</v>
      </c>
      <c r="F1245">
        <v>31</v>
      </c>
      <c r="G1245">
        <v>0.03</v>
      </c>
      <c r="H1245">
        <v>75.25799773</v>
      </c>
      <c r="I1245">
        <v>59</v>
      </c>
      <c r="J1245">
        <v>474</v>
      </c>
      <c r="K1245">
        <v>53.2</v>
      </c>
      <c r="L1245">
        <v>38</v>
      </c>
      <c r="M1245">
        <v>63</v>
      </c>
      <c r="N1245">
        <v>3</v>
      </c>
      <c r="O1245">
        <v>59</v>
      </c>
      <c r="P1245">
        <v>0.1</v>
      </c>
      <c r="Q1245">
        <v>2351.8124290000001</v>
      </c>
      <c r="R1245">
        <v>27697912</v>
      </c>
      <c r="S1245">
        <v>5.4</v>
      </c>
      <c r="T1245">
        <v>5.0999999999999996</v>
      </c>
      <c r="U1245">
        <v>0.63100000000000001</v>
      </c>
      <c r="V1245">
        <v>10.199999999999999</v>
      </c>
      <c r="W1245" t="e">
        <f ca="1">Data_Completeness(LifeExpectancyData[[#This Row],[Life expectancy]:[Schooling]])</f>
        <v>#NAME?</v>
      </c>
    </row>
    <row r="1246" spans="1:23" x14ac:dyDescent="0.25">
      <c r="A1246" t="s">
        <v>723</v>
      </c>
      <c r="B1246">
        <v>2005</v>
      </c>
      <c r="C1246" t="s">
        <v>643</v>
      </c>
      <c r="D1246">
        <v>66.8</v>
      </c>
      <c r="E1246">
        <v>29</v>
      </c>
      <c r="F1246">
        <v>31</v>
      </c>
      <c r="G1246">
        <v>0.18</v>
      </c>
      <c r="H1246">
        <v>59.188451520000001</v>
      </c>
      <c r="I1246">
        <v>65</v>
      </c>
      <c r="J1246">
        <v>908</v>
      </c>
      <c r="K1246">
        <v>52.5</v>
      </c>
      <c r="L1246">
        <v>37</v>
      </c>
      <c r="M1246">
        <v>69</v>
      </c>
      <c r="N1246">
        <v>4.13</v>
      </c>
      <c r="O1246">
        <v>65</v>
      </c>
      <c r="P1246">
        <v>0.1</v>
      </c>
      <c r="Q1246">
        <v>1849.6391100000001</v>
      </c>
      <c r="R1246">
        <v>278426</v>
      </c>
      <c r="S1246">
        <v>5.4</v>
      </c>
      <c r="T1246">
        <v>5.2</v>
      </c>
      <c r="U1246">
        <v>0.628</v>
      </c>
      <c r="V1246">
        <v>10.1</v>
      </c>
      <c r="W1246" t="e">
        <f ca="1">Data_Completeness(LifeExpectancyData[[#This Row],[Life expectancy]:[Schooling]])</f>
        <v>#NAME?</v>
      </c>
    </row>
    <row r="1247" spans="1:23" x14ac:dyDescent="0.25">
      <c r="A1247" t="s">
        <v>723</v>
      </c>
      <c r="B1247">
        <v>2004</v>
      </c>
      <c r="C1247" t="s">
        <v>643</v>
      </c>
      <c r="D1247">
        <v>67.2</v>
      </c>
      <c r="E1247">
        <v>21</v>
      </c>
      <c r="F1247">
        <v>30</v>
      </c>
      <c r="G1247">
        <v>0.32</v>
      </c>
      <c r="H1247">
        <v>44.120596460000002</v>
      </c>
      <c r="I1247">
        <v>62</v>
      </c>
      <c r="J1247">
        <v>9081</v>
      </c>
      <c r="K1247">
        <v>51.9</v>
      </c>
      <c r="L1247">
        <v>37</v>
      </c>
      <c r="M1247">
        <v>69</v>
      </c>
      <c r="N1247">
        <v>5.61</v>
      </c>
      <c r="O1247">
        <v>74</v>
      </c>
      <c r="P1247">
        <v>0.1</v>
      </c>
      <c r="Q1247">
        <v>1391.8169230000001</v>
      </c>
      <c r="R1247">
        <v>2631669</v>
      </c>
      <c r="S1247">
        <v>5.4</v>
      </c>
      <c r="T1247">
        <v>5.2</v>
      </c>
      <c r="U1247">
        <v>0.60299999999999998</v>
      </c>
      <c r="V1247">
        <v>9.8000000000000007</v>
      </c>
      <c r="W1247" t="e">
        <f ca="1">Data_Completeness(LifeExpectancyData[[#This Row],[Life expectancy]:[Schooling]])</f>
        <v>#NAME?</v>
      </c>
    </row>
    <row r="1248" spans="1:23" x14ac:dyDescent="0.25">
      <c r="A1248" t="s">
        <v>723</v>
      </c>
      <c r="B1248">
        <v>2003</v>
      </c>
      <c r="C1248" t="s">
        <v>643</v>
      </c>
      <c r="D1248">
        <v>66.5</v>
      </c>
      <c r="E1248">
        <v>213</v>
      </c>
      <c r="F1248">
        <v>30</v>
      </c>
      <c r="G1248">
        <v>7.0000000000000007E-2</v>
      </c>
      <c r="H1248">
        <v>0</v>
      </c>
      <c r="I1248">
        <v>63</v>
      </c>
      <c r="J1248">
        <v>0</v>
      </c>
      <c r="K1248">
        <v>51.3</v>
      </c>
      <c r="L1248">
        <v>37</v>
      </c>
      <c r="M1248">
        <v>73</v>
      </c>
      <c r="N1248">
        <v>4.3600000000000003</v>
      </c>
      <c r="O1248">
        <v>75</v>
      </c>
      <c r="P1248">
        <v>0.1</v>
      </c>
      <c r="R1248">
        <v>25627626</v>
      </c>
      <c r="S1248">
        <v>5.5</v>
      </c>
      <c r="T1248">
        <v>5.2</v>
      </c>
      <c r="U1248">
        <v>0.61599999999999999</v>
      </c>
      <c r="V1248">
        <v>9.4</v>
      </c>
      <c r="W1248" t="e">
        <f ca="1">Data_Completeness(LifeExpectancyData[[#This Row],[Life expectancy]:[Schooling]])</f>
        <v>#NAME?</v>
      </c>
    </row>
    <row r="1249" spans="1:23" x14ac:dyDescent="0.25">
      <c r="A1249" t="s">
        <v>723</v>
      </c>
      <c r="B1249">
        <v>2002</v>
      </c>
      <c r="C1249" t="s">
        <v>643</v>
      </c>
      <c r="D1249">
        <v>74</v>
      </c>
      <c r="E1249">
        <v>14</v>
      </c>
      <c r="F1249">
        <v>30</v>
      </c>
      <c r="G1249">
        <v>0.15</v>
      </c>
      <c r="H1249">
        <v>0</v>
      </c>
      <c r="I1249">
        <v>65</v>
      </c>
      <c r="J1249">
        <v>0</v>
      </c>
      <c r="K1249">
        <v>5.6</v>
      </c>
      <c r="L1249">
        <v>37</v>
      </c>
      <c r="M1249">
        <v>76</v>
      </c>
      <c r="O1249">
        <v>77</v>
      </c>
      <c r="P1249">
        <v>0.1</v>
      </c>
      <c r="R1249">
        <v>24939299</v>
      </c>
      <c r="S1249">
        <v>5.5</v>
      </c>
      <c r="T1249">
        <v>5.3</v>
      </c>
      <c r="U1249">
        <v>0.61399999999999999</v>
      </c>
      <c r="V1249">
        <v>9.1</v>
      </c>
      <c r="W1249" t="e">
        <f ca="1">Data_Completeness(LifeExpectancyData[[#This Row],[Life expectancy]:[Schooling]])</f>
        <v>#NAME?</v>
      </c>
    </row>
    <row r="1250" spans="1:23" x14ac:dyDescent="0.25">
      <c r="A1250" t="s">
        <v>723</v>
      </c>
      <c r="B1250">
        <v>2001</v>
      </c>
      <c r="C1250" t="s">
        <v>643</v>
      </c>
      <c r="D1250">
        <v>72</v>
      </c>
      <c r="E1250">
        <v>142</v>
      </c>
      <c r="F1250">
        <v>30</v>
      </c>
      <c r="G1250">
        <v>0.17</v>
      </c>
      <c r="H1250">
        <v>0</v>
      </c>
      <c r="I1250">
        <v>66</v>
      </c>
      <c r="J1250">
        <v>4088</v>
      </c>
      <c r="K1250">
        <v>5.0999999999999996</v>
      </c>
      <c r="L1250">
        <v>37</v>
      </c>
      <c r="M1250">
        <v>8</v>
      </c>
      <c r="O1250">
        <v>78</v>
      </c>
      <c r="P1250">
        <v>0.1</v>
      </c>
      <c r="R1250">
        <v>24251649</v>
      </c>
      <c r="S1250">
        <v>5.6</v>
      </c>
      <c r="T1250">
        <v>5.3</v>
      </c>
      <c r="U1250">
        <v>0.60699999999999998</v>
      </c>
      <c r="V1250">
        <v>8.6999999999999993</v>
      </c>
      <c r="W1250" t="e">
        <f ca="1">Data_Completeness(LifeExpectancyData[[#This Row],[Life expectancy]:[Schooling]])</f>
        <v>#NAME?</v>
      </c>
    </row>
    <row r="1251" spans="1:23" x14ac:dyDescent="0.25">
      <c r="A1251" t="s">
        <v>723</v>
      </c>
      <c r="B1251">
        <v>2000</v>
      </c>
      <c r="C1251" t="s">
        <v>643</v>
      </c>
      <c r="D1251">
        <v>70</v>
      </c>
      <c r="E1251">
        <v>144</v>
      </c>
      <c r="F1251">
        <v>30</v>
      </c>
      <c r="G1251">
        <v>0.2</v>
      </c>
      <c r="H1251">
        <v>0</v>
      </c>
      <c r="I1251">
        <v>67</v>
      </c>
      <c r="J1251">
        <v>726</v>
      </c>
      <c r="K1251">
        <v>49.5</v>
      </c>
      <c r="L1251">
        <v>37</v>
      </c>
      <c r="M1251">
        <v>83</v>
      </c>
      <c r="O1251">
        <v>8</v>
      </c>
      <c r="P1251">
        <v>0.1</v>
      </c>
      <c r="R1251">
        <v>23565413</v>
      </c>
      <c r="S1251">
        <v>5.6</v>
      </c>
      <c r="T1251">
        <v>5.4</v>
      </c>
      <c r="U1251">
        <v>0.60299999999999998</v>
      </c>
      <c r="V1251">
        <v>8.6</v>
      </c>
      <c r="W1251" t="e">
        <f ca="1">Data_Completeness(LifeExpectancyData[[#This Row],[Life expectancy]:[Schooling]])</f>
        <v>#NAME?</v>
      </c>
    </row>
    <row r="1252" spans="1:23" x14ac:dyDescent="0.25">
      <c r="A1252" t="s">
        <v>724</v>
      </c>
      <c r="B1252">
        <v>2015</v>
      </c>
      <c r="C1252" t="s">
        <v>651</v>
      </c>
      <c r="D1252">
        <v>81.400000000000006</v>
      </c>
      <c r="E1252">
        <v>64</v>
      </c>
      <c r="F1252">
        <v>0</v>
      </c>
      <c r="H1252">
        <v>0</v>
      </c>
      <c r="I1252">
        <v>95</v>
      </c>
      <c r="J1252">
        <v>4</v>
      </c>
      <c r="K1252">
        <v>62.8</v>
      </c>
      <c r="L1252">
        <v>0</v>
      </c>
      <c r="M1252">
        <v>95</v>
      </c>
      <c r="O1252">
        <v>95</v>
      </c>
      <c r="P1252">
        <v>0.1</v>
      </c>
      <c r="Q1252">
        <v>6664.1440000000002</v>
      </c>
      <c r="R1252">
        <v>4676835</v>
      </c>
      <c r="S1252">
        <v>0.3</v>
      </c>
      <c r="T1252">
        <v>0.2</v>
      </c>
      <c r="U1252">
        <v>0.92</v>
      </c>
      <c r="V1252">
        <v>18.600000000000001</v>
      </c>
      <c r="W1252" t="e">
        <f ca="1">Data_Completeness(LifeExpectancyData[[#This Row],[Life expectancy]:[Schooling]])</f>
        <v>#NAME?</v>
      </c>
    </row>
    <row r="1253" spans="1:23" x14ac:dyDescent="0.25">
      <c r="A1253" t="s">
        <v>724</v>
      </c>
      <c r="B1253">
        <v>2014</v>
      </c>
      <c r="C1253" t="s">
        <v>651</v>
      </c>
      <c r="D1253">
        <v>81.2</v>
      </c>
      <c r="E1253">
        <v>66</v>
      </c>
      <c r="F1253">
        <v>0</v>
      </c>
      <c r="G1253">
        <v>10.75</v>
      </c>
      <c r="H1253">
        <v>746.36704529999997</v>
      </c>
      <c r="I1253">
        <v>95</v>
      </c>
      <c r="J1253">
        <v>33</v>
      </c>
      <c r="K1253">
        <v>62.1</v>
      </c>
      <c r="L1253">
        <v>0</v>
      </c>
      <c r="M1253">
        <v>96</v>
      </c>
      <c r="N1253">
        <v>7.78</v>
      </c>
      <c r="O1253">
        <v>96</v>
      </c>
      <c r="P1253">
        <v>0.1</v>
      </c>
      <c r="Q1253">
        <v>5553.3262299999997</v>
      </c>
      <c r="R1253">
        <v>4617225</v>
      </c>
      <c r="S1253">
        <v>0.3</v>
      </c>
      <c r="T1253">
        <v>0.2</v>
      </c>
      <c r="U1253">
        <v>0.91</v>
      </c>
      <c r="V1253">
        <v>18.600000000000001</v>
      </c>
      <c r="W1253" t="e">
        <f ca="1">Data_Completeness(LifeExpectancyData[[#This Row],[Life expectancy]:[Schooling]])</f>
        <v>#NAME?</v>
      </c>
    </row>
    <row r="1254" spans="1:23" x14ac:dyDescent="0.25">
      <c r="A1254" t="s">
        <v>724</v>
      </c>
      <c r="B1254">
        <v>2013</v>
      </c>
      <c r="C1254" t="s">
        <v>651</v>
      </c>
      <c r="D1254">
        <v>81</v>
      </c>
      <c r="E1254">
        <v>67</v>
      </c>
      <c r="F1254">
        <v>0</v>
      </c>
      <c r="G1254">
        <v>10.49</v>
      </c>
      <c r="H1254">
        <v>703.55273320000003</v>
      </c>
      <c r="I1254">
        <v>95</v>
      </c>
      <c r="J1254">
        <v>51</v>
      </c>
      <c r="K1254">
        <v>61.3</v>
      </c>
      <c r="L1254">
        <v>0</v>
      </c>
      <c r="M1254">
        <v>96</v>
      </c>
      <c r="N1254">
        <v>8.1</v>
      </c>
      <c r="O1254">
        <v>96</v>
      </c>
      <c r="P1254">
        <v>0.1</v>
      </c>
      <c r="Q1254">
        <v>5234.7673599999998</v>
      </c>
      <c r="R1254">
        <v>4598294</v>
      </c>
      <c r="S1254">
        <v>0.3</v>
      </c>
      <c r="T1254">
        <v>0.2</v>
      </c>
      <c r="U1254">
        <v>0.90200000000000002</v>
      </c>
      <c r="V1254">
        <v>18.600000000000001</v>
      </c>
      <c r="W1254" t="e">
        <f ca="1">Data_Completeness(LifeExpectancyData[[#This Row],[Life expectancy]:[Schooling]])</f>
        <v>#NAME?</v>
      </c>
    </row>
    <row r="1255" spans="1:23" x14ac:dyDescent="0.25">
      <c r="A1255" t="s">
        <v>724</v>
      </c>
      <c r="B1255">
        <v>2012</v>
      </c>
      <c r="C1255" t="s">
        <v>651</v>
      </c>
      <c r="D1255">
        <v>85</v>
      </c>
      <c r="E1255">
        <v>69</v>
      </c>
      <c r="F1255">
        <v>0</v>
      </c>
      <c r="G1255">
        <v>11.49</v>
      </c>
      <c r="H1255">
        <v>6616.6951250000002</v>
      </c>
      <c r="I1255">
        <v>95</v>
      </c>
      <c r="J1255">
        <v>107</v>
      </c>
      <c r="K1255">
        <v>6.5</v>
      </c>
      <c r="L1255">
        <v>0</v>
      </c>
      <c r="M1255">
        <v>95</v>
      </c>
      <c r="N1255">
        <v>8.32</v>
      </c>
      <c r="O1255">
        <v>95</v>
      </c>
      <c r="P1255">
        <v>0.1</v>
      </c>
      <c r="Q1255">
        <v>49231.362540000002</v>
      </c>
      <c r="R1255">
        <v>4586897</v>
      </c>
      <c r="S1255">
        <v>0.3</v>
      </c>
      <c r="T1255">
        <v>0.2</v>
      </c>
      <c r="U1255">
        <v>0.89500000000000002</v>
      </c>
      <c r="V1255">
        <v>18.5</v>
      </c>
      <c r="W1255" t="e">
        <f ca="1">Data_Completeness(LifeExpectancyData[[#This Row],[Life expectancy]:[Schooling]])</f>
        <v>#NAME?</v>
      </c>
    </row>
    <row r="1256" spans="1:23" x14ac:dyDescent="0.25">
      <c r="A1256" t="s">
        <v>724</v>
      </c>
      <c r="B1256">
        <v>2011</v>
      </c>
      <c r="C1256" t="s">
        <v>651</v>
      </c>
      <c r="D1256">
        <v>84</v>
      </c>
      <c r="E1256">
        <v>7</v>
      </c>
      <c r="F1256">
        <v>0</v>
      </c>
      <c r="G1256">
        <v>11.72</v>
      </c>
      <c r="H1256">
        <v>6386.9543700000004</v>
      </c>
      <c r="I1256">
        <v>95</v>
      </c>
      <c r="J1256">
        <v>285</v>
      </c>
      <c r="K1256">
        <v>59.7</v>
      </c>
      <c r="L1256">
        <v>0</v>
      </c>
      <c r="M1256">
        <v>95</v>
      </c>
      <c r="N1256">
        <v>8.15</v>
      </c>
      <c r="O1256">
        <v>95</v>
      </c>
      <c r="P1256">
        <v>0.1</v>
      </c>
      <c r="Q1256">
        <v>52567.525679999999</v>
      </c>
      <c r="R1256">
        <v>4576794</v>
      </c>
      <c r="S1256">
        <v>0.3</v>
      </c>
      <c r="T1256">
        <v>0.2</v>
      </c>
      <c r="U1256">
        <v>0.90900000000000003</v>
      </c>
      <c r="V1256">
        <v>18.5</v>
      </c>
      <c r="W1256" t="e">
        <f ca="1">Data_Completeness(LifeExpectancyData[[#This Row],[Life expectancy]:[Schooling]])</f>
        <v>#NAME?</v>
      </c>
    </row>
    <row r="1257" spans="1:23" x14ac:dyDescent="0.25">
      <c r="A1257" t="s">
        <v>724</v>
      </c>
      <c r="B1257">
        <v>2010</v>
      </c>
      <c r="C1257" t="s">
        <v>651</v>
      </c>
      <c r="D1257">
        <v>86</v>
      </c>
      <c r="E1257">
        <v>68</v>
      </c>
      <c r="F1257">
        <v>0</v>
      </c>
      <c r="G1257">
        <v>11.88</v>
      </c>
      <c r="H1257">
        <v>4509.2348030000003</v>
      </c>
      <c r="I1257">
        <v>46</v>
      </c>
      <c r="J1257">
        <v>443</v>
      </c>
      <c r="K1257">
        <v>58.9</v>
      </c>
      <c r="L1257">
        <v>0</v>
      </c>
      <c r="M1257">
        <v>94</v>
      </c>
      <c r="N1257">
        <v>8.76</v>
      </c>
      <c r="O1257">
        <v>94</v>
      </c>
      <c r="P1257">
        <v>0.1</v>
      </c>
      <c r="Q1257">
        <v>48538.587760000002</v>
      </c>
      <c r="R1257">
        <v>456155</v>
      </c>
      <c r="S1257">
        <v>0.3</v>
      </c>
      <c r="T1257">
        <v>0.2</v>
      </c>
      <c r="U1257">
        <v>0.90700000000000003</v>
      </c>
      <c r="V1257">
        <v>18.2</v>
      </c>
      <c r="W1257" t="e">
        <f ca="1">Data_Completeness(LifeExpectancyData[[#This Row],[Life expectancy]:[Schooling]])</f>
        <v>#NAME?</v>
      </c>
    </row>
    <row r="1258" spans="1:23" x14ac:dyDescent="0.25">
      <c r="A1258" t="s">
        <v>724</v>
      </c>
      <c r="B1258">
        <v>2009</v>
      </c>
      <c r="C1258" t="s">
        <v>651</v>
      </c>
      <c r="D1258">
        <v>79.7</v>
      </c>
      <c r="E1258">
        <v>77</v>
      </c>
      <c r="F1258">
        <v>0</v>
      </c>
      <c r="G1258">
        <v>11.41</v>
      </c>
      <c r="H1258">
        <v>7620.8234560000001</v>
      </c>
      <c r="J1258">
        <v>164</v>
      </c>
      <c r="K1258">
        <v>58.2</v>
      </c>
      <c r="L1258">
        <v>0</v>
      </c>
      <c r="M1258">
        <v>94</v>
      </c>
      <c r="N1258">
        <v>9.5299999999999994</v>
      </c>
      <c r="O1258">
        <v>94</v>
      </c>
      <c r="P1258">
        <v>0.1</v>
      </c>
      <c r="Q1258">
        <v>51983.788919999999</v>
      </c>
      <c r="R1258">
        <v>4535375</v>
      </c>
      <c r="S1258">
        <v>0.3</v>
      </c>
      <c r="T1258">
        <v>0.2</v>
      </c>
      <c r="U1258">
        <v>0.90900000000000003</v>
      </c>
      <c r="V1258">
        <v>17.899999999999999</v>
      </c>
      <c r="W1258" t="e">
        <f ca="1">Data_Completeness(LifeExpectancyData[[#This Row],[Life expectancy]:[Schooling]])</f>
        <v>#NAME?</v>
      </c>
    </row>
    <row r="1259" spans="1:23" x14ac:dyDescent="0.25">
      <c r="A1259" t="s">
        <v>724</v>
      </c>
      <c r="B1259">
        <v>2008</v>
      </c>
      <c r="C1259" t="s">
        <v>651</v>
      </c>
      <c r="D1259">
        <v>79.8</v>
      </c>
      <c r="E1259">
        <v>75</v>
      </c>
      <c r="F1259">
        <v>0</v>
      </c>
      <c r="G1259">
        <v>12.66</v>
      </c>
      <c r="H1259">
        <v>9528.2305739999993</v>
      </c>
      <c r="J1259">
        <v>57</v>
      </c>
      <c r="K1259">
        <v>57.4</v>
      </c>
      <c r="L1259">
        <v>0</v>
      </c>
      <c r="M1259">
        <v>93</v>
      </c>
      <c r="N1259">
        <v>8.64</v>
      </c>
      <c r="O1259">
        <v>93</v>
      </c>
      <c r="P1259">
        <v>0.1</v>
      </c>
      <c r="Q1259">
        <v>61235.415000000001</v>
      </c>
      <c r="R1259">
        <v>4489544</v>
      </c>
      <c r="S1259">
        <v>0.3</v>
      </c>
      <c r="T1259">
        <v>0.2</v>
      </c>
      <c r="U1259">
        <v>0.90800000000000003</v>
      </c>
      <c r="V1259">
        <v>17.899999999999999</v>
      </c>
      <c r="W1259" t="e">
        <f ca="1">Data_Completeness(LifeExpectancyData[[#This Row],[Life expectancy]:[Schooling]])</f>
        <v>#NAME?</v>
      </c>
    </row>
    <row r="1260" spans="1:23" x14ac:dyDescent="0.25">
      <c r="A1260" t="s">
        <v>724</v>
      </c>
      <c r="B1260">
        <v>2007</v>
      </c>
      <c r="C1260" t="s">
        <v>651</v>
      </c>
      <c r="D1260">
        <v>79.5</v>
      </c>
      <c r="E1260">
        <v>75</v>
      </c>
      <c r="F1260">
        <v>0</v>
      </c>
      <c r="G1260">
        <v>13.59</v>
      </c>
      <c r="H1260">
        <v>9797.5526609999997</v>
      </c>
      <c r="J1260">
        <v>64</v>
      </c>
      <c r="K1260">
        <v>56.6</v>
      </c>
      <c r="L1260">
        <v>0</v>
      </c>
      <c r="M1260">
        <v>92</v>
      </c>
      <c r="N1260">
        <v>7.57</v>
      </c>
      <c r="O1260">
        <v>92</v>
      </c>
      <c r="P1260">
        <v>0.1</v>
      </c>
      <c r="Q1260">
        <v>61388.174570000003</v>
      </c>
      <c r="R1260">
        <v>4398942</v>
      </c>
      <c r="S1260">
        <v>0.3</v>
      </c>
      <c r="T1260">
        <v>0.2</v>
      </c>
      <c r="U1260">
        <v>0.90200000000000002</v>
      </c>
      <c r="V1260">
        <v>17.600000000000001</v>
      </c>
      <c r="W1260" t="e">
        <f ca="1">Data_Completeness(LifeExpectancyData[[#This Row],[Life expectancy]:[Schooling]])</f>
        <v>#NAME?</v>
      </c>
    </row>
    <row r="1261" spans="1:23" x14ac:dyDescent="0.25">
      <c r="A1261" t="s">
        <v>724</v>
      </c>
      <c r="B1261">
        <v>2006</v>
      </c>
      <c r="C1261" t="s">
        <v>651</v>
      </c>
      <c r="D1261">
        <v>79</v>
      </c>
      <c r="E1261">
        <v>78</v>
      </c>
      <c r="F1261">
        <v>0</v>
      </c>
      <c r="G1261">
        <v>13.44</v>
      </c>
      <c r="H1261">
        <v>9126.9311780000007</v>
      </c>
      <c r="J1261">
        <v>87</v>
      </c>
      <c r="K1261">
        <v>55.8</v>
      </c>
      <c r="L1261">
        <v>0</v>
      </c>
      <c r="M1261">
        <v>91</v>
      </c>
      <c r="N1261">
        <v>7.22</v>
      </c>
      <c r="O1261">
        <v>91</v>
      </c>
      <c r="P1261">
        <v>0.1</v>
      </c>
      <c r="Q1261">
        <v>54326.971299999997</v>
      </c>
      <c r="R1261">
        <v>4273591</v>
      </c>
      <c r="S1261">
        <v>0.3</v>
      </c>
      <c r="T1261">
        <v>0.2</v>
      </c>
      <c r="U1261">
        <v>0.89600000000000002</v>
      </c>
      <c r="V1261">
        <v>17.600000000000001</v>
      </c>
      <c r="W1261" t="e">
        <f ca="1">Data_Completeness(LifeExpectancyData[[#This Row],[Life expectancy]:[Schooling]])</f>
        <v>#NAME?</v>
      </c>
    </row>
    <row r="1262" spans="1:23" x14ac:dyDescent="0.25">
      <c r="A1262" t="s">
        <v>724</v>
      </c>
      <c r="B1262">
        <v>2005</v>
      </c>
      <c r="C1262" t="s">
        <v>651</v>
      </c>
      <c r="D1262">
        <v>78.7</v>
      </c>
      <c r="E1262">
        <v>78</v>
      </c>
      <c r="F1262">
        <v>0</v>
      </c>
      <c r="G1262">
        <v>13.31</v>
      </c>
      <c r="H1262">
        <v>973.681333</v>
      </c>
      <c r="J1262">
        <v>95</v>
      </c>
      <c r="K1262">
        <v>55.1</v>
      </c>
      <c r="L1262">
        <v>0</v>
      </c>
      <c r="M1262">
        <v>9</v>
      </c>
      <c r="N1262">
        <v>7.27</v>
      </c>
      <c r="O1262">
        <v>9</v>
      </c>
      <c r="P1262">
        <v>0.1</v>
      </c>
      <c r="Q1262">
        <v>5886.8278899999996</v>
      </c>
      <c r="R1262">
        <v>4159914</v>
      </c>
      <c r="S1262">
        <v>0.3</v>
      </c>
      <c r="T1262">
        <v>0.2</v>
      </c>
      <c r="U1262">
        <v>0.88900000000000001</v>
      </c>
      <c r="V1262">
        <v>17.5</v>
      </c>
      <c r="W1262" t="e">
        <f ca="1">Data_Completeness(LifeExpectancyData[[#This Row],[Life expectancy]:[Schooling]])</f>
        <v>#NAME?</v>
      </c>
    </row>
    <row r="1263" spans="1:23" x14ac:dyDescent="0.25">
      <c r="A1263" t="s">
        <v>724</v>
      </c>
      <c r="B1263">
        <v>2004</v>
      </c>
      <c r="C1263" t="s">
        <v>651</v>
      </c>
      <c r="D1263">
        <v>78.3</v>
      </c>
      <c r="E1263">
        <v>82</v>
      </c>
      <c r="F1263">
        <v>0</v>
      </c>
      <c r="G1263">
        <v>13.32</v>
      </c>
      <c r="H1263">
        <v>8040.2204439999996</v>
      </c>
      <c r="J1263">
        <v>334</v>
      </c>
      <c r="K1263">
        <v>54.4</v>
      </c>
      <c r="L1263">
        <v>0</v>
      </c>
      <c r="M1263">
        <v>89</v>
      </c>
      <c r="N1263">
        <v>7.34</v>
      </c>
      <c r="O1263">
        <v>89</v>
      </c>
      <c r="P1263">
        <v>0.1</v>
      </c>
      <c r="Q1263">
        <v>47631.637699999999</v>
      </c>
      <c r="R1263">
        <v>47262</v>
      </c>
      <c r="S1263">
        <v>0.3</v>
      </c>
      <c r="T1263">
        <v>0.2</v>
      </c>
      <c r="U1263">
        <v>0.88</v>
      </c>
      <c r="V1263">
        <v>17.100000000000001</v>
      </c>
      <c r="W1263" t="e">
        <f ca="1">Data_Completeness(LifeExpectancyData[[#This Row],[Life expectancy]:[Schooling]])</f>
        <v>#NAME?</v>
      </c>
    </row>
    <row r="1264" spans="1:23" x14ac:dyDescent="0.25">
      <c r="A1264" t="s">
        <v>724</v>
      </c>
      <c r="B1264">
        <v>2003</v>
      </c>
      <c r="C1264" t="s">
        <v>651</v>
      </c>
      <c r="D1264">
        <v>78</v>
      </c>
      <c r="E1264">
        <v>82</v>
      </c>
      <c r="F1264">
        <v>0</v>
      </c>
      <c r="G1264">
        <v>13.24</v>
      </c>
      <c r="H1264">
        <v>675.21347249999997</v>
      </c>
      <c r="J1264">
        <v>584</v>
      </c>
      <c r="K1264">
        <v>53.6</v>
      </c>
      <c r="L1264">
        <v>0</v>
      </c>
      <c r="M1264">
        <v>86</v>
      </c>
      <c r="N1264">
        <v>7.5</v>
      </c>
      <c r="O1264">
        <v>86</v>
      </c>
      <c r="P1264">
        <v>0.1</v>
      </c>
      <c r="Q1264">
        <v>4117.1553199999998</v>
      </c>
      <c r="R1264">
        <v>3996521</v>
      </c>
      <c r="S1264">
        <v>0.3</v>
      </c>
      <c r="T1264">
        <v>0.2</v>
      </c>
      <c r="U1264">
        <v>0.87</v>
      </c>
      <c r="V1264">
        <v>16.8</v>
      </c>
      <c r="W1264" t="e">
        <f ca="1">Data_Completeness(LifeExpectancyData[[#This Row],[Life expectancy]:[Schooling]])</f>
        <v>#NAME?</v>
      </c>
    </row>
    <row r="1265" spans="1:23" x14ac:dyDescent="0.25">
      <c r="A1265" t="s">
        <v>724</v>
      </c>
      <c r="B1265">
        <v>2002</v>
      </c>
      <c r="C1265" t="s">
        <v>651</v>
      </c>
      <c r="D1265">
        <v>77.400000000000006</v>
      </c>
      <c r="E1265">
        <v>88</v>
      </c>
      <c r="F1265">
        <v>0</v>
      </c>
      <c r="G1265">
        <v>14.17</v>
      </c>
      <c r="H1265">
        <v>5092.3838139999998</v>
      </c>
      <c r="J1265">
        <v>243</v>
      </c>
      <c r="K1265">
        <v>52.9</v>
      </c>
      <c r="L1265">
        <v>0</v>
      </c>
      <c r="M1265">
        <v>83</v>
      </c>
      <c r="N1265">
        <v>6.85</v>
      </c>
      <c r="O1265">
        <v>83</v>
      </c>
      <c r="P1265">
        <v>0.1</v>
      </c>
      <c r="Q1265">
        <v>32539.1937</v>
      </c>
      <c r="R1265">
        <v>3931947</v>
      </c>
      <c r="S1265">
        <v>0.3</v>
      </c>
      <c r="T1265">
        <v>0.3</v>
      </c>
      <c r="U1265">
        <v>0.86199999999999999</v>
      </c>
      <c r="V1265">
        <v>16.5</v>
      </c>
      <c r="W1265" t="e">
        <f ca="1">Data_Completeness(LifeExpectancyData[[#This Row],[Life expectancy]:[Schooling]])</f>
        <v>#NAME?</v>
      </c>
    </row>
    <row r="1266" spans="1:23" x14ac:dyDescent="0.25">
      <c r="A1266" t="s">
        <v>724</v>
      </c>
      <c r="B1266">
        <v>2001</v>
      </c>
      <c r="C1266" t="s">
        <v>651</v>
      </c>
      <c r="D1266">
        <v>77</v>
      </c>
      <c r="E1266">
        <v>89</v>
      </c>
      <c r="F1266">
        <v>0</v>
      </c>
      <c r="G1266">
        <v>14.27</v>
      </c>
      <c r="H1266">
        <v>4264.5792030000002</v>
      </c>
      <c r="J1266">
        <v>241</v>
      </c>
      <c r="K1266">
        <v>52.2</v>
      </c>
      <c r="L1266">
        <v>0</v>
      </c>
      <c r="M1266">
        <v>84</v>
      </c>
      <c r="N1266">
        <v>6.6</v>
      </c>
      <c r="O1266">
        <v>84</v>
      </c>
      <c r="P1266">
        <v>0.1</v>
      </c>
      <c r="Q1266">
        <v>28223.55528</v>
      </c>
      <c r="R1266">
        <v>3866243</v>
      </c>
      <c r="S1266">
        <v>0.3</v>
      </c>
      <c r="T1266">
        <v>0.3</v>
      </c>
      <c r="U1266">
        <v>0.85699999999999998</v>
      </c>
      <c r="V1266">
        <v>16.399999999999999</v>
      </c>
      <c r="W1266" t="e">
        <f ca="1">Data_Completeness(LifeExpectancyData[[#This Row],[Life expectancy]:[Schooling]])</f>
        <v>#NAME?</v>
      </c>
    </row>
    <row r="1267" spans="1:23" x14ac:dyDescent="0.25">
      <c r="A1267" t="s">
        <v>724</v>
      </c>
      <c r="B1267">
        <v>2000</v>
      </c>
      <c r="C1267" t="s">
        <v>651</v>
      </c>
      <c r="D1267">
        <v>76.400000000000006</v>
      </c>
      <c r="E1267">
        <v>94</v>
      </c>
      <c r="F1267">
        <v>0</v>
      </c>
      <c r="G1267">
        <v>14.07</v>
      </c>
      <c r="H1267">
        <v>3794.581463</v>
      </c>
      <c r="J1267">
        <v>0</v>
      </c>
      <c r="K1267">
        <v>51.5</v>
      </c>
      <c r="L1267">
        <v>0</v>
      </c>
      <c r="M1267">
        <v>86</v>
      </c>
      <c r="N1267">
        <v>6.3</v>
      </c>
      <c r="O1267">
        <v>86</v>
      </c>
      <c r="P1267">
        <v>0.1</v>
      </c>
      <c r="Q1267">
        <v>26241.918829999999</v>
      </c>
      <c r="R1267">
        <v>385174</v>
      </c>
      <c r="S1267">
        <v>0.3</v>
      </c>
      <c r="T1267">
        <v>0.3</v>
      </c>
      <c r="U1267">
        <v>0.84799999999999998</v>
      </c>
      <c r="V1267">
        <v>16.2</v>
      </c>
      <c r="W1267" t="e">
        <f ca="1">Data_Completeness(LifeExpectancyData[[#This Row],[Life expectancy]:[Schooling]])</f>
        <v>#NAME?</v>
      </c>
    </row>
    <row r="1268" spans="1:23" x14ac:dyDescent="0.25">
      <c r="A1268" t="s">
        <v>725</v>
      </c>
      <c r="B1268">
        <v>2015</v>
      </c>
      <c r="C1268" t="s">
        <v>643</v>
      </c>
      <c r="D1268">
        <v>82.5</v>
      </c>
      <c r="E1268">
        <v>58</v>
      </c>
      <c r="F1268">
        <v>0</v>
      </c>
      <c r="H1268">
        <v>0</v>
      </c>
      <c r="I1268">
        <v>96</v>
      </c>
      <c r="J1268">
        <v>80</v>
      </c>
      <c r="K1268">
        <v>64.900000000000006</v>
      </c>
      <c r="L1268">
        <v>1</v>
      </c>
      <c r="M1268">
        <v>95</v>
      </c>
      <c r="O1268">
        <v>95</v>
      </c>
      <c r="P1268">
        <v>0.1</v>
      </c>
      <c r="Q1268">
        <v>35729.372530000001</v>
      </c>
      <c r="R1268">
        <v>8381</v>
      </c>
      <c r="S1268">
        <v>1.2</v>
      </c>
      <c r="T1268">
        <v>1.1000000000000001</v>
      </c>
      <c r="U1268">
        <v>0.89800000000000002</v>
      </c>
      <c r="V1268">
        <v>16</v>
      </c>
      <c r="W1268" t="e">
        <f ca="1">Data_Completeness(LifeExpectancyData[[#This Row],[Life expectancy]:[Schooling]])</f>
        <v>#NAME?</v>
      </c>
    </row>
    <row r="1269" spans="1:23" x14ac:dyDescent="0.25">
      <c r="A1269" t="s">
        <v>725</v>
      </c>
      <c r="B1269">
        <v>2014</v>
      </c>
      <c r="C1269" t="s">
        <v>643</v>
      </c>
      <c r="D1269">
        <v>82.2</v>
      </c>
      <c r="E1269">
        <v>6</v>
      </c>
      <c r="F1269">
        <v>1</v>
      </c>
      <c r="G1269">
        <v>2.62</v>
      </c>
      <c r="H1269">
        <v>4348.3353100000004</v>
      </c>
      <c r="I1269">
        <v>97</v>
      </c>
      <c r="J1269">
        <v>6</v>
      </c>
      <c r="K1269">
        <v>64.599999999999994</v>
      </c>
      <c r="L1269">
        <v>1</v>
      </c>
      <c r="M1269">
        <v>95</v>
      </c>
      <c r="N1269">
        <v>7.81</v>
      </c>
      <c r="O1269">
        <v>95</v>
      </c>
      <c r="P1269">
        <v>0.1</v>
      </c>
      <c r="Q1269">
        <v>37582.846239999999</v>
      </c>
      <c r="R1269">
        <v>82157</v>
      </c>
      <c r="S1269">
        <v>1.2</v>
      </c>
      <c r="T1269">
        <v>1.1000000000000001</v>
      </c>
      <c r="U1269">
        <v>0.89500000000000002</v>
      </c>
      <c r="V1269">
        <v>16</v>
      </c>
      <c r="W1269" t="e">
        <f ca="1">Data_Completeness(LifeExpectancyData[[#This Row],[Life expectancy]:[Schooling]])</f>
        <v>#NAME?</v>
      </c>
    </row>
    <row r="1270" spans="1:23" x14ac:dyDescent="0.25">
      <c r="A1270" t="s">
        <v>725</v>
      </c>
      <c r="B1270">
        <v>2013</v>
      </c>
      <c r="C1270" t="s">
        <v>643</v>
      </c>
      <c r="D1270">
        <v>82.1</v>
      </c>
      <c r="E1270">
        <v>61</v>
      </c>
      <c r="F1270">
        <v>1</v>
      </c>
      <c r="G1270">
        <v>2.69</v>
      </c>
      <c r="H1270">
        <v>4279.8955120000001</v>
      </c>
      <c r="I1270">
        <v>97</v>
      </c>
      <c r="J1270">
        <v>50</v>
      </c>
      <c r="K1270">
        <v>64.2</v>
      </c>
      <c r="L1270">
        <v>1</v>
      </c>
      <c r="M1270">
        <v>96</v>
      </c>
      <c r="N1270">
        <v>7.89</v>
      </c>
      <c r="O1270">
        <v>96</v>
      </c>
      <c r="P1270">
        <v>0.1</v>
      </c>
      <c r="Q1270">
        <v>36393.669320000001</v>
      </c>
      <c r="R1270">
        <v>8595</v>
      </c>
      <c r="S1270">
        <v>1.2</v>
      </c>
      <c r="T1270">
        <v>1.1000000000000001</v>
      </c>
      <c r="U1270">
        <v>0.89100000000000001</v>
      </c>
      <c r="V1270">
        <v>15.9</v>
      </c>
      <c r="W1270" t="e">
        <f ca="1">Data_Completeness(LifeExpectancyData[[#This Row],[Life expectancy]:[Schooling]])</f>
        <v>#NAME?</v>
      </c>
    </row>
    <row r="1271" spans="1:23" x14ac:dyDescent="0.25">
      <c r="A1271" t="s">
        <v>725</v>
      </c>
      <c r="B1271">
        <v>2012</v>
      </c>
      <c r="C1271" t="s">
        <v>643</v>
      </c>
      <c r="D1271">
        <v>81.8</v>
      </c>
      <c r="E1271">
        <v>6</v>
      </c>
      <c r="F1271">
        <v>1</v>
      </c>
      <c r="G1271">
        <v>2.78</v>
      </c>
      <c r="H1271">
        <v>3830.1845870000002</v>
      </c>
      <c r="I1271">
        <v>97</v>
      </c>
      <c r="J1271">
        <v>211</v>
      </c>
      <c r="K1271">
        <v>63.8</v>
      </c>
      <c r="L1271">
        <v>1</v>
      </c>
      <c r="M1271">
        <v>94</v>
      </c>
      <c r="N1271">
        <v>7.73</v>
      </c>
      <c r="O1271">
        <v>94</v>
      </c>
      <c r="P1271">
        <v>0.1</v>
      </c>
      <c r="Q1271">
        <v>32569.596829999999</v>
      </c>
      <c r="R1271">
        <v>7915</v>
      </c>
      <c r="S1271">
        <v>1.2</v>
      </c>
      <c r="T1271">
        <v>1.1000000000000001</v>
      </c>
      <c r="U1271">
        <v>0.88900000000000001</v>
      </c>
      <c r="V1271">
        <v>15.9</v>
      </c>
      <c r="W1271" t="e">
        <f ca="1">Data_Completeness(LifeExpectancyData[[#This Row],[Life expectancy]:[Schooling]])</f>
        <v>#NAME?</v>
      </c>
    </row>
    <row r="1272" spans="1:23" x14ac:dyDescent="0.25">
      <c r="A1272" t="s">
        <v>725</v>
      </c>
      <c r="B1272">
        <v>2011</v>
      </c>
      <c r="C1272" t="s">
        <v>643</v>
      </c>
      <c r="D1272">
        <v>81.8</v>
      </c>
      <c r="E1272">
        <v>61</v>
      </c>
      <c r="F1272">
        <v>1</v>
      </c>
      <c r="G1272">
        <v>2.67</v>
      </c>
      <c r="H1272">
        <v>3793.1616239999998</v>
      </c>
      <c r="I1272">
        <v>98</v>
      </c>
      <c r="J1272">
        <v>70</v>
      </c>
      <c r="K1272">
        <v>63.4</v>
      </c>
      <c r="L1272">
        <v>1</v>
      </c>
      <c r="M1272">
        <v>94</v>
      </c>
      <c r="N1272">
        <v>7.39</v>
      </c>
      <c r="O1272">
        <v>94</v>
      </c>
      <c r="P1272">
        <v>0.1</v>
      </c>
      <c r="Q1272">
        <v>33657.157270000003</v>
      </c>
      <c r="R1272">
        <v>77658</v>
      </c>
      <c r="S1272">
        <v>1.2</v>
      </c>
      <c r="T1272">
        <v>1.1000000000000001</v>
      </c>
      <c r="U1272">
        <v>0.88300000000000001</v>
      </c>
      <c r="V1272">
        <v>15.8</v>
      </c>
      <c r="W1272" t="e">
        <f ca="1">Data_Completeness(LifeExpectancyData[[#This Row],[Life expectancy]:[Schooling]])</f>
        <v>#NAME?</v>
      </c>
    </row>
    <row r="1273" spans="1:23" x14ac:dyDescent="0.25">
      <c r="A1273" t="s">
        <v>725</v>
      </c>
      <c r="B1273">
        <v>2010</v>
      </c>
      <c r="C1273" t="s">
        <v>643</v>
      </c>
      <c r="D1273">
        <v>81.7</v>
      </c>
      <c r="E1273">
        <v>61</v>
      </c>
      <c r="F1273">
        <v>1</v>
      </c>
      <c r="G1273">
        <v>2.63</v>
      </c>
      <c r="H1273">
        <v>409.4109292</v>
      </c>
      <c r="I1273">
        <v>97</v>
      </c>
      <c r="J1273">
        <v>23</v>
      </c>
      <c r="K1273">
        <v>63</v>
      </c>
      <c r="L1273">
        <v>1</v>
      </c>
      <c r="M1273">
        <v>95</v>
      </c>
      <c r="N1273">
        <v>7.36</v>
      </c>
      <c r="O1273">
        <v>95</v>
      </c>
      <c r="P1273">
        <v>0.1</v>
      </c>
      <c r="Q1273">
        <v>3661.9940000000001</v>
      </c>
      <c r="R1273">
        <v>76236</v>
      </c>
      <c r="S1273">
        <v>1.2</v>
      </c>
      <c r="T1273">
        <v>1.1000000000000001</v>
      </c>
      <c r="U1273">
        <v>0.878</v>
      </c>
      <c r="V1273">
        <v>15.7</v>
      </c>
      <c r="W1273" t="e">
        <f ca="1">Data_Completeness(LifeExpectancyData[[#This Row],[Life expectancy]:[Schooling]])</f>
        <v>#NAME?</v>
      </c>
    </row>
    <row r="1274" spans="1:23" x14ac:dyDescent="0.25">
      <c r="A1274" t="s">
        <v>725</v>
      </c>
      <c r="B1274">
        <v>2009</v>
      </c>
      <c r="C1274" t="s">
        <v>643</v>
      </c>
      <c r="D1274">
        <v>81.5</v>
      </c>
      <c r="E1274">
        <v>63</v>
      </c>
      <c r="F1274">
        <v>1</v>
      </c>
      <c r="G1274">
        <v>2.5499999999999998</v>
      </c>
      <c r="H1274">
        <v>508.66454379999999</v>
      </c>
      <c r="I1274">
        <v>98</v>
      </c>
      <c r="J1274">
        <v>5</v>
      </c>
      <c r="K1274">
        <v>62.6</v>
      </c>
      <c r="L1274">
        <v>1</v>
      </c>
      <c r="M1274">
        <v>96</v>
      </c>
      <c r="N1274">
        <v>7.46</v>
      </c>
      <c r="O1274">
        <v>96</v>
      </c>
      <c r="P1274">
        <v>0.1</v>
      </c>
      <c r="Q1274">
        <v>27795.87671</v>
      </c>
      <c r="R1274">
        <v>74856</v>
      </c>
      <c r="S1274">
        <v>1.2</v>
      </c>
      <c r="T1274">
        <v>1.1000000000000001</v>
      </c>
      <c r="U1274">
        <v>0.876</v>
      </c>
      <c r="V1274">
        <v>15.6</v>
      </c>
      <c r="W1274" t="e">
        <f ca="1">Data_Completeness(LifeExpectancyData[[#This Row],[Life expectancy]:[Schooling]])</f>
        <v>#NAME?</v>
      </c>
    </row>
    <row r="1275" spans="1:23" x14ac:dyDescent="0.25">
      <c r="A1275" t="s">
        <v>725</v>
      </c>
      <c r="B1275">
        <v>2008</v>
      </c>
      <c r="C1275" t="s">
        <v>643</v>
      </c>
      <c r="D1275">
        <v>81</v>
      </c>
      <c r="E1275">
        <v>65</v>
      </c>
      <c r="F1275">
        <v>1</v>
      </c>
      <c r="G1275">
        <v>2.4700000000000002</v>
      </c>
      <c r="H1275">
        <v>471.5533294</v>
      </c>
      <c r="I1275">
        <v>99</v>
      </c>
      <c r="J1275">
        <v>931</v>
      </c>
      <c r="K1275">
        <v>62.1</v>
      </c>
      <c r="L1275">
        <v>1</v>
      </c>
      <c r="M1275">
        <v>94</v>
      </c>
      <c r="N1275">
        <v>7.33</v>
      </c>
      <c r="O1275">
        <v>94</v>
      </c>
      <c r="P1275">
        <v>0.1</v>
      </c>
      <c r="Q1275">
        <v>29657.4421</v>
      </c>
      <c r="R1275">
        <v>7388</v>
      </c>
      <c r="S1275">
        <v>1.1000000000000001</v>
      </c>
      <c r="T1275">
        <v>1.1000000000000001</v>
      </c>
      <c r="U1275">
        <v>0.877</v>
      </c>
      <c r="V1275">
        <v>15.8</v>
      </c>
      <c r="W1275" t="e">
        <f ca="1">Data_Completeness(LifeExpectancyData[[#This Row],[Life expectancy]:[Schooling]])</f>
        <v>#NAME?</v>
      </c>
    </row>
    <row r="1276" spans="1:23" x14ac:dyDescent="0.25">
      <c r="A1276" t="s">
        <v>725</v>
      </c>
      <c r="B1276">
        <v>2007</v>
      </c>
      <c r="C1276" t="s">
        <v>643</v>
      </c>
      <c r="D1276">
        <v>84</v>
      </c>
      <c r="E1276">
        <v>68</v>
      </c>
      <c r="F1276">
        <v>1</v>
      </c>
      <c r="G1276">
        <v>2.33</v>
      </c>
      <c r="H1276">
        <v>4.3451015999999996</v>
      </c>
      <c r="I1276">
        <v>99</v>
      </c>
      <c r="J1276">
        <v>539</v>
      </c>
      <c r="K1276">
        <v>61.6</v>
      </c>
      <c r="L1276">
        <v>1</v>
      </c>
      <c r="M1276">
        <v>95</v>
      </c>
      <c r="N1276">
        <v>7.37</v>
      </c>
      <c r="O1276">
        <v>95</v>
      </c>
      <c r="P1276">
        <v>0.1</v>
      </c>
      <c r="Q1276">
        <v>258.637</v>
      </c>
      <c r="R1276">
        <v>7181</v>
      </c>
      <c r="S1276">
        <v>1.1000000000000001</v>
      </c>
      <c r="T1276">
        <v>1.1000000000000001</v>
      </c>
      <c r="U1276">
        <v>0.872</v>
      </c>
      <c r="V1276">
        <v>15.7</v>
      </c>
      <c r="W1276" t="e">
        <f ca="1">Data_Completeness(LifeExpectancyData[[#This Row],[Life expectancy]:[Schooling]])</f>
        <v>#NAME?</v>
      </c>
    </row>
    <row r="1277" spans="1:23" x14ac:dyDescent="0.25">
      <c r="A1277" t="s">
        <v>725</v>
      </c>
      <c r="B1277">
        <v>2006</v>
      </c>
      <c r="C1277" t="s">
        <v>643</v>
      </c>
      <c r="D1277">
        <v>84</v>
      </c>
      <c r="E1277">
        <v>68</v>
      </c>
      <c r="F1277">
        <v>1</v>
      </c>
      <c r="G1277">
        <v>2.23</v>
      </c>
      <c r="H1277">
        <v>33.586206570000002</v>
      </c>
      <c r="I1277">
        <v>96</v>
      </c>
      <c r="J1277">
        <v>9</v>
      </c>
      <c r="K1277">
        <v>61.1</v>
      </c>
      <c r="L1277">
        <v>1</v>
      </c>
      <c r="M1277">
        <v>94</v>
      </c>
      <c r="N1277">
        <v>7.38</v>
      </c>
      <c r="O1277">
        <v>95</v>
      </c>
      <c r="P1277">
        <v>0.1</v>
      </c>
      <c r="Q1277">
        <v>2195.1768999999999</v>
      </c>
      <c r="R1277">
        <v>7537</v>
      </c>
      <c r="S1277">
        <v>1.1000000000000001</v>
      </c>
      <c r="T1277">
        <v>1.1000000000000001</v>
      </c>
      <c r="U1277">
        <v>0.87</v>
      </c>
      <c r="V1277">
        <v>15.7</v>
      </c>
      <c r="W1277" t="e">
        <f ca="1">Data_Completeness(LifeExpectancyData[[#This Row],[Life expectancy]:[Schooling]])</f>
        <v>#NAME?</v>
      </c>
    </row>
    <row r="1278" spans="1:23" x14ac:dyDescent="0.25">
      <c r="A1278" t="s">
        <v>725</v>
      </c>
      <c r="B1278">
        <v>2005</v>
      </c>
      <c r="C1278" t="s">
        <v>643</v>
      </c>
      <c r="D1278">
        <v>80</v>
      </c>
      <c r="E1278">
        <v>71</v>
      </c>
      <c r="F1278">
        <v>1</v>
      </c>
      <c r="G1278">
        <v>2.41</v>
      </c>
      <c r="H1278">
        <v>250.9343317</v>
      </c>
      <c r="I1278">
        <v>96</v>
      </c>
      <c r="J1278">
        <v>2</v>
      </c>
      <c r="K1278">
        <v>6.6</v>
      </c>
      <c r="L1278">
        <v>1</v>
      </c>
      <c r="M1278">
        <v>95</v>
      </c>
      <c r="N1278">
        <v>7.44</v>
      </c>
      <c r="O1278">
        <v>93</v>
      </c>
      <c r="P1278">
        <v>0.1</v>
      </c>
      <c r="Q1278">
        <v>2611.17931</v>
      </c>
      <c r="R1278">
        <v>6931</v>
      </c>
      <c r="S1278">
        <v>1.1000000000000001</v>
      </c>
      <c r="T1278">
        <v>1.1000000000000001</v>
      </c>
      <c r="U1278">
        <v>0.86599999999999999</v>
      </c>
      <c r="V1278">
        <v>15.8</v>
      </c>
      <c r="W1278" t="e">
        <f ca="1">Data_Completeness(LifeExpectancyData[[#This Row],[Life expectancy]:[Schooling]])</f>
        <v>#NAME?</v>
      </c>
    </row>
    <row r="1279" spans="1:23" x14ac:dyDescent="0.25">
      <c r="A1279" t="s">
        <v>725</v>
      </c>
      <c r="B1279">
        <v>2004</v>
      </c>
      <c r="C1279" t="s">
        <v>643</v>
      </c>
      <c r="D1279">
        <v>81</v>
      </c>
      <c r="E1279">
        <v>69</v>
      </c>
      <c r="F1279">
        <v>1</v>
      </c>
      <c r="G1279">
        <v>2.23</v>
      </c>
      <c r="H1279">
        <v>1895.3427919999999</v>
      </c>
      <c r="I1279">
        <v>99</v>
      </c>
      <c r="J1279">
        <v>116</v>
      </c>
      <c r="K1279">
        <v>6.1</v>
      </c>
      <c r="L1279">
        <v>1</v>
      </c>
      <c r="M1279">
        <v>95</v>
      </c>
      <c r="N1279">
        <v>7.35</v>
      </c>
      <c r="O1279">
        <v>95</v>
      </c>
      <c r="P1279">
        <v>0.1</v>
      </c>
      <c r="Q1279">
        <v>19888.171999999999</v>
      </c>
      <c r="R1279">
        <v>689</v>
      </c>
      <c r="S1279">
        <v>1.1000000000000001</v>
      </c>
      <c r="T1279">
        <v>1.1000000000000001</v>
      </c>
      <c r="U1279">
        <v>0.86299999999999999</v>
      </c>
      <c r="V1279">
        <v>15.9</v>
      </c>
      <c r="W1279" t="e">
        <f ca="1">Data_Completeness(LifeExpectancyData[[#This Row],[Life expectancy]:[Schooling]])</f>
        <v>#NAME?</v>
      </c>
    </row>
    <row r="1280" spans="1:23" x14ac:dyDescent="0.25">
      <c r="A1280" t="s">
        <v>725</v>
      </c>
      <c r="B1280">
        <v>2003</v>
      </c>
      <c r="C1280" t="s">
        <v>643</v>
      </c>
      <c r="D1280">
        <v>79.7</v>
      </c>
      <c r="E1280">
        <v>71</v>
      </c>
      <c r="F1280">
        <v>1</v>
      </c>
      <c r="G1280">
        <v>2.3199999999999998</v>
      </c>
      <c r="H1280">
        <v>1731.7557469999999</v>
      </c>
      <c r="I1280">
        <v>98</v>
      </c>
      <c r="J1280">
        <v>124</v>
      </c>
      <c r="K1280">
        <v>59.6</v>
      </c>
      <c r="L1280">
        <v>1</v>
      </c>
      <c r="M1280">
        <v>93</v>
      </c>
      <c r="N1280">
        <v>7.44</v>
      </c>
      <c r="O1280">
        <v>93</v>
      </c>
      <c r="P1280">
        <v>0.1</v>
      </c>
      <c r="Q1280">
        <v>18946.99942</v>
      </c>
      <c r="R1280">
        <v>66897</v>
      </c>
      <c r="S1280">
        <v>1.1000000000000001</v>
      </c>
      <c r="T1280">
        <v>1.1000000000000001</v>
      </c>
      <c r="U1280">
        <v>0.86299999999999999</v>
      </c>
      <c r="V1280">
        <v>16</v>
      </c>
      <c r="W1280" t="e">
        <f ca="1">Data_Completeness(LifeExpectancyData[[#This Row],[Life expectancy]:[Schooling]])</f>
        <v>#NAME?</v>
      </c>
    </row>
    <row r="1281" spans="1:23" x14ac:dyDescent="0.25">
      <c r="A1281" t="s">
        <v>725</v>
      </c>
      <c r="B1281">
        <v>2002</v>
      </c>
      <c r="C1281" t="s">
        <v>643</v>
      </c>
      <c r="D1281">
        <v>79.3</v>
      </c>
      <c r="E1281">
        <v>74</v>
      </c>
      <c r="F1281">
        <v>1</v>
      </c>
      <c r="G1281">
        <v>2.4700000000000002</v>
      </c>
      <c r="H1281">
        <v>1701.1957870000001</v>
      </c>
      <c r="I1281">
        <v>98</v>
      </c>
      <c r="J1281">
        <v>2</v>
      </c>
      <c r="K1281">
        <v>59.2</v>
      </c>
      <c r="L1281">
        <v>1</v>
      </c>
      <c r="M1281">
        <v>91</v>
      </c>
      <c r="N1281">
        <v>7.49</v>
      </c>
      <c r="O1281">
        <v>9</v>
      </c>
      <c r="P1281">
        <v>0.1</v>
      </c>
      <c r="Q1281">
        <v>18431.15696</v>
      </c>
      <c r="R1281">
        <v>657</v>
      </c>
      <c r="S1281">
        <v>1.1000000000000001</v>
      </c>
      <c r="T1281">
        <v>1.1000000000000001</v>
      </c>
      <c r="U1281">
        <v>0.85499999999999998</v>
      </c>
      <c r="V1281">
        <v>15.3</v>
      </c>
      <c r="W1281" t="e">
        <f ca="1">Data_Completeness(LifeExpectancyData[[#This Row],[Life expectancy]:[Schooling]])</f>
        <v>#NAME?</v>
      </c>
    </row>
    <row r="1282" spans="1:23" x14ac:dyDescent="0.25">
      <c r="A1282" t="s">
        <v>725</v>
      </c>
      <c r="B1282">
        <v>2001</v>
      </c>
      <c r="C1282" t="s">
        <v>643</v>
      </c>
      <c r="D1282">
        <v>79.3</v>
      </c>
      <c r="E1282">
        <v>74</v>
      </c>
      <c r="F1282">
        <v>1</v>
      </c>
      <c r="G1282">
        <v>2.5299999999999998</v>
      </c>
      <c r="H1282">
        <v>22.273326180000002</v>
      </c>
      <c r="I1282">
        <v>96</v>
      </c>
      <c r="J1282">
        <v>19</v>
      </c>
      <c r="K1282">
        <v>58.7</v>
      </c>
      <c r="L1282">
        <v>1</v>
      </c>
      <c r="M1282">
        <v>93</v>
      </c>
      <c r="N1282">
        <v>7.61</v>
      </c>
      <c r="O1282">
        <v>92</v>
      </c>
      <c r="P1282">
        <v>0.1</v>
      </c>
      <c r="Q1282">
        <v>236.19646</v>
      </c>
      <c r="R1282">
        <v>6439</v>
      </c>
      <c r="S1282">
        <v>1.1000000000000001</v>
      </c>
      <c r="T1282">
        <v>1.1000000000000001</v>
      </c>
      <c r="U1282">
        <v>0.85</v>
      </c>
      <c r="V1282">
        <v>15.1</v>
      </c>
      <c r="W1282" t="e">
        <f ca="1">Data_Completeness(LifeExpectancyData[[#This Row],[Life expectancy]:[Schooling]])</f>
        <v>#NAME?</v>
      </c>
    </row>
    <row r="1283" spans="1:23" x14ac:dyDescent="0.25">
      <c r="A1283" t="s">
        <v>725</v>
      </c>
      <c r="B1283">
        <v>2000</v>
      </c>
      <c r="C1283" t="s">
        <v>643</v>
      </c>
      <c r="D1283">
        <v>78.900000000000006</v>
      </c>
      <c r="E1283">
        <v>76</v>
      </c>
      <c r="F1283">
        <v>1</v>
      </c>
      <c r="G1283">
        <v>2.5299999999999998</v>
      </c>
      <c r="H1283">
        <v>199.9341033</v>
      </c>
      <c r="I1283">
        <v>98</v>
      </c>
      <c r="J1283">
        <v>36</v>
      </c>
      <c r="K1283">
        <v>58.3</v>
      </c>
      <c r="L1283">
        <v>1</v>
      </c>
      <c r="M1283">
        <v>93</v>
      </c>
      <c r="N1283">
        <v>7.13</v>
      </c>
      <c r="O1283">
        <v>93</v>
      </c>
      <c r="P1283">
        <v>0.1</v>
      </c>
      <c r="Q1283">
        <v>2152.1432</v>
      </c>
      <c r="R1283">
        <v>6289</v>
      </c>
      <c r="S1283">
        <v>1.1000000000000001</v>
      </c>
      <c r="T1283">
        <v>1.1000000000000001</v>
      </c>
      <c r="U1283">
        <v>0.84499999999999997</v>
      </c>
      <c r="V1283">
        <v>15.2</v>
      </c>
      <c r="W1283" t="e">
        <f ca="1">Data_Completeness(LifeExpectancyData[[#This Row],[Life expectancy]:[Schooling]])</f>
        <v>#NAME?</v>
      </c>
    </row>
    <row r="1284" spans="1:23" x14ac:dyDescent="0.25">
      <c r="A1284" t="s">
        <v>726</v>
      </c>
      <c r="B1284">
        <v>2015</v>
      </c>
      <c r="C1284" t="s">
        <v>651</v>
      </c>
      <c r="D1284">
        <v>82.7</v>
      </c>
      <c r="E1284">
        <v>56</v>
      </c>
      <c r="F1284">
        <v>1</v>
      </c>
      <c r="H1284">
        <v>0</v>
      </c>
      <c r="I1284">
        <v>93</v>
      </c>
      <c r="J1284">
        <v>159</v>
      </c>
      <c r="K1284">
        <v>63.6</v>
      </c>
      <c r="L1284">
        <v>2</v>
      </c>
      <c r="M1284">
        <v>93</v>
      </c>
      <c r="O1284">
        <v>93</v>
      </c>
      <c r="P1284">
        <v>0.1</v>
      </c>
      <c r="Q1284">
        <v>349.14755000000002</v>
      </c>
      <c r="R1284">
        <v>673582</v>
      </c>
      <c r="S1284">
        <v>0.6</v>
      </c>
      <c r="T1284">
        <v>0.6</v>
      </c>
      <c r="U1284">
        <v>0.88100000000000001</v>
      </c>
      <c r="V1284">
        <v>16.3</v>
      </c>
      <c r="W1284" t="e">
        <f ca="1">Data_Completeness(LifeExpectancyData[[#This Row],[Life expectancy]:[Schooling]])</f>
        <v>#NAME?</v>
      </c>
    </row>
    <row r="1285" spans="1:23" x14ac:dyDescent="0.25">
      <c r="A1285" t="s">
        <v>726</v>
      </c>
      <c r="B1285">
        <v>2014</v>
      </c>
      <c r="C1285" t="s">
        <v>651</v>
      </c>
      <c r="D1285">
        <v>82.5</v>
      </c>
      <c r="E1285">
        <v>57</v>
      </c>
      <c r="F1285">
        <v>2</v>
      </c>
      <c r="G1285">
        <v>7.56</v>
      </c>
      <c r="H1285">
        <v>4831.6447959999996</v>
      </c>
      <c r="I1285">
        <v>95</v>
      </c>
      <c r="J1285">
        <v>0</v>
      </c>
      <c r="K1285">
        <v>63.1</v>
      </c>
      <c r="L1285">
        <v>2</v>
      </c>
      <c r="M1285">
        <v>95</v>
      </c>
      <c r="N1285">
        <v>9.25</v>
      </c>
      <c r="O1285">
        <v>95</v>
      </c>
      <c r="P1285">
        <v>0.1</v>
      </c>
      <c r="Q1285">
        <v>35396.66517</v>
      </c>
      <c r="R1285">
        <v>678914</v>
      </c>
      <c r="S1285">
        <v>0.6</v>
      </c>
      <c r="T1285">
        <v>0.6</v>
      </c>
      <c r="U1285">
        <v>0.877</v>
      </c>
      <c r="V1285">
        <v>16.3</v>
      </c>
      <c r="W1285" t="e">
        <f ca="1">Data_Completeness(LifeExpectancyData[[#This Row],[Life expectancy]:[Schooling]])</f>
        <v>#NAME?</v>
      </c>
    </row>
    <row r="1286" spans="1:23" x14ac:dyDescent="0.25">
      <c r="A1286" t="s">
        <v>726</v>
      </c>
      <c r="B1286">
        <v>2013</v>
      </c>
      <c r="C1286" t="s">
        <v>651</v>
      </c>
      <c r="D1286">
        <v>82.3</v>
      </c>
      <c r="E1286">
        <v>58</v>
      </c>
      <c r="F1286">
        <v>2</v>
      </c>
      <c r="G1286">
        <v>7.35</v>
      </c>
      <c r="H1286">
        <v>483.19168439999999</v>
      </c>
      <c r="I1286">
        <v>96</v>
      </c>
      <c r="J1286">
        <v>0</v>
      </c>
      <c r="K1286">
        <v>62.6</v>
      </c>
      <c r="L1286">
        <v>2</v>
      </c>
      <c r="M1286">
        <v>96</v>
      </c>
      <c r="N1286">
        <v>9.2200000000000006</v>
      </c>
      <c r="O1286">
        <v>96</v>
      </c>
      <c r="P1286">
        <v>0.1</v>
      </c>
      <c r="Q1286">
        <v>3537.27441</v>
      </c>
      <c r="R1286">
        <v>6233948</v>
      </c>
      <c r="S1286">
        <v>0.5</v>
      </c>
      <c r="T1286">
        <v>0.6</v>
      </c>
      <c r="U1286">
        <v>0.876</v>
      </c>
      <c r="V1286">
        <v>16.5</v>
      </c>
      <c r="W1286" t="e">
        <f ca="1">Data_Completeness(LifeExpectancyData[[#This Row],[Life expectancy]:[Schooling]])</f>
        <v>#NAME?</v>
      </c>
    </row>
    <row r="1287" spans="1:23" x14ac:dyDescent="0.25">
      <c r="A1287" t="s">
        <v>726</v>
      </c>
      <c r="B1287">
        <v>2012</v>
      </c>
      <c r="C1287" t="s">
        <v>651</v>
      </c>
      <c r="D1287">
        <v>82</v>
      </c>
      <c r="E1287">
        <v>6</v>
      </c>
      <c r="F1287">
        <v>2</v>
      </c>
      <c r="G1287">
        <v>7.49</v>
      </c>
      <c r="H1287">
        <v>4793.9049240000004</v>
      </c>
      <c r="I1287">
        <v>96</v>
      </c>
      <c r="J1287">
        <v>376</v>
      </c>
      <c r="K1287">
        <v>62.1</v>
      </c>
      <c r="L1287">
        <v>2</v>
      </c>
      <c r="M1287">
        <v>96</v>
      </c>
      <c r="N1287">
        <v>9.2799999999999994</v>
      </c>
      <c r="O1287">
        <v>97</v>
      </c>
      <c r="P1287">
        <v>0.1</v>
      </c>
      <c r="Q1287">
        <v>34814.124360000002</v>
      </c>
      <c r="R1287">
        <v>59539717</v>
      </c>
      <c r="S1287">
        <v>0.5</v>
      </c>
      <c r="T1287">
        <v>0.6</v>
      </c>
      <c r="U1287">
        <v>0.877</v>
      </c>
      <c r="V1287">
        <v>16.600000000000001</v>
      </c>
      <c r="W1287" t="e">
        <f ca="1">Data_Completeness(LifeExpectancyData[[#This Row],[Life expectancy]:[Schooling]])</f>
        <v>#NAME?</v>
      </c>
    </row>
    <row r="1288" spans="1:23" x14ac:dyDescent="0.25">
      <c r="A1288" t="s">
        <v>726</v>
      </c>
      <c r="B1288">
        <v>2011</v>
      </c>
      <c r="C1288" t="s">
        <v>651</v>
      </c>
      <c r="D1288">
        <v>82</v>
      </c>
      <c r="E1288">
        <v>6</v>
      </c>
      <c r="F1288">
        <v>2</v>
      </c>
      <c r="G1288">
        <v>6.98</v>
      </c>
      <c r="H1288">
        <v>5439.691769</v>
      </c>
      <c r="I1288">
        <v>96</v>
      </c>
      <c r="J1288">
        <v>5189</v>
      </c>
      <c r="K1288">
        <v>61.5</v>
      </c>
      <c r="L1288">
        <v>2</v>
      </c>
      <c r="M1288">
        <v>96</v>
      </c>
      <c r="N1288">
        <v>9.27</v>
      </c>
      <c r="O1288">
        <v>96</v>
      </c>
      <c r="P1288">
        <v>0.1</v>
      </c>
      <c r="Q1288">
        <v>38334.68477</v>
      </c>
      <c r="R1288">
        <v>59379449</v>
      </c>
      <c r="S1288">
        <v>0.5</v>
      </c>
      <c r="T1288">
        <v>0.5</v>
      </c>
      <c r="U1288">
        <v>0.872</v>
      </c>
      <c r="V1288">
        <v>16.399999999999999</v>
      </c>
      <c r="W1288" t="e">
        <f ca="1">Data_Completeness(LifeExpectancyData[[#This Row],[Life expectancy]:[Schooling]])</f>
        <v>#NAME?</v>
      </c>
    </row>
    <row r="1289" spans="1:23" x14ac:dyDescent="0.25">
      <c r="A1289" t="s">
        <v>726</v>
      </c>
      <c r="B1289">
        <v>2010</v>
      </c>
      <c r="C1289" t="s">
        <v>651</v>
      </c>
      <c r="D1289">
        <v>81.8</v>
      </c>
      <c r="E1289">
        <v>6</v>
      </c>
      <c r="F1289">
        <v>2</v>
      </c>
      <c r="G1289">
        <v>6.95</v>
      </c>
      <c r="H1289">
        <v>5219.6688020000001</v>
      </c>
      <c r="I1289">
        <v>96</v>
      </c>
      <c r="J1289">
        <v>372</v>
      </c>
      <c r="K1289">
        <v>61</v>
      </c>
      <c r="L1289">
        <v>2</v>
      </c>
      <c r="M1289">
        <v>96</v>
      </c>
      <c r="N1289">
        <v>9.42</v>
      </c>
      <c r="O1289">
        <v>96</v>
      </c>
      <c r="P1289">
        <v>0.1</v>
      </c>
      <c r="Q1289">
        <v>35849.373639999998</v>
      </c>
      <c r="R1289">
        <v>59277417</v>
      </c>
      <c r="S1289">
        <v>0.5</v>
      </c>
      <c r="T1289">
        <v>0.5</v>
      </c>
      <c r="U1289">
        <v>0.86899999999999999</v>
      </c>
      <c r="V1289">
        <v>16.399999999999999</v>
      </c>
      <c r="W1289" t="e">
        <f ca="1">Data_Completeness(LifeExpectancyData[[#This Row],[Life expectancy]:[Schooling]])</f>
        <v>#NAME?</v>
      </c>
    </row>
    <row r="1290" spans="1:23" x14ac:dyDescent="0.25">
      <c r="A1290" t="s">
        <v>726</v>
      </c>
      <c r="B1290">
        <v>2009</v>
      </c>
      <c r="C1290" t="s">
        <v>651</v>
      </c>
      <c r="D1290">
        <v>81.599999999999994</v>
      </c>
      <c r="E1290">
        <v>61</v>
      </c>
      <c r="F1290">
        <v>2</v>
      </c>
      <c r="G1290">
        <v>7.25</v>
      </c>
      <c r="H1290">
        <v>5243.3166380000002</v>
      </c>
      <c r="I1290">
        <v>96</v>
      </c>
      <c r="J1290">
        <v>351</v>
      </c>
      <c r="K1290">
        <v>6.5</v>
      </c>
      <c r="L1290">
        <v>2</v>
      </c>
      <c r="M1290">
        <v>96</v>
      </c>
      <c r="N1290">
        <v>9.41</v>
      </c>
      <c r="O1290">
        <v>96</v>
      </c>
      <c r="P1290">
        <v>0.1</v>
      </c>
      <c r="Q1290">
        <v>36976.845119999998</v>
      </c>
      <c r="R1290">
        <v>5995365</v>
      </c>
      <c r="S1290">
        <v>0.5</v>
      </c>
      <c r="T1290">
        <v>0.5</v>
      </c>
      <c r="U1290">
        <v>0.86799999999999999</v>
      </c>
      <c r="V1290">
        <v>16.3</v>
      </c>
      <c r="W1290" t="e">
        <f ca="1">Data_Completeness(LifeExpectancyData[[#This Row],[Life expectancy]:[Schooling]])</f>
        <v>#NAME?</v>
      </c>
    </row>
    <row r="1291" spans="1:23" x14ac:dyDescent="0.25">
      <c r="A1291" t="s">
        <v>726</v>
      </c>
      <c r="B1291">
        <v>2008</v>
      </c>
      <c r="C1291" t="s">
        <v>651</v>
      </c>
      <c r="D1291">
        <v>81.5</v>
      </c>
      <c r="E1291">
        <v>61</v>
      </c>
      <c r="F1291">
        <v>2</v>
      </c>
      <c r="G1291">
        <v>7.96</v>
      </c>
      <c r="H1291">
        <v>66.378404950000004</v>
      </c>
      <c r="I1291">
        <v>96</v>
      </c>
      <c r="J1291">
        <v>1617</v>
      </c>
      <c r="K1291">
        <v>59.9</v>
      </c>
      <c r="L1291">
        <v>2</v>
      </c>
      <c r="M1291">
        <v>96</v>
      </c>
      <c r="N1291">
        <v>8.89</v>
      </c>
      <c r="O1291">
        <v>96</v>
      </c>
      <c r="P1291">
        <v>0.1</v>
      </c>
      <c r="Q1291">
        <v>464.18464999999998</v>
      </c>
      <c r="R1291">
        <v>58826731</v>
      </c>
      <c r="S1291">
        <v>0.5</v>
      </c>
      <c r="T1291">
        <v>0.5</v>
      </c>
      <c r="U1291">
        <v>0.86599999999999999</v>
      </c>
      <c r="V1291">
        <v>16.3</v>
      </c>
      <c r="W1291" t="e">
        <f ca="1">Data_Completeness(LifeExpectancyData[[#This Row],[Life expectancy]:[Schooling]])</f>
        <v>#NAME?</v>
      </c>
    </row>
    <row r="1292" spans="1:23" x14ac:dyDescent="0.25">
      <c r="A1292" t="s">
        <v>726</v>
      </c>
      <c r="B1292">
        <v>2007</v>
      </c>
      <c r="C1292" t="s">
        <v>651</v>
      </c>
      <c r="D1292">
        <v>81.3</v>
      </c>
      <c r="E1292">
        <v>63</v>
      </c>
      <c r="F1292">
        <v>2</v>
      </c>
      <c r="G1292">
        <v>8.3699999999999992</v>
      </c>
      <c r="H1292">
        <v>5228.8215810000002</v>
      </c>
      <c r="I1292">
        <v>97</v>
      </c>
      <c r="J1292">
        <v>321</v>
      </c>
      <c r="K1292">
        <v>59.4</v>
      </c>
      <c r="L1292">
        <v>2</v>
      </c>
      <c r="M1292">
        <v>97</v>
      </c>
      <c r="N1292">
        <v>8.48</v>
      </c>
      <c r="O1292">
        <v>97</v>
      </c>
      <c r="P1292">
        <v>0.1</v>
      </c>
      <c r="Q1292">
        <v>37698.785730000003</v>
      </c>
      <c r="R1292">
        <v>5843831</v>
      </c>
      <c r="S1292">
        <v>0.5</v>
      </c>
      <c r="T1292">
        <v>0.5</v>
      </c>
      <c r="U1292">
        <v>0.86199999999999999</v>
      </c>
      <c r="V1292">
        <v>16.100000000000001</v>
      </c>
      <c r="W1292" t="e">
        <f ca="1">Data_Completeness(LifeExpectancyData[[#This Row],[Life expectancy]:[Schooling]])</f>
        <v>#NAME?</v>
      </c>
    </row>
    <row r="1293" spans="1:23" x14ac:dyDescent="0.25">
      <c r="A1293" t="s">
        <v>726</v>
      </c>
      <c r="B1293">
        <v>2006</v>
      </c>
      <c r="C1293" t="s">
        <v>651</v>
      </c>
      <c r="D1293">
        <v>81.2</v>
      </c>
      <c r="E1293">
        <v>65</v>
      </c>
      <c r="F1293">
        <v>2</v>
      </c>
      <c r="G1293">
        <v>8.44</v>
      </c>
      <c r="H1293">
        <v>473.19154509999998</v>
      </c>
      <c r="I1293">
        <v>96</v>
      </c>
      <c r="J1293">
        <v>439</v>
      </c>
      <c r="K1293">
        <v>58.8</v>
      </c>
      <c r="L1293">
        <v>2</v>
      </c>
      <c r="M1293">
        <v>97</v>
      </c>
      <c r="N1293">
        <v>8.82</v>
      </c>
      <c r="O1293">
        <v>96</v>
      </c>
      <c r="P1293">
        <v>0.1</v>
      </c>
      <c r="Q1293">
        <v>3341.7482</v>
      </c>
      <c r="R1293">
        <v>58143979</v>
      </c>
      <c r="S1293">
        <v>0.5</v>
      </c>
      <c r="T1293">
        <v>0.5</v>
      </c>
      <c r="U1293">
        <v>0.85599999999999998</v>
      </c>
      <c r="V1293">
        <v>16</v>
      </c>
      <c r="W1293" t="e">
        <f ca="1">Data_Completeness(LifeExpectancyData[[#This Row],[Life expectancy]:[Schooling]])</f>
        <v>#NAME?</v>
      </c>
    </row>
    <row r="1294" spans="1:23" x14ac:dyDescent="0.25">
      <c r="A1294" t="s">
        <v>726</v>
      </c>
      <c r="B1294">
        <v>2005</v>
      </c>
      <c r="C1294" t="s">
        <v>651</v>
      </c>
      <c r="D1294">
        <v>88</v>
      </c>
      <c r="E1294">
        <v>66</v>
      </c>
      <c r="F1294">
        <v>2</v>
      </c>
      <c r="G1294">
        <v>8.65</v>
      </c>
      <c r="H1294">
        <v>4506.2559629999996</v>
      </c>
      <c r="I1294">
        <v>96</v>
      </c>
      <c r="J1294">
        <v>135</v>
      </c>
      <c r="K1294">
        <v>58.2</v>
      </c>
      <c r="L1294">
        <v>2</v>
      </c>
      <c r="M1294">
        <v>97</v>
      </c>
      <c r="N1294">
        <v>8.7100000000000009</v>
      </c>
      <c r="O1294">
        <v>95</v>
      </c>
      <c r="P1294">
        <v>0.1</v>
      </c>
      <c r="Q1294">
        <v>31959.262149999999</v>
      </c>
      <c r="R1294">
        <v>57969484</v>
      </c>
      <c r="S1294">
        <v>0.5</v>
      </c>
      <c r="T1294">
        <v>0.5</v>
      </c>
      <c r="U1294">
        <v>0.85099999999999998</v>
      </c>
      <c r="V1294">
        <v>15.8</v>
      </c>
      <c r="W1294" t="e">
        <f ca="1">Data_Completeness(LifeExpectancyData[[#This Row],[Life expectancy]:[Schooling]])</f>
        <v>#NAME?</v>
      </c>
    </row>
    <row r="1295" spans="1:23" x14ac:dyDescent="0.25">
      <c r="A1295" t="s">
        <v>726</v>
      </c>
      <c r="B1295">
        <v>2004</v>
      </c>
      <c r="C1295" t="s">
        <v>651</v>
      </c>
      <c r="D1295">
        <v>89</v>
      </c>
      <c r="E1295">
        <v>66</v>
      </c>
      <c r="F1295">
        <v>2</v>
      </c>
      <c r="G1295">
        <v>8.98</v>
      </c>
      <c r="H1295">
        <v>4270.914882</v>
      </c>
      <c r="I1295">
        <v>96</v>
      </c>
      <c r="J1295">
        <v>599</v>
      </c>
      <c r="K1295">
        <v>57.6</v>
      </c>
      <c r="L1295">
        <v>3</v>
      </c>
      <c r="M1295">
        <v>97</v>
      </c>
      <c r="N1295">
        <v>8.49</v>
      </c>
      <c r="O1295">
        <v>94</v>
      </c>
      <c r="P1295">
        <v>0.1</v>
      </c>
      <c r="Q1295">
        <v>31174.561180000001</v>
      </c>
      <c r="R1295">
        <v>57685327</v>
      </c>
      <c r="S1295">
        <v>0.5</v>
      </c>
      <c r="T1295">
        <v>0.5</v>
      </c>
      <c r="U1295">
        <v>0.84599999999999997</v>
      </c>
      <c r="V1295">
        <v>15.6</v>
      </c>
      <c r="W1295" t="e">
        <f ca="1">Data_Completeness(LifeExpectancyData[[#This Row],[Life expectancy]:[Schooling]])</f>
        <v>#NAME?</v>
      </c>
    </row>
    <row r="1296" spans="1:23" x14ac:dyDescent="0.25">
      <c r="A1296" t="s">
        <v>726</v>
      </c>
      <c r="B1296">
        <v>2003</v>
      </c>
      <c r="C1296" t="s">
        <v>651</v>
      </c>
      <c r="D1296">
        <v>79.900000000000006</v>
      </c>
      <c r="E1296">
        <v>72</v>
      </c>
      <c r="F1296">
        <v>2</v>
      </c>
      <c r="G1296">
        <v>9.3000000000000007</v>
      </c>
      <c r="H1296">
        <v>3519.258515</v>
      </c>
      <c r="I1296">
        <v>95</v>
      </c>
      <c r="J1296">
        <v>10982</v>
      </c>
      <c r="K1296">
        <v>57</v>
      </c>
      <c r="L1296">
        <v>3</v>
      </c>
      <c r="M1296">
        <v>97</v>
      </c>
      <c r="N1296">
        <v>8.17</v>
      </c>
      <c r="O1296">
        <v>96</v>
      </c>
      <c r="P1296">
        <v>0.1</v>
      </c>
      <c r="Q1296">
        <v>27387.2258</v>
      </c>
      <c r="R1296">
        <v>5731323</v>
      </c>
      <c r="S1296">
        <v>0.5</v>
      </c>
      <c r="T1296">
        <v>0.5</v>
      </c>
      <c r="U1296">
        <v>0.84099999999999997</v>
      </c>
      <c r="V1296">
        <v>15.4</v>
      </c>
      <c r="W1296" t="e">
        <f ca="1">Data_Completeness(LifeExpectancyData[[#This Row],[Life expectancy]:[Schooling]])</f>
        <v>#NAME?</v>
      </c>
    </row>
    <row r="1297" spans="1:23" x14ac:dyDescent="0.25">
      <c r="A1297" t="s">
        <v>726</v>
      </c>
      <c r="B1297">
        <v>2002</v>
      </c>
      <c r="C1297" t="s">
        <v>651</v>
      </c>
      <c r="D1297">
        <v>80</v>
      </c>
      <c r="E1297">
        <v>72</v>
      </c>
      <c r="F1297">
        <v>2</v>
      </c>
      <c r="G1297">
        <v>9.25</v>
      </c>
      <c r="H1297">
        <v>2883.3349109999999</v>
      </c>
      <c r="I1297">
        <v>95</v>
      </c>
      <c r="J1297">
        <v>9385</v>
      </c>
      <c r="K1297">
        <v>56.4</v>
      </c>
      <c r="L1297">
        <v>3</v>
      </c>
      <c r="M1297">
        <v>96</v>
      </c>
      <c r="N1297">
        <v>8.23</v>
      </c>
      <c r="O1297">
        <v>93</v>
      </c>
      <c r="P1297">
        <v>0.1</v>
      </c>
      <c r="Q1297">
        <v>22196.5736</v>
      </c>
      <c r="R1297">
        <v>57597</v>
      </c>
      <c r="S1297">
        <v>0.5</v>
      </c>
      <c r="T1297">
        <v>0.5</v>
      </c>
      <c r="U1297">
        <v>0.83599999999999997</v>
      </c>
      <c r="V1297">
        <v>15.2</v>
      </c>
      <c r="W1297" t="e">
        <f ca="1">Data_Completeness(LifeExpectancyData[[#This Row],[Life expectancy]:[Schooling]])</f>
        <v>#NAME?</v>
      </c>
    </row>
    <row r="1298" spans="1:23" x14ac:dyDescent="0.25">
      <c r="A1298" t="s">
        <v>726</v>
      </c>
      <c r="B1298">
        <v>2001</v>
      </c>
      <c r="C1298" t="s">
        <v>651</v>
      </c>
      <c r="D1298">
        <v>79.8</v>
      </c>
      <c r="E1298">
        <v>75</v>
      </c>
      <c r="F1298">
        <v>2</v>
      </c>
      <c r="G1298">
        <v>9.69</v>
      </c>
      <c r="H1298">
        <v>3.1222302000000002</v>
      </c>
      <c r="I1298">
        <v>95</v>
      </c>
      <c r="J1298">
        <v>0</v>
      </c>
      <c r="K1298">
        <v>55.7</v>
      </c>
      <c r="L1298">
        <v>3</v>
      </c>
      <c r="M1298">
        <v>96</v>
      </c>
      <c r="N1298">
        <v>8.11</v>
      </c>
      <c r="O1298">
        <v>93</v>
      </c>
      <c r="P1298">
        <v>0.1</v>
      </c>
      <c r="Q1298">
        <v>24.818999999999999</v>
      </c>
      <c r="R1298">
        <v>569741</v>
      </c>
      <c r="S1298">
        <v>0.5</v>
      </c>
      <c r="T1298">
        <v>0.5</v>
      </c>
      <c r="U1298">
        <v>0.82799999999999996</v>
      </c>
      <c r="V1298">
        <v>14.9</v>
      </c>
      <c r="W1298" t="e">
        <f ca="1">Data_Completeness(LifeExpectancyData[[#This Row],[Life expectancy]:[Schooling]])</f>
        <v>#NAME?</v>
      </c>
    </row>
    <row r="1299" spans="1:23" x14ac:dyDescent="0.25">
      <c r="A1299" t="s">
        <v>726</v>
      </c>
      <c r="B1299">
        <v>2000</v>
      </c>
      <c r="C1299" t="s">
        <v>651</v>
      </c>
      <c r="D1299">
        <v>79.400000000000006</v>
      </c>
      <c r="E1299">
        <v>77</v>
      </c>
      <c r="F1299">
        <v>3</v>
      </c>
      <c r="G1299">
        <v>9.7799999999999994</v>
      </c>
      <c r="H1299">
        <v>31.505822040000002</v>
      </c>
      <c r="I1299">
        <v>94</v>
      </c>
      <c r="J1299">
        <v>1457</v>
      </c>
      <c r="K1299">
        <v>55</v>
      </c>
      <c r="L1299">
        <v>3</v>
      </c>
      <c r="M1299">
        <v>97</v>
      </c>
      <c r="N1299">
        <v>7.91</v>
      </c>
      <c r="O1299">
        <v>87</v>
      </c>
      <c r="P1299">
        <v>0.1</v>
      </c>
      <c r="Q1299">
        <v>251.24260000000001</v>
      </c>
      <c r="R1299">
        <v>5694218</v>
      </c>
      <c r="S1299">
        <v>0.5</v>
      </c>
      <c r="T1299">
        <v>0.5</v>
      </c>
      <c r="U1299">
        <v>0.82299999999999995</v>
      </c>
      <c r="V1299">
        <v>14.8</v>
      </c>
      <c r="W1299" t="e">
        <f ca="1">Data_Completeness(LifeExpectancyData[[#This Row],[Life expectancy]:[Schooling]])</f>
        <v>#NAME?</v>
      </c>
    </row>
    <row r="1300" spans="1:23" x14ac:dyDescent="0.25">
      <c r="A1300" t="s">
        <v>727</v>
      </c>
      <c r="B1300">
        <v>2015</v>
      </c>
      <c r="C1300" t="s">
        <v>643</v>
      </c>
      <c r="D1300">
        <v>76.2</v>
      </c>
      <c r="E1300">
        <v>125</v>
      </c>
      <c r="F1300">
        <v>1</v>
      </c>
      <c r="H1300">
        <v>0</v>
      </c>
      <c r="I1300">
        <v>91</v>
      </c>
      <c r="J1300">
        <v>0</v>
      </c>
      <c r="K1300">
        <v>54.2</v>
      </c>
      <c r="L1300">
        <v>1</v>
      </c>
      <c r="M1300">
        <v>91</v>
      </c>
      <c r="O1300">
        <v>91</v>
      </c>
      <c r="P1300">
        <v>0.5</v>
      </c>
      <c r="Q1300">
        <v>4965.9898569999996</v>
      </c>
      <c r="R1300">
        <v>2871934</v>
      </c>
      <c r="S1300">
        <v>1.8</v>
      </c>
      <c r="T1300">
        <v>1.7</v>
      </c>
      <c r="U1300">
        <v>0.72899999999999998</v>
      </c>
      <c r="V1300">
        <v>12.8</v>
      </c>
      <c r="W1300" t="e">
        <f ca="1">Data_Completeness(LifeExpectancyData[[#This Row],[Life expectancy]:[Schooling]])</f>
        <v>#NAME?</v>
      </c>
    </row>
    <row r="1301" spans="1:23" x14ac:dyDescent="0.25">
      <c r="A1301" t="s">
        <v>727</v>
      </c>
      <c r="B1301">
        <v>2014</v>
      </c>
      <c r="C1301" t="s">
        <v>643</v>
      </c>
      <c r="D1301">
        <v>75.8</v>
      </c>
      <c r="E1301">
        <v>133</v>
      </c>
      <c r="F1301">
        <v>1</v>
      </c>
      <c r="G1301">
        <v>3.83</v>
      </c>
      <c r="H1301">
        <v>427.30545339999998</v>
      </c>
      <c r="I1301">
        <v>92</v>
      </c>
      <c r="J1301">
        <v>0</v>
      </c>
      <c r="K1301">
        <v>53.5</v>
      </c>
      <c r="L1301">
        <v>1</v>
      </c>
      <c r="M1301">
        <v>93</v>
      </c>
      <c r="N1301">
        <v>5.36</v>
      </c>
      <c r="O1301">
        <v>92</v>
      </c>
      <c r="P1301">
        <v>0.5</v>
      </c>
      <c r="Q1301">
        <v>4855.7437890000001</v>
      </c>
      <c r="R1301">
        <v>286287</v>
      </c>
      <c r="S1301">
        <v>1.8</v>
      </c>
      <c r="T1301">
        <v>1.7</v>
      </c>
      <c r="U1301">
        <v>0.72699999999999998</v>
      </c>
      <c r="V1301">
        <v>12.8</v>
      </c>
      <c r="W1301" t="e">
        <f ca="1">Data_Completeness(LifeExpectancyData[[#This Row],[Life expectancy]:[Schooling]])</f>
        <v>#NAME?</v>
      </c>
    </row>
    <row r="1302" spans="1:23" x14ac:dyDescent="0.25">
      <c r="A1302" t="s">
        <v>727</v>
      </c>
      <c r="B1302">
        <v>2013</v>
      </c>
      <c r="C1302" t="s">
        <v>643</v>
      </c>
      <c r="D1302">
        <v>75.599999999999994</v>
      </c>
      <c r="E1302">
        <v>136</v>
      </c>
      <c r="F1302">
        <v>1</v>
      </c>
      <c r="G1302">
        <v>3.79</v>
      </c>
      <c r="H1302">
        <v>5.4572893340000004</v>
      </c>
      <c r="I1302">
        <v>93</v>
      </c>
      <c r="J1302">
        <v>0</v>
      </c>
      <c r="K1302">
        <v>52.7</v>
      </c>
      <c r="L1302">
        <v>1</v>
      </c>
      <c r="M1302">
        <v>86</v>
      </c>
      <c r="N1302">
        <v>5.91</v>
      </c>
      <c r="O1302">
        <v>93</v>
      </c>
      <c r="P1302">
        <v>0.6</v>
      </c>
      <c r="Q1302">
        <v>56.144952000000004</v>
      </c>
      <c r="R1302">
        <v>285187</v>
      </c>
      <c r="S1302">
        <v>1.8</v>
      </c>
      <c r="T1302">
        <v>1.7</v>
      </c>
      <c r="U1302">
        <v>0.72699999999999998</v>
      </c>
      <c r="V1302">
        <v>12.8</v>
      </c>
      <c r="W1302" t="e">
        <f ca="1">Data_Completeness(LifeExpectancyData[[#This Row],[Life expectancy]:[Schooling]])</f>
        <v>#NAME?</v>
      </c>
    </row>
    <row r="1303" spans="1:23" x14ac:dyDescent="0.25">
      <c r="A1303" t="s">
        <v>727</v>
      </c>
      <c r="B1303">
        <v>2012</v>
      </c>
      <c r="C1303" t="s">
        <v>643</v>
      </c>
      <c r="D1303">
        <v>75.3</v>
      </c>
      <c r="E1303">
        <v>138</v>
      </c>
      <c r="F1303">
        <v>1</v>
      </c>
      <c r="G1303">
        <v>3.65</v>
      </c>
      <c r="H1303">
        <v>37.171087819999997</v>
      </c>
      <c r="I1303">
        <v>96</v>
      </c>
      <c r="J1303">
        <v>0</v>
      </c>
      <c r="K1303">
        <v>52</v>
      </c>
      <c r="L1303">
        <v>1</v>
      </c>
      <c r="M1303">
        <v>96</v>
      </c>
      <c r="N1303">
        <v>5.66</v>
      </c>
      <c r="O1303">
        <v>96</v>
      </c>
      <c r="P1303">
        <v>0.5</v>
      </c>
      <c r="Q1303">
        <v>521.33362999999997</v>
      </c>
      <c r="R1303">
        <v>284992</v>
      </c>
      <c r="S1303">
        <v>1.8</v>
      </c>
      <c r="T1303">
        <v>1.7</v>
      </c>
      <c r="U1303">
        <v>0.72499999999999998</v>
      </c>
      <c r="V1303">
        <v>12.8</v>
      </c>
      <c r="W1303" t="e">
        <f ca="1">Data_Completeness(LifeExpectancyData[[#This Row],[Life expectancy]:[Schooling]])</f>
        <v>#NAME?</v>
      </c>
    </row>
    <row r="1304" spans="1:23" x14ac:dyDescent="0.25">
      <c r="A1304" t="s">
        <v>727</v>
      </c>
      <c r="B1304">
        <v>2011</v>
      </c>
      <c r="C1304" t="s">
        <v>643</v>
      </c>
      <c r="D1304">
        <v>75.2</v>
      </c>
      <c r="E1304">
        <v>139</v>
      </c>
      <c r="F1304">
        <v>1</v>
      </c>
      <c r="G1304">
        <v>3.58</v>
      </c>
      <c r="H1304">
        <v>33.175296860000003</v>
      </c>
      <c r="I1304">
        <v>92</v>
      </c>
      <c r="J1304">
        <v>1</v>
      </c>
      <c r="K1304">
        <v>51.2</v>
      </c>
      <c r="L1304">
        <v>1</v>
      </c>
      <c r="M1304">
        <v>93</v>
      </c>
      <c r="N1304">
        <v>5.21</v>
      </c>
      <c r="O1304">
        <v>92</v>
      </c>
      <c r="P1304">
        <v>0.6</v>
      </c>
      <c r="Q1304">
        <v>513.549487</v>
      </c>
      <c r="R1304">
        <v>2829493</v>
      </c>
      <c r="S1304">
        <v>1.8</v>
      </c>
      <c r="T1304">
        <v>1.7</v>
      </c>
      <c r="U1304">
        <v>0.72199999999999998</v>
      </c>
      <c r="V1304">
        <v>12.8</v>
      </c>
      <c r="W1304" t="e">
        <f ca="1">Data_Completeness(LifeExpectancyData[[#This Row],[Life expectancy]:[Schooling]])</f>
        <v>#NAME?</v>
      </c>
    </row>
    <row r="1305" spans="1:23" x14ac:dyDescent="0.25">
      <c r="A1305" t="s">
        <v>727</v>
      </c>
      <c r="B1305">
        <v>2010</v>
      </c>
      <c r="C1305" t="s">
        <v>643</v>
      </c>
      <c r="D1305">
        <v>75</v>
      </c>
      <c r="E1305">
        <v>138</v>
      </c>
      <c r="F1305">
        <v>1</v>
      </c>
      <c r="G1305">
        <v>3.55</v>
      </c>
      <c r="H1305">
        <v>396.62709749999999</v>
      </c>
      <c r="I1305">
        <v>94</v>
      </c>
      <c r="J1305">
        <v>0</v>
      </c>
      <c r="K1305">
        <v>5.5</v>
      </c>
      <c r="L1305">
        <v>1</v>
      </c>
      <c r="M1305">
        <v>94</v>
      </c>
      <c r="N1305">
        <v>5.3</v>
      </c>
      <c r="O1305">
        <v>94</v>
      </c>
      <c r="P1305">
        <v>0.5</v>
      </c>
      <c r="Q1305">
        <v>4682.7284239999999</v>
      </c>
      <c r="R1305">
        <v>281721</v>
      </c>
      <c r="S1305">
        <v>1.8</v>
      </c>
      <c r="T1305">
        <v>1.7</v>
      </c>
      <c r="U1305">
        <v>0.72099999999999997</v>
      </c>
      <c r="V1305">
        <v>12.7</v>
      </c>
      <c r="W1305" t="e">
        <f ca="1">Data_Completeness(LifeExpectancyData[[#This Row],[Life expectancy]:[Schooling]])</f>
        <v>#NAME?</v>
      </c>
    </row>
    <row r="1306" spans="1:23" x14ac:dyDescent="0.25">
      <c r="A1306" t="s">
        <v>727</v>
      </c>
      <c r="B1306">
        <v>2009</v>
      </c>
      <c r="C1306" t="s">
        <v>643</v>
      </c>
      <c r="D1306">
        <v>74.7</v>
      </c>
      <c r="E1306">
        <v>142</v>
      </c>
      <c r="F1306">
        <v>1</v>
      </c>
      <c r="G1306">
        <v>3.33</v>
      </c>
      <c r="H1306">
        <v>235.70674170000001</v>
      </c>
      <c r="I1306">
        <v>9</v>
      </c>
      <c r="J1306">
        <v>0</v>
      </c>
      <c r="K1306">
        <v>49.7</v>
      </c>
      <c r="L1306">
        <v>1</v>
      </c>
      <c r="M1306">
        <v>9</v>
      </c>
      <c r="N1306">
        <v>5.16</v>
      </c>
      <c r="O1306">
        <v>9</v>
      </c>
      <c r="P1306">
        <v>0.6</v>
      </c>
      <c r="Q1306">
        <v>4293.3832739999998</v>
      </c>
      <c r="R1306">
        <v>28482</v>
      </c>
      <c r="S1306">
        <v>1.9</v>
      </c>
      <c r="T1306">
        <v>1.7</v>
      </c>
      <c r="U1306">
        <v>0.72099999999999997</v>
      </c>
      <c r="V1306">
        <v>12.7</v>
      </c>
      <c r="W1306" t="e">
        <f ca="1">Data_Completeness(LifeExpectancyData[[#This Row],[Life expectancy]:[Schooling]])</f>
        <v>#NAME?</v>
      </c>
    </row>
    <row r="1307" spans="1:23" x14ac:dyDescent="0.25">
      <c r="A1307" t="s">
        <v>727</v>
      </c>
      <c r="B1307">
        <v>2008</v>
      </c>
      <c r="C1307" t="s">
        <v>643</v>
      </c>
      <c r="D1307">
        <v>74.5</v>
      </c>
      <c r="E1307">
        <v>145</v>
      </c>
      <c r="F1307">
        <v>1</v>
      </c>
      <c r="G1307">
        <v>3.51</v>
      </c>
      <c r="H1307">
        <v>31.765758380000001</v>
      </c>
      <c r="I1307">
        <v>92</v>
      </c>
      <c r="J1307">
        <v>2</v>
      </c>
      <c r="K1307">
        <v>48.9</v>
      </c>
      <c r="L1307">
        <v>1</v>
      </c>
      <c r="M1307">
        <v>91</v>
      </c>
      <c r="N1307">
        <v>5.4</v>
      </c>
      <c r="O1307">
        <v>91</v>
      </c>
      <c r="P1307">
        <v>0.4</v>
      </c>
      <c r="Q1307">
        <v>492.49237799999997</v>
      </c>
      <c r="R1307">
        <v>279122</v>
      </c>
      <c r="S1307">
        <v>1.9</v>
      </c>
      <c r="T1307">
        <v>1.7</v>
      </c>
      <c r="U1307">
        <v>0.71799999999999997</v>
      </c>
      <c r="V1307">
        <v>12.6</v>
      </c>
      <c r="W1307" t="e">
        <f ca="1">Data_Completeness(LifeExpectancyData[[#This Row],[Life expectancy]:[Schooling]])</f>
        <v>#NAME?</v>
      </c>
    </row>
    <row r="1308" spans="1:23" x14ac:dyDescent="0.25">
      <c r="A1308" t="s">
        <v>727</v>
      </c>
      <c r="B1308">
        <v>2007</v>
      </c>
      <c r="C1308" t="s">
        <v>643</v>
      </c>
      <c r="D1308">
        <v>74.2</v>
      </c>
      <c r="E1308">
        <v>148</v>
      </c>
      <c r="F1308">
        <v>1</v>
      </c>
      <c r="G1308">
        <v>3.64</v>
      </c>
      <c r="H1308">
        <v>25.623492379999998</v>
      </c>
      <c r="I1308">
        <v>92</v>
      </c>
      <c r="J1308">
        <v>0</v>
      </c>
      <c r="K1308">
        <v>48.1</v>
      </c>
      <c r="L1308">
        <v>1</v>
      </c>
      <c r="M1308">
        <v>94</v>
      </c>
      <c r="N1308">
        <v>4.87</v>
      </c>
      <c r="O1308">
        <v>92</v>
      </c>
      <c r="P1308">
        <v>0.9</v>
      </c>
      <c r="Q1308">
        <v>462.51791300000002</v>
      </c>
      <c r="R1308">
        <v>2775467</v>
      </c>
      <c r="S1308">
        <v>1.9</v>
      </c>
      <c r="T1308">
        <v>1.7</v>
      </c>
      <c r="U1308">
        <v>0.71399999999999997</v>
      </c>
      <c r="V1308">
        <v>12.5</v>
      </c>
      <c r="W1308" t="e">
        <f ca="1">Data_Completeness(LifeExpectancyData[[#This Row],[Life expectancy]:[Schooling]])</f>
        <v>#NAME?</v>
      </c>
    </row>
    <row r="1309" spans="1:23" x14ac:dyDescent="0.25">
      <c r="A1309" t="s">
        <v>727</v>
      </c>
      <c r="B1309">
        <v>2006</v>
      </c>
      <c r="C1309" t="s">
        <v>643</v>
      </c>
      <c r="D1309">
        <v>74</v>
      </c>
      <c r="E1309">
        <v>15</v>
      </c>
      <c r="F1309">
        <v>1</v>
      </c>
      <c r="G1309">
        <v>3.63</v>
      </c>
      <c r="H1309">
        <v>194.092569</v>
      </c>
      <c r="I1309">
        <v>97</v>
      </c>
      <c r="J1309">
        <v>0</v>
      </c>
      <c r="K1309">
        <v>47.2</v>
      </c>
      <c r="L1309">
        <v>1</v>
      </c>
      <c r="M1309">
        <v>99</v>
      </c>
      <c r="N1309">
        <v>4.22</v>
      </c>
      <c r="O1309">
        <v>95</v>
      </c>
      <c r="P1309">
        <v>1.5</v>
      </c>
      <c r="Q1309">
        <v>4313.1682000000001</v>
      </c>
      <c r="R1309">
        <v>276279</v>
      </c>
      <c r="S1309">
        <v>1.9</v>
      </c>
      <c r="T1309">
        <v>1.7</v>
      </c>
      <c r="U1309">
        <v>0.70899999999999996</v>
      </c>
      <c r="V1309">
        <v>12.5</v>
      </c>
      <c r="W1309" t="e">
        <f ca="1">Data_Completeness(LifeExpectancyData[[#This Row],[Life expectancy]:[Schooling]])</f>
        <v>#NAME?</v>
      </c>
    </row>
    <row r="1310" spans="1:23" x14ac:dyDescent="0.25">
      <c r="A1310" t="s">
        <v>727</v>
      </c>
      <c r="B1310">
        <v>2005</v>
      </c>
      <c r="C1310" t="s">
        <v>643</v>
      </c>
      <c r="D1310">
        <v>73.5</v>
      </c>
      <c r="E1310">
        <v>161</v>
      </c>
      <c r="F1310">
        <v>1</v>
      </c>
      <c r="G1310">
        <v>3.59</v>
      </c>
      <c r="H1310">
        <v>16.97511622</v>
      </c>
      <c r="I1310">
        <v>99</v>
      </c>
      <c r="J1310">
        <v>0</v>
      </c>
      <c r="K1310">
        <v>46.3</v>
      </c>
      <c r="L1310">
        <v>1</v>
      </c>
      <c r="M1310">
        <v>99</v>
      </c>
      <c r="N1310">
        <v>4.7</v>
      </c>
      <c r="O1310">
        <v>99</v>
      </c>
      <c r="P1310">
        <v>1.9</v>
      </c>
      <c r="Q1310">
        <v>482.24761999999998</v>
      </c>
      <c r="R1310">
        <v>2744673</v>
      </c>
      <c r="S1310">
        <v>1.9</v>
      </c>
      <c r="T1310">
        <v>1.7</v>
      </c>
      <c r="U1310">
        <v>0.70599999999999996</v>
      </c>
      <c r="V1310">
        <v>12.4</v>
      </c>
      <c r="W1310" t="e">
        <f ca="1">Data_Completeness(LifeExpectancyData[[#This Row],[Life expectancy]:[Schooling]])</f>
        <v>#NAME?</v>
      </c>
    </row>
    <row r="1311" spans="1:23" x14ac:dyDescent="0.25">
      <c r="A1311" t="s">
        <v>727</v>
      </c>
      <c r="B1311">
        <v>2004</v>
      </c>
      <c r="C1311" t="s">
        <v>643</v>
      </c>
      <c r="D1311">
        <v>73.3</v>
      </c>
      <c r="E1311">
        <v>165</v>
      </c>
      <c r="F1311">
        <v>1</v>
      </c>
      <c r="G1311">
        <v>3.67</v>
      </c>
      <c r="H1311">
        <v>192.3226305</v>
      </c>
      <c r="I1311">
        <v>98</v>
      </c>
      <c r="J1311">
        <v>0</v>
      </c>
      <c r="K1311">
        <v>45.4</v>
      </c>
      <c r="L1311">
        <v>1</v>
      </c>
      <c r="M1311">
        <v>97</v>
      </c>
      <c r="N1311">
        <v>4.8</v>
      </c>
      <c r="O1311">
        <v>98</v>
      </c>
      <c r="P1311">
        <v>2.2999999999999998</v>
      </c>
      <c r="Q1311">
        <v>3719.9735099999998</v>
      </c>
      <c r="R1311">
        <v>2728777</v>
      </c>
      <c r="S1311">
        <v>1.9</v>
      </c>
      <c r="T1311">
        <v>1.8</v>
      </c>
      <c r="U1311">
        <v>0.68899999999999995</v>
      </c>
      <c r="V1311">
        <v>11.1</v>
      </c>
      <c r="W1311" t="e">
        <f ca="1">Data_Completeness(LifeExpectancyData[[#This Row],[Life expectancy]:[Schooling]])</f>
        <v>#NAME?</v>
      </c>
    </row>
    <row r="1312" spans="1:23" x14ac:dyDescent="0.25">
      <c r="A1312" t="s">
        <v>727</v>
      </c>
      <c r="B1312">
        <v>2003</v>
      </c>
      <c r="C1312" t="s">
        <v>643</v>
      </c>
      <c r="D1312">
        <v>73.099999999999994</v>
      </c>
      <c r="E1312">
        <v>166</v>
      </c>
      <c r="F1312">
        <v>1</v>
      </c>
      <c r="G1312">
        <v>3.48</v>
      </c>
      <c r="H1312">
        <v>155.5884677</v>
      </c>
      <c r="I1312">
        <v>36</v>
      </c>
      <c r="J1312">
        <v>0</v>
      </c>
      <c r="K1312">
        <v>44.5</v>
      </c>
      <c r="L1312">
        <v>1</v>
      </c>
      <c r="M1312">
        <v>99</v>
      </c>
      <c r="N1312">
        <v>4.5599999999999996</v>
      </c>
      <c r="O1312">
        <v>96</v>
      </c>
      <c r="P1312">
        <v>2.2999999999999998</v>
      </c>
      <c r="Q1312">
        <v>3465.221998</v>
      </c>
      <c r="R1312">
        <v>2712511</v>
      </c>
      <c r="S1312">
        <v>1.9</v>
      </c>
      <c r="T1312">
        <v>1.8</v>
      </c>
      <c r="U1312">
        <v>0.69399999999999995</v>
      </c>
      <c r="V1312">
        <v>11.9</v>
      </c>
      <c r="W1312" t="e">
        <f ca="1">Data_Completeness(LifeExpectancyData[[#This Row],[Life expectancy]:[Schooling]])</f>
        <v>#NAME?</v>
      </c>
    </row>
    <row r="1313" spans="1:23" x14ac:dyDescent="0.25">
      <c r="A1313" t="s">
        <v>727</v>
      </c>
      <c r="B1313">
        <v>2002</v>
      </c>
      <c r="C1313" t="s">
        <v>643</v>
      </c>
      <c r="D1313">
        <v>73</v>
      </c>
      <c r="E1313">
        <v>167</v>
      </c>
      <c r="F1313">
        <v>1</v>
      </c>
      <c r="G1313">
        <v>3.76</v>
      </c>
      <c r="H1313">
        <v>211.1143318</v>
      </c>
      <c r="J1313">
        <v>0</v>
      </c>
      <c r="K1313">
        <v>43.5</v>
      </c>
      <c r="L1313">
        <v>1</v>
      </c>
      <c r="M1313">
        <v>99</v>
      </c>
      <c r="N1313">
        <v>4.8600000000000003</v>
      </c>
      <c r="O1313">
        <v>99</v>
      </c>
      <c r="P1313">
        <v>2.2999999999999998</v>
      </c>
      <c r="Q1313">
        <v>3596.4962820000001</v>
      </c>
      <c r="R1313">
        <v>2695446</v>
      </c>
      <c r="S1313">
        <v>2</v>
      </c>
      <c r="T1313">
        <v>1.8</v>
      </c>
      <c r="U1313">
        <v>0.69</v>
      </c>
      <c r="V1313">
        <v>11.7</v>
      </c>
      <c r="W1313" t="e">
        <f ca="1">Data_Completeness(LifeExpectancyData[[#This Row],[Life expectancy]:[Schooling]])</f>
        <v>#NAME?</v>
      </c>
    </row>
    <row r="1314" spans="1:23" x14ac:dyDescent="0.25">
      <c r="A1314" t="s">
        <v>727</v>
      </c>
      <c r="B1314">
        <v>2001</v>
      </c>
      <c r="C1314" t="s">
        <v>643</v>
      </c>
      <c r="D1314">
        <v>72.7</v>
      </c>
      <c r="E1314">
        <v>171</v>
      </c>
      <c r="F1314">
        <v>1</v>
      </c>
      <c r="G1314">
        <v>3.89</v>
      </c>
      <c r="H1314">
        <v>160.23824160000001</v>
      </c>
      <c r="J1314">
        <v>0</v>
      </c>
      <c r="K1314">
        <v>42.5</v>
      </c>
      <c r="L1314">
        <v>1</v>
      </c>
      <c r="M1314">
        <v>99</v>
      </c>
      <c r="N1314">
        <v>5.34</v>
      </c>
      <c r="O1314">
        <v>99</v>
      </c>
      <c r="P1314">
        <v>2.2000000000000002</v>
      </c>
      <c r="Q1314">
        <v>3394.8780000000002</v>
      </c>
      <c r="R1314">
        <v>267711</v>
      </c>
      <c r="S1314">
        <v>2</v>
      </c>
      <c r="T1314">
        <v>1.8</v>
      </c>
      <c r="U1314">
        <v>0.68</v>
      </c>
      <c r="V1314">
        <v>10.9</v>
      </c>
      <c r="W1314" t="e">
        <f ca="1">Data_Completeness(LifeExpectancyData[[#This Row],[Life expectancy]:[Schooling]])</f>
        <v>#NAME?</v>
      </c>
    </row>
    <row r="1315" spans="1:23" x14ac:dyDescent="0.25">
      <c r="A1315" t="s">
        <v>727</v>
      </c>
      <c r="B1315">
        <v>2000</v>
      </c>
      <c r="C1315" t="s">
        <v>643</v>
      </c>
      <c r="D1315">
        <v>72.599999999999994</v>
      </c>
      <c r="E1315">
        <v>171</v>
      </c>
      <c r="F1315">
        <v>1</v>
      </c>
      <c r="G1315">
        <v>3.46</v>
      </c>
      <c r="H1315">
        <v>24.827628539999999</v>
      </c>
      <c r="J1315">
        <v>0</v>
      </c>
      <c r="K1315">
        <v>41.6</v>
      </c>
      <c r="L1315">
        <v>1</v>
      </c>
      <c r="M1315">
        <v>95</v>
      </c>
      <c r="N1315">
        <v>5.81</v>
      </c>
      <c r="O1315">
        <v>93</v>
      </c>
      <c r="P1315">
        <v>2.2000000000000002</v>
      </c>
      <c r="Q1315">
        <v>336.87419999999997</v>
      </c>
      <c r="R1315">
        <v>2656864</v>
      </c>
      <c r="S1315">
        <v>2</v>
      </c>
      <c r="T1315">
        <v>1.9</v>
      </c>
      <c r="U1315">
        <v>0.68200000000000005</v>
      </c>
      <c r="V1315">
        <v>11.4</v>
      </c>
      <c r="W1315" t="e">
        <f ca="1">Data_Completeness(LifeExpectancyData[[#This Row],[Life expectancy]:[Schooling]])</f>
        <v>#NAME?</v>
      </c>
    </row>
    <row r="1316" spans="1:23" x14ac:dyDescent="0.25">
      <c r="A1316" t="s">
        <v>728</v>
      </c>
      <c r="B1316">
        <v>2015</v>
      </c>
      <c r="C1316" t="s">
        <v>651</v>
      </c>
      <c r="D1316">
        <v>83.7</v>
      </c>
      <c r="E1316">
        <v>55</v>
      </c>
      <c r="F1316">
        <v>2</v>
      </c>
      <c r="H1316">
        <v>0</v>
      </c>
      <c r="J1316">
        <v>35</v>
      </c>
      <c r="K1316">
        <v>29</v>
      </c>
      <c r="L1316">
        <v>3</v>
      </c>
      <c r="M1316">
        <v>99</v>
      </c>
      <c r="O1316">
        <v>96</v>
      </c>
      <c r="P1316">
        <v>0.1</v>
      </c>
      <c r="Q1316">
        <v>34474.137360000001</v>
      </c>
      <c r="R1316">
        <v>127141</v>
      </c>
      <c r="S1316">
        <v>2.1</v>
      </c>
      <c r="T1316">
        <v>1.8</v>
      </c>
      <c r="U1316">
        <v>0.90200000000000002</v>
      </c>
      <c r="V1316">
        <v>15.3</v>
      </c>
      <c r="W1316" t="e">
        <f ca="1">Data_Completeness(LifeExpectancyData[[#This Row],[Life expectancy]:[Schooling]])</f>
        <v>#NAME?</v>
      </c>
    </row>
    <row r="1317" spans="1:23" x14ac:dyDescent="0.25">
      <c r="A1317" t="s">
        <v>728</v>
      </c>
      <c r="B1317">
        <v>2014</v>
      </c>
      <c r="C1317" t="s">
        <v>651</v>
      </c>
      <c r="D1317">
        <v>83.5</v>
      </c>
      <c r="E1317">
        <v>57</v>
      </c>
      <c r="F1317">
        <v>2</v>
      </c>
      <c r="G1317">
        <v>0.01</v>
      </c>
      <c r="H1317">
        <v>88.833622430000005</v>
      </c>
      <c r="J1317">
        <v>462</v>
      </c>
      <c r="K1317">
        <v>28.6</v>
      </c>
      <c r="L1317">
        <v>3</v>
      </c>
      <c r="M1317">
        <v>99</v>
      </c>
      <c r="N1317">
        <v>1.23</v>
      </c>
      <c r="O1317">
        <v>96</v>
      </c>
      <c r="P1317">
        <v>0.1</v>
      </c>
      <c r="Q1317">
        <v>3896.2115100000001</v>
      </c>
      <c r="R1317">
        <v>127276</v>
      </c>
      <c r="S1317">
        <v>2</v>
      </c>
      <c r="T1317">
        <v>1.7</v>
      </c>
      <c r="U1317">
        <v>0.89900000000000002</v>
      </c>
      <c r="V1317">
        <v>15.3</v>
      </c>
      <c r="W1317" t="e">
        <f ca="1">Data_Completeness(LifeExpectancyData[[#This Row],[Life expectancy]:[Schooling]])</f>
        <v>#NAME?</v>
      </c>
    </row>
    <row r="1318" spans="1:23" x14ac:dyDescent="0.25">
      <c r="A1318" t="s">
        <v>728</v>
      </c>
      <c r="B1318">
        <v>2013</v>
      </c>
      <c r="C1318" t="s">
        <v>651</v>
      </c>
      <c r="D1318">
        <v>83.5</v>
      </c>
      <c r="E1318">
        <v>56</v>
      </c>
      <c r="F1318">
        <v>2</v>
      </c>
      <c r="G1318">
        <v>7.55</v>
      </c>
      <c r="H1318">
        <v>94.434286150000005</v>
      </c>
      <c r="J1318">
        <v>229</v>
      </c>
      <c r="K1318">
        <v>28.2</v>
      </c>
      <c r="L1318">
        <v>3</v>
      </c>
      <c r="M1318">
        <v>99</v>
      </c>
      <c r="N1318">
        <v>1.25</v>
      </c>
      <c r="O1318">
        <v>96</v>
      </c>
      <c r="P1318">
        <v>0.1</v>
      </c>
      <c r="Q1318">
        <v>4454.4474600000003</v>
      </c>
      <c r="R1318">
        <v>127445</v>
      </c>
      <c r="S1318">
        <v>2</v>
      </c>
      <c r="T1318">
        <v>1.7</v>
      </c>
      <c r="U1318">
        <v>0.89400000000000002</v>
      </c>
      <c r="V1318">
        <v>15.3</v>
      </c>
      <c r="W1318" t="e">
        <f ca="1">Data_Completeness(LifeExpectancyData[[#This Row],[Life expectancy]:[Schooling]])</f>
        <v>#NAME?</v>
      </c>
    </row>
    <row r="1319" spans="1:23" x14ac:dyDescent="0.25">
      <c r="A1319" t="s">
        <v>728</v>
      </c>
      <c r="B1319">
        <v>2012</v>
      </c>
      <c r="C1319" t="s">
        <v>651</v>
      </c>
      <c r="D1319">
        <v>83.3</v>
      </c>
      <c r="E1319">
        <v>58</v>
      </c>
      <c r="F1319">
        <v>2</v>
      </c>
      <c r="G1319">
        <v>7.39</v>
      </c>
      <c r="H1319">
        <v>121.5869163</v>
      </c>
      <c r="J1319">
        <v>228</v>
      </c>
      <c r="K1319">
        <v>27.8</v>
      </c>
      <c r="L1319">
        <v>3</v>
      </c>
      <c r="M1319">
        <v>99</v>
      </c>
      <c r="N1319">
        <v>1.17</v>
      </c>
      <c r="O1319">
        <v>97</v>
      </c>
      <c r="P1319">
        <v>0.1</v>
      </c>
      <c r="Q1319">
        <v>4863.4766499999996</v>
      </c>
      <c r="R1319">
        <v>127629</v>
      </c>
      <c r="S1319">
        <v>1.9</v>
      </c>
      <c r="T1319">
        <v>1.7</v>
      </c>
      <c r="U1319">
        <v>0.88900000000000001</v>
      </c>
      <c r="V1319">
        <v>15.3</v>
      </c>
      <c r="W1319" t="e">
        <f ca="1">Data_Completeness(LifeExpectancyData[[#This Row],[Life expectancy]:[Schooling]])</f>
        <v>#NAME?</v>
      </c>
    </row>
    <row r="1320" spans="1:23" x14ac:dyDescent="0.25">
      <c r="A1320" t="s">
        <v>728</v>
      </c>
      <c r="B1320">
        <v>2011</v>
      </c>
      <c r="C1320" t="s">
        <v>651</v>
      </c>
      <c r="D1320">
        <v>82.5</v>
      </c>
      <c r="E1320">
        <v>64</v>
      </c>
      <c r="F1320">
        <v>3</v>
      </c>
      <c r="G1320">
        <v>7.39</v>
      </c>
      <c r="H1320">
        <v>9498.7290620000003</v>
      </c>
      <c r="J1320">
        <v>434</v>
      </c>
      <c r="K1320">
        <v>27.4</v>
      </c>
      <c r="L1320">
        <v>4</v>
      </c>
      <c r="M1320">
        <v>96</v>
      </c>
      <c r="N1320">
        <v>1.7</v>
      </c>
      <c r="O1320">
        <v>97</v>
      </c>
      <c r="P1320">
        <v>0.1</v>
      </c>
      <c r="Q1320">
        <v>48167.99727</v>
      </c>
      <c r="R1320">
        <v>127833</v>
      </c>
      <c r="S1320">
        <v>1.9</v>
      </c>
      <c r="T1320">
        <v>1.6</v>
      </c>
      <c r="U1320">
        <v>0.88400000000000001</v>
      </c>
      <c r="V1320">
        <v>15.1</v>
      </c>
      <c r="W1320" t="e">
        <f ca="1">Data_Completeness(LifeExpectancyData[[#This Row],[Life expectancy]:[Schooling]])</f>
        <v>#NAME?</v>
      </c>
    </row>
    <row r="1321" spans="1:23" x14ac:dyDescent="0.25">
      <c r="A1321" t="s">
        <v>728</v>
      </c>
      <c r="B1321">
        <v>2010</v>
      </c>
      <c r="C1321" t="s">
        <v>651</v>
      </c>
      <c r="D1321">
        <v>83</v>
      </c>
      <c r="E1321">
        <v>62</v>
      </c>
      <c r="F1321">
        <v>3</v>
      </c>
      <c r="G1321">
        <v>6.9</v>
      </c>
      <c r="H1321">
        <v>863.00614910000002</v>
      </c>
      <c r="J1321">
        <v>450</v>
      </c>
      <c r="K1321">
        <v>26.9</v>
      </c>
      <c r="L1321">
        <v>4</v>
      </c>
      <c r="M1321">
        <v>98</v>
      </c>
      <c r="N1321">
        <v>9.58</v>
      </c>
      <c r="O1321">
        <v>97</v>
      </c>
      <c r="P1321">
        <v>0.1</v>
      </c>
      <c r="Q1321">
        <v>4457.6763899999996</v>
      </c>
      <c r="R1321">
        <v>1287</v>
      </c>
      <c r="S1321">
        <v>1.9</v>
      </c>
      <c r="T1321">
        <v>1.6</v>
      </c>
      <c r="U1321">
        <v>0.879</v>
      </c>
      <c r="V1321">
        <v>15.1</v>
      </c>
      <c r="W1321" t="e">
        <f ca="1">Data_Completeness(LifeExpectancyData[[#This Row],[Life expectancy]:[Schooling]])</f>
        <v>#NAME?</v>
      </c>
    </row>
    <row r="1322" spans="1:23" x14ac:dyDescent="0.25">
      <c r="A1322" t="s">
        <v>728</v>
      </c>
      <c r="B1322">
        <v>2009</v>
      </c>
      <c r="C1322" t="s">
        <v>651</v>
      </c>
      <c r="D1322">
        <v>83</v>
      </c>
      <c r="E1322">
        <v>64</v>
      </c>
      <c r="F1322">
        <v>3</v>
      </c>
      <c r="G1322">
        <v>7.09</v>
      </c>
      <c r="H1322">
        <v>899.17852849999997</v>
      </c>
      <c r="J1322">
        <v>741</v>
      </c>
      <c r="K1322">
        <v>26.4</v>
      </c>
      <c r="L1322">
        <v>4</v>
      </c>
      <c r="M1322">
        <v>99</v>
      </c>
      <c r="N1322">
        <v>9.51</v>
      </c>
      <c r="O1322">
        <v>97</v>
      </c>
      <c r="P1322">
        <v>0.1</v>
      </c>
      <c r="Q1322">
        <v>4855.1756400000004</v>
      </c>
      <c r="R1322">
        <v>12847</v>
      </c>
      <c r="S1322">
        <v>1.8</v>
      </c>
      <c r="T1322">
        <v>1.6</v>
      </c>
      <c r="U1322">
        <v>0.88100000000000001</v>
      </c>
      <c r="V1322">
        <v>15</v>
      </c>
      <c r="W1322" t="e">
        <f ca="1">Data_Completeness(LifeExpectancyData[[#This Row],[Life expectancy]:[Schooling]])</f>
        <v>#NAME?</v>
      </c>
    </row>
    <row r="1323" spans="1:23" x14ac:dyDescent="0.25">
      <c r="A1323" t="s">
        <v>728</v>
      </c>
      <c r="B1323">
        <v>2008</v>
      </c>
      <c r="C1323" t="s">
        <v>651</v>
      </c>
      <c r="D1323">
        <v>82.7</v>
      </c>
      <c r="E1323">
        <v>66</v>
      </c>
      <c r="F1323">
        <v>3</v>
      </c>
      <c r="G1323">
        <v>7.11</v>
      </c>
      <c r="H1323">
        <v>7313.1754179999998</v>
      </c>
      <c r="J1323">
        <v>11015</v>
      </c>
      <c r="K1323">
        <v>25.9</v>
      </c>
      <c r="L1323">
        <v>4</v>
      </c>
      <c r="M1323">
        <v>98</v>
      </c>
      <c r="N1323">
        <v>8.6</v>
      </c>
      <c r="O1323">
        <v>98</v>
      </c>
      <c r="P1323">
        <v>0.1</v>
      </c>
      <c r="Q1323">
        <v>39339.297570000002</v>
      </c>
      <c r="R1323">
        <v>12863</v>
      </c>
      <c r="S1323">
        <v>1.8</v>
      </c>
      <c r="T1323">
        <v>1.5</v>
      </c>
      <c r="U1323">
        <v>0.88</v>
      </c>
      <c r="V1323">
        <v>15</v>
      </c>
      <c r="W1323" t="e">
        <f ca="1">Data_Completeness(LifeExpectancyData[[#This Row],[Life expectancy]:[Schooling]])</f>
        <v>#NAME?</v>
      </c>
    </row>
    <row r="1324" spans="1:23" x14ac:dyDescent="0.25">
      <c r="A1324" t="s">
        <v>728</v>
      </c>
      <c r="B1324">
        <v>2007</v>
      </c>
      <c r="C1324" t="s">
        <v>651</v>
      </c>
      <c r="D1324">
        <v>82.6</v>
      </c>
      <c r="E1324">
        <v>67</v>
      </c>
      <c r="F1324">
        <v>3</v>
      </c>
      <c r="G1324">
        <v>7.29</v>
      </c>
      <c r="H1324">
        <v>6599.9952389999999</v>
      </c>
      <c r="J1324">
        <v>0</v>
      </c>
      <c r="K1324">
        <v>25.4</v>
      </c>
      <c r="L1324">
        <v>4</v>
      </c>
      <c r="M1324">
        <v>97</v>
      </c>
      <c r="N1324">
        <v>8.25</v>
      </c>
      <c r="O1324">
        <v>98</v>
      </c>
      <c r="P1324">
        <v>0.1</v>
      </c>
      <c r="Q1324">
        <v>35275.228430000003</v>
      </c>
      <c r="R1324">
        <v>1281</v>
      </c>
      <c r="S1324">
        <v>1.8</v>
      </c>
      <c r="T1324">
        <v>1.5</v>
      </c>
      <c r="U1324">
        <v>0.877</v>
      </c>
      <c r="V1324">
        <v>15</v>
      </c>
      <c r="W1324" t="e">
        <f ca="1">Data_Completeness(LifeExpectancyData[[#This Row],[Life expectancy]:[Schooling]])</f>
        <v>#NAME?</v>
      </c>
    </row>
    <row r="1325" spans="1:23" x14ac:dyDescent="0.25">
      <c r="A1325" t="s">
        <v>728</v>
      </c>
      <c r="B1325">
        <v>2006</v>
      </c>
      <c r="C1325" t="s">
        <v>651</v>
      </c>
      <c r="D1325">
        <v>82.4</v>
      </c>
      <c r="E1325">
        <v>68</v>
      </c>
      <c r="F1325">
        <v>3</v>
      </c>
      <c r="G1325">
        <v>7.49</v>
      </c>
      <c r="H1325">
        <v>6502.136974</v>
      </c>
      <c r="J1325">
        <v>520</v>
      </c>
      <c r="K1325">
        <v>24.9</v>
      </c>
      <c r="L1325">
        <v>4</v>
      </c>
      <c r="M1325">
        <v>95</v>
      </c>
      <c r="N1325">
        <v>8.19</v>
      </c>
      <c r="O1325">
        <v>98</v>
      </c>
      <c r="P1325">
        <v>0.1</v>
      </c>
      <c r="Q1325">
        <v>35433.988960000002</v>
      </c>
      <c r="R1325">
        <v>127854</v>
      </c>
      <c r="S1325">
        <v>1.7</v>
      </c>
      <c r="T1325">
        <v>1.5</v>
      </c>
      <c r="U1325">
        <v>0.873</v>
      </c>
      <c r="V1325">
        <v>14.9</v>
      </c>
      <c r="W1325" t="e">
        <f ca="1">Data_Completeness(LifeExpectancyData[[#This Row],[Life expectancy]:[Schooling]])</f>
        <v>#NAME?</v>
      </c>
    </row>
    <row r="1326" spans="1:23" x14ac:dyDescent="0.25">
      <c r="A1326" t="s">
        <v>728</v>
      </c>
      <c r="B1326">
        <v>2005</v>
      </c>
      <c r="C1326" t="s">
        <v>651</v>
      </c>
      <c r="D1326">
        <v>82</v>
      </c>
      <c r="E1326">
        <v>69</v>
      </c>
      <c r="F1326">
        <v>3</v>
      </c>
      <c r="G1326">
        <v>7.99</v>
      </c>
      <c r="H1326">
        <v>6799.6644230000002</v>
      </c>
      <c r="J1326">
        <v>0</v>
      </c>
      <c r="K1326">
        <v>24.4</v>
      </c>
      <c r="L1326">
        <v>4</v>
      </c>
      <c r="M1326">
        <v>95</v>
      </c>
      <c r="N1326">
        <v>8.18</v>
      </c>
      <c r="O1326">
        <v>98</v>
      </c>
      <c r="P1326">
        <v>0.1</v>
      </c>
      <c r="Q1326">
        <v>37217.648730000001</v>
      </c>
      <c r="R1326">
        <v>127773</v>
      </c>
      <c r="S1326">
        <v>1.7</v>
      </c>
      <c r="T1326">
        <v>1.5</v>
      </c>
      <c r="U1326">
        <v>0.87</v>
      </c>
      <c r="V1326">
        <v>14.9</v>
      </c>
      <c r="W1326" t="e">
        <f ca="1">Data_Completeness(LifeExpectancyData[[#This Row],[Life expectancy]:[Schooling]])</f>
        <v>#NAME?</v>
      </c>
    </row>
    <row r="1327" spans="1:23" x14ac:dyDescent="0.25">
      <c r="A1327" t="s">
        <v>728</v>
      </c>
      <c r="B1327">
        <v>2004</v>
      </c>
      <c r="C1327" t="s">
        <v>651</v>
      </c>
      <c r="D1327">
        <v>82.1</v>
      </c>
      <c r="E1327">
        <v>68</v>
      </c>
      <c r="F1327">
        <v>3</v>
      </c>
      <c r="G1327">
        <v>7.7</v>
      </c>
      <c r="H1327">
        <v>6746.2812990000002</v>
      </c>
      <c r="J1327">
        <v>8752</v>
      </c>
      <c r="K1327">
        <v>23.8</v>
      </c>
      <c r="L1327">
        <v>4</v>
      </c>
      <c r="M1327">
        <v>97</v>
      </c>
      <c r="N1327">
        <v>8.3000000000000007</v>
      </c>
      <c r="O1327">
        <v>99</v>
      </c>
      <c r="P1327">
        <v>0.1</v>
      </c>
      <c r="Q1327">
        <v>37688.72234</v>
      </c>
      <c r="R1327">
        <v>127761</v>
      </c>
      <c r="S1327">
        <v>1.7</v>
      </c>
      <c r="T1327">
        <v>1.4</v>
      </c>
      <c r="U1327">
        <v>0.86599999999999999</v>
      </c>
      <c r="V1327">
        <v>14.8</v>
      </c>
      <c r="W1327" t="e">
        <f ca="1">Data_Completeness(LifeExpectancyData[[#This Row],[Life expectancy]:[Schooling]])</f>
        <v>#NAME?</v>
      </c>
    </row>
    <row r="1328" spans="1:23" x14ac:dyDescent="0.25">
      <c r="A1328" t="s">
        <v>728</v>
      </c>
      <c r="B1328">
        <v>2003</v>
      </c>
      <c r="C1328" t="s">
        <v>651</v>
      </c>
      <c r="D1328">
        <v>81.900000000000006</v>
      </c>
      <c r="E1328">
        <v>7</v>
      </c>
      <c r="F1328">
        <v>3</v>
      </c>
      <c r="G1328">
        <v>7.83</v>
      </c>
      <c r="H1328">
        <v>578.72542729999998</v>
      </c>
      <c r="J1328">
        <v>8286</v>
      </c>
      <c r="K1328">
        <v>23.4</v>
      </c>
      <c r="L1328">
        <v>5</v>
      </c>
      <c r="M1328">
        <v>97</v>
      </c>
      <c r="N1328">
        <v>8</v>
      </c>
      <c r="O1328">
        <v>97</v>
      </c>
      <c r="P1328">
        <v>0.1</v>
      </c>
      <c r="Q1328">
        <v>3488.3991999999998</v>
      </c>
      <c r="R1328">
        <v>127718</v>
      </c>
      <c r="S1328">
        <v>1.7</v>
      </c>
      <c r="T1328">
        <v>1.4</v>
      </c>
      <c r="U1328">
        <v>0.86299999999999999</v>
      </c>
      <c r="V1328">
        <v>14.8</v>
      </c>
      <c r="W1328" t="e">
        <f ca="1">Data_Completeness(LifeExpectancyData[[#This Row],[Life expectancy]:[Schooling]])</f>
        <v>#NAME?</v>
      </c>
    </row>
    <row r="1329" spans="1:23" x14ac:dyDescent="0.25">
      <c r="A1329" t="s">
        <v>728</v>
      </c>
      <c r="B1329">
        <v>2002</v>
      </c>
      <c r="C1329" t="s">
        <v>651</v>
      </c>
      <c r="D1329">
        <v>81.8</v>
      </c>
      <c r="E1329">
        <v>7</v>
      </c>
      <c r="F1329">
        <v>3</v>
      </c>
      <c r="G1329">
        <v>7.87</v>
      </c>
      <c r="H1329">
        <v>5250.2491879999998</v>
      </c>
      <c r="J1329">
        <v>33812</v>
      </c>
      <c r="K1329">
        <v>22.9</v>
      </c>
      <c r="L1329">
        <v>5</v>
      </c>
      <c r="M1329">
        <v>89</v>
      </c>
      <c r="N1329">
        <v>7.85</v>
      </c>
      <c r="O1329">
        <v>96</v>
      </c>
      <c r="P1329">
        <v>0.1</v>
      </c>
      <c r="Q1329">
        <v>32289.3554</v>
      </c>
      <c r="R1329">
        <v>127445</v>
      </c>
      <c r="S1329">
        <v>1.7</v>
      </c>
      <c r="T1329">
        <v>1.4</v>
      </c>
      <c r="U1329">
        <v>0.86</v>
      </c>
      <c r="V1329">
        <v>14.7</v>
      </c>
      <c r="W1329" t="e">
        <f ca="1">Data_Completeness(LifeExpectancyData[[#This Row],[Life expectancy]:[Schooling]])</f>
        <v>#NAME?</v>
      </c>
    </row>
    <row r="1330" spans="1:23" x14ac:dyDescent="0.25">
      <c r="A1330" t="s">
        <v>728</v>
      </c>
      <c r="B1330">
        <v>2001</v>
      </c>
      <c r="C1330" t="s">
        <v>651</v>
      </c>
      <c r="D1330">
        <v>81.5</v>
      </c>
      <c r="E1330">
        <v>72</v>
      </c>
      <c r="F1330">
        <v>4</v>
      </c>
      <c r="G1330">
        <v>8.0299999999999994</v>
      </c>
      <c r="H1330">
        <v>5486.5120800000004</v>
      </c>
      <c r="J1330">
        <v>22552</v>
      </c>
      <c r="K1330">
        <v>22.5</v>
      </c>
      <c r="L1330">
        <v>5</v>
      </c>
      <c r="M1330">
        <v>81</v>
      </c>
      <c r="N1330">
        <v>7.75</v>
      </c>
      <c r="O1330">
        <v>95</v>
      </c>
      <c r="P1330">
        <v>0.1</v>
      </c>
      <c r="Q1330">
        <v>33846.465640000002</v>
      </c>
      <c r="R1330">
        <v>127149</v>
      </c>
      <c r="S1330">
        <v>1.7</v>
      </c>
      <c r="T1330">
        <v>1.4</v>
      </c>
      <c r="U1330">
        <v>0.85599999999999998</v>
      </c>
      <c r="V1330">
        <v>14.6</v>
      </c>
      <c r="W1330" t="e">
        <f ca="1">Data_Completeness(LifeExpectancyData[[#This Row],[Life expectancy]:[Schooling]])</f>
        <v>#NAME?</v>
      </c>
    </row>
    <row r="1331" spans="1:23" x14ac:dyDescent="0.25">
      <c r="A1331" t="s">
        <v>728</v>
      </c>
      <c r="B1331">
        <v>2000</v>
      </c>
      <c r="C1331" t="s">
        <v>651</v>
      </c>
      <c r="D1331">
        <v>81.099999999999994</v>
      </c>
      <c r="E1331">
        <v>74</v>
      </c>
      <c r="F1331">
        <v>4</v>
      </c>
      <c r="G1331">
        <v>7.97</v>
      </c>
      <c r="H1331">
        <v>5926.2966539999998</v>
      </c>
      <c r="J1331">
        <v>22497</v>
      </c>
      <c r="K1331">
        <v>22.2</v>
      </c>
      <c r="L1331">
        <v>5</v>
      </c>
      <c r="M1331">
        <v>98</v>
      </c>
      <c r="N1331">
        <v>7.53</v>
      </c>
      <c r="O1331">
        <v>85</v>
      </c>
      <c r="P1331">
        <v>0.1</v>
      </c>
      <c r="Q1331">
        <v>38532.487999999998</v>
      </c>
      <c r="R1331">
        <v>126843</v>
      </c>
      <c r="S1331">
        <v>1.6</v>
      </c>
      <c r="T1331">
        <v>1.4</v>
      </c>
      <c r="U1331">
        <v>0.85199999999999998</v>
      </c>
      <c r="V1331">
        <v>14.5</v>
      </c>
      <c r="W1331" t="e">
        <f ca="1">Data_Completeness(LifeExpectancyData[[#This Row],[Life expectancy]:[Schooling]])</f>
        <v>#NAME?</v>
      </c>
    </row>
    <row r="1332" spans="1:23" x14ac:dyDescent="0.25">
      <c r="A1332" t="s">
        <v>729</v>
      </c>
      <c r="B1332">
        <v>2015</v>
      </c>
      <c r="C1332" t="s">
        <v>643</v>
      </c>
      <c r="D1332">
        <v>74.099999999999994</v>
      </c>
      <c r="E1332">
        <v>112</v>
      </c>
      <c r="F1332">
        <v>4</v>
      </c>
      <c r="H1332">
        <v>0</v>
      </c>
      <c r="I1332">
        <v>99</v>
      </c>
      <c r="J1332">
        <v>0</v>
      </c>
      <c r="K1332">
        <v>65.599999999999994</v>
      </c>
      <c r="L1332">
        <v>4</v>
      </c>
      <c r="M1332">
        <v>99</v>
      </c>
      <c r="O1332">
        <v>99</v>
      </c>
      <c r="P1332">
        <v>0.1</v>
      </c>
      <c r="Q1332">
        <v>496.99275</v>
      </c>
      <c r="R1332">
        <v>915932</v>
      </c>
      <c r="S1332">
        <v>4</v>
      </c>
      <c r="T1332">
        <v>4</v>
      </c>
      <c r="U1332">
        <v>0.74099999999999999</v>
      </c>
      <c r="V1332">
        <v>13.1</v>
      </c>
      <c r="W1332" t="e">
        <f ca="1">Data_Completeness(LifeExpectancyData[[#This Row],[Life expectancy]:[Schooling]])</f>
        <v>#NAME?</v>
      </c>
    </row>
    <row r="1333" spans="1:23" x14ac:dyDescent="0.25">
      <c r="A1333" t="s">
        <v>729</v>
      </c>
      <c r="B1333">
        <v>2014</v>
      </c>
      <c r="C1333" t="s">
        <v>643</v>
      </c>
      <c r="D1333">
        <v>74</v>
      </c>
      <c r="E1333">
        <v>113</v>
      </c>
      <c r="F1333">
        <v>4</v>
      </c>
      <c r="G1333">
        <v>0.41</v>
      </c>
      <c r="H1333">
        <v>63.878452199999998</v>
      </c>
      <c r="I1333">
        <v>98</v>
      </c>
      <c r="J1333">
        <v>20</v>
      </c>
      <c r="K1333">
        <v>64.8</v>
      </c>
      <c r="L1333">
        <v>4</v>
      </c>
      <c r="M1333">
        <v>98</v>
      </c>
      <c r="N1333">
        <v>7.45</v>
      </c>
      <c r="O1333">
        <v>98</v>
      </c>
      <c r="P1333">
        <v>0.1</v>
      </c>
      <c r="Q1333">
        <v>466.94774999999998</v>
      </c>
      <c r="R1333">
        <v>88936</v>
      </c>
      <c r="S1333">
        <v>3.9</v>
      </c>
      <c r="T1333">
        <v>3.9</v>
      </c>
      <c r="U1333">
        <v>0.73699999999999999</v>
      </c>
      <c r="V1333">
        <v>13.1</v>
      </c>
      <c r="W1333" t="e">
        <f ca="1">Data_Completeness(LifeExpectancyData[[#This Row],[Life expectancy]:[Schooling]])</f>
        <v>#NAME?</v>
      </c>
    </row>
    <row r="1334" spans="1:23" x14ac:dyDescent="0.25">
      <c r="A1334" t="s">
        <v>729</v>
      </c>
      <c r="B1334">
        <v>2013</v>
      </c>
      <c r="C1334" t="s">
        <v>643</v>
      </c>
      <c r="D1334">
        <v>73.900000000000006</v>
      </c>
      <c r="E1334">
        <v>114</v>
      </c>
      <c r="F1334">
        <v>4</v>
      </c>
      <c r="G1334">
        <v>0.4</v>
      </c>
      <c r="H1334">
        <v>546.62351560000002</v>
      </c>
      <c r="I1334">
        <v>98</v>
      </c>
      <c r="J1334">
        <v>120</v>
      </c>
      <c r="K1334">
        <v>64</v>
      </c>
      <c r="L1334">
        <v>4</v>
      </c>
      <c r="M1334">
        <v>98</v>
      </c>
      <c r="N1334">
        <v>7.23</v>
      </c>
      <c r="O1334">
        <v>98</v>
      </c>
      <c r="P1334">
        <v>0.1</v>
      </c>
      <c r="Q1334">
        <v>3992.86717</v>
      </c>
      <c r="R1334">
        <v>8413464</v>
      </c>
      <c r="S1334">
        <v>3.9</v>
      </c>
      <c r="T1334">
        <v>3.9</v>
      </c>
      <c r="U1334">
        <v>0.73699999999999999</v>
      </c>
      <c r="V1334">
        <v>13.1</v>
      </c>
      <c r="W1334" t="e">
        <f ca="1">Data_Completeness(LifeExpectancyData[[#This Row],[Life expectancy]:[Schooling]])</f>
        <v>#NAME?</v>
      </c>
    </row>
    <row r="1335" spans="1:23" x14ac:dyDescent="0.25">
      <c r="A1335" t="s">
        <v>729</v>
      </c>
      <c r="B1335">
        <v>2012</v>
      </c>
      <c r="C1335" t="s">
        <v>643</v>
      </c>
      <c r="D1335">
        <v>73.7</v>
      </c>
      <c r="E1335">
        <v>115</v>
      </c>
      <c r="F1335">
        <v>4</v>
      </c>
      <c r="G1335">
        <v>0.41</v>
      </c>
      <c r="H1335">
        <v>67.701710640000002</v>
      </c>
      <c r="I1335">
        <v>98</v>
      </c>
      <c r="J1335">
        <v>3</v>
      </c>
      <c r="K1335">
        <v>63.2</v>
      </c>
      <c r="L1335">
        <v>4</v>
      </c>
      <c r="M1335">
        <v>98</v>
      </c>
      <c r="N1335">
        <v>8</v>
      </c>
      <c r="O1335">
        <v>98</v>
      </c>
      <c r="P1335">
        <v>0.1</v>
      </c>
      <c r="Q1335">
        <v>387.75321100000002</v>
      </c>
      <c r="R1335">
        <v>7992573</v>
      </c>
      <c r="S1335">
        <v>3.9</v>
      </c>
      <c r="T1335">
        <v>3.9</v>
      </c>
      <c r="U1335">
        <v>0.73499999999999999</v>
      </c>
      <c r="V1335">
        <v>12.9</v>
      </c>
      <c r="W1335" t="e">
        <f ca="1">Data_Completeness(LifeExpectancyData[[#This Row],[Life expectancy]:[Schooling]])</f>
        <v>#NAME?</v>
      </c>
    </row>
    <row r="1336" spans="1:23" x14ac:dyDescent="0.25">
      <c r="A1336" t="s">
        <v>729</v>
      </c>
      <c r="B1336">
        <v>2011</v>
      </c>
      <c r="C1336" t="s">
        <v>643</v>
      </c>
      <c r="D1336">
        <v>73.599999999999994</v>
      </c>
      <c r="E1336">
        <v>116</v>
      </c>
      <c r="F1336">
        <v>4</v>
      </c>
      <c r="G1336">
        <v>0.43</v>
      </c>
      <c r="H1336">
        <v>68.866232980000007</v>
      </c>
      <c r="I1336">
        <v>98</v>
      </c>
      <c r="J1336">
        <v>0</v>
      </c>
      <c r="K1336">
        <v>62.4</v>
      </c>
      <c r="L1336">
        <v>4</v>
      </c>
      <c r="M1336">
        <v>98</v>
      </c>
      <c r="N1336">
        <v>8.39</v>
      </c>
      <c r="O1336">
        <v>98</v>
      </c>
      <c r="P1336">
        <v>0.1</v>
      </c>
      <c r="Q1336">
        <v>387.32414499999999</v>
      </c>
      <c r="R1336">
        <v>7574943</v>
      </c>
      <c r="S1336">
        <v>3.8</v>
      </c>
      <c r="T1336">
        <v>3.9</v>
      </c>
      <c r="U1336">
        <v>0.73699999999999999</v>
      </c>
      <c r="V1336">
        <v>13.1</v>
      </c>
      <c r="W1336" t="e">
        <f ca="1">Data_Completeness(LifeExpectancyData[[#This Row],[Life expectancy]:[Schooling]])</f>
        <v>#NAME?</v>
      </c>
    </row>
    <row r="1337" spans="1:23" x14ac:dyDescent="0.25">
      <c r="A1337" t="s">
        <v>729</v>
      </c>
      <c r="B1337">
        <v>2010</v>
      </c>
      <c r="C1337" t="s">
        <v>643</v>
      </c>
      <c r="D1337">
        <v>73.400000000000006</v>
      </c>
      <c r="E1337">
        <v>117</v>
      </c>
      <c r="F1337">
        <v>4</v>
      </c>
      <c r="G1337">
        <v>0.51</v>
      </c>
      <c r="H1337">
        <v>715.97090920000005</v>
      </c>
      <c r="I1337">
        <v>98</v>
      </c>
      <c r="J1337">
        <v>0</v>
      </c>
      <c r="K1337">
        <v>61.7</v>
      </c>
      <c r="L1337">
        <v>4</v>
      </c>
      <c r="M1337">
        <v>98</v>
      </c>
      <c r="N1337">
        <v>8.42</v>
      </c>
      <c r="O1337">
        <v>98</v>
      </c>
      <c r="P1337">
        <v>0.1</v>
      </c>
      <c r="Q1337">
        <v>3679.1927500000002</v>
      </c>
      <c r="R1337">
        <v>718239</v>
      </c>
      <c r="S1337">
        <v>3.8</v>
      </c>
      <c r="T1337">
        <v>3.8</v>
      </c>
      <c r="U1337">
        <v>0.73899999999999999</v>
      </c>
      <c r="V1337">
        <v>13.2</v>
      </c>
      <c r="W1337" t="e">
        <f ca="1">Data_Completeness(LifeExpectancyData[[#This Row],[Life expectancy]:[Schooling]])</f>
        <v>#NAME?</v>
      </c>
    </row>
    <row r="1338" spans="1:23" x14ac:dyDescent="0.25">
      <c r="A1338" t="s">
        <v>729</v>
      </c>
      <c r="B1338">
        <v>2009</v>
      </c>
      <c r="C1338" t="s">
        <v>643</v>
      </c>
      <c r="D1338">
        <v>73.3</v>
      </c>
      <c r="E1338">
        <v>118</v>
      </c>
      <c r="F1338">
        <v>4</v>
      </c>
      <c r="G1338">
        <v>0.59</v>
      </c>
      <c r="H1338">
        <v>668.74473339999997</v>
      </c>
      <c r="I1338">
        <v>98</v>
      </c>
      <c r="J1338">
        <v>0</v>
      </c>
      <c r="K1338">
        <v>6.9</v>
      </c>
      <c r="L1338">
        <v>4</v>
      </c>
      <c r="M1338">
        <v>98</v>
      </c>
      <c r="N1338">
        <v>9.5399999999999991</v>
      </c>
      <c r="O1338">
        <v>98</v>
      </c>
      <c r="P1338">
        <v>0.1</v>
      </c>
      <c r="Q1338">
        <v>3492.1396</v>
      </c>
      <c r="R1338">
        <v>6821116</v>
      </c>
      <c r="S1338">
        <v>3.8</v>
      </c>
      <c r="T1338">
        <v>3.8</v>
      </c>
      <c r="U1338">
        <v>0.74199999999999999</v>
      </c>
      <c r="V1338">
        <v>13.6</v>
      </c>
      <c r="W1338" t="e">
        <f ca="1">Data_Completeness(LifeExpectancyData[[#This Row],[Life expectancy]:[Schooling]])</f>
        <v>#NAME?</v>
      </c>
    </row>
    <row r="1339" spans="1:23" x14ac:dyDescent="0.25">
      <c r="A1339" t="s">
        <v>729</v>
      </c>
      <c r="B1339">
        <v>2008</v>
      </c>
      <c r="C1339" t="s">
        <v>643</v>
      </c>
      <c r="D1339">
        <v>73.099999999999994</v>
      </c>
      <c r="E1339">
        <v>119</v>
      </c>
      <c r="F1339">
        <v>4</v>
      </c>
      <c r="G1339">
        <v>0.61</v>
      </c>
      <c r="H1339">
        <v>535.27864039999997</v>
      </c>
      <c r="I1339">
        <v>97</v>
      </c>
      <c r="J1339">
        <v>2</v>
      </c>
      <c r="K1339">
        <v>6.1</v>
      </c>
      <c r="L1339">
        <v>4</v>
      </c>
      <c r="M1339">
        <v>98</v>
      </c>
      <c r="N1339">
        <v>8.7799999999999994</v>
      </c>
      <c r="O1339">
        <v>97</v>
      </c>
      <c r="P1339">
        <v>0.1</v>
      </c>
      <c r="Q1339">
        <v>3385.6966499999999</v>
      </c>
      <c r="R1339">
        <v>6489822</v>
      </c>
      <c r="S1339">
        <v>3.8</v>
      </c>
      <c r="T1339">
        <v>3.8</v>
      </c>
      <c r="U1339">
        <v>0.73899999999999999</v>
      </c>
      <c r="V1339">
        <v>13.6</v>
      </c>
      <c r="W1339" t="e">
        <f ca="1">Data_Completeness(LifeExpectancyData[[#This Row],[Life expectancy]:[Schooling]])</f>
        <v>#NAME?</v>
      </c>
    </row>
    <row r="1340" spans="1:23" x14ac:dyDescent="0.25">
      <c r="A1340" t="s">
        <v>729</v>
      </c>
      <c r="B1340">
        <v>2007</v>
      </c>
      <c r="C1340" t="s">
        <v>643</v>
      </c>
      <c r="D1340">
        <v>73</v>
      </c>
      <c r="E1340">
        <v>12</v>
      </c>
      <c r="F1340">
        <v>4</v>
      </c>
      <c r="G1340">
        <v>0.6</v>
      </c>
      <c r="H1340">
        <v>373.26286429999999</v>
      </c>
      <c r="I1340">
        <v>98</v>
      </c>
      <c r="J1340">
        <v>41</v>
      </c>
      <c r="K1340">
        <v>59.3</v>
      </c>
      <c r="L1340">
        <v>4</v>
      </c>
      <c r="M1340">
        <v>98</v>
      </c>
      <c r="N1340">
        <v>8.35</v>
      </c>
      <c r="O1340">
        <v>98</v>
      </c>
      <c r="P1340">
        <v>0.1</v>
      </c>
      <c r="Q1340">
        <v>2762.8635399999998</v>
      </c>
      <c r="R1340">
        <v>6193191</v>
      </c>
      <c r="S1340">
        <v>3.8</v>
      </c>
      <c r="T1340">
        <v>3.8</v>
      </c>
      <c r="U1340">
        <v>0.73599999999999999</v>
      </c>
      <c r="V1340">
        <v>13.6</v>
      </c>
      <c r="W1340" t="e">
        <f ca="1">Data_Completeness(LifeExpectancyData[[#This Row],[Life expectancy]:[Schooling]])</f>
        <v>#NAME?</v>
      </c>
    </row>
    <row r="1341" spans="1:23" x14ac:dyDescent="0.25">
      <c r="A1341" t="s">
        <v>729</v>
      </c>
      <c r="B1341">
        <v>2006</v>
      </c>
      <c r="C1341" t="s">
        <v>643</v>
      </c>
      <c r="D1341">
        <v>72.8</v>
      </c>
      <c r="E1341">
        <v>121</v>
      </c>
      <c r="F1341">
        <v>4</v>
      </c>
      <c r="G1341">
        <v>0.59</v>
      </c>
      <c r="H1341">
        <v>313.36260149999998</v>
      </c>
      <c r="I1341">
        <v>98</v>
      </c>
      <c r="J1341">
        <v>1</v>
      </c>
      <c r="K1341">
        <v>58.6</v>
      </c>
      <c r="L1341">
        <v>4</v>
      </c>
      <c r="M1341">
        <v>98</v>
      </c>
      <c r="N1341">
        <v>8.8000000000000007</v>
      </c>
      <c r="O1341">
        <v>98</v>
      </c>
      <c r="P1341">
        <v>0.1</v>
      </c>
      <c r="Q1341">
        <v>2537.3490000000002</v>
      </c>
      <c r="R1341">
        <v>5934232</v>
      </c>
      <c r="S1341">
        <v>3.9</v>
      </c>
      <c r="T1341">
        <v>3.8</v>
      </c>
      <c r="U1341">
        <v>0.73299999999999998</v>
      </c>
      <c r="V1341">
        <v>13.7</v>
      </c>
      <c r="W1341" t="e">
        <f ca="1">Data_Completeness(LifeExpectancyData[[#This Row],[Life expectancy]:[Schooling]])</f>
        <v>#NAME?</v>
      </c>
    </row>
    <row r="1342" spans="1:23" x14ac:dyDescent="0.25">
      <c r="A1342" t="s">
        <v>729</v>
      </c>
      <c r="B1342">
        <v>2005</v>
      </c>
      <c r="C1342" t="s">
        <v>643</v>
      </c>
      <c r="D1342">
        <v>72.400000000000006</v>
      </c>
      <c r="E1342">
        <v>127</v>
      </c>
      <c r="F1342">
        <v>4</v>
      </c>
      <c r="G1342">
        <v>0.55000000000000004</v>
      </c>
      <c r="H1342">
        <v>27.44252286</v>
      </c>
      <c r="I1342">
        <v>95</v>
      </c>
      <c r="J1342">
        <v>28</v>
      </c>
      <c r="K1342">
        <v>57.8</v>
      </c>
      <c r="L1342">
        <v>4</v>
      </c>
      <c r="M1342">
        <v>95</v>
      </c>
      <c r="N1342">
        <v>8.8800000000000008</v>
      </c>
      <c r="O1342">
        <v>95</v>
      </c>
      <c r="P1342">
        <v>0.1</v>
      </c>
      <c r="Q1342">
        <v>223.83787000000001</v>
      </c>
      <c r="R1342">
        <v>5714111</v>
      </c>
      <c r="S1342">
        <v>3.9</v>
      </c>
      <c r="T1342">
        <v>3.8</v>
      </c>
      <c r="U1342">
        <v>0.73</v>
      </c>
      <c r="V1342">
        <v>13.8</v>
      </c>
      <c r="W1342" t="e">
        <f ca="1">Data_Completeness(LifeExpectancyData[[#This Row],[Life expectancy]:[Schooling]])</f>
        <v>#NAME?</v>
      </c>
    </row>
    <row r="1343" spans="1:23" x14ac:dyDescent="0.25">
      <c r="A1343" t="s">
        <v>729</v>
      </c>
      <c r="B1343">
        <v>2004</v>
      </c>
      <c r="C1343" t="s">
        <v>643</v>
      </c>
      <c r="D1343">
        <v>72.5</v>
      </c>
      <c r="E1343">
        <v>125</v>
      </c>
      <c r="F1343">
        <v>4</v>
      </c>
      <c r="G1343">
        <v>0.54</v>
      </c>
      <c r="H1343">
        <v>32.525236120000002</v>
      </c>
      <c r="I1343">
        <v>95</v>
      </c>
      <c r="J1343">
        <v>21</v>
      </c>
      <c r="K1343">
        <v>57</v>
      </c>
      <c r="L1343">
        <v>4</v>
      </c>
      <c r="M1343">
        <v>95</v>
      </c>
      <c r="N1343">
        <v>9.5</v>
      </c>
      <c r="O1343">
        <v>95</v>
      </c>
      <c r="P1343">
        <v>0.1</v>
      </c>
      <c r="Q1343">
        <v>261.45688200000001</v>
      </c>
      <c r="R1343">
        <v>5535595</v>
      </c>
      <c r="S1343">
        <v>3.9</v>
      </c>
      <c r="T1343">
        <v>3.8</v>
      </c>
      <c r="U1343">
        <v>0.72299999999999998</v>
      </c>
      <c r="V1343">
        <v>13.5</v>
      </c>
      <c r="W1343" t="e">
        <f ca="1">Data_Completeness(LifeExpectancyData[[#This Row],[Life expectancy]:[Schooling]])</f>
        <v>#NAME?</v>
      </c>
    </row>
    <row r="1344" spans="1:23" x14ac:dyDescent="0.25">
      <c r="A1344" t="s">
        <v>729</v>
      </c>
      <c r="B1344">
        <v>2003</v>
      </c>
      <c r="C1344" t="s">
        <v>643</v>
      </c>
      <c r="D1344">
        <v>72.3</v>
      </c>
      <c r="E1344">
        <v>127</v>
      </c>
      <c r="F1344">
        <v>4</v>
      </c>
      <c r="G1344">
        <v>0.54</v>
      </c>
      <c r="H1344">
        <v>228.7838108</v>
      </c>
      <c r="I1344">
        <v>97</v>
      </c>
      <c r="J1344">
        <v>76</v>
      </c>
      <c r="K1344">
        <v>56.3</v>
      </c>
      <c r="L1344">
        <v>4</v>
      </c>
      <c r="M1344">
        <v>97</v>
      </c>
      <c r="N1344">
        <v>9.15</v>
      </c>
      <c r="O1344">
        <v>97</v>
      </c>
      <c r="P1344">
        <v>0.1</v>
      </c>
      <c r="Q1344">
        <v>1889.213962</v>
      </c>
      <c r="R1344">
        <v>5396774</v>
      </c>
      <c r="S1344">
        <v>3.9</v>
      </c>
      <c r="T1344">
        <v>3.9</v>
      </c>
      <c r="U1344">
        <v>0.71699999999999997</v>
      </c>
      <c r="V1344">
        <v>13.2</v>
      </c>
      <c r="W1344" t="e">
        <f ca="1">Data_Completeness(LifeExpectancyData[[#This Row],[Life expectancy]:[Schooling]])</f>
        <v>#NAME?</v>
      </c>
    </row>
    <row r="1345" spans="1:23" x14ac:dyDescent="0.25">
      <c r="A1345" t="s">
        <v>729</v>
      </c>
      <c r="B1345">
        <v>2002</v>
      </c>
      <c r="C1345" t="s">
        <v>643</v>
      </c>
      <c r="D1345">
        <v>72.099999999999994</v>
      </c>
      <c r="E1345">
        <v>129</v>
      </c>
      <c r="F1345">
        <v>4</v>
      </c>
      <c r="G1345">
        <v>0.54</v>
      </c>
      <c r="H1345">
        <v>259.15723750000001</v>
      </c>
      <c r="I1345">
        <v>95</v>
      </c>
      <c r="J1345">
        <v>19</v>
      </c>
      <c r="K1345">
        <v>55.5</v>
      </c>
      <c r="L1345">
        <v>4</v>
      </c>
      <c r="M1345">
        <v>95</v>
      </c>
      <c r="N1345">
        <v>9.68</v>
      </c>
      <c r="O1345">
        <v>95</v>
      </c>
      <c r="P1345">
        <v>0.1</v>
      </c>
      <c r="Q1345">
        <v>1812.288374</v>
      </c>
      <c r="R1345">
        <v>5287488</v>
      </c>
      <c r="S1345">
        <v>3.9</v>
      </c>
      <c r="T1345">
        <v>3.9</v>
      </c>
      <c r="U1345">
        <v>0.71199999999999997</v>
      </c>
      <c r="V1345">
        <v>13</v>
      </c>
      <c r="W1345" t="e">
        <f ca="1">Data_Completeness(LifeExpectancyData[[#This Row],[Life expectancy]:[Schooling]])</f>
        <v>#NAME?</v>
      </c>
    </row>
    <row r="1346" spans="1:23" x14ac:dyDescent="0.25">
      <c r="A1346" t="s">
        <v>729</v>
      </c>
      <c r="B1346">
        <v>2001</v>
      </c>
      <c r="C1346" t="s">
        <v>643</v>
      </c>
      <c r="D1346">
        <v>71.900000000000006</v>
      </c>
      <c r="E1346">
        <v>131</v>
      </c>
      <c r="F1346">
        <v>4</v>
      </c>
      <c r="G1346">
        <v>0.55000000000000004</v>
      </c>
      <c r="H1346">
        <v>248.697463</v>
      </c>
      <c r="I1346">
        <v>97</v>
      </c>
      <c r="J1346">
        <v>61</v>
      </c>
      <c r="K1346">
        <v>54.8</v>
      </c>
      <c r="L1346">
        <v>4</v>
      </c>
      <c r="M1346">
        <v>97</v>
      </c>
      <c r="N1346">
        <v>9.9</v>
      </c>
      <c r="O1346">
        <v>99</v>
      </c>
      <c r="P1346">
        <v>0.1</v>
      </c>
      <c r="Q1346">
        <v>1728.2659000000001</v>
      </c>
      <c r="R1346">
        <v>5193482</v>
      </c>
      <c r="S1346">
        <v>4</v>
      </c>
      <c r="T1346">
        <v>3.9</v>
      </c>
      <c r="U1346">
        <v>0.70599999999999996</v>
      </c>
      <c r="V1346">
        <v>12.7</v>
      </c>
      <c r="W1346" t="e">
        <f ca="1">Data_Completeness(LifeExpectancyData[[#This Row],[Life expectancy]:[Schooling]])</f>
        <v>#NAME?</v>
      </c>
    </row>
    <row r="1347" spans="1:23" x14ac:dyDescent="0.25">
      <c r="A1347" t="s">
        <v>729</v>
      </c>
      <c r="B1347">
        <v>2000</v>
      </c>
      <c r="C1347" t="s">
        <v>643</v>
      </c>
      <c r="D1347">
        <v>71.7</v>
      </c>
      <c r="E1347">
        <v>133</v>
      </c>
      <c r="F1347">
        <v>4</v>
      </c>
      <c r="G1347">
        <v>0.49</v>
      </c>
      <c r="H1347">
        <v>227.296617</v>
      </c>
      <c r="I1347">
        <v>93</v>
      </c>
      <c r="J1347">
        <v>32</v>
      </c>
      <c r="K1347">
        <v>54</v>
      </c>
      <c r="L1347">
        <v>4</v>
      </c>
      <c r="M1347">
        <v>94</v>
      </c>
      <c r="N1347">
        <v>9.65</v>
      </c>
      <c r="O1347">
        <v>91</v>
      </c>
      <c r="P1347">
        <v>0.1</v>
      </c>
      <c r="Q1347">
        <v>1657.8892559999999</v>
      </c>
      <c r="R1347">
        <v>51313</v>
      </c>
      <c r="S1347">
        <v>4</v>
      </c>
      <c r="T1347">
        <v>4</v>
      </c>
      <c r="U1347">
        <v>0.7</v>
      </c>
      <c r="V1347">
        <v>12.6</v>
      </c>
      <c r="W1347" t="e">
        <f ca="1">Data_Completeness(LifeExpectancyData[[#This Row],[Life expectancy]:[Schooling]])</f>
        <v>#NAME?</v>
      </c>
    </row>
    <row r="1348" spans="1:23" x14ac:dyDescent="0.25">
      <c r="A1348" t="s">
        <v>730</v>
      </c>
      <c r="B1348">
        <v>2015</v>
      </c>
      <c r="C1348" t="s">
        <v>643</v>
      </c>
      <c r="D1348">
        <v>72</v>
      </c>
      <c r="E1348">
        <v>198</v>
      </c>
      <c r="F1348">
        <v>4</v>
      </c>
      <c r="H1348">
        <v>0</v>
      </c>
      <c r="I1348">
        <v>98</v>
      </c>
      <c r="J1348">
        <v>526</v>
      </c>
      <c r="K1348">
        <v>53.1</v>
      </c>
      <c r="L1348">
        <v>5</v>
      </c>
      <c r="M1348">
        <v>98</v>
      </c>
      <c r="O1348">
        <v>98</v>
      </c>
      <c r="P1348">
        <v>0.1</v>
      </c>
      <c r="Q1348">
        <v>159.98169999999999</v>
      </c>
      <c r="R1348">
        <v>17544126</v>
      </c>
      <c r="S1348">
        <v>2.4</v>
      </c>
      <c r="T1348">
        <v>2.5</v>
      </c>
      <c r="U1348">
        <v>0.79300000000000004</v>
      </c>
      <c r="V1348">
        <v>15</v>
      </c>
      <c r="W1348" t="e">
        <f ca="1">Data_Completeness(LifeExpectancyData[[#This Row],[Life expectancy]:[Schooling]])</f>
        <v>#NAME?</v>
      </c>
    </row>
    <row r="1349" spans="1:23" x14ac:dyDescent="0.25">
      <c r="A1349" t="s">
        <v>730</v>
      </c>
      <c r="B1349">
        <v>2014</v>
      </c>
      <c r="C1349" t="s">
        <v>643</v>
      </c>
      <c r="D1349">
        <v>69.900000000000006</v>
      </c>
      <c r="E1349">
        <v>22</v>
      </c>
      <c r="F1349">
        <v>5</v>
      </c>
      <c r="G1349">
        <v>6.29</v>
      </c>
      <c r="H1349">
        <v>24.44473709</v>
      </c>
      <c r="I1349">
        <v>95</v>
      </c>
      <c r="J1349">
        <v>321</v>
      </c>
      <c r="K1349">
        <v>52.3</v>
      </c>
      <c r="L1349">
        <v>5</v>
      </c>
      <c r="M1349">
        <v>95</v>
      </c>
      <c r="N1349">
        <v>4.3600000000000003</v>
      </c>
      <c r="O1349">
        <v>95</v>
      </c>
      <c r="P1349">
        <v>0.1</v>
      </c>
      <c r="Q1349">
        <v>1286.56511</v>
      </c>
      <c r="R1349">
        <v>17289224</v>
      </c>
      <c r="S1349">
        <v>2.4</v>
      </c>
      <c r="T1349">
        <v>2.5</v>
      </c>
      <c r="U1349">
        <v>0.78900000000000003</v>
      </c>
      <c r="V1349">
        <v>15</v>
      </c>
      <c r="W1349" t="e">
        <f ca="1">Data_Completeness(LifeExpectancyData[[#This Row],[Life expectancy]:[Schooling]])</f>
        <v>#NAME?</v>
      </c>
    </row>
    <row r="1350" spans="1:23" x14ac:dyDescent="0.25">
      <c r="A1350" t="s">
        <v>730</v>
      </c>
      <c r="B1350">
        <v>2013</v>
      </c>
      <c r="C1350" t="s">
        <v>643</v>
      </c>
      <c r="D1350">
        <v>69.5</v>
      </c>
      <c r="E1350">
        <v>28</v>
      </c>
      <c r="F1350">
        <v>5</v>
      </c>
      <c r="G1350">
        <v>6.48</v>
      </c>
      <c r="H1350">
        <v>26.407265899999999</v>
      </c>
      <c r="I1350">
        <v>99</v>
      </c>
      <c r="J1350">
        <v>73</v>
      </c>
      <c r="K1350">
        <v>51.4</v>
      </c>
      <c r="L1350">
        <v>6</v>
      </c>
      <c r="M1350">
        <v>98</v>
      </c>
      <c r="N1350">
        <v>4.3</v>
      </c>
      <c r="O1350">
        <v>98</v>
      </c>
      <c r="P1350">
        <v>0.1</v>
      </c>
      <c r="Q1350">
        <v>1389.8561</v>
      </c>
      <c r="R1350">
        <v>1735275</v>
      </c>
      <c r="S1350">
        <v>2.4</v>
      </c>
      <c r="T1350">
        <v>2.5</v>
      </c>
      <c r="U1350">
        <v>0.78200000000000003</v>
      </c>
      <c r="V1350">
        <v>15</v>
      </c>
      <c r="W1350" t="e">
        <f ca="1">Data_Completeness(LifeExpectancyData[[#This Row],[Life expectancy]:[Schooling]])</f>
        <v>#NAME?</v>
      </c>
    </row>
    <row r="1351" spans="1:23" x14ac:dyDescent="0.25">
      <c r="A1351" t="s">
        <v>730</v>
      </c>
      <c r="B1351">
        <v>2012</v>
      </c>
      <c r="C1351" t="s">
        <v>643</v>
      </c>
      <c r="D1351">
        <v>69.099999999999994</v>
      </c>
      <c r="E1351">
        <v>214</v>
      </c>
      <c r="F1351">
        <v>6</v>
      </c>
      <c r="G1351">
        <v>6.82</v>
      </c>
      <c r="H1351">
        <v>235.35660659999999</v>
      </c>
      <c r="I1351">
        <v>95</v>
      </c>
      <c r="J1351">
        <v>55</v>
      </c>
      <c r="K1351">
        <v>5.6</v>
      </c>
      <c r="L1351">
        <v>7</v>
      </c>
      <c r="M1351">
        <v>98</v>
      </c>
      <c r="N1351">
        <v>4.32</v>
      </c>
      <c r="O1351">
        <v>99</v>
      </c>
      <c r="P1351">
        <v>0.1</v>
      </c>
      <c r="Q1351">
        <v>12387.18982</v>
      </c>
      <c r="R1351">
        <v>16791425</v>
      </c>
      <c r="S1351">
        <v>2.4</v>
      </c>
      <c r="T1351">
        <v>2.5</v>
      </c>
      <c r="U1351">
        <v>0.77400000000000002</v>
      </c>
      <c r="V1351">
        <v>14.7</v>
      </c>
      <c r="W1351" t="e">
        <f ca="1">Data_Completeness(LifeExpectancyData[[#This Row],[Life expectancy]:[Schooling]])</f>
        <v>#NAME?</v>
      </c>
    </row>
    <row r="1352" spans="1:23" x14ac:dyDescent="0.25">
      <c r="A1352" t="s">
        <v>730</v>
      </c>
      <c r="B1352">
        <v>2011</v>
      </c>
      <c r="C1352" t="s">
        <v>643</v>
      </c>
      <c r="D1352">
        <v>68.5</v>
      </c>
      <c r="E1352">
        <v>224</v>
      </c>
      <c r="F1352">
        <v>7</v>
      </c>
      <c r="G1352">
        <v>6.63</v>
      </c>
      <c r="H1352">
        <v>179.17013299999999</v>
      </c>
      <c r="I1352">
        <v>99</v>
      </c>
      <c r="J1352">
        <v>127</v>
      </c>
      <c r="K1352">
        <v>49.9</v>
      </c>
      <c r="L1352">
        <v>7</v>
      </c>
      <c r="M1352">
        <v>99</v>
      </c>
      <c r="N1352">
        <v>4.5999999999999996</v>
      </c>
      <c r="O1352">
        <v>99</v>
      </c>
      <c r="P1352">
        <v>0.1</v>
      </c>
      <c r="Q1352">
        <v>11634.424220000001</v>
      </c>
      <c r="R1352">
        <v>165566</v>
      </c>
      <c r="S1352">
        <v>2.2999999999999998</v>
      </c>
      <c r="T1352">
        <v>2.5</v>
      </c>
      <c r="U1352">
        <v>0.76600000000000001</v>
      </c>
      <c r="V1352">
        <v>14.4</v>
      </c>
      <c r="W1352" t="e">
        <f ca="1">Data_Completeness(LifeExpectancyData[[#This Row],[Life expectancy]:[Schooling]])</f>
        <v>#NAME?</v>
      </c>
    </row>
    <row r="1353" spans="1:23" x14ac:dyDescent="0.25">
      <c r="A1353" t="s">
        <v>730</v>
      </c>
      <c r="B1353">
        <v>2010</v>
      </c>
      <c r="C1353" t="s">
        <v>643</v>
      </c>
      <c r="D1353">
        <v>67.8</v>
      </c>
      <c r="E1353">
        <v>236</v>
      </c>
      <c r="F1353">
        <v>7</v>
      </c>
      <c r="G1353">
        <v>6.83</v>
      </c>
      <c r="H1353">
        <v>11.151626800000001</v>
      </c>
      <c r="I1353">
        <v>99</v>
      </c>
      <c r="J1353">
        <v>4</v>
      </c>
      <c r="K1353">
        <v>49.2</v>
      </c>
      <c r="L1353">
        <v>8</v>
      </c>
      <c r="M1353">
        <v>98</v>
      </c>
      <c r="N1353">
        <v>4.42</v>
      </c>
      <c r="O1353">
        <v>99</v>
      </c>
      <c r="P1353">
        <v>0.1</v>
      </c>
      <c r="Q1353">
        <v>97.649972000000005</v>
      </c>
      <c r="R1353">
        <v>16321581</v>
      </c>
      <c r="S1353">
        <v>2.2999999999999998</v>
      </c>
      <c r="T1353">
        <v>2.5</v>
      </c>
      <c r="U1353">
        <v>0.76300000000000001</v>
      </c>
      <c r="V1353">
        <v>14.5</v>
      </c>
      <c r="W1353" t="e">
        <f ca="1">Data_Completeness(LifeExpectancyData[[#This Row],[Life expectancy]:[Schooling]])</f>
        <v>#NAME?</v>
      </c>
    </row>
    <row r="1354" spans="1:23" x14ac:dyDescent="0.25">
      <c r="A1354" t="s">
        <v>730</v>
      </c>
      <c r="B1354">
        <v>2009</v>
      </c>
      <c r="C1354" t="s">
        <v>643</v>
      </c>
      <c r="D1354">
        <v>67.8</v>
      </c>
      <c r="E1354">
        <v>235</v>
      </c>
      <c r="F1354">
        <v>7</v>
      </c>
      <c r="G1354">
        <v>6.64</v>
      </c>
      <c r="H1354">
        <v>808.24330199999997</v>
      </c>
      <c r="I1354">
        <v>99</v>
      </c>
      <c r="J1354">
        <v>0</v>
      </c>
      <c r="K1354">
        <v>48.5</v>
      </c>
      <c r="L1354">
        <v>8</v>
      </c>
      <c r="M1354">
        <v>99</v>
      </c>
      <c r="N1354">
        <v>4.13</v>
      </c>
      <c r="O1354">
        <v>98</v>
      </c>
      <c r="P1354">
        <v>0.1</v>
      </c>
      <c r="Q1354">
        <v>7165.2775000000001</v>
      </c>
      <c r="R1354">
        <v>169271</v>
      </c>
      <c r="S1354">
        <v>2.2999999999999998</v>
      </c>
      <c r="T1354">
        <v>2.5</v>
      </c>
      <c r="U1354">
        <v>0.75800000000000001</v>
      </c>
      <c r="V1354">
        <v>14.6</v>
      </c>
      <c r="W1354" t="e">
        <f ca="1">Data_Completeness(LifeExpectancyData[[#This Row],[Life expectancy]:[Schooling]])</f>
        <v>#NAME?</v>
      </c>
    </row>
    <row r="1355" spans="1:23" x14ac:dyDescent="0.25">
      <c r="A1355" t="s">
        <v>730</v>
      </c>
      <c r="B1355">
        <v>2008</v>
      </c>
      <c r="C1355" t="s">
        <v>643</v>
      </c>
      <c r="D1355">
        <v>66.599999999999994</v>
      </c>
      <c r="E1355">
        <v>258</v>
      </c>
      <c r="F1355">
        <v>8</v>
      </c>
      <c r="G1355">
        <v>7.6</v>
      </c>
      <c r="H1355">
        <v>708.32857850000005</v>
      </c>
      <c r="I1355">
        <v>99</v>
      </c>
      <c r="J1355">
        <v>20</v>
      </c>
      <c r="K1355">
        <v>47.9</v>
      </c>
      <c r="L1355">
        <v>9</v>
      </c>
      <c r="M1355">
        <v>99</v>
      </c>
      <c r="N1355">
        <v>3.65</v>
      </c>
      <c r="O1355">
        <v>99</v>
      </c>
      <c r="P1355">
        <v>0.1</v>
      </c>
      <c r="Q1355">
        <v>8513.5646450000004</v>
      </c>
      <c r="R1355">
        <v>15674</v>
      </c>
      <c r="S1355">
        <v>2.4</v>
      </c>
      <c r="T1355">
        <v>2.5</v>
      </c>
      <c r="U1355">
        <v>0.75800000000000001</v>
      </c>
      <c r="V1355">
        <v>14.6</v>
      </c>
      <c r="W1355" t="e">
        <f ca="1">Data_Completeness(LifeExpectancyData[[#This Row],[Life expectancy]:[Schooling]])</f>
        <v>#NAME?</v>
      </c>
    </row>
    <row r="1356" spans="1:23" x14ac:dyDescent="0.25">
      <c r="A1356" t="s">
        <v>730</v>
      </c>
      <c r="B1356">
        <v>2007</v>
      </c>
      <c r="C1356" t="s">
        <v>643</v>
      </c>
      <c r="D1356">
        <v>65.3</v>
      </c>
      <c r="E1356">
        <v>288</v>
      </c>
      <c r="F1356">
        <v>8</v>
      </c>
      <c r="G1356">
        <v>7.44</v>
      </c>
      <c r="H1356">
        <v>499.730412</v>
      </c>
      <c r="I1356">
        <v>94</v>
      </c>
      <c r="J1356">
        <v>13</v>
      </c>
      <c r="K1356">
        <v>47.3</v>
      </c>
      <c r="L1356">
        <v>9</v>
      </c>
      <c r="M1356">
        <v>94</v>
      </c>
      <c r="N1356">
        <v>3.19</v>
      </c>
      <c r="O1356">
        <v>93</v>
      </c>
      <c r="P1356">
        <v>0.1</v>
      </c>
      <c r="Q1356">
        <v>6771.4147970000004</v>
      </c>
      <c r="R1356">
        <v>15484192</v>
      </c>
      <c r="S1356">
        <v>2.4</v>
      </c>
      <c r="T1356">
        <v>2.5</v>
      </c>
      <c r="U1356">
        <v>0.754</v>
      </c>
      <c r="V1356">
        <v>14.7</v>
      </c>
      <c r="W1356" t="e">
        <f ca="1">Data_Completeness(LifeExpectancyData[[#This Row],[Life expectancy]:[Schooling]])</f>
        <v>#NAME?</v>
      </c>
    </row>
    <row r="1357" spans="1:23" x14ac:dyDescent="0.25">
      <c r="A1357" t="s">
        <v>730</v>
      </c>
      <c r="B1357">
        <v>2006</v>
      </c>
      <c r="C1357" t="s">
        <v>643</v>
      </c>
      <c r="D1357">
        <v>65</v>
      </c>
      <c r="E1357">
        <v>295</v>
      </c>
      <c r="F1357">
        <v>8</v>
      </c>
      <c r="G1357">
        <v>7.08</v>
      </c>
      <c r="H1357">
        <v>76.198689360000003</v>
      </c>
      <c r="I1357">
        <v>99</v>
      </c>
      <c r="J1357">
        <v>109</v>
      </c>
      <c r="K1357">
        <v>46.8</v>
      </c>
      <c r="L1357">
        <v>9</v>
      </c>
      <c r="M1357">
        <v>99</v>
      </c>
      <c r="N1357">
        <v>3.73</v>
      </c>
      <c r="O1357">
        <v>99</v>
      </c>
      <c r="P1357">
        <v>0.1</v>
      </c>
      <c r="Q1357">
        <v>5291.5756499999998</v>
      </c>
      <c r="R1357">
        <v>153884</v>
      </c>
      <c r="S1357">
        <v>2.4</v>
      </c>
      <c r="T1357">
        <v>2.5</v>
      </c>
      <c r="U1357">
        <v>0.747</v>
      </c>
      <c r="V1357">
        <v>14.3</v>
      </c>
      <c r="W1357" t="e">
        <f ca="1">Data_Completeness(LifeExpectancyData[[#This Row],[Life expectancy]:[Schooling]])</f>
        <v>#NAME?</v>
      </c>
    </row>
    <row r="1358" spans="1:23" x14ac:dyDescent="0.25">
      <c r="A1358" t="s">
        <v>730</v>
      </c>
      <c r="B1358">
        <v>2005</v>
      </c>
      <c r="C1358" t="s">
        <v>643</v>
      </c>
      <c r="D1358">
        <v>64.599999999999994</v>
      </c>
      <c r="E1358">
        <v>294</v>
      </c>
      <c r="F1358">
        <v>8</v>
      </c>
      <c r="G1358">
        <v>6.94</v>
      </c>
      <c r="H1358">
        <v>351.86032669999997</v>
      </c>
      <c r="I1358">
        <v>94</v>
      </c>
      <c r="J1358">
        <v>16118</v>
      </c>
      <c r="K1358">
        <v>46.3</v>
      </c>
      <c r="L1358">
        <v>9</v>
      </c>
      <c r="M1358">
        <v>99</v>
      </c>
      <c r="N1358">
        <v>4.7</v>
      </c>
      <c r="O1358">
        <v>98</v>
      </c>
      <c r="P1358">
        <v>0.1</v>
      </c>
      <c r="Q1358">
        <v>3771.278957</v>
      </c>
      <c r="R1358">
        <v>1514729</v>
      </c>
      <c r="S1358">
        <v>2.4</v>
      </c>
      <c r="T1358">
        <v>2.5</v>
      </c>
      <c r="U1358">
        <v>0.73699999999999999</v>
      </c>
      <c r="V1358">
        <v>13.9</v>
      </c>
      <c r="W1358" t="e">
        <f ca="1">Data_Completeness(LifeExpectancyData[[#This Row],[Life expectancy]:[Schooling]])</f>
        <v>#NAME?</v>
      </c>
    </row>
    <row r="1359" spans="1:23" x14ac:dyDescent="0.25">
      <c r="A1359" t="s">
        <v>730</v>
      </c>
      <c r="B1359">
        <v>2004</v>
      </c>
      <c r="C1359" t="s">
        <v>643</v>
      </c>
      <c r="D1359">
        <v>64.7</v>
      </c>
      <c r="E1359">
        <v>287</v>
      </c>
      <c r="F1359">
        <v>8</v>
      </c>
      <c r="G1359">
        <v>6.55</v>
      </c>
      <c r="H1359">
        <v>33.916601829999998</v>
      </c>
      <c r="I1359">
        <v>99</v>
      </c>
      <c r="J1359">
        <v>2204</v>
      </c>
      <c r="K1359">
        <v>45.8</v>
      </c>
      <c r="L1359">
        <v>9</v>
      </c>
      <c r="M1359">
        <v>99</v>
      </c>
      <c r="N1359">
        <v>3.95</v>
      </c>
      <c r="O1359">
        <v>82</v>
      </c>
      <c r="P1359">
        <v>0.1</v>
      </c>
      <c r="Q1359">
        <v>2874.2882909999998</v>
      </c>
      <c r="R1359">
        <v>1512985</v>
      </c>
      <c r="S1359">
        <v>2.5</v>
      </c>
      <c r="T1359">
        <v>2.6</v>
      </c>
      <c r="U1359">
        <v>0.72499999999999998</v>
      </c>
      <c r="V1359">
        <v>13.5</v>
      </c>
      <c r="W1359" t="e">
        <f ca="1">Data_Completeness(LifeExpectancyData[[#This Row],[Life expectancy]:[Schooling]])</f>
        <v>#NAME?</v>
      </c>
    </row>
    <row r="1360" spans="1:23" x14ac:dyDescent="0.25">
      <c r="A1360" t="s">
        <v>730</v>
      </c>
      <c r="B1360">
        <v>2003</v>
      </c>
      <c r="C1360" t="s">
        <v>643</v>
      </c>
      <c r="D1360">
        <v>64.400000000000006</v>
      </c>
      <c r="E1360">
        <v>282</v>
      </c>
      <c r="F1360">
        <v>8</v>
      </c>
      <c r="G1360">
        <v>6.58</v>
      </c>
      <c r="H1360">
        <v>23.434007619999999</v>
      </c>
      <c r="I1360">
        <v>99</v>
      </c>
      <c r="J1360">
        <v>24</v>
      </c>
      <c r="K1360">
        <v>45.3</v>
      </c>
      <c r="L1360">
        <v>9</v>
      </c>
      <c r="M1360">
        <v>99</v>
      </c>
      <c r="N1360">
        <v>3.7</v>
      </c>
      <c r="O1360">
        <v>99</v>
      </c>
      <c r="P1360">
        <v>0.1</v>
      </c>
      <c r="Q1360">
        <v>268.12365699999998</v>
      </c>
      <c r="R1360">
        <v>149918</v>
      </c>
      <c r="S1360">
        <v>2.5</v>
      </c>
      <c r="T1360">
        <v>2.6</v>
      </c>
      <c r="U1360">
        <v>0.71399999999999997</v>
      </c>
      <c r="V1360">
        <v>13.1</v>
      </c>
      <c r="W1360" t="e">
        <f ca="1">Data_Completeness(LifeExpectancyData[[#This Row],[Life expectancy]:[Schooling]])</f>
        <v>#NAME?</v>
      </c>
    </row>
    <row r="1361" spans="1:23" x14ac:dyDescent="0.25">
      <c r="A1361" t="s">
        <v>730</v>
      </c>
      <c r="B1361">
        <v>2002</v>
      </c>
      <c r="C1361" t="s">
        <v>643</v>
      </c>
      <c r="D1361">
        <v>64.7</v>
      </c>
      <c r="E1361">
        <v>276</v>
      </c>
      <c r="F1361">
        <v>8</v>
      </c>
      <c r="G1361">
        <v>5.99</v>
      </c>
      <c r="H1361">
        <v>145.1022528</v>
      </c>
      <c r="I1361">
        <v>95</v>
      </c>
      <c r="J1361">
        <v>18</v>
      </c>
      <c r="K1361">
        <v>44.8</v>
      </c>
      <c r="L1361">
        <v>9</v>
      </c>
      <c r="M1361">
        <v>95</v>
      </c>
      <c r="N1361">
        <v>3.61</v>
      </c>
      <c r="O1361">
        <v>95</v>
      </c>
      <c r="P1361">
        <v>0.1</v>
      </c>
      <c r="Q1361">
        <v>1658.3114599999999</v>
      </c>
      <c r="R1361">
        <v>14858948</v>
      </c>
      <c r="S1361">
        <v>2.6</v>
      </c>
      <c r="T1361">
        <v>2.6</v>
      </c>
      <c r="U1361">
        <v>0.7</v>
      </c>
      <c r="V1361">
        <v>12.7</v>
      </c>
      <c r="W1361" t="e">
        <f ca="1">Data_Completeness(LifeExpectancyData[[#This Row],[Life expectancy]:[Schooling]])</f>
        <v>#NAME?</v>
      </c>
    </row>
    <row r="1362" spans="1:23" x14ac:dyDescent="0.25">
      <c r="A1362" t="s">
        <v>730</v>
      </c>
      <c r="B1362">
        <v>2001</v>
      </c>
      <c r="C1362" t="s">
        <v>643</v>
      </c>
      <c r="D1362">
        <v>64.400000000000006</v>
      </c>
      <c r="E1362">
        <v>284</v>
      </c>
      <c r="F1362">
        <v>8</v>
      </c>
      <c r="G1362">
        <v>5.75</v>
      </c>
      <c r="H1362">
        <v>12.60883976</v>
      </c>
      <c r="I1362">
        <v>95</v>
      </c>
      <c r="J1362">
        <v>94</v>
      </c>
      <c r="K1362">
        <v>44.4</v>
      </c>
      <c r="L1362">
        <v>10</v>
      </c>
      <c r="M1362">
        <v>95</v>
      </c>
      <c r="N1362">
        <v>3.47</v>
      </c>
      <c r="O1362">
        <v>95</v>
      </c>
      <c r="P1362">
        <v>0.1</v>
      </c>
      <c r="Q1362">
        <v>149.926751</v>
      </c>
      <c r="R1362">
        <v>14858335</v>
      </c>
      <c r="S1362">
        <v>2.6</v>
      </c>
      <c r="T1362">
        <v>2.7</v>
      </c>
      <c r="U1362">
        <v>0.68500000000000005</v>
      </c>
      <c r="V1362">
        <v>12.3</v>
      </c>
      <c r="W1362" t="e">
        <f ca="1">Data_Completeness(LifeExpectancyData[[#This Row],[Life expectancy]:[Schooling]])</f>
        <v>#NAME?</v>
      </c>
    </row>
    <row r="1363" spans="1:23" x14ac:dyDescent="0.25">
      <c r="A1363" t="s">
        <v>730</v>
      </c>
      <c r="B1363">
        <v>2000</v>
      </c>
      <c r="C1363" t="s">
        <v>643</v>
      </c>
      <c r="D1363">
        <v>63.9</v>
      </c>
      <c r="E1363">
        <v>292</v>
      </c>
      <c r="F1363">
        <v>9</v>
      </c>
      <c r="G1363">
        <v>6</v>
      </c>
      <c r="H1363">
        <v>112.541157</v>
      </c>
      <c r="I1363">
        <v>99</v>
      </c>
      <c r="J1363">
        <v>245</v>
      </c>
      <c r="K1363">
        <v>43.9</v>
      </c>
      <c r="L1363">
        <v>10</v>
      </c>
      <c r="M1363">
        <v>96</v>
      </c>
      <c r="N1363">
        <v>4.16</v>
      </c>
      <c r="O1363">
        <v>97</v>
      </c>
      <c r="P1363">
        <v>0.1</v>
      </c>
      <c r="Q1363">
        <v>1229.9580000000001</v>
      </c>
      <c r="R1363">
        <v>14883626</v>
      </c>
      <c r="S1363">
        <v>2.7</v>
      </c>
      <c r="T1363">
        <v>2.7</v>
      </c>
      <c r="U1363">
        <v>0.67600000000000005</v>
      </c>
      <c r="V1363">
        <v>12.1</v>
      </c>
      <c r="W1363" t="e">
        <f ca="1">Data_Completeness(LifeExpectancyData[[#This Row],[Life expectancy]:[Schooling]])</f>
        <v>#NAME?</v>
      </c>
    </row>
    <row r="1364" spans="1:23" x14ac:dyDescent="0.25">
      <c r="A1364" t="s">
        <v>731</v>
      </c>
      <c r="B1364">
        <v>2015</v>
      </c>
      <c r="C1364" t="s">
        <v>643</v>
      </c>
      <c r="D1364">
        <v>63.4</v>
      </c>
      <c r="E1364">
        <v>249</v>
      </c>
      <c r="F1364">
        <v>54</v>
      </c>
      <c r="H1364">
        <v>0</v>
      </c>
      <c r="I1364">
        <v>89</v>
      </c>
      <c r="J1364">
        <v>95</v>
      </c>
      <c r="K1364">
        <v>22</v>
      </c>
      <c r="L1364">
        <v>75</v>
      </c>
      <c r="M1364">
        <v>83</v>
      </c>
      <c r="O1364">
        <v>89</v>
      </c>
      <c r="P1364">
        <v>2.8</v>
      </c>
      <c r="Q1364">
        <v>1349.97144</v>
      </c>
      <c r="R1364">
        <v>47236259</v>
      </c>
      <c r="S1364">
        <v>7.8</v>
      </c>
      <c r="T1364">
        <v>7.6</v>
      </c>
      <c r="U1364">
        <v>0.55000000000000004</v>
      </c>
      <c r="V1364">
        <v>11.1</v>
      </c>
      <c r="W1364" t="e">
        <f ca="1">Data_Completeness(LifeExpectancyData[[#This Row],[Life expectancy]:[Schooling]])</f>
        <v>#NAME?</v>
      </c>
    </row>
    <row r="1365" spans="1:23" x14ac:dyDescent="0.25">
      <c r="A1365" t="s">
        <v>731</v>
      </c>
      <c r="B1365">
        <v>2014</v>
      </c>
      <c r="C1365" t="s">
        <v>643</v>
      </c>
      <c r="D1365">
        <v>62.9</v>
      </c>
      <c r="E1365">
        <v>255</v>
      </c>
      <c r="F1365">
        <v>56</v>
      </c>
      <c r="G1365">
        <v>0.01</v>
      </c>
      <c r="H1365">
        <v>170.9626624</v>
      </c>
      <c r="I1365">
        <v>92</v>
      </c>
      <c r="J1365">
        <v>354</v>
      </c>
      <c r="K1365">
        <v>21.3</v>
      </c>
      <c r="L1365">
        <v>79</v>
      </c>
      <c r="M1365">
        <v>93</v>
      </c>
      <c r="N1365">
        <v>5.72</v>
      </c>
      <c r="O1365">
        <v>92</v>
      </c>
      <c r="P1365">
        <v>2.9</v>
      </c>
      <c r="Q1365">
        <v>1335.6458</v>
      </c>
      <c r="R1365">
        <v>462425</v>
      </c>
      <c r="S1365">
        <v>7.8</v>
      </c>
      <c r="T1365">
        <v>7.7</v>
      </c>
      <c r="U1365">
        <v>0.54600000000000004</v>
      </c>
      <c r="V1365">
        <v>11.1</v>
      </c>
      <c r="W1365" t="e">
        <f ca="1">Data_Completeness(LifeExpectancyData[[#This Row],[Life expectancy]:[Schooling]])</f>
        <v>#NAME?</v>
      </c>
    </row>
    <row r="1366" spans="1:23" x14ac:dyDescent="0.25">
      <c r="A1366" t="s">
        <v>731</v>
      </c>
      <c r="B1366">
        <v>2013</v>
      </c>
      <c r="C1366" t="s">
        <v>643</v>
      </c>
      <c r="D1366">
        <v>62.6</v>
      </c>
      <c r="E1366">
        <v>258</v>
      </c>
      <c r="F1366">
        <v>58</v>
      </c>
      <c r="G1366">
        <v>1.84</v>
      </c>
      <c r="H1366">
        <v>165.93049769999999</v>
      </c>
      <c r="I1366">
        <v>93</v>
      </c>
      <c r="J1366">
        <v>190</v>
      </c>
      <c r="K1366">
        <v>2.7</v>
      </c>
      <c r="L1366">
        <v>81</v>
      </c>
      <c r="M1366">
        <v>94</v>
      </c>
      <c r="N1366">
        <v>5.57</v>
      </c>
      <c r="O1366">
        <v>87</v>
      </c>
      <c r="P1366">
        <v>3</v>
      </c>
      <c r="Q1366">
        <v>1229.1147980000001</v>
      </c>
      <c r="R1366">
        <v>44826849</v>
      </c>
      <c r="S1366">
        <v>7.9</v>
      </c>
      <c r="T1366">
        <v>7.7</v>
      </c>
      <c r="U1366">
        <v>0.54100000000000004</v>
      </c>
      <c r="V1366">
        <v>11.1</v>
      </c>
      <c r="W1366" t="e">
        <f ca="1">Data_Completeness(LifeExpectancyData[[#This Row],[Life expectancy]:[Schooling]])</f>
        <v>#NAME?</v>
      </c>
    </row>
    <row r="1367" spans="1:23" x14ac:dyDescent="0.25">
      <c r="A1367" t="s">
        <v>731</v>
      </c>
      <c r="B1367">
        <v>2012</v>
      </c>
      <c r="C1367" t="s">
        <v>643</v>
      </c>
      <c r="D1367">
        <v>62.1</v>
      </c>
      <c r="E1367">
        <v>263</v>
      </c>
      <c r="F1367">
        <v>59</v>
      </c>
      <c r="G1367">
        <v>1.81</v>
      </c>
      <c r="H1367">
        <v>154.22696970000001</v>
      </c>
      <c r="I1367">
        <v>94</v>
      </c>
      <c r="J1367">
        <v>0</v>
      </c>
      <c r="K1367">
        <v>2.1</v>
      </c>
      <c r="L1367">
        <v>84</v>
      </c>
      <c r="M1367">
        <v>94</v>
      </c>
      <c r="N1367">
        <v>5.49</v>
      </c>
      <c r="O1367">
        <v>94</v>
      </c>
      <c r="P1367">
        <v>3</v>
      </c>
      <c r="Q1367">
        <v>1155.2582</v>
      </c>
      <c r="R1367">
        <v>43646629</v>
      </c>
      <c r="S1367">
        <v>8</v>
      </c>
      <c r="T1367">
        <v>7.8</v>
      </c>
      <c r="U1367">
        <v>0.53600000000000003</v>
      </c>
      <c r="V1367">
        <v>11.1</v>
      </c>
      <c r="W1367" t="e">
        <f ca="1">Data_Completeness(LifeExpectancyData[[#This Row],[Life expectancy]:[Schooling]])</f>
        <v>#NAME?</v>
      </c>
    </row>
    <row r="1368" spans="1:23" x14ac:dyDescent="0.25">
      <c r="A1368" t="s">
        <v>731</v>
      </c>
      <c r="B1368">
        <v>2011</v>
      </c>
      <c r="C1368" t="s">
        <v>643</v>
      </c>
      <c r="D1368">
        <v>61.2</v>
      </c>
      <c r="E1368">
        <v>278</v>
      </c>
      <c r="F1368">
        <v>60</v>
      </c>
      <c r="G1368">
        <v>1.8</v>
      </c>
      <c r="H1368">
        <v>109.7051836</v>
      </c>
      <c r="I1368">
        <v>96</v>
      </c>
      <c r="J1368">
        <v>2395</v>
      </c>
      <c r="K1368">
        <v>19.5</v>
      </c>
      <c r="L1368">
        <v>86</v>
      </c>
      <c r="M1368">
        <v>97</v>
      </c>
      <c r="N1368">
        <v>5.23</v>
      </c>
      <c r="O1368">
        <v>96</v>
      </c>
      <c r="P1368">
        <v>3.4</v>
      </c>
      <c r="Q1368">
        <v>987.44539669999995</v>
      </c>
      <c r="R1368">
        <v>42486839</v>
      </c>
      <c r="S1368">
        <v>8.1</v>
      </c>
      <c r="T1368">
        <v>7.9</v>
      </c>
      <c r="U1368">
        <v>0.53</v>
      </c>
      <c r="V1368">
        <v>11.1</v>
      </c>
      <c r="W1368" t="e">
        <f ca="1">Data_Completeness(LifeExpectancyData[[#This Row],[Life expectancy]:[Schooling]])</f>
        <v>#NAME?</v>
      </c>
    </row>
    <row r="1369" spans="1:23" x14ac:dyDescent="0.25">
      <c r="A1369" t="s">
        <v>731</v>
      </c>
      <c r="B1369">
        <v>2010</v>
      </c>
      <c r="C1369" t="s">
        <v>643</v>
      </c>
      <c r="D1369">
        <v>63</v>
      </c>
      <c r="E1369">
        <v>294</v>
      </c>
      <c r="F1369">
        <v>61</v>
      </c>
      <c r="G1369">
        <v>1.73</v>
      </c>
      <c r="H1369">
        <v>56.58984221</v>
      </c>
      <c r="I1369">
        <v>9</v>
      </c>
      <c r="J1369">
        <v>95</v>
      </c>
      <c r="K1369">
        <v>18.899999999999999</v>
      </c>
      <c r="L1369">
        <v>89</v>
      </c>
      <c r="M1369">
        <v>9</v>
      </c>
      <c r="N1369">
        <v>3.97</v>
      </c>
      <c r="O1369">
        <v>9</v>
      </c>
      <c r="P1369">
        <v>4.3</v>
      </c>
      <c r="Q1369">
        <v>967.34772999999996</v>
      </c>
      <c r="R1369">
        <v>4135152</v>
      </c>
      <c r="S1369">
        <v>8.1999999999999993</v>
      </c>
      <c r="T1369">
        <v>8</v>
      </c>
      <c r="U1369">
        <v>0.52300000000000002</v>
      </c>
      <c r="V1369">
        <v>11.1</v>
      </c>
      <c r="W1369" t="e">
        <f ca="1">Data_Completeness(LifeExpectancyData[[#This Row],[Life expectancy]:[Schooling]])</f>
        <v>#NAME?</v>
      </c>
    </row>
    <row r="1370" spans="1:23" x14ac:dyDescent="0.25">
      <c r="A1370" t="s">
        <v>731</v>
      </c>
      <c r="B1370">
        <v>2009</v>
      </c>
      <c r="C1370" t="s">
        <v>643</v>
      </c>
      <c r="D1370">
        <v>59.1</v>
      </c>
      <c r="E1370">
        <v>317</v>
      </c>
      <c r="F1370">
        <v>62</v>
      </c>
      <c r="G1370">
        <v>1.86</v>
      </c>
      <c r="H1370">
        <v>7.1468514040000004</v>
      </c>
      <c r="I1370">
        <v>88</v>
      </c>
      <c r="J1370">
        <v>1218</v>
      </c>
      <c r="K1370">
        <v>18.399999999999999</v>
      </c>
      <c r="L1370">
        <v>91</v>
      </c>
      <c r="M1370">
        <v>89</v>
      </c>
      <c r="N1370">
        <v>4.17</v>
      </c>
      <c r="O1370">
        <v>88</v>
      </c>
      <c r="P1370">
        <v>5</v>
      </c>
      <c r="Q1370">
        <v>92.816252000000006</v>
      </c>
      <c r="R1370">
        <v>423724</v>
      </c>
      <c r="S1370">
        <v>8.1999999999999993</v>
      </c>
      <c r="T1370">
        <v>8.1</v>
      </c>
      <c r="U1370">
        <v>0.51400000000000001</v>
      </c>
      <c r="V1370">
        <v>10.7</v>
      </c>
      <c r="W1370" t="e">
        <f ca="1">Data_Completeness(LifeExpectancyData[[#This Row],[Life expectancy]:[Schooling]])</f>
        <v>#NAME?</v>
      </c>
    </row>
    <row r="1371" spans="1:23" x14ac:dyDescent="0.25">
      <c r="A1371" t="s">
        <v>731</v>
      </c>
      <c r="B1371">
        <v>2008</v>
      </c>
      <c r="C1371" t="s">
        <v>643</v>
      </c>
      <c r="D1371">
        <v>57.9</v>
      </c>
      <c r="E1371">
        <v>339</v>
      </c>
      <c r="F1371">
        <v>64</v>
      </c>
      <c r="G1371">
        <v>1.71</v>
      </c>
      <c r="H1371">
        <v>60.515350599999998</v>
      </c>
      <c r="I1371">
        <v>88</v>
      </c>
      <c r="J1371">
        <v>1282</v>
      </c>
      <c r="K1371">
        <v>17.899999999999999</v>
      </c>
      <c r="L1371">
        <v>95</v>
      </c>
      <c r="M1371">
        <v>88</v>
      </c>
      <c r="N1371">
        <v>3.9</v>
      </c>
      <c r="O1371">
        <v>88</v>
      </c>
      <c r="P1371">
        <v>6.4</v>
      </c>
      <c r="Q1371">
        <v>916.89925149999999</v>
      </c>
      <c r="R1371">
        <v>39148416</v>
      </c>
      <c r="S1371">
        <v>8.3000000000000007</v>
      </c>
      <c r="T1371">
        <v>8.1999999999999993</v>
      </c>
      <c r="U1371">
        <v>0.50600000000000001</v>
      </c>
      <c r="V1371">
        <v>10.4</v>
      </c>
      <c r="W1371" t="e">
        <f ca="1">Data_Completeness(LifeExpectancyData[[#This Row],[Life expectancy]:[Schooling]])</f>
        <v>#NAME?</v>
      </c>
    </row>
    <row r="1372" spans="1:23" x14ac:dyDescent="0.25">
      <c r="A1372" t="s">
        <v>731</v>
      </c>
      <c r="B1372">
        <v>2007</v>
      </c>
      <c r="C1372" t="s">
        <v>643</v>
      </c>
      <c r="D1372">
        <v>56.8</v>
      </c>
      <c r="E1372">
        <v>356</v>
      </c>
      <c r="F1372">
        <v>66</v>
      </c>
      <c r="G1372">
        <v>1.97</v>
      </c>
      <c r="H1372">
        <v>59.833613640000003</v>
      </c>
      <c r="I1372">
        <v>81</v>
      </c>
      <c r="J1372">
        <v>1516</v>
      </c>
      <c r="K1372">
        <v>17.3</v>
      </c>
      <c r="L1372">
        <v>100</v>
      </c>
      <c r="M1372">
        <v>76</v>
      </c>
      <c r="N1372">
        <v>4.8</v>
      </c>
      <c r="O1372">
        <v>81</v>
      </c>
      <c r="P1372">
        <v>9.1</v>
      </c>
      <c r="Q1372">
        <v>839.18111699999997</v>
      </c>
      <c r="R1372">
        <v>388599</v>
      </c>
      <c r="S1372">
        <v>8.4</v>
      </c>
      <c r="T1372">
        <v>8.3000000000000007</v>
      </c>
      <c r="U1372">
        <v>0.49399999999999999</v>
      </c>
      <c r="V1372">
        <v>10.1</v>
      </c>
      <c r="W1372" t="e">
        <f ca="1">Data_Completeness(LifeExpectancyData[[#This Row],[Life expectancy]:[Schooling]])</f>
        <v>#NAME?</v>
      </c>
    </row>
    <row r="1373" spans="1:23" x14ac:dyDescent="0.25">
      <c r="A1373" t="s">
        <v>731</v>
      </c>
      <c r="B1373">
        <v>2006</v>
      </c>
      <c r="C1373" t="s">
        <v>643</v>
      </c>
      <c r="D1373">
        <v>55.3</v>
      </c>
      <c r="E1373">
        <v>388</v>
      </c>
      <c r="F1373">
        <v>68</v>
      </c>
      <c r="G1373">
        <v>1.76</v>
      </c>
      <c r="H1373">
        <v>52.603854290000001</v>
      </c>
      <c r="I1373">
        <v>8</v>
      </c>
      <c r="J1373">
        <v>1847</v>
      </c>
      <c r="K1373">
        <v>16.899999999999999</v>
      </c>
      <c r="L1373">
        <v>104</v>
      </c>
      <c r="M1373">
        <v>77</v>
      </c>
      <c r="N1373">
        <v>4.24</v>
      </c>
      <c r="O1373">
        <v>8</v>
      </c>
      <c r="P1373">
        <v>10.3</v>
      </c>
      <c r="Q1373">
        <v>697.66385000000002</v>
      </c>
      <c r="R1373">
        <v>37525</v>
      </c>
      <c r="S1373">
        <v>8.5</v>
      </c>
      <c r="T1373">
        <v>8.4</v>
      </c>
      <c r="U1373">
        <v>0.48299999999999998</v>
      </c>
      <c r="V1373">
        <v>9.6999999999999993</v>
      </c>
      <c r="W1373" t="e">
        <f ca="1">Data_Completeness(LifeExpectancyData[[#This Row],[Life expectancy]:[Schooling]])</f>
        <v>#NAME?</v>
      </c>
    </row>
    <row r="1374" spans="1:23" x14ac:dyDescent="0.25">
      <c r="A1374" t="s">
        <v>731</v>
      </c>
      <c r="B1374">
        <v>2005</v>
      </c>
      <c r="C1374" t="s">
        <v>643</v>
      </c>
      <c r="D1374">
        <v>54.1</v>
      </c>
      <c r="E1374">
        <v>412</v>
      </c>
      <c r="F1374">
        <v>70</v>
      </c>
      <c r="G1374">
        <v>1.82</v>
      </c>
      <c r="H1374">
        <v>39.556775020000003</v>
      </c>
      <c r="I1374">
        <v>76</v>
      </c>
      <c r="J1374">
        <v>153</v>
      </c>
      <c r="K1374">
        <v>16.399999999999999</v>
      </c>
      <c r="L1374">
        <v>108</v>
      </c>
      <c r="M1374">
        <v>7</v>
      </c>
      <c r="N1374">
        <v>4.3600000000000003</v>
      </c>
      <c r="O1374">
        <v>76</v>
      </c>
      <c r="P1374">
        <v>11.6</v>
      </c>
      <c r="Q1374">
        <v>519.79993460000003</v>
      </c>
      <c r="R1374">
        <v>3648288</v>
      </c>
      <c r="S1374">
        <v>8.6</v>
      </c>
      <c r="T1374">
        <v>8.5</v>
      </c>
      <c r="U1374">
        <v>0.47399999999999998</v>
      </c>
      <c r="V1374">
        <v>9.6</v>
      </c>
      <c r="W1374" t="e">
        <f ca="1">Data_Completeness(LifeExpectancyData[[#This Row],[Life expectancy]:[Schooling]])</f>
        <v>#NAME?</v>
      </c>
    </row>
    <row r="1375" spans="1:23" x14ac:dyDescent="0.25">
      <c r="A1375" t="s">
        <v>731</v>
      </c>
      <c r="B1375">
        <v>2004</v>
      </c>
      <c r="C1375" t="s">
        <v>643</v>
      </c>
      <c r="D1375">
        <v>53</v>
      </c>
      <c r="E1375">
        <v>432</v>
      </c>
      <c r="F1375">
        <v>72</v>
      </c>
      <c r="G1375">
        <v>1.43</v>
      </c>
      <c r="H1375">
        <v>36.297752490000001</v>
      </c>
      <c r="I1375">
        <v>73</v>
      </c>
      <c r="J1375">
        <v>20</v>
      </c>
      <c r="K1375">
        <v>15.9</v>
      </c>
      <c r="L1375">
        <v>112</v>
      </c>
      <c r="M1375">
        <v>73</v>
      </c>
      <c r="N1375">
        <v>4.29</v>
      </c>
      <c r="O1375">
        <v>73</v>
      </c>
      <c r="P1375">
        <v>13.2</v>
      </c>
      <c r="Q1375">
        <v>458.88435509999999</v>
      </c>
      <c r="R1375">
        <v>3574931</v>
      </c>
      <c r="S1375">
        <v>8.6999999999999993</v>
      </c>
      <c r="T1375">
        <v>8.6</v>
      </c>
      <c r="U1375">
        <v>0.46100000000000002</v>
      </c>
      <c r="V1375">
        <v>8.9</v>
      </c>
      <c r="W1375" t="e">
        <f ca="1">Data_Completeness(LifeExpectancyData[[#This Row],[Life expectancy]:[Schooling]])</f>
        <v>#NAME?</v>
      </c>
    </row>
    <row r="1376" spans="1:23" x14ac:dyDescent="0.25">
      <c r="A1376" t="s">
        <v>731</v>
      </c>
      <c r="B1376">
        <v>2003</v>
      </c>
      <c r="C1376" t="s">
        <v>643</v>
      </c>
      <c r="D1376">
        <v>52.4</v>
      </c>
      <c r="E1376">
        <v>437</v>
      </c>
      <c r="F1376">
        <v>74</v>
      </c>
      <c r="G1376">
        <v>1.49</v>
      </c>
      <c r="H1376">
        <v>35.852046680000001</v>
      </c>
      <c r="I1376">
        <v>73</v>
      </c>
      <c r="J1376">
        <v>65</v>
      </c>
      <c r="K1376">
        <v>15.5</v>
      </c>
      <c r="L1376">
        <v>115</v>
      </c>
      <c r="M1376">
        <v>75</v>
      </c>
      <c r="N1376">
        <v>4.45</v>
      </c>
      <c r="O1376">
        <v>73</v>
      </c>
      <c r="P1376">
        <v>14.5</v>
      </c>
      <c r="Q1376">
        <v>436.68753570000001</v>
      </c>
      <c r="R1376">
        <v>3413852</v>
      </c>
      <c r="S1376">
        <v>8.8000000000000007</v>
      </c>
      <c r="T1376">
        <v>8.8000000000000007</v>
      </c>
      <c r="U1376">
        <v>0.45</v>
      </c>
      <c r="V1376">
        <v>8.1999999999999993</v>
      </c>
      <c r="W1376" t="e">
        <f ca="1">Data_Completeness(LifeExpectancyData[[#This Row],[Life expectancy]:[Schooling]])</f>
        <v>#NAME?</v>
      </c>
    </row>
    <row r="1377" spans="1:23" x14ac:dyDescent="0.25">
      <c r="A1377" t="s">
        <v>731</v>
      </c>
      <c r="B1377">
        <v>2002</v>
      </c>
      <c r="C1377" t="s">
        <v>643</v>
      </c>
      <c r="D1377">
        <v>52.1</v>
      </c>
      <c r="E1377">
        <v>437</v>
      </c>
      <c r="F1377">
        <v>76</v>
      </c>
      <c r="G1377">
        <v>1.66</v>
      </c>
      <c r="H1377">
        <v>32.736741340000002</v>
      </c>
      <c r="I1377">
        <v>84</v>
      </c>
      <c r="J1377">
        <v>766</v>
      </c>
      <c r="K1377">
        <v>15.1</v>
      </c>
      <c r="L1377">
        <v>118</v>
      </c>
      <c r="M1377">
        <v>83</v>
      </c>
      <c r="N1377">
        <v>4.54</v>
      </c>
      <c r="O1377">
        <v>84</v>
      </c>
      <c r="P1377">
        <v>15.7</v>
      </c>
      <c r="Q1377">
        <v>395.84935109999998</v>
      </c>
      <c r="R1377">
        <v>332149</v>
      </c>
      <c r="S1377">
        <v>8.9</v>
      </c>
      <c r="T1377">
        <v>8.9</v>
      </c>
      <c r="U1377">
        <v>0.45100000000000001</v>
      </c>
      <c r="V1377">
        <v>8.5</v>
      </c>
      <c r="W1377" t="e">
        <f ca="1">Data_Completeness(LifeExpectancyData[[#This Row],[Life expectancy]:[Schooling]])</f>
        <v>#NAME?</v>
      </c>
    </row>
    <row r="1378" spans="1:23" x14ac:dyDescent="0.25">
      <c r="A1378" t="s">
        <v>731</v>
      </c>
      <c r="B1378">
        <v>2001</v>
      </c>
      <c r="C1378" t="s">
        <v>643</v>
      </c>
      <c r="D1378">
        <v>51.9</v>
      </c>
      <c r="E1378">
        <v>434</v>
      </c>
      <c r="F1378">
        <v>77</v>
      </c>
      <c r="G1378">
        <v>1.63</v>
      </c>
      <c r="H1378">
        <v>3.847602867</v>
      </c>
      <c r="J1378">
        <v>11304</v>
      </c>
      <c r="K1378">
        <v>14.7</v>
      </c>
      <c r="L1378">
        <v>120</v>
      </c>
      <c r="M1378">
        <v>77</v>
      </c>
      <c r="N1378">
        <v>4.62</v>
      </c>
      <c r="O1378">
        <v>8</v>
      </c>
      <c r="P1378">
        <v>16.899999999999999</v>
      </c>
      <c r="Q1378">
        <v>41.776361199999997</v>
      </c>
      <c r="R1378">
        <v>32321482</v>
      </c>
      <c r="S1378">
        <v>9</v>
      </c>
      <c r="T1378">
        <v>9</v>
      </c>
      <c r="U1378">
        <v>0.44700000000000001</v>
      </c>
      <c r="V1378">
        <v>8.4</v>
      </c>
      <c r="W1378" t="e">
        <f ca="1">Data_Completeness(LifeExpectancyData[[#This Row],[Life expectancy]:[Schooling]])</f>
        <v>#NAME?</v>
      </c>
    </row>
    <row r="1379" spans="1:23" x14ac:dyDescent="0.25">
      <c r="A1379" t="s">
        <v>731</v>
      </c>
      <c r="B1379">
        <v>2000</v>
      </c>
      <c r="C1379" t="s">
        <v>643</v>
      </c>
      <c r="D1379">
        <v>51.9</v>
      </c>
      <c r="E1379">
        <v>428</v>
      </c>
      <c r="F1379">
        <v>77</v>
      </c>
      <c r="G1379">
        <v>1.51</v>
      </c>
      <c r="H1379">
        <v>0.68168555500000005</v>
      </c>
      <c r="J1379">
        <v>21002</v>
      </c>
      <c r="K1379">
        <v>14.4</v>
      </c>
      <c r="L1379">
        <v>121</v>
      </c>
      <c r="M1379">
        <v>8</v>
      </c>
      <c r="N1379">
        <v>4.68</v>
      </c>
      <c r="O1379">
        <v>82</v>
      </c>
      <c r="P1379">
        <v>18.100000000000001</v>
      </c>
      <c r="Q1379">
        <v>43.979713199999999</v>
      </c>
      <c r="R1379">
        <v>3145483</v>
      </c>
      <c r="S1379">
        <v>9.1999999999999993</v>
      </c>
      <c r="T1379">
        <v>9.1</v>
      </c>
      <c r="U1379">
        <v>0.44800000000000001</v>
      </c>
      <c r="V1379">
        <v>8.4</v>
      </c>
      <c r="W1379" t="e">
        <f ca="1">Data_Completeness(LifeExpectancyData[[#This Row],[Life expectancy]:[Schooling]])</f>
        <v>#NAME?</v>
      </c>
    </row>
    <row r="1380" spans="1:23" x14ac:dyDescent="0.25">
      <c r="A1380" t="s">
        <v>732</v>
      </c>
      <c r="B1380">
        <v>2015</v>
      </c>
      <c r="C1380" t="s">
        <v>643</v>
      </c>
      <c r="D1380">
        <v>66.3</v>
      </c>
      <c r="E1380">
        <v>198</v>
      </c>
      <c r="F1380">
        <v>0</v>
      </c>
      <c r="H1380">
        <v>0</v>
      </c>
      <c r="I1380">
        <v>82</v>
      </c>
      <c r="J1380">
        <v>0</v>
      </c>
      <c r="K1380">
        <v>77.599999999999994</v>
      </c>
      <c r="L1380">
        <v>0</v>
      </c>
      <c r="M1380">
        <v>8</v>
      </c>
      <c r="O1380">
        <v>78</v>
      </c>
      <c r="P1380">
        <v>0.1</v>
      </c>
      <c r="Q1380">
        <v>1424.4836110000001</v>
      </c>
      <c r="R1380">
        <v>11247</v>
      </c>
      <c r="S1380">
        <v>0.1</v>
      </c>
      <c r="T1380">
        <v>0.1</v>
      </c>
      <c r="U1380">
        <v>0.58599999999999997</v>
      </c>
      <c r="V1380">
        <v>11.9</v>
      </c>
      <c r="W1380" t="e">
        <f ca="1">Data_Completeness(LifeExpectancyData[[#This Row],[Life expectancy]:[Schooling]])</f>
        <v>#NAME?</v>
      </c>
    </row>
    <row r="1381" spans="1:23" x14ac:dyDescent="0.25">
      <c r="A1381" t="s">
        <v>732</v>
      </c>
      <c r="B1381">
        <v>2014</v>
      </c>
      <c r="C1381" t="s">
        <v>643</v>
      </c>
      <c r="D1381">
        <v>66.099999999999994</v>
      </c>
      <c r="E1381">
        <v>2</v>
      </c>
      <c r="F1381">
        <v>0</v>
      </c>
      <c r="G1381">
        <v>0.01</v>
      </c>
      <c r="H1381">
        <v>97.871933189999993</v>
      </c>
      <c r="I1381">
        <v>75</v>
      </c>
      <c r="J1381">
        <v>0</v>
      </c>
      <c r="K1381">
        <v>77.099999999999994</v>
      </c>
      <c r="L1381">
        <v>0</v>
      </c>
      <c r="M1381">
        <v>79</v>
      </c>
      <c r="N1381">
        <v>1.21</v>
      </c>
      <c r="O1381">
        <v>75</v>
      </c>
      <c r="P1381">
        <v>0.1</v>
      </c>
      <c r="Q1381">
        <v>1684.5427400000001</v>
      </c>
      <c r="R1381">
        <v>11458</v>
      </c>
      <c r="S1381">
        <v>0.1</v>
      </c>
      <c r="T1381">
        <v>0.1</v>
      </c>
      <c r="U1381">
        <v>0.59699999999999998</v>
      </c>
      <c r="V1381">
        <v>11.9</v>
      </c>
      <c r="W1381" t="e">
        <f ca="1">Data_Completeness(LifeExpectancyData[[#This Row],[Life expectancy]:[Schooling]])</f>
        <v>#NAME?</v>
      </c>
    </row>
    <row r="1382" spans="1:23" x14ac:dyDescent="0.25">
      <c r="A1382" t="s">
        <v>732</v>
      </c>
      <c r="B1382">
        <v>2013</v>
      </c>
      <c r="C1382" t="s">
        <v>643</v>
      </c>
      <c r="D1382">
        <v>65.8</v>
      </c>
      <c r="E1382">
        <v>22</v>
      </c>
      <c r="F1382">
        <v>0</v>
      </c>
      <c r="G1382">
        <v>0.01</v>
      </c>
      <c r="H1382">
        <v>137.25919429999999</v>
      </c>
      <c r="I1382">
        <v>95</v>
      </c>
      <c r="J1382">
        <v>0</v>
      </c>
      <c r="K1382">
        <v>76.7</v>
      </c>
      <c r="L1382">
        <v>0</v>
      </c>
      <c r="M1382">
        <v>91</v>
      </c>
      <c r="N1382">
        <v>1.1499999999999999</v>
      </c>
      <c r="O1382">
        <v>95</v>
      </c>
      <c r="P1382">
        <v>0.1</v>
      </c>
      <c r="Q1382">
        <v>1724.3617369999999</v>
      </c>
      <c r="R1382">
        <v>18535</v>
      </c>
      <c r="S1382">
        <v>0.1</v>
      </c>
      <c r="T1382">
        <v>0.1</v>
      </c>
      <c r="U1382">
        <v>0.58899999999999997</v>
      </c>
      <c r="V1382">
        <v>11.9</v>
      </c>
      <c r="W1382" t="e">
        <f ca="1">Data_Completeness(LifeExpectancyData[[#This Row],[Life expectancy]:[Schooling]])</f>
        <v>#NAME?</v>
      </c>
    </row>
    <row r="1383" spans="1:23" x14ac:dyDescent="0.25">
      <c r="A1383" t="s">
        <v>732</v>
      </c>
      <c r="B1383">
        <v>2012</v>
      </c>
      <c r="C1383" t="s">
        <v>643</v>
      </c>
      <c r="D1383">
        <v>65.7</v>
      </c>
      <c r="E1383">
        <v>24</v>
      </c>
      <c r="F1383">
        <v>0</v>
      </c>
      <c r="G1383">
        <v>0.01</v>
      </c>
      <c r="H1383">
        <v>147.45497549999999</v>
      </c>
      <c r="I1383">
        <v>94</v>
      </c>
      <c r="J1383">
        <v>0</v>
      </c>
      <c r="K1383">
        <v>76.2</v>
      </c>
      <c r="L1383">
        <v>0</v>
      </c>
      <c r="M1383">
        <v>92</v>
      </c>
      <c r="N1383">
        <v>1.37</v>
      </c>
      <c r="O1383">
        <v>94</v>
      </c>
      <c r="P1383">
        <v>0.1</v>
      </c>
      <c r="Q1383">
        <v>1763.8154970000001</v>
      </c>
      <c r="R1383">
        <v>16613</v>
      </c>
      <c r="S1383">
        <v>0.1</v>
      </c>
      <c r="T1383">
        <v>0.1</v>
      </c>
      <c r="U1383">
        <v>0.58099999999999996</v>
      </c>
      <c r="V1383">
        <v>11.9</v>
      </c>
      <c r="W1383" t="e">
        <f ca="1">Data_Completeness(LifeExpectancyData[[#This Row],[Life expectancy]:[Schooling]])</f>
        <v>#NAME?</v>
      </c>
    </row>
    <row r="1384" spans="1:23" x14ac:dyDescent="0.25">
      <c r="A1384" t="s">
        <v>732</v>
      </c>
      <c r="B1384">
        <v>2011</v>
      </c>
      <c r="C1384" t="s">
        <v>643</v>
      </c>
      <c r="D1384">
        <v>65.5</v>
      </c>
      <c r="E1384">
        <v>26</v>
      </c>
      <c r="F1384">
        <v>0</v>
      </c>
      <c r="G1384">
        <v>0.53</v>
      </c>
      <c r="H1384">
        <v>30.467038989999999</v>
      </c>
      <c r="I1384">
        <v>95</v>
      </c>
      <c r="J1384">
        <v>0</v>
      </c>
      <c r="K1384">
        <v>75.7</v>
      </c>
      <c r="L1384">
        <v>0</v>
      </c>
      <c r="M1384">
        <v>95</v>
      </c>
      <c r="N1384">
        <v>1.42</v>
      </c>
      <c r="O1384">
        <v>99</v>
      </c>
      <c r="P1384">
        <v>0.1</v>
      </c>
      <c r="Q1384">
        <v>1692.6132769999999</v>
      </c>
      <c r="R1384">
        <v>14656</v>
      </c>
      <c r="S1384">
        <v>0.1</v>
      </c>
      <c r="T1384">
        <v>0.1</v>
      </c>
      <c r="U1384">
        <v>0.58499999999999996</v>
      </c>
      <c r="V1384">
        <v>11.9</v>
      </c>
      <c r="W1384" t="e">
        <f ca="1">Data_Completeness(LifeExpectancyData[[#This Row],[Life expectancy]:[Schooling]])</f>
        <v>#NAME?</v>
      </c>
    </row>
    <row r="1385" spans="1:23" x14ac:dyDescent="0.25">
      <c r="A1385" t="s">
        <v>732</v>
      </c>
      <c r="B1385">
        <v>2010</v>
      </c>
      <c r="C1385" t="s">
        <v>643</v>
      </c>
      <c r="D1385">
        <v>65.3</v>
      </c>
      <c r="E1385">
        <v>27</v>
      </c>
      <c r="F1385">
        <v>0</v>
      </c>
      <c r="G1385">
        <v>0.48</v>
      </c>
      <c r="H1385">
        <v>18.21661422</v>
      </c>
      <c r="I1385">
        <v>91</v>
      </c>
      <c r="J1385">
        <v>0</v>
      </c>
      <c r="K1385">
        <v>75.2</v>
      </c>
      <c r="L1385">
        <v>0</v>
      </c>
      <c r="M1385">
        <v>95</v>
      </c>
      <c r="N1385">
        <v>1.52</v>
      </c>
      <c r="O1385">
        <v>91</v>
      </c>
      <c r="P1385">
        <v>0.1</v>
      </c>
      <c r="Q1385">
        <v>1493.1650999999999</v>
      </c>
      <c r="R1385">
        <v>12652</v>
      </c>
      <c r="S1385">
        <v>0.1</v>
      </c>
      <c r="T1385">
        <v>0.1</v>
      </c>
      <c r="U1385">
        <v>0.58399999999999996</v>
      </c>
      <c r="V1385">
        <v>11.9</v>
      </c>
      <c r="W1385" t="e">
        <f ca="1">Data_Completeness(LifeExpectancyData[[#This Row],[Life expectancy]:[Schooling]])</f>
        <v>#NAME?</v>
      </c>
    </row>
    <row r="1386" spans="1:23" x14ac:dyDescent="0.25">
      <c r="A1386" t="s">
        <v>732</v>
      </c>
      <c r="B1386">
        <v>2009</v>
      </c>
      <c r="C1386" t="s">
        <v>643</v>
      </c>
      <c r="D1386">
        <v>65.2</v>
      </c>
      <c r="E1386">
        <v>28</v>
      </c>
      <c r="F1386">
        <v>0</v>
      </c>
      <c r="G1386">
        <v>0.54</v>
      </c>
      <c r="H1386">
        <v>162.29037109999999</v>
      </c>
      <c r="I1386">
        <v>86</v>
      </c>
      <c r="J1386">
        <v>0</v>
      </c>
      <c r="K1386">
        <v>74.599999999999994</v>
      </c>
      <c r="L1386">
        <v>0</v>
      </c>
      <c r="M1386">
        <v>84</v>
      </c>
      <c r="N1386">
        <v>12.24</v>
      </c>
      <c r="O1386">
        <v>86</v>
      </c>
      <c r="P1386">
        <v>0.1</v>
      </c>
      <c r="Q1386">
        <v>1297.2851410000001</v>
      </c>
      <c r="R1386">
        <v>1568</v>
      </c>
      <c r="S1386">
        <v>0.1</v>
      </c>
      <c r="T1386">
        <v>0.1</v>
      </c>
      <c r="U1386">
        <v>0.57599999999999996</v>
      </c>
      <c r="V1386">
        <v>11.9</v>
      </c>
      <c r="W1386" t="e">
        <f ca="1">Data_Completeness(LifeExpectancyData[[#This Row],[Life expectancy]:[Schooling]])</f>
        <v>#NAME?</v>
      </c>
    </row>
    <row r="1387" spans="1:23" x14ac:dyDescent="0.25">
      <c r="A1387" t="s">
        <v>732</v>
      </c>
      <c r="B1387">
        <v>2008</v>
      </c>
      <c r="C1387" t="s">
        <v>643</v>
      </c>
      <c r="D1387">
        <v>65.099999999999994</v>
      </c>
      <c r="E1387">
        <v>21</v>
      </c>
      <c r="F1387">
        <v>0</v>
      </c>
      <c r="G1387">
        <v>0.46</v>
      </c>
      <c r="H1387">
        <v>167.6201552</v>
      </c>
      <c r="I1387">
        <v>83</v>
      </c>
      <c r="J1387">
        <v>0</v>
      </c>
      <c r="K1387">
        <v>74.099999999999994</v>
      </c>
      <c r="L1387">
        <v>0</v>
      </c>
      <c r="M1387">
        <v>74</v>
      </c>
      <c r="N1387">
        <v>12.23</v>
      </c>
      <c r="O1387">
        <v>82</v>
      </c>
      <c r="P1387">
        <v>0.1</v>
      </c>
      <c r="Q1387">
        <v>1413.3234</v>
      </c>
      <c r="R1387">
        <v>9844</v>
      </c>
      <c r="S1387">
        <v>0.2</v>
      </c>
      <c r="T1387">
        <v>0.1</v>
      </c>
      <c r="U1387">
        <v>0.57199999999999995</v>
      </c>
      <c r="V1387">
        <v>11.6</v>
      </c>
      <c r="W1387" t="e">
        <f ca="1">Data_Completeness(LifeExpectancyData[[#This Row],[Life expectancy]:[Schooling]])</f>
        <v>#NAME?</v>
      </c>
    </row>
    <row r="1388" spans="1:23" x14ac:dyDescent="0.25">
      <c r="A1388" t="s">
        <v>732</v>
      </c>
      <c r="B1388">
        <v>2007</v>
      </c>
      <c r="C1388" t="s">
        <v>643</v>
      </c>
      <c r="D1388">
        <v>65</v>
      </c>
      <c r="E1388">
        <v>211</v>
      </c>
      <c r="F1388">
        <v>0</v>
      </c>
      <c r="G1388">
        <v>0.68</v>
      </c>
      <c r="H1388">
        <v>188.71087729999999</v>
      </c>
      <c r="I1388">
        <v>96</v>
      </c>
      <c r="J1388">
        <v>0</v>
      </c>
      <c r="K1388">
        <v>73.400000000000006</v>
      </c>
      <c r="L1388">
        <v>0</v>
      </c>
      <c r="M1388">
        <v>93</v>
      </c>
      <c r="N1388">
        <v>13.66</v>
      </c>
      <c r="O1388">
        <v>94</v>
      </c>
      <c r="P1388">
        <v>0.1</v>
      </c>
      <c r="Q1388">
        <v>1357.6322110000001</v>
      </c>
      <c r="R1388">
        <v>96311</v>
      </c>
      <c r="S1388">
        <v>0.2</v>
      </c>
      <c r="T1388">
        <v>0.1</v>
      </c>
      <c r="U1388">
        <v>0.57399999999999995</v>
      </c>
      <c r="V1388">
        <v>11.8</v>
      </c>
      <c r="W1388" t="e">
        <f ca="1">Data_Completeness(LifeExpectancyData[[#This Row],[Life expectancy]:[Schooling]])</f>
        <v>#NAME?</v>
      </c>
    </row>
    <row r="1389" spans="1:23" x14ac:dyDescent="0.25">
      <c r="A1389" t="s">
        <v>732</v>
      </c>
      <c r="B1389">
        <v>2006</v>
      </c>
      <c r="C1389" t="s">
        <v>643</v>
      </c>
      <c r="D1389">
        <v>65</v>
      </c>
      <c r="E1389">
        <v>212</v>
      </c>
      <c r="F1389">
        <v>0</v>
      </c>
      <c r="G1389">
        <v>0.76</v>
      </c>
      <c r="H1389">
        <v>18.194578759999999</v>
      </c>
      <c r="I1389">
        <v>88</v>
      </c>
      <c r="J1389">
        <v>0</v>
      </c>
      <c r="K1389">
        <v>72.8</v>
      </c>
      <c r="L1389">
        <v>0</v>
      </c>
      <c r="M1389">
        <v>86</v>
      </c>
      <c r="N1389">
        <v>1.93</v>
      </c>
      <c r="O1389">
        <v>86</v>
      </c>
      <c r="P1389">
        <v>0.1</v>
      </c>
      <c r="Q1389">
        <v>1151.5556180000001</v>
      </c>
      <c r="R1389">
        <v>9426</v>
      </c>
      <c r="S1389">
        <v>0.2</v>
      </c>
      <c r="T1389">
        <v>0.1</v>
      </c>
      <c r="U1389">
        <v>0.57599999999999996</v>
      </c>
      <c r="V1389">
        <v>12.1</v>
      </c>
      <c r="W1389" t="e">
        <f ca="1">Data_Completeness(LifeExpectancyData[[#This Row],[Life expectancy]:[Schooling]])</f>
        <v>#NAME?</v>
      </c>
    </row>
    <row r="1390" spans="1:23" x14ac:dyDescent="0.25">
      <c r="A1390" t="s">
        <v>732</v>
      </c>
      <c r="B1390">
        <v>2005</v>
      </c>
      <c r="C1390" t="s">
        <v>643</v>
      </c>
      <c r="D1390">
        <v>64.900000000000006</v>
      </c>
      <c r="E1390">
        <v>213</v>
      </c>
      <c r="F1390">
        <v>0</v>
      </c>
      <c r="G1390">
        <v>0.6</v>
      </c>
      <c r="H1390">
        <v>111.7392134</v>
      </c>
      <c r="I1390">
        <v>5</v>
      </c>
      <c r="J1390">
        <v>0</v>
      </c>
      <c r="K1390">
        <v>72.099999999999994</v>
      </c>
      <c r="L1390">
        <v>0</v>
      </c>
      <c r="M1390">
        <v>74</v>
      </c>
      <c r="N1390">
        <v>1.6</v>
      </c>
      <c r="O1390">
        <v>79</v>
      </c>
      <c r="P1390">
        <v>0.1</v>
      </c>
      <c r="Q1390">
        <v>1214.5566670000001</v>
      </c>
      <c r="R1390">
        <v>92325</v>
      </c>
      <c r="S1390">
        <v>0.2</v>
      </c>
      <c r="T1390">
        <v>0.2</v>
      </c>
      <c r="U1390">
        <v>0</v>
      </c>
      <c r="V1390">
        <v>12.2</v>
      </c>
      <c r="W1390" t="e">
        <f ca="1">Data_Completeness(LifeExpectancyData[[#This Row],[Life expectancy]:[Schooling]])</f>
        <v>#NAME?</v>
      </c>
    </row>
    <row r="1391" spans="1:23" x14ac:dyDescent="0.25">
      <c r="A1391" t="s">
        <v>732</v>
      </c>
      <c r="B1391">
        <v>2004</v>
      </c>
      <c r="C1391" t="s">
        <v>643</v>
      </c>
      <c r="D1391">
        <v>64.8</v>
      </c>
      <c r="E1391">
        <v>214</v>
      </c>
      <c r="F1391">
        <v>0</v>
      </c>
      <c r="G1391">
        <v>0.48</v>
      </c>
      <c r="H1391">
        <v>10.624274099999999</v>
      </c>
      <c r="I1391">
        <v>67</v>
      </c>
      <c r="J1391">
        <v>0</v>
      </c>
      <c r="K1391">
        <v>71.400000000000006</v>
      </c>
      <c r="L1391">
        <v>0</v>
      </c>
      <c r="M1391">
        <v>61</v>
      </c>
      <c r="N1391">
        <v>1.39</v>
      </c>
      <c r="O1391">
        <v>62</v>
      </c>
      <c r="P1391">
        <v>0.1</v>
      </c>
      <c r="Q1391">
        <v>113.62860000000001</v>
      </c>
      <c r="R1391">
        <v>9542</v>
      </c>
      <c r="S1391">
        <v>0.2</v>
      </c>
      <c r="T1391">
        <v>0.2</v>
      </c>
      <c r="U1391">
        <v>0</v>
      </c>
      <c r="V1391">
        <v>12.4</v>
      </c>
      <c r="W1391" t="e">
        <f ca="1">Data_Completeness(LifeExpectancyData[[#This Row],[Life expectancy]:[Schooling]])</f>
        <v>#NAME?</v>
      </c>
    </row>
    <row r="1392" spans="1:23" x14ac:dyDescent="0.25">
      <c r="A1392" t="s">
        <v>732</v>
      </c>
      <c r="B1392">
        <v>2003</v>
      </c>
      <c r="C1392" t="s">
        <v>643</v>
      </c>
      <c r="D1392">
        <v>64.7</v>
      </c>
      <c r="E1392">
        <v>215</v>
      </c>
      <c r="F1392">
        <v>0</v>
      </c>
      <c r="G1392">
        <v>0.5</v>
      </c>
      <c r="H1392">
        <v>1.7654134500000001</v>
      </c>
      <c r="I1392">
        <v>73</v>
      </c>
      <c r="J1392">
        <v>0</v>
      </c>
      <c r="K1392">
        <v>7.6</v>
      </c>
      <c r="L1392">
        <v>0</v>
      </c>
      <c r="M1392">
        <v>79</v>
      </c>
      <c r="N1392">
        <v>9.98</v>
      </c>
      <c r="O1392">
        <v>7</v>
      </c>
      <c r="P1392">
        <v>0.1</v>
      </c>
      <c r="Q1392">
        <v>115.3865</v>
      </c>
      <c r="R1392">
        <v>88895</v>
      </c>
      <c r="S1392">
        <v>0.2</v>
      </c>
      <c r="T1392">
        <v>0.2</v>
      </c>
      <c r="U1392">
        <v>0</v>
      </c>
      <c r="V1392">
        <v>11.6</v>
      </c>
      <c r="W1392" t="e">
        <f ca="1">Data_Completeness(LifeExpectancyData[[#This Row],[Life expectancy]:[Schooling]])</f>
        <v>#NAME?</v>
      </c>
    </row>
    <row r="1393" spans="1:23" x14ac:dyDescent="0.25">
      <c r="A1393" t="s">
        <v>732</v>
      </c>
      <c r="B1393">
        <v>2002</v>
      </c>
      <c r="C1393" t="s">
        <v>643</v>
      </c>
      <c r="D1393">
        <v>64.599999999999994</v>
      </c>
      <c r="E1393">
        <v>217</v>
      </c>
      <c r="F1393">
        <v>0</v>
      </c>
      <c r="G1393">
        <v>0.49</v>
      </c>
      <c r="H1393">
        <v>70.755722219999996</v>
      </c>
      <c r="I1393">
        <v>79</v>
      </c>
      <c r="J1393">
        <v>0</v>
      </c>
      <c r="K1393">
        <v>69.7</v>
      </c>
      <c r="L1393">
        <v>0</v>
      </c>
      <c r="M1393">
        <v>96</v>
      </c>
      <c r="N1393">
        <v>9.1</v>
      </c>
      <c r="O1393">
        <v>77</v>
      </c>
      <c r="P1393">
        <v>0.1</v>
      </c>
      <c r="Q1393">
        <v>826.58554000000004</v>
      </c>
      <c r="R1393">
        <v>87343</v>
      </c>
      <c r="S1393">
        <v>0.2</v>
      </c>
      <c r="T1393">
        <v>0.2</v>
      </c>
      <c r="U1393">
        <v>0</v>
      </c>
      <c r="V1393">
        <v>11.7</v>
      </c>
      <c r="W1393" t="e">
        <f ca="1">Data_Completeness(LifeExpectancyData[[#This Row],[Life expectancy]:[Schooling]])</f>
        <v>#NAME?</v>
      </c>
    </row>
    <row r="1394" spans="1:23" x14ac:dyDescent="0.25">
      <c r="A1394" t="s">
        <v>732</v>
      </c>
      <c r="B1394">
        <v>2001</v>
      </c>
      <c r="C1394" t="s">
        <v>643</v>
      </c>
      <c r="D1394">
        <v>64.3</v>
      </c>
      <c r="E1394">
        <v>219</v>
      </c>
      <c r="F1394">
        <v>0</v>
      </c>
      <c r="G1394">
        <v>0.6</v>
      </c>
      <c r="H1394">
        <v>59.971858480000002</v>
      </c>
      <c r="I1394">
        <v>85</v>
      </c>
      <c r="J1394">
        <v>0</v>
      </c>
      <c r="K1394">
        <v>68.8</v>
      </c>
      <c r="L1394">
        <v>0</v>
      </c>
      <c r="M1394">
        <v>88</v>
      </c>
      <c r="N1394">
        <v>9</v>
      </c>
      <c r="O1394">
        <v>85</v>
      </c>
      <c r="P1394">
        <v>0.1</v>
      </c>
      <c r="Q1394">
        <v>734.94924609999998</v>
      </c>
      <c r="R1394">
        <v>85858</v>
      </c>
      <c r="S1394">
        <v>0.2</v>
      </c>
      <c r="T1394">
        <v>0.2</v>
      </c>
      <c r="U1394">
        <v>0</v>
      </c>
      <c r="V1394">
        <v>10.4</v>
      </c>
      <c r="W1394" t="e">
        <f ca="1">Data_Completeness(LifeExpectancyData[[#This Row],[Life expectancy]:[Schooling]])</f>
        <v>#NAME?</v>
      </c>
    </row>
    <row r="1395" spans="1:23" x14ac:dyDescent="0.25">
      <c r="A1395" t="s">
        <v>732</v>
      </c>
      <c r="B1395">
        <v>2000</v>
      </c>
      <c r="C1395" t="s">
        <v>643</v>
      </c>
      <c r="D1395">
        <v>64.099999999999994</v>
      </c>
      <c r="E1395">
        <v>222</v>
      </c>
      <c r="F1395">
        <v>0</v>
      </c>
      <c r="G1395">
        <v>0.46</v>
      </c>
      <c r="H1395">
        <v>11.075433309999999</v>
      </c>
      <c r="I1395">
        <v>9</v>
      </c>
      <c r="J1395">
        <v>0</v>
      </c>
      <c r="K1395">
        <v>67.900000000000006</v>
      </c>
      <c r="L1395">
        <v>0</v>
      </c>
      <c r="M1395">
        <v>9</v>
      </c>
      <c r="N1395">
        <v>8.1199999999999992</v>
      </c>
      <c r="O1395">
        <v>9</v>
      </c>
      <c r="P1395">
        <v>0.1</v>
      </c>
      <c r="Q1395">
        <v>796.79376339999999</v>
      </c>
      <c r="R1395">
        <v>8446</v>
      </c>
      <c r="S1395">
        <v>0.2</v>
      </c>
      <c r="T1395">
        <v>0.2</v>
      </c>
      <c r="U1395">
        <v>0</v>
      </c>
      <c r="V1395">
        <v>10</v>
      </c>
      <c r="W1395" t="e">
        <f ca="1">Data_Completeness(LifeExpectancyData[[#This Row],[Life expectancy]:[Schooling]])</f>
        <v>#NAME?</v>
      </c>
    </row>
    <row r="1396" spans="1:23" x14ac:dyDescent="0.25">
      <c r="A1396" t="s">
        <v>733</v>
      </c>
      <c r="B1396">
        <v>2015</v>
      </c>
      <c r="C1396" t="s">
        <v>643</v>
      </c>
      <c r="D1396">
        <v>74.7</v>
      </c>
      <c r="E1396">
        <v>81</v>
      </c>
      <c r="F1396">
        <v>0</v>
      </c>
      <c r="H1396">
        <v>0</v>
      </c>
      <c r="I1396">
        <v>99</v>
      </c>
      <c r="J1396">
        <v>18</v>
      </c>
      <c r="K1396">
        <v>71.400000000000006</v>
      </c>
      <c r="L1396">
        <v>1</v>
      </c>
      <c r="M1396">
        <v>99</v>
      </c>
      <c r="O1396">
        <v>99</v>
      </c>
      <c r="P1396">
        <v>0.1</v>
      </c>
      <c r="Q1396">
        <v>28975.418000000001</v>
      </c>
      <c r="S1396">
        <v>3.5</v>
      </c>
      <c r="T1396">
        <v>3.4</v>
      </c>
      <c r="U1396">
        <v>0.79900000000000004</v>
      </c>
      <c r="V1396">
        <v>13.3</v>
      </c>
      <c r="W1396" t="e">
        <f ca="1">Data_Completeness(LifeExpectancyData[[#This Row],[Life expectancy]:[Schooling]])</f>
        <v>#NAME?</v>
      </c>
    </row>
    <row r="1397" spans="1:23" x14ac:dyDescent="0.25">
      <c r="A1397" t="s">
        <v>733</v>
      </c>
      <c r="B1397">
        <v>2014</v>
      </c>
      <c r="C1397" t="s">
        <v>643</v>
      </c>
      <c r="D1397">
        <v>74.599999999999994</v>
      </c>
      <c r="E1397">
        <v>82</v>
      </c>
      <c r="F1397">
        <v>0</v>
      </c>
      <c r="G1397">
        <v>0.01</v>
      </c>
      <c r="H1397">
        <v>2480.8969649999999</v>
      </c>
      <c r="I1397">
        <v>96</v>
      </c>
      <c r="J1397">
        <v>55</v>
      </c>
      <c r="K1397">
        <v>7.8</v>
      </c>
      <c r="L1397">
        <v>1</v>
      </c>
      <c r="M1397">
        <v>94</v>
      </c>
      <c r="N1397">
        <v>3.4</v>
      </c>
      <c r="O1397">
        <v>95</v>
      </c>
      <c r="P1397">
        <v>0.1</v>
      </c>
      <c r="Q1397">
        <v>42996.481200000002</v>
      </c>
      <c r="S1397">
        <v>3.4</v>
      </c>
      <c r="T1397">
        <v>3.4</v>
      </c>
      <c r="U1397">
        <v>0.78700000000000003</v>
      </c>
      <c r="V1397">
        <v>13</v>
      </c>
      <c r="W1397" t="e">
        <f ca="1">Data_Completeness(LifeExpectancyData[[#This Row],[Life expectancy]:[Schooling]])</f>
        <v>#NAME?</v>
      </c>
    </row>
    <row r="1398" spans="1:23" x14ac:dyDescent="0.25">
      <c r="A1398" t="s">
        <v>733</v>
      </c>
      <c r="B1398">
        <v>2013</v>
      </c>
      <c r="C1398" t="s">
        <v>643</v>
      </c>
      <c r="D1398">
        <v>74.5</v>
      </c>
      <c r="E1398">
        <v>83</v>
      </c>
      <c r="F1398">
        <v>1</v>
      </c>
      <c r="G1398">
        <v>0.01</v>
      </c>
      <c r="H1398">
        <v>2792.6775819999998</v>
      </c>
      <c r="I1398">
        <v>99</v>
      </c>
      <c r="J1398">
        <v>62</v>
      </c>
      <c r="K1398">
        <v>7.2</v>
      </c>
      <c r="L1398">
        <v>1</v>
      </c>
      <c r="M1398">
        <v>99</v>
      </c>
      <c r="N1398">
        <v>2.56</v>
      </c>
      <c r="O1398">
        <v>99</v>
      </c>
      <c r="P1398">
        <v>0.1</v>
      </c>
      <c r="Q1398">
        <v>48399.958100000003</v>
      </c>
      <c r="S1398">
        <v>3.4</v>
      </c>
      <c r="T1398">
        <v>3.3</v>
      </c>
      <c r="U1398">
        <v>0.79600000000000004</v>
      </c>
      <c r="V1398">
        <v>13.1</v>
      </c>
      <c r="W1398" t="e">
        <f ca="1">Data_Completeness(LifeExpectancyData[[#This Row],[Life expectancy]:[Schooling]])</f>
        <v>#NAME?</v>
      </c>
    </row>
    <row r="1399" spans="1:23" x14ac:dyDescent="0.25">
      <c r="A1399" t="s">
        <v>733</v>
      </c>
      <c r="B1399">
        <v>2012</v>
      </c>
      <c r="C1399" t="s">
        <v>643</v>
      </c>
      <c r="D1399">
        <v>74.3</v>
      </c>
      <c r="E1399">
        <v>84</v>
      </c>
      <c r="F1399">
        <v>1</v>
      </c>
      <c r="G1399">
        <v>0.01</v>
      </c>
      <c r="H1399">
        <v>2957.9739629999999</v>
      </c>
      <c r="I1399">
        <v>98</v>
      </c>
      <c r="J1399">
        <v>27</v>
      </c>
      <c r="K1399">
        <v>69.5</v>
      </c>
      <c r="L1399">
        <v>1</v>
      </c>
      <c r="M1399">
        <v>98</v>
      </c>
      <c r="N1399">
        <v>2.57</v>
      </c>
      <c r="O1399">
        <v>98</v>
      </c>
      <c r="P1399">
        <v>0.1</v>
      </c>
      <c r="Q1399">
        <v>51264.713400000001</v>
      </c>
      <c r="S1399">
        <v>3.4</v>
      </c>
      <c r="T1399">
        <v>3.3</v>
      </c>
      <c r="U1399">
        <v>0.79400000000000004</v>
      </c>
      <c r="V1399">
        <v>13.2</v>
      </c>
      <c r="W1399" t="e">
        <f ca="1">Data_Completeness(LifeExpectancyData[[#This Row],[Life expectancy]:[Schooling]])</f>
        <v>#NAME?</v>
      </c>
    </row>
    <row r="1400" spans="1:23" x14ac:dyDescent="0.25">
      <c r="A1400" t="s">
        <v>733</v>
      </c>
      <c r="B1400">
        <v>2011</v>
      </c>
      <c r="C1400" t="s">
        <v>643</v>
      </c>
      <c r="D1400">
        <v>74.2</v>
      </c>
      <c r="E1400">
        <v>85</v>
      </c>
      <c r="F1400">
        <v>1</v>
      </c>
      <c r="G1400">
        <v>0.02</v>
      </c>
      <c r="H1400">
        <v>2785.0977119999998</v>
      </c>
      <c r="I1400">
        <v>99</v>
      </c>
      <c r="J1400">
        <v>32</v>
      </c>
      <c r="K1400">
        <v>69</v>
      </c>
      <c r="L1400">
        <v>1</v>
      </c>
      <c r="M1400">
        <v>99</v>
      </c>
      <c r="N1400">
        <v>2.62</v>
      </c>
      <c r="O1400">
        <v>99</v>
      </c>
      <c r="P1400">
        <v>0.1</v>
      </c>
      <c r="Q1400">
        <v>48268.591200000003</v>
      </c>
      <c r="S1400">
        <v>3.3</v>
      </c>
      <c r="T1400">
        <v>3.2</v>
      </c>
      <c r="U1400">
        <v>0.79200000000000004</v>
      </c>
      <c r="V1400">
        <v>13.4</v>
      </c>
      <c r="W1400" t="e">
        <f ca="1">Data_Completeness(LifeExpectancyData[[#This Row],[Life expectancy]:[Schooling]])</f>
        <v>#NAME?</v>
      </c>
    </row>
    <row r="1401" spans="1:23" x14ac:dyDescent="0.25">
      <c r="A1401" t="s">
        <v>733</v>
      </c>
      <c r="B1401">
        <v>2010</v>
      </c>
      <c r="C1401" t="s">
        <v>643</v>
      </c>
      <c r="D1401">
        <v>74</v>
      </c>
      <c r="E1401">
        <v>86</v>
      </c>
      <c r="F1401">
        <v>1</v>
      </c>
      <c r="G1401">
        <v>0.01</v>
      </c>
      <c r="H1401">
        <v>2009.575605</v>
      </c>
      <c r="I1401">
        <v>99</v>
      </c>
      <c r="J1401">
        <v>13</v>
      </c>
      <c r="K1401">
        <v>68.400000000000006</v>
      </c>
      <c r="L1401">
        <v>1</v>
      </c>
      <c r="M1401">
        <v>98</v>
      </c>
      <c r="N1401">
        <v>2.76</v>
      </c>
      <c r="O1401">
        <v>98</v>
      </c>
      <c r="P1401">
        <v>0.1</v>
      </c>
      <c r="Q1401">
        <v>38497.616959999999</v>
      </c>
      <c r="S1401">
        <v>3.3</v>
      </c>
      <c r="T1401">
        <v>3.2</v>
      </c>
      <c r="U1401">
        <v>0.79</v>
      </c>
      <c r="V1401">
        <v>13.5</v>
      </c>
      <c r="W1401" t="e">
        <f ca="1">Data_Completeness(LifeExpectancyData[[#This Row],[Life expectancy]:[Schooling]])</f>
        <v>#NAME?</v>
      </c>
    </row>
    <row r="1402" spans="1:23" x14ac:dyDescent="0.25">
      <c r="A1402" t="s">
        <v>733</v>
      </c>
      <c r="B1402">
        <v>2009</v>
      </c>
      <c r="C1402" t="s">
        <v>643</v>
      </c>
      <c r="D1402">
        <v>73.900000000000006</v>
      </c>
      <c r="E1402">
        <v>87</v>
      </c>
      <c r="F1402">
        <v>1</v>
      </c>
      <c r="G1402">
        <v>0.1</v>
      </c>
      <c r="H1402">
        <v>3001.6282369999999</v>
      </c>
      <c r="I1402">
        <v>99</v>
      </c>
      <c r="J1402">
        <v>0</v>
      </c>
      <c r="K1402">
        <v>67.900000000000006</v>
      </c>
      <c r="L1402">
        <v>1</v>
      </c>
      <c r="M1402">
        <v>99</v>
      </c>
      <c r="N1402">
        <v>3.87</v>
      </c>
      <c r="O1402">
        <v>99</v>
      </c>
      <c r="P1402">
        <v>0.1</v>
      </c>
      <c r="Q1402">
        <v>37567.312100000003</v>
      </c>
      <c r="S1402">
        <v>3.3</v>
      </c>
      <c r="T1402">
        <v>3.2</v>
      </c>
      <c r="U1402">
        <v>0.78800000000000003</v>
      </c>
      <c r="V1402">
        <v>13.6</v>
      </c>
      <c r="W1402" t="e">
        <f ca="1">Data_Completeness(LifeExpectancyData[[#This Row],[Life expectancy]:[Schooling]])</f>
        <v>#NAME?</v>
      </c>
    </row>
    <row r="1403" spans="1:23" x14ac:dyDescent="0.25">
      <c r="A1403" t="s">
        <v>733</v>
      </c>
      <c r="B1403">
        <v>2008</v>
      </c>
      <c r="C1403" t="s">
        <v>643</v>
      </c>
      <c r="D1403">
        <v>73.8</v>
      </c>
      <c r="E1403">
        <v>88</v>
      </c>
      <c r="F1403">
        <v>1</v>
      </c>
      <c r="G1403">
        <v>0.03</v>
      </c>
      <c r="H1403">
        <v>2078.3927480000002</v>
      </c>
      <c r="I1403">
        <v>99</v>
      </c>
      <c r="J1403">
        <v>0</v>
      </c>
      <c r="K1403">
        <v>67.5</v>
      </c>
      <c r="L1403">
        <v>1</v>
      </c>
      <c r="M1403">
        <v>99</v>
      </c>
      <c r="N1403">
        <v>1.93</v>
      </c>
      <c r="O1403">
        <v>99</v>
      </c>
      <c r="P1403">
        <v>0.1</v>
      </c>
      <c r="Q1403">
        <v>55571.998599999999</v>
      </c>
      <c r="S1403">
        <v>3.3</v>
      </c>
      <c r="T1403">
        <v>3.1</v>
      </c>
      <c r="U1403">
        <v>0.78700000000000003</v>
      </c>
      <c r="V1403">
        <v>13.8</v>
      </c>
      <c r="W1403" t="e">
        <f ca="1">Data_Completeness(LifeExpectancyData[[#This Row],[Life expectancy]:[Schooling]])</f>
        <v>#NAME?</v>
      </c>
    </row>
    <row r="1404" spans="1:23" x14ac:dyDescent="0.25">
      <c r="A1404" t="s">
        <v>733</v>
      </c>
      <c r="B1404">
        <v>2007</v>
      </c>
      <c r="C1404" t="s">
        <v>643</v>
      </c>
      <c r="D1404">
        <v>73.7</v>
      </c>
      <c r="E1404">
        <v>89</v>
      </c>
      <c r="F1404">
        <v>1</v>
      </c>
      <c r="G1404">
        <v>0.03</v>
      </c>
      <c r="H1404">
        <v>2555.3038689999998</v>
      </c>
      <c r="I1404">
        <v>99</v>
      </c>
      <c r="J1404">
        <v>0</v>
      </c>
      <c r="K1404">
        <v>67.099999999999994</v>
      </c>
      <c r="L1404">
        <v>1</v>
      </c>
      <c r="M1404">
        <v>99</v>
      </c>
      <c r="N1404">
        <v>2.13</v>
      </c>
      <c r="O1404">
        <v>99</v>
      </c>
      <c r="P1404">
        <v>0.1</v>
      </c>
      <c r="Q1404">
        <v>45793.976139999999</v>
      </c>
      <c r="S1404">
        <v>3.2</v>
      </c>
      <c r="T1404">
        <v>3.1</v>
      </c>
      <c r="U1404">
        <v>0.78700000000000003</v>
      </c>
      <c r="V1404">
        <v>13.9</v>
      </c>
      <c r="W1404" t="e">
        <f ca="1">Data_Completeness(LifeExpectancyData[[#This Row],[Life expectancy]:[Schooling]])</f>
        <v>#NAME?</v>
      </c>
    </row>
    <row r="1405" spans="1:23" x14ac:dyDescent="0.25">
      <c r="A1405" t="s">
        <v>733</v>
      </c>
      <c r="B1405">
        <v>2006</v>
      </c>
      <c r="C1405" t="s">
        <v>643</v>
      </c>
      <c r="D1405">
        <v>73.599999999999994</v>
      </c>
      <c r="E1405">
        <v>89</v>
      </c>
      <c r="F1405">
        <v>1</v>
      </c>
      <c r="G1405">
        <v>0.01</v>
      </c>
      <c r="H1405">
        <v>2443.4442749999998</v>
      </c>
      <c r="I1405">
        <v>99</v>
      </c>
      <c r="J1405">
        <v>0</v>
      </c>
      <c r="K1405">
        <v>66.7</v>
      </c>
      <c r="L1405">
        <v>1</v>
      </c>
      <c r="M1405">
        <v>99</v>
      </c>
      <c r="N1405">
        <v>2.25</v>
      </c>
      <c r="O1405">
        <v>99</v>
      </c>
      <c r="P1405">
        <v>0.1</v>
      </c>
      <c r="Q1405">
        <v>42717.557249999998</v>
      </c>
      <c r="S1405">
        <v>3.2</v>
      </c>
      <c r="T1405">
        <v>3.1</v>
      </c>
      <c r="U1405">
        <v>0.78700000000000003</v>
      </c>
      <c r="V1405">
        <v>14.1</v>
      </c>
      <c r="W1405" t="e">
        <f ca="1">Data_Completeness(LifeExpectancyData[[#This Row],[Life expectancy]:[Schooling]])</f>
        <v>#NAME?</v>
      </c>
    </row>
    <row r="1406" spans="1:23" x14ac:dyDescent="0.25">
      <c r="A1406" t="s">
        <v>733</v>
      </c>
      <c r="B1406">
        <v>2005</v>
      </c>
      <c r="C1406" t="s">
        <v>643</v>
      </c>
      <c r="D1406">
        <v>73.599999999999994</v>
      </c>
      <c r="E1406">
        <v>9</v>
      </c>
      <c r="F1406">
        <v>0</v>
      </c>
      <c r="G1406">
        <v>0.01</v>
      </c>
      <c r="H1406">
        <v>239.5751391</v>
      </c>
      <c r="I1406">
        <v>99</v>
      </c>
      <c r="J1406">
        <v>10</v>
      </c>
      <c r="K1406">
        <v>66.3</v>
      </c>
      <c r="L1406">
        <v>1</v>
      </c>
      <c r="M1406">
        <v>99</v>
      </c>
      <c r="N1406">
        <v>2.38</v>
      </c>
      <c r="O1406">
        <v>99</v>
      </c>
      <c r="P1406">
        <v>0.1</v>
      </c>
      <c r="Q1406">
        <v>3549.2613200000001</v>
      </c>
      <c r="S1406">
        <v>3.2</v>
      </c>
      <c r="T1406">
        <v>3.1</v>
      </c>
      <c r="U1406">
        <v>0.78900000000000003</v>
      </c>
      <c r="V1406">
        <v>14.2</v>
      </c>
      <c r="W1406" t="e">
        <f ca="1">Data_Completeness(LifeExpectancyData[[#This Row],[Life expectancy]:[Schooling]])</f>
        <v>#NAME?</v>
      </c>
    </row>
    <row r="1407" spans="1:23" x14ac:dyDescent="0.25">
      <c r="A1407" t="s">
        <v>733</v>
      </c>
      <c r="B1407">
        <v>2004</v>
      </c>
      <c r="C1407" t="s">
        <v>643</v>
      </c>
      <c r="D1407">
        <v>73.5</v>
      </c>
      <c r="E1407">
        <v>91</v>
      </c>
      <c r="F1407">
        <v>0</v>
      </c>
      <c r="G1407">
        <v>0.02</v>
      </c>
      <c r="H1407">
        <v>1731.0735279999999</v>
      </c>
      <c r="I1407">
        <v>94</v>
      </c>
      <c r="J1407">
        <v>23</v>
      </c>
      <c r="K1407">
        <v>65.900000000000006</v>
      </c>
      <c r="L1407">
        <v>1</v>
      </c>
      <c r="M1407">
        <v>98</v>
      </c>
      <c r="N1407">
        <v>2.76</v>
      </c>
      <c r="O1407">
        <v>98</v>
      </c>
      <c r="P1407">
        <v>0.1</v>
      </c>
      <c r="Q1407">
        <v>26921.827799999999</v>
      </c>
      <c r="S1407">
        <v>3.2</v>
      </c>
      <c r="T1407">
        <v>3</v>
      </c>
      <c r="U1407">
        <v>0.79100000000000004</v>
      </c>
      <c r="V1407">
        <v>14.4</v>
      </c>
      <c r="W1407" t="e">
        <f ca="1">Data_Completeness(LifeExpectancyData[[#This Row],[Life expectancy]:[Schooling]])</f>
        <v>#NAME?</v>
      </c>
    </row>
    <row r="1408" spans="1:23" x14ac:dyDescent="0.25">
      <c r="A1408" t="s">
        <v>733</v>
      </c>
      <c r="B1408">
        <v>2003</v>
      </c>
      <c r="C1408" t="s">
        <v>643</v>
      </c>
      <c r="D1408">
        <v>73.400000000000006</v>
      </c>
      <c r="E1408">
        <v>93</v>
      </c>
      <c r="F1408">
        <v>0</v>
      </c>
      <c r="G1408">
        <v>0.03</v>
      </c>
      <c r="H1408">
        <v>159.00987269999999</v>
      </c>
      <c r="I1408">
        <v>99</v>
      </c>
      <c r="J1408">
        <v>0</v>
      </c>
      <c r="K1408">
        <v>65.5</v>
      </c>
      <c r="L1408">
        <v>1</v>
      </c>
      <c r="M1408">
        <v>99</v>
      </c>
      <c r="N1408">
        <v>3.23</v>
      </c>
      <c r="O1408">
        <v>99</v>
      </c>
      <c r="P1408">
        <v>0.1</v>
      </c>
      <c r="Q1408">
        <v>2271.56961</v>
      </c>
      <c r="S1408">
        <v>3.2</v>
      </c>
      <c r="T1408">
        <v>3</v>
      </c>
      <c r="U1408">
        <v>0.78800000000000003</v>
      </c>
      <c r="V1408">
        <v>14.1</v>
      </c>
      <c r="W1408" t="e">
        <f ca="1">Data_Completeness(LifeExpectancyData[[#This Row],[Life expectancy]:[Schooling]])</f>
        <v>#NAME?</v>
      </c>
    </row>
    <row r="1409" spans="1:23" x14ac:dyDescent="0.25">
      <c r="A1409" t="s">
        <v>733</v>
      </c>
      <c r="B1409">
        <v>2002</v>
      </c>
      <c r="C1409" t="s">
        <v>643</v>
      </c>
      <c r="D1409">
        <v>73.3</v>
      </c>
      <c r="E1409">
        <v>94</v>
      </c>
      <c r="F1409">
        <v>0</v>
      </c>
      <c r="G1409">
        <v>0.01</v>
      </c>
      <c r="H1409">
        <v>1209.6805469999999</v>
      </c>
      <c r="I1409">
        <v>99</v>
      </c>
      <c r="J1409">
        <v>0</v>
      </c>
      <c r="K1409">
        <v>65</v>
      </c>
      <c r="L1409">
        <v>1</v>
      </c>
      <c r="M1409">
        <v>99</v>
      </c>
      <c r="N1409">
        <v>3.56</v>
      </c>
      <c r="O1409">
        <v>99</v>
      </c>
      <c r="P1409">
        <v>0.1</v>
      </c>
      <c r="Q1409">
        <v>17789.419809999999</v>
      </c>
      <c r="S1409">
        <v>3.2</v>
      </c>
      <c r="T1409">
        <v>3</v>
      </c>
      <c r="U1409">
        <v>0.78500000000000003</v>
      </c>
      <c r="V1409">
        <v>13.9</v>
      </c>
      <c r="W1409" t="e">
        <f ca="1">Data_Completeness(LifeExpectancyData[[#This Row],[Life expectancy]:[Schooling]])</f>
        <v>#NAME?</v>
      </c>
    </row>
    <row r="1410" spans="1:23" x14ac:dyDescent="0.25">
      <c r="A1410" t="s">
        <v>733</v>
      </c>
      <c r="B1410">
        <v>2001</v>
      </c>
      <c r="C1410" t="s">
        <v>643</v>
      </c>
      <c r="D1410">
        <v>73.2</v>
      </c>
      <c r="E1410">
        <v>95</v>
      </c>
      <c r="F1410">
        <v>0</v>
      </c>
      <c r="G1410">
        <v>0.01</v>
      </c>
      <c r="H1410">
        <v>113.19978450000001</v>
      </c>
      <c r="I1410">
        <v>99</v>
      </c>
      <c r="J1410">
        <v>0</v>
      </c>
      <c r="K1410">
        <v>64.5</v>
      </c>
      <c r="L1410">
        <v>1</v>
      </c>
      <c r="M1410">
        <v>99</v>
      </c>
      <c r="N1410">
        <v>3.61</v>
      </c>
      <c r="O1410">
        <v>99</v>
      </c>
      <c r="P1410">
        <v>0.1</v>
      </c>
      <c r="Q1410">
        <v>1654.9676099999999</v>
      </c>
      <c r="S1410">
        <v>3.2</v>
      </c>
      <c r="T1410">
        <v>3</v>
      </c>
      <c r="U1410">
        <v>0.78600000000000003</v>
      </c>
      <c r="V1410">
        <v>14</v>
      </c>
      <c r="W1410" t="e">
        <f ca="1">Data_Completeness(LifeExpectancyData[[#This Row],[Life expectancy]:[Schooling]])</f>
        <v>#NAME?</v>
      </c>
    </row>
    <row r="1411" spans="1:23" x14ac:dyDescent="0.25">
      <c r="A1411" t="s">
        <v>733</v>
      </c>
      <c r="B1411">
        <v>2000</v>
      </c>
      <c r="C1411" t="s">
        <v>643</v>
      </c>
      <c r="D1411">
        <v>73.2</v>
      </c>
      <c r="E1411">
        <v>96</v>
      </c>
      <c r="F1411">
        <v>0</v>
      </c>
      <c r="G1411">
        <v>0.01</v>
      </c>
      <c r="H1411">
        <v>959.92586200000005</v>
      </c>
      <c r="I1411">
        <v>95</v>
      </c>
      <c r="J1411">
        <v>6</v>
      </c>
      <c r="K1411">
        <v>64</v>
      </c>
      <c r="L1411">
        <v>1</v>
      </c>
      <c r="M1411">
        <v>94</v>
      </c>
      <c r="N1411">
        <v>2.5099999999999998</v>
      </c>
      <c r="O1411">
        <v>98</v>
      </c>
      <c r="P1411">
        <v>0.1</v>
      </c>
      <c r="Q1411">
        <v>18389.384330000001</v>
      </c>
      <c r="S1411">
        <v>3.2</v>
      </c>
      <c r="T1411">
        <v>3.1</v>
      </c>
      <c r="U1411">
        <v>0.78600000000000003</v>
      </c>
      <c r="V1411">
        <v>14.1</v>
      </c>
      <c r="W1411" t="e">
        <f ca="1">Data_Completeness(LifeExpectancyData[[#This Row],[Life expectancy]:[Schooling]])</f>
        <v>#NAME?</v>
      </c>
    </row>
    <row r="1412" spans="1:23" x14ac:dyDescent="0.25">
      <c r="A1412" t="s">
        <v>734</v>
      </c>
      <c r="B1412">
        <v>2015</v>
      </c>
      <c r="C1412" t="s">
        <v>643</v>
      </c>
      <c r="D1412">
        <v>71.099999999999994</v>
      </c>
      <c r="E1412">
        <v>166</v>
      </c>
      <c r="F1412">
        <v>3</v>
      </c>
      <c r="H1412">
        <v>0</v>
      </c>
      <c r="I1412">
        <v>97</v>
      </c>
      <c r="J1412">
        <v>17779</v>
      </c>
      <c r="K1412">
        <v>44.9</v>
      </c>
      <c r="L1412">
        <v>3</v>
      </c>
      <c r="M1412">
        <v>97</v>
      </c>
      <c r="O1412">
        <v>97</v>
      </c>
      <c r="P1412">
        <v>0.1</v>
      </c>
      <c r="S1412">
        <v>3.3</v>
      </c>
      <c r="T1412">
        <v>3.4</v>
      </c>
      <c r="U1412">
        <v>0.66200000000000003</v>
      </c>
      <c r="V1412">
        <v>13</v>
      </c>
      <c r="W1412" t="e">
        <f ca="1">Data_Completeness(LifeExpectancyData[[#This Row],[Life expectancy]:[Schooling]])</f>
        <v>#NAME?</v>
      </c>
    </row>
    <row r="1413" spans="1:23" x14ac:dyDescent="0.25">
      <c r="A1413" t="s">
        <v>734</v>
      </c>
      <c r="B1413">
        <v>2014</v>
      </c>
      <c r="C1413" t="s">
        <v>643</v>
      </c>
      <c r="D1413">
        <v>78</v>
      </c>
      <c r="E1413">
        <v>17</v>
      </c>
      <c r="F1413">
        <v>3</v>
      </c>
      <c r="G1413">
        <v>0.01</v>
      </c>
      <c r="H1413">
        <v>0</v>
      </c>
      <c r="I1413">
        <v>96</v>
      </c>
      <c r="J1413">
        <v>318</v>
      </c>
      <c r="K1413">
        <v>43.9</v>
      </c>
      <c r="L1413">
        <v>4</v>
      </c>
      <c r="M1413">
        <v>95</v>
      </c>
      <c r="N1413">
        <v>6.48</v>
      </c>
      <c r="O1413">
        <v>96</v>
      </c>
      <c r="P1413">
        <v>0.1</v>
      </c>
      <c r="S1413">
        <v>3.3</v>
      </c>
      <c r="T1413">
        <v>3.4</v>
      </c>
      <c r="U1413">
        <v>0.65600000000000003</v>
      </c>
      <c r="V1413">
        <v>12.8</v>
      </c>
      <c r="W1413" t="e">
        <f ca="1">Data_Completeness(LifeExpectancyData[[#This Row],[Life expectancy]:[Schooling]])</f>
        <v>#NAME?</v>
      </c>
    </row>
    <row r="1414" spans="1:23" x14ac:dyDescent="0.25">
      <c r="A1414" t="s">
        <v>734</v>
      </c>
      <c r="B1414">
        <v>2013</v>
      </c>
      <c r="C1414" t="s">
        <v>643</v>
      </c>
      <c r="D1414">
        <v>77</v>
      </c>
      <c r="E1414">
        <v>174</v>
      </c>
      <c r="F1414">
        <v>3</v>
      </c>
      <c r="G1414">
        <v>0.01</v>
      </c>
      <c r="H1414">
        <v>0</v>
      </c>
      <c r="I1414">
        <v>97</v>
      </c>
      <c r="J1414">
        <v>1</v>
      </c>
      <c r="K1414">
        <v>43</v>
      </c>
      <c r="L1414">
        <v>4</v>
      </c>
      <c r="M1414">
        <v>97</v>
      </c>
      <c r="N1414">
        <v>6.68</v>
      </c>
      <c r="O1414">
        <v>97</v>
      </c>
      <c r="P1414">
        <v>0.1</v>
      </c>
      <c r="S1414">
        <v>3.3</v>
      </c>
      <c r="T1414">
        <v>3.3</v>
      </c>
      <c r="U1414">
        <v>0.64700000000000002</v>
      </c>
      <c r="V1414">
        <v>12.5</v>
      </c>
      <c r="W1414" t="e">
        <f ca="1">Data_Completeness(LifeExpectancyData[[#This Row],[Life expectancy]:[Schooling]])</f>
        <v>#NAME?</v>
      </c>
    </row>
    <row r="1415" spans="1:23" x14ac:dyDescent="0.25">
      <c r="A1415" t="s">
        <v>734</v>
      </c>
      <c r="B1415">
        <v>2012</v>
      </c>
      <c r="C1415" t="s">
        <v>643</v>
      </c>
      <c r="D1415">
        <v>69.900000000000006</v>
      </c>
      <c r="E1415">
        <v>18</v>
      </c>
      <c r="F1415">
        <v>3</v>
      </c>
      <c r="G1415">
        <v>0.01</v>
      </c>
      <c r="H1415">
        <v>0</v>
      </c>
      <c r="I1415">
        <v>96</v>
      </c>
      <c r="J1415">
        <v>0</v>
      </c>
      <c r="K1415">
        <v>42.2</v>
      </c>
      <c r="L1415">
        <v>4</v>
      </c>
      <c r="M1415">
        <v>94</v>
      </c>
      <c r="N1415">
        <v>6.97</v>
      </c>
      <c r="O1415">
        <v>96</v>
      </c>
      <c r="P1415">
        <v>0.1</v>
      </c>
      <c r="S1415">
        <v>3.2</v>
      </c>
      <c r="T1415">
        <v>3.3</v>
      </c>
      <c r="U1415">
        <v>0.63800000000000001</v>
      </c>
      <c r="V1415">
        <v>12.3</v>
      </c>
      <c r="W1415" t="e">
        <f ca="1">Data_Completeness(LifeExpectancyData[[#This Row],[Life expectancy]:[Schooling]])</f>
        <v>#NAME?</v>
      </c>
    </row>
    <row r="1416" spans="1:23" x14ac:dyDescent="0.25">
      <c r="A1416" t="s">
        <v>734</v>
      </c>
      <c r="B1416">
        <v>2011</v>
      </c>
      <c r="C1416" t="s">
        <v>643</v>
      </c>
      <c r="D1416">
        <v>69.400000000000006</v>
      </c>
      <c r="E1416">
        <v>188</v>
      </c>
      <c r="F1416">
        <v>4</v>
      </c>
      <c r="G1416">
        <v>3.28</v>
      </c>
      <c r="H1416">
        <v>0</v>
      </c>
      <c r="I1416">
        <v>96</v>
      </c>
      <c r="J1416">
        <v>222</v>
      </c>
      <c r="K1416">
        <v>41.4</v>
      </c>
      <c r="L1416">
        <v>4</v>
      </c>
      <c r="M1416">
        <v>94</v>
      </c>
      <c r="N1416">
        <v>6.18</v>
      </c>
      <c r="O1416">
        <v>96</v>
      </c>
      <c r="P1416">
        <v>0.2</v>
      </c>
      <c r="S1416">
        <v>3.2</v>
      </c>
      <c r="T1416">
        <v>3.3</v>
      </c>
      <c r="U1416">
        <v>0.63200000000000001</v>
      </c>
      <c r="V1416">
        <v>12.1</v>
      </c>
      <c r="W1416" t="e">
        <f ca="1">Data_Completeness(LifeExpectancyData[[#This Row],[Life expectancy]:[Schooling]])</f>
        <v>#NAME?</v>
      </c>
    </row>
    <row r="1417" spans="1:23" x14ac:dyDescent="0.25">
      <c r="A1417" t="s">
        <v>734</v>
      </c>
      <c r="B1417">
        <v>2010</v>
      </c>
      <c r="C1417" t="s">
        <v>643</v>
      </c>
      <c r="D1417">
        <v>68.8</v>
      </c>
      <c r="E1417">
        <v>199</v>
      </c>
      <c r="F1417">
        <v>4</v>
      </c>
      <c r="G1417">
        <v>2.73</v>
      </c>
      <c r="H1417">
        <v>0</v>
      </c>
      <c r="I1417">
        <v>96</v>
      </c>
      <c r="J1417">
        <v>0</v>
      </c>
      <c r="K1417">
        <v>4.7</v>
      </c>
      <c r="L1417">
        <v>4</v>
      </c>
      <c r="M1417">
        <v>88</v>
      </c>
      <c r="N1417">
        <v>6.66</v>
      </c>
      <c r="O1417">
        <v>96</v>
      </c>
      <c r="P1417">
        <v>0.1</v>
      </c>
      <c r="S1417">
        <v>3.2</v>
      </c>
      <c r="T1417">
        <v>3.3</v>
      </c>
      <c r="U1417">
        <v>0.63100000000000001</v>
      </c>
      <c r="V1417">
        <v>12.2</v>
      </c>
      <c r="W1417" t="e">
        <f ca="1">Data_Completeness(LifeExpectancyData[[#This Row],[Life expectancy]:[Schooling]])</f>
        <v>#NAME?</v>
      </c>
    </row>
    <row r="1418" spans="1:23" x14ac:dyDescent="0.25">
      <c r="A1418" t="s">
        <v>734</v>
      </c>
      <c r="B1418">
        <v>2009</v>
      </c>
      <c r="C1418" t="s">
        <v>643</v>
      </c>
      <c r="D1418">
        <v>68.5</v>
      </c>
      <c r="E1418">
        <v>21</v>
      </c>
      <c r="F1418">
        <v>4</v>
      </c>
      <c r="G1418">
        <v>2.39</v>
      </c>
      <c r="H1418">
        <v>0</v>
      </c>
      <c r="I1418">
        <v>96</v>
      </c>
      <c r="J1418">
        <v>1</v>
      </c>
      <c r="K1418">
        <v>4.0999999999999996</v>
      </c>
      <c r="L1418">
        <v>4</v>
      </c>
      <c r="M1418">
        <v>96</v>
      </c>
      <c r="N1418">
        <v>6.79</v>
      </c>
      <c r="O1418">
        <v>95</v>
      </c>
      <c r="P1418">
        <v>0.1</v>
      </c>
      <c r="S1418">
        <v>3.3</v>
      </c>
      <c r="T1418">
        <v>3.4</v>
      </c>
      <c r="U1418">
        <v>0.629</v>
      </c>
      <c r="V1418">
        <v>12.4</v>
      </c>
      <c r="W1418" t="e">
        <f ca="1">Data_Completeness(LifeExpectancyData[[#This Row],[Life expectancy]:[Schooling]])</f>
        <v>#NAME?</v>
      </c>
    </row>
    <row r="1419" spans="1:23" x14ac:dyDescent="0.25">
      <c r="A1419" t="s">
        <v>734</v>
      </c>
      <c r="B1419">
        <v>2008</v>
      </c>
      <c r="C1419" t="s">
        <v>643</v>
      </c>
      <c r="D1419">
        <v>67.599999999999994</v>
      </c>
      <c r="E1419">
        <v>217</v>
      </c>
      <c r="F1419">
        <v>4</v>
      </c>
      <c r="G1419">
        <v>2.5299999999999998</v>
      </c>
      <c r="H1419">
        <v>0</v>
      </c>
      <c r="I1419">
        <v>97</v>
      </c>
      <c r="J1419">
        <v>16</v>
      </c>
      <c r="K1419">
        <v>39.5</v>
      </c>
      <c r="L1419">
        <v>4</v>
      </c>
      <c r="M1419">
        <v>95</v>
      </c>
      <c r="N1419">
        <v>6.7</v>
      </c>
      <c r="O1419">
        <v>95</v>
      </c>
      <c r="P1419">
        <v>0.2</v>
      </c>
      <c r="S1419">
        <v>3.3</v>
      </c>
      <c r="T1419">
        <v>3.4</v>
      </c>
      <c r="U1419">
        <v>0.624</v>
      </c>
      <c r="V1419">
        <v>12.6</v>
      </c>
      <c r="W1419" t="e">
        <f ca="1">Data_Completeness(LifeExpectancyData[[#This Row],[Life expectancy]:[Schooling]])</f>
        <v>#NAME?</v>
      </c>
    </row>
    <row r="1420" spans="1:23" x14ac:dyDescent="0.25">
      <c r="A1420" t="s">
        <v>734</v>
      </c>
      <c r="B1420">
        <v>2007</v>
      </c>
      <c r="C1420" t="s">
        <v>643</v>
      </c>
      <c r="D1420">
        <v>67.2</v>
      </c>
      <c r="E1420">
        <v>229</v>
      </c>
      <c r="F1420">
        <v>4</v>
      </c>
      <c r="G1420">
        <v>2.77</v>
      </c>
      <c r="H1420">
        <v>0</v>
      </c>
      <c r="I1420">
        <v>94</v>
      </c>
      <c r="J1420">
        <v>40</v>
      </c>
      <c r="K1420">
        <v>39</v>
      </c>
      <c r="L1420">
        <v>4</v>
      </c>
      <c r="M1420">
        <v>94</v>
      </c>
      <c r="N1420">
        <v>6.87</v>
      </c>
      <c r="O1420">
        <v>94</v>
      </c>
      <c r="P1420">
        <v>0.1</v>
      </c>
      <c r="S1420">
        <v>3.3</v>
      </c>
      <c r="T1420">
        <v>3.4</v>
      </c>
      <c r="U1420">
        <v>0.61799999999999999</v>
      </c>
      <c r="V1420">
        <v>12.6</v>
      </c>
      <c r="W1420" t="e">
        <f ca="1">Data_Completeness(LifeExpectancyData[[#This Row],[Life expectancy]:[Schooling]])</f>
        <v>#NAME?</v>
      </c>
    </row>
    <row r="1421" spans="1:23" x14ac:dyDescent="0.25">
      <c r="A1421" t="s">
        <v>734</v>
      </c>
      <c r="B1421">
        <v>2006</v>
      </c>
      <c r="C1421" t="s">
        <v>643</v>
      </c>
      <c r="D1421">
        <v>66.7</v>
      </c>
      <c r="E1421">
        <v>234</v>
      </c>
      <c r="F1421">
        <v>4</v>
      </c>
      <c r="G1421">
        <v>2.48</v>
      </c>
      <c r="H1421">
        <v>0</v>
      </c>
      <c r="I1421">
        <v>9</v>
      </c>
      <c r="J1421">
        <v>27</v>
      </c>
      <c r="K1421">
        <v>38.5</v>
      </c>
      <c r="L1421">
        <v>4</v>
      </c>
      <c r="M1421">
        <v>93</v>
      </c>
      <c r="N1421">
        <v>6.73</v>
      </c>
      <c r="O1421">
        <v>92</v>
      </c>
      <c r="P1421">
        <v>0.1</v>
      </c>
      <c r="S1421">
        <v>3.3</v>
      </c>
      <c r="T1421">
        <v>3.4</v>
      </c>
      <c r="U1421">
        <v>0.61299999999999999</v>
      </c>
      <c r="V1421">
        <v>12.5</v>
      </c>
      <c r="W1421" t="e">
        <f ca="1">Data_Completeness(LifeExpectancyData[[#This Row],[Life expectancy]:[Schooling]])</f>
        <v>#NAME?</v>
      </c>
    </row>
    <row r="1422" spans="1:23" x14ac:dyDescent="0.25">
      <c r="A1422" t="s">
        <v>734</v>
      </c>
      <c r="B1422">
        <v>2005</v>
      </c>
      <c r="C1422" t="s">
        <v>643</v>
      </c>
      <c r="D1422">
        <v>66.900000000000006</v>
      </c>
      <c r="E1422">
        <v>224</v>
      </c>
      <c r="F1422">
        <v>4</v>
      </c>
      <c r="G1422">
        <v>2.81</v>
      </c>
      <c r="H1422">
        <v>0</v>
      </c>
      <c r="I1422">
        <v>97</v>
      </c>
      <c r="J1422">
        <v>53</v>
      </c>
      <c r="K1422">
        <v>38</v>
      </c>
      <c r="L1422">
        <v>4</v>
      </c>
      <c r="M1422">
        <v>98</v>
      </c>
      <c r="N1422">
        <v>5.82</v>
      </c>
      <c r="O1422">
        <v>98</v>
      </c>
      <c r="P1422">
        <v>0.1</v>
      </c>
      <c r="S1422">
        <v>3.4</v>
      </c>
      <c r="T1422">
        <v>3.4</v>
      </c>
      <c r="U1422">
        <v>0.61199999999999999</v>
      </c>
      <c r="V1422">
        <v>12.4</v>
      </c>
      <c r="W1422" t="e">
        <f ca="1">Data_Completeness(LifeExpectancyData[[#This Row],[Life expectancy]:[Schooling]])</f>
        <v>#NAME?</v>
      </c>
    </row>
    <row r="1423" spans="1:23" x14ac:dyDescent="0.25">
      <c r="A1423" t="s">
        <v>734</v>
      </c>
      <c r="B1423">
        <v>2004</v>
      </c>
      <c r="C1423" t="s">
        <v>643</v>
      </c>
      <c r="D1423">
        <v>67.099999999999994</v>
      </c>
      <c r="E1423">
        <v>218</v>
      </c>
      <c r="F1423">
        <v>4</v>
      </c>
      <c r="G1423">
        <v>3.41</v>
      </c>
      <c r="H1423">
        <v>0</v>
      </c>
      <c r="I1423">
        <v>99</v>
      </c>
      <c r="J1423">
        <v>8</v>
      </c>
      <c r="K1423">
        <v>37.5</v>
      </c>
      <c r="L1423">
        <v>4</v>
      </c>
      <c r="M1423">
        <v>98</v>
      </c>
      <c r="N1423">
        <v>5.57</v>
      </c>
      <c r="O1423">
        <v>99</v>
      </c>
      <c r="P1423">
        <v>0.1</v>
      </c>
      <c r="S1423">
        <v>3.4</v>
      </c>
      <c r="T1423">
        <v>3.4</v>
      </c>
      <c r="U1423">
        <v>0.60899999999999999</v>
      </c>
      <c r="V1423">
        <v>12.5</v>
      </c>
      <c r="W1423" t="e">
        <f ca="1">Data_Completeness(LifeExpectancyData[[#This Row],[Life expectancy]:[Schooling]])</f>
        <v>#NAME?</v>
      </c>
    </row>
    <row r="1424" spans="1:23" x14ac:dyDescent="0.25">
      <c r="A1424" t="s">
        <v>734</v>
      </c>
      <c r="B1424">
        <v>2003</v>
      </c>
      <c r="C1424" t="s">
        <v>643</v>
      </c>
      <c r="D1424">
        <v>66.599999999999994</v>
      </c>
      <c r="E1424">
        <v>217</v>
      </c>
      <c r="F1424">
        <v>4</v>
      </c>
      <c r="G1424">
        <v>3.52</v>
      </c>
      <c r="H1424">
        <v>0</v>
      </c>
      <c r="I1424">
        <v>99</v>
      </c>
      <c r="J1424">
        <v>6</v>
      </c>
      <c r="K1424">
        <v>37</v>
      </c>
      <c r="L1424">
        <v>4</v>
      </c>
      <c r="M1424">
        <v>98</v>
      </c>
      <c r="N1424">
        <v>5.43</v>
      </c>
      <c r="O1424">
        <v>98</v>
      </c>
      <c r="P1424">
        <v>0.1</v>
      </c>
      <c r="S1424">
        <v>3.5</v>
      </c>
      <c r="T1424">
        <v>3.5</v>
      </c>
      <c r="U1424">
        <v>0.60199999999999998</v>
      </c>
      <c r="V1424">
        <v>12.2</v>
      </c>
      <c r="W1424" t="e">
        <f ca="1">Data_Completeness(LifeExpectancyData[[#This Row],[Life expectancy]:[Schooling]])</f>
        <v>#NAME?</v>
      </c>
    </row>
    <row r="1425" spans="1:23" x14ac:dyDescent="0.25">
      <c r="A1425" t="s">
        <v>734</v>
      </c>
      <c r="B1425">
        <v>2002</v>
      </c>
      <c r="C1425" t="s">
        <v>643</v>
      </c>
      <c r="D1425">
        <v>66.7</v>
      </c>
      <c r="E1425">
        <v>215</v>
      </c>
      <c r="F1425">
        <v>4</v>
      </c>
      <c r="G1425">
        <v>3.31</v>
      </c>
      <c r="H1425">
        <v>0</v>
      </c>
      <c r="I1425">
        <v>99</v>
      </c>
      <c r="J1425">
        <v>2</v>
      </c>
      <c r="K1425">
        <v>36.5</v>
      </c>
      <c r="L1425">
        <v>5</v>
      </c>
      <c r="M1425">
        <v>99</v>
      </c>
      <c r="N1425">
        <v>5.43</v>
      </c>
      <c r="O1425">
        <v>98</v>
      </c>
      <c r="P1425">
        <v>0.1</v>
      </c>
      <c r="S1425">
        <v>3.5</v>
      </c>
      <c r="T1425">
        <v>3.5</v>
      </c>
      <c r="U1425">
        <v>0.60099999999999998</v>
      </c>
      <c r="V1425">
        <v>12.1</v>
      </c>
      <c r="W1425" t="e">
        <f ca="1">Data_Completeness(LifeExpectancyData[[#This Row],[Life expectancy]:[Schooling]])</f>
        <v>#NAME?</v>
      </c>
    </row>
    <row r="1426" spans="1:23" x14ac:dyDescent="0.25">
      <c r="A1426" t="s">
        <v>734</v>
      </c>
      <c r="B1426">
        <v>2001</v>
      </c>
      <c r="C1426" t="s">
        <v>643</v>
      </c>
      <c r="D1426">
        <v>67.2</v>
      </c>
      <c r="E1426">
        <v>217</v>
      </c>
      <c r="F1426">
        <v>4</v>
      </c>
      <c r="G1426">
        <v>2.62</v>
      </c>
      <c r="H1426">
        <v>0</v>
      </c>
      <c r="I1426">
        <v>57</v>
      </c>
      <c r="J1426">
        <v>17</v>
      </c>
      <c r="K1426">
        <v>36</v>
      </c>
      <c r="L1426">
        <v>5</v>
      </c>
      <c r="M1426">
        <v>99</v>
      </c>
      <c r="N1426">
        <v>4.79</v>
      </c>
      <c r="O1426">
        <v>99</v>
      </c>
      <c r="P1426">
        <v>0.1</v>
      </c>
      <c r="S1426">
        <v>3.6</v>
      </c>
      <c r="T1426">
        <v>3.6</v>
      </c>
      <c r="U1426">
        <v>0.59299999999999997</v>
      </c>
      <c r="V1426">
        <v>11.8</v>
      </c>
      <c r="W1426" t="e">
        <f ca="1">Data_Completeness(LifeExpectancyData[[#This Row],[Life expectancy]:[Schooling]])</f>
        <v>#NAME?</v>
      </c>
    </row>
    <row r="1427" spans="1:23" x14ac:dyDescent="0.25">
      <c r="A1427" t="s">
        <v>734</v>
      </c>
      <c r="B1427">
        <v>2000</v>
      </c>
      <c r="C1427" t="s">
        <v>643</v>
      </c>
      <c r="D1427">
        <v>66.599999999999994</v>
      </c>
      <c r="E1427">
        <v>225</v>
      </c>
      <c r="F1427">
        <v>4</v>
      </c>
      <c r="G1427">
        <v>2.13</v>
      </c>
      <c r="H1427">
        <v>0</v>
      </c>
      <c r="I1427">
        <v>44</v>
      </c>
      <c r="J1427">
        <v>16</v>
      </c>
      <c r="K1427">
        <v>35.6</v>
      </c>
      <c r="L1427">
        <v>5</v>
      </c>
      <c r="M1427">
        <v>99</v>
      </c>
      <c r="N1427">
        <v>4.68</v>
      </c>
      <c r="O1427">
        <v>99</v>
      </c>
      <c r="P1427">
        <v>0.1</v>
      </c>
      <c r="S1427">
        <v>3.6</v>
      </c>
      <c r="T1427">
        <v>3.6</v>
      </c>
      <c r="U1427">
        <v>0.58599999999999997</v>
      </c>
      <c r="V1427">
        <v>11.4</v>
      </c>
      <c r="W1427" t="e">
        <f ca="1">Data_Completeness(LifeExpectancyData[[#This Row],[Life expectancy]:[Schooling]])</f>
        <v>#NAME?</v>
      </c>
    </row>
    <row r="1428" spans="1:23" x14ac:dyDescent="0.25">
      <c r="A1428" t="s">
        <v>735</v>
      </c>
      <c r="B1428">
        <v>2015</v>
      </c>
      <c r="C1428" t="s">
        <v>643</v>
      </c>
      <c r="D1428">
        <v>65.7</v>
      </c>
      <c r="E1428">
        <v>194</v>
      </c>
      <c r="F1428">
        <v>8</v>
      </c>
      <c r="H1428">
        <v>0</v>
      </c>
      <c r="I1428">
        <v>89</v>
      </c>
      <c r="J1428">
        <v>56</v>
      </c>
      <c r="K1428">
        <v>21.7</v>
      </c>
      <c r="L1428">
        <v>11</v>
      </c>
      <c r="M1428">
        <v>89</v>
      </c>
      <c r="O1428">
        <v>89</v>
      </c>
      <c r="P1428">
        <v>0.2</v>
      </c>
      <c r="S1428">
        <v>8.8000000000000007</v>
      </c>
      <c r="T1428">
        <v>8.9</v>
      </c>
      <c r="U1428">
        <v>0.58199999999999996</v>
      </c>
      <c r="V1428">
        <v>10.8</v>
      </c>
      <c r="W1428" t="e">
        <f ca="1">Data_Completeness(LifeExpectancyData[[#This Row],[Life expectancy]:[Schooling]])</f>
        <v>#NAME?</v>
      </c>
    </row>
    <row r="1429" spans="1:23" x14ac:dyDescent="0.25">
      <c r="A1429" t="s">
        <v>735</v>
      </c>
      <c r="B1429">
        <v>2014</v>
      </c>
      <c r="C1429" t="s">
        <v>643</v>
      </c>
      <c r="D1429">
        <v>65.3</v>
      </c>
      <c r="E1429">
        <v>199</v>
      </c>
      <c r="F1429">
        <v>8</v>
      </c>
      <c r="G1429">
        <v>0.01</v>
      </c>
      <c r="H1429">
        <v>0</v>
      </c>
      <c r="I1429">
        <v>88</v>
      </c>
      <c r="J1429">
        <v>339</v>
      </c>
      <c r="K1429">
        <v>2.9</v>
      </c>
      <c r="L1429">
        <v>11</v>
      </c>
      <c r="M1429">
        <v>88</v>
      </c>
      <c r="N1429">
        <v>1.87</v>
      </c>
      <c r="O1429">
        <v>88</v>
      </c>
      <c r="P1429">
        <v>0.2</v>
      </c>
      <c r="S1429">
        <v>8.9</v>
      </c>
      <c r="T1429">
        <v>9</v>
      </c>
      <c r="U1429">
        <v>0.57299999999999995</v>
      </c>
      <c r="V1429">
        <v>10.6</v>
      </c>
      <c r="W1429" t="e">
        <f ca="1">Data_Completeness(LifeExpectancyData[[#This Row],[Life expectancy]:[Schooling]])</f>
        <v>#NAME?</v>
      </c>
    </row>
    <row r="1430" spans="1:23" x14ac:dyDescent="0.25">
      <c r="A1430" t="s">
        <v>735</v>
      </c>
      <c r="B1430">
        <v>2013</v>
      </c>
      <c r="C1430" t="s">
        <v>643</v>
      </c>
      <c r="D1430">
        <v>64.900000000000006</v>
      </c>
      <c r="E1430">
        <v>23</v>
      </c>
      <c r="F1430">
        <v>9</v>
      </c>
      <c r="G1430">
        <v>0.01</v>
      </c>
      <c r="H1430">
        <v>0</v>
      </c>
      <c r="I1430">
        <v>87</v>
      </c>
      <c r="J1430">
        <v>71</v>
      </c>
      <c r="K1430">
        <v>2.1</v>
      </c>
      <c r="L1430">
        <v>12</v>
      </c>
      <c r="M1430">
        <v>86</v>
      </c>
      <c r="N1430">
        <v>2</v>
      </c>
      <c r="O1430">
        <v>87</v>
      </c>
      <c r="P1430">
        <v>0.3</v>
      </c>
      <c r="S1430">
        <v>9</v>
      </c>
      <c r="T1430">
        <v>9.1</v>
      </c>
      <c r="U1430">
        <v>0.56299999999999994</v>
      </c>
      <c r="V1430">
        <v>10.4</v>
      </c>
      <c r="W1430" t="e">
        <f ca="1">Data_Completeness(LifeExpectancyData[[#This Row],[Life expectancy]:[Schooling]])</f>
        <v>#NAME?</v>
      </c>
    </row>
    <row r="1431" spans="1:23" x14ac:dyDescent="0.25">
      <c r="A1431" t="s">
        <v>735</v>
      </c>
      <c r="B1431">
        <v>2012</v>
      </c>
      <c r="C1431" t="s">
        <v>643</v>
      </c>
      <c r="D1431">
        <v>64.400000000000006</v>
      </c>
      <c r="E1431">
        <v>28</v>
      </c>
      <c r="F1431">
        <v>9</v>
      </c>
      <c r="G1431">
        <v>0.01</v>
      </c>
      <c r="H1431">
        <v>0</v>
      </c>
      <c r="I1431">
        <v>79</v>
      </c>
      <c r="J1431">
        <v>32</v>
      </c>
      <c r="K1431">
        <v>19.399999999999999</v>
      </c>
      <c r="L1431">
        <v>12</v>
      </c>
      <c r="M1431">
        <v>78</v>
      </c>
      <c r="N1431">
        <v>2.12</v>
      </c>
      <c r="O1431">
        <v>79</v>
      </c>
      <c r="P1431">
        <v>0.3</v>
      </c>
      <c r="S1431">
        <v>9.1</v>
      </c>
      <c r="T1431">
        <v>9.1999999999999993</v>
      </c>
      <c r="U1431">
        <v>0.55400000000000005</v>
      </c>
      <c r="V1431">
        <v>10.199999999999999</v>
      </c>
      <c r="W1431" t="e">
        <f ca="1">Data_Completeness(LifeExpectancyData[[#This Row],[Life expectancy]:[Schooling]])</f>
        <v>#NAME?</v>
      </c>
    </row>
    <row r="1432" spans="1:23" x14ac:dyDescent="0.25">
      <c r="A1432" t="s">
        <v>735</v>
      </c>
      <c r="B1432">
        <v>2011</v>
      </c>
      <c r="C1432" t="s">
        <v>643</v>
      </c>
      <c r="D1432">
        <v>64</v>
      </c>
      <c r="E1432">
        <v>213</v>
      </c>
      <c r="F1432">
        <v>9</v>
      </c>
      <c r="G1432">
        <v>5.39</v>
      </c>
      <c r="H1432">
        <v>0</v>
      </c>
      <c r="I1432">
        <v>78</v>
      </c>
      <c r="J1432">
        <v>113</v>
      </c>
      <c r="K1432">
        <v>18.7</v>
      </c>
      <c r="L1432">
        <v>13</v>
      </c>
      <c r="M1432">
        <v>79</v>
      </c>
      <c r="N1432">
        <v>2.2000000000000002</v>
      </c>
      <c r="O1432">
        <v>78</v>
      </c>
      <c r="P1432">
        <v>0.3</v>
      </c>
      <c r="S1432">
        <v>9.1999999999999993</v>
      </c>
      <c r="T1432">
        <v>9.4</v>
      </c>
      <c r="U1432">
        <v>0.54200000000000004</v>
      </c>
      <c r="V1432">
        <v>9.9</v>
      </c>
      <c r="W1432" t="e">
        <f ca="1">Data_Completeness(LifeExpectancyData[[#This Row],[Life expectancy]:[Schooling]])</f>
        <v>#NAME?</v>
      </c>
    </row>
    <row r="1433" spans="1:23" x14ac:dyDescent="0.25">
      <c r="A1433" t="s">
        <v>735</v>
      </c>
      <c r="B1433">
        <v>2010</v>
      </c>
      <c r="C1433" t="s">
        <v>643</v>
      </c>
      <c r="D1433">
        <v>63.6</v>
      </c>
      <c r="E1433">
        <v>218</v>
      </c>
      <c r="F1433">
        <v>10</v>
      </c>
      <c r="G1433">
        <v>5.95</v>
      </c>
      <c r="H1433">
        <v>0</v>
      </c>
      <c r="I1433">
        <v>74</v>
      </c>
      <c r="J1433">
        <v>153</v>
      </c>
      <c r="K1433">
        <v>18</v>
      </c>
      <c r="L1433">
        <v>13</v>
      </c>
      <c r="M1433">
        <v>76</v>
      </c>
      <c r="N1433">
        <v>2.75</v>
      </c>
      <c r="O1433">
        <v>74</v>
      </c>
      <c r="P1433">
        <v>0.3</v>
      </c>
      <c r="S1433">
        <v>9.3000000000000007</v>
      </c>
      <c r="T1433">
        <v>9.5</v>
      </c>
      <c r="U1433">
        <v>0.53500000000000003</v>
      </c>
      <c r="V1433">
        <v>9.6</v>
      </c>
      <c r="W1433" t="e">
        <f ca="1">Data_Completeness(LifeExpectancyData[[#This Row],[Life expectancy]:[Schooling]])</f>
        <v>#NAME?</v>
      </c>
    </row>
    <row r="1434" spans="1:23" x14ac:dyDescent="0.25">
      <c r="A1434" t="s">
        <v>735</v>
      </c>
      <c r="B1434">
        <v>2009</v>
      </c>
      <c r="C1434" t="s">
        <v>643</v>
      </c>
      <c r="D1434">
        <v>63.1</v>
      </c>
      <c r="E1434">
        <v>223</v>
      </c>
      <c r="F1434">
        <v>10</v>
      </c>
      <c r="G1434">
        <v>5.18</v>
      </c>
      <c r="H1434">
        <v>0</v>
      </c>
      <c r="I1434">
        <v>67</v>
      </c>
      <c r="J1434">
        <v>78</v>
      </c>
      <c r="K1434">
        <v>17.3</v>
      </c>
      <c r="L1434">
        <v>14</v>
      </c>
      <c r="M1434">
        <v>67</v>
      </c>
      <c r="N1434">
        <v>3.77</v>
      </c>
      <c r="O1434">
        <v>67</v>
      </c>
      <c r="P1434">
        <v>0.2</v>
      </c>
      <c r="S1434">
        <v>9.4</v>
      </c>
      <c r="T1434">
        <v>9.6</v>
      </c>
      <c r="U1434">
        <v>0.52500000000000002</v>
      </c>
      <c r="V1434">
        <v>9.4</v>
      </c>
      <c r="W1434" t="e">
        <f ca="1">Data_Completeness(LifeExpectancyData[[#This Row],[Life expectancy]:[Schooling]])</f>
        <v>#NAME?</v>
      </c>
    </row>
    <row r="1435" spans="1:23" x14ac:dyDescent="0.25">
      <c r="A1435" t="s">
        <v>735</v>
      </c>
      <c r="B1435">
        <v>2008</v>
      </c>
      <c r="C1435" t="s">
        <v>643</v>
      </c>
      <c r="D1435">
        <v>62.6</v>
      </c>
      <c r="E1435">
        <v>228</v>
      </c>
      <c r="F1435">
        <v>10</v>
      </c>
      <c r="G1435">
        <v>5.0999999999999996</v>
      </c>
      <c r="H1435">
        <v>0</v>
      </c>
      <c r="I1435">
        <v>61</v>
      </c>
      <c r="J1435">
        <v>174</v>
      </c>
      <c r="K1435">
        <v>16.7</v>
      </c>
      <c r="L1435">
        <v>14</v>
      </c>
      <c r="M1435">
        <v>6</v>
      </c>
      <c r="N1435">
        <v>2.77</v>
      </c>
      <c r="O1435">
        <v>61</v>
      </c>
      <c r="P1435">
        <v>0.2</v>
      </c>
      <c r="S1435">
        <v>9.6</v>
      </c>
      <c r="T1435">
        <v>9.6999999999999993</v>
      </c>
      <c r="U1435">
        <v>0.51800000000000002</v>
      </c>
      <c r="V1435">
        <v>9.1999999999999993</v>
      </c>
      <c r="W1435" t="e">
        <f ca="1">Data_Completeness(LifeExpectancyData[[#This Row],[Life expectancy]:[Schooling]])</f>
        <v>#NAME?</v>
      </c>
    </row>
    <row r="1436" spans="1:23" x14ac:dyDescent="0.25">
      <c r="A1436" t="s">
        <v>735</v>
      </c>
      <c r="B1436">
        <v>2007</v>
      </c>
      <c r="C1436" t="s">
        <v>643</v>
      </c>
      <c r="D1436">
        <v>62.1</v>
      </c>
      <c r="E1436">
        <v>234</v>
      </c>
      <c r="F1436">
        <v>11</v>
      </c>
      <c r="G1436">
        <v>5</v>
      </c>
      <c r="H1436">
        <v>0</v>
      </c>
      <c r="I1436">
        <v>5</v>
      </c>
      <c r="J1436">
        <v>1678</v>
      </c>
      <c r="K1436">
        <v>16.100000000000001</v>
      </c>
      <c r="L1436">
        <v>15</v>
      </c>
      <c r="M1436">
        <v>46</v>
      </c>
      <c r="N1436">
        <v>4.1399999999999997</v>
      </c>
      <c r="O1436">
        <v>5</v>
      </c>
      <c r="P1436">
        <v>0.2</v>
      </c>
      <c r="S1436">
        <v>9.6999999999999993</v>
      </c>
      <c r="T1436">
        <v>9.8000000000000007</v>
      </c>
      <c r="U1436">
        <v>0.50900000000000001</v>
      </c>
      <c r="V1436">
        <v>9</v>
      </c>
      <c r="W1436" t="e">
        <f ca="1">Data_Completeness(LifeExpectancyData[[#This Row],[Life expectancy]:[Schooling]])</f>
        <v>#NAME?</v>
      </c>
    </row>
    <row r="1437" spans="1:23" x14ac:dyDescent="0.25">
      <c r="A1437" t="s">
        <v>735</v>
      </c>
      <c r="B1437">
        <v>2006</v>
      </c>
      <c r="C1437" t="s">
        <v>643</v>
      </c>
      <c r="D1437">
        <v>61.5</v>
      </c>
      <c r="E1437">
        <v>24</v>
      </c>
      <c r="F1437">
        <v>11</v>
      </c>
      <c r="G1437">
        <v>3.69</v>
      </c>
      <c r="H1437">
        <v>0</v>
      </c>
      <c r="I1437">
        <v>57</v>
      </c>
      <c r="J1437">
        <v>58</v>
      </c>
      <c r="K1437">
        <v>15.5</v>
      </c>
      <c r="L1437">
        <v>15</v>
      </c>
      <c r="M1437">
        <v>56</v>
      </c>
      <c r="N1437">
        <v>4.1399999999999997</v>
      </c>
      <c r="O1437">
        <v>57</v>
      </c>
      <c r="P1437">
        <v>0.2</v>
      </c>
      <c r="S1437">
        <v>9.9</v>
      </c>
      <c r="T1437">
        <v>9.9</v>
      </c>
      <c r="U1437">
        <v>0.503</v>
      </c>
      <c r="V1437">
        <v>9</v>
      </c>
      <c r="W1437" t="e">
        <f ca="1">Data_Completeness(LifeExpectancyData[[#This Row],[Life expectancy]:[Schooling]])</f>
        <v>#NAME?</v>
      </c>
    </row>
    <row r="1438" spans="1:23" x14ac:dyDescent="0.25">
      <c r="A1438" t="s">
        <v>735</v>
      </c>
      <c r="B1438">
        <v>2005</v>
      </c>
      <c r="C1438" t="s">
        <v>643</v>
      </c>
      <c r="D1438">
        <v>61</v>
      </c>
      <c r="E1438">
        <v>246</v>
      </c>
      <c r="F1438">
        <v>11</v>
      </c>
      <c r="G1438">
        <v>3.68</v>
      </c>
      <c r="H1438">
        <v>0</v>
      </c>
      <c r="I1438">
        <v>49</v>
      </c>
      <c r="J1438">
        <v>295</v>
      </c>
      <c r="K1438">
        <v>14.9</v>
      </c>
      <c r="L1438">
        <v>16</v>
      </c>
      <c r="M1438">
        <v>5</v>
      </c>
      <c r="N1438">
        <v>4.32</v>
      </c>
      <c r="O1438">
        <v>49</v>
      </c>
      <c r="P1438">
        <v>0.2</v>
      </c>
      <c r="S1438">
        <v>1</v>
      </c>
      <c r="T1438">
        <v>1.1000000000000001</v>
      </c>
      <c r="U1438">
        <v>0.49399999999999999</v>
      </c>
      <c r="V1438">
        <v>8.6999999999999993</v>
      </c>
      <c r="W1438" t="e">
        <f ca="1">Data_Completeness(LifeExpectancyData[[#This Row],[Life expectancy]:[Schooling]])</f>
        <v>#NAME?</v>
      </c>
    </row>
    <row r="1439" spans="1:23" x14ac:dyDescent="0.25">
      <c r="A1439" t="s">
        <v>735</v>
      </c>
      <c r="B1439">
        <v>2004</v>
      </c>
      <c r="C1439" t="s">
        <v>643</v>
      </c>
      <c r="D1439">
        <v>64</v>
      </c>
      <c r="E1439">
        <v>252</v>
      </c>
      <c r="F1439">
        <v>12</v>
      </c>
      <c r="G1439">
        <v>3.53</v>
      </c>
      <c r="H1439">
        <v>0</v>
      </c>
      <c r="I1439">
        <v>45</v>
      </c>
      <c r="J1439">
        <v>1491</v>
      </c>
      <c r="K1439">
        <v>14.4</v>
      </c>
      <c r="L1439">
        <v>16</v>
      </c>
      <c r="M1439">
        <v>46</v>
      </c>
      <c r="N1439">
        <v>4.54</v>
      </c>
      <c r="O1439">
        <v>45</v>
      </c>
      <c r="P1439">
        <v>0.2</v>
      </c>
      <c r="S1439">
        <v>1.1000000000000001</v>
      </c>
      <c r="T1439">
        <v>1.2</v>
      </c>
      <c r="U1439">
        <v>0.48499999999999999</v>
      </c>
      <c r="V1439">
        <v>8.6</v>
      </c>
      <c r="W1439" t="e">
        <f ca="1">Data_Completeness(LifeExpectancyData[[#This Row],[Life expectancy]:[Schooling]])</f>
        <v>#NAME?</v>
      </c>
    </row>
    <row r="1440" spans="1:23" x14ac:dyDescent="0.25">
      <c r="A1440" t="s">
        <v>735</v>
      </c>
      <c r="B1440">
        <v>2003</v>
      </c>
      <c r="C1440" t="s">
        <v>643</v>
      </c>
      <c r="D1440">
        <v>59.8</v>
      </c>
      <c r="E1440">
        <v>259</v>
      </c>
      <c r="F1440">
        <v>12</v>
      </c>
      <c r="G1440">
        <v>3.41</v>
      </c>
      <c r="H1440">
        <v>0</v>
      </c>
      <c r="I1440">
        <v>5</v>
      </c>
      <c r="J1440">
        <v>1810</v>
      </c>
      <c r="K1440">
        <v>13.8</v>
      </c>
      <c r="L1440">
        <v>17</v>
      </c>
      <c r="M1440">
        <v>52</v>
      </c>
      <c r="N1440">
        <v>4.91</v>
      </c>
      <c r="O1440">
        <v>49</v>
      </c>
      <c r="P1440">
        <v>0.1</v>
      </c>
      <c r="S1440">
        <v>1.2</v>
      </c>
      <c r="T1440">
        <v>1.3</v>
      </c>
      <c r="U1440">
        <v>0.47699999999999998</v>
      </c>
      <c r="V1440">
        <v>8.3000000000000007</v>
      </c>
      <c r="W1440" t="e">
        <f ca="1">Data_Completeness(LifeExpectancyData[[#This Row],[Life expectancy]:[Schooling]])</f>
        <v>#NAME?</v>
      </c>
    </row>
    <row r="1441" spans="1:23" x14ac:dyDescent="0.25">
      <c r="A1441" t="s">
        <v>735</v>
      </c>
      <c r="B1441">
        <v>2002</v>
      </c>
      <c r="C1441" t="s">
        <v>643</v>
      </c>
      <c r="D1441">
        <v>59.3</v>
      </c>
      <c r="E1441">
        <v>265</v>
      </c>
      <c r="F1441">
        <v>13</v>
      </c>
      <c r="G1441">
        <v>3.33</v>
      </c>
      <c r="H1441">
        <v>0</v>
      </c>
      <c r="J1441">
        <v>2070</v>
      </c>
      <c r="K1441">
        <v>13.3</v>
      </c>
      <c r="L1441">
        <v>18</v>
      </c>
      <c r="M1441">
        <v>55</v>
      </c>
      <c r="N1441">
        <v>4.4000000000000004</v>
      </c>
      <c r="O1441">
        <v>53</v>
      </c>
      <c r="P1441">
        <v>0.1</v>
      </c>
      <c r="S1441">
        <v>1.3</v>
      </c>
      <c r="T1441">
        <v>1.4</v>
      </c>
      <c r="U1441">
        <v>0.46800000000000003</v>
      </c>
      <c r="V1441">
        <v>8</v>
      </c>
      <c r="W1441" t="e">
        <f ca="1">Data_Completeness(LifeExpectancyData[[#This Row],[Life expectancy]:[Schooling]])</f>
        <v>#NAME?</v>
      </c>
    </row>
    <row r="1442" spans="1:23" x14ac:dyDescent="0.25">
      <c r="A1442" t="s">
        <v>735</v>
      </c>
      <c r="B1442">
        <v>2001</v>
      </c>
      <c r="C1442" t="s">
        <v>643</v>
      </c>
      <c r="D1442">
        <v>58.7</v>
      </c>
      <c r="E1442">
        <v>271</v>
      </c>
      <c r="F1442">
        <v>13</v>
      </c>
      <c r="G1442">
        <v>3.13</v>
      </c>
      <c r="H1442">
        <v>0</v>
      </c>
      <c r="J1442">
        <v>94</v>
      </c>
      <c r="K1442">
        <v>12.7</v>
      </c>
      <c r="L1442">
        <v>19</v>
      </c>
      <c r="M1442">
        <v>55</v>
      </c>
      <c r="N1442">
        <v>4.32</v>
      </c>
      <c r="O1442">
        <v>52</v>
      </c>
      <c r="P1442">
        <v>0.1</v>
      </c>
      <c r="S1442">
        <v>1.4</v>
      </c>
      <c r="T1442">
        <v>1.5</v>
      </c>
      <c r="U1442">
        <v>0.46300000000000002</v>
      </c>
      <c r="V1442">
        <v>8</v>
      </c>
      <c r="W1442" t="e">
        <f ca="1">Data_Completeness(LifeExpectancyData[[#This Row],[Life expectancy]:[Schooling]])</f>
        <v>#NAME?</v>
      </c>
    </row>
    <row r="1443" spans="1:23" x14ac:dyDescent="0.25">
      <c r="A1443" t="s">
        <v>735</v>
      </c>
      <c r="B1443">
        <v>2000</v>
      </c>
      <c r="C1443" t="s">
        <v>643</v>
      </c>
      <c r="D1443">
        <v>58.1</v>
      </c>
      <c r="E1443">
        <v>278</v>
      </c>
      <c r="F1443">
        <v>14</v>
      </c>
      <c r="G1443">
        <v>5.16</v>
      </c>
      <c r="H1443">
        <v>0</v>
      </c>
      <c r="J1443">
        <v>332</v>
      </c>
      <c r="K1443">
        <v>12.3</v>
      </c>
      <c r="L1443">
        <v>20</v>
      </c>
      <c r="M1443">
        <v>57</v>
      </c>
      <c r="N1443">
        <v>3.41</v>
      </c>
      <c r="O1443">
        <v>51</v>
      </c>
      <c r="P1443">
        <v>0.1</v>
      </c>
      <c r="S1443">
        <v>1.5</v>
      </c>
      <c r="T1443">
        <v>1.5</v>
      </c>
      <c r="U1443">
        <v>0.45900000000000002</v>
      </c>
      <c r="V1443">
        <v>8</v>
      </c>
      <c r="W1443" t="e">
        <f ca="1">Data_Completeness(LifeExpectancyData[[#This Row],[Life expectancy]:[Schooling]])</f>
        <v>#NAME?</v>
      </c>
    </row>
    <row r="1444" spans="1:23" x14ac:dyDescent="0.25">
      <c r="A1444" t="s">
        <v>736</v>
      </c>
      <c r="B1444">
        <v>2015</v>
      </c>
      <c r="C1444" t="s">
        <v>651</v>
      </c>
      <c r="D1444">
        <v>74.599999999999994</v>
      </c>
      <c r="E1444">
        <v>153</v>
      </c>
      <c r="F1444">
        <v>0</v>
      </c>
      <c r="H1444">
        <v>0</v>
      </c>
      <c r="I1444">
        <v>94</v>
      </c>
      <c r="J1444">
        <v>0</v>
      </c>
      <c r="K1444">
        <v>61.2</v>
      </c>
      <c r="L1444">
        <v>0</v>
      </c>
      <c r="M1444">
        <v>95</v>
      </c>
      <c r="O1444">
        <v>95</v>
      </c>
      <c r="P1444">
        <v>0.1</v>
      </c>
      <c r="Q1444">
        <v>13666.583360000001</v>
      </c>
      <c r="R1444">
        <v>1977527</v>
      </c>
      <c r="S1444">
        <v>2.2000000000000002</v>
      </c>
      <c r="T1444">
        <v>2.1</v>
      </c>
      <c r="U1444">
        <v>0.82799999999999996</v>
      </c>
      <c r="V1444">
        <v>16</v>
      </c>
      <c r="W1444" t="e">
        <f ca="1">Data_Completeness(LifeExpectancyData[[#This Row],[Life expectancy]:[Schooling]])</f>
        <v>#NAME?</v>
      </c>
    </row>
    <row r="1445" spans="1:23" x14ac:dyDescent="0.25">
      <c r="A1445" t="s">
        <v>736</v>
      </c>
      <c r="B1445">
        <v>2014</v>
      </c>
      <c r="C1445" t="s">
        <v>651</v>
      </c>
      <c r="D1445">
        <v>74.400000000000006</v>
      </c>
      <c r="E1445">
        <v>156</v>
      </c>
      <c r="F1445">
        <v>0</v>
      </c>
      <c r="G1445">
        <v>0.01</v>
      </c>
      <c r="H1445">
        <v>1542.6359789999999</v>
      </c>
      <c r="I1445">
        <v>92</v>
      </c>
      <c r="J1445">
        <v>36</v>
      </c>
      <c r="K1445">
        <v>6.7</v>
      </c>
      <c r="L1445">
        <v>0</v>
      </c>
      <c r="M1445">
        <v>92</v>
      </c>
      <c r="N1445">
        <v>5.88</v>
      </c>
      <c r="O1445">
        <v>92</v>
      </c>
      <c r="P1445">
        <v>0.1</v>
      </c>
      <c r="Q1445">
        <v>15725.1374</v>
      </c>
      <c r="R1445">
        <v>1993782</v>
      </c>
      <c r="S1445">
        <v>2.2000000000000002</v>
      </c>
      <c r="T1445">
        <v>2.2000000000000002</v>
      </c>
      <c r="U1445">
        <v>0.82199999999999995</v>
      </c>
      <c r="V1445">
        <v>16</v>
      </c>
      <c r="W1445" t="e">
        <f ca="1">Data_Completeness(LifeExpectancyData[[#This Row],[Life expectancy]:[Schooling]])</f>
        <v>#NAME?</v>
      </c>
    </row>
    <row r="1446" spans="1:23" x14ac:dyDescent="0.25">
      <c r="A1446" t="s">
        <v>736</v>
      </c>
      <c r="B1446">
        <v>2013</v>
      </c>
      <c r="C1446" t="s">
        <v>651</v>
      </c>
      <c r="D1446">
        <v>74.099999999999994</v>
      </c>
      <c r="E1446">
        <v>161</v>
      </c>
      <c r="F1446">
        <v>0</v>
      </c>
      <c r="G1446">
        <v>10.37</v>
      </c>
      <c r="H1446">
        <v>150.31168840000001</v>
      </c>
      <c r="I1446">
        <v>94</v>
      </c>
      <c r="J1446">
        <v>0</v>
      </c>
      <c r="K1446">
        <v>6.2</v>
      </c>
      <c r="L1446">
        <v>0</v>
      </c>
      <c r="M1446">
        <v>94</v>
      </c>
      <c r="N1446">
        <v>5.67</v>
      </c>
      <c r="O1446">
        <v>94</v>
      </c>
      <c r="P1446">
        <v>0.1</v>
      </c>
      <c r="Q1446">
        <v>1532.2292399999999</v>
      </c>
      <c r="R1446">
        <v>212647</v>
      </c>
      <c r="S1446">
        <v>2.2000000000000002</v>
      </c>
      <c r="T1446">
        <v>2.2000000000000002</v>
      </c>
      <c r="U1446">
        <v>0.81399999999999995</v>
      </c>
      <c r="V1446">
        <v>15.4</v>
      </c>
      <c r="W1446" t="e">
        <f ca="1">Data_Completeness(LifeExpectancyData[[#This Row],[Life expectancy]:[Schooling]])</f>
        <v>#NAME?</v>
      </c>
    </row>
    <row r="1447" spans="1:23" x14ac:dyDescent="0.25">
      <c r="A1447" t="s">
        <v>736</v>
      </c>
      <c r="B1447">
        <v>2012</v>
      </c>
      <c r="C1447" t="s">
        <v>651</v>
      </c>
      <c r="D1447">
        <v>73.8</v>
      </c>
      <c r="E1447">
        <v>163</v>
      </c>
      <c r="F1447">
        <v>0</v>
      </c>
      <c r="G1447">
        <v>10.210000000000001</v>
      </c>
      <c r="H1447">
        <v>1356.022164</v>
      </c>
      <c r="I1447">
        <v>9</v>
      </c>
      <c r="J1447">
        <v>3</v>
      </c>
      <c r="K1447">
        <v>59.8</v>
      </c>
      <c r="L1447">
        <v>0</v>
      </c>
      <c r="M1447">
        <v>91</v>
      </c>
      <c r="N1447">
        <v>5.91</v>
      </c>
      <c r="O1447">
        <v>91</v>
      </c>
      <c r="P1447">
        <v>0.1</v>
      </c>
      <c r="Q1447">
        <v>13822.8559</v>
      </c>
      <c r="R1447">
        <v>234319</v>
      </c>
      <c r="S1447">
        <v>2.2000000000000002</v>
      </c>
      <c r="T1447">
        <v>2.2000000000000002</v>
      </c>
      <c r="U1447">
        <v>0.81200000000000006</v>
      </c>
      <c r="V1447">
        <v>15.5</v>
      </c>
      <c r="W1447" t="e">
        <f ca="1">Data_Completeness(LifeExpectancyData[[#This Row],[Life expectancy]:[Schooling]])</f>
        <v>#NAME?</v>
      </c>
    </row>
    <row r="1448" spans="1:23" x14ac:dyDescent="0.25">
      <c r="A1448" t="s">
        <v>736</v>
      </c>
      <c r="B1448">
        <v>2011</v>
      </c>
      <c r="C1448" t="s">
        <v>651</v>
      </c>
      <c r="D1448">
        <v>73.599999999999994</v>
      </c>
      <c r="E1448">
        <v>169</v>
      </c>
      <c r="F1448">
        <v>0</v>
      </c>
      <c r="G1448">
        <v>10.14</v>
      </c>
      <c r="H1448">
        <v>24.70841046</v>
      </c>
      <c r="I1448">
        <v>89</v>
      </c>
      <c r="J1448">
        <v>1</v>
      </c>
      <c r="K1448">
        <v>59.4</v>
      </c>
      <c r="L1448">
        <v>0</v>
      </c>
      <c r="M1448">
        <v>92</v>
      </c>
      <c r="N1448">
        <v>6.1</v>
      </c>
      <c r="O1448">
        <v>92</v>
      </c>
      <c r="P1448">
        <v>0.1</v>
      </c>
      <c r="Q1448">
        <v>1372.68947</v>
      </c>
      <c r="R1448">
        <v>25979</v>
      </c>
      <c r="S1448">
        <v>2.2000000000000002</v>
      </c>
      <c r="T1448">
        <v>2.2999999999999998</v>
      </c>
      <c r="U1448">
        <v>0.81</v>
      </c>
      <c r="V1448">
        <v>15.8</v>
      </c>
      <c r="W1448" t="e">
        <f ca="1">Data_Completeness(LifeExpectancyData[[#This Row],[Life expectancy]:[Schooling]])</f>
        <v>#NAME?</v>
      </c>
    </row>
    <row r="1449" spans="1:23" x14ac:dyDescent="0.25">
      <c r="A1449" t="s">
        <v>736</v>
      </c>
      <c r="B1449">
        <v>2010</v>
      </c>
      <c r="C1449" t="s">
        <v>651</v>
      </c>
      <c r="D1449">
        <v>72.8</v>
      </c>
      <c r="E1449">
        <v>18</v>
      </c>
      <c r="F1449">
        <v>0</v>
      </c>
      <c r="G1449">
        <v>9.8000000000000007</v>
      </c>
      <c r="H1449">
        <v>1109.9695079999999</v>
      </c>
      <c r="I1449">
        <v>91</v>
      </c>
      <c r="J1449">
        <v>0</v>
      </c>
      <c r="K1449">
        <v>58.9</v>
      </c>
      <c r="L1449">
        <v>0</v>
      </c>
      <c r="M1449">
        <v>92</v>
      </c>
      <c r="N1449">
        <v>6.55</v>
      </c>
      <c r="O1449">
        <v>92</v>
      </c>
      <c r="P1449">
        <v>0.1</v>
      </c>
      <c r="Q1449">
        <v>11326.21947</v>
      </c>
      <c r="R1449">
        <v>297555</v>
      </c>
      <c r="S1449">
        <v>2.2000000000000002</v>
      </c>
      <c r="T1449">
        <v>2.2999999999999998</v>
      </c>
      <c r="U1449">
        <v>0.81499999999999995</v>
      </c>
      <c r="V1449">
        <v>16</v>
      </c>
      <c r="W1449" t="e">
        <f ca="1">Data_Completeness(LifeExpectancyData[[#This Row],[Life expectancy]:[Schooling]])</f>
        <v>#NAME?</v>
      </c>
    </row>
    <row r="1450" spans="1:23" x14ac:dyDescent="0.25">
      <c r="A1450" t="s">
        <v>736</v>
      </c>
      <c r="B1450">
        <v>2009</v>
      </c>
      <c r="C1450" t="s">
        <v>651</v>
      </c>
      <c r="D1450">
        <v>72.599999999999994</v>
      </c>
      <c r="E1450">
        <v>184</v>
      </c>
      <c r="F1450">
        <v>0</v>
      </c>
      <c r="G1450">
        <v>9.85</v>
      </c>
      <c r="H1450">
        <v>1137.6237000000001</v>
      </c>
      <c r="I1450">
        <v>92</v>
      </c>
      <c r="J1450">
        <v>0</v>
      </c>
      <c r="K1450">
        <v>58.5</v>
      </c>
      <c r="L1450">
        <v>0</v>
      </c>
      <c r="M1450">
        <v>94</v>
      </c>
      <c r="N1450">
        <v>6.84</v>
      </c>
      <c r="O1450">
        <v>94</v>
      </c>
      <c r="P1450">
        <v>0.1</v>
      </c>
      <c r="Q1450">
        <v>12219.37379</v>
      </c>
      <c r="R1450">
        <v>2141669</v>
      </c>
      <c r="S1450">
        <v>2.2999999999999998</v>
      </c>
      <c r="T1450">
        <v>2.2999999999999998</v>
      </c>
      <c r="U1450">
        <v>0.82099999999999995</v>
      </c>
      <c r="V1450">
        <v>16.399999999999999</v>
      </c>
      <c r="W1450" t="e">
        <f ca="1">Data_Completeness(LifeExpectancyData[[#This Row],[Life expectancy]:[Schooling]])</f>
        <v>#NAME?</v>
      </c>
    </row>
    <row r="1451" spans="1:23" x14ac:dyDescent="0.25">
      <c r="A1451" t="s">
        <v>736</v>
      </c>
      <c r="B1451">
        <v>2008</v>
      </c>
      <c r="C1451" t="s">
        <v>651</v>
      </c>
      <c r="D1451">
        <v>71.900000000000006</v>
      </c>
      <c r="E1451">
        <v>199</v>
      </c>
      <c r="F1451">
        <v>0</v>
      </c>
      <c r="G1451">
        <v>11.84</v>
      </c>
      <c r="H1451">
        <v>253.4022338</v>
      </c>
      <c r="I1451">
        <v>93</v>
      </c>
      <c r="J1451">
        <v>3</v>
      </c>
      <c r="K1451">
        <v>58.1</v>
      </c>
      <c r="L1451">
        <v>0</v>
      </c>
      <c r="M1451">
        <v>94</v>
      </c>
      <c r="N1451">
        <v>6.63</v>
      </c>
      <c r="O1451">
        <v>94</v>
      </c>
      <c r="P1451">
        <v>0.1</v>
      </c>
      <c r="Q1451">
        <v>16348.531209999999</v>
      </c>
      <c r="R1451">
        <v>2177322</v>
      </c>
      <c r="S1451">
        <v>2.2999999999999998</v>
      </c>
      <c r="T1451">
        <v>2.4</v>
      </c>
      <c r="U1451">
        <v>0.81899999999999995</v>
      </c>
      <c r="V1451">
        <v>16.3</v>
      </c>
      <c r="W1451" t="e">
        <f ca="1">Data_Completeness(LifeExpectancyData[[#This Row],[Life expectancy]:[Schooling]])</f>
        <v>#NAME?</v>
      </c>
    </row>
    <row r="1452" spans="1:23" x14ac:dyDescent="0.25">
      <c r="A1452" t="s">
        <v>736</v>
      </c>
      <c r="B1452">
        <v>2007</v>
      </c>
      <c r="C1452" t="s">
        <v>651</v>
      </c>
      <c r="D1452">
        <v>78</v>
      </c>
      <c r="E1452">
        <v>221</v>
      </c>
      <c r="F1452">
        <v>0</v>
      </c>
      <c r="G1452">
        <v>12.12</v>
      </c>
      <c r="H1452">
        <v>170.98841379999999</v>
      </c>
      <c r="I1452">
        <v>91</v>
      </c>
      <c r="J1452">
        <v>0</v>
      </c>
      <c r="K1452">
        <v>57.7</v>
      </c>
      <c r="L1452">
        <v>0</v>
      </c>
      <c r="M1452">
        <v>94</v>
      </c>
      <c r="N1452">
        <v>7.1</v>
      </c>
      <c r="O1452">
        <v>94</v>
      </c>
      <c r="P1452">
        <v>0.1</v>
      </c>
      <c r="Q1452">
        <v>1444.1588999999999</v>
      </c>
      <c r="R1452">
        <v>22325</v>
      </c>
      <c r="S1452">
        <v>2.4</v>
      </c>
      <c r="T1452">
        <v>2.4</v>
      </c>
      <c r="U1452">
        <v>0.81399999999999995</v>
      </c>
      <c r="V1452">
        <v>16.2</v>
      </c>
      <c r="W1452" t="e">
        <f ca="1">Data_Completeness(LifeExpectancyData[[#This Row],[Life expectancy]:[Schooling]])</f>
        <v>#NAME?</v>
      </c>
    </row>
    <row r="1453" spans="1:23" x14ac:dyDescent="0.25">
      <c r="A1453" t="s">
        <v>736</v>
      </c>
      <c r="B1453">
        <v>2006</v>
      </c>
      <c r="C1453" t="s">
        <v>651</v>
      </c>
      <c r="D1453">
        <v>75</v>
      </c>
      <c r="E1453">
        <v>229</v>
      </c>
      <c r="F1453">
        <v>0</v>
      </c>
      <c r="G1453">
        <v>10.4</v>
      </c>
      <c r="H1453">
        <v>1099.2488370000001</v>
      </c>
      <c r="I1453">
        <v>94</v>
      </c>
      <c r="J1453">
        <v>7</v>
      </c>
      <c r="K1453">
        <v>57.4</v>
      </c>
      <c r="L1453">
        <v>0</v>
      </c>
      <c r="M1453">
        <v>96</v>
      </c>
      <c r="N1453">
        <v>6.8</v>
      </c>
      <c r="O1453">
        <v>96</v>
      </c>
      <c r="P1453">
        <v>0.1</v>
      </c>
      <c r="Q1453">
        <v>9667.9757000000009</v>
      </c>
      <c r="R1453">
        <v>2218357</v>
      </c>
      <c r="S1453">
        <v>2.4</v>
      </c>
      <c r="T1453">
        <v>2.5</v>
      </c>
      <c r="U1453">
        <v>0.80700000000000005</v>
      </c>
      <c r="V1453">
        <v>16.2</v>
      </c>
      <c r="W1453" t="e">
        <f ca="1">Data_Completeness(LifeExpectancyData[[#This Row],[Life expectancy]:[Schooling]])</f>
        <v>#NAME?</v>
      </c>
    </row>
    <row r="1454" spans="1:23" x14ac:dyDescent="0.25">
      <c r="A1454" t="s">
        <v>736</v>
      </c>
      <c r="B1454">
        <v>2005</v>
      </c>
      <c r="C1454" t="s">
        <v>651</v>
      </c>
      <c r="D1454">
        <v>76</v>
      </c>
      <c r="E1454">
        <v>216</v>
      </c>
      <c r="F1454">
        <v>0</v>
      </c>
      <c r="G1454">
        <v>9.92</v>
      </c>
      <c r="H1454">
        <v>86.925539900000004</v>
      </c>
      <c r="I1454">
        <v>99</v>
      </c>
      <c r="J1454">
        <v>2</v>
      </c>
      <c r="K1454">
        <v>57</v>
      </c>
      <c r="L1454">
        <v>0</v>
      </c>
      <c r="M1454">
        <v>99</v>
      </c>
      <c r="N1454">
        <v>6.37</v>
      </c>
      <c r="O1454">
        <v>99</v>
      </c>
      <c r="P1454">
        <v>0.1</v>
      </c>
      <c r="Q1454">
        <v>7558.7425999999996</v>
      </c>
      <c r="R1454">
        <v>2238799</v>
      </c>
      <c r="S1454">
        <v>2.5</v>
      </c>
      <c r="T1454">
        <v>2.5</v>
      </c>
      <c r="U1454">
        <v>0.79100000000000004</v>
      </c>
      <c r="V1454">
        <v>15.9</v>
      </c>
      <c r="W1454" t="e">
        <f ca="1">Data_Completeness(LifeExpectancyData[[#This Row],[Life expectancy]:[Schooling]])</f>
        <v>#NAME?</v>
      </c>
    </row>
    <row r="1455" spans="1:23" x14ac:dyDescent="0.25">
      <c r="A1455" t="s">
        <v>736</v>
      </c>
      <c r="B1455">
        <v>2004</v>
      </c>
      <c r="C1455" t="s">
        <v>651</v>
      </c>
      <c r="D1455">
        <v>71</v>
      </c>
      <c r="E1455">
        <v>26</v>
      </c>
      <c r="F1455">
        <v>0</v>
      </c>
      <c r="G1455">
        <v>8.81</v>
      </c>
      <c r="H1455">
        <v>80.032837499999999</v>
      </c>
      <c r="I1455">
        <v>98</v>
      </c>
      <c r="J1455">
        <v>0</v>
      </c>
      <c r="K1455">
        <v>56.6</v>
      </c>
      <c r="L1455">
        <v>0</v>
      </c>
      <c r="M1455">
        <v>99</v>
      </c>
      <c r="N1455">
        <v>6.51</v>
      </c>
      <c r="O1455">
        <v>99</v>
      </c>
      <c r="P1455">
        <v>0.1</v>
      </c>
      <c r="Q1455">
        <v>6351.8125</v>
      </c>
      <c r="R1455">
        <v>2263122</v>
      </c>
      <c r="S1455">
        <v>2.5</v>
      </c>
      <c r="T1455">
        <v>2.6</v>
      </c>
      <c r="U1455">
        <v>0.77600000000000002</v>
      </c>
      <c r="V1455">
        <v>15.5</v>
      </c>
      <c r="W1455" t="e">
        <f ca="1">Data_Completeness(LifeExpectancyData[[#This Row],[Life expectancy]:[Schooling]])</f>
        <v>#NAME?</v>
      </c>
    </row>
    <row r="1456" spans="1:23" x14ac:dyDescent="0.25">
      <c r="A1456" t="s">
        <v>736</v>
      </c>
      <c r="B1456">
        <v>2003</v>
      </c>
      <c r="C1456" t="s">
        <v>651</v>
      </c>
      <c r="D1456">
        <v>78</v>
      </c>
      <c r="E1456">
        <v>29</v>
      </c>
      <c r="F1456">
        <v>0</v>
      </c>
      <c r="G1456">
        <v>8.24</v>
      </c>
      <c r="H1456">
        <v>478.0644911</v>
      </c>
      <c r="I1456">
        <v>98</v>
      </c>
      <c r="J1456">
        <v>0</v>
      </c>
      <c r="K1456">
        <v>56.3</v>
      </c>
      <c r="L1456">
        <v>0</v>
      </c>
      <c r="M1456">
        <v>98</v>
      </c>
      <c r="N1456">
        <v>6.15</v>
      </c>
      <c r="O1456">
        <v>98</v>
      </c>
      <c r="P1456">
        <v>0.1</v>
      </c>
      <c r="Q1456">
        <v>5134.95694</v>
      </c>
      <c r="R1456">
        <v>2287955</v>
      </c>
      <c r="S1456">
        <v>2.6</v>
      </c>
      <c r="T1456">
        <v>2.6</v>
      </c>
      <c r="U1456">
        <v>0.76100000000000001</v>
      </c>
      <c r="V1456">
        <v>15.2</v>
      </c>
      <c r="W1456" t="e">
        <f ca="1">Data_Completeness(LifeExpectancyData[[#This Row],[Life expectancy]:[Schooling]])</f>
        <v>#NAME?</v>
      </c>
    </row>
    <row r="1457" spans="1:23" x14ac:dyDescent="0.25">
      <c r="A1457" t="s">
        <v>736</v>
      </c>
      <c r="B1457">
        <v>2002</v>
      </c>
      <c r="C1457" t="s">
        <v>651</v>
      </c>
      <c r="D1457">
        <v>73</v>
      </c>
      <c r="E1457">
        <v>219</v>
      </c>
      <c r="F1457">
        <v>0</v>
      </c>
      <c r="G1457">
        <v>7.44</v>
      </c>
      <c r="H1457">
        <v>376.4570185</v>
      </c>
      <c r="I1457">
        <v>98</v>
      </c>
      <c r="J1457">
        <v>0</v>
      </c>
      <c r="K1457">
        <v>56</v>
      </c>
      <c r="L1457">
        <v>0</v>
      </c>
      <c r="M1457">
        <v>98</v>
      </c>
      <c r="N1457">
        <v>6.29</v>
      </c>
      <c r="O1457">
        <v>97</v>
      </c>
      <c r="P1457">
        <v>0.1</v>
      </c>
      <c r="Q1457">
        <v>4132.3492699999997</v>
      </c>
      <c r="R1457">
        <v>231173</v>
      </c>
      <c r="S1457">
        <v>2.7</v>
      </c>
      <c r="T1457">
        <v>2.7</v>
      </c>
      <c r="U1457">
        <v>0.746</v>
      </c>
      <c r="V1457">
        <v>14.8</v>
      </c>
      <c r="W1457" t="e">
        <f ca="1">Data_Completeness(LifeExpectancyData[[#This Row],[Life expectancy]:[Schooling]])</f>
        <v>#NAME?</v>
      </c>
    </row>
    <row r="1458" spans="1:23" x14ac:dyDescent="0.25">
      <c r="A1458" t="s">
        <v>736</v>
      </c>
      <c r="B1458">
        <v>2001</v>
      </c>
      <c r="C1458" t="s">
        <v>651</v>
      </c>
      <c r="D1458">
        <v>69.900000000000006</v>
      </c>
      <c r="E1458">
        <v>228</v>
      </c>
      <c r="F1458">
        <v>0</v>
      </c>
      <c r="G1458">
        <v>6.68</v>
      </c>
      <c r="H1458">
        <v>332.27517089999998</v>
      </c>
      <c r="I1458">
        <v>96</v>
      </c>
      <c r="J1458">
        <v>1</v>
      </c>
      <c r="K1458">
        <v>55.7</v>
      </c>
      <c r="L1458">
        <v>0</v>
      </c>
      <c r="M1458">
        <v>97</v>
      </c>
      <c r="N1458">
        <v>6.17</v>
      </c>
      <c r="O1458">
        <v>97</v>
      </c>
      <c r="P1458">
        <v>0.1</v>
      </c>
      <c r="Q1458">
        <v>3572.8512999999998</v>
      </c>
      <c r="R1458">
        <v>233717</v>
      </c>
      <c r="S1458">
        <v>2.8</v>
      </c>
      <c r="T1458">
        <v>2.8</v>
      </c>
      <c r="U1458">
        <v>0.72799999999999998</v>
      </c>
      <c r="V1458">
        <v>14.2</v>
      </c>
      <c r="W1458" t="e">
        <f ca="1">Data_Completeness(LifeExpectancyData[[#This Row],[Life expectancy]:[Schooling]])</f>
        <v>#NAME?</v>
      </c>
    </row>
    <row r="1459" spans="1:23" x14ac:dyDescent="0.25">
      <c r="A1459" t="s">
        <v>736</v>
      </c>
      <c r="B1459">
        <v>2000</v>
      </c>
      <c r="C1459" t="s">
        <v>651</v>
      </c>
      <c r="D1459">
        <v>71</v>
      </c>
      <c r="E1459">
        <v>218</v>
      </c>
      <c r="F1459">
        <v>0</v>
      </c>
      <c r="G1459">
        <v>7.13</v>
      </c>
      <c r="H1459">
        <v>291.01707649999997</v>
      </c>
      <c r="I1459">
        <v>95</v>
      </c>
      <c r="J1459">
        <v>0</v>
      </c>
      <c r="K1459">
        <v>55.4</v>
      </c>
      <c r="L1459">
        <v>0</v>
      </c>
      <c r="M1459">
        <v>96</v>
      </c>
      <c r="N1459">
        <v>6</v>
      </c>
      <c r="O1459">
        <v>96</v>
      </c>
      <c r="P1459">
        <v>0.1</v>
      </c>
      <c r="Q1459">
        <v>3352.7312959999999</v>
      </c>
      <c r="R1459">
        <v>236755</v>
      </c>
      <c r="S1459">
        <v>2.8</v>
      </c>
      <c r="T1459">
        <v>2.8</v>
      </c>
      <c r="U1459">
        <v>0.71599999999999997</v>
      </c>
      <c r="V1459">
        <v>13.7</v>
      </c>
      <c r="W1459" t="e">
        <f ca="1">Data_Completeness(LifeExpectancyData[[#This Row],[Life expectancy]:[Schooling]])</f>
        <v>#NAME?</v>
      </c>
    </row>
    <row r="1460" spans="1:23" x14ac:dyDescent="0.25">
      <c r="A1460" t="s">
        <v>737</v>
      </c>
      <c r="B1460">
        <v>2015</v>
      </c>
      <c r="C1460" t="s">
        <v>643</v>
      </c>
      <c r="D1460">
        <v>74.900000000000006</v>
      </c>
      <c r="E1460">
        <v>98</v>
      </c>
      <c r="F1460">
        <v>1</v>
      </c>
      <c r="H1460">
        <v>0</v>
      </c>
      <c r="I1460">
        <v>81</v>
      </c>
      <c r="J1460">
        <v>39</v>
      </c>
      <c r="K1460">
        <v>66.099999999999994</v>
      </c>
      <c r="L1460">
        <v>1</v>
      </c>
      <c r="M1460">
        <v>75</v>
      </c>
      <c r="O1460">
        <v>81</v>
      </c>
      <c r="P1460">
        <v>0.1</v>
      </c>
      <c r="Q1460">
        <v>846.63285099999996</v>
      </c>
      <c r="R1460">
        <v>5851479</v>
      </c>
      <c r="S1460">
        <v>4.9000000000000004</v>
      </c>
      <c r="T1460">
        <v>4.9000000000000004</v>
      </c>
      <c r="U1460">
        <v>0.76300000000000001</v>
      </c>
      <c r="V1460">
        <v>13.3</v>
      </c>
      <c r="W1460" t="e">
        <f ca="1">Data_Completeness(LifeExpectancyData[[#This Row],[Life expectancy]:[Schooling]])</f>
        <v>#NAME?</v>
      </c>
    </row>
    <row r="1461" spans="1:23" x14ac:dyDescent="0.25">
      <c r="A1461" t="s">
        <v>737</v>
      </c>
      <c r="B1461">
        <v>2014</v>
      </c>
      <c r="C1461" t="s">
        <v>643</v>
      </c>
      <c r="D1461">
        <v>74.8</v>
      </c>
      <c r="E1461">
        <v>99</v>
      </c>
      <c r="F1461">
        <v>1</v>
      </c>
      <c r="G1461">
        <v>1.32</v>
      </c>
      <c r="H1461">
        <v>140.3771361</v>
      </c>
      <c r="I1461">
        <v>81</v>
      </c>
      <c r="J1461">
        <v>112</v>
      </c>
      <c r="K1461">
        <v>65.400000000000006</v>
      </c>
      <c r="L1461">
        <v>1</v>
      </c>
      <c r="M1461">
        <v>75</v>
      </c>
      <c r="N1461">
        <v>6.39</v>
      </c>
      <c r="O1461">
        <v>81</v>
      </c>
      <c r="P1461">
        <v>0.1</v>
      </c>
      <c r="Q1461">
        <v>8161.4614000000001</v>
      </c>
      <c r="R1461">
        <v>563279</v>
      </c>
      <c r="S1461">
        <v>4.8</v>
      </c>
      <c r="T1461">
        <v>4.9000000000000004</v>
      </c>
      <c r="U1461">
        <v>0.76300000000000001</v>
      </c>
      <c r="V1461">
        <v>13.3</v>
      </c>
      <c r="W1461" t="e">
        <f ca="1">Data_Completeness(LifeExpectancyData[[#This Row],[Life expectancy]:[Schooling]])</f>
        <v>#NAME?</v>
      </c>
    </row>
    <row r="1462" spans="1:23" x14ac:dyDescent="0.25">
      <c r="A1462" t="s">
        <v>737</v>
      </c>
      <c r="B1462">
        <v>2013</v>
      </c>
      <c r="C1462" t="s">
        <v>643</v>
      </c>
      <c r="D1462">
        <v>74.900000000000006</v>
      </c>
      <c r="E1462">
        <v>97</v>
      </c>
      <c r="F1462">
        <v>1</v>
      </c>
      <c r="G1462">
        <v>1.29</v>
      </c>
      <c r="H1462">
        <v>14.55610463</v>
      </c>
      <c r="I1462">
        <v>81</v>
      </c>
      <c r="J1462">
        <v>1761</v>
      </c>
      <c r="K1462">
        <v>64.900000000000006</v>
      </c>
      <c r="L1462">
        <v>1</v>
      </c>
      <c r="M1462">
        <v>75</v>
      </c>
      <c r="N1462">
        <v>6.63</v>
      </c>
      <c r="O1462">
        <v>81</v>
      </c>
      <c r="P1462">
        <v>0.1</v>
      </c>
      <c r="Q1462">
        <v>846.28515300000004</v>
      </c>
      <c r="R1462">
        <v>527612</v>
      </c>
      <c r="S1462">
        <v>4.8</v>
      </c>
      <c r="T1462">
        <v>4.8</v>
      </c>
      <c r="U1462">
        <v>0.76600000000000001</v>
      </c>
      <c r="V1462">
        <v>13.3</v>
      </c>
      <c r="W1462" t="e">
        <f ca="1">Data_Completeness(LifeExpectancyData[[#This Row],[Life expectancy]:[Schooling]])</f>
        <v>#NAME?</v>
      </c>
    </row>
    <row r="1463" spans="1:23" x14ac:dyDescent="0.25">
      <c r="A1463" t="s">
        <v>737</v>
      </c>
      <c r="B1463">
        <v>2012</v>
      </c>
      <c r="C1463" t="s">
        <v>643</v>
      </c>
      <c r="D1463">
        <v>75</v>
      </c>
      <c r="E1463">
        <v>93</v>
      </c>
      <c r="F1463">
        <v>1</v>
      </c>
      <c r="G1463">
        <v>1.53</v>
      </c>
      <c r="H1463">
        <v>151.1526829</v>
      </c>
      <c r="I1463">
        <v>81</v>
      </c>
      <c r="J1463">
        <v>9</v>
      </c>
      <c r="K1463">
        <v>64.400000000000006</v>
      </c>
      <c r="L1463">
        <v>1</v>
      </c>
      <c r="M1463">
        <v>75</v>
      </c>
      <c r="N1463">
        <v>6.99</v>
      </c>
      <c r="O1463">
        <v>81</v>
      </c>
      <c r="P1463">
        <v>0.1</v>
      </c>
      <c r="Q1463">
        <v>8787.9466799999991</v>
      </c>
      <c r="R1463">
        <v>491644</v>
      </c>
      <c r="S1463">
        <v>4.8</v>
      </c>
      <c r="T1463">
        <v>4.8</v>
      </c>
      <c r="U1463">
        <v>0.76300000000000001</v>
      </c>
      <c r="V1463">
        <v>13.3</v>
      </c>
      <c r="W1463" t="e">
        <f ca="1">Data_Completeness(LifeExpectancyData[[#This Row],[Life expectancy]:[Schooling]])</f>
        <v>#NAME?</v>
      </c>
    </row>
    <row r="1464" spans="1:23" x14ac:dyDescent="0.25">
      <c r="A1464" t="s">
        <v>737</v>
      </c>
      <c r="B1464">
        <v>2011</v>
      </c>
      <c r="C1464" t="s">
        <v>643</v>
      </c>
      <c r="D1464">
        <v>75</v>
      </c>
      <c r="E1464">
        <v>93</v>
      </c>
      <c r="F1464">
        <v>1</v>
      </c>
      <c r="G1464">
        <v>1.57</v>
      </c>
      <c r="H1464">
        <v>835.06268269999998</v>
      </c>
      <c r="I1464">
        <v>81</v>
      </c>
      <c r="J1464">
        <v>9</v>
      </c>
      <c r="K1464">
        <v>64</v>
      </c>
      <c r="L1464">
        <v>1</v>
      </c>
      <c r="M1464">
        <v>75</v>
      </c>
      <c r="N1464">
        <v>7.12</v>
      </c>
      <c r="O1464">
        <v>81</v>
      </c>
      <c r="P1464">
        <v>0.1</v>
      </c>
      <c r="Q1464">
        <v>8734.9652999999998</v>
      </c>
      <c r="R1464">
        <v>4588368</v>
      </c>
      <c r="S1464">
        <v>4.7</v>
      </c>
      <c r="T1464">
        <v>4.7</v>
      </c>
      <c r="U1464">
        <v>0.75800000000000001</v>
      </c>
      <c r="V1464">
        <v>13.2</v>
      </c>
      <c r="W1464" t="e">
        <f ca="1">Data_Completeness(LifeExpectancyData[[#This Row],[Life expectancy]:[Schooling]])</f>
        <v>#NAME?</v>
      </c>
    </row>
    <row r="1465" spans="1:23" x14ac:dyDescent="0.25">
      <c r="A1465" t="s">
        <v>737</v>
      </c>
      <c r="B1465">
        <v>2010</v>
      </c>
      <c r="C1465" t="s">
        <v>643</v>
      </c>
      <c r="D1465">
        <v>74.900000000000006</v>
      </c>
      <c r="E1465">
        <v>94</v>
      </c>
      <c r="F1465">
        <v>1</v>
      </c>
      <c r="G1465">
        <v>1.58</v>
      </c>
      <c r="H1465">
        <v>805.39563459999999</v>
      </c>
      <c r="I1465">
        <v>81</v>
      </c>
      <c r="J1465">
        <v>12</v>
      </c>
      <c r="K1465">
        <v>63.5</v>
      </c>
      <c r="L1465">
        <v>1</v>
      </c>
      <c r="M1465">
        <v>75</v>
      </c>
      <c r="N1465">
        <v>7.19</v>
      </c>
      <c r="O1465">
        <v>81</v>
      </c>
      <c r="P1465">
        <v>0.1</v>
      </c>
      <c r="Q1465">
        <v>8763.8262739999991</v>
      </c>
      <c r="R1465">
        <v>4337141</v>
      </c>
      <c r="S1465">
        <v>4.7</v>
      </c>
      <c r="T1465">
        <v>4.7</v>
      </c>
      <c r="U1465">
        <v>0.752</v>
      </c>
      <c r="V1465">
        <v>13.3</v>
      </c>
      <c r="W1465" t="e">
        <f ca="1">Data_Completeness(LifeExpectancyData[[#This Row],[Life expectancy]:[Schooling]])</f>
        <v>#NAME?</v>
      </c>
    </row>
    <row r="1466" spans="1:23" x14ac:dyDescent="0.25">
      <c r="A1466" t="s">
        <v>737</v>
      </c>
      <c r="B1466">
        <v>2009</v>
      </c>
      <c r="C1466" t="s">
        <v>643</v>
      </c>
      <c r="D1466">
        <v>74.7</v>
      </c>
      <c r="E1466">
        <v>95</v>
      </c>
      <c r="F1466">
        <v>1</v>
      </c>
      <c r="G1466">
        <v>1.62</v>
      </c>
      <c r="H1466">
        <v>8.1403736149999997</v>
      </c>
      <c r="I1466">
        <v>81</v>
      </c>
      <c r="J1466">
        <v>22</v>
      </c>
      <c r="K1466">
        <v>63</v>
      </c>
      <c r="L1466">
        <v>1</v>
      </c>
      <c r="M1466">
        <v>75</v>
      </c>
      <c r="N1466">
        <v>7.42</v>
      </c>
      <c r="O1466">
        <v>81</v>
      </c>
      <c r="P1466">
        <v>0.1</v>
      </c>
      <c r="Q1466">
        <v>84.268878000000001</v>
      </c>
      <c r="R1466">
        <v>4183156</v>
      </c>
      <c r="S1466">
        <v>4.7</v>
      </c>
      <c r="T1466">
        <v>4.7</v>
      </c>
      <c r="U1466">
        <v>0.746</v>
      </c>
      <c r="V1466">
        <v>13.2</v>
      </c>
      <c r="W1466" t="e">
        <f ca="1">Data_Completeness(LifeExpectancyData[[#This Row],[Life expectancy]:[Schooling]])</f>
        <v>#NAME?</v>
      </c>
    </row>
    <row r="1467" spans="1:23" x14ac:dyDescent="0.25">
      <c r="A1467" t="s">
        <v>737</v>
      </c>
      <c r="B1467">
        <v>2008</v>
      </c>
      <c r="C1467" t="s">
        <v>643</v>
      </c>
      <c r="D1467">
        <v>74.5</v>
      </c>
      <c r="E1467">
        <v>98</v>
      </c>
      <c r="F1467">
        <v>1</v>
      </c>
      <c r="G1467">
        <v>1.67</v>
      </c>
      <c r="H1467">
        <v>69.139248620000004</v>
      </c>
      <c r="I1467">
        <v>81</v>
      </c>
      <c r="J1467">
        <v>24</v>
      </c>
      <c r="K1467">
        <v>62.5</v>
      </c>
      <c r="L1467">
        <v>1</v>
      </c>
      <c r="M1467">
        <v>75</v>
      </c>
      <c r="N1467">
        <v>8.6999999999999993</v>
      </c>
      <c r="O1467">
        <v>81</v>
      </c>
      <c r="P1467">
        <v>0.1</v>
      </c>
      <c r="Q1467">
        <v>712.77575899999999</v>
      </c>
      <c r="R1467">
        <v>411147</v>
      </c>
      <c r="S1467">
        <v>4.7</v>
      </c>
      <c r="T1467">
        <v>4.7</v>
      </c>
      <c r="U1467">
        <v>0.74</v>
      </c>
      <c r="V1467">
        <v>13.1</v>
      </c>
      <c r="W1467" t="e">
        <f ca="1">Data_Completeness(LifeExpectancyData[[#This Row],[Life expectancy]:[Schooling]])</f>
        <v>#NAME?</v>
      </c>
    </row>
    <row r="1468" spans="1:23" x14ac:dyDescent="0.25">
      <c r="A1468" t="s">
        <v>737</v>
      </c>
      <c r="B1468">
        <v>2007</v>
      </c>
      <c r="C1468" t="s">
        <v>643</v>
      </c>
      <c r="D1468">
        <v>74.400000000000006</v>
      </c>
      <c r="E1468">
        <v>98</v>
      </c>
      <c r="F1468">
        <v>1</v>
      </c>
      <c r="G1468">
        <v>1.72</v>
      </c>
      <c r="H1468">
        <v>8.9069311679999998</v>
      </c>
      <c r="I1468">
        <v>8</v>
      </c>
      <c r="J1468">
        <v>373</v>
      </c>
      <c r="K1468">
        <v>61.9</v>
      </c>
      <c r="L1468">
        <v>1</v>
      </c>
      <c r="M1468">
        <v>75</v>
      </c>
      <c r="N1468">
        <v>8.9</v>
      </c>
      <c r="O1468">
        <v>8</v>
      </c>
      <c r="P1468">
        <v>0.1</v>
      </c>
      <c r="Q1468">
        <v>614.27111500000001</v>
      </c>
      <c r="R1468">
        <v>486466</v>
      </c>
      <c r="S1468">
        <v>4.7</v>
      </c>
      <c r="T1468">
        <v>4.5999999999999996</v>
      </c>
      <c r="U1468">
        <v>0.73099999999999998</v>
      </c>
      <c r="V1468">
        <v>12.9</v>
      </c>
      <c r="W1468" t="e">
        <f ca="1">Data_Completeness(LifeExpectancyData[[#This Row],[Life expectancy]:[Schooling]])</f>
        <v>#NAME?</v>
      </c>
    </row>
    <row r="1469" spans="1:23" x14ac:dyDescent="0.25">
      <c r="A1469" t="s">
        <v>737</v>
      </c>
      <c r="B1469">
        <v>2006</v>
      </c>
      <c r="C1469" t="s">
        <v>643</v>
      </c>
      <c r="D1469">
        <v>74.099999999999994</v>
      </c>
      <c r="E1469">
        <v>1</v>
      </c>
      <c r="F1469">
        <v>1</v>
      </c>
      <c r="G1469">
        <v>1.82</v>
      </c>
      <c r="H1469">
        <v>534.57956950000005</v>
      </c>
      <c r="I1469">
        <v>78</v>
      </c>
      <c r="J1469">
        <v>956</v>
      </c>
      <c r="K1469">
        <v>61.4</v>
      </c>
      <c r="L1469">
        <v>1</v>
      </c>
      <c r="M1469">
        <v>75</v>
      </c>
      <c r="N1469">
        <v>8.83</v>
      </c>
      <c r="O1469">
        <v>78</v>
      </c>
      <c r="P1469">
        <v>0.1</v>
      </c>
      <c r="Q1469">
        <v>5372.6589899999999</v>
      </c>
      <c r="R1469">
        <v>45735</v>
      </c>
      <c r="S1469">
        <v>4.7</v>
      </c>
      <c r="T1469">
        <v>4.5999999999999996</v>
      </c>
      <c r="U1469">
        <v>0.73299999999999998</v>
      </c>
      <c r="V1469">
        <v>13.2</v>
      </c>
      <c r="W1469" t="e">
        <f ca="1">Data_Completeness(LifeExpectancyData[[#This Row],[Life expectancy]:[Schooling]])</f>
        <v>#NAME?</v>
      </c>
    </row>
    <row r="1470" spans="1:23" x14ac:dyDescent="0.25">
      <c r="A1470" t="s">
        <v>737</v>
      </c>
      <c r="B1470">
        <v>2005</v>
      </c>
      <c r="C1470" t="s">
        <v>643</v>
      </c>
      <c r="D1470">
        <v>73.900000000000006</v>
      </c>
      <c r="E1470">
        <v>11</v>
      </c>
      <c r="F1470">
        <v>1</v>
      </c>
      <c r="G1470">
        <v>1.94</v>
      </c>
      <c r="H1470">
        <v>630.05407230000003</v>
      </c>
      <c r="I1470">
        <v>77</v>
      </c>
      <c r="J1470">
        <v>618</v>
      </c>
      <c r="K1470">
        <v>6.8</v>
      </c>
      <c r="L1470">
        <v>1</v>
      </c>
      <c r="M1470">
        <v>74</v>
      </c>
      <c r="N1470">
        <v>8.42</v>
      </c>
      <c r="O1470">
        <v>77</v>
      </c>
      <c r="P1470">
        <v>0.1</v>
      </c>
      <c r="Q1470">
        <v>5339.4412910000001</v>
      </c>
      <c r="R1470">
        <v>3986852</v>
      </c>
      <c r="S1470">
        <v>4.7</v>
      </c>
      <c r="T1470">
        <v>4.5999999999999996</v>
      </c>
      <c r="U1470">
        <v>0</v>
      </c>
      <c r="V1470">
        <v>13.7</v>
      </c>
      <c r="W1470" t="e">
        <f ca="1">Data_Completeness(LifeExpectancyData[[#This Row],[Life expectancy]:[Schooling]])</f>
        <v>#NAME?</v>
      </c>
    </row>
    <row r="1471" spans="1:23" x14ac:dyDescent="0.25">
      <c r="A1471" t="s">
        <v>737</v>
      </c>
      <c r="B1471">
        <v>2004</v>
      </c>
      <c r="C1471" t="s">
        <v>643</v>
      </c>
      <c r="D1471">
        <v>73.7</v>
      </c>
      <c r="E1471">
        <v>13</v>
      </c>
      <c r="F1471">
        <v>1</v>
      </c>
      <c r="G1471">
        <v>2.1</v>
      </c>
      <c r="H1471">
        <v>618.36148579999997</v>
      </c>
      <c r="I1471">
        <v>75</v>
      </c>
      <c r="J1471">
        <v>213</v>
      </c>
      <c r="K1471">
        <v>6.2</v>
      </c>
      <c r="L1471">
        <v>1</v>
      </c>
      <c r="M1471">
        <v>74</v>
      </c>
      <c r="N1471">
        <v>8.91</v>
      </c>
      <c r="O1471">
        <v>75</v>
      </c>
      <c r="P1471">
        <v>0.1</v>
      </c>
      <c r="Q1471">
        <v>5424.2235600000004</v>
      </c>
      <c r="R1471">
        <v>3863267</v>
      </c>
      <c r="S1471">
        <v>4.7</v>
      </c>
      <c r="T1471">
        <v>4.5999999999999996</v>
      </c>
      <c r="U1471">
        <v>0</v>
      </c>
      <c r="V1471">
        <v>14.2</v>
      </c>
      <c r="W1471" t="e">
        <f ca="1">Data_Completeness(LifeExpectancyData[[#This Row],[Life expectancy]:[Schooling]])</f>
        <v>#NAME?</v>
      </c>
    </row>
    <row r="1472" spans="1:23" x14ac:dyDescent="0.25">
      <c r="A1472" t="s">
        <v>737</v>
      </c>
      <c r="B1472">
        <v>2003</v>
      </c>
      <c r="C1472" t="s">
        <v>643</v>
      </c>
      <c r="D1472">
        <v>73.5</v>
      </c>
      <c r="E1472">
        <v>15</v>
      </c>
      <c r="F1472">
        <v>1</v>
      </c>
      <c r="G1472">
        <v>2.19</v>
      </c>
      <c r="H1472">
        <v>527.91766180000002</v>
      </c>
      <c r="I1472">
        <v>74</v>
      </c>
      <c r="J1472">
        <v>526</v>
      </c>
      <c r="K1472">
        <v>59.7</v>
      </c>
      <c r="L1472">
        <v>1</v>
      </c>
      <c r="M1472">
        <v>74</v>
      </c>
      <c r="N1472">
        <v>9.3000000000000007</v>
      </c>
      <c r="O1472">
        <v>74</v>
      </c>
      <c r="P1472">
        <v>0.1</v>
      </c>
      <c r="Q1472">
        <v>5425.6697000000004</v>
      </c>
      <c r="R1472">
        <v>371464</v>
      </c>
      <c r="S1472">
        <v>4.8</v>
      </c>
      <c r="T1472">
        <v>4.7</v>
      </c>
      <c r="U1472">
        <v>0</v>
      </c>
      <c r="V1472">
        <v>14.8</v>
      </c>
      <c r="W1472" t="e">
        <f ca="1">Data_Completeness(LifeExpectancyData[[#This Row],[Life expectancy]:[Schooling]])</f>
        <v>#NAME?</v>
      </c>
    </row>
    <row r="1473" spans="1:23" x14ac:dyDescent="0.25">
      <c r="A1473" t="s">
        <v>737</v>
      </c>
      <c r="B1473">
        <v>2002</v>
      </c>
      <c r="C1473" t="s">
        <v>643</v>
      </c>
      <c r="D1473">
        <v>73.2</v>
      </c>
      <c r="E1473">
        <v>17</v>
      </c>
      <c r="F1473">
        <v>1</v>
      </c>
      <c r="G1473">
        <v>1.98</v>
      </c>
      <c r="H1473">
        <v>70.132078379999996</v>
      </c>
      <c r="I1473">
        <v>77</v>
      </c>
      <c r="J1473">
        <v>36</v>
      </c>
      <c r="K1473">
        <v>59.1</v>
      </c>
      <c r="L1473">
        <v>1</v>
      </c>
      <c r="M1473">
        <v>77</v>
      </c>
      <c r="N1473">
        <v>1.5</v>
      </c>
      <c r="O1473">
        <v>77</v>
      </c>
      <c r="P1473">
        <v>0.1</v>
      </c>
      <c r="Q1473">
        <v>5436.5952230000003</v>
      </c>
      <c r="R1473">
        <v>3522837</v>
      </c>
      <c r="S1473">
        <v>4.8</v>
      </c>
      <c r="T1473">
        <v>4.7</v>
      </c>
      <c r="U1473">
        <v>0</v>
      </c>
      <c r="V1473">
        <v>15.2</v>
      </c>
      <c r="W1473" t="e">
        <f ca="1">Data_Completeness(LifeExpectancyData[[#This Row],[Life expectancy]:[Schooling]])</f>
        <v>#NAME?</v>
      </c>
    </row>
    <row r="1474" spans="1:23" x14ac:dyDescent="0.25">
      <c r="A1474" t="s">
        <v>737</v>
      </c>
      <c r="B1474">
        <v>2001</v>
      </c>
      <c r="C1474" t="s">
        <v>643</v>
      </c>
      <c r="D1474">
        <v>73</v>
      </c>
      <c r="E1474">
        <v>11</v>
      </c>
      <c r="F1474">
        <v>1</v>
      </c>
      <c r="G1474">
        <v>2.19</v>
      </c>
      <c r="H1474">
        <v>510.60351659999998</v>
      </c>
      <c r="I1474">
        <v>8</v>
      </c>
      <c r="J1474">
        <v>8</v>
      </c>
      <c r="K1474">
        <v>58.6</v>
      </c>
      <c r="L1474">
        <v>1</v>
      </c>
      <c r="M1474">
        <v>8</v>
      </c>
      <c r="N1474">
        <v>1.9</v>
      </c>
      <c r="O1474">
        <v>8</v>
      </c>
      <c r="P1474">
        <v>0.1</v>
      </c>
      <c r="Q1474">
        <v>5253.1225990000003</v>
      </c>
      <c r="R1474">
        <v>3359859</v>
      </c>
      <c r="S1474">
        <v>4.9000000000000004</v>
      </c>
      <c r="T1474">
        <v>4.7</v>
      </c>
      <c r="U1474">
        <v>0</v>
      </c>
      <c r="V1474">
        <v>15</v>
      </c>
      <c r="W1474" t="e">
        <f ca="1">Data_Completeness(LifeExpectancyData[[#This Row],[Life expectancy]:[Schooling]])</f>
        <v>#NAME?</v>
      </c>
    </row>
    <row r="1475" spans="1:23" x14ac:dyDescent="0.25">
      <c r="A1475" t="s">
        <v>737</v>
      </c>
      <c r="B1475">
        <v>2000</v>
      </c>
      <c r="C1475" t="s">
        <v>643</v>
      </c>
      <c r="D1475">
        <v>72.7</v>
      </c>
      <c r="E1475">
        <v>112</v>
      </c>
      <c r="F1475">
        <v>1</v>
      </c>
      <c r="G1475">
        <v>2.2599999999999998</v>
      </c>
      <c r="H1475">
        <v>404.38794339999998</v>
      </c>
      <c r="I1475">
        <v>83</v>
      </c>
      <c r="J1475">
        <v>5</v>
      </c>
      <c r="K1475">
        <v>57.9</v>
      </c>
      <c r="L1475">
        <v>1</v>
      </c>
      <c r="M1475">
        <v>83</v>
      </c>
      <c r="N1475">
        <v>1.86</v>
      </c>
      <c r="O1475">
        <v>83</v>
      </c>
      <c r="P1475">
        <v>0.1</v>
      </c>
      <c r="Q1475">
        <v>5334.9332899999999</v>
      </c>
      <c r="R1475">
        <v>3235366</v>
      </c>
      <c r="S1475">
        <v>4.9000000000000004</v>
      </c>
      <c r="T1475">
        <v>4.8</v>
      </c>
      <c r="U1475">
        <v>0</v>
      </c>
      <c r="V1475">
        <v>14.9</v>
      </c>
      <c r="W1475" t="e">
        <f ca="1">Data_Completeness(LifeExpectancyData[[#This Row],[Life expectancy]:[Schooling]])</f>
        <v>#NAME?</v>
      </c>
    </row>
    <row r="1476" spans="1:23" x14ac:dyDescent="0.25">
      <c r="A1476" t="s">
        <v>738</v>
      </c>
      <c r="B1476">
        <v>2015</v>
      </c>
      <c r="C1476" t="s">
        <v>643</v>
      </c>
      <c r="D1476">
        <v>53.7</v>
      </c>
      <c r="E1476">
        <v>484</v>
      </c>
      <c r="F1476">
        <v>4</v>
      </c>
      <c r="H1476">
        <v>0</v>
      </c>
      <c r="I1476">
        <v>93</v>
      </c>
      <c r="J1476">
        <v>0</v>
      </c>
      <c r="K1476">
        <v>32.6</v>
      </c>
      <c r="L1476">
        <v>6</v>
      </c>
      <c r="M1476">
        <v>9</v>
      </c>
      <c r="O1476">
        <v>93</v>
      </c>
      <c r="P1476">
        <v>9.3000000000000007</v>
      </c>
      <c r="Q1476">
        <v>173.82893000000001</v>
      </c>
      <c r="R1476">
        <v>2174645</v>
      </c>
      <c r="S1476">
        <v>5.5</v>
      </c>
      <c r="T1476">
        <v>5.3</v>
      </c>
      <c r="U1476">
        <v>0.495</v>
      </c>
      <c r="V1476">
        <v>10.7</v>
      </c>
      <c r="W1476" t="e">
        <f ca="1">Data_Completeness(LifeExpectancyData[[#This Row],[Life expectancy]:[Schooling]])</f>
        <v>#NAME?</v>
      </c>
    </row>
    <row r="1477" spans="1:23" x14ac:dyDescent="0.25">
      <c r="A1477" t="s">
        <v>738</v>
      </c>
      <c r="B1477">
        <v>2014</v>
      </c>
      <c r="C1477" t="s">
        <v>643</v>
      </c>
      <c r="D1477">
        <v>52.1</v>
      </c>
      <c r="E1477">
        <v>522</v>
      </c>
      <c r="F1477">
        <v>4</v>
      </c>
      <c r="G1477">
        <v>0.01</v>
      </c>
      <c r="H1477">
        <v>162.12781150000001</v>
      </c>
      <c r="I1477">
        <v>93</v>
      </c>
      <c r="J1477">
        <v>0</v>
      </c>
      <c r="K1477">
        <v>32</v>
      </c>
      <c r="L1477">
        <v>6</v>
      </c>
      <c r="M1477">
        <v>9</v>
      </c>
      <c r="N1477">
        <v>1.62</v>
      </c>
      <c r="O1477">
        <v>93</v>
      </c>
      <c r="P1477">
        <v>9.4</v>
      </c>
      <c r="Q1477">
        <v>1174.8392140000001</v>
      </c>
      <c r="R1477">
        <v>2145785</v>
      </c>
      <c r="S1477">
        <v>5.8</v>
      </c>
      <c r="T1477">
        <v>5.6</v>
      </c>
      <c r="U1477">
        <v>0.49099999999999999</v>
      </c>
      <c r="V1477">
        <v>10.8</v>
      </c>
      <c r="W1477" t="e">
        <f ca="1">Data_Completeness(LifeExpectancyData[[#This Row],[Life expectancy]:[Schooling]])</f>
        <v>#NAME?</v>
      </c>
    </row>
    <row r="1478" spans="1:23" x14ac:dyDescent="0.25">
      <c r="A1478" t="s">
        <v>738</v>
      </c>
      <c r="B1478">
        <v>2013</v>
      </c>
      <c r="C1478" t="s">
        <v>643</v>
      </c>
      <c r="D1478">
        <v>52.1</v>
      </c>
      <c r="E1478">
        <v>518</v>
      </c>
      <c r="F1478">
        <v>4</v>
      </c>
      <c r="G1478">
        <v>0.01</v>
      </c>
      <c r="H1478">
        <v>153.34431470000001</v>
      </c>
      <c r="I1478">
        <v>93</v>
      </c>
      <c r="J1478">
        <v>516</v>
      </c>
      <c r="K1478">
        <v>31.4</v>
      </c>
      <c r="L1478">
        <v>6</v>
      </c>
      <c r="M1478">
        <v>9</v>
      </c>
      <c r="N1478">
        <v>11.7</v>
      </c>
      <c r="O1478">
        <v>93</v>
      </c>
      <c r="P1478">
        <v>9.6</v>
      </c>
      <c r="Q1478">
        <v>1196.1334999999999</v>
      </c>
      <c r="R1478">
        <v>2117361</v>
      </c>
      <c r="S1478">
        <v>6.1</v>
      </c>
      <c r="T1478">
        <v>5.9</v>
      </c>
      <c r="U1478">
        <v>0.48399999999999999</v>
      </c>
      <c r="V1478">
        <v>11.1</v>
      </c>
      <c r="W1478" t="e">
        <f ca="1">Data_Completeness(LifeExpectancyData[[#This Row],[Life expectancy]:[Schooling]])</f>
        <v>#NAME?</v>
      </c>
    </row>
    <row r="1479" spans="1:23" x14ac:dyDescent="0.25">
      <c r="A1479" t="s">
        <v>738</v>
      </c>
      <c r="B1479">
        <v>2012</v>
      </c>
      <c r="C1479" t="s">
        <v>643</v>
      </c>
      <c r="D1479">
        <v>52.2</v>
      </c>
      <c r="E1479">
        <v>513</v>
      </c>
      <c r="F1479">
        <v>4</v>
      </c>
      <c r="G1479">
        <v>0.01</v>
      </c>
      <c r="H1479">
        <v>168.13489920000001</v>
      </c>
      <c r="I1479">
        <v>95</v>
      </c>
      <c r="J1479">
        <v>179</v>
      </c>
      <c r="K1479">
        <v>3.8</v>
      </c>
      <c r="L1479">
        <v>6</v>
      </c>
      <c r="M1479">
        <v>93</v>
      </c>
      <c r="N1479">
        <v>11.14</v>
      </c>
      <c r="O1479">
        <v>95</v>
      </c>
      <c r="P1479">
        <v>9</v>
      </c>
      <c r="Q1479">
        <v>1281.5160000000001</v>
      </c>
      <c r="R1479">
        <v>289928</v>
      </c>
      <c r="S1479">
        <v>6.4</v>
      </c>
      <c r="T1479">
        <v>6.2</v>
      </c>
      <c r="U1479">
        <v>0.47899999999999998</v>
      </c>
      <c r="V1479">
        <v>11</v>
      </c>
      <c r="W1479" t="e">
        <f ca="1">Data_Completeness(LifeExpectancyData[[#This Row],[Life expectancy]:[Schooling]])</f>
        <v>#NAME?</v>
      </c>
    </row>
    <row r="1480" spans="1:23" x14ac:dyDescent="0.25">
      <c r="A1480" t="s">
        <v>738</v>
      </c>
      <c r="B1480">
        <v>2011</v>
      </c>
      <c r="C1480" t="s">
        <v>643</v>
      </c>
      <c r="D1480">
        <v>52.3</v>
      </c>
      <c r="E1480">
        <v>52</v>
      </c>
      <c r="F1480">
        <v>4</v>
      </c>
      <c r="G1480">
        <v>2.39</v>
      </c>
      <c r="H1480">
        <v>195.82525100000001</v>
      </c>
      <c r="I1480">
        <v>96</v>
      </c>
      <c r="J1480">
        <v>172</v>
      </c>
      <c r="K1480">
        <v>3.2</v>
      </c>
      <c r="L1480">
        <v>6</v>
      </c>
      <c r="M1480">
        <v>95</v>
      </c>
      <c r="N1480">
        <v>11.79</v>
      </c>
      <c r="O1480">
        <v>96</v>
      </c>
      <c r="P1480">
        <v>10.5</v>
      </c>
      <c r="Q1480">
        <v>1352.3843300000001</v>
      </c>
      <c r="R1480">
        <v>264166</v>
      </c>
      <c r="S1480">
        <v>6.8</v>
      </c>
      <c r="T1480">
        <v>6.6</v>
      </c>
      <c r="U1480">
        <v>0.46899999999999997</v>
      </c>
      <c r="V1480">
        <v>11</v>
      </c>
      <c r="W1480" t="e">
        <f ca="1">Data_Completeness(LifeExpectancyData[[#This Row],[Life expectancy]:[Schooling]])</f>
        <v>#NAME?</v>
      </c>
    </row>
    <row r="1481" spans="1:23" x14ac:dyDescent="0.25">
      <c r="A1481" t="s">
        <v>738</v>
      </c>
      <c r="B1481">
        <v>2010</v>
      </c>
      <c r="C1481" t="s">
        <v>643</v>
      </c>
      <c r="D1481">
        <v>51.1</v>
      </c>
      <c r="E1481">
        <v>527</v>
      </c>
      <c r="F1481">
        <v>4</v>
      </c>
      <c r="G1481">
        <v>2.71</v>
      </c>
      <c r="H1481">
        <v>154.87059980000001</v>
      </c>
      <c r="I1481">
        <v>93</v>
      </c>
      <c r="J1481">
        <v>2488</v>
      </c>
      <c r="K1481">
        <v>29.7</v>
      </c>
      <c r="L1481">
        <v>6</v>
      </c>
      <c r="M1481">
        <v>92</v>
      </c>
      <c r="N1481">
        <v>1.87</v>
      </c>
      <c r="O1481">
        <v>93</v>
      </c>
      <c r="P1481">
        <v>13.4</v>
      </c>
      <c r="Q1481">
        <v>1173.2621200000001</v>
      </c>
      <c r="R1481">
        <v>24551</v>
      </c>
      <c r="S1481">
        <v>7.2</v>
      </c>
      <c r="T1481">
        <v>7</v>
      </c>
      <c r="U1481">
        <v>0.46400000000000002</v>
      </c>
      <c r="V1481">
        <v>10.9</v>
      </c>
      <c r="W1481" t="e">
        <f ca="1">Data_Completeness(LifeExpectancyData[[#This Row],[Life expectancy]:[Schooling]])</f>
        <v>#NAME?</v>
      </c>
    </row>
    <row r="1482" spans="1:23" x14ac:dyDescent="0.25">
      <c r="A1482" t="s">
        <v>738</v>
      </c>
      <c r="B1482">
        <v>2009</v>
      </c>
      <c r="C1482" t="s">
        <v>643</v>
      </c>
      <c r="D1482">
        <v>49.4</v>
      </c>
      <c r="E1482">
        <v>566</v>
      </c>
      <c r="F1482">
        <v>4</v>
      </c>
      <c r="G1482">
        <v>2.75</v>
      </c>
      <c r="H1482">
        <v>104.31447319999999</v>
      </c>
      <c r="I1482">
        <v>91</v>
      </c>
      <c r="J1482">
        <v>0</v>
      </c>
      <c r="K1482">
        <v>29.2</v>
      </c>
      <c r="L1482">
        <v>6</v>
      </c>
      <c r="M1482">
        <v>89</v>
      </c>
      <c r="N1482">
        <v>9.8000000000000007</v>
      </c>
      <c r="O1482">
        <v>91</v>
      </c>
      <c r="P1482">
        <v>18.2</v>
      </c>
      <c r="Q1482">
        <v>923.136931</v>
      </c>
      <c r="R1482">
        <v>21929</v>
      </c>
      <c r="S1482">
        <v>7.6</v>
      </c>
      <c r="T1482">
        <v>7.4</v>
      </c>
      <c r="U1482">
        <v>0.45300000000000001</v>
      </c>
      <c r="V1482">
        <v>10.8</v>
      </c>
      <c r="W1482" t="e">
        <f ca="1">Data_Completeness(LifeExpectancyData[[#This Row],[Life expectancy]:[Schooling]])</f>
        <v>#NAME?</v>
      </c>
    </row>
    <row r="1483" spans="1:23" x14ac:dyDescent="0.25">
      <c r="A1483" t="s">
        <v>738</v>
      </c>
      <c r="B1483">
        <v>2008</v>
      </c>
      <c r="C1483" t="s">
        <v>643</v>
      </c>
      <c r="D1483">
        <v>47.8</v>
      </c>
      <c r="E1483">
        <v>592</v>
      </c>
      <c r="F1483">
        <v>5</v>
      </c>
      <c r="G1483">
        <v>2.75</v>
      </c>
      <c r="H1483">
        <v>91.854327740000002</v>
      </c>
      <c r="I1483">
        <v>88</v>
      </c>
      <c r="J1483">
        <v>0</v>
      </c>
      <c r="K1483">
        <v>28.8</v>
      </c>
      <c r="L1483">
        <v>6</v>
      </c>
      <c r="M1483">
        <v>86</v>
      </c>
      <c r="N1483">
        <v>8.85</v>
      </c>
      <c r="O1483">
        <v>88</v>
      </c>
      <c r="P1483">
        <v>27.3</v>
      </c>
      <c r="Q1483">
        <v>934.42856300000005</v>
      </c>
      <c r="R1483">
        <v>199993</v>
      </c>
      <c r="S1483">
        <v>8</v>
      </c>
      <c r="T1483">
        <v>7.8</v>
      </c>
      <c r="U1483">
        <v>0.44700000000000001</v>
      </c>
      <c r="V1483">
        <v>10.7</v>
      </c>
      <c r="W1483" t="e">
        <f ca="1">Data_Completeness(LifeExpectancyData[[#This Row],[Life expectancy]:[Schooling]])</f>
        <v>#NAME?</v>
      </c>
    </row>
    <row r="1484" spans="1:23" x14ac:dyDescent="0.25">
      <c r="A1484" t="s">
        <v>738</v>
      </c>
      <c r="B1484">
        <v>2007</v>
      </c>
      <c r="C1484" t="s">
        <v>643</v>
      </c>
      <c r="D1484">
        <v>46.2</v>
      </c>
      <c r="E1484">
        <v>633</v>
      </c>
      <c r="F1484">
        <v>4</v>
      </c>
      <c r="G1484">
        <v>2.69</v>
      </c>
      <c r="H1484">
        <v>9.1843271699999995</v>
      </c>
      <c r="I1484">
        <v>9</v>
      </c>
      <c r="J1484">
        <v>2</v>
      </c>
      <c r="K1484">
        <v>28.3</v>
      </c>
      <c r="L1484">
        <v>6</v>
      </c>
      <c r="M1484">
        <v>87</v>
      </c>
      <c r="N1484">
        <v>8.4700000000000006</v>
      </c>
      <c r="O1484">
        <v>88</v>
      </c>
      <c r="P1484">
        <v>30</v>
      </c>
      <c r="Q1484">
        <v>918.43271700000003</v>
      </c>
      <c r="R1484">
        <v>1982287</v>
      </c>
      <c r="S1484">
        <v>8.4</v>
      </c>
      <c r="T1484">
        <v>8.3000000000000007</v>
      </c>
      <c r="U1484">
        <v>0.44</v>
      </c>
      <c r="V1484">
        <v>10.6</v>
      </c>
      <c r="W1484" t="e">
        <f ca="1">Data_Completeness(LifeExpectancyData[[#This Row],[Life expectancy]:[Schooling]])</f>
        <v>#NAME?</v>
      </c>
    </row>
    <row r="1485" spans="1:23" x14ac:dyDescent="0.25">
      <c r="A1485" t="s">
        <v>738</v>
      </c>
      <c r="B1485">
        <v>2006</v>
      </c>
      <c r="C1485" t="s">
        <v>643</v>
      </c>
      <c r="D1485">
        <v>45.3</v>
      </c>
      <c r="E1485">
        <v>654</v>
      </c>
      <c r="F1485">
        <v>5</v>
      </c>
      <c r="G1485">
        <v>2.61</v>
      </c>
      <c r="H1485">
        <v>71.155776090000003</v>
      </c>
      <c r="I1485">
        <v>91</v>
      </c>
      <c r="J1485">
        <v>1</v>
      </c>
      <c r="K1485">
        <v>27.9</v>
      </c>
      <c r="L1485">
        <v>6</v>
      </c>
      <c r="M1485">
        <v>88</v>
      </c>
      <c r="N1485">
        <v>7.12</v>
      </c>
      <c r="O1485">
        <v>89</v>
      </c>
      <c r="P1485">
        <v>34.1</v>
      </c>
      <c r="Q1485">
        <v>915.77575400000001</v>
      </c>
      <c r="R1485">
        <v>1965662</v>
      </c>
      <c r="S1485">
        <v>8.8000000000000007</v>
      </c>
      <c r="T1485">
        <v>8.6999999999999993</v>
      </c>
      <c r="U1485">
        <v>0.437</v>
      </c>
      <c r="V1485">
        <v>10.7</v>
      </c>
      <c r="W1485" t="e">
        <f ca="1">Data_Completeness(LifeExpectancyData[[#This Row],[Life expectancy]:[Schooling]])</f>
        <v>#NAME?</v>
      </c>
    </row>
    <row r="1486" spans="1:23" x14ac:dyDescent="0.25">
      <c r="A1486" t="s">
        <v>738</v>
      </c>
      <c r="B1486">
        <v>2005</v>
      </c>
      <c r="C1486" t="s">
        <v>643</v>
      </c>
      <c r="D1486">
        <v>44.5</v>
      </c>
      <c r="E1486">
        <v>675</v>
      </c>
      <c r="F1486">
        <v>5</v>
      </c>
      <c r="G1486">
        <v>2.67</v>
      </c>
      <c r="H1486">
        <v>57.903697520000001</v>
      </c>
      <c r="I1486">
        <v>87</v>
      </c>
      <c r="J1486">
        <v>0</v>
      </c>
      <c r="K1486">
        <v>27.4</v>
      </c>
      <c r="L1486">
        <v>6</v>
      </c>
      <c r="M1486">
        <v>88</v>
      </c>
      <c r="N1486">
        <v>6.3</v>
      </c>
      <c r="O1486">
        <v>89</v>
      </c>
      <c r="P1486">
        <v>34.799999999999997</v>
      </c>
      <c r="Q1486">
        <v>862.94631179999999</v>
      </c>
      <c r="R1486">
        <v>1949543</v>
      </c>
      <c r="S1486">
        <v>9.3000000000000007</v>
      </c>
      <c r="T1486">
        <v>9.1999999999999993</v>
      </c>
      <c r="U1486">
        <v>0.437</v>
      </c>
      <c r="V1486">
        <v>10.7</v>
      </c>
      <c r="W1486" t="e">
        <f ca="1">Data_Completeness(LifeExpectancyData[[#This Row],[Life expectancy]:[Schooling]])</f>
        <v>#NAME?</v>
      </c>
    </row>
    <row r="1487" spans="1:23" x14ac:dyDescent="0.25">
      <c r="A1487" t="s">
        <v>738</v>
      </c>
      <c r="B1487">
        <v>2004</v>
      </c>
      <c r="C1487" t="s">
        <v>643</v>
      </c>
      <c r="D1487">
        <v>44.8</v>
      </c>
      <c r="E1487">
        <v>666</v>
      </c>
      <c r="F1487">
        <v>5</v>
      </c>
      <c r="G1487">
        <v>1.8</v>
      </c>
      <c r="H1487">
        <v>67.91361818</v>
      </c>
      <c r="I1487">
        <v>6</v>
      </c>
      <c r="J1487">
        <v>31</v>
      </c>
      <c r="K1487">
        <v>26.9</v>
      </c>
      <c r="L1487">
        <v>7</v>
      </c>
      <c r="M1487">
        <v>89</v>
      </c>
      <c r="N1487">
        <v>6.96</v>
      </c>
      <c r="O1487">
        <v>9</v>
      </c>
      <c r="P1487">
        <v>34.6</v>
      </c>
      <c r="Q1487">
        <v>781.51459360000001</v>
      </c>
      <c r="R1487">
        <v>1933728</v>
      </c>
      <c r="S1487">
        <v>9.6999999999999993</v>
      </c>
      <c r="T1487">
        <v>9.6999999999999993</v>
      </c>
      <c r="U1487">
        <v>0.439</v>
      </c>
      <c r="V1487">
        <v>10.7</v>
      </c>
      <c r="W1487" t="e">
        <f ca="1">Data_Completeness(LifeExpectancyData[[#This Row],[Life expectancy]:[Schooling]])</f>
        <v>#NAME?</v>
      </c>
    </row>
    <row r="1488" spans="1:23" x14ac:dyDescent="0.25">
      <c r="A1488" t="s">
        <v>738</v>
      </c>
      <c r="B1488">
        <v>2003</v>
      </c>
      <c r="C1488" t="s">
        <v>643</v>
      </c>
      <c r="D1488">
        <v>45.5</v>
      </c>
      <c r="E1488">
        <v>648</v>
      </c>
      <c r="F1488">
        <v>5</v>
      </c>
      <c r="G1488">
        <v>1.99</v>
      </c>
      <c r="H1488">
        <v>5.3009020409999996</v>
      </c>
      <c r="I1488">
        <v>17</v>
      </c>
      <c r="J1488">
        <v>1</v>
      </c>
      <c r="K1488">
        <v>26.4</v>
      </c>
      <c r="L1488">
        <v>7</v>
      </c>
      <c r="M1488">
        <v>9</v>
      </c>
      <c r="N1488">
        <v>7.13</v>
      </c>
      <c r="O1488">
        <v>9</v>
      </c>
      <c r="P1488">
        <v>33.799999999999997</v>
      </c>
      <c r="Q1488">
        <v>63.636279000000002</v>
      </c>
      <c r="R1488">
        <v>191897</v>
      </c>
      <c r="S1488">
        <v>1.2</v>
      </c>
      <c r="T1488">
        <v>1.1000000000000001</v>
      </c>
      <c r="U1488">
        <v>0.44</v>
      </c>
      <c r="V1488">
        <v>10.5</v>
      </c>
      <c r="W1488" t="e">
        <f ca="1">Data_Completeness(LifeExpectancyData[[#This Row],[Life expectancy]:[Schooling]])</f>
        <v>#NAME?</v>
      </c>
    </row>
    <row r="1489" spans="1:23" x14ac:dyDescent="0.25">
      <c r="A1489" t="s">
        <v>738</v>
      </c>
      <c r="B1489">
        <v>2002</v>
      </c>
      <c r="C1489" t="s">
        <v>643</v>
      </c>
      <c r="D1489">
        <v>46.4</v>
      </c>
      <c r="E1489">
        <v>622</v>
      </c>
      <c r="F1489">
        <v>5</v>
      </c>
      <c r="G1489">
        <v>2.95</v>
      </c>
      <c r="H1489">
        <v>3.53457351</v>
      </c>
      <c r="J1489">
        <v>0</v>
      </c>
      <c r="K1489">
        <v>25.9</v>
      </c>
      <c r="L1489">
        <v>7</v>
      </c>
      <c r="M1489">
        <v>84</v>
      </c>
      <c r="N1489">
        <v>6.91</v>
      </c>
      <c r="O1489">
        <v>84</v>
      </c>
      <c r="P1489">
        <v>32.5</v>
      </c>
      <c r="Q1489">
        <v>47.893949999999997</v>
      </c>
      <c r="R1489">
        <v>192312</v>
      </c>
      <c r="S1489">
        <v>1.6</v>
      </c>
      <c r="T1489">
        <v>1.6</v>
      </c>
      <c r="U1489">
        <v>0.44600000000000001</v>
      </c>
      <c r="V1489">
        <v>10.4</v>
      </c>
      <c r="W1489" t="e">
        <f ca="1">Data_Completeness(LifeExpectancyData[[#This Row],[Life expectancy]:[Schooling]])</f>
        <v>#NAME?</v>
      </c>
    </row>
    <row r="1490" spans="1:23" x14ac:dyDescent="0.25">
      <c r="A1490" t="s">
        <v>738</v>
      </c>
      <c r="B1490">
        <v>2001</v>
      </c>
      <c r="C1490" t="s">
        <v>643</v>
      </c>
      <c r="D1490">
        <v>47.8</v>
      </c>
      <c r="E1490">
        <v>586</v>
      </c>
      <c r="F1490">
        <v>5</v>
      </c>
      <c r="G1490">
        <v>2.86</v>
      </c>
      <c r="H1490">
        <v>38.571870109999999</v>
      </c>
      <c r="J1490">
        <v>217</v>
      </c>
      <c r="K1490">
        <v>25.4</v>
      </c>
      <c r="L1490">
        <v>7</v>
      </c>
      <c r="M1490">
        <v>78</v>
      </c>
      <c r="N1490">
        <v>7.53</v>
      </c>
      <c r="O1490">
        <v>78</v>
      </c>
      <c r="P1490">
        <v>31.2</v>
      </c>
      <c r="Q1490">
        <v>437.81918400000001</v>
      </c>
      <c r="R1490">
        <v>1885955</v>
      </c>
      <c r="S1490">
        <v>11.1</v>
      </c>
      <c r="T1490">
        <v>11.1</v>
      </c>
      <c r="U1490">
        <v>0.443</v>
      </c>
      <c r="V1490">
        <v>10.3</v>
      </c>
      <c r="W1490" t="e">
        <f ca="1">Data_Completeness(LifeExpectancyData[[#This Row],[Life expectancy]:[Schooling]])</f>
        <v>#NAME?</v>
      </c>
    </row>
    <row r="1491" spans="1:23" x14ac:dyDescent="0.25">
      <c r="A1491" t="s">
        <v>738</v>
      </c>
      <c r="B1491">
        <v>2000</v>
      </c>
      <c r="C1491" t="s">
        <v>643</v>
      </c>
      <c r="D1491">
        <v>49.3</v>
      </c>
      <c r="E1491">
        <v>543</v>
      </c>
      <c r="F1491">
        <v>5</v>
      </c>
      <c r="G1491">
        <v>3.1</v>
      </c>
      <c r="H1491">
        <v>29.866164640000001</v>
      </c>
      <c r="J1491">
        <v>660</v>
      </c>
      <c r="K1491">
        <v>24.9</v>
      </c>
      <c r="L1491">
        <v>7</v>
      </c>
      <c r="M1491">
        <v>82</v>
      </c>
      <c r="N1491">
        <v>6.92</v>
      </c>
      <c r="O1491">
        <v>83</v>
      </c>
      <c r="P1491">
        <v>29.8</v>
      </c>
      <c r="Q1491">
        <v>474.81978759999998</v>
      </c>
      <c r="R1491">
        <v>1868699</v>
      </c>
      <c r="S1491">
        <v>11.5</v>
      </c>
      <c r="T1491">
        <v>11.6</v>
      </c>
      <c r="U1491">
        <v>0.44500000000000001</v>
      </c>
      <c r="V1491">
        <v>9.6</v>
      </c>
      <c r="W1491" t="e">
        <f ca="1">Data_Completeness(LifeExpectancyData[[#This Row],[Life expectancy]:[Schooling]])</f>
        <v>#NAME?</v>
      </c>
    </row>
    <row r="1492" spans="1:23" x14ac:dyDescent="0.25">
      <c r="A1492" t="s">
        <v>739</v>
      </c>
      <c r="B1492">
        <v>2015</v>
      </c>
      <c r="C1492" t="s">
        <v>643</v>
      </c>
      <c r="D1492">
        <v>61.4</v>
      </c>
      <c r="E1492">
        <v>259</v>
      </c>
      <c r="F1492">
        <v>8</v>
      </c>
      <c r="H1492">
        <v>0</v>
      </c>
      <c r="I1492">
        <v>52</v>
      </c>
      <c r="J1492">
        <v>1060</v>
      </c>
      <c r="K1492">
        <v>27.3</v>
      </c>
      <c r="L1492">
        <v>11</v>
      </c>
      <c r="M1492">
        <v>52</v>
      </c>
      <c r="O1492">
        <v>52</v>
      </c>
      <c r="P1492">
        <v>0.9</v>
      </c>
      <c r="Q1492">
        <v>452.38717000000003</v>
      </c>
      <c r="R1492">
        <v>4499621</v>
      </c>
      <c r="S1492">
        <v>6.5</v>
      </c>
      <c r="T1492">
        <v>6.4</v>
      </c>
      <c r="U1492">
        <v>0.42699999999999999</v>
      </c>
      <c r="V1492">
        <v>9.9</v>
      </c>
      <c r="W1492" t="e">
        <f ca="1">Data_Completeness(LifeExpectancyData[[#This Row],[Life expectancy]:[Schooling]])</f>
        <v>#NAME?</v>
      </c>
    </row>
    <row r="1493" spans="1:23" x14ac:dyDescent="0.25">
      <c r="A1493" t="s">
        <v>739</v>
      </c>
      <c r="B1493">
        <v>2014</v>
      </c>
      <c r="C1493" t="s">
        <v>643</v>
      </c>
      <c r="D1493">
        <v>58.1</v>
      </c>
      <c r="E1493">
        <v>329</v>
      </c>
      <c r="F1493">
        <v>8</v>
      </c>
      <c r="G1493">
        <v>0.01</v>
      </c>
      <c r="H1493">
        <v>54.37396957</v>
      </c>
      <c r="I1493">
        <v>5</v>
      </c>
      <c r="J1493">
        <v>34</v>
      </c>
      <c r="K1493">
        <v>26.7</v>
      </c>
      <c r="L1493">
        <v>11</v>
      </c>
      <c r="M1493">
        <v>49</v>
      </c>
      <c r="N1493">
        <v>1.4</v>
      </c>
      <c r="O1493">
        <v>5</v>
      </c>
      <c r="P1493">
        <v>0.9</v>
      </c>
      <c r="Q1493">
        <v>458.46517340000003</v>
      </c>
      <c r="R1493">
        <v>439737</v>
      </c>
      <c r="S1493">
        <v>6.7</v>
      </c>
      <c r="T1493">
        <v>6.5</v>
      </c>
      <c r="U1493">
        <v>0.42599999999999999</v>
      </c>
      <c r="V1493">
        <v>9.9</v>
      </c>
      <c r="W1493" t="e">
        <f ca="1">Data_Completeness(LifeExpectancyData[[#This Row],[Life expectancy]:[Schooling]])</f>
        <v>#NAME?</v>
      </c>
    </row>
    <row r="1494" spans="1:23" x14ac:dyDescent="0.25">
      <c r="A1494" t="s">
        <v>739</v>
      </c>
      <c r="B1494">
        <v>2013</v>
      </c>
      <c r="C1494" t="s">
        <v>643</v>
      </c>
      <c r="D1494">
        <v>61.1</v>
      </c>
      <c r="E1494">
        <v>258</v>
      </c>
      <c r="F1494">
        <v>9</v>
      </c>
      <c r="G1494">
        <v>0.01</v>
      </c>
      <c r="H1494">
        <v>45.048924579999998</v>
      </c>
      <c r="I1494">
        <v>76</v>
      </c>
      <c r="J1494">
        <v>0</v>
      </c>
      <c r="K1494">
        <v>26.1</v>
      </c>
      <c r="L1494">
        <v>11</v>
      </c>
      <c r="M1494">
        <v>75</v>
      </c>
      <c r="N1494">
        <v>9.25</v>
      </c>
      <c r="O1494">
        <v>76</v>
      </c>
      <c r="P1494">
        <v>1.1000000000000001</v>
      </c>
      <c r="Q1494">
        <v>454.12222359999998</v>
      </c>
      <c r="R1494">
        <v>4286291</v>
      </c>
      <c r="S1494">
        <v>6.8</v>
      </c>
      <c r="T1494">
        <v>6.7</v>
      </c>
      <c r="U1494">
        <v>0.41899999999999998</v>
      </c>
      <c r="V1494">
        <v>9.8000000000000007</v>
      </c>
      <c r="W1494" t="e">
        <f ca="1">Data_Completeness(LifeExpectancyData[[#This Row],[Life expectancy]:[Schooling]])</f>
        <v>#NAME?</v>
      </c>
    </row>
    <row r="1495" spans="1:23" x14ac:dyDescent="0.25">
      <c r="A1495" t="s">
        <v>739</v>
      </c>
      <c r="B1495">
        <v>2012</v>
      </c>
      <c r="C1495" t="s">
        <v>643</v>
      </c>
      <c r="D1495">
        <v>67</v>
      </c>
      <c r="E1495">
        <v>261</v>
      </c>
      <c r="F1495">
        <v>9</v>
      </c>
      <c r="G1495">
        <v>0.01</v>
      </c>
      <c r="H1495">
        <v>48.098914739999998</v>
      </c>
      <c r="I1495">
        <v>8</v>
      </c>
      <c r="J1495">
        <v>43</v>
      </c>
      <c r="K1495">
        <v>25.6</v>
      </c>
      <c r="L1495">
        <v>12</v>
      </c>
      <c r="M1495">
        <v>8</v>
      </c>
      <c r="N1495">
        <v>1.19</v>
      </c>
      <c r="O1495">
        <v>8</v>
      </c>
      <c r="P1495">
        <v>1.2</v>
      </c>
      <c r="Q1495">
        <v>415.36195800000002</v>
      </c>
      <c r="R1495">
        <v>4181563</v>
      </c>
      <c r="S1495">
        <v>7</v>
      </c>
      <c r="T1495">
        <v>6.9</v>
      </c>
      <c r="U1495">
        <v>0.41599999999999998</v>
      </c>
      <c r="V1495">
        <v>9.6</v>
      </c>
      <c r="W1495" t="e">
        <f ca="1">Data_Completeness(LifeExpectancyData[[#This Row],[Life expectancy]:[Schooling]])</f>
        <v>#NAME?</v>
      </c>
    </row>
    <row r="1496" spans="1:23" x14ac:dyDescent="0.25">
      <c r="A1496" t="s">
        <v>739</v>
      </c>
      <c r="B1496">
        <v>2011</v>
      </c>
      <c r="C1496" t="s">
        <v>643</v>
      </c>
      <c r="D1496">
        <v>62</v>
      </c>
      <c r="E1496">
        <v>266</v>
      </c>
      <c r="F1496">
        <v>9</v>
      </c>
      <c r="G1496">
        <v>3.72</v>
      </c>
      <c r="H1496">
        <v>60.446581610000003</v>
      </c>
      <c r="I1496">
        <v>77</v>
      </c>
      <c r="J1496">
        <v>279</v>
      </c>
      <c r="K1496">
        <v>25</v>
      </c>
      <c r="L1496">
        <v>12</v>
      </c>
      <c r="M1496">
        <v>77</v>
      </c>
      <c r="N1496">
        <v>11.23</v>
      </c>
      <c r="O1496">
        <v>77</v>
      </c>
      <c r="P1496">
        <v>1.5</v>
      </c>
      <c r="Q1496">
        <v>379.68958300000003</v>
      </c>
      <c r="R1496">
        <v>47167</v>
      </c>
      <c r="S1496">
        <v>7.2</v>
      </c>
      <c r="T1496">
        <v>7</v>
      </c>
      <c r="U1496">
        <v>0.40600000000000003</v>
      </c>
      <c r="V1496">
        <v>9.5</v>
      </c>
      <c r="W1496" t="e">
        <f ca="1">Data_Completeness(LifeExpectancyData[[#This Row],[Life expectancy]:[Schooling]])</f>
        <v>#NAME?</v>
      </c>
    </row>
    <row r="1497" spans="1:23" x14ac:dyDescent="0.25">
      <c r="A1497" t="s">
        <v>739</v>
      </c>
      <c r="B1497">
        <v>2010</v>
      </c>
      <c r="C1497" t="s">
        <v>643</v>
      </c>
      <c r="D1497">
        <v>59.7</v>
      </c>
      <c r="E1497">
        <v>272</v>
      </c>
      <c r="F1497">
        <v>9</v>
      </c>
      <c r="G1497">
        <v>3.64</v>
      </c>
      <c r="H1497">
        <v>41.910524160000001</v>
      </c>
      <c r="I1497">
        <v>47</v>
      </c>
      <c r="J1497">
        <v>2200</v>
      </c>
      <c r="K1497">
        <v>24.5</v>
      </c>
      <c r="L1497">
        <v>13</v>
      </c>
      <c r="M1497">
        <v>71</v>
      </c>
      <c r="N1497">
        <v>11.87</v>
      </c>
      <c r="O1497">
        <v>7</v>
      </c>
      <c r="P1497">
        <v>1.8</v>
      </c>
      <c r="Q1497">
        <v>327.42597000000001</v>
      </c>
      <c r="R1497">
        <v>3948125</v>
      </c>
      <c r="S1497">
        <v>7.4</v>
      </c>
      <c r="T1497">
        <v>7.2</v>
      </c>
      <c r="U1497">
        <v>0.40300000000000002</v>
      </c>
      <c r="V1497">
        <v>9.6</v>
      </c>
      <c r="W1497" t="e">
        <f ca="1">Data_Completeness(LifeExpectancyData[[#This Row],[Life expectancy]:[Schooling]])</f>
        <v>#NAME?</v>
      </c>
    </row>
    <row r="1498" spans="1:23" x14ac:dyDescent="0.25">
      <c r="A1498" t="s">
        <v>739</v>
      </c>
      <c r="B1498">
        <v>2009</v>
      </c>
      <c r="C1498" t="s">
        <v>643</v>
      </c>
      <c r="D1498">
        <v>59.2</v>
      </c>
      <c r="E1498">
        <v>277</v>
      </c>
      <c r="F1498">
        <v>10</v>
      </c>
      <c r="G1498">
        <v>3.75</v>
      </c>
      <c r="H1498">
        <v>5.5921702550000001</v>
      </c>
      <c r="I1498">
        <v>64</v>
      </c>
      <c r="J1498">
        <v>6</v>
      </c>
      <c r="K1498">
        <v>24</v>
      </c>
      <c r="L1498">
        <v>13</v>
      </c>
      <c r="M1498">
        <v>84</v>
      </c>
      <c r="N1498">
        <v>14.39</v>
      </c>
      <c r="O1498">
        <v>81</v>
      </c>
      <c r="P1498">
        <v>2.1</v>
      </c>
      <c r="Q1498">
        <v>33.667490999999998</v>
      </c>
      <c r="R1498">
        <v>3811528</v>
      </c>
      <c r="S1498">
        <v>7.6</v>
      </c>
      <c r="T1498">
        <v>7.4</v>
      </c>
      <c r="U1498">
        <v>0.4</v>
      </c>
      <c r="V1498">
        <v>9.6999999999999993</v>
      </c>
      <c r="W1498" t="e">
        <f ca="1">Data_Completeness(LifeExpectancyData[[#This Row],[Life expectancy]:[Schooling]])</f>
        <v>#NAME?</v>
      </c>
    </row>
    <row r="1499" spans="1:23" x14ac:dyDescent="0.25">
      <c r="A1499" t="s">
        <v>739</v>
      </c>
      <c r="B1499">
        <v>2008</v>
      </c>
      <c r="C1499" t="s">
        <v>643</v>
      </c>
      <c r="D1499">
        <v>58.6</v>
      </c>
      <c r="E1499">
        <v>281</v>
      </c>
      <c r="F1499">
        <v>10</v>
      </c>
      <c r="G1499">
        <v>3.88</v>
      </c>
      <c r="H1499">
        <v>40.033440769999999</v>
      </c>
      <c r="I1499">
        <v>64</v>
      </c>
      <c r="J1499">
        <v>1</v>
      </c>
      <c r="K1499">
        <v>23.4</v>
      </c>
      <c r="L1499">
        <v>14</v>
      </c>
      <c r="M1499">
        <v>79</v>
      </c>
      <c r="N1499">
        <v>11.83</v>
      </c>
      <c r="O1499">
        <v>75</v>
      </c>
      <c r="P1499">
        <v>2.4</v>
      </c>
      <c r="Q1499">
        <v>232.61732000000001</v>
      </c>
      <c r="R1499">
        <v>3662993</v>
      </c>
      <c r="S1499">
        <v>7.7</v>
      </c>
      <c r="T1499">
        <v>7.6</v>
      </c>
      <c r="U1499">
        <v>0.39400000000000002</v>
      </c>
      <c r="V1499">
        <v>9.8000000000000007</v>
      </c>
      <c r="W1499" t="e">
        <f ca="1">Data_Completeness(LifeExpectancyData[[#This Row],[Life expectancy]:[Schooling]])</f>
        <v>#NAME?</v>
      </c>
    </row>
    <row r="1500" spans="1:23" x14ac:dyDescent="0.25">
      <c r="A1500" t="s">
        <v>739</v>
      </c>
      <c r="B1500">
        <v>2007</v>
      </c>
      <c r="C1500" t="s">
        <v>643</v>
      </c>
      <c r="D1500">
        <v>57.9</v>
      </c>
      <c r="E1500">
        <v>286</v>
      </c>
      <c r="F1500">
        <v>10</v>
      </c>
      <c r="G1500">
        <v>4.03</v>
      </c>
      <c r="H1500">
        <v>3.6868992870000001</v>
      </c>
      <c r="J1500">
        <v>1</v>
      </c>
      <c r="K1500">
        <v>22.9</v>
      </c>
      <c r="L1500">
        <v>14</v>
      </c>
      <c r="M1500">
        <v>67</v>
      </c>
      <c r="N1500">
        <v>1.24</v>
      </c>
      <c r="O1500">
        <v>65</v>
      </c>
      <c r="P1500">
        <v>2.8</v>
      </c>
      <c r="Q1500">
        <v>21.373329200000001</v>
      </c>
      <c r="R1500">
        <v>3512932</v>
      </c>
      <c r="S1500">
        <v>7.9</v>
      </c>
      <c r="T1500">
        <v>7.8</v>
      </c>
      <c r="U1500">
        <v>0.38300000000000001</v>
      </c>
      <c r="V1500">
        <v>9.9</v>
      </c>
      <c r="W1500" t="e">
        <f ca="1">Data_Completeness(LifeExpectancyData[[#This Row],[Life expectancy]:[Schooling]])</f>
        <v>#NAME?</v>
      </c>
    </row>
    <row r="1501" spans="1:23" x14ac:dyDescent="0.25">
      <c r="A1501" t="s">
        <v>739</v>
      </c>
      <c r="B1501">
        <v>2006</v>
      </c>
      <c r="C1501" t="s">
        <v>643</v>
      </c>
      <c r="D1501">
        <v>56.7</v>
      </c>
      <c r="E1501">
        <v>32</v>
      </c>
      <c r="F1501">
        <v>11</v>
      </c>
      <c r="G1501">
        <v>4.05</v>
      </c>
      <c r="H1501">
        <v>15.79934152</v>
      </c>
      <c r="J1501">
        <v>20</v>
      </c>
      <c r="K1501">
        <v>22.4</v>
      </c>
      <c r="L1501">
        <v>15</v>
      </c>
      <c r="M1501">
        <v>66</v>
      </c>
      <c r="N1501">
        <v>1.9</v>
      </c>
      <c r="O1501">
        <v>6</v>
      </c>
      <c r="P1501">
        <v>3</v>
      </c>
      <c r="Q1501">
        <v>178.92798999999999</v>
      </c>
      <c r="R1501">
        <v>3375838</v>
      </c>
      <c r="S1501">
        <v>8.1</v>
      </c>
      <c r="T1501">
        <v>8.1</v>
      </c>
      <c r="U1501">
        <v>0.377</v>
      </c>
      <c r="V1501">
        <v>10</v>
      </c>
      <c r="W1501" t="e">
        <f ca="1">Data_Completeness(LifeExpectancyData[[#This Row],[Life expectancy]:[Schooling]])</f>
        <v>#NAME?</v>
      </c>
    </row>
    <row r="1502" spans="1:23" x14ac:dyDescent="0.25">
      <c r="A1502" t="s">
        <v>739</v>
      </c>
      <c r="B1502">
        <v>2005</v>
      </c>
      <c r="C1502" t="s">
        <v>643</v>
      </c>
      <c r="D1502">
        <v>55.3</v>
      </c>
      <c r="E1502">
        <v>316</v>
      </c>
      <c r="F1502">
        <v>12</v>
      </c>
      <c r="G1502">
        <v>4.1900000000000004</v>
      </c>
      <c r="H1502">
        <v>22.396488130000002</v>
      </c>
      <c r="J1502">
        <v>8</v>
      </c>
      <c r="K1502">
        <v>22</v>
      </c>
      <c r="L1502">
        <v>16</v>
      </c>
      <c r="M1502">
        <v>66</v>
      </c>
      <c r="N1502">
        <v>8.4</v>
      </c>
      <c r="O1502">
        <v>6</v>
      </c>
      <c r="P1502">
        <v>3.1</v>
      </c>
      <c r="Q1502">
        <v>168.64825400000001</v>
      </c>
      <c r="R1502">
        <v>326123</v>
      </c>
      <c r="S1502">
        <v>8.3000000000000007</v>
      </c>
      <c r="T1502">
        <v>8.3000000000000007</v>
      </c>
      <c r="U1502">
        <v>0.372</v>
      </c>
      <c r="V1502">
        <v>10.1</v>
      </c>
      <c r="W1502" t="e">
        <f ca="1">Data_Completeness(LifeExpectancyData[[#This Row],[Life expectancy]:[Schooling]])</f>
        <v>#NAME?</v>
      </c>
    </row>
    <row r="1503" spans="1:23" x14ac:dyDescent="0.25">
      <c r="A1503" t="s">
        <v>739</v>
      </c>
      <c r="B1503">
        <v>2004</v>
      </c>
      <c r="C1503" t="s">
        <v>643</v>
      </c>
      <c r="D1503">
        <v>54</v>
      </c>
      <c r="E1503">
        <v>329</v>
      </c>
      <c r="F1503">
        <v>12</v>
      </c>
      <c r="G1503">
        <v>4.24</v>
      </c>
      <c r="H1503">
        <v>17.85870796</v>
      </c>
      <c r="J1503">
        <v>4</v>
      </c>
      <c r="K1503">
        <v>21.5</v>
      </c>
      <c r="L1503">
        <v>17</v>
      </c>
      <c r="M1503">
        <v>47</v>
      </c>
      <c r="N1503">
        <v>8.77</v>
      </c>
      <c r="O1503">
        <v>31</v>
      </c>
      <c r="P1503">
        <v>3.2</v>
      </c>
      <c r="Q1503">
        <v>149.44525490000001</v>
      </c>
      <c r="R1503">
        <v>3176414</v>
      </c>
      <c r="S1503">
        <v>8.5</v>
      </c>
      <c r="T1503">
        <v>8.5</v>
      </c>
      <c r="U1503">
        <v>0.33500000000000002</v>
      </c>
      <c r="V1503">
        <v>10.199999999999999</v>
      </c>
      <c r="W1503" t="e">
        <f ca="1">Data_Completeness(LifeExpectancyData[[#This Row],[Life expectancy]:[Schooling]])</f>
        <v>#NAME?</v>
      </c>
    </row>
    <row r="1504" spans="1:23" x14ac:dyDescent="0.25">
      <c r="A1504" t="s">
        <v>739</v>
      </c>
      <c r="B1504">
        <v>2003</v>
      </c>
      <c r="C1504" t="s">
        <v>643</v>
      </c>
      <c r="D1504">
        <v>50</v>
      </c>
      <c r="E1504">
        <v>42</v>
      </c>
      <c r="F1504">
        <v>13</v>
      </c>
      <c r="G1504">
        <v>4.21</v>
      </c>
      <c r="H1504">
        <v>9.7584492659999995</v>
      </c>
      <c r="J1504">
        <v>142</v>
      </c>
      <c r="K1504">
        <v>21.1</v>
      </c>
      <c r="L1504">
        <v>18</v>
      </c>
      <c r="M1504">
        <v>49</v>
      </c>
      <c r="N1504">
        <v>3.44</v>
      </c>
      <c r="O1504">
        <v>35</v>
      </c>
      <c r="P1504">
        <v>3.2</v>
      </c>
      <c r="Q1504">
        <v>133.494518</v>
      </c>
      <c r="R1504">
        <v>3116233</v>
      </c>
      <c r="S1504">
        <v>8.6999999999999993</v>
      </c>
      <c r="T1504">
        <v>8.6999999999999993</v>
      </c>
      <c r="U1504">
        <v>0.373</v>
      </c>
      <c r="V1504">
        <v>10.3</v>
      </c>
      <c r="W1504" t="e">
        <f ca="1">Data_Completeness(LifeExpectancyData[[#This Row],[Life expectancy]:[Schooling]])</f>
        <v>#NAME?</v>
      </c>
    </row>
    <row r="1505" spans="1:23" x14ac:dyDescent="0.25">
      <c r="A1505" t="s">
        <v>739</v>
      </c>
      <c r="B1505">
        <v>2002</v>
      </c>
      <c r="C1505" t="s">
        <v>643</v>
      </c>
      <c r="D1505">
        <v>56</v>
      </c>
      <c r="E1505">
        <v>371</v>
      </c>
      <c r="F1505">
        <v>13</v>
      </c>
      <c r="G1505">
        <v>4.2699999999999996</v>
      </c>
      <c r="H1505">
        <v>10.424369</v>
      </c>
      <c r="J1505">
        <v>131</v>
      </c>
      <c r="K1505">
        <v>2.7</v>
      </c>
      <c r="L1505">
        <v>19</v>
      </c>
      <c r="M1505">
        <v>51</v>
      </c>
      <c r="N1505">
        <v>5.43</v>
      </c>
      <c r="O1505">
        <v>39</v>
      </c>
      <c r="P1505">
        <v>3.1</v>
      </c>
      <c r="Q1505">
        <v>177.28518700000001</v>
      </c>
      <c r="R1505">
        <v>362863</v>
      </c>
      <c r="S1505">
        <v>8.8000000000000007</v>
      </c>
      <c r="T1505">
        <v>8.9</v>
      </c>
      <c r="U1505">
        <v>0.376</v>
      </c>
      <c r="V1505">
        <v>10.4</v>
      </c>
      <c r="W1505" t="e">
        <f ca="1">Data_Completeness(LifeExpectancyData[[#This Row],[Life expectancy]:[Schooling]])</f>
        <v>#NAME?</v>
      </c>
    </row>
    <row r="1506" spans="1:23" x14ac:dyDescent="0.25">
      <c r="A1506" t="s">
        <v>739</v>
      </c>
      <c r="B1506">
        <v>2001</v>
      </c>
      <c r="C1506" t="s">
        <v>643</v>
      </c>
      <c r="D1506">
        <v>51.5</v>
      </c>
      <c r="E1506">
        <v>333</v>
      </c>
      <c r="F1506">
        <v>14</v>
      </c>
      <c r="G1506">
        <v>4.4000000000000004</v>
      </c>
      <c r="H1506">
        <v>16.721428540000002</v>
      </c>
      <c r="J1506">
        <v>1379</v>
      </c>
      <c r="K1506">
        <v>2.4</v>
      </c>
      <c r="L1506">
        <v>20</v>
      </c>
      <c r="M1506">
        <v>54</v>
      </c>
      <c r="N1506">
        <v>6.41</v>
      </c>
      <c r="O1506">
        <v>42</v>
      </c>
      <c r="P1506">
        <v>3.1</v>
      </c>
      <c r="Q1506">
        <v>174.18154730000001</v>
      </c>
      <c r="R1506">
        <v>2991132</v>
      </c>
      <c r="S1506">
        <v>9</v>
      </c>
      <c r="T1506">
        <v>9</v>
      </c>
      <c r="U1506">
        <v>0.38600000000000001</v>
      </c>
      <c r="V1506">
        <v>10.5</v>
      </c>
      <c r="W1506" t="e">
        <f ca="1">Data_Completeness(LifeExpectancyData[[#This Row],[Life expectancy]:[Schooling]])</f>
        <v>#NAME?</v>
      </c>
    </row>
    <row r="1507" spans="1:23" x14ac:dyDescent="0.25">
      <c r="A1507" t="s">
        <v>739</v>
      </c>
      <c r="B1507">
        <v>2000</v>
      </c>
      <c r="C1507" t="s">
        <v>643</v>
      </c>
      <c r="D1507">
        <v>51.9</v>
      </c>
      <c r="E1507">
        <v>39</v>
      </c>
      <c r="F1507">
        <v>14</v>
      </c>
      <c r="G1507">
        <v>4.46</v>
      </c>
      <c r="H1507">
        <v>12.19709744</v>
      </c>
      <c r="J1507">
        <v>5977</v>
      </c>
      <c r="K1507">
        <v>2.2000000000000002</v>
      </c>
      <c r="L1507">
        <v>20</v>
      </c>
      <c r="M1507">
        <v>56</v>
      </c>
      <c r="N1507">
        <v>5.91</v>
      </c>
      <c r="O1507">
        <v>46</v>
      </c>
      <c r="P1507">
        <v>3.1</v>
      </c>
      <c r="Q1507">
        <v>183.41499909999999</v>
      </c>
      <c r="R1507">
        <v>2884522</v>
      </c>
      <c r="S1507">
        <v>9.1999999999999993</v>
      </c>
      <c r="T1507">
        <v>9.1999999999999993</v>
      </c>
      <c r="U1507">
        <v>0.33800000000000002</v>
      </c>
      <c r="V1507">
        <v>8.6999999999999993</v>
      </c>
      <c r="W1507" t="e">
        <f ca="1">Data_Completeness(LifeExpectancyData[[#This Row],[Life expectancy]:[Schooling]])</f>
        <v>#NAME?</v>
      </c>
    </row>
    <row r="1508" spans="1:23" x14ac:dyDescent="0.25">
      <c r="A1508" t="s">
        <v>740</v>
      </c>
      <c r="B1508">
        <v>2015</v>
      </c>
      <c r="C1508" t="s">
        <v>643</v>
      </c>
      <c r="D1508">
        <v>72.7</v>
      </c>
      <c r="E1508">
        <v>138</v>
      </c>
      <c r="F1508">
        <v>1</v>
      </c>
      <c r="H1508">
        <v>0</v>
      </c>
      <c r="I1508">
        <v>97</v>
      </c>
      <c r="J1508">
        <v>82</v>
      </c>
      <c r="K1508">
        <v>64.8</v>
      </c>
      <c r="L1508">
        <v>2</v>
      </c>
      <c r="M1508">
        <v>97</v>
      </c>
      <c r="O1508">
        <v>97</v>
      </c>
      <c r="P1508">
        <v>0.1</v>
      </c>
      <c r="S1508">
        <v>5.8</v>
      </c>
      <c r="T1508">
        <v>5.5</v>
      </c>
      <c r="U1508">
        <v>0.71899999999999997</v>
      </c>
      <c r="V1508">
        <v>13.4</v>
      </c>
      <c r="W1508" t="e">
        <f ca="1">Data_Completeness(LifeExpectancyData[[#This Row],[Life expectancy]:[Schooling]])</f>
        <v>#NAME?</v>
      </c>
    </row>
    <row r="1509" spans="1:23" x14ac:dyDescent="0.25">
      <c r="A1509" t="s">
        <v>740</v>
      </c>
      <c r="B1509">
        <v>2014</v>
      </c>
      <c r="C1509" t="s">
        <v>643</v>
      </c>
      <c r="D1509">
        <v>72.400000000000006</v>
      </c>
      <c r="E1509">
        <v>143</v>
      </c>
      <c r="F1509">
        <v>2</v>
      </c>
      <c r="G1509">
        <v>0.01</v>
      </c>
      <c r="H1509">
        <v>0</v>
      </c>
      <c r="I1509">
        <v>94</v>
      </c>
      <c r="J1509">
        <v>372</v>
      </c>
      <c r="K1509">
        <v>63.8</v>
      </c>
      <c r="L1509">
        <v>2</v>
      </c>
      <c r="M1509">
        <v>94</v>
      </c>
      <c r="N1509">
        <v>4.97</v>
      </c>
      <c r="O1509">
        <v>94</v>
      </c>
      <c r="P1509">
        <v>0.1</v>
      </c>
      <c r="S1509">
        <v>5.7</v>
      </c>
      <c r="T1509">
        <v>5.5</v>
      </c>
      <c r="U1509">
        <v>0.73</v>
      </c>
      <c r="V1509">
        <v>13.4</v>
      </c>
      <c r="W1509" t="e">
        <f ca="1">Data_Completeness(LifeExpectancyData[[#This Row],[Life expectancy]:[Schooling]])</f>
        <v>#NAME?</v>
      </c>
    </row>
    <row r="1510" spans="1:23" x14ac:dyDescent="0.25">
      <c r="A1510" t="s">
        <v>740</v>
      </c>
      <c r="B1510">
        <v>2013</v>
      </c>
      <c r="C1510" t="s">
        <v>643</v>
      </c>
      <c r="D1510">
        <v>72.900000000000006</v>
      </c>
      <c r="E1510">
        <v>134</v>
      </c>
      <c r="F1510">
        <v>2</v>
      </c>
      <c r="G1510">
        <v>0.01</v>
      </c>
      <c r="H1510">
        <v>0</v>
      </c>
      <c r="I1510">
        <v>96</v>
      </c>
      <c r="J1510">
        <v>0</v>
      </c>
      <c r="K1510">
        <v>62.8</v>
      </c>
      <c r="L1510">
        <v>2</v>
      </c>
      <c r="M1510">
        <v>96</v>
      </c>
      <c r="N1510">
        <v>4.33</v>
      </c>
      <c r="O1510">
        <v>96</v>
      </c>
      <c r="P1510">
        <v>0.1</v>
      </c>
      <c r="S1510">
        <v>5.7</v>
      </c>
      <c r="T1510">
        <v>5.5</v>
      </c>
      <c r="U1510">
        <v>0.73499999999999999</v>
      </c>
      <c r="V1510">
        <v>13.4</v>
      </c>
      <c r="W1510" t="e">
        <f ca="1">Data_Completeness(LifeExpectancyData[[#This Row],[Life expectancy]:[Schooling]])</f>
        <v>#NAME?</v>
      </c>
    </row>
    <row r="1511" spans="1:23" x14ac:dyDescent="0.25">
      <c r="A1511" t="s">
        <v>740</v>
      </c>
      <c r="B1511">
        <v>2012</v>
      </c>
      <c r="C1511" t="s">
        <v>643</v>
      </c>
      <c r="D1511">
        <v>72.900000000000006</v>
      </c>
      <c r="E1511">
        <v>133</v>
      </c>
      <c r="F1511">
        <v>2</v>
      </c>
      <c r="G1511">
        <v>0.01</v>
      </c>
      <c r="H1511">
        <v>0</v>
      </c>
      <c r="I1511">
        <v>98</v>
      </c>
      <c r="J1511">
        <v>320</v>
      </c>
      <c r="K1511">
        <v>61.8</v>
      </c>
      <c r="L1511">
        <v>2</v>
      </c>
      <c r="M1511">
        <v>98</v>
      </c>
      <c r="N1511">
        <v>4.3</v>
      </c>
      <c r="O1511">
        <v>98</v>
      </c>
      <c r="P1511">
        <v>0.1</v>
      </c>
      <c r="S1511">
        <v>5.6</v>
      </c>
      <c r="T1511">
        <v>5.4</v>
      </c>
      <c r="U1511">
        <v>0.70599999999999996</v>
      </c>
      <c r="V1511">
        <v>13.7</v>
      </c>
      <c r="W1511" t="e">
        <f ca="1">Data_Completeness(LifeExpectancyData[[#This Row],[Life expectancy]:[Schooling]])</f>
        <v>#NAME?</v>
      </c>
    </row>
    <row r="1512" spans="1:23" x14ac:dyDescent="0.25">
      <c r="A1512" t="s">
        <v>740</v>
      </c>
      <c r="B1512">
        <v>2011</v>
      </c>
      <c r="C1512" t="s">
        <v>643</v>
      </c>
      <c r="D1512">
        <v>71.3</v>
      </c>
      <c r="E1512">
        <v>161</v>
      </c>
      <c r="F1512">
        <v>2</v>
      </c>
      <c r="G1512">
        <v>0.01</v>
      </c>
      <c r="H1512">
        <v>36.115673659999999</v>
      </c>
      <c r="I1512">
        <v>98</v>
      </c>
      <c r="J1512">
        <v>0</v>
      </c>
      <c r="K1512">
        <v>6.9</v>
      </c>
      <c r="L1512">
        <v>2</v>
      </c>
      <c r="M1512">
        <v>98</v>
      </c>
      <c r="N1512">
        <v>4.7699999999999996</v>
      </c>
      <c r="O1512">
        <v>98</v>
      </c>
      <c r="P1512">
        <v>0.1</v>
      </c>
      <c r="Q1512">
        <v>562.54943400000002</v>
      </c>
      <c r="S1512">
        <v>5.6</v>
      </c>
      <c r="T1512">
        <v>5.4</v>
      </c>
      <c r="U1512">
        <v>0.75600000000000001</v>
      </c>
      <c r="V1512">
        <v>14</v>
      </c>
      <c r="W1512" t="e">
        <f ca="1">Data_Completeness(LifeExpectancyData[[#This Row],[Life expectancy]:[Schooling]])</f>
        <v>#NAME?</v>
      </c>
    </row>
    <row r="1513" spans="1:23" x14ac:dyDescent="0.25">
      <c r="A1513" t="s">
        <v>740</v>
      </c>
      <c r="B1513">
        <v>2010</v>
      </c>
      <c r="C1513" t="s">
        <v>643</v>
      </c>
      <c r="D1513">
        <v>72.8</v>
      </c>
      <c r="E1513">
        <v>132</v>
      </c>
      <c r="F1513">
        <v>2</v>
      </c>
      <c r="G1513">
        <v>0.01</v>
      </c>
      <c r="H1513">
        <v>52.503941959999999</v>
      </c>
      <c r="I1513">
        <v>98</v>
      </c>
      <c r="J1513">
        <v>0</v>
      </c>
      <c r="K1513">
        <v>59.9</v>
      </c>
      <c r="L1513">
        <v>2</v>
      </c>
      <c r="M1513">
        <v>98</v>
      </c>
      <c r="N1513">
        <v>3.5</v>
      </c>
      <c r="O1513">
        <v>98</v>
      </c>
      <c r="P1513">
        <v>0.1</v>
      </c>
      <c r="Q1513">
        <v>1212.5621699999999</v>
      </c>
      <c r="S1513">
        <v>5.6</v>
      </c>
      <c r="T1513">
        <v>5.4</v>
      </c>
      <c r="U1513">
        <v>0.755</v>
      </c>
      <c r="V1513">
        <v>14.3</v>
      </c>
      <c r="W1513" t="e">
        <f ca="1">Data_Completeness(LifeExpectancyData[[#This Row],[Life expectancy]:[Schooling]])</f>
        <v>#NAME?</v>
      </c>
    </row>
    <row r="1514" spans="1:23" x14ac:dyDescent="0.25">
      <c r="A1514" t="s">
        <v>740</v>
      </c>
      <c r="B1514">
        <v>2009</v>
      </c>
      <c r="C1514" t="s">
        <v>643</v>
      </c>
      <c r="D1514">
        <v>72.7</v>
      </c>
      <c r="E1514">
        <v>132</v>
      </c>
      <c r="F1514">
        <v>2</v>
      </c>
      <c r="G1514">
        <v>0.01</v>
      </c>
      <c r="H1514">
        <v>63.551702970000001</v>
      </c>
      <c r="I1514">
        <v>98</v>
      </c>
      <c r="J1514">
        <v>329</v>
      </c>
      <c r="K1514">
        <v>59</v>
      </c>
      <c r="L1514">
        <v>2</v>
      </c>
      <c r="M1514">
        <v>98</v>
      </c>
      <c r="N1514">
        <v>3.16</v>
      </c>
      <c r="O1514">
        <v>98</v>
      </c>
      <c r="P1514">
        <v>0.1</v>
      </c>
      <c r="Q1514">
        <v>1296.97353</v>
      </c>
      <c r="S1514">
        <v>5.6</v>
      </c>
      <c r="T1514">
        <v>5.4</v>
      </c>
      <c r="U1514">
        <v>0.75700000000000001</v>
      </c>
      <c r="V1514">
        <v>14.6</v>
      </c>
      <c r="W1514" t="e">
        <f ca="1">Data_Completeness(LifeExpectancyData[[#This Row],[Life expectancy]:[Schooling]])</f>
        <v>#NAME?</v>
      </c>
    </row>
    <row r="1515" spans="1:23" x14ac:dyDescent="0.25">
      <c r="A1515" t="s">
        <v>740</v>
      </c>
      <c r="B1515">
        <v>2008</v>
      </c>
      <c r="C1515" t="s">
        <v>643</v>
      </c>
      <c r="D1515">
        <v>72.599999999999994</v>
      </c>
      <c r="E1515">
        <v>132</v>
      </c>
      <c r="F1515">
        <v>2</v>
      </c>
      <c r="G1515">
        <v>0.01</v>
      </c>
      <c r="H1515">
        <v>532.67000050000001</v>
      </c>
      <c r="I1515">
        <v>98</v>
      </c>
      <c r="J1515">
        <v>8</v>
      </c>
      <c r="K1515">
        <v>58.2</v>
      </c>
      <c r="L1515">
        <v>2</v>
      </c>
      <c r="M1515">
        <v>98</v>
      </c>
      <c r="N1515">
        <v>2.4</v>
      </c>
      <c r="O1515">
        <v>98</v>
      </c>
      <c r="P1515">
        <v>0.1</v>
      </c>
      <c r="Q1515">
        <v>14396.486500000001</v>
      </c>
      <c r="S1515">
        <v>5.5</v>
      </c>
      <c r="T1515">
        <v>5.4</v>
      </c>
      <c r="U1515">
        <v>0.75700000000000001</v>
      </c>
      <c r="V1515">
        <v>14.8</v>
      </c>
      <c r="W1515" t="e">
        <f ca="1">Data_Completeness(LifeExpectancyData[[#This Row],[Life expectancy]:[Schooling]])</f>
        <v>#NAME?</v>
      </c>
    </row>
    <row r="1516" spans="1:23" x14ac:dyDescent="0.25">
      <c r="A1516" t="s">
        <v>740</v>
      </c>
      <c r="B1516">
        <v>2007</v>
      </c>
      <c r="C1516" t="s">
        <v>643</v>
      </c>
      <c r="D1516">
        <v>72.5</v>
      </c>
      <c r="E1516">
        <v>132</v>
      </c>
      <c r="F1516">
        <v>2</v>
      </c>
      <c r="G1516">
        <v>0.01</v>
      </c>
      <c r="H1516">
        <v>54.878910599999998</v>
      </c>
      <c r="I1516">
        <v>98</v>
      </c>
      <c r="J1516">
        <v>59</v>
      </c>
      <c r="K1516">
        <v>57.4</v>
      </c>
      <c r="L1516">
        <v>3</v>
      </c>
      <c r="M1516">
        <v>98</v>
      </c>
      <c r="N1516">
        <v>2.63</v>
      </c>
      <c r="O1516">
        <v>98</v>
      </c>
      <c r="P1516">
        <v>0.1</v>
      </c>
      <c r="Q1516">
        <v>1138.5666100000001</v>
      </c>
      <c r="S1516">
        <v>5.5</v>
      </c>
      <c r="T1516">
        <v>5.4</v>
      </c>
      <c r="U1516">
        <v>0.75600000000000001</v>
      </c>
      <c r="V1516">
        <v>15.1</v>
      </c>
      <c r="W1516" t="e">
        <f ca="1">Data_Completeness(LifeExpectancyData[[#This Row],[Life expectancy]:[Schooling]])</f>
        <v>#NAME?</v>
      </c>
    </row>
    <row r="1517" spans="1:23" x14ac:dyDescent="0.25">
      <c r="A1517" t="s">
        <v>740</v>
      </c>
      <c r="B1517">
        <v>2006</v>
      </c>
      <c r="C1517" t="s">
        <v>643</v>
      </c>
      <c r="D1517">
        <v>72.2</v>
      </c>
      <c r="E1517">
        <v>134</v>
      </c>
      <c r="F1517">
        <v>2</v>
      </c>
      <c r="G1517">
        <v>0.01</v>
      </c>
      <c r="H1517">
        <v>493.41534100000001</v>
      </c>
      <c r="I1517">
        <v>98</v>
      </c>
      <c r="J1517">
        <v>1</v>
      </c>
      <c r="K1517">
        <v>56.7</v>
      </c>
      <c r="L1517">
        <v>3</v>
      </c>
      <c r="M1517">
        <v>98</v>
      </c>
      <c r="N1517">
        <v>2.5099999999999998</v>
      </c>
      <c r="O1517">
        <v>98</v>
      </c>
      <c r="P1517">
        <v>0.1</v>
      </c>
      <c r="Q1517">
        <v>9344.9875179999999</v>
      </c>
      <c r="S1517">
        <v>5.5</v>
      </c>
      <c r="T1517">
        <v>5.4</v>
      </c>
      <c r="U1517">
        <v>0.752</v>
      </c>
      <c r="V1517">
        <v>15.4</v>
      </c>
      <c r="W1517" t="e">
        <f ca="1">Data_Completeness(LifeExpectancyData[[#This Row],[Life expectancy]:[Schooling]])</f>
        <v>#NAME?</v>
      </c>
    </row>
    <row r="1518" spans="1:23" x14ac:dyDescent="0.25">
      <c r="A1518" t="s">
        <v>740</v>
      </c>
      <c r="B1518">
        <v>2005</v>
      </c>
      <c r="C1518" t="s">
        <v>643</v>
      </c>
      <c r="D1518">
        <v>71.900000000000006</v>
      </c>
      <c r="E1518">
        <v>138</v>
      </c>
      <c r="F1518">
        <v>2</v>
      </c>
      <c r="G1518">
        <v>0.01</v>
      </c>
      <c r="H1518">
        <v>472.30470339999999</v>
      </c>
      <c r="I1518">
        <v>97</v>
      </c>
      <c r="J1518">
        <v>292</v>
      </c>
      <c r="K1518">
        <v>56</v>
      </c>
      <c r="L1518">
        <v>3</v>
      </c>
      <c r="M1518">
        <v>98</v>
      </c>
      <c r="N1518">
        <v>2.71</v>
      </c>
      <c r="O1518">
        <v>98</v>
      </c>
      <c r="P1518">
        <v>0.1</v>
      </c>
      <c r="Q1518">
        <v>8171.3616510000002</v>
      </c>
      <c r="S1518">
        <v>5.5</v>
      </c>
      <c r="T1518">
        <v>5.4</v>
      </c>
      <c r="U1518">
        <v>0.748</v>
      </c>
      <c r="V1518">
        <v>15.7</v>
      </c>
      <c r="W1518" t="e">
        <f ca="1">Data_Completeness(LifeExpectancyData[[#This Row],[Life expectancy]:[Schooling]])</f>
        <v>#NAME?</v>
      </c>
    </row>
    <row r="1519" spans="1:23" x14ac:dyDescent="0.25">
      <c r="A1519" t="s">
        <v>740</v>
      </c>
      <c r="B1519">
        <v>2004</v>
      </c>
      <c r="C1519" t="s">
        <v>643</v>
      </c>
      <c r="D1519">
        <v>71.5</v>
      </c>
      <c r="E1519">
        <v>141</v>
      </c>
      <c r="F1519">
        <v>2</v>
      </c>
      <c r="G1519">
        <v>0.01</v>
      </c>
      <c r="H1519">
        <v>31.806532879999999</v>
      </c>
      <c r="I1519">
        <v>99</v>
      </c>
      <c r="J1519">
        <v>2771</v>
      </c>
      <c r="K1519">
        <v>55.3</v>
      </c>
      <c r="L1519">
        <v>3</v>
      </c>
      <c r="M1519">
        <v>97</v>
      </c>
      <c r="N1519">
        <v>3.46</v>
      </c>
      <c r="O1519">
        <v>97</v>
      </c>
      <c r="P1519">
        <v>0.1</v>
      </c>
      <c r="Q1519">
        <v>586.83640000000003</v>
      </c>
      <c r="S1519">
        <v>5.5</v>
      </c>
      <c r="T1519">
        <v>5.4</v>
      </c>
      <c r="U1519">
        <v>0.747</v>
      </c>
      <c r="V1519">
        <v>15.9</v>
      </c>
      <c r="W1519" t="e">
        <f ca="1">Data_Completeness(LifeExpectancyData[[#This Row],[Life expectancy]:[Schooling]])</f>
        <v>#NAME?</v>
      </c>
    </row>
    <row r="1520" spans="1:23" x14ac:dyDescent="0.25">
      <c r="A1520" t="s">
        <v>740</v>
      </c>
      <c r="B1520">
        <v>2003</v>
      </c>
      <c r="C1520" t="s">
        <v>643</v>
      </c>
      <c r="D1520">
        <v>71.3</v>
      </c>
      <c r="E1520">
        <v>144</v>
      </c>
      <c r="F1520">
        <v>3</v>
      </c>
      <c r="G1520">
        <v>0.01</v>
      </c>
      <c r="H1520">
        <v>295.11665110000001</v>
      </c>
      <c r="I1520">
        <v>96</v>
      </c>
      <c r="J1520">
        <v>0</v>
      </c>
      <c r="K1520">
        <v>54.6</v>
      </c>
      <c r="L1520">
        <v>3</v>
      </c>
      <c r="M1520">
        <v>95</v>
      </c>
      <c r="N1520">
        <v>4.5999999999999996</v>
      </c>
      <c r="O1520">
        <v>95</v>
      </c>
      <c r="P1520">
        <v>0.1</v>
      </c>
      <c r="Q1520">
        <v>4676.9675299999999</v>
      </c>
      <c r="S1520">
        <v>5.6</v>
      </c>
      <c r="T1520">
        <v>5.4</v>
      </c>
      <c r="U1520">
        <v>0.74</v>
      </c>
      <c r="V1520">
        <v>16</v>
      </c>
      <c r="W1520" t="e">
        <f ca="1">Data_Completeness(LifeExpectancyData[[#This Row],[Life expectancy]:[Schooling]])</f>
        <v>#NAME?</v>
      </c>
    </row>
    <row r="1521" spans="1:23" x14ac:dyDescent="0.25">
      <c r="A1521" t="s">
        <v>740</v>
      </c>
      <c r="B1521">
        <v>2002</v>
      </c>
      <c r="C1521" t="s">
        <v>643</v>
      </c>
      <c r="D1521">
        <v>71.099999999999994</v>
      </c>
      <c r="E1521">
        <v>146</v>
      </c>
      <c r="F1521">
        <v>3</v>
      </c>
      <c r="G1521">
        <v>0.01</v>
      </c>
      <c r="H1521">
        <v>29.134348710000001</v>
      </c>
      <c r="I1521">
        <v>91</v>
      </c>
      <c r="J1521">
        <v>3890</v>
      </c>
      <c r="K1521">
        <v>54</v>
      </c>
      <c r="L1521">
        <v>3</v>
      </c>
      <c r="M1521">
        <v>93</v>
      </c>
      <c r="N1521">
        <v>4.57</v>
      </c>
      <c r="O1521">
        <v>93</v>
      </c>
      <c r="P1521">
        <v>0.1</v>
      </c>
      <c r="Q1521">
        <v>375.44263799999999</v>
      </c>
      <c r="S1521">
        <v>5.6</v>
      </c>
      <c r="T1521">
        <v>5.4</v>
      </c>
      <c r="U1521">
        <v>0.73599999999999999</v>
      </c>
      <c r="V1521">
        <v>15.8</v>
      </c>
      <c r="W1521" t="e">
        <f ca="1">Data_Completeness(LifeExpectancyData[[#This Row],[Life expectancy]:[Schooling]])</f>
        <v>#NAME?</v>
      </c>
    </row>
    <row r="1522" spans="1:23" x14ac:dyDescent="0.25">
      <c r="A1522" t="s">
        <v>740</v>
      </c>
      <c r="B1522">
        <v>2001</v>
      </c>
      <c r="C1522" t="s">
        <v>643</v>
      </c>
      <c r="D1522">
        <v>71</v>
      </c>
      <c r="E1522">
        <v>147</v>
      </c>
      <c r="F1522">
        <v>3</v>
      </c>
      <c r="G1522">
        <v>0.01</v>
      </c>
      <c r="H1522">
        <v>362.38179509999998</v>
      </c>
      <c r="I1522">
        <v>93</v>
      </c>
      <c r="J1522">
        <v>633</v>
      </c>
      <c r="K1522">
        <v>53.4</v>
      </c>
      <c r="L1522">
        <v>3</v>
      </c>
      <c r="M1522">
        <v>94</v>
      </c>
      <c r="N1522">
        <v>4.5999999999999996</v>
      </c>
      <c r="O1522">
        <v>94</v>
      </c>
      <c r="P1522">
        <v>0.1</v>
      </c>
      <c r="Q1522">
        <v>6269.5812299999998</v>
      </c>
      <c r="S1522">
        <v>5.6</v>
      </c>
      <c r="T1522">
        <v>5.5</v>
      </c>
      <c r="U1522">
        <v>0.73199999999999998</v>
      </c>
      <c r="V1522">
        <v>15.7</v>
      </c>
      <c r="W1522" t="e">
        <f ca="1">Data_Completeness(LifeExpectancyData[[#This Row],[Life expectancy]:[Schooling]])</f>
        <v>#NAME?</v>
      </c>
    </row>
    <row r="1523" spans="1:23" x14ac:dyDescent="0.25">
      <c r="A1523" t="s">
        <v>740</v>
      </c>
      <c r="B1523">
        <v>2000</v>
      </c>
      <c r="C1523" t="s">
        <v>643</v>
      </c>
      <c r="D1523">
        <v>78</v>
      </c>
      <c r="E1523">
        <v>148</v>
      </c>
      <c r="F1523">
        <v>3</v>
      </c>
      <c r="G1523">
        <v>0.01</v>
      </c>
      <c r="H1523">
        <v>457.32022360000002</v>
      </c>
      <c r="I1523">
        <v>92</v>
      </c>
      <c r="J1523">
        <v>0</v>
      </c>
      <c r="K1523">
        <v>52.8</v>
      </c>
      <c r="L1523">
        <v>3</v>
      </c>
      <c r="M1523">
        <v>94</v>
      </c>
      <c r="N1523">
        <v>3.41</v>
      </c>
      <c r="O1523">
        <v>94</v>
      </c>
      <c r="P1523">
        <v>0.1</v>
      </c>
      <c r="Q1523">
        <v>7145.6284939999996</v>
      </c>
      <c r="S1523">
        <v>5.7</v>
      </c>
      <c r="T1523">
        <v>5.5</v>
      </c>
      <c r="U1523">
        <v>0.72699999999999998</v>
      </c>
      <c r="V1523">
        <v>15.5</v>
      </c>
      <c r="W1523" t="e">
        <f ca="1">Data_Completeness(LifeExpectancyData[[#This Row],[Life expectancy]:[Schooling]])</f>
        <v>#NAME?</v>
      </c>
    </row>
    <row r="1524" spans="1:23" x14ac:dyDescent="0.25">
      <c r="A1524" t="s">
        <v>741</v>
      </c>
      <c r="B1524">
        <v>2015</v>
      </c>
      <c r="C1524" t="s">
        <v>651</v>
      </c>
      <c r="D1524">
        <v>73.599999999999994</v>
      </c>
      <c r="E1524">
        <v>165</v>
      </c>
      <c r="F1524">
        <v>0</v>
      </c>
      <c r="H1524">
        <v>0</v>
      </c>
      <c r="I1524">
        <v>94</v>
      </c>
      <c r="J1524">
        <v>50</v>
      </c>
      <c r="K1524">
        <v>62.4</v>
      </c>
      <c r="L1524">
        <v>0</v>
      </c>
      <c r="M1524">
        <v>93</v>
      </c>
      <c r="O1524">
        <v>93</v>
      </c>
      <c r="P1524">
        <v>0.1</v>
      </c>
      <c r="Q1524">
        <v>14252.428529999999</v>
      </c>
      <c r="R1524">
        <v>29491</v>
      </c>
      <c r="S1524">
        <v>2.6</v>
      </c>
      <c r="T1524">
        <v>2.6</v>
      </c>
      <c r="U1524">
        <v>0.84599999999999997</v>
      </c>
      <c r="V1524">
        <v>16.5</v>
      </c>
      <c r="W1524" t="e">
        <f ca="1">Data_Completeness(LifeExpectancyData[[#This Row],[Life expectancy]:[Schooling]])</f>
        <v>#NAME?</v>
      </c>
    </row>
    <row r="1525" spans="1:23" x14ac:dyDescent="0.25">
      <c r="A1525" t="s">
        <v>741</v>
      </c>
      <c r="B1525">
        <v>2014</v>
      </c>
      <c r="C1525" t="s">
        <v>651</v>
      </c>
      <c r="D1525">
        <v>73.400000000000006</v>
      </c>
      <c r="E1525">
        <v>169</v>
      </c>
      <c r="F1525">
        <v>0</v>
      </c>
      <c r="G1525">
        <v>15.19</v>
      </c>
      <c r="H1525">
        <v>2211.7441779999999</v>
      </c>
      <c r="I1525">
        <v>94</v>
      </c>
      <c r="J1525">
        <v>11</v>
      </c>
      <c r="K1525">
        <v>61.9</v>
      </c>
      <c r="L1525">
        <v>0</v>
      </c>
      <c r="M1525">
        <v>93</v>
      </c>
      <c r="N1525">
        <v>6.55</v>
      </c>
      <c r="O1525">
        <v>93</v>
      </c>
      <c r="P1525">
        <v>0.1</v>
      </c>
      <c r="Q1525">
        <v>16554.971389999999</v>
      </c>
      <c r="R1525">
        <v>2932367</v>
      </c>
      <c r="S1525">
        <v>2.6</v>
      </c>
      <c r="T1525">
        <v>2.7</v>
      </c>
      <c r="U1525">
        <v>0.84099999999999997</v>
      </c>
      <c r="V1525">
        <v>16.5</v>
      </c>
      <c r="W1525" t="e">
        <f ca="1">Data_Completeness(LifeExpectancyData[[#This Row],[Life expectancy]:[Schooling]])</f>
        <v>#NAME?</v>
      </c>
    </row>
    <row r="1526" spans="1:23" x14ac:dyDescent="0.25">
      <c r="A1526" t="s">
        <v>741</v>
      </c>
      <c r="B1526">
        <v>2013</v>
      </c>
      <c r="C1526" t="s">
        <v>651</v>
      </c>
      <c r="D1526">
        <v>73</v>
      </c>
      <c r="E1526">
        <v>178</v>
      </c>
      <c r="F1526">
        <v>0</v>
      </c>
      <c r="G1526">
        <v>15.04</v>
      </c>
      <c r="H1526">
        <v>1968.8168169999999</v>
      </c>
      <c r="I1526">
        <v>93</v>
      </c>
      <c r="J1526">
        <v>35</v>
      </c>
      <c r="K1526">
        <v>61.4</v>
      </c>
      <c r="L1526">
        <v>0</v>
      </c>
      <c r="M1526">
        <v>93</v>
      </c>
      <c r="N1526">
        <v>6.59</v>
      </c>
      <c r="O1526">
        <v>93</v>
      </c>
      <c r="P1526">
        <v>0.1</v>
      </c>
      <c r="Q1526">
        <v>15712.823759999999</v>
      </c>
      <c r="R1526">
        <v>2957689</v>
      </c>
      <c r="S1526">
        <v>2.7</v>
      </c>
      <c r="T1526">
        <v>2.7</v>
      </c>
      <c r="U1526">
        <v>0.83399999999999996</v>
      </c>
      <c r="V1526">
        <v>16.399999999999999</v>
      </c>
      <c r="W1526" t="e">
        <f ca="1">Data_Completeness(LifeExpectancyData[[#This Row],[Life expectancy]:[Schooling]])</f>
        <v>#NAME?</v>
      </c>
    </row>
    <row r="1527" spans="1:23" x14ac:dyDescent="0.25">
      <c r="A1527" t="s">
        <v>741</v>
      </c>
      <c r="B1527">
        <v>2012</v>
      </c>
      <c r="C1527" t="s">
        <v>651</v>
      </c>
      <c r="D1527">
        <v>73</v>
      </c>
      <c r="E1527">
        <v>176</v>
      </c>
      <c r="F1527">
        <v>0</v>
      </c>
      <c r="G1527">
        <v>15.14</v>
      </c>
      <c r="H1527">
        <v>1807.071336</v>
      </c>
      <c r="I1527">
        <v>93</v>
      </c>
      <c r="J1527">
        <v>0</v>
      </c>
      <c r="K1527">
        <v>6.9</v>
      </c>
      <c r="L1527">
        <v>0</v>
      </c>
      <c r="M1527">
        <v>93</v>
      </c>
      <c r="N1527">
        <v>6.67</v>
      </c>
      <c r="O1527">
        <v>93</v>
      </c>
      <c r="P1527">
        <v>0.1</v>
      </c>
      <c r="Q1527">
        <v>14341.835999999999</v>
      </c>
      <c r="R1527">
        <v>2987773</v>
      </c>
      <c r="S1527">
        <v>2.7</v>
      </c>
      <c r="T1527">
        <v>2.7</v>
      </c>
      <c r="U1527">
        <v>0.83</v>
      </c>
      <c r="V1527">
        <v>16.5</v>
      </c>
      <c r="W1527" t="e">
        <f ca="1">Data_Completeness(LifeExpectancyData[[#This Row],[Life expectancy]:[Schooling]])</f>
        <v>#NAME?</v>
      </c>
    </row>
    <row r="1528" spans="1:23" x14ac:dyDescent="0.25">
      <c r="A1528" t="s">
        <v>741</v>
      </c>
      <c r="B1528">
        <v>2011</v>
      </c>
      <c r="C1528" t="s">
        <v>651</v>
      </c>
      <c r="D1528">
        <v>72.8</v>
      </c>
      <c r="E1528">
        <v>18</v>
      </c>
      <c r="F1528">
        <v>0</v>
      </c>
      <c r="G1528">
        <v>12.66</v>
      </c>
      <c r="H1528">
        <v>1758.8227569999999</v>
      </c>
      <c r="I1528">
        <v>95</v>
      </c>
      <c r="J1528">
        <v>7</v>
      </c>
      <c r="K1528">
        <v>6.5</v>
      </c>
      <c r="L1528">
        <v>0</v>
      </c>
      <c r="M1528">
        <v>92</v>
      </c>
      <c r="N1528">
        <v>6.86</v>
      </c>
      <c r="O1528">
        <v>92</v>
      </c>
      <c r="P1528">
        <v>0.1</v>
      </c>
      <c r="Q1528">
        <v>14357.736790000001</v>
      </c>
      <c r="R1528">
        <v>328115</v>
      </c>
      <c r="S1528">
        <v>2.7</v>
      </c>
      <c r="T1528">
        <v>2.8</v>
      </c>
      <c r="U1528">
        <v>0.82599999999999996</v>
      </c>
      <c r="V1528">
        <v>16.7</v>
      </c>
      <c r="W1528" t="e">
        <f ca="1">Data_Completeness(LifeExpectancyData[[#This Row],[Life expectancy]:[Schooling]])</f>
        <v>#NAME?</v>
      </c>
    </row>
    <row r="1529" spans="1:23" x14ac:dyDescent="0.25">
      <c r="A1529" t="s">
        <v>741</v>
      </c>
      <c r="B1529">
        <v>2010</v>
      </c>
      <c r="C1529" t="s">
        <v>651</v>
      </c>
      <c r="D1529">
        <v>72.400000000000006</v>
      </c>
      <c r="E1529">
        <v>188</v>
      </c>
      <c r="F1529">
        <v>0</v>
      </c>
      <c r="G1529">
        <v>12.9</v>
      </c>
      <c r="H1529">
        <v>1423.8023860000001</v>
      </c>
      <c r="I1529">
        <v>94</v>
      </c>
      <c r="J1529">
        <v>2</v>
      </c>
      <c r="K1529">
        <v>6</v>
      </c>
      <c r="L1529">
        <v>0</v>
      </c>
      <c r="M1529">
        <v>95</v>
      </c>
      <c r="N1529">
        <v>7.9</v>
      </c>
      <c r="O1529">
        <v>95</v>
      </c>
      <c r="P1529">
        <v>0.1</v>
      </c>
      <c r="Q1529">
        <v>11984.868570000001</v>
      </c>
      <c r="R1529">
        <v>397282</v>
      </c>
      <c r="S1529">
        <v>2.8</v>
      </c>
      <c r="T1529">
        <v>2.8</v>
      </c>
      <c r="U1529">
        <v>0.82399999999999995</v>
      </c>
      <c r="V1529">
        <v>16.8</v>
      </c>
      <c r="W1529" t="e">
        <f ca="1">Data_Completeness(LifeExpectancyData[[#This Row],[Life expectancy]:[Schooling]])</f>
        <v>#NAME?</v>
      </c>
    </row>
    <row r="1530" spans="1:23" x14ac:dyDescent="0.25">
      <c r="A1530" t="s">
        <v>741</v>
      </c>
      <c r="B1530">
        <v>2009</v>
      </c>
      <c r="C1530" t="s">
        <v>651</v>
      </c>
      <c r="D1530">
        <v>72.2</v>
      </c>
      <c r="E1530">
        <v>192</v>
      </c>
      <c r="F1530">
        <v>0</v>
      </c>
      <c r="G1530">
        <v>12.4</v>
      </c>
      <c r="H1530">
        <v>1446.529217</v>
      </c>
      <c r="I1530">
        <v>95</v>
      </c>
      <c r="J1530">
        <v>0</v>
      </c>
      <c r="K1530">
        <v>59.7</v>
      </c>
      <c r="L1530">
        <v>0</v>
      </c>
      <c r="M1530">
        <v>98</v>
      </c>
      <c r="N1530">
        <v>7.53</v>
      </c>
      <c r="O1530">
        <v>98</v>
      </c>
      <c r="P1530">
        <v>0.1</v>
      </c>
      <c r="Q1530">
        <v>11837.391299999999</v>
      </c>
      <c r="R1530">
        <v>3162916</v>
      </c>
      <c r="S1530">
        <v>2.8</v>
      </c>
      <c r="T1530">
        <v>2.9</v>
      </c>
      <c r="U1530">
        <v>0.82499999999999996</v>
      </c>
      <c r="V1530">
        <v>16.600000000000001</v>
      </c>
      <c r="W1530" t="e">
        <f ca="1">Data_Completeness(LifeExpectancyData[[#This Row],[Life expectancy]:[Schooling]])</f>
        <v>#NAME?</v>
      </c>
    </row>
    <row r="1531" spans="1:23" x14ac:dyDescent="0.25">
      <c r="A1531" t="s">
        <v>741</v>
      </c>
      <c r="B1531">
        <v>2008</v>
      </c>
      <c r="C1531" t="s">
        <v>651</v>
      </c>
      <c r="D1531">
        <v>71.099999999999994</v>
      </c>
      <c r="E1531">
        <v>224</v>
      </c>
      <c r="F1531">
        <v>0</v>
      </c>
      <c r="G1531">
        <v>13.3</v>
      </c>
      <c r="H1531">
        <v>1888.1499040000001</v>
      </c>
      <c r="I1531">
        <v>96</v>
      </c>
      <c r="J1531">
        <v>1</v>
      </c>
      <c r="K1531">
        <v>59.3</v>
      </c>
      <c r="L1531">
        <v>0</v>
      </c>
      <c r="M1531">
        <v>96</v>
      </c>
      <c r="N1531">
        <v>6.61</v>
      </c>
      <c r="O1531">
        <v>96</v>
      </c>
      <c r="P1531">
        <v>0.1</v>
      </c>
      <c r="Q1531">
        <v>14961.56818</v>
      </c>
      <c r="R1531">
        <v>3198231</v>
      </c>
      <c r="S1531">
        <v>2.9</v>
      </c>
      <c r="T1531">
        <v>2.9</v>
      </c>
      <c r="U1531">
        <v>0.82</v>
      </c>
      <c r="V1531">
        <v>16.5</v>
      </c>
      <c r="W1531" t="e">
        <f ca="1">Data_Completeness(LifeExpectancyData[[#This Row],[Life expectancy]:[Schooling]])</f>
        <v>#NAME?</v>
      </c>
    </row>
    <row r="1532" spans="1:23" x14ac:dyDescent="0.25">
      <c r="A1532" t="s">
        <v>741</v>
      </c>
      <c r="B1532">
        <v>2007</v>
      </c>
      <c r="C1532" t="s">
        <v>651</v>
      </c>
      <c r="D1532">
        <v>72</v>
      </c>
      <c r="E1532">
        <v>24</v>
      </c>
      <c r="F1532">
        <v>0</v>
      </c>
      <c r="G1532">
        <v>13.4</v>
      </c>
      <c r="H1532">
        <v>1581.5119139999999</v>
      </c>
      <c r="I1532">
        <v>96</v>
      </c>
      <c r="J1532">
        <v>0</v>
      </c>
      <c r="K1532">
        <v>59</v>
      </c>
      <c r="L1532">
        <v>0</v>
      </c>
      <c r="M1532">
        <v>95</v>
      </c>
      <c r="N1532">
        <v>6.22</v>
      </c>
      <c r="O1532">
        <v>95</v>
      </c>
      <c r="P1532">
        <v>0.1</v>
      </c>
      <c r="Q1532">
        <v>12297.915349999999</v>
      </c>
      <c r="R1532">
        <v>3231294</v>
      </c>
      <c r="S1532">
        <v>2.9</v>
      </c>
      <c r="T1532">
        <v>3</v>
      </c>
      <c r="U1532">
        <v>0.81200000000000006</v>
      </c>
      <c r="V1532">
        <v>16.399999999999999</v>
      </c>
      <c r="W1532" t="e">
        <f ca="1">Data_Completeness(LifeExpectancyData[[#This Row],[Life expectancy]:[Schooling]])</f>
        <v>#NAME?</v>
      </c>
    </row>
    <row r="1533" spans="1:23" x14ac:dyDescent="0.25">
      <c r="A1533" t="s">
        <v>741</v>
      </c>
      <c r="B1533">
        <v>2006</v>
      </c>
      <c r="C1533" t="s">
        <v>651</v>
      </c>
      <c r="D1533">
        <v>76</v>
      </c>
      <c r="E1533">
        <v>229</v>
      </c>
      <c r="F1533">
        <v>0</v>
      </c>
      <c r="G1533">
        <v>12.7</v>
      </c>
      <c r="H1533">
        <v>116.50496099999999</v>
      </c>
      <c r="I1533">
        <v>95</v>
      </c>
      <c r="J1533">
        <v>1</v>
      </c>
      <c r="K1533">
        <v>58.7</v>
      </c>
      <c r="L1533">
        <v>0</v>
      </c>
      <c r="M1533">
        <v>94</v>
      </c>
      <c r="N1533">
        <v>6.2</v>
      </c>
      <c r="O1533">
        <v>94</v>
      </c>
      <c r="P1533">
        <v>0.1</v>
      </c>
      <c r="Q1533">
        <v>924.64254800000003</v>
      </c>
      <c r="R1533">
        <v>326999</v>
      </c>
      <c r="S1533">
        <v>3</v>
      </c>
      <c r="T1533">
        <v>3</v>
      </c>
      <c r="U1533">
        <v>0.80700000000000005</v>
      </c>
      <c r="V1533">
        <v>16.399999999999999</v>
      </c>
      <c r="W1533" t="e">
        <f ca="1">Data_Completeness(LifeExpectancyData[[#This Row],[Life expectancy]:[Schooling]])</f>
        <v>#NAME?</v>
      </c>
    </row>
    <row r="1534" spans="1:23" x14ac:dyDescent="0.25">
      <c r="A1534" t="s">
        <v>741</v>
      </c>
      <c r="B1534">
        <v>2005</v>
      </c>
      <c r="C1534" t="s">
        <v>651</v>
      </c>
      <c r="D1534">
        <v>78</v>
      </c>
      <c r="E1534">
        <v>222</v>
      </c>
      <c r="F1534">
        <v>0</v>
      </c>
      <c r="G1534">
        <v>12.3</v>
      </c>
      <c r="H1534">
        <v>913.69952899999998</v>
      </c>
      <c r="I1534">
        <v>95</v>
      </c>
      <c r="J1534">
        <v>1</v>
      </c>
      <c r="K1534">
        <v>58.4</v>
      </c>
      <c r="L1534">
        <v>0</v>
      </c>
      <c r="M1534">
        <v>93</v>
      </c>
      <c r="N1534">
        <v>5.83</v>
      </c>
      <c r="O1534">
        <v>94</v>
      </c>
      <c r="P1534">
        <v>0.1</v>
      </c>
      <c r="Q1534">
        <v>7863.1629000000003</v>
      </c>
      <c r="R1534">
        <v>3322528</v>
      </c>
      <c r="S1534">
        <v>3</v>
      </c>
      <c r="T1534">
        <v>3.1</v>
      </c>
      <c r="U1534">
        <v>0.79800000000000004</v>
      </c>
      <c r="V1534">
        <v>16.2</v>
      </c>
      <c r="W1534" t="e">
        <f ca="1">Data_Completeness(LifeExpectancyData[[#This Row],[Life expectancy]:[Schooling]])</f>
        <v>#NAME?</v>
      </c>
    </row>
    <row r="1535" spans="1:23" x14ac:dyDescent="0.25">
      <c r="A1535" t="s">
        <v>741</v>
      </c>
      <c r="B1535">
        <v>2004</v>
      </c>
      <c r="C1535" t="s">
        <v>651</v>
      </c>
      <c r="D1535">
        <v>71.599999999999994</v>
      </c>
      <c r="E1535">
        <v>24</v>
      </c>
      <c r="F1535">
        <v>0</v>
      </c>
      <c r="G1535">
        <v>12.1</v>
      </c>
      <c r="H1535">
        <v>76.361877370000002</v>
      </c>
      <c r="I1535">
        <v>94</v>
      </c>
      <c r="J1535">
        <v>1</v>
      </c>
      <c r="K1535">
        <v>58.1</v>
      </c>
      <c r="L1535">
        <v>0</v>
      </c>
      <c r="M1535">
        <v>9</v>
      </c>
      <c r="N1535">
        <v>5.67</v>
      </c>
      <c r="O1535">
        <v>94</v>
      </c>
      <c r="P1535">
        <v>0.1</v>
      </c>
      <c r="Q1535">
        <v>676.96699799999999</v>
      </c>
      <c r="R1535">
        <v>337775</v>
      </c>
      <c r="S1535">
        <v>3.1</v>
      </c>
      <c r="T1535">
        <v>3.1</v>
      </c>
      <c r="U1535">
        <v>0.79200000000000004</v>
      </c>
      <c r="V1535">
        <v>16.3</v>
      </c>
      <c r="W1535" t="e">
        <f ca="1">Data_Completeness(LifeExpectancyData[[#This Row],[Life expectancy]:[Schooling]])</f>
        <v>#NAME?</v>
      </c>
    </row>
    <row r="1536" spans="1:23" x14ac:dyDescent="0.25">
      <c r="A1536" t="s">
        <v>741</v>
      </c>
      <c r="B1536">
        <v>2003</v>
      </c>
      <c r="C1536" t="s">
        <v>651</v>
      </c>
      <c r="D1536">
        <v>71.599999999999994</v>
      </c>
      <c r="E1536">
        <v>22</v>
      </c>
      <c r="F1536">
        <v>0</v>
      </c>
      <c r="G1536">
        <v>11.29</v>
      </c>
      <c r="H1536">
        <v>80.997100540000005</v>
      </c>
      <c r="I1536">
        <v>95</v>
      </c>
      <c r="J1536">
        <v>1</v>
      </c>
      <c r="K1536">
        <v>57.8</v>
      </c>
      <c r="L1536">
        <v>0</v>
      </c>
      <c r="M1536">
        <v>91</v>
      </c>
      <c r="N1536">
        <v>6.46</v>
      </c>
      <c r="O1536">
        <v>94</v>
      </c>
      <c r="P1536">
        <v>0.1</v>
      </c>
      <c r="Q1536">
        <v>555.53566899999998</v>
      </c>
      <c r="R1536">
        <v>3415213</v>
      </c>
      <c r="S1536">
        <v>3.2</v>
      </c>
      <c r="T1536">
        <v>3.2</v>
      </c>
      <c r="U1536">
        <v>0.78</v>
      </c>
      <c r="V1536">
        <v>15.8</v>
      </c>
      <c r="W1536" t="e">
        <f ca="1">Data_Completeness(LifeExpectancyData[[#This Row],[Life expectancy]:[Schooling]])</f>
        <v>#NAME?</v>
      </c>
    </row>
    <row r="1537" spans="1:23" x14ac:dyDescent="0.25">
      <c r="A1537" t="s">
        <v>741</v>
      </c>
      <c r="B1537">
        <v>2002</v>
      </c>
      <c r="C1537" t="s">
        <v>651</v>
      </c>
      <c r="D1537">
        <v>71.400000000000006</v>
      </c>
      <c r="E1537">
        <v>22</v>
      </c>
      <c r="F1537">
        <v>0</v>
      </c>
      <c r="G1537">
        <v>11</v>
      </c>
      <c r="H1537">
        <v>561.91686419999996</v>
      </c>
      <c r="I1537">
        <v>94</v>
      </c>
      <c r="J1537">
        <v>103</v>
      </c>
      <c r="K1537">
        <v>57.5</v>
      </c>
      <c r="L1537">
        <v>0</v>
      </c>
      <c r="M1537">
        <v>97</v>
      </c>
      <c r="N1537">
        <v>6.4</v>
      </c>
      <c r="O1537">
        <v>95</v>
      </c>
      <c r="P1537">
        <v>0.1</v>
      </c>
      <c r="Q1537">
        <v>4146.9879279999996</v>
      </c>
      <c r="R1537">
        <v>344367</v>
      </c>
      <c r="S1537">
        <v>3.3</v>
      </c>
      <c r="T1537">
        <v>3.3</v>
      </c>
      <c r="U1537">
        <v>0.77</v>
      </c>
      <c r="V1537">
        <v>15.3</v>
      </c>
      <c r="W1537" t="e">
        <f ca="1">Data_Completeness(LifeExpectancyData[[#This Row],[Life expectancy]:[Schooling]])</f>
        <v>#NAME?</v>
      </c>
    </row>
    <row r="1538" spans="1:23" x14ac:dyDescent="0.25">
      <c r="A1538" t="s">
        <v>741</v>
      </c>
      <c r="B1538">
        <v>2001</v>
      </c>
      <c r="C1538" t="s">
        <v>651</v>
      </c>
      <c r="D1538">
        <v>71.2</v>
      </c>
      <c r="E1538">
        <v>21</v>
      </c>
      <c r="F1538">
        <v>0</v>
      </c>
      <c r="G1538">
        <v>10.199999999999999</v>
      </c>
      <c r="H1538">
        <v>42.872086709999998</v>
      </c>
      <c r="I1538">
        <v>95</v>
      </c>
      <c r="J1538">
        <v>7</v>
      </c>
      <c r="K1538">
        <v>57.2</v>
      </c>
      <c r="L1538">
        <v>0</v>
      </c>
      <c r="M1538">
        <v>97</v>
      </c>
      <c r="N1538">
        <v>6.26</v>
      </c>
      <c r="O1538">
        <v>95</v>
      </c>
      <c r="P1538">
        <v>0.1</v>
      </c>
      <c r="Q1538">
        <v>353.14733699999999</v>
      </c>
      <c r="R1538">
        <v>347818</v>
      </c>
      <c r="S1538">
        <v>3.3</v>
      </c>
      <c r="T1538">
        <v>3.3</v>
      </c>
      <c r="U1538">
        <v>0.75700000000000001</v>
      </c>
      <c r="V1538">
        <v>14.7</v>
      </c>
      <c r="W1538" t="e">
        <f ca="1">Data_Completeness(LifeExpectancyData[[#This Row],[Life expectancy]:[Schooling]])</f>
        <v>#NAME?</v>
      </c>
    </row>
    <row r="1539" spans="1:23" x14ac:dyDescent="0.25">
      <c r="A1539" t="s">
        <v>741</v>
      </c>
      <c r="B1539">
        <v>2000</v>
      </c>
      <c r="C1539" t="s">
        <v>651</v>
      </c>
      <c r="D1539">
        <v>71.599999999999994</v>
      </c>
      <c r="E1539">
        <v>2</v>
      </c>
      <c r="F1539">
        <v>0</v>
      </c>
      <c r="G1539">
        <v>9.8699999999999992</v>
      </c>
      <c r="H1539">
        <v>373.2605532</v>
      </c>
      <c r="I1539">
        <v>98</v>
      </c>
      <c r="J1539">
        <v>19</v>
      </c>
      <c r="K1539">
        <v>56.9</v>
      </c>
      <c r="L1539">
        <v>0</v>
      </c>
      <c r="M1539">
        <v>92</v>
      </c>
      <c r="N1539">
        <v>6.46</v>
      </c>
      <c r="O1539">
        <v>94</v>
      </c>
      <c r="P1539">
        <v>0.1</v>
      </c>
      <c r="Q1539">
        <v>3297.3547100000001</v>
      </c>
      <c r="R1539">
        <v>3499536</v>
      </c>
      <c r="S1539">
        <v>3.4</v>
      </c>
      <c r="T1539">
        <v>3.4</v>
      </c>
      <c r="U1539">
        <v>0.745</v>
      </c>
      <c r="V1539">
        <v>14</v>
      </c>
      <c r="W1539" t="e">
        <f ca="1">Data_Completeness(LifeExpectancyData[[#This Row],[Life expectancy]:[Schooling]])</f>
        <v>#NAME?</v>
      </c>
    </row>
    <row r="1540" spans="1:23" x14ac:dyDescent="0.25">
      <c r="A1540" t="s">
        <v>742</v>
      </c>
      <c r="B1540">
        <v>2015</v>
      </c>
      <c r="C1540" t="s">
        <v>651</v>
      </c>
      <c r="D1540">
        <v>82</v>
      </c>
      <c r="E1540">
        <v>63</v>
      </c>
      <c r="F1540">
        <v>0</v>
      </c>
      <c r="H1540">
        <v>0</v>
      </c>
      <c r="I1540">
        <v>94</v>
      </c>
      <c r="J1540">
        <v>0</v>
      </c>
      <c r="K1540">
        <v>61.3</v>
      </c>
      <c r="L1540">
        <v>0</v>
      </c>
      <c r="M1540">
        <v>99</v>
      </c>
      <c r="O1540">
        <v>99</v>
      </c>
      <c r="P1540">
        <v>0.1</v>
      </c>
      <c r="Q1540">
        <v>1199.8223</v>
      </c>
      <c r="R1540">
        <v>56964</v>
      </c>
      <c r="S1540">
        <v>1</v>
      </c>
      <c r="T1540">
        <v>0.9</v>
      </c>
      <c r="U1540">
        <v>0.89600000000000002</v>
      </c>
      <c r="V1540">
        <v>13.9</v>
      </c>
      <c r="W1540" t="e">
        <f ca="1">Data_Completeness(LifeExpectancyData[[#This Row],[Life expectancy]:[Schooling]])</f>
        <v>#NAME?</v>
      </c>
    </row>
    <row r="1541" spans="1:23" x14ac:dyDescent="0.25">
      <c r="A1541" t="s">
        <v>742</v>
      </c>
      <c r="B1541">
        <v>2014</v>
      </c>
      <c r="C1541" t="s">
        <v>651</v>
      </c>
      <c r="D1541">
        <v>81.7</v>
      </c>
      <c r="E1541">
        <v>65</v>
      </c>
      <c r="F1541">
        <v>0</v>
      </c>
      <c r="G1541">
        <v>11.12</v>
      </c>
      <c r="H1541">
        <v>16255.161980000001</v>
      </c>
      <c r="I1541">
        <v>94</v>
      </c>
      <c r="J1541">
        <v>0</v>
      </c>
      <c r="K1541">
        <v>6.9</v>
      </c>
      <c r="L1541">
        <v>0</v>
      </c>
      <c r="M1541">
        <v>99</v>
      </c>
      <c r="N1541">
        <v>6.94</v>
      </c>
      <c r="O1541">
        <v>99</v>
      </c>
      <c r="P1541">
        <v>0.1</v>
      </c>
      <c r="Q1541">
        <v>119172.7418</v>
      </c>
      <c r="R1541">
        <v>556319</v>
      </c>
      <c r="S1541">
        <v>1</v>
      </c>
      <c r="T1541">
        <v>0.9</v>
      </c>
      <c r="U1541">
        <v>0.89200000000000002</v>
      </c>
      <c r="V1541">
        <v>13.9</v>
      </c>
      <c r="W1541" t="e">
        <f ca="1">Data_Completeness(LifeExpectancyData[[#This Row],[Life expectancy]:[Schooling]])</f>
        <v>#NAME?</v>
      </c>
    </row>
    <row r="1542" spans="1:23" x14ac:dyDescent="0.25">
      <c r="A1542" t="s">
        <v>742</v>
      </c>
      <c r="B1542">
        <v>2013</v>
      </c>
      <c r="C1542" t="s">
        <v>651</v>
      </c>
      <c r="D1542">
        <v>81.400000000000006</v>
      </c>
      <c r="E1542">
        <v>68</v>
      </c>
      <c r="F1542">
        <v>0</v>
      </c>
      <c r="G1542">
        <v>11.02</v>
      </c>
      <c r="H1542">
        <v>15515.752339999999</v>
      </c>
      <c r="I1542">
        <v>94</v>
      </c>
      <c r="J1542">
        <v>0</v>
      </c>
      <c r="K1542">
        <v>6.5</v>
      </c>
      <c r="L1542">
        <v>0</v>
      </c>
      <c r="M1542">
        <v>99</v>
      </c>
      <c r="N1542">
        <v>7.1</v>
      </c>
      <c r="O1542">
        <v>99</v>
      </c>
      <c r="P1542">
        <v>0.1</v>
      </c>
      <c r="Q1542">
        <v>113751.85</v>
      </c>
      <c r="R1542">
        <v>54336</v>
      </c>
      <c r="S1542">
        <v>0.9</v>
      </c>
      <c r="T1542">
        <v>0.9</v>
      </c>
      <c r="U1542">
        <v>0.89200000000000002</v>
      </c>
      <c r="V1542">
        <v>13.9</v>
      </c>
      <c r="W1542" t="e">
        <f ca="1">Data_Completeness(LifeExpectancyData[[#This Row],[Life expectancy]:[Schooling]])</f>
        <v>#NAME?</v>
      </c>
    </row>
    <row r="1543" spans="1:23" x14ac:dyDescent="0.25">
      <c r="A1543" t="s">
        <v>742</v>
      </c>
      <c r="B1543">
        <v>2012</v>
      </c>
      <c r="C1543" t="s">
        <v>651</v>
      </c>
      <c r="D1543">
        <v>81.099999999999994</v>
      </c>
      <c r="E1543">
        <v>7</v>
      </c>
      <c r="F1543">
        <v>0</v>
      </c>
      <c r="G1543">
        <v>11.34</v>
      </c>
      <c r="H1543">
        <v>2284.5821500000002</v>
      </c>
      <c r="I1543">
        <v>94</v>
      </c>
      <c r="J1543">
        <v>2</v>
      </c>
      <c r="K1543">
        <v>6.1</v>
      </c>
      <c r="L1543">
        <v>0</v>
      </c>
      <c r="M1543">
        <v>99</v>
      </c>
      <c r="N1543">
        <v>7.18</v>
      </c>
      <c r="O1543">
        <v>99</v>
      </c>
      <c r="P1543">
        <v>0.1</v>
      </c>
      <c r="Q1543">
        <v>16749.135999999999</v>
      </c>
      <c r="R1543">
        <v>53946</v>
      </c>
      <c r="S1543">
        <v>0.9</v>
      </c>
      <c r="T1543">
        <v>0.9</v>
      </c>
      <c r="U1543">
        <v>0.89200000000000002</v>
      </c>
      <c r="V1543">
        <v>13.9</v>
      </c>
      <c r="W1543" t="e">
        <f ca="1">Data_Completeness(LifeExpectancyData[[#This Row],[Life expectancy]:[Schooling]])</f>
        <v>#NAME?</v>
      </c>
    </row>
    <row r="1544" spans="1:23" x14ac:dyDescent="0.25">
      <c r="A1544" t="s">
        <v>742</v>
      </c>
      <c r="B1544">
        <v>2011</v>
      </c>
      <c r="C1544" t="s">
        <v>651</v>
      </c>
      <c r="D1544">
        <v>88</v>
      </c>
      <c r="E1544">
        <v>72</v>
      </c>
      <c r="F1544">
        <v>0</v>
      </c>
      <c r="G1544">
        <v>11.5</v>
      </c>
      <c r="H1544">
        <v>17028.527979999999</v>
      </c>
      <c r="I1544">
        <v>95</v>
      </c>
      <c r="J1544">
        <v>6</v>
      </c>
      <c r="K1544">
        <v>59.6</v>
      </c>
      <c r="L1544">
        <v>0</v>
      </c>
      <c r="M1544">
        <v>96</v>
      </c>
      <c r="N1544">
        <v>7.34</v>
      </c>
      <c r="O1544">
        <v>99</v>
      </c>
      <c r="P1544">
        <v>0.1</v>
      </c>
      <c r="Q1544">
        <v>115761.577</v>
      </c>
      <c r="R1544">
        <v>518347</v>
      </c>
      <c r="S1544">
        <v>0.9</v>
      </c>
      <c r="T1544">
        <v>0.9</v>
      </c>
      <c r="U1544">
        <v>0.89400000000000002</v>
      </c>
      <c r="V1544">
        <v>13.9</v>
      </c>
      <c r="W1544" t="e">
        <f ca="1">Data_Completeness(LifeExpectancyData[[#This Row],[Life expectancy]:[Schooling]])</f>
        <v>#NAME?</v>
      </c>
    </row>
    <row r="1545" spans="1:23" x14ac:dyDescent="0.25">
      <c r="A1545" t="s">
        <v>742</v>
      </c>
      <c r="B1545">
        <v>2010</v>
      </c>
      <c r="C1545" t="s">
        <v>651</v>
      </c>
      <c r="D1545">
        <v>86</v>
      </c>
      <c r="E1545">
        <v>73</v>
      </c>
      <c r="F1545">
        <v>0</v>
      </c>
      <c r="G1545">
        <v>11.36</v>
      </c>
      <c r="H1545">
        <v>2267.2521919999999</v>
      </c>
      <c r="I1545">
        <v>94</v>
      </c>
      <c r="J1545">
        <v>0</v>
      </c>
      <c r="K1545">
        <v>59.2</v>
      </c>
      <c r="L1545">
        <v>0</v>
      </c>
      <c r="M1545">
        <v>96</v>
      </c>
      <c r="N1545">
        <v>7.68</v>
      </c>
      <c r="O1545">
        <v>99</v>
      </c>
      <c r="P1545">
        <v>0.1</v>
      </c>
      <c r="Q1545">
        <v>14965.361000000001</v>
      </c>
      <c r="R1545">
        <v>56953</v>
      </c>
      <c r="S1545">
        <v>0.9</v>
      </c>
      <c r="T1545">
        <v>0.9</v>
      </c>
      <c r="U1545">
        <v>0.88400000000000001</v>
      </c>
      <c r="V1545">
        <v>13.7</v>
      </c>
      <c r="W1545" t="e">
        <f ca="1">Data_Completeness(LifeExpectancyData[[#This Row],[Life expectancy]:[Schooling]])</f>
        <v>#NAME?</v>
      </c>
    </row>
    <row r="1546" spans="1:23" x14ac:dyDescent="0.25">
      <c r="A1546" t="s">
        <v>742</v>
      </c>
      <c r="B1546">
        <v>2009</v>
      </c>
      <c r="C1546" t="s">
        <v>651</v>
      </c>
      <c r="D1546">
        <v>83</v>
      </c>
      <c r="E1546">
        <v>76</v>
      </c>
      <c r="F1546">
        <v>0</v>
      </c>
      <c r="G1546">
        <v>11.42</v>
      </c>
      <c r="H1546">
        <v>2052.3930759999998</v>
      </c>
      <c r="I1546">
        <v>95</v>
      </c>
      <c r="J1546">
        <v>0</v>
      </c>
      <c r="K1546">
        <v>58.8</v>
      </c>
      <c r="L1546">
        <v>0</v>
      </c>
      <c r="M1546">
        <v>96</v>
      </c>
      <c r="N1546">
        <v>8.11</v>
      </c>
      <c r="O1546">
        <v>99</v>
      </c>
      <c r="P1546">
        <v>0.1</v>
      </c>
      <c r="Q1546">
        <v>13198.6693</v>
      </c>
      <c r="R1546">
        <v>497783</v>
      </c>
      <c r="S1546">
        <v>0.9</v>
      </c>
      <c r="T1546">
        <v>0.9</v>
      </c>
      <c r="U1546">
        <v>0.88800000000000001</v>
      </c>
      <c r="V1546">
        <v>13.5</v>
      </c>
      <c r="W1546" t="e">
        <f ca="1">Data_Completeness(LifeExpectancyData[[#This Row],[Life expectancy]:[Schooling]])</f>
        <v>#NAME?</v>
      </c>
    </row>
    <row r="1547" spans="1:23" x14ac:dyDescent="0.25">
      <c r="A1547" t="s">
        <v>742</v>
      </c>
      <c r="B1547">
        <v>2008</v>
      </c>
      <c r="C1547" t="s">
        <v>651</v>
      </c>
      <c r="D1547">
        <v>80</v>
      </c>
      <c r="E1547">
        <v>8</v>
      </c>
      <c r="F1547">
        <v>0</v>
      </c>
      <c r="G1547">
        <v>11.53</v>
      </c>
      <c r="H1547">
        <v>18961.348600000001</v>
      </c>
      <c r="I1547">
        <v>94</v>
      </c>
      <c r="J1547">
        <v>1</v>
      </c>
      <c r="K1547">
        <v>58.4</v>
      </c>
      <c r="L1547">
        <v>0</v>
      </c>
      <c r="M1547">
        <v>96</v>
      </c>
      <c r="N1547">
        <v>7.34</v>
      </c>
      <c r="O1547">
        <v>99</v>
      </c>
      <c r="P1547">
        <v>0.1</v>
      </c>
      <c r="Q1547">
        <v>114293.84329999999</v>
      </c>
      <c r="R1547">
        <v>48865</v>
      </c>
      <c r="S1547">
        <v>0.9</v>
      </c>
      <c r="T1547">
        <v>0.9</v>
      </c>
      <c r="U1547">
        <v>0.88700000000000001</v>
      </c>
      <c r="V1547">
        <v>13.5</v>
      </c>
      <c r="W1547" t="e">
        <f ca="1">Data_Completeness(LifeExpectancyData[[#This Row],[Life expectancy]:[Schooling]])</f>
        <v>#NAME?</v>
      </c>
    </row>
    <row r="1548" spans="1:23" x14ac:dyDescent="0.25">
      <c r="A1548" t="s">
        <v>742</v>
      </c>
      <c r="B1548">
        <v>2007</v>
      </c>
      <c r="C1548" t="s">
        <v>651</v>
      </c>
      <c r="D1548">
        <v>79.7</v>
      </c>
      <c r="E1548">
        <v>82</v>
      </c>
      <c r="F1548">
        <v>0</v>
      </c>
      <c r="G1548">
        <v>11.75</v>
      </c>
      <c r="H1548">
        <v>267.051312</v>
      </c>
      <c r="I1548">
        <v>87</v>
      </c>
      <c r="J1548">
        <v>0</v>
      </c>
      <c r="K1548">
        <v>57.9</v>
      </c>
      <c r="L1548">
        <v>0</v>
      </c>
      <c r="M1548">
        <v>96</v>
      </c>
      <c r="N1548">
        <v>6.8</v>
      </c>
      <c r="O1548">
        <v>99</v>
      </c>
      <c r="P1548">
        <v>0.1</v>
      </c>
      <c r="Q1548">
        <v>1618.4928</v>
      </c>
      <c r="R1548">
        <v>479993</v>
      </c>
      <c r="S1548">
        <v>0.9</v>
      </c>
      <c r="T1548">
        <v>0.9</v>
      </c>
      <c r="U1548">
        <v>0.877</v>
      </c>
      <c r="V1548">
        <v>13.5</v>
      </c>
      <c r="W1548" t="e">
        <f ca="1">Data_Completeness(LifeExpectancyData[[#This Row],[Life expectancy]:[Schooling]])</f>
        <v>#NAME?</v>
      </c>
    </row>
    <row r="1549" spans="1:23" x14ac:dyDescent="0.25">
      <c r="A1549" t="s">
        <v>742</v>
      </c>
      <c r="B1549">
        <v>2006</v>
      </c>
      <c r="C1549" t="s">
        <v>651</v>
      </c>
      <c r="D1549">
        <v>79.400000000000006</v>
      </c>
      <c r="E1549">
        <v>85</v>
      </c>
      <c r="F1549">
        <v>0</v>
      </c>
      <c r="G1549">
        <v>11.98</v>
      </c>
      <c r="H1549">
        <v>15345.4907</v>
      </c>
      <c r="I1549">
        <v>95</v>
      </c>
      <c r="J1549">
        <v>8</v>
      </c>
      <c r="K1549">
        <v>57.5</v>
      </c>
      <c r="L1549">
        <v>0</v>
      </c>
      <c r="M1549">
        <v>99</v>
      </c>
      <c r="N1549">
        <v>7.75</v>
      </c>
      <c r="O1549">
        <v>99</v>
      </c>
      <c r="P1549">
        <v>0.1</v>
      </c>
      <c r="Q1549">
        <v>89739.7117</v>
      </c>
      <c r="R1549">
        <v>472637</v>
      </c>
      <c r="S1549">
        <v>0.9</v>
      </c>
      <c r="T1549">
        <v>0.9</v>
      </c>
      <c r="U1549">
        <v>0.88</v>
      </c>
      <c r="V1549">
        <v>13.5</v>
      </c>
      <c r="W1549" t="e">
        <f ca="1">Data_Completeness(LifeExpectancyData[[#This Row],[Life expectancy]:[Schooling]])</f>
        <v>#NAME?</v>
      </c>
    </row>
    <row r="1550" spans="1:23" x14ac:dyDescent="0.25">
      <c r="A1550" t="s">
        <v>742</v>
      </c>
      <c r="B1550">
        <v>2005</v>
      </c>
      <c r="C1550" t="s">
        <v>651</v>
      </c>
      <c r="D1550">
        <v>78.8</v>
      </c>
      <c r="E1550">
        <v>9</v>
      </c>
      <c r="F1550">
        <v>0</v>
      </c>
      <c r="G1550">
        <v>11.84</v>
      </c>
      <c r="H1550">
        <v>1346.246697</v>
      </c>
      <c r="I1550">
        <v>95</v>
      </c>
      <c r="J1550">
        <v>0</v>
      </c>
      <c r="K1550">
        <v>57</v>
      </c>
      <c r="L1550">
        <v>0</v>
      </c>
      <c r="M1550">
        <v>99</v>
      </c>
      <c r="N1550">
        <v>7.95</v>
      </c>
      <c r="O1550">
        <v>99</v>
      </c>
      <c r="P1550">
        <v>0.1</v>
      </c>
      <c r="Q1550">
        <v>8289.6964100000005</v>
      </c>
      <c r="R1550">
        <v>465158</v>
      </c>
      <c r="S1550">
        <v>1</v>
      </c>
      <c r="T1550">
        <v>0.9</v>
      </c>
      <c r="U1550">
        <v>0.874</v>
      </c>
      <c r="V1550">
        <v>13.5</v>
      </c>
      <c r="W1550" t="e">
        <f ca="1">Data_Completeness(LifeExpectancyData[[#This Row],[Life expectancy]:[Schooling]])</f>
        <v>#NAME?</v>
      </c>
    </row>
    <row r="1551" spans="1:23" x14ac:dyDescent="0.25">
      <c r="A1551" t="s">
        <v>742</v>
      </c>
      <c r="B1551">
        <v>2004</v>
      </c>
      <c r="C1551" t="s">
        <v>651</v>
      </c>
      <c r="D1551">
        <v>78.7</v>
      </c>
      <c r="E1551">
        <v>92</v>
      </c>
      <c r="F1551">
        <v>0</v>
      </c>
      <c r="G1551">
        <v>12.42</v>
      </c>
      <c r="H1551">
        <v>12372.051880000001</v>
      </c>
      <c r="I1551">
        <v>94</v>
      </c>
      <c r="J1551">
        <v>0</v>
      </c>
      <c r="K1551">
        <v>56.4</v>
      </c>
      <c r="L1551">
        <v>0</v>
      </c>
      <c r="M1551">
        <v>99</v>
      </c>
      <c r="N1551">
        <v>8.1999999999999993</v>
      </c>
      <c r="O1551">
        <v>99</v>
      </c>
      <c r="P1551">
        <v>0.1</v>
      </c>
      <c r="Q1551">
        <v>75716.351800000004</v>
      </c>
      <c r="R1551">
        <v>45895</v>
      </c>
      <c r="S1551">
        <v>1</v>
      </c>
      <c r="T1551">
        <v>0.9</v>
      </c>
      <c r="U1551">
        <v>0.86699999999999999</v>
      </c>
      <c r="V1551">
        <v>13.5</v>
      </c>
      <c r="W1551" t="e">
        <f ca="1">Data_Completeness(LifeExpectancyData[[#This Row],[Life expectancy]:[Schooling]])</f>
        <v>#NAME?</v>
      </c>
    </row>
    <row r="1552" spans="1:23" x14ac:dyDescent="0.25">
      <c r="A1552" t="s">
        <v>742</v>
      </c>
      <c r="B1552">
        <v>2003</v>
      </c>
      <c r="C1552" t="s">
        <v>651</v>
      </c>
      <c r="D1552">
        <v>78.599999999999994</v>
      </c>
      <c r="E1552">
        <v>92</v>
      </c>
      <c r="F1552">
        <v>0</v>
      </c>
      <c r="G1552">
        <v>12.61</v>
      </c>
      <c r="H1552">
        <v>10111.389279999999</v>
      </c>
      <c r="I1552">
        <v>95</v>
      </c>
      <c r="J1552">
        <v>1</v>
      </c>
      <c r="K1552">
        <v>55.8</v>
      </c>
      <c r="L1552">
        <v>0</v>
      </c>
      <c r="M1552">
        <v>99</v>
      </c>
      <c r="N1552">
        <v>7.67</v>
      </c>
      <c r="O1552">
        <v>98</v>
      </c>
      <c r="P1552">
        <v>0.1</v>
      </c>
      <c r="Q1552">
        <v>65445.885300000002</v>
      </c>
      <c r="R1552">
        <v>45163</v>
      </c>
      <c r="S1552">
        <v>1</v>
      </c>
      <c r="T1552">
        <v>0.9</v>
      </c>
      <c r="U1552">
        <v>0.86499999999999999</v>
      </c>
      <c r="V1552">
        <v>13.6</v>
      </c>
      <c r="W1552" t="e">
        <f ca="1">Data_Completeness(LifeExpectancyData[[#This Row],[Life expectancy]:[Schooling]])</f>
        <v>#NAME?</v>
      </c>
    </row>
    <row r="1553" spans="1:23" x14ac:dyDescent="0.25">
      <c r="A1553" t="s">
        <v>742</v>
      </c>
      <c r="B1553">
        <v>2002</v>
      </c>
      <c r="C1553" t="s">
        <v>651</v>
      </c>
      <c r="D1553">
        <v>78.3</v>
      </c>
      <c r="E1553">
        <v>95</v>
      </c>
      <c r="F1553">
        <v>0</v>
      </c>
      <c r="G1553">
        <v>12.91</v>
      </c>
      <c r="H1553">
        <v>910.50627780000002</v>
      </c>
      <c r="I1553">
        <v>95</v>
      </c>
      <c r="J1553">
        <v>0</v>
      </c>
      <c r="K1553">
        <v>55.2</v>
      </c>
      <c r="L1553">
        <v>0</v>
      </c>
      <c r="M1553">
        <v>99</v>
      </c>
      <c r="N1553">
        <v>8.27</v>
      </c>
      <c r="O1553">
        <v>99</v>
      </c>
      <c r="P1553">
        <v>0.1</v>
      </c>
      <c r="Q1553">
        <v>5293.6411500000004</v>
      </c>
      <c r="R1553">
        <v>446175</v>
      </c>
      <c r="S1553">
        <v>1</v>
      </c>
      <c r="T1553">
        <v>0.9</v>
      </c>
      <c r="U1553">
        <v>0.86</v>
      </c>
      <c r="V1553">
        <v>13.5</v>
      </c>
      <c r="W1553" t="e">
        <f ca="1">Data_Completeness(LifeExpectancyData[[#This Row],[Life expectancy]:[Schooling]])</f>
        <v>#NAME?</v>
      </c>
    </row>
    <row r="1554" spans="1:23" x14ac:dyDescent="0.25">
      <c r="A1554" t="s">
        <v>742</v>
      </c>
      <c r="B1554">
        <v>2001</v>
      </c>
      <c r="C1554" t="s">
        <v>651</v>
      </c>
      <c r="D1554">
        <v>78</v>
      </c>
      <c r="E1554">
        <v>96</v>
      </c>
      <c r="F1554">
        <v>0</v>
      </c>
      <c r="G1554">
        <v>12.89</v>
      </c>
      <c r="H1554">
        <v>7877.3365599999997</v>
      </c>
      <c r="I1554">
        <v>86</v>
      </c>
      <c r="J1554">
        <v>0</v>
      </c>
      <c r="K1554">
        <v>54.6</v>
      </c>
      <c r="L1554">
        <v>0</v>
      </c>
      <c r="M1554">
        <v>99</v>
      </c>
      <c r="N1554">
        <v>7.4</v>
      </c>
      <c r="O1554">
        <v>99</v>
      </c>
      <c r="P1554">
        <v>0.1</v>
      </c>
      <c r="Q1554">
        <v>48179.428500000002</v>
      </c>
      <c r="R1554">
        <v>441525</v>
      </c>
      <c r="S1554">
        <v>1</v>
      </c>
      <c r="T1554">
        <v>1</v>
      </c>
      <c r="U1554">
        <v>0.85399999999999998</v>
      </c>
      <c r="V1554">
        <v>13.4</v>
      </c>
      <c r="W1554" t="e">
        <f ca="1">Data_Completeness(LifeExpectancyData[[#This Row],[Life expectancy]:[Schooling]])</f>
        <v>#NAME?</v>
      </c>
    </row>
    <row r="1555" spans="1:23" x14ac:dyDescent="0.25">
      <c r="A1555" t="s">
        <v>742</v>
      </c>
      <c r="B1555">
        <v>2000</v>
      </c>
      <c r="C1555" t="s">
        <v>651</v>
      </c>
      <c r="D1555">
        <v>77.8</v>
      </c>
      <c r="E1555">
        <v>98</v>
      </c>
      <c r="F1555">
        <v>0</v>
      </c>
      <c r="G1555">
        <v>13.14</v>
      </c>
      <c r="H1555">
        <v>8246.1304369999998</v>
      </c>
      <c r="I1555">
        <v>77</v>
      </c>
      <c r="J1555">
        <v>0</v>
      </c>
      <c r="K1555">
        <v>54</v>
      </c>
      <c r="L1555">
        <v>0</v>
      </c>
      <c r="M1555">
        <v>99</v>
      </c>
      <c r="N1555">
        <v>7.48</v>
      </c>
      <c r="O1555">
        <v>99</v>
      </c>
      <c r="P1555">
        <v>0.1</v>
      </c>
      <c r="Q1555">
        <v>48735.995490000001</v>
      </c>
      <c r="R1555">
        <v>4363</v>
      </c>
      <c r="S1555">
        <v>1</v>
      </c>
      <c r="T1555">
        <v>1</v>
      </c>
      <c r="U1555">
        <v>0.84799999999999998</v>
      </c>
      <c r="V1555">
        <v>13.5</v>
      </c>
      <c r="W1555" t="e">
        <f ca="1">Data_Completeness(LifeExpectancyData[[#This Row],[Life expectancy]:[Schooling]])</f>
        <v>#NAME?</v>
      </c>
    </row>
    <row r="1556" spans="1:23" x14ac:dyDescent="0.25">
      <c r="A1556" t="s">
        <v>743</v>
      </c>
      <c r="B1556">
        <v>2015</v>
      </c>
      <c r="C1556" t="s">
        <v>643</v>
      </c>
      <c r="D1556">
        <v>65.5</v>
      </c>
      <c r="E1556">
        <v>22</v>
      </c>
      <c r="F1556">
        <v>28</v>
      </c>
      <c r="H1556">
        <v>0</v>
      </c>
      <c r="I1556">
        <v>69</v>
      </c>
      <c r="J1556">
        <v>3</v>
      </c>
      <c r="K1556">
        <v>2.5</v>
      </c>
      <c r="L1556">
        <v>38</v>
      </c>
      <c r="M1556">
        <v>71</v>
      </c>
      <c r="O1556">
        <v>69</v>
      </c>
      <c r="P1556">
        <v>0.3</v>
      </c>
      <c r="Q1556">
        <v>41.857595099999998</v>
      </c>
      <c r="R1556">
        <v>2423488</v>
      </c>
      <c r="S1556">
        <v>7.1</v>
      </c>
      <c r="T1556">
        <v>7.1</v>
      </c>
      <c r="U1556">
        <v>0.51100000000000001</v>
      </c>
      <c r="V1556">
        <v>10.3</v>
      </c>
      <c r="W1556" t="e">
        <f ca="1">Data_Completeness(LifeExpectancyData[[#This Row],[Life expectancy]:[Schooling]])</f>
        <v>#NAME?</v>
      </c>
    </row>
    <row r="1557" spans="1:23" x14ac:dyDescent="0.25">
      <c r="A1557" t="s">
        <v>743</v>
      </c>
      <c r="B1557">
        <v>2014</v>
      </c>
      <c r="C1557" t="s">
        <v>643</v>
      </c>
      <c r="D1557">
        <v>65.099999999999994</v>
      </c>
      <c r="E1557">
        <v>225</v>
      </c>
      <c r="F1557">
        <v>29</v>
      </c>
      <c r="G1557">
        <v>0.01</v>
      </c>
      <c r="H1557">
        <v>5.3390656730000003</v>
      </c>
      <c r="I1557">
        <v>73</v>
      </c>
      <c r="J1557">
        <v>3</v>
      </c>
      <c r="K1557">
        <v>2</v>
      </c>
      <c r="L1557">
        <v>39</v>
      </c>
      <c r="M1557">
        <v>73</v>
      </c>
      <c r="N1557">
        <v>3.4</v>
      </c>
      <c r="O1557">
        <v>73</v>
      </c>
      <c r="P1557">
        <v>0.3</v>
      </c>
      <c r="Q1557">
        <v>452.46319260000001</v>
      </c>
      <c r="R1557">
        <v>2358981</v>
      </c>
      <c r="S1557">
        <v>7.2</v>
      </c>
      <c r="T1557">
        <v>7.1</v>
      </c>
      <c r="U1557">
        <v>0.50900000000000001</v>
      </c>
      <c r="V1557">
        <v>10.3</v>
      </c>
      <c r="W1557" t="e">
        <f ca="1">Data_Completeness(LifeExpectancyData[[#This Row],[Life expectancy]:[Schooling]])</f>
        <v>#NAME?</v>
      </c>
    </row>
    <row r="1558" spans="1:23" x14ac:dyDescent="0.25">
      <c r="A1558" t="s">
        <v>743</v>
      </c>
      <c r="B1558">
        <v>2013</v>
      </c>
      <c r="C1558" t="s">
        <v>643</v>
      </c>
      <c r="D1558">
        <v>64.7</v>
      </c>
      <c r="E1558">
        <v>23</v>
      </c>
      <c r="F1558">
        <v>29</v>
      </c>
      <c r="G1558">
        <v>0.87</v>
      </c>
      <c r="H1558">
        <v>79.508824930000003</v>
      </c>
      <c r="I1558">
        <v>74</v>
      </c>
      <c r="J1558">
        <v>6</v>
      </c>
      <c r="K1558">
        <v>19.5</v>
      </c>
      <c r="L1558">
        <v>40</v>
      </c>
      <c r="M1558">
        <v>73</v>
      </c>
      <c r="N1558">
        <v>4.1500000000000004</v>
      </c>
      <c r="O1558">
        <v>74</v>
      </c>
      <c r="P1558">
        <v>0.4</v>
      </c>
      <c r="Q1558">
        <v>461.72372200000001</v>
      </c>
      <c r="R1558">
        <v>22961146</v>
      </c>
      <c r="S1558">
        <v>7.3</v>
      </c>
      <c r="T1558">
        <v>7.2</v>
      </c>
      <c r="U1558">
        <v>0.50800000000000001</v>
      </c>
      <c r="V1558">
        <v>10.3</v>
      </c>
      <c r="W1558" t="e">
        <f ca="1">Data_Completeness(LifeExpectancyData[[#This Row],[Life expectancy]:[Schooling]])</f>
        <v>#NAME?</v>
      </c>
    </row>
    <row r="1559" spans="1:23" x14ac:dyDescent="0.25">
      <c r="A1559" t="s">
        <v>743</v>
      </c>
      <c r="B1559">
        <v>2012</v>
      </c>
      <c r="C1559" t="s">
        <v>643</v>
      </c>
      <c r="D1559">
        <v>64.3</v>
      </c>
      <c r="E1559">
        <v>235</v>
      </c>
      <c r="F1559">
        <v>30</v>
      </c>
      <c r="G1559">
        <v>0.87</v>
      </c>
      <c r="H1559">
        <v>59.979144609999999</v>
      </c>
      <c r="I1559">
        <v>7</v>
      </c>
      <c r="J1559">
        <v>2</v>
      </c>
      <c r="K1559">
        <v>19</v>
      </c>
      <c r="L1559">
        <v>42</v>
      </c>
      <c r="M1559">
        <v>71</v>
      </c>
      <c r="N1559">
        <v>3.46</v>
      </c>
      <c r="O1559">
        <v>7</v>
      </c>
      <c r="P1559">
        <v>0.4</v>
      </c>
      <c r="Q1559">
        <v>443.96109999999999</v>
      </c>
      <c r="R1559">
        <v>22346573</v>
      </c>
      <c r="S1559">
        <v>7.4</v>
      </c>
      <c r="T1559">
        <v>7.3</v>
      </c>
      <c r="U1559">
        <v>0.50600000000000001</v>
      </c>
      <c r="V1559">
        <v>10.199999999999999</v>
      </c>
      <c r="W1559" t="e">
        <f ca="1">Data_Completeness(LifeExpectancyData[[#This Row],[Life expectancy]:[Schooling]])</f>
        <v>#NAME?</v>
      </c>
    </row>
    <row r="1560" spans="1:23" x14ac:dyDescent="0.25">
      <c r="A1560" t="s">
        <v>743</v>
      </c>
      <c r="B1560">
        <v>2011</v>
      </c>
      <c r="C1560" t="s">
        <v>643</v>
      </c>
      <c r="D1560">
        <v>63.8</v>
      </c>
      <c r="E1560">
        <v>241</v>
      </c>
      <c r="F1560">
        <v>31</v>
      </c>
      <c r="G1560">
        <v>0.97</v>
      </c>
      <c r="H1560">
        <v>78.799671959999998</v>
      </c>
      <c r="I1560">
        <v>73</v>
      </c>
      <c r="J1560">
        <v>0</v>
      </c>
      <c r="K1560">
        <v>18.5</v>
      </c>
      <c r="L1560">
        <v>43</v>
      </c>
      <c r="M1560">
        <v>73</v>
      </c>
      <c r="N1560">
        <v>4.24</v>
      </c>
      <c r="O1560">
        <v>73</v>
      </c>
      <c r="P1560">
        <v>0.4</v>
      </c>
      <c r="Q1560">
        <v>454.96346399999999</v>
      </c>
      <c r="R1560">
        <v>21743949</v>
      </c>
      <c r="S1560">
        <v>7.5</v>
      </c>
      <c r="T1560">
        <v>7.4</v>
      </c>
      <c r="U1560">
        <v>0.504</v>
      </c>
      <c r="V1560">
        <v>10.199999999999999</v>
      </c>
      <c r="W1560" t="e">
        <f ca="1">Data_Completeness(LifeExpectancyData[[#This Row],[Life expectancy]:[Schooling]])</f>
        <v>#NAME?</v>
      </c>
    </row>
    <row r="1561" spans="1:23" x14ac:dyDescent="0.25">
      <c r="A1561" t="s">
        <v>743</v>
      </c>
      <c r="B1561">
        <v>2010</v>
      </c>
      <c r="C1561" t="s">
        <v>643</v>
      </c>
      <c r="D1561">
        <v>63.3</v>
      </c>
      <c r="E1561">
        <v>248</v>
      </c>
      <c r="F1561">
        <v>32</v>
      </c>
      <c r="G1561">
        <v>1.03</v>
      </c>
      <c r="H1561">
        <v>76.604421689999995</v>
      </c>
      <c r="I1561">
        <v>7</v>
      </c>
      <c r="J1561">
        <v>1</v>
      </c>
      <c r="K1561">
        <v>18</v>
      </c>
      <c r="L1561">
        <v>45</v>
      </c>
      <c r="M1561">
        <v>7</v>
      </c>
      <c r="N1561">
        <v>4.8600000000000003</v>
      </c>
      <c r="O1561">
        <v>7</v>
      </c>
      <c r="P1561">
        <v>0.5</v>
      </c>
      <c r="Q1561">
        <v>412.73934100000002</v>
      </c>
      <c r="R1561">
        <v>2115164</v>
      </c>
      <c r="S1561">
        <v>7.6</v>
      </c>
      <c r="T1561">
        <v>7.5</v>
      </c>
      <c r="U1561">
        <v>0.503</v>
      </c>
      <c r="V1561">
        <v>10.199999999999999</v>
      </c>
      <c r="W1561" t="e">
        <f ca="1">Data_Completeness(LifeExpectancyData[[#This Row],[Life expectancy]:[Schooling]])</f>
        <v>#NAME?</v>
      </c>
    </row>
    <row r="1562" spans="1:23" x14ac:dyDescent="0.25">
      <c r="A1562" t="s">
        <v>743</v>
      </c>
      <c r="B1562">
        <v>2009</v>
      </c>
      <c r="C1562" t="s">
        <v>643</v>
      </c>
      <c r="D1562">
        <v>62.8</v>
      </c>
      <c r="E1562">
        <v>254</v>
      </c>
      <c r="F1562">
        <v>33</v>
      </c>
      <c r="G1562">
        <v>0.91</v>
      </c>
      <c r="H1562">
        <v>71.166012030000005</v>
      </c>
      <c r="I1562">
        <v>77</v>
      </c>
      <c r="J1562">
        <v>0</v>
      </c>
      <c r="K1562">
        <v>17.600000000000001</v>
      </c>
      <c r="L1562">
        <v>47</v>
      </c>
      <c r="M1562">
        <v>76</v>
      </c>
      <c r="N1562">
        <v>4.7</v>
      </c>
      <c r="O1562">
        <v>77</v>
      </c>
      <c r="P1562">
        <v>0.5</v>
      </c>
      <c r="Q1562">
        <v>415.68932260000003</v>
      </c>
      <c r="R1562">
        <v>2569121</v>
      </c>
      <c r="S1562">
        <v>7.7</v>
      </c>
      <c r="T1562">
        <v>7.6</v>
      </c>
      <c r="U1562">
        <v>0.5</v>
      </c>
      <c r="V1562">
        <v>9.6999999999999993</v>
      </c>
      <c r="W1562" t="e">
        <f ca="1">Data_Completeness(LifeExpectancyData[[#This Row],[Life expectancy]:[Schooling]])</f>
        <v>#NAME?</v>
      </c>
    </row>
    <row r="1563" spans="1:23" x14ac:dyDescent="0.25">
      <c r="A1563" t="s">
        <v>743</v>
      </c>
      <c r="B1563">
        <v>2008</v>
      </c>
      <c r="C1563" t="s">
        <v>643</v>
      </c>
      <c r="D1563">
        <v>62.3</v>
      </c>
      <c r="E1563">
        <v>259</v>
      </c>
      <c r="F1563">
        <v>34</v>
      </c>
      <c r="G1563">
        <v>0.68</v>
      </c>
      <c r="H1563">
        <v>6.4487626149999997</v>
      </c>
      <c r="I1563">
        <v>77</v>
      </c>
      <c r="J1563">
        <v>3</v>
      </c>
      <c r="K1563">
        <v>17.100000000000001</v>
      </c>
      <c r="L1563">
        <v>49</v>
      </c>
      <c r="M1563">
        <v>77</v>
      </c>
      <c r="N1563">
        <v>4.5</v>
      </c>
      <c r="O1563">
        <v>77</v>
      </c>
      <c r="P1563">
        <v>0.5</v>
      </c>
      <c r="Q1563">
        <v>47.733254000000002</v>
      </c>
      <c r="R1563">
        <v>19996469</v>
      </c>
      <c r="S1563">
        <v>7.8</v>
      </c>
      <c r="T1563">
        <v>7.7</v>
      </c>
      <c r="U1563">
        <v>0.49099999999999999</v>
      </c>
      <c r="V1563">
        <v>9.4</v>
      </c>
      <c r="W1563" t="e">
        <f ca="1">Data_Completeness(LifeExpectancyData[[#This Row],[Life expectancy]:[Schooling]])</f>
        <v>#NAME?</v>
      </c>
    </row>
    <row r="1564" spans="1:23" x14ac:dyDescent="0.25">
      <c r="A1564" t="s">
        <v>743</v>
      </c>
      <c r="B1564">
        <v>2007</v>
      </c>
      <c r="C1564" t="s">
        <v>643</v>
      </c>
      <c r="D1564">
        <v>61.9</v>
      </c>
      <c r="E1564">
        <v>261</v>
      </c>
      <c r="F1564">
        <v>35</v>
      </c>
      <c r="G1564">
        <v>0.71</v>
      </c>
      <c r="H1564">
        <v>55.430344550000001</v>
      </c>
      <c r="I1564">
        <v>84</v>
      </c>
      <c r="J1564">
        <v>0</v>
      </c>
      <c r="K1564">
        <v>16.7</v>
      </c>
      <c r="L1564">
        <v>51</v>
      </c>
      <c r="M1564">
        <v>83</v>
      </c>
      <c r="N1564">
        <v>4.9800000000000004</v>
      </c>
      <c r="O1564">
        <v>84</v>
      </c>
      <c r="P1564">
        <v>0.6</v>
      </c>
      <c r="Q1564">
        <v>377.84829280000002</v>
      </c>
      <c r="R1564">
        <v>19433523</v>
      </c>
      <c r="S1564">
        <v>7.9</v>
      </c>
      <c r="T1564">
        <v>7.8</v>
      </c>
      <c r="U1564">
        <v>0.48299999999999998</v>
      </c>
      <c r="V1564">
        <v>9.1</v>
      </c>
      <c r="W1564" t="e">
        <f ca="1">Data_Completeness(LifeExpectancyData[[#This Row],[Life expectancy]:[Schooling]])</f>
        <v>#NAME?</v>
      </c>
    </row>
    <row r="1565" spans="1:23" x14ac:dyDescent="0.25">
      <c r="A1565" t="s">
        <v>743</v>
      </c>
      <c r="B1565">
        <v>2006</v>
      </c>
      <c r="C1565" t="s">
        <v>643</v>
      </c>
      <c r="D1565">
        <v>61.4</v>
      </c>
      <c r="E1565">
        <v>263</v>
      </c>
      <c r="F1565">
        <v>36</v>
      </c>
      <c r="G1565">
        <v>0.68</v>
      </c>
      <c r="H1565">
        <v>38.418703749999999</v>
      </c>
      <c r="I1565">
        <v>82</v>
      </c>
      <c r="J1565">
        <v>2</v>
      </c>
      <c r="K1565">
        <v>16.3</v>
      </c>
      <c r="L1565">
        <v>54</v>
      </c>
      <c r="M1565">
        <v>83</v>
      </c>
      <c r="N1565">
        <v>5.1100000000000003</v>
      </c>
      <c r="O1565">
        <v>85</v>
      </c>
      <c r="P1565">
        <v>0.6</v>
      </c>
      <c r="Q1565">
        <v>292.157443</v>
      </c>
      <c r="R1565">
        <v>1888268</v>
      </c>
      <c r="S1565">
        <v>8</v>
      </c>
      <c r="T1565">
        <v>7.9</v>
      </c>
      <c r="U1565">
        <v>0.47799999999999998</v>
      </c>
      <c r="V1565">
        <v>9</v>
      </c>
      <c r="W1565" t="e">
        <f ca="1">Data_Completeness(LifeExpectancyData[[#This Row],[Life expectancy]:[Schooling]])</f>
        <v>#NAME?</v>
      </c>
    </row>
    <row r="1566" spans="1:23" x14ac:dyDescent="0.25">
      <c r="A1566" t="s">
        <v>743</v>
      </c>
      <c r="B1566">
        <v>2005</v>
      </c>
      <c r="C1566" t="s">
        <v>643</v>
      </c>
      <c r="D1566">
        <v>69</v>
      </c>
      <c r="E1566">
        <v>265</v>
      </c>
      <c r="F1566">
        <v>37</v>
      </c>
      <c r="G1566">
        <v>0.72</v>
      </c>
      <c r="H1566">
        <v>33.747861980000003</v>
      </c>
      <c r="I1566">
        <v>81</v>
      </c>
      <c r="J1566">
        <v>0</v>
      </c>
      <c r="K1566">
        <v>15.8</v>
      </c>
      <c r="L1566">
        <v>56</v>
      </c>
      <c r="M1566">
        <v>8</v>
      </c>
      <c r="N1566">
        <v>5.3</v>
      </c>
      <c r="O1566">
        <v>85</v>
      </c>
      <c r="P1566">
        <v>0.6</v>
      </c>
      <c r="Q1566">
        <v>274.81972300000001</v>
      </c>
      <c r="R1566">
        <v>18336724</v>
      </c>
      <c r="S1566">
        <v>8.1</v>
      </c>
      <c r="T1566">
        <v>8</v>
      </c>
      <c r="U1566">
        <v>0.47299999999999998</v>
      </c>
      <c r="V1566">
        <v>8.9</v>
      </c>
      <c r="W1566" t="e">
        <f ca="1">Data_Completeness(LifeExpectancyData[[#This Row],[Life expectancy]:[Schooling]])</f>
        <v>#NAME?</v>
      </c>
    </row>
    <row r="1567" spans="1:23" x14ac:dyDescent="0.25">
      <c r="A1567" t="s">
        <v>743</v>
      </c>
      <c r="B1567">
        <v>2004</v>
      </c>
      <c r="C1567" t="s">
        <v>643</v>
      </c>
      <c r="D1567">
        <v>64</v>
      </c>
      <c r="E1567">
        <v>267</v>
      </c>
      <c r="F1567">
        <v>38</v>
      </c>
      <c r="G1567">
        <v>0.81</v>
      </c>
      <c r="H1567">
        <v>23.727963280000001</v>
      </c>
      <c r="I1567">
        <v>71</v>
      </c>
      <c r="J1567">
        <v>35558</v>
      </c>
      <c r="K1567">
        <v>15.4</v>
      </c>
      <c r="L1567">
        <v>58</v>
      </c>
      <c r="M1567">
        <v>74</v>
      </c>
      <c r="N1567">
        <v>4.8899999999999997</v>
      </c>
      <c r="O1567">
        <v>78</v>
      </c>
      <c r="P1567">
        <v>0.6</v>
      </c>
      <c r="Q1567">
        <v>245.12358760000001</v>
      </c>
      <c r="R1567">
        <v>1782997</v>
      </c>
      <c r="S1567">
        <v>8.1999999999999993</v>
      </c>
      <c r="T1567">
        <v>8.1</v>
      </c>
      <c r="U1567">
        <v>0.46600000000000003</v>
      </c>
      <c r="V1567">
        <v>8.6999999999999993</v>
      </c>
      <c r="W1567" t="e">
        <f ca="1">Data_Completeness(LifeExpectancyData[[#This Row],[Life expectancy]:[Schooling]])</f>
        <v>#NAME?</v>
      </c>
    </row>
    <row r="1568" spans="1:23" x14ac:dyDescent="0.25">
      <c r="A1568" t="s">
        <v>743</v>
      </c>
      <c r="B1568">
        <v>2003</v>
      </c>
      <c r="C1568" t="s">
        <v>643</v>
      </c>
      <c r="D1568">
        <v>59.9</v>
      </c>
      <c r="E1568">
        <v>268</v>
      </c>
      <c r="F1568">
        <v>40</v>
      </c>
      <c r="G1568">
        <v>0.93</v>
      </c>
      <c r="H1568">
        <v>37.128947869999998</v>
      </c>
      <c r="I1568">
        <v>61</v>
      </c>
      <c r="J1568">
        <v>62233</v>
      </c>
      <c r="K1568">
        <v>15</v>
      </c>
      <c r="L1568">
        <v>60</v>
      </c>
      <c r="M1568">
        <v>65</v>
      </c>
      <c r="N1568">
        <v>4.8099999999999996</v>
      </c>
      <c r="O1568">
        <v>66</v>
      </c>
      <c r="P1568">
        <v>0.7</v>
      </c>
      <c r="Q1568">
        <v>316.79989649999999</v>
      </c>
      <c r="R1568">
        <v>17279141</v>
      </c>
      <c r="S1568">
        <v>8.3000000000000007</v>
      </c>
      <c r="T1568">
        <v>8.3000000000000007</v>
      </c>
      <c r="U1568">
        <v>0.45700000000000002</v>
      </c>
      <c r="V1568">
        <v>8.5</v>
      </c>
      <c r="W1568" t="e">
        <f ca="1">Data_Completeness(LifeExpectancyData[[#This Row],[Life expectancy]:[Schooling]])</f>
        <v>#NAME?</v>
      </c>
    </row>
    <row r="1569" spans="1:23" x14ac:dyDescent="0.25">
      <c r="A1569" t="s">
        <v>743</v>
      </c>
      <c r="B1569">
        <v>2002</v>
      </c>
      <c r="C1569" t="s">
        <v>643</v>
      </c>
      <c r="D1569">
        <v>59.3</v>
      </c>
      <c r="E1569">
        <v>271</v>
      </c>
      <c r="F1569">
        <v>41</v>
      </c>
      <c r="G1569">
        <v>0.9</v>
      </c>
      <c r="H1569">
        <v>47.526213800000001</v>
      </c>
      <c r="I1569">
        <v>51</v>
      </c>
      <c r="J1569">
        <v>10795</v>
      </c>
      <c r="K1569">
        <v>14.7</v>
      </c>
      <c r="L1569">
        <v>63</v>
      </c>
      <c r="M1569">
        <v>61</v>
      </c>
      <c r="N1569">
        <v>5.29</v>
      </c>
      <c r="O1569">
        <v>62</v>
      </c>
      <c r="P1569">
        <v>0.7</v>
      </c>
      <c r="Q1569">
        <v>262.28594809999998</v>
      </c>
      <c r="R1569">
        <v>16765117</v>
      </c>
      <c r="S1569">
        <v>8.5</v>
      </c>
      <c r="T1569">
        <v>8.4</v>
      </c>
      <c r="U1569">
        <v>0.46200000000000002</v>
      </c>
      <c r="V1569">
        <v>8.3000000000000007</v>
      </c>
      <c r="W1569" t="e">
        <f ca="1">Data_Completeness(LifeExpectancyData[[#This Row],[Life expectancy]:[Schooling]])</f>
        <v>#NAME?</v>
      </c>
    </row>
    <row r="1570" spans="1:23" x14ac:dyDescent="0.25">
      <c r="A1570" t="s">
        <v>743</v>
      </c>
      <c r="B1570">
        <v>2001</v>
      </c>
      <c r="C1570" t="s">
        <v>643</v>
      </c>
      <c r="D1570">
        <v>58.7</v>
      </c>
      <c r="E1570">
        <v>276</v>
      </c>
      <c r="F1570">
        <v>42</v>
      </c>
      <c r="G1570">
        <v>1.05</v>
      </c>
      <c r="H1570">
        <v>42.563315850000002</v>
      </c>
      <c r="J1570">
        <v>9357</v>
      </c>
      <c r="K1570">
        <v>14.3</v>
      </c>
      <c r="L1570">
        <v>65</v>
      </c>
      <c r="M1570">
        <v>6</v>
      </c>
      <c r="N1570">
        <v>5.17</v>
      </c>
      <c r="O1570">
        <v>6</v>
      </c>
      <c r="P1570">
        <v>0.7</v>
      </c>
      <c r="Q1570">
        <v>278.55573199999998</v>
      </c>
      <c r="R1570">
        <v>1626932</v>
      </c>
      <c r="S1570">
        <v>8.6</v>
      </c>
      <c r="T1570">
        <v>8.5</v>
      </c>
      <c r="U1570">
        <v>0.45600000000000002</v>
      </c>
      <c r="V1570">
        <v>8.1999999999999993</v>
      </c>
      <c r="W1570" t="e">
        <f ca="1">Data_Completeness(LifeExpectancyData[[#This Row],[Life expectancy]:[Schooling]])</f>
        <v>#NAME?</v>
      </c>
    </row>
    <row r="1571" spans="1:23" x14ac:dyDescent="0.25">
      <c r="A1571" t="s">
        <v>743</v>
      </c>
      <c r="B1571">
        <v>2000</v>
      </c>
      <c r="C1571" t="s">
        <v>643</v>
      </c>
      <c r="D1571">
        <v>57.9</v>
      </c>
      <c r="E1571">
        <v>283</v>
      </c>
      <c r="F1571">
        <v>44</v>
      </c>
      <c r="G1571">
        <v>1.1599999999999999</v>
      </c>
      <c r="H1571">
        <v>35.661250559999999</v>
      </c>
      <c r="J1571">
        <v>35256</v>
      </c>
      <c r="K1571">
        <v>13.9</v>
      </c>
      <c r="L1571">
        <v>68</v>
      </c>
      <c r="M1571">
        <v>58</v>
      </c>
      <c r="N1571">
        <v>5.8</v>
      </c>
      <c r="O1571">
        <v>57</v>
      </c>
      <c r="P1571">
        <v>0.6</v>
      </c>
      <c r="Q1571">
        <v>245.93965900000001</v>
      </c>
      <c r="R1571">
        <v>1576686</v>
      </c>
      <c r="S1571">
        <v>8.6999999999999993</v>
      </c>
      <c r="T1571">
        <v>8.6</v>
      </c>
      <c r="U1571">
        <v>0</v>
      </c>
      <c r="V1571">
        <v>8</v>
      </c>
      <c r="W1571" t="e">
        <f ca="1">Data_Completeness(LifeExpectancyData[[#This Row],[Life expectancy]:[Schooling]])</f>
        <v>#NAME?</v>
      </c>
    </row>
    <row r="1572" spans="1:23" x14ac:dyDescent="0.25">
      <c r="A1572" t="s">
        <v>744</v>
      </c>
      <c r="B1572">
        <v>2015</v>
      </c>
      <c r="C1572" t="s">
        <v>643</v>
      </c>
      <c r="D1572">
        <v>58.3</v>
      </c>
      <c r="E1572">
        <v>365</v>
      </c>
      <c r="F1572">
        <v>26</v>
      </c>
      <c r="H1572">
        <v>0</v>
      </c>
      <c r="I1572">
        <v>88</v>
      </c>
      <c r="J1572">
        <v>0</v>
      </c>
      <c r="K1572">
        <v>19.600000000000001</v>
      </c>
      <c r="L1572">
        <v>38</v>
      </c>
      <c r="M1572">
        <v>88</v>
      </c>
      <c r="O1572">
        <v>88</v>
      </c>
      <c r="P1572">
        <v>4.8</v>
      </c>
      <c r="Q1572">
        <v>362.65754440000001</v>
      </c>
      <c r="R1572">
        <v>1757367</v>
      </c>
      <c r="S1572">
        <v>6.4</v>
      </c>
      <c r="T1572">
        <v>6.2</v>
      </c>
      <c r="U1572">
        <v>0.47299999999999998</v>
      </c>
      <c r="V1572">
        <v>10.8</v>
      </c>
      <c r="W1572" t="e">
        <f ca="1">Data_Completeness(LifeExpectancyData[[#This Row],[Life expectancy]:[Schooling]])</f>
        <v>#NAME?</v>
      </c>
    </row>
    <row r="1573" spans="1:23" x14ac:dyDescent="0.25">
      <c r="A1573" t="s">
        <v>744</v>
      </c>
      <c r="B1573">
        <v>2014</v>
      </c>
      <c r="C1573" t="s">
        <v>643</v>
      </c>
      <c r="D1573">
        <v>57.6</v>
      </c>
      <c r="E1573">
        <v>377</v>
      </c>
      <c r="F1573">
        <v>27</v>
      </c>
      <c r="G1573">
        <v>0.01</v>
      </c>
      <c r="H1573">
        <v>59.487448929999999</v>
      </c>
      <c r="I1573">
        <v>91</v>
      </c>
      <c r="J1573">
        <v>3</v>
      </c>
      <c r="K1573">
        <v>19.2</v>
      </c>
      <c r="L1573">
        <v>40</v>
      </c>
      <c r="M1573">
        <v>87</v>
      </c>
      <c r="N1573">
        <v>11.38</v>
      </c>
      <c r="O1573">
        <v>91</v>
      </c>
      <c r="P1573">
        <v>5.0999999999999996</v>
      </c>
      <c r="Q1573">
        <v>354.72539610000001</v>
      </c>
      <c r="R1573">
        <v>1768838</v>
      </c>
      <c r="S1573">
        <v>6.5</v>
      </c>
      <c r="T1573">
        <v>6.3</v>
      </c>
      <c r="U1573">
        <v>0.46600000000000003</v>
      </c>
      <c r="V1573">
        <v>10.7</v>
      </c>
      <c r="W1573" t="e">
        <f ca="1">Data_Completeness(LifeExpectancyData[[#This Row],[Life expectancy]:[Schooling]])</f>
        <v>#NAME?</v>
      </c>
    </row>
    <row r="1574" spans="1:23" x14ac:dyDescent="0.25">
      <c r="A1574" t="s">
        <v>744</v>
      </c>
      <c r="B1574">
        <v>2013</v>
      </c>
      <c r="C1574" t="s">
        <v>643</v>
      </c>
      <c r="D1574">
        <v>56.7</v>
      </c>
      <c r="E1574">
        <v>394</v>
      </c>
      <c r="F1574">
        <v>29</v>
      </c>
      <c r="G1574">
        <v>0.01</v>
      </c>
      <c r="H1574">
        <v>55.831076250000002</v>
      </c>
      <c r="I1574">
        <v>89</v>
      </c>
      <c r="J1574">
        <v>1</v>
      </c>
      <c r="K1574">
        <v>18.8</v>
      </c>
      <c r="L1574">
        <v>42</v>
      </c>
      <c r="M1574">
        <v>89</v>
      </c>
      <c r="N1574">
        <v>1.96</v>
      </c>
      <c r="O1574">
        <v>89</v>
      </c>
      <c r="P1574">
        <v>6.3</v>
      </c>
      <c r="Q1574">
        <v>332.92233900000002</v>
      </c>
      <c r="R1574">
        <v>16577147</v>
      </c>
      <c r="S1574">
        <v>6.5</v>
      </c>
      <c r="T1574">
        <v>6.4</v>
      </c>
      <c r="U1574">
        <v>0.45900000000000002</v>
      </c>
      <c r="V1574">
        <v>10.7</v>
      </c>
      <c r="W1574" t="e">
        <f ca="1">Data_Completeness(LifeExpectancyData[[#This Row],[Life expectancy]:[Schooling]])</f>
        <v>#NAME?</v>
      </c>
    </row>
    <row r="1575" spans="1:23" x14ac:dyDescent="0.25">
      <c r="A1575" t="s">
        <v>744</v>
      </c>
      <c r="B1575">
        <v>2012</v>
      </c>
      <c r="C1575" t="s">
        <v>643</v>
      </c>
      <c r="D1575">
        <v>55.3</v>
      </c>
      <c r="E1575">
        <v>42</v>
      </c>
      <c r="F1575">
        <v>31</v>
      </c>
      <c r="G1575">
        <v>0.01</v>
      </c>
      <c r="H1575">
        <v>82.768659220000004</v>
      </c>
      <c r="I1575">
        <v>96</v>
      </c>
      <c r="J1575">
        <v>11</v>
      </c>
      <c r="K1575">
        <v>18.399999999999999</v>
      </c>
      <c r="L1575">
        <v>46</v>
      </c>
      <c r="M1575">
        <v>95</v>
      </c>
      <c r="N1575">
        <v>12.6</v>
      </c>
      <c r="O1575">
        <v>96</v>
      </c>
      <c r="P1575">
        <v>8.3000000000000007</v>
      </c>
      <c r="Q1575">
        <v>374.51882000000001</v>
      </c>
      <c r="R1575">
        <v>169735</v>
      </c>
      <c r="S1575">
        <v>6.6</v>
      </c>
      <c r="T1575">
        <v>6.5</v>
      </c>
      <c r="U1575">
        <v>0.45400000000000001</v>
      </c>
      <c r="V1575">
        <v>10.7</v>
      </c>
      <c r="W1575" t="e">
        <f ca="1">Data_Completeness(LifeExpectancyData[[#This Row],[Life expectancy]:[Schooling]])</f>
        <v>#NAME?</v>
      </c>
    </row>
    <row r="1576" spans="1:23" x14ac:dyDescent="0.25">
      <c r="A1576" t="s">
        <v>744</v>
      </c>
      <c r="B1576">
        <v>2011</v>
      </c>
      <c r="C1576" t="s">
        <v>643</v>
      </c>
      <c r="D1576">
        <v>54.1</v>
      </c>
      <c r="E1576">
        <v>441</v>
      </c>
      <c r="F1576">
        <v>32</v>
      </c>
      <c r="G1576">
        <v>1.23</v>
      </c>
      <c r="H1576">
        <v>13.77617463</v>
      </c>
      <c r="I1576">
        <v>97</v>
      </c>
      <c r="J1576">
        <v>26</v>
      </c>
      <c r="K1576">
        <v>18</v>
      </c>
      <c r="L1576">
        <v>50</v>
      </c>
      <c r="M1576">
        <v>97</v>
      </c>
      <c r="N1576">
        <v>11.67</v>
      </c>
      <c r="O1576">
        <v>97</v>
      </c>
      <c r="P1576">
        <v>11.2</v>
      </c>
      <c r="Q1576">
        <v>512.125451</v>
      </c>
      <c r="R1576">
        <v>15627618</v>
      </c>
      <c r="S1576">
        <v>6.7</v>
      </c>
      <c r="T1576">
        <v>6.6</v>
      </c>
      <c r="U1576">
        <v>0.44400000000000001</v>
      </c>
      <c r="V1576">
        <v>10.6</v>
      </c>
      <c r="W1576" t="e">
        <f ca="1">Data_Completeness(LifeExpectancyData[[#This Row],[Life expectancy]:[Schooling]])</f>
        <v>#NAME?</v>
      </c>
    </row>
    <row r="1577" spans="1:23" x14ac:dyDescent="0.25">
      <c r="A1577" t="s">
        <v>744</v>
      </c>
      <c r="B1577">
        <v>2010</v>
      </c>
      <c r="C1577" t="s">
        <v>643</v>
      </c>
      <c r="D1577">
        <v>52.9</v>
      </c>
      <c r="E1577">
        <v>462</v>
      </c>
      <c r="F1577">
        <v>35</v>
      </c>
      <c r="G1577">
        <v>1.08</v>
      </c>
      <c r="H1577">
        <v>9.7280052969999993</v>
      </c>
      <c r="I1577">
        <v>93</v>
      </c>
      <c r="J1577">
        <v>118712</v>
      </c>
      <c r="K1577">
        <v>17.600000000000001</v>
      </c>
      <c r="L1577">
        <v>54</v>
      </c>
      <c r="M1577">
        <v>86</v>
      </c>
      <c r="N1577">
        <v>1.5</v>
      </c>
      <c r="O1577">
        <v>93</v>
      </c>
      <c r="P1577">
        <v>13.7</v>
      </c>
      <c r="Q1577">
        <v>458.86817439999999</v>
      </c>
      <c r="R1577">
        <v>1516795</v>
      </c>
      <c r="S1577">
        <v>6.8</v>
      </c>
      <c r="T1577">
        <v>6.7</v>
      </c>
      <c r="U1577">
        <v>0.43</v>
      </c>
      <c r="V1577">
        <v>10.199999999999999</v>
      </c>
      <c r="W1577" t="e">
        <f ca="1">Data_Completeness(LifeExpectancyData[[#This Row],[Life expectancy]:[Schooling]])</f>
        <v>#NAME?</v>
      </c>
    </row>
    <row r="1578" spans="1:23" x14ac:dyDescent="0.25">
      <c r="A1578" t="s">
        <v>744</v>
      </c>
      <c r="B1578">
        <v>2009</v>
      </c>
      <c r="C1578" t="s">
        <v>643</v>
      </c>
      <c r="D1578">
        <v>51.5</v>
      </c>
      <c r="E1578">
        <v>491</v>
      </c>
      <c r="F1578">
        <v>36</v>
      </c>
      <c r="G1578">
        <v>1.1599999999999999</v>
      </c>
      <c r="H1578">
        <v>7.9150712480000003</v>
      </c>
      <c r="I1578">
        <v>93</v>
      </c>
      <c r="J1578">
        <v>21</v>
      </c>
      <c r="K1578">
        <v>17.3</v>
      </c>
      <c r="L1578">
        <v>56</v>
      </c>
      <c r="M1578">
        <v>93</v>
      </c>
      <c r="N1578">
        <v>1.18</v>
      </c>
      <c r="O1578">
        <v>93</v>
      </c>
      <c r="P1578">
        <v>14.9</v>
      </c>
      <c r="Q1578">
        <v>42.737965699999997</v>
      </c>
      <c r="R1578">
        <v>1471462</v>
      </c>
      <c r="S1578">
        <v>6.9</v>
      </c>
      <c r="T1578">
        <v>6.8</v>
      </c>
      <c r="U1578">
        <v>0.41499999999999998</v>
      </c>
      <c r="V1578">
        <v>9.9</v>
      </c>
      <c r="W1578" t="e">
        <f ca="1">Data_Completeness(LifeExpectancyData[[#This Row],[Life expectancy]:[Schooling]])</f>
        <v>#NAME?</v>
      </c>
    </row>
    <row r="1579" spans="1:23" x14ac:dyDescent="0.25">
      <c r="A1579" t="s">
        <v>744</v>
      </c>
      <c r="B1579">
        <v>2008</v>
      </c>
      <c r="C1579" t="s">
        <v>643</v>
      </c>
      <c r="D1579">
        <v>50</v>
      </c>
      <c r="E1579">
        <v>525</v>
      </c>
      <c r="F1579">
        <v>36</v>
      </c>
      <c r="G1579">
        <v>1.27</v>
      </c>
      <c r="H1579">
        <v>74.344829989999994</v>
      </c>
      <c r="I1579">
        <v>91</v>
      </c>
      <c r="J1579">
        <v>20</v>
      </c>
      <c r="K1579">
        <v>16.899999999999999</v>
      </c>
      <c r="L1579">
        <v>58</v>
      </c>
      <c r="M1579">
        <v>92</v>
      </c>
      <c r="N1579">
        <v>1.7</v>
      </c>
      <c r="O1579">
        <v>91</v>
      </c>
      <c r="P1579">
        <v>16.899999999999999</v>
      </c>
      <c r="Q1579">
        <v>372.84267799999998</v>
      </c>
      <c r="R1579">
        <v>14271234</v>
      </c>
      <c r="S1579">
        <v>7</v>
      </c>
      <c r="T1579">
        <v>6.9</v>
      </c>
      <c r="U1579">
        <v>0.4</v>
      </c>
      <c r="V1579">
        <v>9.6</v>
      </c>
      <c r="W1579" t="e">
        <f ca="1">Data_Completeness(LifeExpectancyData[[#This Row],[Life expectancy]:[Schooling]])</f>
        <v>#NAME?</v>
      </c>
    </row>
    <row r="1580" spans="1:23" x14ac:dyDescent="0.25">
      <c r="A1580" t="s">
        <v>744</v>
      </c>
      <c r="B1580">
        <v>2007</v>
      </c>
      <c r="C1580" t="s">
        <v>643</v>
      </c>
      <c r="D1580">
        <v>48.5</v>
      </c>
      <c r="E1580">
        <v>559</v>
      </c>
      <c r="F1580">
        <v>37</v>
      </c>
      <c r="G1580">
        <v>1.18</v>
      </c>
      <c r="H1580">
        <v>4.269511381</v>
      </c>
      <c r="I1580">
        <v>87</v>
      </c>
      <c r="J1580">
        <v>143</v>
      </c>
      <c r="K1580">
        <v>16.600000000000001</v>
      </c>
      <c r="L1580">
        <v>59</v>
      </c>
      <c r="M1580">
        <v>88</v>
      </c>
      <c r="N1580">
        <v>9.31</v>
      </c>
      <c r="O1580">
        <v>87</v>
      </c>
      <c r="P1580">
        <v>19.3</v>
      </c>
      <c r="Q1580">
        <v>32.222727399999997</v>
      </c>
      <c r="R1580">
        <v>1384969</v>
      </c>
      <c r="S1580">
        <v>7.1</v>
      </c>
      <c r="T1580">
        <v>7</v>
      </c>
      <c r="U1580">
        <v>0.38700000000000001</v>
      </c>
      <c r="V1580">
        <v>9.6999999999999993</v>
      </c>
      <c r="W1580" t="e">
        <f ca="1">Data_Completeness(LifeExpectancyData[[#This Row],[Life expectancy]:[Schooling]])</f>
        <v>#NAME?</v>
      </c>
    </row>
    <row r="1581" spans="1:23" x14ac:dyDescent="0.25">
      <c r="A1581" t="s">
        <v>744</v>
      </c>
      <c r="B1581">
        <v>2006</v>
      </c>
      <c r="C1581" t="s">
        <v>643</v>
      </c>
      <c r="D1581">
        <v>47.1</v>
      </c>
      <c r="E1581">
        <v>587</v>
      </c>
      <c r="F1581">
        <v>38</v>
      </c>
      <c r="G1581">
        <v>1.18</v>
      </c>
      <c r="H1581">
        <v>6.8470337849999998</v>
      </c>
      <c r="I1581">
        <v>99</v>
      </c>
      <c r="J1581">
        <v>1</v>
      </c>
      <c r="K1581">
        <v>16.2</v>
      </c>
      <c r="L1581">
        <v>61</v>
      </c>
      <c r="M1581">
        <v>99</v>
      </c>
      <c r="N1581">
        <v>8.99</v>
      </c>
      <c r="O1581">
        <v>99</v>
      </c>
      <c r="P1581">
        <v>21.1</v>
      </c>
      <c r="Q1581">
        <v>297.6971211</v>
      </c>
      <c r="R1581">
        <v>13429262</v>
      </c>
      <c r="S1581">
        <v>7.3</v>
      </c>
      <c r="T1581">
        <v>7.1</v>
      </c>
      <c r="U1581">
        <v>0.377</v>
      </c>
      <c r="V1581">
        <v>9.6</v>
      </c>
      <c r="W1581" t="e">
        <f ca="1">Data_Completeness(LifeExpectancyData[[#This Row],[Life expectancy]:[Schooling]])</f>
        <v>#NAME?</v>
      </c>
    </row>
    <row r="1582" spans="1:23" x14ac:dyDescent="0.25">
      <c r="A1582" t="s">
        <v>744</v>
      </c>
      <c r="B1582">
        <v>2005</v>
      </c>
      <c r="C1582" t="s">
        <v>643</v>
      </c>
      <c r="D1582">
        <v>46</v>
      </c>
      <c r="E1582">
        <v>66</v>
      </c>
      <c r="F1582">
        <v>39</v>
      </c>
      <c r="G1582">
        <v>1.04</v>
      </c>
      <c r="H1582">
        <v>5.6706401020000001</v>
      </c>
      <c r="I1582">
        <v>93</v>
      </c>
      <c r="J1582">
        <v>184</v>
      </c>
      <c r="K1582">
        <v>15.9</v>
      </c>
      <c r="L1582">
        <v>62</v>
      </c>
      <c r="M1582">
        <v>94</v>
      </c>
      <c r="N1582">
        <v>8.1999999999999993</v>
      </c>
      <c r="O1582">
        <v>93</v>
      </c>
      <c r="P1582">
        <v>22.4</v>
      </c>
      <c r="Q1582">
        <v>28.3673842</v>
      </c>
      <c r="R1582">
        <v>1339711</v>
      </c>
      <c r="S1582">
        <v>7.4</v>
      </c>
      <c r="T1582">
        <v>7.2</v>
      </c>
      <c r="U1582">
        <v>0.371</v>
      </c>
      <c r="V1582">
        <v>9.6999999999999993</v>
      </c>
      <c r="W1582" t="e">
        <f ca="1">Data_Completeness(LifeExpectancyData[[#This Row],[Life expectancy]:[Schooling]])</f>
        <v>#NAME?</v>
      </c>
    </row>
    <row r="1583" spans="1:23" x14ac:dyDescent="0.25">
      <c r="A1583" t="s">
        <v>744</v>
      </c>
      <c r="B1583">
        <v>2004</v>
      </c>
      <c r="C1583" t="s">
        <v>643</v>
      </c>
      <c r="D1583">
        <v>45.1</v>
      </c>
      <c r="E1583">
        <v>615</v>
      </c>
      <c r="F1583">
        <v>40</v>
      </c>
      <c r="G1583">
        <v>1.1100000000000001</v>
      </c>
      <c r="H1583">
        <v>58.135833429999998</v>
      </c>
      <c r="I1583">
        <v>89</v>
      </c>
      <c r="J1583">
        <v>1116</v>
      </c>
      <c r="K1583">
        <v>15.5</v>
      </c>
      <c r="L1583">
        <v>65</v>
      </c>
      <c r="M1583">
        <v>94</v>
      </c>
      <c r="N1583">
        <v>7.82</v>
      </c>
      <c r="O1583">
        <v>89</v>
      </c>
      <c r="P1583">
        <v>23.4</v>
      </c>
      <c r="Q1583">
        <v>274.2256294</v>
      </c>
      <c r="R1583">
        <v>1267638</v>
      </c>
      <c r="S1583">
        <v>7.5</v>
      </c>
      <c r="T1583">
        <v>7.4</v>
      </c>
      <c r="U1583">
        <v>0.36599999999999999</v>
      </c>
      <c r="V1583">
        <v>10</v>
      </c>
      <c r="W1583" t="e">
        <f ca="1">Data_Completeness(LifeExpectancyData[[#This Row],[Life expectancy]:[Schooling]])</f>
        <v>#NAME?</v>
      </c>
    </row>
    <row r="1584" spans="1:23" x14ac:dyDescent="0.25">
      <c r="A1584" t="s">
        <v>744</v>
      </c>
      <c r="B1584">
        <v>2003</v>
      </c>
      <c r="C1584" t="s">
        <v>643</v>
      </c>
      <c r="D1584">
        <v>44.6</v>
      </c>
      <c r="E1584">
        <v>613</v>
      </c>
      <c r="F1584">
        <v>43</v>
      </c>
      <c r="G1584">
        <v>1.08</v>
      </c>
      <c r="H1584">
        <v>4.3753160940000004</v>
      </c>
      <c r="I1584">
        <v>84</v>
      </c>
      <c r="J1584">
        <v>167</v>
      </c>
      <c r="K1584">
        <v>15.2</v>
      </c>
      <c r="L1584">
        <v>70</v>
      </c>
      <c r="M1584">
        <v>85</v>
      </c>
      <c r="N1584">
        <v>6.35</v>
      </c>
      <c r="O1584">
        <v>84</v>
      </c>
      <c r="P1584">
        <v>24.2</v>
      </c>
      <c r="Q1584">
        <v>26.152517</v>
      </c>
      <c r="R1584">
        <v>12336687</v>
      </c>
      <c r="S1584">
        <v>7.6</v>
      </c>
      <c r="T1584">
        <v>7.5</v>
      </c>
      <c r="U1584">
        <v>0.36199999999999999</v>
      </c>
      <c r="V1584">
        <v>10.3</v>
      </c>
      <c r="W1584" t="e">
        <f ca="1">Data_Completeness(LifeExpectancyData[[#This Row],[Life expectancy]:[Schooling]])</f>
        <v>#NAME?</v>
      </c>
    </row>
    <row r="1585" spans="1:23" x14ac:dyDescent="0.25">
      <c r="A1585" t="s">
        <v>744</v>
      </c>
      <c r="B1585">
        <v>2002</v>
      </c>
      <c r="C1585" t="s">
        <v>643</v>
      </c>
      <c r="D1585">
        <v>44</v>
      </c>
      <c r="E1585">
        <v>67</v>
      </c>
      <c r="F1585">
        <v>46</v>
      </c>
      <c r="G1585">
        <v>1.1000000000000001</v>
      </c>
      <c r="H1585">
        <v>3.8853947419999999</v>
      </c>
      <c r="I1585">
        <v>64</v>
      </c>
      <c r="J1585">
        <v>92</v>
      </c>
      <c r="K1585">
        <v>14.8</v>
      </c>
      <c r="L1585">
        <v>75</v>
      </c>
      <c r="M1585">
        <v>79</v>
      </c>
      <c r="N1585">
        <v>4.82</v>
      </c>
      <c r="O1585">
        <v>64</v>
      </c>
      <c r="P1585">
        <v>24.7</v>
      </c>
      <c r="Q1585">
        <v>29.979897699999999</v>
      </c>
      <c r="R1585">
        <v>1213711</v>
      </c>
      <c r="S1585">
        <v>7.7</v>
      </c>
      <c r="T1585">
        <v>7.6</v>
      </c>
      <c r="U1585">
        <v>0.38800000000000001</v>
      </c>
      <c r="V1585">
        <v>10.4</v>
      </c>
      <c r="W1585" t="e">
        <f ca="1">Data_Completeness(LifeExpectancyData[[#This Row],[Life expectancy]:[Schooling]])</f>
        <v>#NAME?</v>
      </c>
    </row>
    <row r="1586" spans="1:23" x14ac:dyDescent="0.25">
      <c r="A1586" t="s">
        <v>744</v>
      </c>
      <c r="B1586">
        <v>2001</v>
      </c>
      <c r="C1586" t="s">
        <v>643</v>
      </c>
      <c r="D1586">
        <v>43.5</v>
      </c>
      <c r="E1586">
        <v>599</v>
      </c>
      <c r="F1586">
        <v>48</v>
      </c>
      <c r="G1586">
        <v>1.1499999999999999</v>
      </c>
      <c r="H1586">
        <v>12.79760626</v>
      </c>
      <c r="J1586">
        <v>150</v>
      </c>
      <c r="K1586">
        <v>14.4</v>
      </c>
      <c r="L1586">
        <v>80</v>
      </c>
      <c r="M1586">
        <v>86</v>
      </c>
      <c r="N1586">
        <v>5.7</v>
      </c>
      <c r="O1586">
        <v>9</v>
      </c>
      <c r="P1586">
        <v>25.1</v>
      </c>
      <c r="Q1586">
        <v>146.76153969999999</v>
      </c>
      <c r="R1586">
        <v>11695863</v>
      </c>
      <c r="S1586">
        <v>7.9</v>
      </c>
      <c r="T1586">
        <v>7.7</v>
      </c>
      <c r="U1586">
        <v>0.38700000000000001</v>
      </c>
      <c r="V1586">
        <v>10.1</v>
      </c>
      <c r="W1586" t="e">
        <f ca="1">Data_Completeness(LifeExpectancyData[[#This Row],[Life expectancy]:[Schooling]])</f>
        <v>#NAME?</v>
      </c>
    </row>
    <row r="1587" spans="1:23" x14ac:dyDescent="0.25">
      <c r="A1587" t="s">
        <v>744</v>
      </c>
      <c r="B1587">
        <v>2000</v>
      </c>
      <c r="C1587" t="s">
        <v>643</v>
      </c>
      <c r="D1587">
        <v>43.1</v>
      </c>
      <c r="E1587">
        <v>588</v>
      </c>
      <c r="F1587">
        <v>51</v>
      </c>
      <c r="G1587">
        <v>1.18</v>
      </c>
      <c r="H1587">
        <v>13.76270195</v>
      </c>
      <c r="J1587">
        <v>304</v>
      </c>
      <c r="K1587">
        <v>14.1</v>
      </c>
      <c r="L1587">
        <v>84</v>
      </c>
      <c r="M1587">
        <v>73</v>
      </c>
      <c r="N1587">
        <v>6.7</v>
      </c>
      <c r="O1587">
        <v>75</v>
      </c>
      <c r="P1587">
        <v>25.5</v>
      </c>
      <c r="Q1587">
        <v>153.2594872</v>
      </c>
      <c r="R1587">
        <v>11376172</v>
      </c>
      <c r="S1587">
        <v>8</v>
      </c>
      <c r="T1587">
        <v>7.9</v>
      </c>
      <c r="U1587">
        <v>0.39100000000000001</v>
      </c>
      <c r="V1587">
        <v>10.7</v>
      </c>
      <c r="W1587" t="e">
        <f ca="1">Data_Completeness(LifeExpectancyData[[#This Row],[Life expectancy]:[Schooling]])</f>
        <v>#NAME?</v>
      </c>
    </row>
    <row r="1588" spans="1:23" x14ac:dyDescent="0.25">
      <c r="A1588" t="s">
        <v>745</v>
      </c>
      <c r="B1588">
        <v>2015</v>
      </c>
      <c r="C1588" t="s">
        <v>643</v>
      </c>
      <c r="D1588">
        <v>75</v>
      </c>
      <c r="E1588">
        <v>123</v>
      </c>
      <c r="F1588">
        <v>4</v>
      </c>
      <c r="H1588">
        <v>0</v>
      </c>
      <c r="I1588">
        <v>99</v>
      </c>
      <c r="J1588">
        <v>1318</v>
      </c>
      <c r="K1588">
        <v>4.5999999999999996</v>
      </c>
      <c r="L1588">
        <v>4</v>
      </c>
      <c r="M1588">
        <v>99</v>
      </c>
      <c r="O1588">
        <v>99</v>
      </c>
      <c r="P1588">
        <v>0.1</v>
      </c>
      <c r="Q1588">
        <v>9643.6446830000004</v>
      </c>
      <c r="R1588">
        <v>3723155</v>
      </c>
      <c r="S1588">
        <v>7.5</v>
      </c>
      <c r="T1588">
        <v>7.3</v>
      </c>
      <c r="U1588">
        <v>0.78700000000000003</v>
      </c>
      <c r="V1588">
        <v>13.1</v>
      </c>
      <c r="W1588" t="e">
        <f ca="1">Data_Completeness(LifeExpectancyData[[#This Row],[Life expectancy]:[Schooling]])</f>
        <v>#NAME?</v>
      </c>
    </row>
    <row r="1589" spans="1:23" x14ac:dyDescent="0.25">
      <c r="A1589" t="s">
        <v>745</v>
      </c>
      <c r="B1589">
        <v>2014</v>
      </c>
      <c r="C1589" t="s">
        <v>643</v>
      </c>
      <c r="D1589">
        <v>74.8</v>
      </c>
      <c r="E1589">
        <v>126</v>
      </c>
      <c r="F1589">
        <v>4</v>
      </c>
      <c r="G1589">
        <v>0.52</v>
      </c>
      <c r="H1589">
        <v>721.36554320000005</v>
      </c>
      <c r="I1589">
        <v>96</v>
      </c>
      <c r="J1589">
        <v>221</v>
      </c>
      <c r="K1589">
        <v>39.5</v>
      </c>
      <c r="L1589">
        <v>4</v>
      </c>
      <c r="M1589">
        <v>97</v>
      </c>
      <c r="N1589">
        <v>4.17</v>
      </c>
      <c r="O1589">
        <v>97</v>
      </c>
      <c r="P1589">
        <v>0.1</v>
      </c>
      <c r="Q1589">
        <v>11183.96191</v>
      </c>
      <c r="R1589">
        <v>322817</v>
      </c>
      <c r="S1589">
        <v>7.6</v>
      </c>
      <c r="T1589">
        <v>7.4</v>
      </c>
      <c r="U1589">
        <v>0.78300000000000003</v>
      </c>
      <c r="V1589">
        <v>13</v>
      </c>
      <c r="W1589" t="e">
        <f ca="1">Data_Completeness(LifeExpectancyData[[#This Row],[Life expectancy]:[Schooling]])</f>
        <v>#NAME?</v>
      </c>
    </row>
    <row r="1590" spans="1:23" x14ac:dyDescent="0.25">
      <c r="A1590" t="s">
        <v>745</v>
      </c>
      <c r="B1590">
        <v>2013</v>
      </c>
      <c r="C1590" t="s">
        <v>643</v>
      </c>
      <c r="D1590">
        <v>74.599999999999994</v>
      </c>
      <c r="E1590">
        <v>128</v>
      </c>
      <c r="F1590">
        <v>3</v>
      </c>
      <c r="G1590">
        <v>0.53</v>
      </c>
      <c r="H1590">
        <v>110.67797109999999</v>
      </c>
      <c r="I1590">
        <v>96</v>
      </c>
      <c r="J1590">
        <v>195</v>
      </c>
      <c r="K1590">
        <v>38.5</v>
      </c>
      <c r="L1590">
        <v>4</v>
      </c>
      <c r="M1590">
        <v>97</v>
      </c>
      <c r="N1590">
        <v>4.2</v>
      </c>
      <c r="O1590">
        <v>97</v>
      </c>
      <c r="P1590">
        <v>0.1</v>
      </c>
      <c r="Q1590">
        <v>1882.2784200000001</v>
      </c>
      <c r="R1590">
        <v>2976724</v>
      </c>
      <c r="S1590">
        <v>7.8</v>
      </c>
      <c r="T1590">
        <v>7.6</v>
      </c>
      <c r="U1590">
        <v>0.77900000000000003</v>
      </c>
      <c r="V1590">
        <v>12.9</v>
      </c>
      <c r="W1590" t="e">
        <f ca="1">Data_Completeness(LifeExpectancyData[[#This Row],[Life expectancy]:[Schooling]])</f>
        <v>#NAME?</v>
      </c>
    </row>
    <row r="1591" spans="1:23" x14ac:dyDescent="0.25">
      <c r="A1591" t="s">
        <v>745</v>
      </c>
      <c r="B1591">
        <v>2012</v>
      </c>
      <c r="C1591" t="s">
        <v>643</v>
      </c>
      <c r="D1591">
        <v>74.5</v>
      </c>
      <c r="E1591">
        <v>129</v>
      </c>
      <c r="F1591">
        <v>3</v>
      </c>
      <c r="G1591">
        <v>0.53</v>
      </c>
      <c r="H1591">
        <v>101.609245</v>
      </c>
      <c r="I1591">
        <v>97</v>
      </c>
      <c r="J1591">
        <v>1868</v>
      </c>
      <c r="K1591">
        <v>37.4</v>
      </c>
      <c r="L1591">
        <v>4</v>
      </c>
      <c r="M1591">
        <v>97</v>
      </c>
      <c r="N1591">
        <v>4.0999999999999996</v>
      </c>
      <c r="O1591">
        <v>97</v>
      </c>
      <c r="P1591">
        <v>0.1</v>
      </c>
      <c r="Q1591">
        <v>1779.49641</v>
      </c>
      <c r="R1591">
        <v>2917456</v>
      </c>
      <c r="S1591">
        <v>7.9</v>
      </c>
      <c r="T1591">
        <v>7.7</v>
      </c>
      <c r="U1591">
        <v>0.77600000000000002</v>
      </c>
      <c r="V1591">
        <v>12.9</v>
      </c>
      <c r="W1591" t="e">
        <f ca="1">Data_Completeness(LifeExpectancyData[[#This Row],[Life expectancy]:[Schooling]])</f>
        <v>#NAME?</v>
      </c>
    </row>
    <row r="1592" spans="1:23" x14ac:dyDescent="0.25">
      <c r="A1592" t="s">
        <v>745</v>
      </c>
      <c r="B1592">
        <v>2011</v>
      </c>
      <c r="C1592" t="s">
        <v>643</v>
      </c>
      <c r="D1592">
        <v>74.3</v>
      </c>
      <c r="E1592">
        <v>13</v>
      </c>
      <c r="F1592">
        <v>3</v>
      </c>
      <c r="G1592">
        <v>0.51</v>
      </c>
      <c r="H1592">
        <v>9.2300263200000003</v>
      </c>
      <c r="I1592">
        <v>96</v>
      </c>
      <c r="J1592">
        <v>1569</v>
      </c>
      <c r="K1592">
        <v>36.299999999999997</v>
      </c>
      <c r="L1592">
        <v>4</v>
      </c>
      <c r="M1592">
        <v>96</v>
      </c>
      <c r="N1592">
        <v>3.89</v>
      </c>
      <c r="O1592">
        <v>96</v>
      </c>
      <c r="P1592">
        <v>0.1</v>
      </c>
      <c r="Q1592">
        <v>145.12620000000001</v>
      </c>
      <c r="R1592">
        <v>28635128</v>
      </c>
      <c r="S1592">
        <v>8</v>
      </c>
      <c r="T1592">
        <v>7.8</v>
      </c>
      <c r="U1592">
        <v>0.77400000000000002</v>
      </c>
      <c r="V1592">
        <v>13</v>
      </c>
      <c r="W1592" t="e">
        <f ca="1">Data_Completeness(LifeExpectancyData[[#This Row],[Life expectancy]:[Schooling]])</f>
        <v>#NAME?</v>
      </c>
    </row>
    <row r="1593" spans="1:23" x14ac:dyDescent="0.25">
      <c r="A1593" t="s">
        <v>745</v>
      </c>
      <c r="B1593">
        <v>2010</v>
      </c>
      <c r="C1593" t="s">
        <v>643</v>
      </c>
      <c r="D1593">
        <v>74.099999999999994</v>
      </c>
      <c r="E1593">
        <v>131</v>
      </c>
      <c r="F1593">
        <v>3</v>
      </c>
      <c r="G1593">
        <v>0.49</v>
      </c>
      <c r="H1593">
        <v>65.566596619999999</v>
      </c>
      <c r="I1593">
        <v>96</v>
      </c>
      <c r="J1593">
        <v>73</v>
      </c>
      <c r="K1593">
        <v>35.299999999999997</v>
      </c>
      <c r="L1593">
        <v>4</v>
      </c>
      <c r="M1593">
        <v>96</v>
      </c>
      <c r="N1593">
        <v>3.99</v>
      </c>
      <c r="O1593">
        <v>96</v>
      </c>
      <c r="P1593">
        <v>0.1</v>
      </c>
      <c r="Q1593">
        <v>971.356987</v>
      </c>
      <c r="R1593">
        <v>28112289</v>
      </c>
      <c r="S1593">
        <v>8.1999999999999993</v>
      </c>
      <c r="T1593">
        <v>8</v>
      </c>
      <c r="U1593">
        <v>0.76400000000000001</v>
      </c>
      <c r="V1593">
        <v>12.8</v>
      </c>
      <c r="W1593" t="e">
        <f ca="1">Data_Completeness(LifeExpectancyData[[#This Row],[Life expectancy]:[Schooling]])</f>
        <v>#NAME?</v>
      </c>
    </row>
    <row r="1594" spans="1:23" x14ac:dyDescent="0.25">
      <c r="A1594" t="s">
        <v>745</v>
      </c>
      <c r="B1594">
        <v>2009</v>
      </c>
      <c r="C1594" t="s">
        <v>643</v>
      </c>
      <c r="D1594">
        <v>74</v>
      </c>
      <c r="E1594">
        <v>131</v>
      </c>
      <c r="F1594">
        <v>3</v>
      </c>
      <c r="G1594">
        <v>0.47</v>
      </c>
      <c r="H1594">
        <v>431.54524720000001</v>
      </c>
      <c r="I1594">
        <v>96</v>
      </c>
      <c r="J1594">
        <v>153</v>
      </c>
      <c r="K1594">
        <v>34.4</v>
      </c>
      <c r="L1594">
        <v>4</v>
      </c>
      <c r="M1594">
        <v>97</v>
      </c>
      <c r="N1594">
        <v>3.97</v>
      </c>
      <c r="O1594">
        <v>97</v>
      </c>
      <c r="P1594">
        <v>0.1</v>
      </c>
      <c r="Q1594">
        <v>7326.7444349999996</v>
      </c>
      <c r="R1594">
        <v>2765383</v>
      </c>
      <c r="S1594">
        <v>8.3000000000000007</v>
      </c>
      <c r="T1594">
        <v>8.1999999999999993</v>
      </c>
      <c r="U1594">
        <v>0.75600000000000001</v>
      </c>
      <c r="V1594">
        <v>12.6</v>
      </c>
      <c r="W1594" t="e">
        <f ca="1">Data_Completeness(LifeExpectancyData[[#This Row],[Life expectancy]:[Schooling]])</f>
        <v>#NAME?</v>
      </c>
    </row>
    <row r="1595" spans="1:23" x14ac:dyDescent="0.25">
      <c r="A1595" t="s">
        <v>745</v>
      </c>
      <c r="B1595">
        <v>2008</v>
      </c>
      <c r="C1595" t="s">
        <v>643</v>
      </c>
      <c r="D1595">
        <v>73.8</v>
      </c>
      <c r="E1595">
        <v>132</v>
      </c>
      <c r="F1595">
        <v>3</v>
      </c>
      <c r="G1595">
        <v>0.47</v>
      </c>
      <c r="H1595">
        <v>438.4519214</v>
      </c>
      <c r="I1595">
        <v>97</v>
      </c>
      <c r="J1595">
        <v>334</v>
      </c>
      <c r="K1595">
        <v>33.4</v>
      </c>
      <c r="L1595">
        <v>4</v>
      </c>
      <c r="M1595">
        <v>97</v>
      </c>
      <c r="N1595">
        <v>3.47</v>
      </c>
      <c r="O1595">
        <v>97</v>
      </c>
      <c r="P1595">
        <v>0.1</v>
      </c>
      <c r="Q1595">
        <v>8513.6295410000002</v>
      </c>
      <c r="R1595">
        <v>2711169</v>
      </c>
      <c r="S1595">
        <v>8.5</v>
      </c>
      <c r="T1595">
        <v>8.3000000000000007</v>
      </c>
      <c r="U1595">
        <v>0.747</v>
      </c>
      <c r="V1595">
        <v>12.5</v>
      </c>
      <c r="W1595" t="e">
        <f ca="1">Data_Completeness(LifeExpectancyData[[#This Row],[Life expectancy]:[Schooling]])</f>
        <v>#NAME?</v>
      </c>
    </row>
    <row r="1596" spans="1:23" x14ac:dyDescent="0.25">
      <c r="A1596" t="s">
        <v>745</v>
      </c>
      <c r="B1596">
        <v>2007</v>
      </c>
      <c r="C1596" t="s">
        <v>643</v>
      </c>
      <c r="D1596">
        <v>73.7</v>
      </c>
      <c r="E1596">
        <v>133</v>
      </c>
      <c r="F1596">
        <v>3</v>
      </c>
      <c r="G1596">
        <v>0.43</v>
      </c>
      <c r="H1596">
        <v>409.98125229999999</v>
      </c>
      <c r="I1596">
        <v>96</v>
      </c>
      <c r="J1596">
        <v>394</v>
      </c>
      <c r="K1596">
        <v>32.5</v>
      </c>
      <c r="L1596">
        <v>4</v>
      </c>
      <c r="M1596">
        <v>97</v>
      </c>
      <c r="N1596">
        <v>3.61</v>
      </c>
      <c r="O1596">
        <v>97</v>
      </c>
      <c r="P1596">
        <v>0.1</v>
      </c>
      <c r="Q1596">
        <v>7269.1711400000004</v>
      </c>
      <c r="R1596">
        <v>26625845</v>
      </c>
      <c r="S1596">
        <v>8.6999999999999993</v>
      </c>
      <c r="T1596">
        <v>8.5</v>
      </c>
      <c r="U1596">
        <v>0.73599999999999999</v>
      </c>
      <c r="V1596">
        <v>12.3</v>
      </c>
      <c r="W1596" t="e">
        <f ca="1">Data_Completeness(LifeExpectancyData[[#This Row],[Life expectancy]:[Schooling]])</f>
        <v>#NAME?</v>
      </c>
    </row>
    <row r="1597" spans="1:23" x14ac:dyDescent="0.25">
      <c r="A1597" t="s">
        <v>745</v>
      </c>
      <c r="B1597">
        <v>2006</v>
      </c>
      <c r="C1597" t="s">
        <v>643</v>
      </c>
      <c r="D1597">
        <v>73.599999999999994</v>
      </c>
      <c r="E1597">
        <v>134</v>
      </c>
      <c r="F1597">
        <v>3</v>
      </c>
      <c r="G1597">
        <v>0.42</v>
      </c>
      <c r="H1597">
        <v>365.91139779999997</v>
      </c>
      <c r="I1597">
        <v>95</v>
      </c>
      <c r="J1597">
        <v>564</v>
      </c>
      <c r="K1597">
        <v>31.6</v>
      </c>
      <c r="L1597">
        <v>4</v>
      </c>
      <c r="M1597">
        <v>95</v>
      </c>
      <c r="N1597">
        <v>3.65</v>
      </c>
      <c r="O1597">
        <v>95</v>
      </c>
      <c r="P1597">
        <v>0.1</v>
      </c>
      <c r="Q1597">
        <v>6222.9829550000004</v>
      </c>
      <c r="R1597">
        <v>26143566</v>
      </c>
      <c r="S1597">
        <v>8.8000000000000007</v>
      </c>
      <c r="T1597">
        <v>8.6</v>
      </c>
      <c r="U1597">
        <v>0.73199999999999998</v>
      </c>
      <c r="V1597">
        <v>12.7</v>
      </c>
      <c r="W1597" t="e">
        <f ca="1">Data_Completeness(LifeExpectancyData[[#This Row],[Life expectancy]:[Schooling]])</f>
        <v>#NAME?</v>
      </c>
    </row>
    <row r="1598" spans="1:23" x14ac:dyDescent="0.25">
      <c r="A1598" t="s">
        <v>745</v>
      </c>
      <c r="B1598">
        <v>2005</v>
      </c>
      <c r="C1598" t="s">
        <v>643</v>
      </c>
      <c r="D1598">
        <v>73.400000000000006</v>
      </c>
      <c r="E1598">
        <v>135</v>
      </c>
      <c r="F1598">
        <v>3</v>
      </c>
      <c r="G1598">
        <v>0.46</v>
      </c>
      <c r="H1598">
        <v>297.59138330000002</v>
      </c>
      <c r="I1598">
        <v>96</v>
      </c>
      <c r="J1598">
        <v>1407</v>
      </c>
      <c r="K1598">
        <v>3.7</v>
      </c>
      <c r="L1598">
        <v>4</v>
      </c>
      <c r="M1598">
        <v>96</v>
      </c>
      <c r="N1598">
        <v>3.29</v>
      </c>
      <c r="O1598">
        <v>96</v>
      </c>
      <c r="P1598">
        <v>0.1</v>
      </c>
      <c r="Q1598">
        <v>5593.8229950000004</v>
      </c>
      <c r="R1598">
        <v>25659393</v>
      </c>
      <c r="S1598">
        <v>9</v>
      </c>
      <c r="T1598">
        <v>8.8000000000000007</v>
      </c>
      <c r="U1598">
        <v>0.73399999999999999</v>
      </c>
      <c r="V1598">
        <v>12.9</v>
      </c>
      <c r="W1598" t="e">
        <f ca="1">Data_Completeness(LifeExpectancyData[[#This Row],[Life expectancy]:[Schooling]])</f>
        <v>#NAME?</v>
      </c>
    </row>
    <row r="1599" spans="1:23" x14ac:dyDescent="0.25">
      <c r="A1599" t="s">
        <v>745</v>
      </c>
      <c r="B1599">
        <v>2004</v>
      </c>
      <c r="C1599" t="s">
        <v>643</v>
      </c>
      <c r="D1599">
        <v>73.2</v>
      </c>
      <c r="E1599">
        <v>137</v>
      </c>
      <c r="F1599">
        <v>3</v>
      </c>
      <c r="G1599">
        <v>0.49</v>
      </c>
      <c r="H1599">
        <v>315.66393219999998</v>
      </c>
      <c r="I1599">
        <v>94</v>
      </c>
      <c r="J1599">
        <v>5729</v>
      </c>
      <c r="K1599">
        <v>29.8</v>
      </c>
      <c r="L1599">
        <v>4</v>
      </c>
      <c r="M1599">
        <v>95</v>
      </c>
      <c r="N1599">
        <v>3.74</v>
      </c>
      <c r="O1599">
        <v>95</v>
      </c>
      <c r="P1599">
        <v>0.1</v>
      </c>
      <c r="Q1599">
        <v>4955.4777430000004</v>
      </c>
      <c r="R1599">
        <v>2517419</v>
      </c>
      <c r="S1599">
        <v>9.1999999999999993</v>
      </c>
      <c r="T1599">
        <v>8.9</v>
      </c>
      <c r="U1599">
        <v>0.73099999999999998</v>
      </c>
      <c r="V1599">
        <v>12.7</v>
      </c>
      <c r="W1599" t="e">
        <f ca="1">Data_Completeness(LifeExpectancyData[[#This Row],[Life expectancy]:[Schooling]])</f>
        <v>#NAME?</v>
      </c>
    </row>
    <row r="1600" spans="1:23" x14ac:dyDescent="0.25">
      <c r="A1600" t="s">
        <v>745</v>
      </c>
      <c r="B1600">
        <v>2003</v>
      </c>
      <c r="C1600" t="s">
        <v>643</v>
      </c>
      <c r="D1600">
        <v>73.099999999999994</v>
      </c>
      <c r="E1600">
        <v>138</v>
      </c>
      <c r="F1600">
        <v>3</v>
      </c>
      <c r="G1600">
        <v>0.48</v>
      </c>
      <c r="H1600">
        <v>264.24961289999999</v>
      </c>
      <c r="I1600">
        <v>95</v>
      </c>
      <c r="J1600">
        <v>632</v>
      </c>
      <c r="K1600">
        <v>28.8</v>
      </c>
      <c r="L1600">
        <v>4</v>
      </c>
      <c r="M1600">
        <v>96</v>
      </c>
      <c r="N1600">
        <v>3.95</v>
      </c>
      <c r="O1600">
        <v>96</v>
      </c>
      <c r="P1600">
        <v>0.1</v>
      </c>
      <c r="Q1600">
        <v>4463.6758929999996</v>
      </c>
      <c r="R1600">
        <v>2468873</v>
      </c>
      <c r="S1600">
        <v>9.3000000000000007</v>
      </c>
      <c r="T1600">
        <v>9.1</v>
      </c>
      <c r="U1600">
        <v>0.72399999999999998</v>
      </c>
      <c r="V1600">
        <v>12.1</v>
      </c>
      <c r="W1600" t="e">
        <f ca="1">Data_Completeness(LifeExpectancyData[[#This Row],[Life expectancy]:[Schooling]])</f>
        <v>#NAME?</v>
      </c>
    </row>
    <row r="1601" spans="1:23" x14ac:dyDescent="0.25">
      <c r="A1601" t="s">
        <v>745</v>
      </c>
      <c r="B1601">
        <v>2002</v>
      </c>
      <c r="C1601" t="s">
        <v>643</v>
      </c>
      <c r="D1601">
        <v>72.900000000000006</v>
      </c>
      <c r="E1601">
        <v>14</v>
      </c>
      <c r="F1601">
        <v>4</v>
      </c>
      <c r="G1601">
        <v>0.49</v>
      </c>
      <c r="H1601">
        <v>216.70294809999999</v>
      </c>
      <c r="I1601">
        <v>95</v>
      </c>
      <c r="J1601">
        <v>408</v>
      </c>
      <c r="K1601">
        <v>27.9</v>
      </c>
      <c r="L1601">
        <v>4</v>
      </c>
      <c r="M1601">
        <v>94</v>
      </c>
      <c r="N1601">
        <v>3.4</v>
      </c>
      <c r="O1601">
        <v>94</v>
      </c>
      <c r="P1601">
        <v>0.1</v>
      </c>
      <c r="Q1601">
        <v>4167.3643869999996</v>
      </c>
      <c r="R1601">
        <v>24198811</v>
      </c>
      <c r="S1601">
        <v>9.5</v>
      </c>
      <c r="T1601">
        <v>9.3000000000000007</v>
      </c>
      <c r="U1601">
        <v>0.72299999999999998</v>
      </c>
      <c r="V1601">
        <v>12</v>
      </c>
      <c r="W1601" t="e">
        <f ca="1">Data_Completeness(LifeExpectancyData[[#This Row],[Life expectancy]:[Schooling]])</f>
        <v>#NAME?</v>
      </c>
    </row>
    <row r="1602" spans="1:23" x14ac:dyDescent="0.25">
      <c r="A1602" t="s">
        <v>745</v>
      </c>
      <c r="B1602">
        <v>2001</v>
      </c>
      <c r="C1602" t="s">
        <v>643</v>
      </c>
      <c r="D1602">
        <v>72.7</v>
      </c>
      <c r="E1602">
        <v>144</v>
      </c>
      <c r="F1602">
        <v>4</v>
      </c>
      <c r="G1602">
        <v>0.53</v>
      </c>
      <c r="H1602">
        <v>210.2417002</v>
      </c>
      <c r="I1602">
        <v>95</v>
      </c>
      <c r="J1602">
        <v>2198</v>
      </c>
      <c r="K1602">
        <v>27</v>
      </c>
      <c r="L1602">
        <v>5</v>
      </c>
      <c r="M1602">
        <v>95</v>
      </c>
      <c r="N1602">
        <v>3.4</v>
      </c>
      <c r="O1602">
        <v>96</v>
      </c>
      <c r="P1602">
        <v>0.1</v>
      </c>
      <c r="Q1602">
        <v>3915.11546</v>
      </c>
      <c r="R1602">
        <v>2369897</v>
      </c>
      <c r="S1602">
        <v>9.6999999999999993</v>
      </c>
      <c r="T1602">
        <v>9.4</v>
      </c>
      <c r="U1602">
        <v>0.72499999999999998</v>
      </c>
      <c r="V1602">
        <v>11.9</v>
      </c>
      <c r="W1602" t="e">
        <f ca="1">Data_Completeness(LifeExpectancyData[[#This Row],[Life expectancy]:[Schooling]])</f>
        <v>#NAME?</v>
      </c>
    </row>
    <row r="1603" spans="1:23" x14ac:dyDescent="0.25">
      <c r="A1603" t="s">
        <v>745</v>
      </c>
      <c r="B1603">
        <v>2000</v>
      </c>
      <c r="C1603" t="s">
        <v>643</v>
      </c>
      <c r="D1603">
        <v>72.400000000000006</v>
      </c>
      <c r="E1603">
        <v>149</v>
      </c>
      <c r="F1603">
        <v>4</v>
      </c>
      <c r="G1603">
        <v>0.54</v>
      </c>
      <c r="H1603">
        <v>23.371672279999999</v>
      </c>
      <c r="I1603">
        <v>97</v>
      </c>
      <c r="J1603">
        <v>6187</v>
      </c>
      <c r="K1603">
        <v>26</v>
      </c>
      <c r="L1603">
        <v>5</v>
      </c>
      <c r="M1603">
        <v>98</v>
      </c>
      <c r="N1603">
        <v>3.4</v>
      </c>
      <c r="O1603">
        <v>98</v>
      </c>
      <c r="P1603">
        <v>0.1</v>
      </c>
      <c r="Q1603">
        <v>445.17471</v>
      </c>
      <c r="R1603">
        <v>2318568</v>
      </c>
      <c r="S1603">
        <v>9.8000000000000007</v>
      </c>
      <c r="T1603">
        <v>9.6</v>
      </c>
      <c r="U1603">
        <v>0.71499999999999997</v>
      </c>
      <c r="V1603">
        <v>11.6</v>
      </c>
      <c r="W1603" t="e">
        <f ca="1">Data_Completeness(LifeExpectancyData[[#This Row],[Life expectancy]:[Schooling]])</f>
        <v>#NAME?</v>
      </c>
    </row>
    <row r="1604" spans="1:23" x14ac:dyDescent="0.25">
      <c r="A1604" t="s">
        <v>746</v>
      </c>
      <c r="B1604">
        <v>2015</v>
      </c>
      <c r="C1604" t="s">
        <v>643</v>
      </c>
      <c r="D1604">
        <v>78.5</v>
      </c>
      <c r="E1604">
        <v>61</v>
      </c>
      <c r="F1604">
        <v>0</v>
      </c>
      <c r="H1604">
        <v>0</v>
      </c>
      <c r="I1604">
        <v>99</v>
      </c>
      <c r="J1604">
        <v>0</v>
      </c>
      <c r="K1604">
        <v>27.4</v>
      </c>
      <c r="L1604">
        <v>0</v>
      </c>
      <c r="M1604">
        <v>99</v>
      </c>
      <c r="O1604">
        <v>99</v>
      </c>
      <c r="P1604">
        <v>0.1</v>
      </c>
      <c r="Q1604">
        <v>8395.7851979999996</v>
      </c>
      <c r="R1604">
        <v>49163</v>
      </c>
      <c r="S1604">
        <v>13.6</v>
      </c>
      <c r="T1604">
        <v>13.6</v>
      </c>
      <c r="U1604">
        <v>0.70099999999999996</v>
      </c>
      <c r="V1604">
        <v>12.7</v>
      </c>
      <c r="W1604" t="e">
        <f ca="1">Data_Completeness(LifeExpectancyData[[#This Row],[Life expectancy]:[Schooling]])</f>
        <v>#NAME?</v>
      </c>
    </row>
    <row r="1605" spans="1:23" x14ac:dyDescent="0.25">
      <c r="A1605" t="s">
        <v>746</v>
      </c>
      <c r="B1605">
        <v>2014</v>
      </c>
      <c r="C1605" t="s">
        <v>643</v>
      </c>
      <c r="D1605">
        <v>78.2</v>
      </c>
      <c r="E1605">
        <v>62</v>
      </c>
      <c r="F1605">
        <v>0</v>
      </c>
      <c r="G1605">
        <v>0.01</v>
      </c>
      <c r="H1605">
        <v>2051.748615</v>
      </c>
      <c r="I1605">
        <v>99</v>
      </c>
      <c r="J1605">
        <v>0</v>
      </c>
      <c r="K1605">
        <v>26.2</v>
      </c>
      <c r="L1605">
        <v>0</v>
      </c>
      <c r="M1605">
        <v>99</v>
      </c>
      <c r="N1605">
        <v>13.73</v>
      </c>
      <c r="O1605">
        <v>99</v>
      </c>
      <c r="P1605">
        <v>0.1</v>
      </c>
      <c r="Q1605">
        <v>7716.2415000000001</v>
      </c>
      <c r="R1605">
        <v>41</v>
      </c>
      <c r="S1605">
        <v>13.6</v>
      </c>
      <c r="T1605">
        <v>13.7</v>
      </c>
      <c r="U1605">
        <v>0.69299999999999995</v>
      </c>
      <c r="V1605">
        <v>12.7</v>
      </c>
      <c r="W1605" t="e">
        <f ca="1">Data_Completeness(LifeExpectancyData[[#This Row],[Life expectancy]:[Schooling]])</f>
        <v>#NAME?</v>
      </c>
    </row>
    <row r="1606" spans="1:23" x14ac:dyDescent="0.25">
      <c r="A1606" t="s">
        <v>746</v>
      </c>
      <c r="B1606">
        <v>2013</v>
      </c>
      <c r="C1606" t="s">
        <v>643</v>
      </c>
      <c r="D1606">
        <v>77.900000000000006</v>
      </c>
      <c r="E1606">
        <v>64</v>
      </c>
      <c r="F1606">
        <v>0</v>
      </c>
      <c r="G1606">
        <v>0.01</v>
      </c>
      <c r="H1606">
        <v>1626.5911860000001</v>
      </c>
      <c r="I1606">
        <v>99</v>
      </c>
      <c r="J1606">
        <v>0</v>
      </c>
      <c r="K1606">
        <v>25.1</v>
      </c>
      <c r="L1606">
        <v>0</v>
      </c>
      <c r="M1606">
        <v>99</v>
      </c>
      <c r="N1606">
        <v>11.16</v>
      </c>
      <c r="O1606">
        <v>99</v>
      </c>
      <c r="P1606">
        <v>0.1</v>
      </c>
      <c r="Q1606">
        <v>7112.3357500000002</v>
      </c>
      <c r="R1606">
        <v>393</v>
      </c>
      <c r="S1606">
        <v>13.7</v>
      </c>
      <c r="T1606">
        <v>13.8</v>
      </c>
      <c r="U1606">
        <v>0.68300000000000005</v>
      </c>
      <c r="V1606">
        <v>12.4</v>
      </c>
      <c r="W1606" t="e">
        <f ca="1">Data_Completeness(LifeExpectancyData[[#This Row],[Life expectancy]:[Schooling]])</f>
        <v>#NAME?</v>
      </c>
    </row>
    <row r="1607" spans="1:23" x14ac:dyDescent="0.25">
      <c r="A1607" t="s">
        <v>746</v>
      </c>
      <c r="B1607">
        <v>2012</v>
      </c>
      <c r="C1607" t="s">
        <v>643</v>
      </c>
      <c r="D1607">
        <v>77.599999999999994</v>
      </c>
      <c r="E1607">
        <v>65</v>
      </c>
      <c r="F1607">
        <v>0</v>
      </c>
      <c r="G1607">
        <v>0.01</v>
      </c>
      <c r="H1607">
        <v>1259.940376</v>
      </c>
      <c r="I1607">
        <v>99</v>
      </c>
      <c r="J1607">
        <v>0</v>
      </c>
      <c r="K1607">
        <v>24.1</v>
      </c>
      <c r="L1607">
        <v>0</v>
      </c>
      <c r="M1607">
        <v>99</v>
      </c>
      <c r="N1607">
        <v>9.16</v>
      </c>
      <c r="O1607">
        <v>99</v>
      </c>
      <c r="P1607">
        <v>0.1</v>
      </c>
      <c r="Q1607">
        <v>6541.7465000000002</v>
      </c>
      <c r="R1607">
        <v>385</v>
      </c>
      <c r="S1607">
        <v>13.8</v>
      </c>
      <c r="T1607">
        <v>13.9</v>
      </c>
      <c r="U1607">
        <v>0.67500000000000004</v>
      </c>
      <c r="V1607">
        <v>12.1</v>
      </c>
      <c r="W1607" t="e">
        <f ca="1">Data_Completeness(LifeExpectancyData[[#This Row],[Life expectancy]:[Schooling]])</f>
        <v>#NAME?</v>
      </c>
    </row>
    <row r="1608" spans="1:23" x14ac:dyDescent="0.25">
      <c r="A1608" t="s">
        <v>746</v>
      </c>
      <c r="B1608">
        <v>2011</v>
      </c>
      <c r="C1608" t="s">
        <v>643</v>
      </c>
      <c r="D1608">
        <v>77.3</v>
      </c>
      <c r="E1608">
        <v>67</v>
      </c>
      <c r="F1608">
        <v>0</v>
      </c>
      <c r="G1608">
        <v>1.92</v>
      </c>
      <c r="H1608">
        <v>1079.893546</v>
      </c>
      <c r="I1608">
        <v>96</v>
      </c>
      <c r="J1608">
        <v>0</v>
      </c>
      <c r="K1608">
        <v>23.1</v>
      </c>
      <c r="L1608">
        <v>0</v>
      </c>
      <c r="M1608">
        <v>96</v>
      </c>
      <c r="N1608">
        <v>8.11</v>
      </c>
      <c r="O1608">
        <v>96</v>
      </c>
      <c r="P1608">
        <v>0.1</v>
      </c>
      <c r="Q1608">
        <v>6497.5544300000001</v>
      </c>
      <c r="R1608">
        <v>377</v>
      </c>
      <c r="S1608">
        <v>13.9</v>
      </c>
      <c r="T1608">
        <v>14</v>
      </c>
      <c r="U1608">
        <v>0.66300000000000003</v>
      </c>
      <c r="V1608">
        <v>11.8</v>
      </c>
      <c r="W1608" t="e">
        <f ca="1">Data_Completeness(LifeExpectancyData[[#This Row],[Life expectancy]:[Schooling]])</f>
        <v>#NAME?</v>
      </c>
    </row>
    <row r="1609" spans="1:23" x14ac:dyDescent="0.25">
      <c r="A1609" t="s">
        <v>746</v>
      </c>
      <c r="B1609">
        <v>2010</v>
      </c>
      <c r="C1609" t="s">
        <v>643</v>
      </c>
      <c r="D1609">
        <v>76.7</v>
      </c>
      <c r="E1609">
        <v>73</v>
      </c>
      <c r="F1609">
        <v>0</v>
      </c>
      <c r="G1609">
        <v>1.83</v>
      </c>
      <c r="H1609">
        <v>91.139718119999998</v>
      </c>
      <c r="I1609">
        <v>97</v>
      </c>
      <c r="J1609">
        <v>0</v>
      </c>
      <c r="K1609">
        <v>22.1</v>
      </c>
      <c r="L1609">
        <v>0</v>
      </c>
      <c r="M1609">
        <v>97</v>
      </c>
      <c r="N1609">
        <v>7.93</v>
      </c>
      <c r="O1609">
        <v>96</v>
      </c>
      <c r="P1609">
        <v>0.1</v>
      </c>
      <c r="Q1609">
        <v>633.79498000000001</v>
      </c>
      <c r="R1609">
        <v>367</v>
      </c>
      <c r="S1609">
        <v>14</v>
      </c>
      <c r="T1609">
        <v>14.1</v>
      </c>
      <c r="U1609">
        <v>0.65300000000000002</v>
      </c>
      <c r="V1609">
        <v>11.6</v>
      </c>
      <c r="W1609" t="e">
        <f ca="1">Data_Completeness(LifeExpectancyData[[#This Row],[Life expectancy]:[Schooling]])</f>
        <v>#NAME?</v>
      </c>
    </row>
    <row r="1610" spans="1:23" x14ac:dyDescent="0.25">
      <c r="A1610" t="s">
        <v>746</v>
      </c>
      <c r="B1610">
        <v>2009</v>
      </c>
      <c r="C1610" t="s">
        <v>643</v>
      </c>
      <c r="D1610">
        <v>76.3</v>
      </c>
      <c r="E1610">
        <v>75</v>
      </c>
      <c r="F1610">
        <v>0</v>
      </c>
      <c r="G1610">
        <v>1.59</v>
      </c>
      <c r="H1610">
        <v>100.503021</v>
      </c>
      <c r="I1610">
        <v>98</v>
      </c>
      <c r="J1610">
        <v>6</v>
      </c>
      <c r="K1610">
        <v>21.2</v>
      </c>
      <c r="L1610">
        <v>0</v>
      </c>
      <c r="M1610">
        <v>98</v>
      </c>
      <c r="N1610">
        <v>9.2200000000000006</v>
      </c>
      <c r="O1610">
        <v>98</v>
      </c>
      <c r="P1610">
        <v>0.1</v>
      </c>
      <c r="Q1610">
        <v>597.16589999999997</v>
      </c>
      <c r="R1610">
        <v>36</v>
      </c>
      <c r="S1610">
        <v>14.1</v>
      </c>
      <c r="T1610">
        <v>14.2</v>
      </c>
      <c r="U1610">
        <v>0.65100000000000002</v>
      </c>
      <c r="V1610">
        <v>11.8</v>
      </c>
      <c r="W1610" t="e">
        <f ca="1">Data_Completeness(LifeExpectancyData[[#This Row],[Life expectancy]:[Schooling]])</f>
        <v>#NAME?</v>
      </c>
    </row>
    <row r="1611" spans="1:23" x14ac:dyDescent="0.25">
      <c r="A1611" t="s">
        <v>746</v>
      </c>
      <c r="B1611">
        <v>2008</v>
      </c>
      <c r="C1611" t="s">
        <v>643</v>
      </c>
      <c r="D1611">
        <v>75.900000000000006</v>
      </c>
      <c r="E1611">
        <v>81</v>
      </c>
      <c r="F1611">
        <v>0</v>
      </c>
      <c r="G1611">
        <v>1.76</v>
      </c>
      <c r="H1611">
        <v>1077.712092</v>
      </c>
      <c r="I1611">
        <v>98</v>
      </c>
      <c r="J1611">
        <v>0</v>
      </c>
      <c r="K1611">
        <v>2.2999999999999998</v>
      </c>
      <c r="L1611">
        <v>0</v>
      </c>
      <c r="M1611">
        <v>98</v>
      </c>
      <c r="N1611">
        <v>9.3000000000000007</v>
      </c>
      <c r="O1611">
        <v>98</v>
      </c>
      <c r="P1611">
        <v>0.1</v>
      </c>
      <c r="Q1611">
        <v>5828.6213740000003</v>
      </c>
      <c r="R1611">
        <v>362</v>
      </c>
      <c r="S1611">
        <v>14.2</v>
      </c>
      <c r="T1611">
        <v>14.3</v>
      </c>
      <c r="U1611">
        <v>0.64100000000000001</v>
      </c>
      <c r="V1611">
        <v>11.8</v>
      </c>
      <c r="W1611" t="e">
        <f ca="1">Data_Completeness(LifeExpectancyData[[#This Row],[Life expectancy]:[Schooling]])</f>
        <v>#NAME?</v>
      </c>
    </row>
    <row r="1612" spans="1:23" x14ac:dyDescent="0.25">
      <c r="A1612" t="s">
        <v>746</v>
      </c>
      <c r="B1612">
        <v>2007</v>
      </c>
      <c r="C1612" t="s">
        <v>643</v>
      </c>
      <c r="D1612">
        <v>75.400000000000006</v>
      </c>
      <c r="E1612">
        <v>82</v>
      </c>
      <c r="F1612">
        <v>0</v>
      </c>
      <c r="G1612">
        <v>1.78</v>
      </c>
      <c r="H1612">
        <v>6.4914885980000001</v>
      </c>
      <c r="I1612">
        <v>98</v>
      </c>
      <c r="J1612">
        <v>20</v>
      </c>
      <c r="K1612">
        <v>19.5</v>
      </c>
      <c r="L1612">
        <v>0</v>
      </c>
      <c r="M1612">
        <v>98</v>
      </c>
      <c r="N1612">
        <v>6.64</v>
      </c>
      <c r="O1612">
        <v>98</v>
      </c>
      <c r="P1612">
        <v>0.1</v>
      </c>
      <c r="Q1612">
        <v>52.862285</v>
      </c>
      <c r="R1612">
        <v>349</v>
      </c>
      <c r="S1612">
        <v>14.3</v>
      </c>
      <c r="T1612">
        <v>14.4</v>
      </c>
      <c r="U1612">
        <v>0.63200000000000001</v>
      </c>
      <c r="V1612">
        <v>11.9</v>
      </c>
      <c r="W1612" t="e">
        <f ca="1">Data_Completeness(LifeExpectancyData[[#This Row],[Life expectancy]:[Schooling]])</f>
        <v>#NAME?</v>
      </c>
    </row>
    <row r="1613" spans="1:23" x14ac:dyDescent="0.25">
      <c r="A1613" t="s">
        <v>746</v>
      </c>
      <c r="B1613">
        <v>2006</v>
      </c>
      <c r="C1613" t="s">
        <v>643</v>
      </c>
      <c r="D1613">
        <v>75</v>
      </c>
      <c r="E1613">
        <v>88</v>
      </c>
      <c r="F1613">
        <v>0</v>
      </c>
      <c r="G1613">
        <v>1.62</v>
      </c>
      <c r="H1613">
        <v>659.84991179999997</v>
      </c>
      <c r="I1613">
        <v>98</v>
      </c>
      <c r="J1613">
        <v>47</v>
      </c>
      <c r="K1613">
        <v>18.7</v>
      </c>
      <c r="L1613">
        <v>0</v>
      </c>
      <c r="M1613">
        <v>98</v>
      </c>
      <c r="N1613">
        <v>7.37</v>
      </c>
      <c r="O1613">
        <v>98</v>
      </c>
      <c r="P1613">
        <v>0.1</v>
      </c>
      <c r="Q1613">
        <v>4428.5228980000002</v>
      </c>
      <c r="R1613">
        <v>333</v>
      </c>
      <c r="S1613">
        <v>14.3</v>
      </c>
      <c r="T1613">
        <v>14.5</v>
      </c>
      <c r="U1613">
        <v>0.622</v>
      </c>
      <c r="V1613">
        <v>12</v>
      </c>
      <c r="W1613" t="e">
        <f ca="1">Data_Completeness(LifeExpectancyData[[#This Row],[Life expectancy]:[Schooling]])</f>
        <v>#NAME?</v>
      </c>
    </row>
    <row r="1614" spans="1:23" x14ac:dyDescent="0.25">
      <c r="A1614" t="s">
        <v>746</v>
      </c>
      <c r="B1614">
        <v>2005</v>
      </c>
      <c r="C1614" t="s">
        <v>643</v>
      </c>
      <c r="D1614">
        <v>74.3</v>
      </c>
      <c r="E1614">
        <v>93</v>
      </c>
      <c r="F1614">
        <v>0</v>
      </c>
      <c r="G1614">
        <v>1.47</v>
      </c>
      <c r="H1614">
        <v>620.95189089999997</v>
      </c>
      <c r="I1614">
        <v>98</v>
      </c>
      <c r="J1614">
        <v>1395</v>
      </c>
      <c r="K1614">
        <v>18</v>
      </c>
      <c r="L1614">
        <v>0</v>
      </c>
      <c r="M1614">
        <v>98</v>
      </c>
      <c r="N1614">
        <v>9.52</v>
      </c>
      <c r="O1614">
        <v>98</v>
      </c>
      <c r="P1614">
        <v>0.1</v>
      </c>
      <c r="Q1614">
        <v>3488.4937690000002</v>
      </c>
      <c r="R1614">
        <v>321</v>
      </c>
      <c r="S1614">
        <v>14.4</v>
      </c>
      <c r="T1614">
        <v>14.5</v>
      </c>
      <c r="U1614">
        <v>0.625</v>
      </c>
      <c r="V1614">
        <v>12.1</v>
      </c>
      <c r="W1614" t="e">
        <f ca="1">Data_Completeness(LifeExpectancyData[[#This Row],[Life expectancy]:[Schooling]])</f>
        <v>#NAME?</v>
      </c>
    </row>
    <row r="1615" spans="1:23" x14ac:dyDescent="0.25">
      <c r="A1615" t="s">
        <v>746</v>
      </c>
      <c r="B1615">
        <v>2004</v>
      </c>
      <c r="C1615" t="s">
        <v>643</v>
      </c>
      <c r="D1615">
        <v>73.400000000000006</v>
      </c>
      <c r="E1615">
        <v>16</v>
      </c>
      <c r="F1615">
        <v>0</v>
      </c>
      <c r="G1615">
        <v>1.6</v>
      </c>
      <c r="H1615">
        <v>611.90935660000002</v>
      </c>
      <c r="I1615">
        <v>97</v>
      </c>
      <c r="J1615">
        <v>37</v>
      </c>
      <c r="K1615">
        <v>17.3</v>
      </c>
      <c r="L1615">
        <v>0</v>
      </c>
      <c r="M1615">
        <v>96</v>
      </c>
      <c r="N1615">
        <v>5.89</v>
      </c>
      <c r="O1615">
        <v>96</v>
      </c>
      <c r="P1615">
        <v>0.1</v>
      </c>
      <c r="Q1615">
        <v>3853.3334799999998</v>
      </c>
      <c r="R1615">
        <v>312</v>
      </c>
      <c r="S1615">
        <v>14.5</v>
      </c>
      <c r="T1615">
        <v>14.6</v>
      </c>
      <c r="U1615">
        <v>0.61699999999999999</v>
      </c>
      <c r="V1615">
        <v>12.2</v>
      </c>
      <c r="W1615" t="e">
        <f ca="1">Data_Completeness(LifeExpectancyData[[#This Row],[Life expectancy]:[Schooling]])</f>
        <v>#NAME?</v>
      </c>
    </row>
    <row r="1616" spans="1:23" x14ac:dyDescent="0.25">
      <c r="A1616" t="s">
        <v>746</v>
      </c>
      <c r="B1616">
        <v>2003</v>
      </c>
      <c r="C1616" t="s">
        <v>643</v>
      </c>
      <c r="D1616">
        <v>72.7</v>
      </c>
      <c r="E1616">
        <v>112</v>
      </c>
      <c r="F1616">
        <v>0</v>
      </c>
      <c r="G1616">
        <v>1.75</v>
      </c>
      <c r="H1616">
        <v>491.49789079999999</v>
      </c>
      <c r="I1616">
        <v>98</v>
      </c>
      <c r="J1616">
        <v>75</v>
      </c>
      <c r="K1616">
        <v>16.7</v>
      </c>
      <c r="L1616">
        <v>0</v>
      </c>
      <c r="M1616">
        <v>98</v>
      </c>
      <c r="N1616">
        <v>5.9</v>
      </c>
      <c r="O1616">
        <v>98</v>
      </c>
      <c r="P1616">
        <v>0.1</v>
      </c>
      <c r="Q1616">
        <v>3432.2478409999999</v>
      </c>
      <c r="R1616">
        <v>34</v>
      </c>
      <c r="S1616">
        <v>14.6</v>
      </c>
      <c r="T1616">
        <v>14.7</v>
      </c>
      <c r="U1616">
        <v>0.60099999999999998</v>
      </c>
      <c r="V1616">
        <v>11.8</v>
      </c>
      <c r="W1616" t="e">
        <f ca="1">Data_Completeness(LifeExpectancyData[[#This Row],[Life expectancy]:[Schooling]])</f>
        <v>#NAME?</v>
      </c>
    </row>
    <row r="1617" spans="1:23" x14ac:dyDescent="0.25">
      <c r="A1617" t="s">
        <v>746</v>
      </c>
      <c r="B1617">
        <v>2002</v>
      </c>
      <c r="C1617" t="s">
        <v>643</v>
      </c>
      <c r="D1617">
        <v>71.8</v>
      </c>
      <c r="E1617">
        <v>124</v>
      </c>
      <c r="F1617">
        <v>0</v>
      </c>
      <c r="G1617">
        <v>1.95</v>
      </c>
      <c r="H1617">
        <v>4.2990533920000003</v>
      </c>
      <c r="I1617">
        <v>98</v>
      </c>
      <c r="J1617">
        <v>926</v>
      </c>
      <c r="K1617">
        <v>16.2</v>
      </c>
      <c r="L1617">
        <v>0</v>
      </c>
      <c r="M1617">
        <v>98</v>
      </c>
      <c r="N1617">
        <v>5.78</v>
      </c>
      <c r="O1617">
        <v>98</v>
      </c>
      <c r="P1617">
        <v>0.1</v>
      </c>
      <c r="Q1617">
        <v>32.372390000000003</v>
      </c>
      <c r="R1617">
        <v>297</v>
      </c>
      <c r="S1617">
        <v>14.6</v>
      </c>
      <c r="T1617">
        <v>14.7</v>
      </c>
      <c r="U1617">
        <v>0.59699999999999998</v>
      </c>
      <c r="V1617">
        <v>12</v>
      </c>
      <c r="W1617" t="e">
        <f ca="1">Data_Completeness(LifeExpectancyData[[#This Row],[Life expectancy]:[Schooling]])</f>
        <v>#NAME?</v>
      </c>
    </row>
    <row r="1618" spans="1:23" x14ac:dyDescent="0.25">
      <c r="A1618" t="s">
        <v>746</v>
      </c>
      <c r="B1618">
        <v>2001</v>
      </c>
      <c r="C1618" t="s">
        <v>643</v>
      </c>
      <c r="D1618">
        <v>78</v>
      </c>
      <c r="E1618">
        <v>129</v>
      </c>
      <c r="F1618">
        <v>0</v>
      </c>
      <c r="G1618">
        <v>1.98</v>
      </c>
      <c r="H1618">
        <v>41.306888030000003</v>
      </c>
      <c r="I1618">
        <v>98</v>
      </c>
      <c r="J1618">
        <v>0</v>
      </c>
      <c r="K1618">
        <v>15.6</v>
      </c>
      <c r="L1618">
        <v>0</v>
      </c>
      <c r="M1618">
        <v>97</v>
      </c>
      <c r="N1618">
        <v>5.84</v>
      </c>
      <c r="O1618">
        <v>98</v>
      </c>
      <c r="P1618">
        <v>0.1</v>
      </c>
      <c r="Q1618">
        <v>298.67597999999998</v>
      </c>
      <c r="R1618">
        <v>292</v>
      </c>
      <c r="S1618">
        <v>14.7</v>
      </c>
      <c r="T1618">
        <v>14.8</v>
      </c>
      <c r="U1618">
        <v>0.58699999999999997</v>
      </c>
      <c r="V1618">
        <v>11.8</v>
      </c>
      <c r="W1618" t="e">
        <f ca="1">Data_Completeness(LifeExpectancyData[[#This Row],[Life expectancy]:[Schooling]])</f>
        <v>#NAME?</v>
      </c>
    </row>
    <row r="1619" spans="1:23" x14ac:dyDescent="0.25">
      <c r="A1619" t="s">
        <v>746</v>
      </c>
      <c r="B1619">
        <v>2000</v>
      </c>
      <c r="C1619" t="s">
        <v>643</v>
      </c>
      <c r="D1619">
        <v>69.599999999999994</v>
      </c>
      <c r="E1619">
        <v>139</v>
      </c>
      <c r="F1619">
        <v>0</v>
      </c>
      <c r="G1619">
        <v>1.83</v>
      </c>
      <c r="H1619">
        <v>300.16210260000003</v>
      </c>
      <c r="I1619">
        <v>96</v>
      </c>
      <c r="J1619">
        <v>20</v>
      </c>
      <c r="K1619">
        <v>15.2</v>
      </c>
      <c r="L1619">
        <v>0</v>
      </c>
      <c r="M1619">
        <v>98</v>
      </c>
      <c r="N1619">
        <v>8</v>
      </c>
      <c r="O1619">
        <v>98</v>
      </c>
      <c r="P1619">
        <v>0.1</v>
      </c>
      <c r="Q1619">
        <v>2182.9971099999998</v>
      </c>
      <c r="R1619">
        <v>286</v>
      </c>
      <c r="S1619">
        <v>14.8</v>
      </c>
      <c r="T1619">
        <v>14.8</v>
      </c>
      <c r="U1619">
        <v>0.57699999999999996</v>
      </c>
      <c r="V1619">
        <v>11.3</v>
      </c>
      <c r="W1619" t="e">
        <f ca="1">Data_Completeness(LifeExpectancyData[[#This Row],[Life expectancy]:[Schooling]])</f>
        <v>#NAME?</v>
      </c>
    </row>
    <row r="1620" spans="1:23" x14ac:dyDescent="0.25">
      <c r="A1620" t="s">
        <v>747</v>
      </c>
      <c r="B1620">
        <v>2015</v>
      </c>
      <c r="C1620" t="s">
        <v>643</v>
      </c>
      <c r="D1620">
        <v>58.2</v>
      </c>
      <c r="E1620">
        <v>266</v>
      </c>
      <c r="F1620">
        <v>52</v>
      </c>
      <c r="H1620">
        <v>0</v>
      </c>
      <c r="I1620">
        <v>64</v>
      </c>
      <c r="J1620">
        <v>215</v>
      </c>
      <c r="K1620">
        <v>23.8</v>
      </c>
      <c r="L1620">
        <v>84</v>
      </c>
      <c r="M1620">
        <v>66</v>
      </c>
      <c r="O1620">
        <v>64</v>
      </c>
      <c r="P1620">
        <v>1.5</v>
      </c>
      <c r="Q1620">
        <v>729.72533799999997</v>
      </c>
      <c r="R1620">
        <v>1746795</v>
      </c>
      <c r="S1620">
        <v>7.7</v>
      </c>
      <c r="T1620">
        <v>7.5</v>
      </c>
      <c r="U1620">
        <v>0.438</v>
      </c>
      <c r="V1620">
        <v>8.4</v>
      </c>
      <c r="W1620" t="e">
        <f ca="1">Data_Completeness(LifeExpectancyData[[#This Row],[Life expectancy]:[Schooling]])</f>
        <v>#NAME?</v>
      </c>
    </row>
    <row r="1621" spans="1:23" x14ac:dyDescent="0.25">
      <c r="A1621" t="s">
        <v>747</v>
      </c>
      <c r="B1621">
        <v>2014</v>
      </c>
      <c r="C1621" t="s">
        <v>643</v>
      </c>
      <c r="D1621">
        <v>57.8</v>
      </c>
      <c r="E1621">
        <v>272</v>
      </c>
      <c r="F1621">
        <v>52</v>
      </c>
      <c r="G1621">
        <v>0.01</v>
      </c>
      <c r="H1621">
        <v>46.562316719999998</v>
      </c>
      <c r="I1621">
        <v>73</v>
      </c>
      <c r="J1621">
        <v>290</v>
      </c>
      <c r="K1621">
        <v>23.2</v>
      </c>
      <c r="L1621">
        <v>85</v>
      </c>
      <c r="M1621">
        <v>74</v>
      </c>
      <c r="N1621">
        <v>6.86</v>
      </c>
      <c r="O1621">
        <v>73</v>
      </c>
      <c r="P1621">
        <v>1.6</v>
      </c>
      <c r="Q1621">
        <v>825.57299149999994</v>
      </c>
      <c r="R1621">
        <v>16962846</v>
      </c>
      <c r="S1621">
        <v>7.9</v>
      </c>
      <c r="T1621">
        <v>7.7</v>
      </c>
      <c r="U1621">
        <v>0.43</v>
      </c>
      <c r="V1621">
        <v>8.1999999999999993</v>
      </c>
      <c r="W1621" t="e">
        <f ca="1">Data_Completeness(LifeExpectancyData[[#This Row],[Life expectancy]:[Schooling]])</f>
        <v>#NAME?</v>
      </c>
    </row>
    <row r="1622" spans="1:23" x14ac:dyDescent="0.25">
      <c r="A1622" t="s">
        <v>747</v>
      </c>
      <c r="B1622">
        <v>2013</v>
      </c>
      <c r="C1622" t="s">
        <v>643</v>
      </c>
      <c r="D1622">
        <v>57.3</v>
      </c>
      <c r="E1622">
        <v>275</v>
      </c>
      <c r="F1622">
        <v>53</v>
      </c>
      <c r="G1622">
        <v>0.01</v>
      </c>
      <c r="H1622">
        <v>36.861043189999997</v>
      </c>
      <c r="I1622">
        <v>69</v>
      </c>
      <c r="J1622">
        <v>221</v>
      </c>
      <c r="K1622">
        <v>22.5</v>
      </c>
      <c r="L1622">
        <v>86</v>
      </c>
      <c r="M1622">
        <v>7</v>
      </c>
      <c r="N1622">
        <v>6.58</v>
      </c>
      <c r="O1622">
        <v>69</v>
      </c>
      <c r="P1622">
        <v>1.6</v>
      </c>
      <c r="Q1622">
        <v>777.65913899999998</v>
      </c>
      <c r="R1622">
        <v>16477818</v>
      </c>
      <c r="S1622">
        <v>8.1</v>
      </c>
      <c r="T1622">
        <v>7.9</v>
      </c>
      <c r="U1622">
        <v>0.42099999999999999</v>
      </c>
      <c r="V1622">
        <v>8</v>
      </c>
      <c r="W1622" t="e">
        <f ca="1">Data_Completeness(LifeExpectancyData[[#This Row],[Life expectancy]:[Schooling]])</f>
        <v>#NAME?</v>
      </c>
    </row>
    <row r="1623" spans="1:23" x14ac:dyDescent="0.25">
      <c r="A1623" t="s">
        <v>747</v>
      </c>
      <c r="B1623">
        <v>2012</v>
      </c>
      <c r="C1623" t="s">
        <v>643</v>
      </c>
      <c r="D1623">
        <v>57.2</v>
      </c>
      <c r="E1623">
        <v>27</v>
      </c>
      <c r="F1623">
        <v>53</v>
      </c>
      <c r="G1623">
        <v>0.01</v>
      </c>
      <c r="H1623">
        <v>96.546582700000002</v>
      </c>
      <c r="I1623">
        <v>66</v>
      </c>
      <c r="J1623">
        <v>341</v>
      </c>
      <c r="K1623">
        <v>21.9</v>
      </c>
      <c r="L1623">
        <v>88</v>
      </c>
      <c r="M1623">
        <v>72</v>
      </c>
      <c r="N1623">
        <v>6.47</v>
      </c>
      <c r="O1623">
        <v>66</v>
      </c>
      <c r="P1623">
        <v>1.5</v>
      </c>
      <c r="Q1623">
        <v>777.34768680000002</v>
      </c>
      <c r="R1623">
        <v>16667</v>
      </c>
      <c r="S1623">
        <v>8.3000000000000007</v>
      </c>
      <c r="T1623">
        <v>8.1</v>
      </c>
      <c r="U1623">
        <v>0.41099999999999998</v>
      </c>
      <c r="V1623">
        <v>7.7</v>
      </c>
      <c r="W1623" t="e">
        <f ca="1">Data_Completeness(LifeExpectancyData[[#This Row],[Life expectancy]:[Schooling]])</f>
        <v>#NAME?</v>
      </c>
    </row>
    <row r="1624" spans="1:23" x14ac:dyDescent="0.25">
      <c r="A1624" t="s">
        <v>747</v>
      </c>
      <c r="B1624">
        <v>2011</v>
      </c>
      <c r="C1624" t="s">
        <v>643</v>
      </c>
      <c r="D1624">
        <v>56.8</v>
      </c>
      <c r="E1624">
        <v>271</v>
      </c>
      <c r="F1624">
        <v>54</v>
      </c>
      <c r="G1624">
        <v>0.61</v>
      </c>
      <c r="H1624">
        <v>101.8113996</v>
      </c>
      <c r="I1624">
        <v>66</v>
      </c>
      <c r="J1624">
        <v>24</v>
      </c>
      <c r="K1624">
        <v>21.3</v>
      </c>
      <c r="L1624">
        <v>90</v>
      </c>
      <c r="M1624">
        <v>72</v>
      </c>
      <c r="N1624">
        <v>6.59</v>
      </c>
      <c r="O1624">
        <v>66</v>
      </c>
      <c r="P1624">
        <v>1.5</v>
      </c>
      <c r="Q1624">
        <v>835.88998000000004</v>
      </c>
      <c r="R1624">
        <v>1554989</v>
      </c>
      <c r="S1624">
        <v>8.5</v>
      </c>
      <c r="T1624">
        <v>8.3000000000000007</v>
      </c>
      <c r="U1624">
        <v>0.40400000000000003</v>
      </c>
      <c r="V1624">
        <v>7.5</v>
      </c>
      <c r="W1624" t="e">
        <f ca="1">Data_Completeness(LifeExpectancyData[[#This Row],[Life expectancy]:[Schooling]])</f>
        <v>#NAME?</v>
      </c>
    </row>
    <row r="1625" spans="1:23" x14ac:dyDescent="0.25">
      <c r="A1625" t="s">
        <v>747</v>
      </c>
      <c r="B1625">
        <v>2010</v>
      </c>
      <c r="C1625" t="s">
        <v>643</v>
      </c>
      <c r="D1625">
        <v>56.5</v>
      </c>
      <c r="E1625">
        <v>273</v>
      </c>
      <c r="F1625">
        <v>54</v>
      </c>
      <c r="G1625">
        <v>0.6</v>
      </c>
      <c r="H1625">
        <v>9.5855843939999996</v>
      </c>
      <c r="I1625">
        <v>72</v>
      </c>
      <c r="J1625">
        <v>1719</v>
      </c>
      <c r="K1625">
        <v>2.7</v>
      </c>
      <c r="L1625">
        <v>91</v>
      </c>
      <c r="M1625">
        <v>77</v>
      </c>
      <c r="N1625">
        <v>6.35</v>
      </c>
      <c r="O1625">
        <v>73</v>
      </c>
      <c r="P1625">
        <v>1.5</v>
      </c>
      <c r="Q1625">
        <v>78.377632000000006</v>
      </c>
      <c r="R1625">
        <v>157585</v>
      </c>
      <c r="S1625">
        <v>8.8000000000000007</v>
      </c>
      <c r="T1625">
        <v>8.5</v>
      </c>
      <c r="U1625">
        <v>0.39600000000000002</v>
      </c>
      <c r="V1625">
        <v>7.3</v>
      </c>
      <c r="W1625" t="e">
        <f ca="1">Data_Completeness(LifeExpectancyData[[#This Row],[Life expectancy]:[Schooling]])</f>
        <v>#NAME?</v>
      </c>
    </row>
    <row r="1626" spans="1:23" x14ac:dyDescent="0.25">
      <c r="A1626" t="s">
        <v>747</v>
      </c>
      <c r="B1626">
        <v>2009</v>
      </c>
      <c r="C1626" t="s">
        <v>643</v>
      </c>
      <c r="D1626">
        <v>56</v>
      </c>
      <c r="E1626">
        <v>276</v>
      </c>
      <c r="F1626">
        <v>55</v>
      </c>
      <c r="G1626">
        <v>0.59</v>
      </c>
      <c r="H1626">
        <v>84.634389249999998</v>
      </c>
      <c r="I1626">
        <v>71</v>
      </c>
      <c r="J1626">
        <v>2939</v>
      </c>
      <c r="K1626">
        <v>2.2000000000000002</v>
      </c>
      <c r="L1626">
        <v>93</v>
      </c>
      <c r="M1626">
        <v>77</v>
      </c>
      <c r="N1626">
        <v>6.85</v>
      </c>
      <c r="O1626">
        <v>73</v>
      </c>
      <c r="P1626">
        <v>1.6</v>
      </c>
      <c r="Q1626">
        <v>697.15312400000005</v>
      </c>
      <c r="R1626">
        <v>1466597</v>
      </c>
      <c r="S1626">
        <v>9</v>
      </c>
      <c r="T1626">
        <v>8.8000000000000007</v>
      </c>
      <c r="U1626">
        <v>0.38500000000000001</v>
      </c>
      <c r="V1626">
        <v>7.1</v>
      </c>
      <c r="W1626" t="e">
        <f ca="1">Data_Completeness(LifeExpectancyData[[#This Row],[Life expectancy]:[Schooling]])</f>
        <v>#NAME?</v>
      </c>
    </row>
    <row r="1627" spans="1:23" x14ac:dyDescent="0.25">
      <c r="A1627" t="s">
        <v>747</v>
      </c>
      <c r="B1627">
        <v>2008</v>
      </c>
      <c r="C1627" t="s">
        <v>643</v>
      </c>
      <c r="D1627">
        <v>55.5</v>
      </c>
      <c r="E1627">
        <v>278</v>
      </c>
      <c r="F1627">
        <v>55</v>
      </c>
      <c r="G1627">
        <v>0.56999999999999995</v>
      </c>
      <c r="H1627">
        <v>102.1413744</v>
      </c>
      <c r="I1627">
        <v>74</v>
      </c>
      <c r="J1627">
        <v>98</v>
      </c>
      <c r="K1627">
        <v>19.600000000000001</v>
      </c>
      <c r="L1627">
        <v>94</v>
      </c>
      <c r="M1627">
        <v>74</v>
      </c>
      <c r="N1627">
        <v>6.74</v>
      </c>
      <c r="O1627">
        <v>74</v>
      </c>
      <c r="P1627">
        <v>1.6</v>
      </c>
      <c r="Q1627">
        <v>689.67842280000002</v>
      </c>
      <c r="R1627">
        <v>14138216</v>
      </c>
      <c r="S1627">
        <v>9.1999999999999993</v>
      </c>
      <c r="T1627">
        <v>9</v>
      </c>
      <c r="U1627">
        <v>0.36</v>
      </c>
      <c r="V1627">
        <v>5.8</v>
      </c>
      <c r="W1627" t="e">
        <f ca="1">Data_Completeness(LifeExpectancyData[[#This Row],[Life expectancy]:[Schooling]])</f>
        <v>#NAME?</v>
      </c>
    </row>
    <row r="1628" spans="1:23" x14ac:dyDescent="0.25">
      <c r="A1628" t="s">
        <v>747</v>
      </c>
      <c r="B1628">
        <v>2007</v>
      </c>
      <c r="C1628" t="s">
        <v>643</v>
      </c>
      <c r="D1628">
        <v>55</v>
      </c>
      <c r="E1628">
        <v>282</v>
      </c>
      <c r="F1628">
        <v>56</v>
      </c>
      <c r="G1628">
        <v>0.55000000000000004</v>
      </c>
      <c r="H1628">
        <v>81.840500700000007</v>
      </c>
      <c r="I1628">
        <v>74</v>
      </c>
      <c r="J1628">
        <v>2</v>
      </c>
      <c r="K1628">
        <v>19</v>
      </c>
      <c r="L1628">
        <v>96</v>
      </c>
      <c r="M1628">
        <v>76</v>
      </c>
      <c r="N1628">
        <v>6.97</v>
      </c>
      <c r="O1628">
        <v>74</v>
      </c>
      <c r="P1628">
        <v>1.7</v>
      </c>
      <c r="Q1628">
        <v>595.63683189999995</v>
      </c>
      <c r="R1628">
        <v>1367566</v>
      </c>
      <c r="S1628">
        <v>9.4</v>
      </c>
      <c r="T1628">
        <v>9.3000000000000007</v>
      </c>
      <c r="U1628">
        <v>0.36299999999999999</v>
      </c>
      <c r="V1628">
        <v>6.4</v>
      </c>
      <c r="W1628" t="e">
        <f ca="1">Data_Completeness(LifeExpectancyData[[#This Row],[Life expectancy]:[Schooling]])</f>
        <v>#NAME?</v>
      </c>
    </row>
    <row r="1629" spans="1:23" x14ac:dyDescent="0.25">
      <c r="A1629" t="s">
        <v>747</v>
      </c>
      <c r="B1629">
        <v>2006</v>
      </c>
      <c r="C1629" t="s">
        <v>643</v>
      </c>
      <c r="D1629">
        <v>54.3</v>
      </c>
      <c r="E1629">
        <v>288</v>
      </c>
      <c r="F1629">
        <v>57</v>
      </c>
      <c r="G1629">
        <v>0.53</v>
      </c>
      <c r="H1629">
        <v>67.709206829999999</v>
      </c>
      <c r="I1629">
        <v>9</v>
      </c>
      <c r="J1629">
        <v>128</v>
      </c>
      <c r="K1629">
        <v>18.5</v>
      </c>
      <c r="L1629">
        <v>98</v>
      </c>
      <c r="M1629">
        <v>79</v>
      </c>
      <c r="N1629">
        <v>6.56</v>
      </c>
      <c r="O1629">
        <v>78</v>
      </c>
      <c r="P1629">
        <v>1.8</v>
      </c>
      <c r="Q1629">
        <v>521.64257959999998</v>
      </c>
      <c r="R1629">
        <v>1322764</v>
      </c>
      <c r="S1629">
        <v>9.6999999999999993</v>
      </c>
      <c r="T1629">
        <v>9.5</v>
      </c>
      <c r="U1629">
        <v>0.35</v>
      </c>
      <c r="V1629">
        <v>6.1</v>
      </c>
      <c r="W1629" t="e">
        <f ca="1">Data_Completeness(LifeExpectancyData[[#This Row],[Life expectancy]:[Schooling]])</f>
        <v>#NAME?</v>
      </c>
    </row>
    <row r="1630" spans="1:23" x14ac:dyDescent="0.25">
      <c r="A1630" t="s">
        <v>747</v>
      </c>
      <c r="B1630">
        <v>2005</v>
      </c>
      <c r="C1630" t="s">
        <v>643</v>
      </c>
      <c r="D1630">
        <v>53.6</v>
      </c>
      <c r="E1630">
        <v>29</v>
      </c>
      <c r="F1630">
        <v>57</v>
      </c>
      <c r="G1630">
        <v>0.55000000000000004</v>
      </c>
      <c r="H1630">
        <v>60.212111409999999</v>
      </c>
      <c r="I1630">
        <v>83</v>
      </c>
      <c r="J1630">
        <v>33</v>
      </c>
      <c r="K1630">
        <v>18</v>
      </c>
      <c r="L1630">
        <v>101</v>
      </c>
      <c r="M1630">
        <v>78</v>
      </c>
      <c r="N1630">
        <v>6.34</v>
      </c>
      <c r="O1630">
        <v>77</v>
      </c>
      <c r="P1630">
        <v>1.9</v>
      </c>
      <c r="Q1630">
        <v>487.94255600000002</v>
      </c>
      <c r="R1630">
        <v>12798763</v>
      </c>
      <c r="S1630">
        <v>9.9</v>
      </c>
      <c r="T1630">
        <v>9.6999999999999993</v>
      </c>
      <c r="U1630">
        <v>0.33800000000000002</v>
      </c>
      <c r="V1630">
        <v>5.8</v>
      </c>
      <c r="W1630" t="e">
        <f ca="1">Data_Completeness(LifeExpectancyData[[#This Row],[Life expectancy]:[Schooling]])</f>
        <v>#NAME?</v>
      </c>
    </row>
    <row r="1631" spans="1:23" x14ac:dyDescent="0.25">
      <c r="A1631" t="s">
        <v>747</v>
      </c>
      <c r="B1631">
        <v>2004</v>
      </c>
      <c r="C1631" t="s">
        <v>643</v>
      </c>
      <c r="D1631">
        <v>52.8</v>
      </c>
      <c r="E1631">
        <v>296</v>
      </c>
      <c r="F1631">
        <v>58</v>
      </c>
      <c r="G1631">
        <v>0.49</v>
      </c>
      <c r="H1631">
        <v>57.116448009999999</v>
      </c>
      <c r="I1631">
        <v>73</v>
      </c>
      <c r="J1631">
        <v>172</v>
      </c>
      <c r="K1631">
        <v>17.5</v>
      </c>
      <c r="L1631">
        <v>103</v>
      </c>
      <c r="M1631">
        <v>7</v>
      </c>
      <c r="N1631">
        <v>6.28</v>
      </c>
      <c r="O1631">
        <v>69</v>
      </c>
      <c r="P1631">
        <v>2</v>
      </c>
      <c r="Q1631">
        <v>439.35729240000001</v>
      </c>
      <c r="R1631">
        <v>1239196</v>
      </c>
      <c r="S1631">
        <v>1.1000000000000001</v>
      </c>
      <c r="T1631">
        <v>1</v>
      </c>
      <c r="U1631">
        <v>0.33300000000000002</v>
      </c>
      <c r="V1631">
        <v>5.5</v>
      </c>
      <c r="W1631" t="e">
        <f ca="1">Data_Completeness(LifeExpectancyData[[#This Row],[Life expectancy]:[Schooling]])</f>
        <v>#NAME?</v>
      </c>
    </row>
    <row r="1632" spans="1:23" x14ac:dyDescent="0.25">
      <c r="A1632" t="s">
        <v>747</v>
      </c>
      <c r="B1632">
        <v>2003</v>
      </c>
      <c r="C1632" t="s">
        <v>643</v>
      </c>
      <c r="D1632">
        <v>52</v>
      </c>
      <c r="E1632">
        <v>299</v>
      </c>
      <c r="F1632">
        <v>59</v>
      </c>
      <c r="G1632">
        <v>0.54</v>
      </c>
      <c r="H1632">
        <v>6.6604517769999996</v>
      </c>
      <c r="I1632">
        <v>79</v>
      </c>
      <c r="J1632">
        <v>232</v>
      </c>
      <c r="K1632">
        <v>17</v>
      </c>
      <c r="L1632">
        <v>106</v>
      </c>
      <c r="M1632">
        <v>67</v>
      </c>
      <c r="N1632">
        <v>6.25</v>
      </c>
      <c r="O1632">
        <v>63</v>
      </c>
      <c r="P1632">
        <v>2.2000000000000002</v>
      </c>
      <c r="Q1632">
        <v>391.79128100000003</v>
      </c>
      <c r="R1632">
        <v>125128</v>
      </c>
      <c r="S1632">
        <v>1.3</v>
      </c>
      <c r="T1632">
        <v>1.2</v>
      </c>
      <c r="U1632">
        <v>0.318</v>
      </c>
      <c r="V1632">
        <v>5.2</v>
      </c>
      <c r="W1632" t="e">
        <f ca="1">Data_Completeness(LifeExpectancyData[[#This Row],[Life expectancy]:[Schooling]])</f>
        <v>#NAME?</v>
      </c>
    </row>
    <row r="1633" spans="1:23" x14ac:dyDescent="0.25">
      <c r="A1633" t="s">
        <v>747</v>
      </c>
      <c r="B1633">
        <v>2002</v>
      </c>
      <c r="C1633" t="s">
        <v>643</v>
      </c>
      <c r="D1633">
        <v>51.2</v>
      </c>
      <c r="E1633">
        <v>31</v>
      </c>
      <c r="F1633">
        <v>60</v>
      </c>
      <c r="G1633">
        <v>0.53</v>
      </c>
      <c r="H1633">
        <v>3.6764657600000001</v>
      </c>
      <c r="J1633">
        <v>717</v>
      </c>
      <c r="K1633">
        <v>16.5</v>
      </c>
      <c r="L1633">
        <v>108</v>
      </c>
      <c r="M1633">
        <v>65</v>
      </c>
      <c r="N1633">
        <v>6.32</v>
      </c>
      <c r="O1633">
        <v>61</v>
      </c>
      <c r="P1633">
        <v>2.2999999999999998</v>
      </c>
      <c r="Q1633">
        <v>334.22415999999998</v>
      </c>
      <c r="R1633">
        <v>11638929</v>
      </c>
      <c r="S1633">
        <v>1.5</v>
      </c>
      <c r="T1633">
        <v>1.5</v>
      </c>
      <c r="U1633">
        <v>0.308</v>
      </c>
      <c r="V1633">
        <v>4.9000000000000004</v>
      </c>
      <c r="W1633" t="e">
        <f ca="1">Data_Completeness(LifeExpectancyData[[#This Row],[Life expectancy]:[Schooling]])</f>
        <v>#NAME?</v>
      </c>
    </row>
    <row r="1634" spans="1:23" x14ac:dyDescent="0.25">
      <c r="A1634" t="s">
        <v>747</v>
      </c>
      <c r="B1634">
        <v>2001</v>
      </c>
      <c r="C1634" t="s">
        <v>643</v>
      </c>
      <c r="D1634">
        <v>55</v>
      </c>
      <c r="E1634">
        <v>34</v>
      </c>
      <c r="F1634">
        <v>60</v>
      </c>
      <c r="G1634">
        <v>0.51</v>
      </c>
      <c r="H1634">
        <v>4.3958857169999996</v>
      </c>
      <c r="J1634">
        <v>4464</v>
      </c>
      <c r="K1634">
        <v>16.100000000000001</v>
      </c>
      <c r="L1634">
        <v>110</v>
      </c>
      <c r="M1634">
        <v>56</v>
      </c>
      <c r="N1634">
        <v>6.39</v>
      </c>
      <c r="O1634">
        <v>49</v>
      </c>
      <c r="P1634">
        <v>2.4</v>
      </c>
      <c r="Q1634">
        <v>36.847323699999997</v>
      </c>
      <c r="R1634">
        <v>11293258</v>
      </c>
      <c r="S1634">
        <v>1.8</v>
      </c>
      <c r="T1634">
        <v>1.7</v>
      </c>
      <c r="U1634">
        <v>0.29699999999999999</v>
      </c>
      <c r="V1634">
        <v>4.5999999999999996</v>
      </c>
      <c r="W1634" t="e">
        <f ca="1">Data_Completeness(LifeExpectancyData[[#This Row],[Life expectancy]:[Schooling]])</f>
        <v>#NAME?</v>
      </c>
    </row>
    <row r="1635" spans="1:23" x14ac:dyDescent="0.25">
      <c r="A1635" t="s">
        <v>747</v>
      </c>
      <c r="B1635">
        <v>2000</v>
      </c>
      <c r="C1635" t="s">
        <v>643</v>
      </c>
      <c r="D1635">
        <v>49.8</v>
      </c>
      <c r="E1635">
        <v>37</v>
      </c>
      <c r="F1635">
        <v>60</v>
      </c>
      <c r="G1635">
        <v>0.47</v>
      </c>
      <c r="H1635">
        <v>23.945071240000001</v>
      </c>
      <c r="J1635">
        <v>1578</v>
      </c>
      <c r="K1635">
        <v>15.6</v>
      </c>
      <c r="L1635">
        <v>111</v>
      </c>
      <c r="M1635">
        <v>53</v>
      </c>
      <c r="N1635">
        <v>6.29</v>
      </c>
      <c r="O1635">
        <v>43</v>
      </c>
      <c r="P1635">
        <v>2.5</v>
      </c>
      <c r="Q1635">
        <v>269.34838289999999</v>
      </c>
      <c r="R1635">
        <v>196769</v>
      </c>
      <c r="S1635">
        <v>11</v>
      </c>
      <c r="T1635">
        <v>1.9</v>
      </c>
      <c r="U1635">
        <v>0.29099999999999998</v>
      </c>
      <c r="V1635">
        <v>4.4000000000000004</v>
      </c>
      <c r="W1635" t="e">
        <f ca="1">Data_Completeness(LifeExpectancyData[[#This Row],[Life expectancy]:[Schooling]])</f>
        <v>#NAME?</v>
      </c>
    </row>
    <row r="1636" spans="1:23" x14ac:dyDescent="0.25">
      <c r="A1636" t="s">
        <v>748</v>
      </c>
      <c r="B1636">
        <v>2015</v>
      </c>
      <c r="C1636" t="s">
        <v>651</v>
      </c>
      <c r="D1636">
        <v>81.7</v>
      </c>
      <c r="E1636">
        <v>54</v>
      </c>
      <c r="F1636">
        <v>0</v>
      </c>
      <c r="H1636">
        <v>0</v>
      </c>
      <c r="I1636">
        <v>95</v>
      </c>
      <c r="J1636">
        <v>2</v>
      </c>
      <c r="K1636">
        <v>69.599999999999994</v>
      </c>
      <c r="L1636">
        <v>0</v>
      </c>
      <c r="M1636">
        <v>97</v>
      </c>
      <c r="O1636">
        <v>97</v>
      </c>
      <c r="P1636">
        <v>0.1</v>
      </c>
      <c r="Q1636">
        <v>23819.463599999999</v>
      </c>
      <c r="R1636">
        <v>431874</v>
      </c>
      <c r="S1636">
        <v>0.8</v>
      </c>
      <c r="T1636">
        <v>0.8</v>
      </c>
      <c r="U1636">
        <v>0.85299999999999998</v>
      </c>
      <c r="V1636">
        <v>14.6</v>
      </c>
      <c r="W1636" t="e">
        <f ca="1">Data_Completeness(LifeExpectancyData[[#This Row],[Life expectancy]:[Schooling]])</f>
        <v>#NAME?</v>
      </c>
    </row>
    <row r="1637" spans="1:23" x14ac:dyDescent="0.25">
      <c r="A1637" t="s">
        <v>748</v>
      </c>
      <c r="B1637">
        <v>2014</v>
      </c>
      <c r="C1637" t="s">
        <v>651</v>
      </c>
      <c r="D1637">
        <v>81.400000000000006</v>
      </c>
      <c r="E1637">
        <v>55</v>
      </c>
      <c r="F1637">
        <v>0</v>
      </c>
      <c r="G1637">
        <v>8.49</v>
      </c>
      <c r="H1637">
        <v>409.60002480000003</v>
      </c>
      <c r="I1637">
        <v>9</v>
      </c>
      <c r="J1637">
        <v>0</v>
      </c>
      <c r="K1637">
        <v>69.2</v>
      </c>
      <c r="L1637">
        <v>0</v>
      </c>
      <c r="M1637">
        <v>99</v>
      </c>
      <c r="N1637">
        <v>9.75</v>
      </c>
      <c r="O1637">
        <v>99</v>
      </c>
      <c r="P1637">
        <v>0.1</v>
      </c>
      <c r="Q1637">
        <v>2618.9259900000002</v>
      </c>
      <c r="R1637">
        <v>427364</v>
      </c>
      <c r="S1637">
        <v>0.8</v>
      </c>
      <c r="T1637">
        <v>0.8</v>
      </c>
      <c r="U1637">
        <v>0.84699999999999998</v>
      </c>
      <c r="V1637">
        <v>14.3</v>
      </c>
      <c r="W1637" t="e">
        <f ca="1">Data_Completeness(LifeExpectancyData[[#This Row],[Life expectancy]:[Schooling]])</f>
        <v>#NAME?</v>
      </c>
    </row>
    <row r="1638" spans="1:23" x14ac:dyDescent="0.25">
      <c r="A1638" t="s">
        <v>748</v>
      </c>
      <c r="B1638">
        <v>2013</v>
      </c>
      <c r="C1638" t="s">
        <v>651</v>
      </c>
      <c r="D1638">
        <v>81.099999999999994</v>
      </c>
      <c r="E1638">
        <v>57</v>
      </c>
      <c r="F1638">
        <v>0</v>
      </c>
      <c r="G1638">
        <v>8.58</v>
      </c>
      <c r="H1638">
        <v>374.29472829999997</v>
      </c>
      <c r="I1638">
        <v>94</v>
      </c>
      <c r="J1638">
        <v>0</v>
      </c>
      <c r="K1638">
        <v>68.8</v>
      </c>
      <c r="L1638">
        <v>0</v>
      </c>
      <c r="M1638">
        <v>99</v>
      </c>
      <c r="N1638">
        <v>9.89</v>
      </c>
      <c r="O1638">
        <v>99</v>
      </c>
      <c r="P1638">
        <v>0.1</v>
      </c>
      <c r="Q1638">
        <v>2393.1887999999999</v>
      </c>
      <c r="R1638">
        <v>423374</v>
      </c>
      <c r="S1638">
        <v>0.8</v>
      </c>
      <c r="T1638">
        <v>0.7</v>
      </c>
      <c r="U1638">
        <v>0.82799999999999996</v>
      </c>
      <c r="V1638">
        <v>14.2</v>
      </c>
      <c r="W1638" t="e">
        <f ca="1">Data_Completeness(LifeExpectancyData[[#This Row],[Life expectancy]:[Schooling]])</f>
        <v>#NAME?</v>
      </c>
    </row>
    <row r="1639" spans="1:23" x14ac:dyDescent="0.25">
      <c r="A1639" t="s">
        <v>748</v>
      </c>
      <c r="B1639">
        <v>2012</v>
      </c>
      <c r="C1639" t="s">
        <v>651</v>
      </c>
      <c r="D1639">
        <v>81</v>
      </c>
      <c r="E1639">
        <v>58</v>
      </c>
      <c r="F1639">
        <v>0</v>
      </c>
      <c r="G1639">
        <v>7.67</v>
      </c>
      <c r="H1639">
        <v>343.12339500000002</v>
      </c>
      <c r="I1639">
        <v>93</v>
      </c>
      <c r="J1639">
        <v>0</v>
      </c>
      <c r="K1639">
        <v>68.400000000000006</v>
      </c>
      <c r="L1639">
        <v>0</v>
      </c>
      <c r="M1639">
        <v>99</v>
      </c>
      <c r="N1639">
        <v>9.9499999999999993</v>
      </c>
      <c r="O1639">
        <v>99</v>
      </c>
      <c r="P1639">
        <v>0.1</v>
      </c>
      <c r="Q1639">
        <v>2193.8836000000001</v>
      </c>
      <c r="R1639">
        <v>419455</v>
      </c>
      <c r="S1639">
        <v>0.8</v>
      </c>
      <c r="T1639">
        <v>0.7</v>
      </c>
      <c r="U1639">
        <v>0.82099999999999995</v>
      </c>
      <c r="V1639">
        <v>14.1</v>
      </c>
      <c r="W1639" t="e">
        <f ca="1">Data_Completeness(LifeExpectancyData[[#This Row],[Life expectancy]:[Schooling]])</f>
        <v>#NAME?</v>
      </c>
    </row>
    <row r="1640" spans="1:23" x14ac:dyDescent="0.25">
      <c r="A1640" t="s">
        <v>748</v>
      </c>
      <c r="B1640">
        <v>2011</v>
      </c>
      <c r="C1640" t="s">
        <v>651</v>
      </c>
      <c r="D1640">
        <v>87</v>
      </c>
      <c r="E1640">
        <v>59</v>
      </c>
      <c r="F1640">
        <v>0</v>
      </c>
      <c r="G1640">
        <v>6.91</v>
      </c>
      <c r="H1640">
        <v>3601.2874569999999</v>
      </c>
      <c r="I1640">
        <v>82</v>
      </c>
      <c r="J1640">
        <v>3</v>
      </c>
      <c r="K1640">
        <v>68</v>
      </c>
      <c r="L1640">
        <v>0</v>
      </c>
      <c r="M1640">
        <v>96</v>
      </c>
      <c r="N1640">
        <v>9.6</v>
      </c>
      <c r="O1640">
        <v>96</v>
      </c>
      <c r="P1640">
        <v>0.1</v>
      </c>
      <c r="Q1640">
        <v>22821.847000000002</v>
      </c>
      <c r="R1640">
        <v>416268</v>
      </c>
      <c r="S1640">
        <v>0.8</v>
      </c>
      <c r="T1640">
        <v>0.7</v>
      </c>
      <c r="U1640">
        <v>0.82599999999999996</v>
      </c>
      <c r="V1640">
        <v>14.8</v>
      </c>
      <c r="W1640" t="e">
        <f ca="1">Data_Completeness(LifeExpectancyData[[#This Row],[Life expectancy]:[Schooling]])</f>
        <v>#NAME?</v>
      </c>
    </row>
    <row r="1641" spans="1:23" x14ac:dyDescent="0.25">
      <c r="A1641" t="s">
        <v>748</v>
      </c>
      <c r="B1641">
        <v>2010</v>
      </c>
      <c r="C1641" t="s">
        <v>651</v>
      </c>
      <c r="D1641">
        <v>83</v>
      </c>
      <c r="E1641">
        <v>62</v>
      </c>
      <c r="F1641">
        <v>0</v>
      </c>
      <c r="G1641">
        <v>7.91</v>
      </c>
      <c r="H1641">
        <v>278.06870509999999</v>
      </c>
      <c r="I1641">
        <v>75</v>
      </c>
      <c r="J1641">
        <v>0</v>
      </c>
      <c r="K1641">
        <v>67.599999999999994</v>
      </c>
      <c r="L1641">
        <v>0</v>
      </c>
      <c r="M1641">
        <v>76</v>
      </c>
      <c r="N1641">
        <v>8.3000000000000007</v>
      </c>
      <c r="O1641">
        <v>76</v>
      </c>
      <c r="P1641">
        <v>0.1</v>
      </c>
      <c r="Q1641">
        <v>2187.7946900000002</v>
      </c>
      <c r="R1641">
        <v>41458</v>
      </c>
      <c r="S1641">
        <v>0.8</v>
      </c>
      <c r="T1641">
        <v>0.7</v>
      </c>
      <c r="U1641">
        <v>0.81899999999999995</v>
      </c>
      <c r="V1641">
        <v>14.6</v>
      </c>
      <c r="W1641" t="e">
        <f ca="1">Data_Completeness(LifeExpectancyData[[#This Row],[Life expectancy]:[Schooling]])</f>
        <v>#NAME?</v>
      </c>
    </row>
    <row r="1642" spans="1:23" x14ac:dyDescent="0.25">
      <c r="A1642" t="s">
        <v>748</v>
      </c>
      <c r="B1642">
        <v>2009</v>
      </c>
      <c r="C1642" t="s">
        <v>651</v>
      </c>
      <c r="D1642">
        <v>82</v>
      </c>
      <c r="E1642">
        <v>63</v>
      </c>
      <c r="F1642">
        <v>0</v>
      </c>
      <c r="G1642">
        <v>7.38</v>
      </c>
      <c r="H1642">
        <v>335.51805680000001</v>
      </c>
      <c r="I1642">
        <v>86</v>
      </c>
      <c r="J1642">
        <v>1</v>
      </c>
      <c r="K1642">
        <v>67.099999999999994</v>
      </c>
      <c r="L1642">
        <v>0</v>
      </c>
      <c r="M1642">
        <v>73</v>
      </c>
      <c r="N1642">
        <v>8.33</v>
      </c>
      <c r="O1642">
        <v>73</v>
      </c>
      <c r="P1642">
        <v>0.1</v>
      </c>
      <c r="Q1642">
        <v>2675.58259</v>
      </c>
      <c r="R1642">
        <v>412477</v>
      </c>
      <c r="S1642">
        <v>0.8</v>
      </c>
      <c r="T1642">
        <v>0.7</v>
      </c>
      <c r="U1642">
        <v>0.81499999999999995</v>
      </c>
      <c r="V1642">
        <v>14.4</v>
      </c>
      <c r="W1642" t="e">
        <f ca="1">Data_Completeness(LifeExpectancyData[[#This Row],[Life expectancy]:[Schooling]])</f>
        <v>#NAME?</v>
      </c>
    </row>
    <row r="1643" spans="1:23" x14ac:dyDescent="0.25">
      <c r="A1643" t="s">
        <v>748</v>
      </c>
      <c r="B1643">
        <v>2008</v>
      </c>
      <c r="C1643" t="s">
        <v>651</v>
      </c>
      <c r="D1643">
        <v>80</v>
      </c>
      <c r="E1643">
        <v>64</v>
      </c>
      <c r="F1643">
        <v>0</v>
      </c>
      <c r="G1643">
        <v>7.14</v>
      </c>
      <c r="H1643">
        <v>2655.573684</v>
      </c>
      <c r="I1643">
        <v>86</v>
      </c>
      <c r="J1643">
        <v>1</v>
      </c>
      <c r="K1643">
        <v>66.599999999999994</v>
      </c>
      <c r="L1643">
        <v>0</v>
      </c>
      <c r="M1643">
        <v>72</v>
      </c>
      <c r="N1643">
        <v>8.15</v>
      </c>
      <c r="O1643">
        <v>72</v>
      </c>
      <c r="P1643">
        <v>0.1</v>
      </c>
      <c r="Q1643">
        <v>21928.767</v>
      </c>
      <c r="R1643">
        <v>49379</v>
      </c>
      <c r="S1643">
        <v>0.7</v>
      </c>
      <c r="T1643">
        <v>0.7</v>
      </c>
      <c r="U1643">
        <v>0.81299999999999994</v>
      </c>
      <c r="V1643">
        <v>14.6</v>
      </c>
      <c r="W1643" t="e">
        <f ca="1">Data_Completeness(LifeExpectancyData[[#This Row],[Life expectancy]:[Schooling]])</f>
        <v>#NAME?</v>
      </c>
    </row>
    <row r="1644" spans="1:23" x14ac:dyDescent="0.25">
      <c r="A1644" t="s">
        <v>748</v>
      </c>
      <c r="B1644">
        <v>2007</v>
      </c>
      <c r="C1644" t="s">
        <v>651</v>
      </c>
      <c r="D1644">
        <v>79.599999999999994</v>
      </c>
      <c r="E1644">
        <v>65</v>
      </c>
      <c r="F1644">
        <v>0</v>
      </c>
      <c r="G1644">
        <v>7.45</v>
      </c>
      <c r="H1644">
        <v>2578.8883139999998</v>
      </c>
      <c r="I1644">
        <v>82</v>
      </c>
      <c r="J1644">
        <v>2</v>
      </c>
      <c r="K1644">
        <v>66.099999999999994</v>
      </c>
      <c r="L1644">
        <v>0</v>
      </c>
      <c r="M1644">
        <v>76</v>
      </c>
      <c r="N1644">
        <v>8.36</v>
      </c>
      <c r="O1644">
        <v>74</v>
      </c>
      <c r="P1644">
        <v>0.1</v>
      </c>
      <c r="Q1644">
        <v>19375.569599999999</v>
      </c>
      <c r="R1644">
        <v>46724</v>
      </c>
      <c r="S1644">
        <v>0.7</v>
      </c>
      <c r="T1644">
        <v>0.7</v>
      </c>
      <c r="U1644">
        <v>0.80800000000000005</v>
      </c>
      <c r="V1644">
        <v>14.4</v>
      </c>
      <c r="W1644" t="e">
        <f ca="1">Data_Completeness(LifeExpectancyData[[#This Row],[Life expectancy]:[Schooling]])</f>
        <v>#NAME?</v>
      </c>
    </row>
    <row r="1645" spans="1:23" x14ac:dyDescent="0.25">
      <c r="A1645" t="s">
        <v>748</v>
      </c>
      <c r="B1645">
        <v>2006</v>
      </c>
      <c r="C1645" t="s">
        <v>651</v>
      </c>
      <c r="D1645">
        <v>79.3</v>
      </c>
      <c r="E1645">
        <v>66</v>
      </c>
      <c r="F1645">
        <v>0</v>
      </c>
      <c r="G1645">
        <v>8.84</v>
      </c>
      <c r="H1645">
        <v>2380.6997959999999</v>
      </c>
      <c r="I1645">
        <v>86</v>
      </c>
      <c r="J1645">
        <v>1</v>
      </c>
      <c r="K1645">
        <v>65.599999999999994</v>
      </c>
      <c r="L1645">
        <v>0</v>
      </c>
      <c r="M1645">
        <v>83</v>
      </c>
      <c r="N1645">
        <v>8.93</v>
      </c>
      <c r="O1645">
        <v>85</v>
      </c>
      <c r="P1645">
        <v>0.1</v>
      </c>
      <c r="Q1645">
        <v>16671.567200000001</v>
      </c>
      <c r="R1645">
        <v>4538</v>
      </c>
      <c r="S1645">
        <v>0.7</v>
      </c>
      <c r="T1645">
        <v>0.7</v>
      </c>
      <c r="U1645">
        <v>0.80900000000000005</v>
      </c>
      <c r="V1645">
        <v>14.8</v>
      </c>
      <c r="W1645" t="e">
        <f ca="1">Data_Completeness(LifeExpectancyData[[#This Row],[Life expectancy]:[Schooling]])</f>
        <v>#NAME?</v>
      </c>
    </row>
    <row r="1646" spans="1:23" x14ac:dyDescent="0.25">
      <c r="A1646" t="s">
        <v>748</v>
      </c>
      <c r="B1646">
        <v>2005</v>
      </c>
      <c r="C1646" t="s">
        <v>651</v>
      </c>
      <c r="D1646">
        <v>79</v>
      </c>
      <c r="E1646">
        <v>67</v>
      </c>
      <c r="F1646">
        <v>0</v>
      </c>
      <c r="G1646">
        <v>6.41</v>
      </c>
      <c r="H1646">
        <v>2247.0356919999999</v>
      </c>
      <c r="I1646">
        <v>85</v>
      </c>
      <c r="J1646">
        <v>6</v>
      </c>
      <c r="K1646">
        <v>65</v>
      </c>
      <c r="L1646">
        <v>0</v>
      </c>
      <c r="M1646">
        <v>94</v>
      </c>
      <c r="N1646">
        <v>8.83</v>
      </c>
      <c r="O1646">
        <v>92</v>
      </c>
      <c r="P1646">
        <v>0.1</v>
      </c>
      <c r="Q1646">
        <v>15835.346670000001</v>
      </c>
      <c r="R1646">
        <v>43834</v>
      </c>
      <c r="S1646">
        <v>0.7</v>
      </c>
      <c r="T1646">
        <v>0.7</v>
      </c>
      <c r="U1646">
        <v>0.80500000000000005</v>
      </c>
      <c r="V1646">
        <v>14.8</v>
      </c>
      <c r="W1646" t="e">
        <f ca="1">Data_Completeness(LifeExpectancyData[[#This Row],[Life expectancy]:[Schooling]])</f>
        <v>#NAME?</v>
      </c>
    </row>
    <row r="1647" spans="1:23" x14ac:dyDescent="0.25">
      <c r="A1647" t="s">
        <v>748</v>
      </c>
      <c r="B1647">
        <v>2004</v>
      </c>
      <c r="C1647" t="s">
        <v>651</v>
      </c>
      <c r="D1647">
        <v>78.7</v>
      </c>
      <c r="E1647">
        <v>69</v>
      </c>
      <c r="F1647">
        <v>0</v>
      </c>
      <c r="G1647">
        <v>6.53</v>
      </c>
      <c r="H1647">
        <v>203.31574989999999</v>
      </c>
      <c r="I1647">
        <v>85</v>
      </c>
      <c r="J1647">
        <v>4</v>
      </c>
      <c r="K1647">
        <v>64.5</v>
      </c>
      <c r="L1647">
        <v>0</v>
      </c>
      <c r="M1647">
        <v>89</v>
      </c>
      <c r="N1647">
        <v>8.4600000000000009</v>
      </c>
      <c r="O1647">
        <v>89</v>
      </c>
      <c r="P1647">
        <v>0.1</v>
      </c>
      <c r="Q1647">
        <v>1519.5497</v>
      </c>
      <c r="R1647">
        <v>41268</v>
      </c>
      <c r="S1647">
        <v>0.7</v>
      </c>
      <c r="T1647">
        <v>0.7</v>
      </c>
      <c r="U1647">
        <v>0.79700000000000004</v>
      </c>
      <c r="V1647">
        <v>14.2</v>
      </c>
      <c r="W1647" t="e">
        <f ca="1">Data_Completeness(LifeExpectancyData[[#This Row],[Life expectancy]:[Schooling]])</f>
        <v>#NAME?</v>
      </c>
    </row>
    <row r="1648" spans="1:23" x14ac:dyDescent="0.25">
      <c r="A1648" t="s">
        <v>748</v>
      </c>
      <c r="B1648">
        <v>2003</v>
      </c>
      <c r="C1648" t="s">
        <v>651</v>
      </c>
      <c r="D1648">
        <v>78.5</v>
      </c>
      <c r="E1648">
        <v>71</v>
      </c>
      <c r="F1648">
        <v>0</v>
      </c>
      <c r="G1648">
        <v>6.7</v>
      </c>
      <c r="H1648">
        <v>1678.392773</v>
      </c>
      <c r="I1648">
        <v>89</v>
      </c>
      <c r="J1648">
        <v>4</v>
      </c>
      <c r="K1648">
        <v>63.9</v>
      </c>
      <c r="L1648">
        <v>0</v>
      </c>
      <c r="M1648">
        <v>94</v>
      </c>
      <c r="N1648">
        <v>8.6</v>
      </c>
      <c r="O1648">
        <v>94</v>
      </c>
      <c r="P1648">
        <v>0.1</v>
      </c>
      <c r="Q1648">
        <v>13689.98999</v>
      </c>
      <c r="R1648">
        <v>398582</v>
      </c>
      <c r="S1648">
        <v>0.7</v>
      </c>
      <c r="T1648">
        <v>0.7</v>
      </c>
      <c r="U1648">
        <v>0.79</v>
      </c>
      <c r="V1648">
        <v>13.8</v>
      </c>
      <c r="W1648" t="e">
        <f ca="1">Data_Completeness(LifeExpectancyData[[#This Row],[Life expectancy]:[Schooling]])</f>
        <v>#NAME?</v>
      </c>
    </row>
    <row r="1649" spans="1:23" x14ac:dyDescent="0.25">
      <c r="A1649" t="s">
        <v>748</v>
      </c>
      <c r="B1649">
        <v>2002</v>
      </c>
      <c r="C1649" t="s">
        <v>651</v>
      </c>
      <c r="D1649">
        <v>78.2</v>
      </c>
      <c r="E1649">
        <v>75</v>
      </c>
      <c r="F1649">
        <v>0</v>
      </c>
      <c r="G1649">
        <v>5.73</v>
      </c>
      <c r="H1649">
        <v>1552.7404289999999</v>
      </c>
      <c r="J1649">
        <v>7</v>
      </c>
      <c r="K1649">
        <v>63.4</v>
      </c>
      <c r="L1649">
        <v>0</v>
      </c>
      <c r="M1649">
        <v>95</v>
      </c>
      <c r="N1649">
        <v>7.86</v>
      </c>
      <c r="O1649">
        <v>95</v>
      </c>
      <c r="P1649">
        <v>0.1</v>
      </c>
      <c r="Q1649">
        <v>11843.939200000001</v>
      </c>
      <c r="R1649">
        <v>395969</v>
      </c>
      <c r="S1649">
        <v>0.7</v>
      </c>
      <c r="T1649">
        <v>0.7</v>
      </c>
      <c r="U1649">
        <v>0.78600000000000003</v>
      </c>
      <c r="V1649">
        <v>13.8</v>
      </c>
      <c r="W1649" t="e">
        <f ca="1">Data_Completeness(LifeExpectancyData[[#This Row],[Life expectancy]:[Schooling]])</f>
        <v>#NAME?</v>
      </c>
    </row>
    <row r="1650" spans="1:23" x14ac:dyDescent="0.25">
      <c r="A1650" t="s">
        <v>748</v>
      </c>
      <c r="B1650">
        <v>2001</v>
      </c>
      <c r="C1650" t="s">
        <v>651</v>
      </c>
      <c r="D1650">
        <v>77.8</v>
      </c>
      <c r="E1650">
        <v>79</v>
      </c>
      <c r="F1650">
        <v>0</v>
      </c>
      <c r="G1650">
        <v>5.62</v>
      </c>
      <c r="H1650">
        <v>130.0150391</v>
      </c>
      <c r="J1650">
        <v>2</v>
      </c>
      <c r="K1650">
        <v>62.8</v>
      </c>
      <c r="L1650">
        <v>0</v>
      </c>
      <c r="M1650">
        <v>95</v>
      </c>
      <c r="N1650">
        <v>7.11</v>
      </c>
      <c r="O1650">
        <v>95</v>
      </c>
      <c r="P1650">
        <v>0.1</v>
      </c>
      <c r="Q1650">
        <v>1121.7863600000001</v>
      </c>
      <c r="R1650">
        <v>39328</v>
      </c>
      <c r="S1650">
        <v>0.7</v>
      </c>
      <c r="T1650">
        <v>0.7</v>
      </c>
      <c r="U1650">
        <v>0.78300000000000003</v>
      </c>
      <c r="V1650">
        <v>13.7</v>
      </c>
      <c r="W1650" t="e">
        <f ca="1">Data_Completeness(LifeExpectancyData[[#This Row],[Life expectancy]:[Schooling]])</f>
        <v>#NAME?</v>
      </c>
    </row>
    <row r="1651" spans="1:23" x14ac:dyDescent="0.25">
      <c r="A1651" t="s">
        <v>748</v>
      </c>
      <c r="B1651">
        <v>2000</v>
      </c>
      <c r="C1651" t="s">
        <v>651</v>
      </c>
      <c r="D1651">
        <v>77.5</v>
      </c>
      <c r="E1651">
        <v>8</v>
      </c>
      <c r="F1651">
        <v>0</v>
      </c>
      <c r="G1651">
        <v>5.59</v>
      </c>
      <c r="H1651">
        <v>134.35472530000001</v>
      </c>
      <c r="J1651">
        <v>2</v>
      </c>
      <c r="K1651">
        <v>62.3</v>
      </c>
      <c r="L1651">
        <v>0</v>
      </c>
      <c r="M1651">
        <v>94</v>
      </c>
      <c r="N1651">
        <v>6.83</v>
      </c>
      <c r="O1651">
        <v>94</v>
      </c>
      <c r="P1651">
        <v>0.1</v>
      </c>
      <c r="Q1651">
        <v>1139.5651</v>
      </c>
      <c r="R1651">
        <v>3987</v>
      </c>
      <c r="S1651">
        <v>0.8</v>
      </c>
      <c r="T1651">
        <v>0.7</v>
      </c>
      <c r="U1651">
        <v>0.77900000000000003</v>
      </c>
      <c r="V1651">
        <v>13.8</v>
      </c>
      <c r="W1651" t="e">
        <f ca="1">Data_Completeness(LifeExpectancyData[[#This Row],[Life expectancy]:[Schooling]])</f>
        <v>#NAME?</v>
      </c>
    </row>
    <row r="1652" spans="1:23" x14ac:dyDescent="0.25">
      <c r="A1652" t="s">
        <v>749</v>
      </c>
      <c r="B1652">
        <v>2013</v>
      </c>
      <c r="C1652" t="s">
        <v>643</v>
      </c>
      <c r="F1652">
        <v>0</v>
      </c>
      <c r="G1652">
        <v>0.01</v>
      </c>
      <c r="H1652">
        <v>871.87831730000005</v>
      </c>
      <c r="I1652">
        <v>8</v>
      </c>
      <c r="J1652">
        <v>0</v>
      </c>
      <c r="K1652">
        <v>81.599999999999994</v>
      </c>
      <c r="L1652">
        <v>0</v>
      </c>
      <c r="M1652">
        <v>79</v>
      </c>
      <c r="N1652">
        <v>17.239999999999998</v>
      </c>
      <c r="O1652">
        <v>79</v>
      </c>
      <c r="P1652">
        <v>0.1</v>
      </c>
      <c r="Q1652">
        <v>3617.7523540000002</v>
      </c>
      <c r="S1652">
        <v>0.1</v>
      </c>
      <c r="T1652">
        <v>0.1</v>
      </c>
      <c r="V1652">
        <v>0</v>
      </c>
      <c r="W1652" t="e">
        <f ca="1">Data_Completeness(LifeExpectancyData[[#This Row],[Life expectancy]:[Schooling]])</f>
        <v>#NAME?</v>
      </c>
    </row>
    <row r="1653" spans="1:23" x14ac:dyDescent="0.25">
      <c r="A1653" t="s">
        <v>750</v>
      </c>
      <c r="B1653">
        <v>2015</v>
      </c>
      <c r="C1653" t="s">
        <v>643</v>
      </c>
      <c r="D1653">
        <v>63.1</v>
      </c>
      <c r="E1653">
        <v>25</v>
      </c>
      <c r="F1653">
        <v>8</v>
      </c>
      <c r="H1653">
        <v>0</v>
      </c>
      <c r="I1653">
        <v>73</v>
      </c>
      <c r="J1653">
        <v>1</v>
      </c>
      <c r="K1653">
        <v>3.8</v>
      </c>
      <c r="L1653">
        <v>12</v>
      </c>
      <c r="M1653">
        <v>67</v>
      </c>
      <c r="O1653">
        <v>73</v>
      </c>
      <c r="P1653">
        <v>0.9</v>
      </c>
      <c r="Q1653">
        <v>1158.2564689999999</v>
      </c>
      <c r="R1653">
        <v>4182341</v>
      </c>
      <c r="S1653">
        <v>7.8</v>
      </c>
      <c r="T1653">
        <v>7.5</v>
      </c>
      <c r="U1653">
        <v>0.51300000000000001</v>
      </c>
      <c r="V1653">
        <v>8.5</v>
      </c>
      <c r="W1653" t="e">
        <f ca="1">Data_Completeness(LifeExpectancyData[[#This Row],[Life expectancy]:[Schooling]])</f>
        <v>#NAME?</v>
      </c>
    </row>
    <row r="1654" spans="1:23" x14ac:dyDescent="0.25">
      <c r="A1654" t="s">
        <v>750</v>
      </c>
      <c r="B1654">
        <v>2014</v>
      </c>
      <c r="C1654" t="s">
        <v>643</v>
      </c>
      <c r="D1654">
        <v>63</v>
      </c>
      <c r="E1654">
        <v>26</v>
      </c>
      <c r="F1654">
        <v>8</v>
      </c>
      <c r="G1654">
        <v>0.01</v>
      </c>
      <c r="H1654">
        <v>80.926798020000007</v>
      </c>
      <c r="I1654">
        <v>84</v>
      </c>
      <c r="J1654">
        <v>14</v>
      </c>
      <c r="K1654">
        <v>3.1</v>
      </c>
      <c r="L1654">
        <v>12</v>
      </c>
      <c r="M1654">
        <v>84</v>
      </c>
      <c r="N1654">
        <v>3.77</v>
      </c>
      <c r="O1654">
        <v>84</v>
      </c>
      <c r="P1654">
        <v>0.9</v>
      </c>
      <c r="Q1654">
        <v>1326.6688200000001</v>
      </c>
      <c r="R1654">
        <v>46392</v>
      </c>
      <c r="S1654">
        <v>8</v>
      </c>
      <c r="T1654">
        <v>7.7</v>
      </c>
      <c r="U1654">
        <v>0.50900000000000001</v>
      </c>
      <c r="V1654">
        <v>8.5</v>
      </c>
      <c r="W1654" t="e">
        <f ca="1">Data_Completeness(LifeExpectancyData[[#This Row],[Life expectancy]:[Schooling]])</f>
        <v>#NAME?</v>
      </c>
    </row>
    <row r="1655" spans="1:23" x14ac:dyDescent="0.25">
      <c r="A1655" t="s">
        <v>750</v>
      </c>
      <c r="B1655">
        <v>2013</v>
      </c>
      <c r="C1655" t="s">
        <v>643</v>
      </c>
      <c r="D1655">
        <v>62.7</v>
      </c>
      <c r="E1655">
        <v>28</v>
      </c>
      <c r="F1655">
        <v>8</v>
      </c>
      <c r="G1655">
        <v>0.01</v>
      </c>
      <c r="H1655">
        <v>8.8802811800000008</v>
      </c>
      <c r="I1655">
        <v>8</v>
      </c>
      <c r="J1655">
        <v>62</v>
      </c>
      <c r="K1655">
        <v>29.4</v>
      </c>
      <c r="L1655">
        <v>12</v>
      </c>
      <c r="M1655">
        <v>8</v>
      </c>
      <c r="N1655">
        <v>3.63</v>
      </c>
      <c r="O1655">
        <v>8</v>
      </c>
      <c r="P1655">
        <v>1.1000000000000001</v>
      </c>
      <c r="Q1655">
        <v>145.57838000000001</v>
      </c>
      <c r="R1655">
        <v>394617</v>
      </c>
      <c r="S1655">
        <v>8.1</v>
      </c>
      <c r="T1655">
        <v>7.9</v>
      </c>
      <c r="U1655">
        <v>0.501</v>
      </c>
      <c r="V1655">
        <v>8.1999999999999993</v>
      </c>
      <c r="W1655" t="e">
        <f ca="1">Data_Completeness(LifeExpectancyData[[#This Row],[Life expectancy]:[Schooling]])</f>
        <v>#NAME?</v>
      </c>
    </row>
    <row r="1656" spans="1:23" x14ac:dyDescent="0.25">
      <c r="A1656" t="s">
        <v>750</v>
      </c>
      <c r="B1656">
        <v>2012</v>
      </c>
      <c r="C1656" t="s">
        <v>643</v>
      </c>
      <c r="D1656">
        <v>62.5</v>
      </c>
      <c r="E1656">
        <v>29</v>
      </c>
      <c r="F1656">
        <v>8</v>
      </c>
      <c r="G1656">
        <v>0.01</v>
      </c>
      <c r="H1656">
        <v>62.48419552</v>
      </c>
      <c r="I1656">
        <v>8</v>
      </c>
      <c r="J1656">
        <v>35</v>
      </c>
      <c r="K1656">
        <v>28.8</v>
      </c>
      <c r="L1656">
        <v>12</v>
      </c>
      <c r="M1656">
        <v>8</v>
      </c>
      <c r="N1656">
        <v>3.36</v>
      </c>
      <c r="O1656">
        <v>8</v>
      </c>
      <c r="P1656">
        <v>1.2</v>
      </c>
      <c r="Q1656">
        <v>1364.283745</v>
      </c>
      <c r="R1656">
        <v>383239</v>
      </c>
      <c r="S1656">
        <v>8.3000000000000007</v>
      </c>
      <c r="T1656">
        <v>8.1</v>
      </c>
      <c r="U1656">
        <v>0.49099999999999999</v>
      </c>
      <c r="V1656">
        <v>7.8</v>
      </c>
      <c r="W1656" t="e">
        <f ca="1">Data_Completeness(LifeExpectancyData[[#This Row],[Life expectancy]:[Schooling]])</f>
        <v>#NAME?</v>
      </c>
    </row>
    <row r="1657" spans="1:23" x14ac:dyDescent="0.25">
      <c r="A1657" t="s">
        <v>750</v>
      </c>
      <c r="B1657">
        <v>2011</v>
      </c>
      <c r="C1657" t="s">
        <v>643</v>
      </c>
      <c r="D1657">
        <v>62.2</v>
      </c>
      <c r="E1657">
        <v>212</v>
      </c>
      <c r="F1657">
        <v>8</v>
      </c>
      <c r="G1657">
        <v>0.01</v>
      </c>
      <c r="H1657">
        <v>79.276584639999996</v>
      </c>
      <c r="I1657">
        <v>75</v>
      </c>
      <c r="J1657">
        <v>234</v>
      </c>
      <c r="K1657">
        <v>28.1</v>
      </c>
      <c r="L1657">
        <v>12</v>
      </c>
      <c r="M1657">
        <v>73</v>
      </c>
      <c r="N1657">
        <v>2.87</v>
      </c>
      <c r="O1657">
        <v>75</v>
      </c>
      <c r="P1657">
        <v>1.2</v>
      </c>
      <c r="Q1657">
        <v>1393.2615929999999</v>
      </c>
      <c r="R1657">
        <v>3717672</v>
      </c>
      <c r="S1657">
        <v>8.5</v>
      </c>
      <c r="T1657">
        <v>8.3000000000000007</v>
      </c>
      <c r="U1657">
        <v>0.48699999999999999</v>
      </c>
      <c r="V1657">
        <v>7.7</v>
      </c>
      <c r="W1657" t="e">
        <f ca="1">Data_Completeness(LifeExpectancyData[[#This Row],[Life expectancy]:[Schooling]])</f>
        <v>#NAME?</v>
      </c>
    </row>
    <row r="1658" spans="1:23" x14ac:dyDescent="0.25">
      <c r="A1658" t="s">
        <v>750</v>
      </c>
      <c r="B1658">
        <v>2010</v>
      </c>
      <c r="C1658" t="s">
        <v>643</v>
      </c>
      <c r="D1658">
        <v>62</v>
      </c>
      <c r="E1658">
        <v>214</v>
      </c>
      <c r="F1658">
        <v>8</v>
      </c>
      <c r="G1658">
        <v>0.01</v>
      </c>
      <c r="H1658">
        <v>8.3530747979999997</v>
      </c>
      <c r="I1658">
        <v>64</v>
      </c>
      <c r="J1658">
        <v>1292</v>
      </c>
      <c r="K1658">
        <v>27.4</v>
      </c>
      <c r="L1658">
        <v>12</v>
      </c>
      <c r="M1658">
        <v>52</v>
      </c>
      <c r="N1658">
        <v>3.28</v>
      </c>
      <c r="O1658">
        <v>64</v>
      </c>
      <c r="P1658">
        <v>1.2</v>
      </c>
      <c r="Q1658">
        <v>123.383675</v>
      </c>
      <c r="R1658">
        <v>369543</v>
      </c>
      <c r="S1658">
        <v>8.6999999999999993</v>
      </c>
      <c r="T1658">
        <v>8.5</v>
      </c>
      <c r="U1658">
        <v>0.48399999999999999</v>
      </c>
      <c r="V1658">
        <v>7.6</v>
      </c>
      <c r="W1658" t="e">
        <f ca="1">Data_Completeness(LifeExpectancyData[[#This Row],[Life expectancy]:[Schooling]])</f>
        <v>#NAME?</v>
      </c>
    </row>
    <row r="1659" spans="1:23" x14ac:dyDescent="0.25">
      <c r="A1659" t="s">
        <v>750</v>
      </c>
      <c r="B1659">
        <v>2009</v>
      </c>
      <c r="C1659" t="s">
        <v>643</v>
      </c>
      <c r="D1659">
        <v>61.7</v>
      </c>
      <c r="E1659">
        <v>215</v>
      </c>
      <c r="F1659">
        <v>8</v>
      </c>
      <c r="G1659">
        <v>0.01</v>
      </c>
      <c r="H1659">
        <v>11.145042910000001</v>
      </c>
      <c r="I1659">
        <v>64</v>
      </c>
      <c r="J1659">
        <v>322</v>
      </c>
      <c r="K1659">
        <v>26.8</v>
      </c>
      <c r="L1659">
        <v>12</v>
      </c>
      <c r="M1659">
        <v>63</v>
      </c>
      <c r="N1659">
        <v>3.79</v>
      </c>
      <c r="O1659">
        <v>64</v>
      </c>
      <c r="P1659">
        <v>1.2</v>
      </c>
      <c r="Q1659">
        <v>146.83851000000001</v>
      </c>
      <c r="R1659">
        <v>356288</v>
      </c>
      <c r="S1659">
        <v>8.9</v>
      </c>
      <c r="T1659">
        <v>8.6999999999999993</v>
      </c>
      <c r="U1659">
        <v>0.47599999999999998</v>
      </c>
      <c r="V1659">
        <v>7.1</v>
      </c>
      <c r="W1659" t="e">
        <f ca="1">Data_Completeness(LifeExpectancyData[[#This Row],[Life expectancy]:[Schooling]])</f>
        <v>#NAME?</v>
      </c>
    </row>
    <row r="1660" spans="1:23" x14ac:dyDescent="0.25">
      <c r="A1660" t="s">
        <v>750</v>
      </c>
      <c r="B1660">
        <v>2008</v>
      </c>
      <c r="C1660" t="s">
        <v>643</v>
      </c>
      <c r="D1660">
        <v>61.4</v>
      </c>
      <c r="E1660">
        <v>217</v>
      </c>
      <c r="F1660">
        <v>8</v>
      </c>
      <c r="G1660">
        <v>0.02</v>
      </c>
      <c r="H1660">
        <v>61.762637949999998</v>
      </c>
      <c r="I1660">
        <v>74</v>
      </c>
      <c r="J1660">
        <v>4</v>
      </c>
      <c r="K1660">
        <v>26.1</v>
      </c>
      <c r="L1660">
        <v>12</v>
      </c>
      <c r="M1660">
        <v>73</v>
      </c>
      <c r="N1660">
        <v>3.23</v>
      </c>
      <c r="O1660">
        <v>74</v>
      </c>
      <c r="P1660">
        <v>1.3</v>
      </c>
      <c r="Q1660">
        <v>1167.535689</v>
      </c>
      <c r="R1660">
        <v>347541</v>
      </c>
      <c r="S1660">
        <v>9.1999999999999993</v>
      </c>
      <c r="T1660">
        <v>8.9</v>
      </c>
      <c r="U1660">
        <v>0.47499999999999998</v>
      </c>
      <c r="V1660">
        <v>7.2</v>
      </c>
      <c r="W1660" t="e">
        <f ca="1">Data_Completeness(LifeExpectancyData[[#This Row],[Life expectancy]:[Schooling]])</f>
        <v>#NAME?</v>
      </c>
    </row>
    <row r="1661" spans="1:23" x14ac:dyDescent="0.25">
      <c r="A1661" t="s">
        <v>750</v>
      </c>
      <c r="B1661">
        <v>2007</v>
      </c>
      <c r="C1661" t="s">
        <v>643</v>
      </c>
      <c r="D1661">
        <v>61.2</v>
      </c>
      <c r="E1661">
        <v>219</v>
      </c>
      <c r="F1661">
        <v>8</v>
      </c>
      <c r="G1661">
        <v>0.02</v>
      </c>
      <c r="H1661">
        <v>7.3540007200000002</v>
      </c>
      <c r="I1661">
        <v>74</v>
      </c>
      <c r="J1661">
        <v>11</v>
      </c>
      <c r="K1661">
        <v>25.5</v>
      </c>
      <c r="L1661">
        <v>12</v>
      </c>
      <c r="M1661">
        <v>75</v>
      </c>
      <c r="N1661">
        <v>3.54</v>
      </c>
      <c r="O1661">
        <v>75</v>
      </c>
      <c r="P1661">
        <v>1.3</v>
      </c>
      <c r="Q1661">
        <v>113.3128</v>
      </c>
      <c r="R1661">
        <v>3312665</v>
      </c>
      <c r="S1661">
        <v>9.4</v>
      </c>
      <c r="T1661">
        <v>9.1</v>
      </c>
      <c r="U1661">
        <v>0.47499999999999998</v>
      </c>
      <c r="V1661">
        <v>7.4</v>
      </c>
      <c r="W1661" t="e">
        <f ca="1">Data_Completeness(LifeExpectancyData[[#This Row],[Life expectancy]:[Schooling]])</f>
        <v>#NAME?</v>
      </c>
    </row>
    <row r="1662" spans="1:23" x14ac:dyDescent="0.25">
      <c r="A1662" t="s">
        <v>750</v>
      </c>
      <c r="B1662">
        <v>2006</v>
      </c>
      <c r="C1662" t="s">
        <v>643</v>
      </c>
      <c r="D1662">
        <v>69</v>
      </c>
      <c r="E1662">
        <v>221</v>
      </c>
      <c r="F1662">
        <v>8</v>
      </c>
      <c r="G1662">
        <v>0.01</v>
      </c>
      <c r="H1662">
        <v>55.798369690000001</v>
      </c>
      <c r="I1662">
        <v>68</v>
      </c>
      <c r="J1662">
        <v>22</v>
      </c>
      <c r="K1662">
        <v>24.8</v>
      </c>
      <c r="L1662">
        <v>12</v>
      </c>
      <c r="M1662">
        <v>68</v>
      </c>
      <c r="N1662">
        <v>3.21</v>
      </c>
      <c r="O1662">
        <v>68</v>
      </c>
      <c r="P1662">
        <v>1.3</v>
      </c>
      <c r="Q1662">
        <v>944.13485100000003</v>
      </c>
      <c r="R1662">
        <v>322653</v>
      </c>
      <c r="S1662">
        <v>9.6</v>
      </c>
      <c r="T1662">
        <v>9.4</v>
      </c>
      <c r="U1662">
        <v>0.46600000000000003</v>
      </c>
      <c r="V1662">
        <v>7.2</v>
      </c>
      <c r="W1662" t="e">
        <f ca="1">Data_Completeness(LifeExpectancyData[[#This Row],[Life expectancy]:[Schooling]])</f>
        <v>#NAME?</v>
      </c>
    </row>
    <row r="1663" spans="1:23" x14ac:dyDescent="0.25">
      <c r="A1663" t="s">
        <v>750</v>
      </c>
      <c r="B1663">
        <v>2005</v>
      </c>
      <c r="C1663" t="s">
        <v>643</v>
      </c>
      <c r="D1663">
        <v>66</v>
      </c>
      <c r="E1663">
        <v>223</v>
      </c>
      <c r="F1663">
        <v>8</v>
      </c>
      <c r="G1663">
        <v>0.01</v>
      </c>
      <c r="H1663">
        <v>55.121870710000003</v>
      </c>
      <c r="I1663">
        <v>42</v>
      </c>
      <c r="J1663">
        <v>127</v>
      </c>
      <c r="K1663">
        <v>24.2</v>
      </c>
      <c r="L1663">
        <v>12</v>
      </c>
      <c r="M1663">
        <v>71</v>
      </c>
      <c r="N1663">
        <v>4.21</v>
      </c>
      <c r="O1663">
        <v>71</v>
      </c>
      <c r="P1663">
        <v>1.3</v>
      </c>
      <c r="Q1663">
        <v>697.74519889999999</v>
      </c>
      <c r="R1663">
        <v>31372</v>
      </c>
      <c r="S1663">
        <v>9.8000000000000007</v>
      </c>
      <c r="T1663">
        <v>9.6</v>
      </c>
      <c r="U1663">
        <v>0.46100000000000002</v>
      </c>
      <c r="V1663">
        <v>7.2</v>
      </c>
      <c r="W1663" t="e">
        <f ca="1">Data_Completeness(LifeExpectancyData[[#This Row],[Life expectancy]:[Schooling]])</f>
        <v>#NAME?</v>
      </c>
    </row>
    <row r="1664" spans="1:23" x14ac:dyDescent="0.25">
      <c r="A1664" t="s">
        <v>750</v>
      </c>
      <c r="B1664">
        <v>2004</v>
      </c>
      <c r="C1664" t="s">
        <v>643</v>
      </c>
      <c r="D1664">
        <v>64</v>
      </c>
      <c r="E1664">
        <v>224</v>
      </c>
      <c r="F1664">
        <v>8</v>
      </c>
      <c r="G1664">
        <v>0.01</v>
      </c>
      <c r="H1664">
        <v>5.0037828800000002</v>
      </c>
      <c r="J1664">
        <v>5039</v>
      </c>
      <c r="K1664">
        <v>23.6</v>
      </c>
      <c r="L1664">
        <v>12</v>
      </c>
      <c r="M1664">
        <v>68</v>
      </c>
      <c r="N1664">
        <v>4.7</v>
      </c>
      <c r="O1664">
        <v>7</v>
      </c>
      <c r="P1664">
        <v>1.3</v>
      </c>
      <c r="Q1664">
        <v>62.547286</v>
      </c>
      <c r="R1664">
        <v>342823</v>
      </c>
      <c r="S1664">
        <v>1</v>
      </c>
      <c r="T1664">
        <v>9.8000000000000007</v>
      </c>
      <c r="U1664">
        <v>0.45100000000000001</v>
      </c>
      <c r="V1664">
        <v>6.7</v>
      </c>
      <c r="W1664" t="e">
        <f ca="1">Data_Completeness(LifeExpectancyData[[#This Row],[Life expectancy]:[Schooling]])</f>
        <v>#NAME?</v>
      </c>
    </row>
    <row r="1665" spans="1:23" x14ac:dyDescent="0.25">
      <c r="A1665" t="s">
        <v>750</v>
      </c>
      <c r="B1665">
        <v>2003</v>
      </c>
      <c r="C1665" t="s">
        <v>643</v>
      </c>
      <c r="D1665">
        <v>63</v>
      </c>
      <c r="E1665">
        <v>226</v>
      </c>
      <c r="F1665">
        <v>8</v>
      </c>
      <c r="G1665">
        <v>0.01</v>
      </c>
      <c r="H1665">
        <v>29.653708989999998</v>
      </c>
      <c r="J1665">
        <v>3611</v>
      </c>
      <c r="K1665">
        <v>22.9</v>
      </c>
      <c r="L1665">
        <v>12</v>
      </c>
      <c r="M1665">
        <v>75</v>
      </c>
      <c r="N1665">
        <v>4.53</v>
      </c>
      <c r="O1665">
        <v>76</v>
      </c>
      <c r="P1665">
        <v>1.3</v>
      </c>
      <c r="Q1665">
        <v>528.58661300000006</v>
      </c>
      <c r="R1665">
        <v>2957117</v>
      </c>
      <c r="S1665">
        <v>1.3</v>
      </c>
      <c r="T1665">
        <v>1.1000000000000001</v>
      </c>
      <c r="U1665">
        <v>0.44700000000000001</v>
      </c>
      <c r="V1665">
        <v>6.6</v>
      </c>
      <c r="W1665" t="e">
        <f ca="1">Data_Completeness(LifeExpectancyData[[#This Row],[Life expectancy]:[Schooling]])</f>
        <v>#NAME?</v>
      </c>
    </row>
    <row r="1666" spans="1:23" x14ac:dyDescent="0.25">
      <c r="A1666" t="s">
        <v>750</v>
      </c>
      <c r="B1666">
        <v>2002</v>
      </c>
      <c r="C1666" t="s">
        <v>643</v>
      </c>
      <c r="D1666">
        <v>62</v>
      </c>
      <c r="E1666">
        <v>228</v>
      </c>
      <c r="F1666">
        <v>7</v>
      </c>
      <c r="G1666">
        <v>0.02</v>
      </c>
      <c r="H1666">
        <v>4.1131907410000004</v>
      </c>
      <c r="J1666">
        <v>883</v>
      </c>
      <c r="K1666">
        <v>22.3</v>
      </c>
      <c r="L1666">
        <v>12</v>
      </c>
      <c r="M1666">
        <v>91</v>
      </c>
      <c r="N1666">
        <v>5.31</v>
      </c>
      <c r="O1666">
        <v>89</v>
      </c>
      <c r="P1666">
        <v>1.2</v>
      </c>
      <c r="Q1666">
        <v>46.9542322</v>
      </c>
      <c r="R1666">
        <v>2873228</v>
      </c>
      <c r="S1666">
        <v>1.5</v>
      </c>
      <c r="T1666">
        <v>1.3</v>
      </c>
      <c r="U1666">
        <v>0.44600000000000001</v>
      </c>
      <c r="V1666">
        <v>6.5</v>
      </c>
      <c r="W1666" t="e">
        <f ca="1">Data_Completeness(LifeExpectancyData[[#This Row],[Life expectancy]:[Schooling]])</f>
        <v>#NAME?</v>
      </c>
    </row>
    <row r="1667" spans="1:23" x14ac:dyDescent="0.25">
      <c r="A1667" t="s">
        <v>750</v>
      </c>
      <c r="B1667">
        <v>2001</v>
      </c>
      <c r="C1667" t="s">
        <v>643</v>
      </c>
      <c r="D1667">
        <v>61</v>
      </c>
      <c r="E1667">
        <v>229</v>
      </c>
      <c r="F1667">
        <v>7</v>
      </c>
      <c r="G1667">
        <v>0.01</v>
      </c>
      <c r="H1667">
        <v>28.782245</v>
      </c>
      <c r="J1667">
        <v>1398</v>
      </c>
      <c r="K1667">
        <v>21.7</v>
      </c>
      <c r="L1667">
        <v>12</v>
      </c>
      <c r="M1667">
        <v>75</v>
      </c>
      <c r="N1667">
        <v>4.34</v>
      </c>
      <c r="O1667">
        <v>75</v>
      </c>
      <c r="P1667">
        <v>1.2</v>
      </c>
      <c r="Q1667">
        <v>464.229758</v>
      </c>
      <c r="R1667">
        <v>279729</v>
      </c>
      <c r="S1667">
        <v>1.7</v>
      </c>
      <c r="T1667">
        <v>1.5</v>
      </c>
      <c r="U1667">
        <v>0.44400000000000001</v>
      </c>
      <c r="V1667">
        <v>6.5</v>
      </c>
      <c r="W1667" t="e">
        <f ca="1">Data_Completeness(LifeExpectancyData[[#This Row],[Life expectancy]:[Schooling]])</f>
        <v>#NAME?</v>
      </c>
    </row>
    <row r="1668" spans="1:23" x14ac:dyDescent="0.25">
      <c r="A1668" t="s">
        <v>750</v>
      </c>
      <c r="B1668">
        <v>2000</v>
      </c>
      <c r="C1668" t="s">
        <v>643</v>
      </c>
      <c r="D1668">
        <v>60</v>
      </c>
      <c r="E1668">
        <v>23</v>
      </c>
      <c r="F1668">
        <v>7</v>
      </c>
      <c r="G1668">
        <v>0.03</v>
      </c>
      <c r="H1668">
        <v>8.5945702320000006</v>
      </c>
      <c r="J1668">
        <v>0</v>
      </c>
      <c r="K1668">
        <v>21.1</v>
      </c>
      <c r="L1668">
        <v>11</v>
      </c>
      <c r="M1668">
        <v>58</v>
      </c>
      <c r="N1668">
        <v>5.26</v>
      </c>
      <c r="O1668">
        <v>51</v>
      </c>
      <c r="P1668">
        <v>1.1000000000000001</v>
      </c>
      <c r="Q1668">
        <v>477.47612400000003</v>
      </c>
      <c r="R1668">
        <v>279359</v>
      </c>
      <c r="S1668">
        <v>1.9</v>
      </c>
      <c r="T1668">
        <v>1.7</v>
      </c>
      <c r="U1668">
        <v>0.443</v>
      </c>
      <c r="V1668">
        <v>6.4</v>
      </c>
      <c r="W1668" t="e">
        <f ca="1">Data_Completeness(LifeExpectancyData[[#This Row],[Life expectancy]:[Schooling]])</f>
        <v>#NAME?</v>
      </c>
    </row>
    <row r="1669" spans="1:23" x14ac:dyDescent="0.25">
      <c r="A1669" t="s">
        <v>751</v>
      </c>
      <c r="B1669">
        <v>2015</v>
      </c>
      <c r="C1669" t="s">
        <v>643</v>
      </c>
      <c r="D1669">
        <v>74.599999999999994</v>
      </c>
      <c r="E1669">
        <v>146</v>
      </c>
      <c r="F1669">
        <v>0</v>
      </c>
      <c r="H1669">
        <v>0</v>
      </c>
      <c r="I1669">
        <v>97</v>
      </c>
      <c r="J1669">
        <v>0</v>
      </c>
      <c r="K1669">
        <v>33.299999999999997</v>
      </c>
      <c r="L1669">
        <v>0</v>
      </c>
      <c r="M1669">
        <v>98</v>
      </c>
      <c r="O1669">
        <v>97</v>
      </c>
      <c r="P1669">
        <v>0.1</v>
      </c>
      <c r="Q1669">
        <v>9252.1172399999996</v>
      </c>
      <c r="R1669">
        <v>126265</v>
      </c>
      <c r="S1669">
        <v>6.9</v>
      </c>
      <c r="T1669">
        <v>6.8</v>
      </c>
      <c r="U1669">
        <v>0.77900000000000003</v>
      </c>
      <c r="V1669">
        <v>15.2</v>
      </c>
      <c r="W1669" t="e">
        <f ca="1">Data_Completeness(LifeExpectancyData[[#This Row],[Life expectancy]:[Schooling]])</f>
        <v>#NAME?</v>
      </c>
    </row>
    <row r="1670" spans="1:23" x14ac:dyDescent="0.25">
      <c r="A1670" t="s">
        <v>751</v>
      </c>
      <c r="B1670">
        <v>2014</v>
      </c>
      <c r="C1670" t="s">
        <v>643</v>
      </c>
      <c r="D1670">
        <v>74.2</v>
      </c>
      <c r="E1670">
        <v>148</v>
      </c>
      <c r="F1670">
        <v>0</v>
      </c>
      <c r="G1670">
        <v>0.01</v>
      </c>
      <c r="H1670">
        <v>115.27842819999999</v>
      </c>
      <c r="I1670">
        <v>97</v>
      </c>
      <c r="J1670">
        <v>0</v>
      </c>
      <c r="K1670">
        <v>32.799999999999997</v>
      </c>
      <c r="L1670">
        <v>0</v>
      </c>
      <c r="M1670">
        <v>98</v>
      </c>
      <c r="N1670">
        <v>4.8099999999999996</v>
      </c>
      <c r="O1670">
        <v>97</v>
      </c>
      <c r="P1670">
        <v>0.1</v>
      </c>
      <c r="Q1670">
        <v>1153.93822</v>
      </c>
      <c r="R1670">
        <v>126934</v>
      </c>
      <c r="S1670">
        <v>7</v>
      </c>
      <c r="T1670">
        <v>6.9</v>
      </c>
      <c r="U1670">
        <v>0.76900000000000002</v>
      </c>
      <c r="V1670">
        <v>14.7</v>
      </c>
      <c r="W1670" t="e">
        <f ca="1">Data_Completeness(LifeExpectancyData[[#This Row],[Life expectancy]:[Schooling]])</f>
        <v>#NAME?</v>
      </c>
    </row>
    <row r="1671" spans="1:23" x14ac:dyDescent="0.25">
      <c r="A1671" t="s">
        <v>751</v>
      </c>
      <c r="B1671">
        <v>2013</v>
      </c>
      <c r="C1671" t="s">
        <v>643</v>
      </c>
      <c r="D1671">
        <v>74.099999999999994</v>
      </c>
      <c r="E1671">
        <v>147</v>
      </c>
      <c r="F1671">
        <v>0</v>
      </c>
      <c r="G1671">
        <v>0.01</v>
      </c>
      <c r="H1671">
        <v>917.46762799999999</v>
      </c>
      <c r="I1671">
        <v>98</v>
      </c>
      <c r="J1671">
        <v>0</v>
      </c>
      <c r="K1671">
        <v>32.299999999999997</v>
      </c>
      <c r="L1671">
        <v>0</v>
      </c>
      <c r="M1671">
        <v>98</v>
      </c>
      <c r="N1671">
        <v>4.82</v>
      </c>
      <c r="O1671">
        <v>98</v>
      </c>
      <c r="P1671">
        <v>0.1</v>
      </c>
      <c r="Q1671">
        <v>9637.2649999999994</v>
      </c>
      <c r="R1671">
        <v>1258653</v>
      </c>
      <c r="S1671">
        <v>7</v>
      </c>
      <c r="T1671">
        <v>7</v>
      </c>
      <c r="U1671">
        <v>0.76500000000000001</v>
      </c>
      <c r="V1671">
        <v>14.7</v>
      </c>
      <c r="W1671" t="e">
        <f ca="1">Data_Completeness(LifeExpectancyData[[#This Row],[Life expectancy]:[Schooling]])</f>
        <v>#NAME?</v>
      </c>
    </row>
    <row r="1672" spans="1:23" x14ac:dyDescent="0.25">
      <c r="A1672" t="s">
        <v>751</v>
      </c>
      <c r="B1672">
        <v>2012</v>
      </c>
      <c r="C1672" t="s">
        <v>643</v>
      </c>
      <c r="D1672">
        <v>73.900000000000006</v>
      </c>
      <c r="E1672">
        <v>154</v>
      </c>
      <c r="F1672">
        <v>0</v>
      </c>
      <c r="G1672">
        <v>0.01</v>
      </c>
      <c r="H1672">
        <v>915.18592049999995</v>
      </c>
      <c r="I1672">
        <v>98</v>
      </c>
      <c r="J1672">
        <v>0</v>
      </c>
      <c r="K1672">
        <v>31.8</v>
      </c>
      <c r="L1672">
        <v>0</v>
      </c>
      <c r="M1672">
        <v>98</v>
      </c>
      <c r="N1672">
        <v>4.76</v>
      </c>
      <c r="O1672">
        <v>98</v>
      </c>
      <c r="P1672">
        <v>0.1</v>
      </c>
      <c r="Q1672">
        <v>9291.2276189999993</v>
      </c>
      <c r="R1672">
        <v>1255882</v>
      </c>
      <c r="S1672">
        <v>7.1</v>
      </c>
      <c r="T1672">
        <v>7</v>
      </c>
      <c r="U1672">
        <v>0.75600000000000001</v>
      </c>
      <c r="V1672">
        <v>14.3</v>
      </c>
      <c r="W1672" t="e">
        <f ca="1">Data_Completeness(LifeExpectancyData[[#This Row],[Life expectancy]:[Schooling]])</f>
        <v>#NAME?</v>
      </c>
    </row>
    <row r="1673" spans="1:23" x14ac:dyDescent="0.25">
      <c r="A1673" t="s">
        <v>751</v>
      </c>
      <c r="B1673">
        <v>2011</v>
      </c>
      <c r="C1673" t="s">
        <v>643</v>
      </c>
      <c r="D1673">
        <v>73.599999999999994</v>
      </c>
      <c r="E1673">
        <v>158</v>
      </c>
      <c r="F1673">
        <v>0</v>
      </c>
      <c r="G1673">
        <v>3.03</v>
      </c>
      <c r="H1673">
        <v>918.80724499999997</v>
      </c>
      <c r="I1673">
        <v>98</v>
      </c>
      <c r="J1673">
        <v>2</v>
      </c>
      <c r="K1673">
        <v>31.3</v>
      </c>
      <c r="L1673">
        <v>0</v>
      </c>
      <c r="M1673">
        <v>98</v>
      </c>
      <c r="N1673">
        <v>5.2</v>
      </c>
      <c r="O1673">
        <v>98</v>
      </c>
      <c r="P1673">
        <v>0.1</v>
      </c>
      <c r="Q1673">
        <v>9197.2697200000002</v>
      </c>
      <c r="R1673">
        <v>125244</v>
      </c>
      <c r="S1673">
        <v>7.1</v>
      </c>
      <c r="T1673">
        <v>7.1</v>
      </c>
      <c r="U1673">
        <v>0.748</v>
      </c>
      <c r="V1673">
        <v>14.1</v>
      </c>
      <c r="W1673" t="e">
        <f ca="1">Data_Completeness(LifeExpectancyData[[#This Row],[Life expectancy]:[Schooling]])</f>
        <v>#NAME?</v>
      </c>
    </row>
    <row r="1674" spans="1:23" x14ac:dyDescent="0.25">
      <c r="A1674" t="s">
        <v>751</v>
      </c>
      <c r="B1674">
        <v>2010</v>
      </c>
      <c r="C1674" t="s">
        <v>643</v>
      </c>
      <c r="D1674">
        <v>73.3</v>
      </c>
      <c r="E1674">
        <v>163</v>
      </c>
      <c r="F1674">
        <v>0</v>
      </c>
      <c r="G1674">
        <v>2.95</v>
      </c>
      <c r="H1674">
        <v>0.108055973</v>
      </c>
      <c r="I1674">
        <v>99</v>
      </c>
      <c r="J1674">
        <v>12</v>
      </c>
      <c r="K1674">
        <v>3.7</v>
      </c>
      <c r="L1674">
        <v>0</v>
      </c>
      <c r="M1674">
        <v>99</v>
      </c>
      <c r="N1674">
        <v>5.29</v>
      </c>
      <c r="O1674">
        <v>99</v>
      </c>
      <c r="P1674">
        <v>0.2</v>
      </c>
      <c r="Q1674">
        <v>8.3764319999999994</v>
      </c>
      <c r="R1674">
        <v>1254</v>
      </c>
      <c r="S1674">
        <v>7.2</v>
      </c>
      <c r="T1674">
        <v>7.2</v>
      </c>
      <c r="U1674">
        <v>0.74</v>
      </c>
      <c r="V1674">
        <v>14</v>
      </c>
      <c r="W1674" t="e">
        <f ca="1">Data_Completeness(LifeExpectancyData[[#This Row],[Life expectancy]:[Schooling]])</f>
        <v>#NAME?</v>
      </c>
    </row>
    <row r="1675" spans="1:23" x14ac:dyDescent="0.25">
      <c r="A1675" t="s">
        <v>751</v>
      </c>
      <c r="B1675">
        <v>2009</v>
      </c>
      <c r="C1675" t="s">
        <v>643</v>
      </c>
      <c r="D1675">
        <v>72.8</v>
      </c>
      <c r="E1675">
        <v>166</v>
      </c>
      <c r="F1675">
        <v>0</v>
      </c>
      <c r="G1675">
        <v>2.83</v>
      </c>
      <c r="H1675">
        <v>624.23618280000005</v>
      </c>
      <c r="I1675">
        <v>99</v>
      </c>
      <c r="J1675">
        <v>15</v>
      </c>
      <c r="K1675">
        <v>3.2</v>
      </c>
      <c r="L1675">
        <v>0</v>
      </c>
      <c r="M1675">
        <v>99</v>
      </c>
      <c r="N1675">
        <v>4.97</v>
      </c>
      <c r="O1675">
        <v>99</v>
      </c>
      <c r="P1675">
        <v>0.1</v>
      </c>
      <c r="Q1675">
        <v>7318.1264099999999</v>
      </c>
      <c r="R1675">
        <v>1247429</v>
      </c>
      <c r="S1675">
        <v>7.3</v>
      </c>
      <c r="T1675">
        <v>7.3</v>
      </c>
      <c r="U1675">
        <v>0.73399999999999999</v>
      </c>
      <c r="V1675">
        <v>13.8</v>
      </c>
      <c r="W1675" t="e">
        <f ca="1">Data_Completeness(LifeExpectancyData[[#This Row],[Life expectancy]:[Schooling]])</f>
        <v>#NAME?</v>
      </c>
    </row>
    <row r="1676" spans="1:23" x14ac:dyDescent="0.25">
      <c r="A1676" t="s">
        <v>751</v>
      </c>
      <c r="B1676">
        <v>2008</v>
      </c>
      <c r="C1676" t="s">
        <v>643</v>
      </c>
      <c r="D1676">
        <v>72.7</v>
      </c>
      <c r="E1676">
        <v>166</v>
      </c>
      <c r="F1676">
        <v>0</v>
      </c>
      <c r="G1676">
        <v>2.4900000000000002</v>
      </c>
      <c r="H1676">
        <v>6.6489824999999998</v>
      </c>
      <c r="I1676">
        <v>99</v>
      </c>
      <c r="J1676">
        <v>12</v>
      </c>
      <c r="K1676">
        <v>29.7</v>
      </c>
      <c r="L1676">
        <v>0</v>
      </c>
      <c r="M1676">
        <v>99</v>
      </c>
      <c r="N1676">
        <v>4.5999999999999996</v>
      </c>
      <c r="O1676">
        <v>99</v>
      </c>
      <c r="P1676">
        <v>0.1</v>
      </c>
      <c r="Q1676">
        <v>83.635000000000005</v>
      </c>
      <c r="R1676">
        <v>1244121</v>
      </c>
      <c r="S1676">
        <v>7.4</v>
      </c>
      <c r="T1676">
        <v>7.3</v>
      </c>
      <c r="U1676">
        <v>0.72799999999999998</v>
      </c>
      <c r="V1676">
        <v>13.6</v>
      </c>
      <c r="W1676" t="e">
        <f ca="1">Data_Completeness(LifeExpectancyData[[#This Row],[Life expectancy]:[Schooling]])</f>
        <v>#NAME?</v>
      </c>
    </row>
    <row r="1677" spans="1:23" x14ac:dyDescent="0.25">
      <c r="A1677" t="s">
        <v>751</v>
      </c>
      <c r="B1677">
        <v>2007</v>
      </c>
      <c r="C1677" t="s">
        <v>643</v>
      </c>
      <c r="D1677">
        <v>72.900000000000006</v>
      </c>
      <c r="E1677">
        <v>161</v>
      </c>
      <c r="F1677">
        <v>0</v>
      </c>
      <c r="G1677">
        <v>3.24</v>
      </c>
      <c r="H1677">
        <v>582.51437429999999</v>
      </c>
      <c r="I1677">
        <v>97</v>
      </c>
      <c r="J1677">
        <v>13</v>
      </c>
      <c r="K1677">
        <v>29.1</v>
      </c>
      <c r="L1677">
        <v>0</v>
      </c>
      <c r="M1677">
        <v>96</v>
      </c>
      <c r="N1677">
        <v>4.24</v>
      </c>
      <c r="O1677">
        <v>97</v>
      </c>
      <c r="P1677">
        <v>0.1</v>
      </c>
      <c r="Q1677">
        <v>6574.6543380000003</v>
      </c>
      <c r="R1677">
        <v>123963</v>
      </c>
      <c r="S1677">
        <v>7.5</v>
      </c>
      <c r="T1677">
        <v>7.4</v>
      </c>
      <c r="U1677">
        <v>0.72</v>
      </c>
      <c r="V1677">
        <v>13.5</v>
      </c>
      <c r="W1677" t="e">
        <f ca="1">Data_Completeness(LifeExpectancyData[[#This Row],[Life expectancy]:[Schooling]])</f>
        <v>#NAME?</v>
      </c>
    </row>
    <row r="1678" spans="1:23" x14ac:dyDescent="0.25">
      <c r="A1678" t="s">
        <v>751</v>
      </c>
      <c r="B1678">
        <v>2006</v>
      </c>
      <c r="C1678" t="s">
        <v>643</v>
      </c>
      <c r="D1678">
        <v>71.8</v>
      </c>
      <c r="E1678">
        <v>165</v>
      </c>
      <c r="F1678">
        <v>0</v>
      </c>
      <c r="G1678">
        <v>3.73</v>
      </c>
      <c r="H1678">
        <v>502.38449459999998</v>
      </c>
      <c r="I1678">
        <v>97</v>
      </c>
      <c r="J1678">
        <v>3</v>
      </c>
      <c r="K1678">
        <v>28.6</v>
      </c>
      <c r="L1678">
        <v>0</v>
      </c>
      <c r="M1678">
        <v>98</v>
      </c>
      <c r="N1678">
        <v>4.38</v>
      </c>
      <c r="O1678">
        <v>97</v>
      </c>
      <c r="P1678">
        <v>0.1</v>
      </c>
      <c r="Q1678">
        <v>5695.9693269999998</v>
      </c>
      <c r="R1678">
        <v>1233996</v>
      </c>
      <c r="S1678">
        <v>7.6</v>
      </c>
      <c r="T1678">
        <v>7.5</v>
      </c>
      <c r="U1678">
        <v>0.71299999999999997</v>
      </c>
      <c r="V1678">
        <v>13.4</v>
      </c>
      <c r="W1678" t="e">
        <f ca="1">Data_Completeness(LifeExpectancyData[[#This Row],[Life expectancy]:[Schooling]])</f>
        <v>#NAME?</v>
      </c>
    </row>
    <row r="1679" spans="1:23" x14ac:dyDescent="0.25">
      <c r="A1679" t="s">
        <v>751</v>
      </c>
      <c r="B1679">
        <v>2005</v>
      </c>
      <c r="C1679" t="s">
        <v>643</v>
      </c>
      <c r="D1679">
        <v>72.099999999999994</v>
      </c>
      <c r="E1679">
        <v>168</v>
      </c>
      <c r="F1679">
        <v>0</v>
      </c>
      <c r="G1679">
        <v>3.94</v>
      </c>
      <c r="H1679">
        <v>479.92340769999998</v>
      </c>
      <c r="I1679">
        <v>97</v>
      </c>
      <c r="J1679">
        <v>7</v>
      </c>
      <c r="K1679">
        <v>28</v>
      </c>
      <c r="L1679">
        <v>0</v>
      </c>
      <c r="M1679">
        <v>97</v>
      </c>
      <c r="N1679">
        <v>4.47</v>
      </c>
      <c r="O1679">
        <v>97</v>
      </c>
      <c r="P1679">
        <v>0.1</v>
      </c>
      <c r="Q1679">
        <v>5116.45424</v>
      </c>
      <c r="R1679">
        <v>1228254</v>
      </c>
      <c r="S1679">
        <v>7.7</v>
      </c>
      <c r="T1679">
        <v>7.6</v>
      </c>
      <c r="U1679">
        <v>0.70399999999999996</v>
      </c>
      <c r="V1679">
        <v>13</v>
      </c>
      <c r="W1679" t="e">
        <f ca="1">Data_Completeness(LifeExpectancyData[[#This Row],[Life expectancy]:[Schooling]])</f>
        <v>#NAME?</v>
      </c>
    </row>
    <row r="1680" spans="1:23" x14ac:dyDescent="0.25">
      <c r="A1680" t="s">
        <v>751</v>
      </c>
      <c r="B1680">
        <v>2004</v>
      </c>
      <c r="C1680" t="s">
        <v>643</v>
      </c>
      <c r="D1680">
        <v>71.900000000000006</v>
      </c>
      <c r="E1680">
        <v>168</v>
      </c>
      <c r="F1680">
        <v>0</v>
      </c>
      <c r="G1680">
        <v>4.16</v>
      </c>
      <c r="H1680">
        <v>509.38999430000001</v>
      </c>
      <c r="I1680">
        <v>98</v>
      </c>
      <c r="J1680">
        <v>28</v>
      </c>
      <c r="K1680">
        <v>27.5</v>
      </c>
      <c r="L1680">
        <v>0</v>
      </c>
      <c r="M1680">
        <v>98</v>
      </c>
      <c r="N1680">
        <v>4.29</v>
      </c>
      <c r="O1680">
        <v>98</v>
      </c>
      <c r="P1680">
        <v>0.1</v>
      </c>
      <c r="Q1680">
        <v>5229.8767379999999</v>
      </c>
      <c r="R1680">
        <v>12213</v>
      </c>
      <c r="S1680">
        <v>7.8</v>
      </c>
      <c r="T1680">
        <v>7.7</v>
      </c>
      <c r="U1680">
        <v>0.69599999999999995</v>
      </c>
      <c r="V1680">
        <v>12.8</v>
      </c>
      <c r="W1680" t="e">
        <f ca="1">Data_Completeness(LifeExpectancyData[[#This Row],[Life expectancy]:[Schooling]])</f>
        <v>#NAME?</v>
      </c>
    </row>
    <row r="1681" spans="1:23" x14ac:dyDescent="0.25">
      <c r="A1681" t="s">
        <v>751</v>
      </c>
      <c r="B1681">
        <v>2003</v>
      </c>
      <c r="C1681" t="s">
        <v>643</v>
      </c>
      <c r="D1681">
        <v>71.5</v>
      </c>
      <c r="E1681">
        <v>174</v>
      </c>
      <c r="F1681">
        <v>0</v>
      </c>
      <c r="G1681">
        <v>4.08</v>
      </c>
      <c r="H1681">
        <v>407.77926200000002</v>
      </c>
      <c r="I1681">
        <v>97</v>
      </c>
      <c r="J1681">
        <v>777</v>
      </c>
      <c r="K1681">
        <v>26.9</v>
      </c>
      <c r="L1681">
        <v>0</v>
      </c>
      <c r="M1681">
        <v>99</v>
      </c>
      <c r="N1681">
        <v>4.1500000000000004</v>
      </c>
      <c r="O1681">
        <v>99</v>
      </c>
      <c r="P1681">
        <v>0.1</v>
      </c>
      <c r="Q1681">
        <v>4623.3476419999997</v>
      </c>
      <c r="R1681">
        <v>121337</v>
      </c>
      <c r="S1681">
        <v>7.9</v>
      </c>
      <c r="T1681">
        <v>7.8</v>
      </c>
      <c r="U1681">
        <v>0.68700000000000006</v>
      </c>
      <c r="V1681">
        <v>12.6</v>
      </c>
      <c r="W1681" t="e">
        <f ca="1">Data_Completeness(LifeExpectancyData[[#This Row],[Life expectancy]:[Schooling]])</f>
        <v>#NAME?</v>
      </c>
    </row>
    <row r="1682" spans="1:23" x14ac:dyDescent="0.25">
      <c r="A1682" t="s">
        <v>751</v>
      </c>
      <c r="B1682">
        <v>2002</v>
      </c>
      <c r="C1682" t="s">
        <v>643</v>
      </c>
      <c r="D1682">
        <v>71.5</v>
      </c>
      <c r="E1682">
        <v>179</v>
      </c>
      <c r="F1682">
        <v>0</v>
      </c>
      <c r="G1682">
        <v>4.1399999999999997</v>
      </c>
      <c r="H1682">
        <v>369.6317105</v>
      </c>
      <c r="I1682">
        <v>88</v>
      </c>
      <c r="J1682">
        <v>0</v>
      </c>
      <c r="K1682">
        <v>26.4</v>
      </c>
      <c r="L1682">
        <v>0</v>
      </c>
      <c r="M1682">
        <v>88</v>
      </c>
      <c r="N1682">
        <v>4.24</v>
      </c>
      <c r="O1682">
        <v>88</v>
      </c>
      <c r="P1682">
        <v>0.1</v>
      </c>
      <c r="Q1682">
        <v>3957.51296</v>
      </c>
      <c r="R1682">
        <v>124621</v>
      </c>
      <c r="S1682">
        <v>7.9</v>
      </c>
      <c r="T1682">
        <v>7.9</v>
      </c>
      <c r="U1682">
        <v>0.68300000000000005</v>
      </c>
      <c r="V1682">
        <v>12.5</v>
      </c>
      <c r="W1682" t="e">
        <f ca="1">Data_Completeness(LifeExpectancyData[[#This Row],[Life expectancy]:[Schooling]])</f>
        <v>#NAME?</v>
      </c>
    </row>
    <row r="1683" spans="1:23" x14ac:dyDescent="0.25">
      <c r="A1683" t="s">
        <v>751</v>
      </c>
      <c r="B1683">
        <v>2001</v>
      </c>
      <c r="C1683" t="s">
        <v>643</v>
      </c>
      <c r="D1683">
        <v>71.5</v>
      </c>
      <c r="E1683">
        <v>177</v>
      </c>
      <c r="F1683">
        <v>0</v>
      </c>
      <c r="G1683">
        <v>4.38</v>
      </c>
      <c r="H1683">
        <v>70.155369809999996</v>
      </c>
      <c r="I1683">
        <v>92</v>
      </c>
      <c r="J1683">
        <v>0</v>
      </c>
      <c r="K1683">
        <v>25.8</v>
      </c>
      <c r="L1683">
        <v>0</v>
      </c>
      <c r="M1683">
        <v>93</v>
      </c>
      <c r="N1683">
        <v>3.87</v>
      </c>
      <c r="O1683">
        <v>92</v>
      </c>
      <c r="P1683">
        <v>0.1</v>
      </c>
      <c r="Q1683">
        <v>3792.1821519999999</v>
      </c>
      <c r="R1683">
        <v>1196287</v>
      </c>
      <c r="S1683">
        <v>8</v>
      </c>
      <c r="T1683">
        <v>8</v>
      </c>
      <c r="U1683">
        <v>0.67300000000000004</v>
      </c>
      <c r="V1683">
        <v>12.2</v>
      </c>
      <c r="W1683" t="e">
        <f ca="1">Data_Completeness(LifeExpectancyData[[#This Row],[Life expectancy]:[Schooling]])</f>
        <v>#NAME?</v>
      </c>
    </row>
    <row r="1684" spans="1:23" x14ac:dyDescent="0.25">
      <c r="A1684" t="s">
        <v>751</v>
      </c>
      <c r="B1684">
        <v>2000</v>
      </c>
      <c r="C1684" t="s">
        <v>643</v>
      </c>
      <c r="D1684">
        <v>71</v>
      </c>
      <c r="E1684">
        <v>177</v>
      </c>
      <c r="F1684">
        <v>0</v>
      </c>
      <c r="G1684">
        <v>4.5999999999999996</v>
      </c>
      <c r="H1684">
        <v>336.32133260000001</v>
      </c>
      <c r="I1684">
        <v>88</v>
      </c>
      <c r="J1684">
        <v>0</v>
      </c>
      <c r="K1684">
        <v>25.3</v>
      </c>
      <c r="L1684">
        <v>0</v>
      </c>
      <c r="M1684">
        <v>88</v>
      </c>
      <c r="N1684">
        <v>3.78</v>
      </c>
      <c r="O1684">
        <v>88</v>
      </c>
      <c r="P1684">
        <v>0.1</v>
      </c>
      <c r="Q1684">
        <v>3861.3241400000002</v>
      </c>
      <c r="R1684">
        <v>1186873</v>
      </c>
      <c r="S1684">
        <v>8.1</v>
      </c>
      <c r="T1684">
        <v>8.1</v>
      </c>
      <c r="U1684">
        <v>0.66700000000000004</v>
      </c>
      <c r="V1684">
        <v>12.1</v>
      </c>
      <c r="W1684" t="e">
        <f ca="1">Data_Completeness(LifeExpectancyData[[#This Row],[Life expectancy]:[Schooling]])</f>
        <v>#NAME?</v>
      </c>
    </row>
    <row r="1685" spans="1:23" x14ac:dyDescent="0.25">
      <c r="A1685" t="s">
        <v>752</v>
      </c>
      <c r="B1685">
        <v>2015</v>
      </c>
      <c r="C1685" t="s">
        <v>643</v>
      </c>
      <c r="D1685">
        <v>76.7</v>
      </c>
      <c r="E1685">
        <v>122</v>
      </c>
      <c r="F1685">
        <v>30</v>
      </c>
      <c r="H1685">
        <v>0</v>
      </c>
      <c r="I1685">
        <v>82</v>
      </c>
      <c r="J1685">
        <v>0</v>
      </c>
      <c r="K1685">
        <v>63.5</v>
      </c>
      <c r="L1685">
        <v>35</v>
      </c>
      <c r="M1685">
        <v>87</v>
      </c>
      <c r="O1685">
        <v>87</v>
      </c>
      <c r="P1685">
        <v>0.1</v>
      </c>
      <c r="Q1685">
        <v>9143.1284940000005</v>
      </c>
      <c r="R1685">
        <v>12589949</v>
      </c>
      <c r="S1685">
        <v>1.5</v>
      </c>
      <c r="T1685">
        <v>1.5</v>
      </c>
      <c r="U1685">
        <v>0.75800000000000001</v>
      </c>
      <c r="V1685">
        <v>13.3</v>
      </c>
      <c r="W1685" t="e">
        <f ca="1">Data_Completeness(LifeExpectancyData[[#This Row],[Life expectancy]:[Schooling]])</f>
        <v>#NAME?</v>
      </c>
    </row>
    <row r="1686" spans="1:23" x14ac:dyDescent="0.25">
      <c r="A1686" t="s">
        <v>752</v>
      </c>
      <c r="B1686">
        <v>2014</v>
      </c>
      <c r="C1686" t="s">
        <v>643</v>
      </c>
      <c r="D1686">
        <v>76.599999999999994</v>
      </c>
      <c r="E1686">
        <v>122</v>
      </c>
      <c r="F1686">
        <v>31</v>
      </c>
      <c r="G1686">
        <v>5.26</v>
      </c>
      <c r="H1686">
        <v>168.173753</v>
      </c>
      <c r="I1686">
        <v>84</v>
      </c>
      <c r="J1686">
        <v>3</v>
      </c>
      <c r="K1686">
        <v>62.8</v>
      </c>
      <c r="L1686">
        <v>36</v>
      </c>
      <c r="M1686">
        <v>87</v>
      </c>
      <c r="N1686">
        <v>6.3</v>
      </c>
      <c r="O1686">
        <v>87</v>
      </c>
      <c r="P1686">
        <v>0.1</v>
      </c>
      <c r="Q1686">
        <v>1452.27766</v>
      </c>
      <c r="R1686">
        <v>1242216</v>
      </c>
      <c r="S1686">
        <v>1.6</v>
      </c>
      <c r="T1686">
        <v>1.5</v>
      </c>
      <c r="U1686">
        <v>0.754</v>
      </c>
      <c r="V1686">
        <v>13.1</v>
      </c>
      <c r="W1686" t="e">
        <f ca="1">Data_Completeness(LifeExpectancyData[[#This Row],[Life expectancy]:[Schooling]])</f>
        <v>#NAME?</v>
      </c>
    </row>
    <row r="1687" spans="1:23" x14ac:dyDescent="0.25">
      <c r="A1687" t="s">
        <v>752</v>
      </c>
      <c r="B1687">
        <v>2013</v>
      </c>
      <c r="C1687" t="s">
        <v>643</v>
      </c>
      <c r="D1687">
        <v>76.599999999999994</v>
      </c>
      <c r="E1687">
        <v>12</v>
      </c>
      <c r="F1687">
        <v>32</v>
      </c>
      <c r="G1687">
        <v>5.23</v>
      </c>
      <c r="H1687">
        <v>150.40887499999999</v>
      </c>
      <c r="I1687">
        <v>82</v>
      </c>
      <c r="J1687">
        <v>0</v>
      </c>
      <c r="K1687">
        <v>62.1</v>
      </c>
      <c r="L1687">
        <v>37</v>
      </c>
      <c r="M1687">
        <v>83</v>
      </c>
      <c r="N1687">
        <v>6.3</v>
      </c>
      <c r="O1687">
        <v>83</v>
      </c>
      <c r="P1687">
        <v>0.1</v>
      </c>
      <c r="Q1687">
        <v>1298.8676599999999</v>
      </c>
      <c r="R1687">
        <v>122535969</v>
      </c>
      <c r="S1687">
        <v>1.6</v>
      </c>
      <c r="T1687">
        <v>1.5</v>
      </c>
      <c r="U1687">
        <v>0.753</v>
      </c>
      <c r="V1687">
        <v>12.9</v>
      </c>
      <c r="W1687" t="e">
        <f ca="1">Data_Completeness(LifeExpectancyData[[#This Row],[Life expectancy]:[Schooling]])</f>
        <v>#NAME?</v>
      </c>
    </row>
    <row r="1688" spans="1:23" x14ac:dyDescent="0.25">
      <c r="A1688" t="s">
        <v>752</v>
      </c>
      <c r="B1688">
        <v>2012</v>
      </c>
      <c r="C1688" t="s">
        <v>643</v>
      </c>
      <c r="D1688">
        <v>76.3</v>
      </c>
      <c r="E1688">
        <v>123</v>
      </c>
      <c r="F1688">
        <v>33</v>
      </c>
      <c r="G1688">
        <v>5.29</v>
      </c>
      <c r="H1688">
        <v>112.69648599999999</v>
      </c>
      <c r="I1688">
        <v>99</v>
      </c>
      <c r="J1688">
        <v>0</v>
      </c>
      <c r="K1688">
        <v>61.5</v>
      </c>
      <c r="L1688">
        <v>38</v>
      </c>
      <c r="M1688">
        <v>99</v>
      </c>
      <c r="N1688">
        <v>6.21</v>
      </c>
      <c r="O1688">
        <v>99</v>
      </c>
      <c r="P1688">
        <v>0.1</v>
      </c>
      <c r="Q1688">
        <v>982.53257199999996</v>
      </c>
      <c r="R1688">
        <v>1282837</v>
      </c>
      <c r="S1688">
        <v>1.6</v>
      </c>
      <c r="T1688">
        <v>1.5</v>
      </c>
      <c r="U1688">
        <v>0.748</v>
      </c>
      <c r="V1688">
        <v>12.7</v>
      </c>
      <c r="W1688" t="e">
        <f ca="1">Data_Completeness(LifeExpectancyData[[#This Row],[Life expectancy]:[Schooling]])</f>
        <v>#NAME?</v>
      </c>
    </row>
    <row r="1689" spans="1:23" x14ac:dyDescent="0.25">
      <c r="A1689" t="s">
        <v>752</v>
      </c>
      <c r="B1689">
        <v>2011</v>
      </c>
      <c r="C1689" t="s">
        <v>643</v>
      </c>
      <c r="D1689">
        <v>76.099999999999994</v>
      </c>
      <c r="E1689">
        <v>124</v>
      </c>
      <c r="F1689">
        <v>34</v>
      </c>
      <c r="G1689">
        <v>5.3</v>
      </c>
      <c r="H1689">
        <v>1117.196097</v>
      </c>
      <c r="I1689">
        <v>98</v>
      </c>
      <c r="J1689">
        <v>3</v>
      </c>
      <c r="K1689">
        <v>6.8</v>
      </c>
      <c r="L1689">
        <v>39</v>
      </c>
      <c r="M1689">
        <v>97</v>
      </c>
      <c r="N1689">
        <v>6.4</v>
      </c>
      <c r="O1689">
        <v>97</v>
      </c>
      <c r="P1689">
        <v>0.1</v>
      </c>
      <c r="Q1689">
        <v>9834.4726890000002</v>
      </c>
      <c r="R1689">
        <v>119917</v>
      </c>
      <c r="S1689">
        <v>1.6</v>
      </c>
      <c r="T1689">
        <v>1.6</v>
      </c>
      <c r="U1689">
        <v>0.745</v>
      </c>
      <c r="V1689">
        <v>12.6</v>
      </c>
      <c r="W1689" t="e">
        <f ca="1">Data_Completeness(LifeExpectancyData[[#This Row],[Life expectancy]:[Schooling]])</f>
        <v>#NAME?</v>
      </c>
    </row>
    <row r="1690" spans="1:23" x14ac:dyDescent="0.25">
      <c r="A1690" t="s">
        <v>752</v>
      </c>
      <c r="B1690">
        <v>2010</v>
      </c>
      <c r="C1690" t="s">
        <v>643</v>
      </c>
      <c r="D1690">
        <v>75.599999999999994</v>
      </c>
      <c r="E1690">
        <v>127</v>
      </c>
      <c r="F1690">
        <v>35</v>
      </c>
      <c r="G1690">
        <v>5.21</v>
      </c>
      <c r="H1690">
        <v>1033.0397370000001</v>
      </c>
      <c r="I1690">
        <v>93</v>
      </c>
      <c r="J1690">
        <v>0</v>
      </c>
      <c r="K1690">
        <v>6.1</v>
      </c>
      <c r="L1690">
        <v>40</v>
      </c>
      <c r="M1690">
        <v>95</v>
      </c>
      <c r="N1690">
        <v>6.39</v>
      </c>
      <c r="O1690">
        <v>95</v>
      </c>
      <c r="P1690">
        <v>0.1</v>
      </c>
      <c r="Q1690">
        <v>8959.5814160000009</v>
      </c>
      <c r="R1690">
        <v>117318941</v>
      </c>
      <c r="S1690">
        <v>1.6</v>
      </c>
      <c r="T1690">
        <v>1.6</v>
      </c>
      <c r="U1690">
        <v>0.73899999999999999</v>
      </c>
      <c r="V1690">
        <v>12.5</v>
      </c>
      <c r="W1690" t="e">
        <f ca="1">Data_Completeness(LifeExpectancyData[[#This Row],[Life expectancy]:[Schooling]])</f>
        <v>#NAME?</v>
      </c>
    </row>
    <row r="1691" spans="1:23" x14ac:dyDescent="0.25">
      <c r="A1691" t="s">
        <v>752</v>
      </c>
      <c r="B1691">
        <v>2009</v>
      </c>
      <c r="C1691" t="s">
        <v>643</v>
      </c>
      <c r="D1691">
        <v>75.7</v>
      </c>
      <c r="E1691">
        <v>13</v>
      </c>
      <c r="F1691">
        <v>36</v>
      </c>
      <c r="G1691">
        <v>5.27</v>
      </c>
      <c r="H1691">
        <v>881.73643270000002</v>
      </c>
      <c r="I1691">
        <v>95</v>
      </c>
      <c r="J1691">
        <v>0</v>
      </c>
      <c r="K1691">
        <v>59.4</v>
      </c>
      <c r="L1691">
        <v>42</v>
      </c>
      <c r="M1691">
        <v>95</v>
      </c>
      <c r="N1691">
        <v>6.6</v>
      </c>
      <c r="O1691">
        <v>95</v>
      </c>
      <c r="P1691">
        <v>0.1</v>
      </c>
      <c r="Q1691">
        <v>7748.1233099999999</v>
      </c>
      <c r="R1691">
        <v>11555228</v>
      </c>
      <c r="S1691">
        <v>1.7</v>
      </c>
      <c r="T1691">
        <v>1.6</v>
      </c>
      <c r="U1691">
        <v>0.73799999999999999</v>
      </c>
      <c r="V1691">
        <v>12.5</v>
      </c>
      <c r="W1691" t="e">
        <f ca="1">Data_Completeness(LifeExpectancyData[[#This Row],[Life expectancy]:[Schooling]])</f>
        <v>#NAME?</v>
      </c>
    </row>
    <row r="1692" spans="1:23" x14ac:dyDescent="0.25">
      <c r="A1692" t="s">
        <v>752</v>
      </c>
      <c r="B1692">
        <v>2008</v>
      </c>
      <c r="C1692" t="s">
        <v>643</v>
      </c>
      <c r="D1692">
        <v>75.599999999999994</v>
      </c>
      <c r="E1692">
        <v>127</v>
      </c>
      <c r="F1692">
        <v>37</v>
      </c>
      <c r="G1692">
        <v>5.36</v>
      </c>
      <c r="H1692">
        <v>159.87722640000001</v>
      </c>
      <c r="I1692">
        <v>97</v>
      </c>
      <c r="J1692">
        <v>0</v>
      </c>
      <c r="K1692">
        <v>58.7</v>
      </c>
      <c r="L1692">
        <v>43</v>
      </c>
      <c r="M1692">
        <v>96</v>
      </c>
      <c r="N1692">
        <v>6.6</v>
      </c>
      <c r="O1692">
        <v>96</v>
      </c>
      <c r="P1692">
        <v>0.1</v>
      </c>
      <c r="Q1692">
        <v>9689.5288700000001</v>
      </c>
      <c r="R1692">
        <v>11366189</v>
      </c>
      <c r="S1692">
        <v>1.7</v>
      </c>
      <c r="T1692">
        <v>1.6</v>
      </c>
      <c r="U1692">
        <v>0.73499999999999999</v>
      </c>
      <c r="V1692">
        <v>12.3</v>
      </c>
      <c r="W1692" t="e">
        <f ca="1">Data_Completeness(LifeExpectancyData[[#This Row],[Life expectancy]:[Schooling]])</f>
        <v>#NAME?</v>
      </c>
    </row>
    <row r="1693" spans="1:23" x14ac:dyDescent="0.25">
      <c r="A1693" t="s">
        <v>752</v>
      </c>
      <c r="B1693">
        <v>2007</v>
      </c>
      <c r="C1693" t="s">
        <v>643</v>
      </c>
      <c r="D1693">
        <v>76</v>
      </c>
      <c r="E1693">
        <v>123</v>
      </c>
      <c r="F1693">
        <v>38</v>
      </c>
      <c r="G1693">
        <v>5.35</v>
      </c>
      <c r="H1693">
        <v>105.7476131</v>
      </c>
      <c r="I1693">
        <v>98</v>
      </c>
      <c r="J1693">
        <v>0</v>
      </c>
      <c r="K1693">
        <v>57.9</v>
      </c>
      <c r="L1693">
        <v>45</v>
      </c>
      <c r="M1693">
        <v>98</v>
      </c>
      <c r="N1693">
        <v>5.92</v>
      </c>
      <c r="O1693">
        <v>98</v>
      </c>
      <c r="P1693">
        <v>0.1</v>
      </c>
      <c r="Q1693">
        <v>933.34168699999998</v>
      </c>
      <c r="R1693">
        <v>111836346</v>
      </c>
      <c r="S1693">
        <v>1.7</v>
      </c>
      <c r="T1693">
        <v>1.7</v>
      </c>
      <c r="U1693">
        <v>0.73099999999999998</v>
      </c>
      <c r="V1693">
        <v>12.3</v>
      </c>
      <c r="W1693" t="e">
        <f ca="1">Data_Completeness(LifeExpectancyData[[#This Row],[Life expectancy]:[Schooling]])</f>
        <v>#NAME?</v>
      </c>
    </row>
    <row r="1694" spans="1:23" x14ac:dyDescent="0.25">
      <c r="A1694" t="s">
        <v>752</v>
      </c>
      <c r="B1694">
        <v>2006</v>
      </c>
      <c r="C1694" t="s">
        <v>643</v>
      </c>
      <c r="D1694">
        <v>75.8</v>
      </c>
      <c r="E1694">
        <v>125</v>
      </c>
      <c r="F1694">
        <v>40</v>
      </c>
      <c r="G1694">
        <v>5.1100000000000003</v>
      </c>
      <c r="H1694">
        <v>980.25374439999996</v>
      </c>
      <c r="I1694">
        <v>98</v>
      </c>
      <c r="J1694">
        <v>23</v>
      </c>
      <c r="K1694">
        <v>57.2</v>
      </c>
      <c r="L1694">
        <v>47</v>
      </c>
      <c r="M1694">
        <v>98</v>
      </c>
      <c r="N1694">
        <v>5.83</v>
      </c>
      <c r="O1694">
        <v>98</v>
      </c>
      <c r="P1694">
        <v>0.1</v>
      </c>
      <c r="Q1694">
        <v>8767.9225800000004</v>
      </c>
      <c r="R1694">
        <v>1192378</v>
      </c>
      <c r="S1694">
        <v>1.8</v>
      </c>
      <c r="T1694">
        <v>1.7</v>
      </c>
      <c r="U1694">
        <v>0.72299999999999998</v>
      </c>
      <c r="V1694">
        <v>12.2</v>
      </c>
      <c r="W1694" t="e">
        <f ca="1">Data_Completeness(LifeExpectancyData[[#This Row],[Life expectancy]:[Schooling]])</f>
        <v>#NAME?</v>
      </c>
    </row>
    <row r="1695" spans="1:23" x14ac:dyDescent="0.25">
      <c r="A1695" t="s">
        <v>752</v>
      </c>
      <c r="B1695">
        <v>2005</v>
      </c>
      <c r="C1695" t="s">
        <v>643</v>
      </c>
      <c r="D1695">
        <v>75.3</v>
      </c>
      <c r="E1695">
        <v>126</v>
      </c>
      <c r="F1695">
        <v>42</v>
      </c>
      <c r="G1695">
        <v>4.93</v>
      </c>
      <c r="H1695">
        <v>998.34980489999998</v>
      </c>
      <c r="I1695">
        <v>98</v>
      </c>
      <c r="J1695">
        <v>6</v>
      </c>
      <c r="K1695">
        <v>56.4</v>
      </c>
      <c r="L1695">
        <v>49</v>
      </c>
      <c r="M1695">
        <v>98</v>
      </c>
      <c r="N1695">
        <v>6.4</v>
      </c>
      <c r="O1695">
        <v>98</v>
      </c>
      <c r="P1695">
        <v>0.1</v>
      </c>
      <c r="Q1695">
        <v>7986.7984390000001</v>
      </c>
      <c r="R1695">
        <v>18472228</v>
      </c>
      <c r="S1695">
        <v>1.8</v>
      </c>
      <c r="T1695">
        <v>1.7</v>
      </c>
      <c r="U1695">
        <v>0.71899999999999997</v>
      </c>
      <c r="V1695">
        <v>12.2</v>
      </c>
      <c r="W1695" t="e">
        <f ca="1">Data_Completeness(LifeExpectancyData[[#This Row],[Life expectancy]:[Schooling]])</f>
        <v>#NAME?</v>
      </c>
    </row>
    <row r="1696" spans="1:23" x14ac:dyDescent="0.25">
      <c r="A1696" t="s">
        <v>752</v>
      </c>
      <c r="B1696">
        <v>2004</v>
      </c>
      <c r="C1696" t="s">
        <v>643</v>
      </c>
      <c r="D1696">
        <v>75.400000000000006</v>
      </c>
      <c r="E1696">
        <v>124</v>
      </c>
      <c r="F1696">
        <v>44</v>
      </c>
      <c r="G1696">
        <v>4.9000000000000004</v>
      </c>
      <c r="H1696">
        <v>920.82841150000002</v>
      </c>
      <c r="I1696">
        <v>98</v>
      </c>
      <c r="J1696">
        <v>64</v>
      </c>
      <c r="K1696">
        <v>55.7</v>
      </c>
      <c r="L1696">
        <v>52</v>
      </c>
      <c r="M1696">
        <v>98</v>
      </c>
      <c r="N1696">
        <v>6.11</v>
      </c>
      <c r="O1696">
        <v>98</v>
      </c>
      <c r="P1696">
        <v>0.1</v>
      </c>
      <c r="Q1696">
        <v>7199.5966500000004</v>
      </c>
      <c r="R1696">
        <v>16995583</v>
      </c>
      <c r="S1696">
        <v>1.8</v>
      </c>
      <c r="T1696">
        <v>1.8</v>
      </c>
      <c r="U1696">
        <v>0.71399999999999997</v>
      </c>
      <c r="V1696">
        <v>12.1</v>
      </c>
      <c r="W1696" t="e">
        <f ca="1">Data_Completeness(LifeExpectancyData[[#This Row],[Life expectancy]:[Schooling]])</f>
        <v>#NAME?</v>
      </c>
    </row>
    <row r="1697" spans="1:23" x14ac:dyDescent="0.25">
      <c r="A1697" t="s">
        <v>752</v>
      </c>
      <c r="B1697">
        <v>2003</v>
      </c>
      <c r="C1697" t="s">
        <v>643</v>
      </c>
      <c r="D1697">
        <v>75</v>
      </c>
      <c r="E1697">
        <v>127</v>
      </c>
      <c r="F1697">
        <v>46</v>
      </c>
      <c r="G1697">
        <v>4.88</v>
      </c>
      <c r="H1697">
        <v>781.20628280000005</v>
      </c>
      <c r="I1697">
        <v>98</v>
      </c>
      <c r="J1697">
        <v>44</v>
      </c>
      <c r="K1697">
        <v>54.9</v>
      </c>
      <c r="L1697">
        <v>55</v>
      </c>
      <c r="M1697">
        <v>98</v>
      </c>
      <c r="N1697">
        <v>6.2</v>
      </c>
      <c r="O1697">
        <v>98</v>
      </c>
      <c r="P1697">
        <v>0.1</v>
      </c>
      <c r="Q1697">
        <v>6751.9989869999999</v>
      </c>
      <c r="R1697">
        <v>1564453</v>
      </c>
      <c r="S1697">
        <v>1.9</v>
      </c>
      <c r="T1697">
        <v>1.8</v>
      </c>
      <c r="U1697">
        <v>0.70799999999999996</v>
      </c>
      <c r="V1697">
        <v>11.9</v>
      </c>
      <c r="W1697" t="e">
        <f ca="1">Data_Completeness(LifeExpectancyData[[#This Row],[Life expectancy]:[Schooling]])</f>
        <v>#NAME?</v>
      </c>
    </row>
    <row r="1698" spans="1:23" x14ac:dyDescent="0.25">
      <c r="A1698" t="s">
        <v>752</v>
      </c>
      <c r="B1698">
        <v>2002</v>
      </c>
      <c r="C1698" t="s">
        <v>643</v>
      </c>
      <c r="D1698">
        <v>75</v>
      </c>
      <c r="E1698">
        <v>127</v>
      </c>
      <c r="F1698">
        <v>49</v>
      </c>
      <c r="G1698">
        <v>4.7699999999999996</v>
      </c>
      <c r="H1698">
        <v>12.1859723</v>
      </c>
      <c r="I1698">
        <v>97</v>
      </c>
      <c r="J1698">
        <v>0</v>
      </c>
      <c r="K1698">
        <v>54.1</v>
      </c>
      <c r="L1698">
        <v>58</v>
      </c>
      <c r="M1698">
        <v>98</v>
      </c>
      <c r="N1698">
        <v>5.52</v>
      </c>
      <c r="O1698">
        <v>97</v>
      </c>
      <c r="P1698">
        <v>0.1</v>
      </c>
      <c r="Q1698">
        <v>716.82190000000003</v>
      </c>
      <c r="R1698">
        <v>1435568</v>
      </c>
      <c r="S1698">
        <v>1.9</v>
      </c>
      <c r="T1698">
        <v>1.8</v>
      </c>
      <c r="U1698">
        <v>0.70299999999999996</v>
      </c>
      <c r="V1698">
        <v>11.6</v>
      </c>
      <c r="W1698" t="e">
        <f ca="1">Data_Completeness(LifeExpectancyData[[#This Row],[Life expectancy]:[Schooling]])</f>
        <v>#NAME?</v>
      </c>
    </row>
    <row r="1699" spans="1:23" x14ac:dyDescent="0.25">
      <c r="A1699" t="s">
        <v>752</v>
      </c>
      <c r="B1699">
        <v>2001</v>
      </c>
      <c r="C1699" t="s">
        <v>643</v>
      </c>
      <c r="D1699">
        <v>75</v>
      </c>
      <c r="E1699">
        <v>126</v>
      </c>
      <c r="F1699">
        <v>52</v>
      </c>
      <c r="G1699">
        <v>4.8600000000000003</v>
      </c>
      <c r="H1699">
        <v>13.31109532</v>
      </c>
      <c r="I1699">
        <v>97</v>
      </c>
      <c r="J1699">
        <v>3</v>
      </c>
      <c r="K1699">
        <v>53.2</v>
      </c>
      <c r="L1699">
        <v>62</v>
      </c>
      <c r="M1699">
        <v>97</v>
      </c>
      <c r="N1699">
        <v>5.35</v>
      </c>
      <c r="O1699">
        <v>97</v>
      </c>
      <c r="P1699">
        <v>0.1</v>
      </c>
      <c r="Q1699">
        <v>731.37886400000002</v>
      </c>
      <c r="R1699">
        <v>136768</v>
      </c>
      <c r="S1699">
        <v>1.9</v>
      </c>
      <c r="T1699">
        <v>1.9</v>
      </c>
      <c r="U1699">
        <v>0.7</v>
      </c>
      <c r="V1699">
        <v>11.6</v>
      </c>
      <c r="W1699" t="e">
        <f ca="1">Data_Completeness(LifeExpectancyData[[#This Row],[Life expectancy]:[Schooling]])</f>
        <v>#NAME?</v>
      </c>
    </row>
    <row r="1700" spans="1:23" x14ac:dyDescent="0.25">
      <c r="A1700" t="s">
        <v>752</v>
      </c>
      <c r="B1700">
        <v>2000</v>
      </c>
      <c r="C1700" t="s">
        <v>643</v>
      </c>
      <c r="D1700">
        <v>74.8</v>
      </c>
      <c r="E1700">
        <v>129</v>
      </c>
      <c r="F1700">
        <v>55</v>
      </c>
      <c r="G1700">
        <v>4.99</v>
      </c>
      <c r="H1700">
        <v>10.228401180000001</v>
      </c>
      <c r="I1700">
        <v>97</v>
      </c>
      <c r="J1700">
        <v>30</v>
      </c>
      <c r="K1700">
        <v>52.4</v>
      </c>
      <c r="L1700">
        <v>66</v>
      </c>
      <c r="M1700">
        <v>97</v>
      </c>
      <c r="N1700">
        <v>4.9800000000000004</v>
      </c>
      <c r="O1700">
        <v>97</v>
      </c>
      <c r="P1700">
        <v>0.1</v>
      </c>
      <c r="Q1700">
        <v>672.92112999999995</v>
      </c>
      <c r="R1700">
        <v>11719673</v>
      </c>
      <c r="S1700">
        <v>2</v>
      </c>
      <c r="T1700">
        <v>1.9</v>
      </c>
      <c r="U1700">
        <v>0.69399999999999995</v>
      </c>
      <c r="V1700">
        <v>11.4</v>
      </c>
      <c r="W1700" t="e">
        <f ca="1">Data_Completeness(LifeExpectancyData[[#This Row],[Life expectancy]:[Schooling]])</f>
        <v>#NAME?</v>
      </c>
    </row>
    <row r="1701" spans="1:23" x14ac:dyDescent="0.25">
      <c r="A1701" t="s">
        <v>753</v>
      </c>
      <c r="B1701">
        <v>2015</v>
      </c>
      <c r="C1701" t="s">
        <v>643</v>
      </c>
      <c r="D1701">
        <v>69.400000000000006</v>
      </c>
      <c r="E1701">
        <v>166</v>
      </c>
      <c r="F1701">
        <v>0</v>
      </c>
      <c r="H1701">
        <v>0</v>
      </c>
      <c r="I1701">
        <v>78</v>
      </c>
      <c r="J1701">
        <v>0</v>
      </c>
      <c r="K1701">
        <v>69.400000000000006</v>
      </c>
      <c r="L1701">
        <v>0</v>
      </c>
      <c r="M1701">
        <v>71</v>
      </c>
      <c r="O1701">
        <v>72</v>
      </c>
      <c r="P1701">
        <v>0.1</v>
      </c>
      <c r="S1701">
        <v>0.2</v>
      </c>
      <c r="T1701">
        <v>0.2</v>
      </c>
      <c r="U1701">
        <v>0.63700000000000001</v>
      </c>
      <c r="V1701">
        <v>11.7</v>
      </c>
      <c r="W1701" t="e">
        <f ca="1">Data_Completeness(LifeExpectancyData[[#This Row],[Life expectancy]:[Schooling]])</f>
        <v>#NAME?</v>
      </c>
    </row>
    <row r="1702" spans="1:23" x14ac:dyDescent="0.25">
      <c r="A1702" t="s">
        <v>753</v>
      </c>
      <c r="B1702">
        <v>2014</v>
      </c>
      <c r="C1702" t="s">
        <v>643</v>
      </c>
      <c r="D1702">
        <v>69.400000000000006</v>
      </c>
      <c r="E1702">
        <v>164</v>
      </c>
      <c r="F1702">
        <v>0</v>
      </c>
      <c r="G1702">
        <v>1.58</v>
      </c>
      <c r="H1702">
        <v>0</v>
      </c>
      <c r="I1702">
        <v>81</v>
      </c>
      <c r="J1702">
        <v>140</v>
      </c>
      <c r="K1702">
        <v>68.7</v>
      </c>
      <c r="L1702">
        <v>0</v>
      </c>
      <c r="M1702">
        <v>76</v>
      </c>
      <c r="N1702">
        <v>13.71</v>
      </c>
      <c r="O1702">
        <v>77</v>
      </c>
      <c r="P1702">
        <v>0.1</v>
      </c>
      <c r="S1702">
        <v>0.2</v>
      </c>
      <c r="T1702">
        <v>0.2</v>
      </c>
      <c r="U1702">
        <v>0.63900000000000001</v>
      </c>
      <c r="V1702">
        <v>11.7</v>
      </c>
      <c r="W1702" t="e">
        <f ca="1">Data_Completeness(LifeExpectancyData[[#This Row],[Life expectancy]:[Schooling]])</f>
        <v>#NAME?</v>
      </c>
    </row>
    <row r="1703" spans="1:23" x14ac:dyDescent="0.25">
      <c r="A1703" t="s">
        <v>753</v>
      </c>
      <c r="B1703">
        <v>2013</v>
      </c>
      <c r="C1703" t="s">
        <v>643</v>
      </c>
      <c r="D1703">
        <v>69.2</v>
      </c>
      <c r="E1703">
        <v>166</v>
      </c>
      <c r="F1703">
        <v>0</v>
      </c>
      <c r="G1703">
        <v>1.67</v>
      </c>
      <c r="H1703">
        <v>0</v>
      </c>
      <c r="I1703">
        <v>83</v>
      </c>
      <c r="J1703">
        <v>0</v>
      </c>
      <c r="K1703">
        <v>68.099999999999994</v>
      </c>
      <c r="L1703">
        <v>0</v>
      </c>
      <c r="M1703">
        <v>81</v>
      </c>
      <c r="N1703">
        <v>13.38</v>
      </c>
      <c r="O1703">
        <v>81</v>
      </c>
      <c r="P1703">
        <v>0.1</v>
      </c>
      <c r="S1703">
        <v>0.2</v>
      </c>
      <c r="T1703">
        <v>0.2</v>
      </c>
      <c r="U1703">
        <v>0.64100000000000001</v>
      </c>
      <c r="V1703">
        <v>11.7</v>
      </c>
      <c r="W1703" t="e">
        <f ca="1">Data_Completeness(LifeExpectancyData[[#This Row],[Life expectancy]:[Schooling]])</f>
        <v>#NAME?</v>
      </c>
    </row>
    <row r="1704" spans="1:23" x14ac:dyDescent="0.25">
      <c r="A1704" t="s">
        <v>753</v>
      </c>
      <c r="B1704">
        <v>2012</v>
      </c>
      <c r="C1704" t="s">
        <v>643</v>
      </c>
      <c r="D1704">
        <v>69</v>
      </c>
      <c r="E1704">
        <v>168</v>
      </c>
      <c r="F1704">
        <v>0</v>
      </c>
      <c r="G1704">
        <v>2.98</v>
      </c>
      <c r="H1704">
        <v>0</v>
      </c>
      <c r="I1704">
        <v>82</v>
      </c>
      <c r="J1704">
        <v>0</v>
      </c>
      <c r="K1704">
        <v>67.5</v>
      </c>
      <c r="L1704">
        <v>0</v>
      </c>
      <c r="M1704">
        <v>81</v>
      </c>
      <c r="N1704">
        <v>12.77</v>
      </c>
      <c r="O1704">
        <v>81</v>
      </c>
      <c r="P1704">
        <v>0.1</v>
      </c>
      <c r="S1704">
        <v>0.2</v>
      </c>
      <c r="T1704">
        <v>0.2</v>
      </c>
      <c r="U1704">
        <v>0.64</v>
      </c>
      <c r="V1704">
        <v>11.7</v>
      </c>
      <c r="W1704" t="e">
        <f ca="1">Data_Completeness(LifeExpectancyData[[#This Row],[Life expectancy]:[Schooling]])</f>
        <v>#NAME?</v>
      </c>
    </row>
    <row r="1705" spans="1:23" x14ac:dyDescent="0.25">
      <c r="A1705" t="s">
        <v>753</v>
      </c>
      <c r="B1705">
        <v>2011</v>
      </c>
      <c r="C1705" t="s">
        <v>643</v>
      </c>
      <c r="D1705">
        <v>68.900000000000006</v>
      </c>
      <c r="E1705">
        <v>169</v>
      </c>
      <c r="F1705">
        <v>0</v>
      </c>
      <c r="G1705">
        <v>1.89</v>
      </c>
      <c r="H1705">
        <v>0</v>
      </c>
      <c r="I1705">
        <v>83</v>
      </c>
      <c r="J1705">
        <v>0</v>
      </c>
      <c r="K1705">
        <v>67</v>
      </c>
      <c r="L1705">
        <v>0</v>
      </c>
      <c r="M1705">
        <v>83</v>
      </c>
      <c r="N1705">
        <v>13.76</v>
      </c>
      <c r="O1705">
        <v>84</v>
      </c>
      <c r="P1705">
        <v>0.1</v>
      </c>
      <c r="S1705">
        <v>0.2</v>
      </c>
      <c r="T1705">
        <v>0.2</v>
      </c>
      <c r="U1705">
        <v>0.63800000000000001</v>
      </c>
      <c r="V1705">
        <v>11.7</v>
      </c>
      <c r="W1705" t="e">
        <f ca="1">Data_Completeness(LifeExpectancyData[[#This Row],[Life expectancy]:[Schooling]])</f>
        <v>#NAME?</v>
      </c>
    </row>
    <row r="1706" spans="1:23" x14ac:dyDescent="0.25">
      <c r="A1706" t="s">
        <v>753</v>
      </c>
      <c r="B1706">
        <v>2010</v>
      </c>
      <c r="C1706" t="s">
        <v>643</v>
      </c>
      <c r="D1706">
        <v>68.7</v>
      </c>
      <c r="E1706">
        <v>171</v>
      </c>
      <c r="F1706">
        <v>0</v>
      </c>
      <c r="G1706">
        <v>1.76</v>
      </c>
      <c r="H1706">
        <v>0</v>
      </c>
      <c r="I1706">
        <v>88</v>
      </c>
      <c r="J1706">
        <v>0</v>
      </c>
      <c r="K1706">
        <v>66.400000000000006</v>
      </c>
      <c r="L1706">
        <v>0</v>
      </c>
      <c r="M1706">
        <v>85</v>
      </c>
      <c r="N1706">
        <v>13.83</v>
      </c>
      <c r="O1706">
        <v>85</v>
      </c>
      <c r="P1706">
        <v>0.1</v>
      </c>
      <c r="S1706">
        <v>0.2</v>
      </c>
      <c r="T1706">
        <v>0.2</v>
      </c>
      <c r="U1706">
        <v>0.63300000000000001</v>
      </c>
      <c r="V1706">
        <v>11.5</v>
      </c>
      <c r="W1706" t="e">
        <f ca="1">Data_Completeness(LifeExpectancyData[[#This Row],[Life expectancy]:[Schooling]])</f>
        <v>#NAME?</v>
      </c>
    </row>
    <row r="1707" spans="1:23" x14ac:dyDescent="0.25">
      <c r="A1707" t="s">
        <v>753</v>
      </c>
      <c r="B1707">
        <v>2009</v>
      </c>
      <c r="C1707" t="s">
        <v>643</v>
      </c>
      <c r="D1707">
        <v>68.5</v>
      </c>
      <c r="E1707">
        <v>172</v>
      </c>
      <c r="F1707">
        <v>0</v>
      </c>
      <c r="G1707">
        <v>2.06</v>
      </c>
      <c r="H1707">
        <v>0</v>
      </c>
      <c r="I1707">
        <v>89</v>
      </c>
      <c r="J1707">
        <v>0</v>
      </c>
      <c r="K1707">
        <v>65.8</v>
      </c>
      <c r="L1707">
        <v>0</v>
      </c>
      <c r="M1707">
        <v>81</v>
      </c>
      <c r="N1707">
        <v>13.44</v>
      </c>
      <c r="O1707">
        <v>91</v>
      </c>
      <c r="P1707">
        <v>0.1</v>
      </c>
      <c r="S1707">
        <v>0.2</v>
      </c>
      <c r="T1707">
        <v>0.2</v>
      </c>
      <c r="U1707">
        <v>0.629</v>
      </c>
      <c r="V1707">
        <v>11.4</v>
      </c>
      <c r="W1707" t="e">
        <f ca="1">Data_Completeness(LifeExpectancyData[[#This Row],[Life expectancy]:[Schooling]])</f>
        <v>#NAME?</v>
      </c>
    </row>
    <row r="1708" spans="1:23" x14ac:dyDescent="0.25">
      <c r="A1708" t="s">
        <v>753</v>
      </c>
      <c r="B1708">
        <v>2008</v>
      </c>
      <c r="C1708" t="s">
        <v>643</v>
      </c>
      <c r="D1708">
        <v>68.400000000000006</v>
      </c>
      <c r="E1708">
        <v>174</v>
      </c>
      <c r="F1708">
        <v>0</v>
      </c>
      <c r="G1708">
        <v>1.97</v>
      </c>
      <c r="H1708">
        <v>0</v>
      </c>
      <c r="I1708">
        <v>89</v>
      </c>
      <c r="J1708">
        <v>0</v>
      </c>
      <c r="K1708">
        <v>65.2</v>
      </c>
      <c r="L1708">
        <v>0</v>
      </c>
      <c r="M1708">
        <v>88</v>
      </c>
      <c r="N1708">
        <v>12.94</v>
      </c>
      <c r="O1708">
        <v>85</v>
      </c>
      <c r="P1708">
        <v>0.1</v>
      </c>
      <c r="S1708">
        <v>0.2</v>
      </c>
      <c r="T1708">
        <v>0.2</v>
      </c>
      <c r="U1708">
        <v>0.628</v>
      </c>
      <c r="V1708">
        <v>11.2</v>
      </c>
      <c r="W1708" t="e">
        <f ca="1">Data_Completeness(LifeExpectancyData[[#This Row],[Life expectancy]:[Schooling]])</f>
        <v>#NAME?</v>
      </c>
    </row>
    <row r="1709" spans="1:23" x14ac:dyDescent="0.25">
      <c r="A1709" t="s">
        <v>753</v>
      </c>
      <c r="B1709">
        <v>2007</v>
      </c>
      <c r="C1709" t="s">
        <v>643</v>
      </c>
      <c r="D1709">
        <v>68.2</v>
      </c>
      <c r="E1709">
        <v>175</v>
      </c>
      <c r="F1709">
        <v>0</v>
      </c>
      <c r="G1709">
        <v>1.64</v>
      </c>
      <c r="H1709">
        <v>0</v>
      </c>
      <c r="I1709">
        <v>9</v>
      </c>
      <c r="J1709">
        <v>0</v>
      </c>
      <c r="K1709">
        <v>64.7</v>
      </c>
      <c r="L1709">
        <v>0</v>
      </c>
      <c r="M1709">
        <v>79</v>
      </c>
      <c r="N1709">
        <v>11.99</v>
      </c>
      <c r="O1709">
        <v>79</v>
      </c>
      <c r="P1709">
        <v>0.1</v>
      </c>
      <c r="S1709">
        <v>0.2</v>
      </c>
      <c r="T1709">
        <v>0.2</v>
      </c>
      <c r="U1709">
        <v>0.625</v>
      </c>
      <c r="V1709">
        <v>11</v>
      </c>
      <c r="W1709" t="e">
        <f ca="1">Data_Completeness(LifeExpectancyData[[#This Row],[Life expectancy]:[Schooling]])</f>
        <v>#NAME?</v>
      </c>
    </row>
    <row r="1710" spans="1:23" x14ac:dyDescent="0.25">
      <c r="A1710" t="s">
        <v>753</v>
      </c>
      <c r="B1710">
        <v>2006</v>
      </c>
      <c r="C1710" t="s">
        <v>643</v>
      </c>
      <c r="D1710">
        <v>68</v>
      </c>
      <c r="E1710">
        <v>176</v>
      </c>
      <c r="F1710">
        <v>0</v>
      </c>
      <c r="G1710">
        <v>1.73</v>
      </c>
      <c r="H1710">
        <v>0</v>
      </c>
      <c r="I1710">
        <v>84</v>
      </c>
      <c r="J1710">
        <v>0</v>
      </c>
      <c r="K1710">
        <v>64.099999999999994</v>
      </c>
      <c r="L1710">
        <v>0</v>
      </c>
      <c r="M1710">
        <v>81</v>
      </c>
      <c r="N1710">
        <v>11.92</v>
      </c>
      <c r="O1710">
        <v>67</v>
      </c>
      <c r="P1710">
        <v>0.1</v>
      </c>
      <c r="S1710">
        <v>0.2</v>
      </c>
      <c r="T1710">
        <v>0.2</v>
      </c>
      <c r="U1710">
        <v>0.622</v>
      </c>
      <c r="V1710">
        <v>10.9</v>
      </c>
      <c r="W1710" t="e">
        <f ca="1">Data_Completeness(LifeExpectancyData[[#This Row],[Life expectancy]:[Schooling]])</f>
        <v>#NAME?</v>
      </c>
    </row>
    <row r="1711" spans="1:23" x14ac:dyDescent="0.25">
      <c r="A1711" t="s">
        <v>753</v>
      </c>
      <c r="B1711">
        <v>2005</v>
      </c>
      <c r="C1711" t="s">
        <v>643</v>
      </c>
      <c r="D1711">
        <v>67.900000000000006</v>
      </c>
      <c r="E1711">
        <v>178</v>
      </c>
      <c r="F1711">
        <v>0</v>
      </c>
      <c r="G1711">
        <v>1.9</v>
      </c>
      <c r="H1711">
        <v>0</v>
      </c>
      <c r="I1711">
        <v>91</v>
      </c>
      <c r="J1711">
        <v>0</v>
      </c>
      <c r="K1711">
        <v>63.6</v>
      </c>
      <c r="L1711">
        <v>0</v>
      </c>
      <c r="M1711">
        <v>94</v>
      </c>
      <c r="N1711">
        <v>12.11</v>
      </c>
      <c r="O1711">
        <v>94</v>
      </c>
      <c r="P1711">
        <v>0.1</v>
      </c>
      <c r="S1711">
        <v>0.2</v>
      </c>
      <c r="T1711">
        <v>0.2</v>
      </c>
      <c r="U1711">
        <v>0.61699999999999999</v>
      </c>
      <c r="V1711">
        <v>10.7</v>
      </c>
      <c r="W1711" t="e">
        <f ca="1">Data_Completeness(LifeExpectancyData[[#This Row],[Life expectancy]:[Schooling]])</f>
        <v>#NAME?</v>
      </c>
    </row>
    <row r="1712" spans="1:23" x14ac:dyDescent="0.25">
      <c r="A1712" t="s">
        <v>753</v>
      </c>
      <c r="B1712">
        <v>2004</v>
      </c>
      <c r="C1712" t="s">
        <v>643</v>
      </c>
      <c r="D1712">
        <v>67.7</v>
      </c>
      <c r="E1712">
        <v>179</v>
      </c>
      <c r="F1712">
        <v>0</v>
      </c>
      <c r="G1712">
        <v>2.02</v>
      </c>
      <c r="H1712">
        <v>0</v>
      </c>
      <c r="I1712">
        <v>8</v>
      </c>
      <c r="J1712">
        <v>0</v>
      </c>
      <c r="K1712">
        <v>63.2</v>
      </c>
      <c r="L1712">
        <v>0</v>
      </c>
      <c r="M1712">
        <v>82</v>
      </c>
      <c r="N1712">
        <v>1.64</v>
      </c>
      <c r="O1712">
        <v>78</v>
      </c>
      <c r="P1712">
        <v>0.1</v>
      </c>
      <c r="S1712">
        <v>0.2</v>
      </c>
      <c r="T1712">
        <v>0.2</v>
      </c>
      <c r="U1712">
        <v>0.61599999999999999</v>
      </c>
      <c r="V1712">
        <v>10.5</v>
      </c>
      <c r="W1712" t="e">
        <f ca="1">Data_Completeness(LifeExpectancyData[[#This Row],[Life expectancy]:[Schooling]])</f>
        <v>#NAME?</v>
      </c>
    </row>
    <row r="1713" spans="1:23" x14ac:dyDescent="0.25">
      <c r="A1713" t="s">
        <v>753</v>
      </c>
      <c r="B1713">
        <v>2003</v>
      </c>
      <c r="C1713" t="s">
        <v>643</v>
      </c>
      <c r="D1713">
        <v>67.5</v>
      </c>
      <c r="E1713">
        <v>18</v>
      </c>
      <c r="F1713">
        <v>0</v>
      </c>
      <c r="G1713">
        <v>3.15</v>
      </c>
      <c r="H1713">
        <v>0</v>
      </c>
      <c r="I1713">
        <v>89</v>
      </c>
      <c r="J1713">
        <v>0</v>
      </c>
      <c r="K1713">
        <v>62.8</v>
      </c>
      <c r="L1713">
        <v>0</v>
      </c>
      <c r="M1713">
        <v>88</v>
      </c>
      <c r="N1713">
        <v>9.69</v>
      </c>
      <c r="O1713">
        <v>92</v>
      </c>
      <c r="P1713">
        <v>0.1</v>
      </c>
      <c r="S1713">
        <v>0.2</v>
      </c>
      <c r="T1713">
        <v>0.2</v>
      </c>
      <c r="U1713">
        <v>0.61199999999999999</v>
      </c>
      <c r="V1713">
        <v>10.4</v>
      </c>
      <c r="W1713" t="e">
        <f ca="1">Data_Completeness(LifeExpectancyData[[#This Row],[Life expectancy]:[Schooling]])</f>
        <v>#NAME?</v>
      </c>
    </row>
    <row r="1714" spans="1:23" x14ac:dyDescent="0.25">
      <c r="A1714" t="s">
        <v>753</v>
      </c>
      <c r="B1714">
        <v>2002</v>
      </c>
      <c r="C1714" t="s">
        <v>643</v>
      </c>
      <c r="D1714">
        <v>66.2</v>
      </c>
      <c r="E1714">
        <v>21</v>
      </c>
      <c r="F1714">
        <v>0</v>
      </c>
      <c r="G1714">
        <v>2.78</v>
      </c>
      <c r="H1714">
        <v>0</v>
      </c>
      <c r="I1714">
        <v>85</v>
      </c>
      <c r="J1714">
        <v>0</v>
      </c>
      <c r="K1714">
        <v>62.4</v>
      </c>
      <c r="L1714">
        <v>0</v>
      </c>
      <c r="M1714">
        <v>84</v>
      </c>
      <c r="N1714">
        <v>8.1999999999999993</v>
      </c>
      <c r="O1714">
        <v>84</v>
      </c>
      <c r="P1714">
        <v>0.1</v>
      </c>
      <c r="S1714">
        <v>0.2</v>
      </c>
      <c r="T1714">
        <v>0.2</v>
      </c>
      <c r="U1714">
        <v>0.60799999999999998</v>
      </c>
      <c r="V1714">
        <v>10.199999999999999</v>
      </c>
      <c r="W1714" t="e">
        <f ca="1">Data_Completeness(LifeExpectancyData[[#This Row],[Life expectancy]:[Schooling]])</f>
        <v>#NAME?</v>
      </c>
    </row>
    <row r="1715" spans="1:23" x14ac:dyDescent="0.25">
      <c r="A1715" t="s">
        <v>753</v>
      </c>
      <c r="B1715">
        <v>2001</v>
      </c>
      <c r="C1715" t="s">
        <v>643</v>
      </c>
      <c r="D1715">
        <v>67.2</v>
      </c>
      <c r="E1715">
        <v>183</v>
      </c>
      <c r="F1715">
        <v>0</v>
      </c>
      <c r="G1715">
        <v>2.82</v>
      </c>
      <c r="H1715">
        <v>0</v>
      </c>
      <c r="I1715">
        <v>81</v>
      </c>
      <c r="J1715">
        <v>0</v>
      </c>
      <c r="K1715">
        <v>62</v>
      </c>
      <c r="L1715">
        <v>0</v>
      </c>
      <c r="M1715">
        <v>79</v>
      </c>
      <c r="N1715">
        <v>8.58</v>
      </c>
      <c r="O1715">
        <v>75</v>
      </c>
      <c r="P1715">
        <v>0.1</v>
      </c>
      <c r="S1715">
        <v>0.3</v>
      </c>
      <c r="T1715">
        <v>0.2</v>
      </c>
      <c r="U1715">
        <v>0.60399999999999998</v>
      </c>
      <c r="V1715">
        <v>10.1</v>
      </c>
      <c r="W1715" t="e">
        <f ca="1">Data_Completeness(LifeExpectancyData[[#This Row],[Life expectancy]:[Schooling]])</f>
        <v>#NAME?</v>
      </c>
    </row>
    <row r="1716" spans="1:23" x14ac:dyDescent="0.25">
      <c r="A1716" t="s">
        <v>753</v>
      </c>
      <c r="B1716">
        <v>2000</v>
      </c>
      <c r="C1716" t="s">
        <v>643</v>
      </c>
      <c r="D1716">
        <v>67</v>
      </c>
      <c r="E1716">
        <v>185</v>
      </c>
      <c r="F1716">
        <v>0</v>
      </c>
      <c r="G1716">
        <v>2.23</v>
      </c>
      <c r="H1716">
        <v>0</v>
      </c>
      <c r="I1716">
        <v>87</v>
      </c>
      <c r="J1716">
        <v>0</v>
      </c>
      <c r="K1716">
        <v>61.5</v>
      </c>
      <c r="L1716">
        <v>0</v>
      </c>
      <c r="M1716">
        <v>85</v>
      </c>
      <c r="N1716">
        <v>7.88</v>
      </c>
      <c r="O1716">
        <v>85</v>
      </c>
      <c r="P1716">
        <v>0.1</v>
      </c>
      <c r="S1716">
        <v>0.3</v>
      </c>
      <c r="T1716">
        <v>0.3</v>
      </c>
      <c r="U1716">
        <v>0</v>
      </c>
      <c r="V1716">
        <v>0</v>
      </c>
      <c r="W1716" t="e">
        <f ca="1">Data_Completeness(LifeExpectancyData[[#This Row],[Life expectancy]:[Schooling]])</f>
        <v>#NAME?</v>
      </c>
    </row>
    <row r="1717" spans="1:23" x14ac:dyDescent="0.25">
      <c r="A1717" t="s">
        <v>754</v>
      </c>
      <c r="B1717">
        <v>2013</v>
      </c>
      <c r="C1717" t="s">
        <v>643</v>
      </c>
      <c r="F1717">
        <v>0</v>
      </c>
      <c r="G1717">
        <v>0.01</v>
      </c>
      <c r="H1717">
        <v>0</v>
      </c>
      <c r="I1717">
        <v>99</v>
      </c>
      <c r="J1717">
        <v>0</v>
      </c>
      <c r="L1717">
        <v>0</v>
      </c>
      <c r="M1717">
        <v>99</v>
      </c>
      <c r="N1717">
        <v>4.3</v>
      </c>
      <c r="O1717">
        <v>99</v>
      </c>
      <c r="P1717">
        <v>0.1</v>
      </c>
      <c r="W1717" t="e">
        <f ca="1">Data_Completeness(LifeExpectancyData[[#This Row],[Life expectancy]:[Schooling]])</f>
        <v>#NAME?</v>
      </c>
    </row>
    <row r="1718" spans="1:23" x14ac:dyDescent="0.25">
      <c r="A1718" t="s">
        <v>755</v>
      </c>
      <c r="B1718">
        <v>2015</v>
      </c>
      <c r="C1718" t="s">
        <v>643</v>
      </c>
      <c r="D1718">
        <v>68.8</v>
      </c>
      <c r="E1718">
        <v>222</v>
      </c>
      <c r="F1718">
        <v>1</v>
      </c>
      <c r="H1718">
        <v>0</v>
      </c>
      <c r="I1718">
        <v>99</v>
      </c>
      <c r="J1718">
        <v>20359</v>
      </c>
      <c r="K1718">
        <v>52.7</v>
      </c>
      <c r="L1718">
        <v>1</v>
      </c>
      <c r="M1718">
        <v>99</v>
      </c>
      <c r="O1718">
        <v>99</v>
      </c>
      <c r="P1718">
        <v>0.1</v>
      </c>
      <c r="Q1718">
        <v>3944.1839</v>
      </c>
      <c r="R1718">
        <v>2976877</v>
      </c>
      <c r="S1718">
        <v>2.2000000000000002</v>
      </c>
      <c r="T1718">
        <v>2.2999999999999998</v>
      </c>
      <c r="U1718">
        <v>0.73299999999999998</v>
      </c>
      <c r="V1718">
        <v>14.8</v>
      </c>
      <c r="W1718" t="e">
        <f ca="1">Data_Completeness(LifeExpectancyData[[#This Row],[Life expectancy]:[Schooling]])</f>
        <v>#NAME?</v>
      </c>
    </row>
    <row r="1719" spans="1:23" x14ac:dyDescent="0.25">
      <c r="A1719" t="s">
        <v>755</v>
      </c>
      <c r="B1719">
        <v>2014</v>
      </c>
      <c r="C1719" t="s">
        <v>643</v>
      </c>
      <c r="D1719">
        <v>68.400000000000006</v>
      </c>
      <c r="E1719">
        <v>225</v>
      </c>
      <c r="F1719">
        <v>1</v>
      </c>
      <c r="G1719">
        <v>0.01</v>
      </c>
      <c r="H1719">
        <v>281.00239920000001</v>
      </c>
      <c r="I1719">
        <v>99</v>
      </c>
      <c r="J1719">
        <v>0</v>
      </c>
      <c r="K1719">
        <v>51.5</v>
      </c>
      <c r="L1719">
        <v>1</v>
      </c>
      <c r="M1719">
        <v>99</v>
      </c>
      <c r="N1719">
        <v>4.7300000000000004</v>
      </c>
      <c r="O1719">
        <v>99</v>
      </c>
      <c r="P1719">
        <v>0.1</v>
      </c>
      <c r="Q1719">
        <v>4181.5833210000001</v>
      </c>
      <c r="R1719">
        <v>2923896</v>
      </c>
      <c r="S1719">
        <v>2.2000000000000002</v>
      </c>
      <c r="T1719">
        <v>2.2999999999999998</v>
      </c>
      <c r="U1719">
        <v>0.72899999999999998</v>
      </c>
      <c r="V1719">
        <v>14.8</v>
      </c>
      <c r="W1719" t="e">
        <f ca="1">Data_Completeness(LifeExpectancyData[[#This Row],[Life expectancy]:[Schooling]])</f>
        <v>#NAME?</v>
      </c>
    </row>
    <row r="1720" spans="1:23" x14ac:dyDescent="0.25">
      <c r="A1720" t="s">
        <v>755</v>
      </c>
      <c r="B1720">
        <v>2013</v>
      </c>
      <c r="C1720" t="s">
        <v>643</v>
      </c>
      <c r="D1720">
        <v>68.099999999999994</v>
      </c>
      <c r="E1720">
        <v>227</v>
      </c>
      <c r="F1720">
        <v>1</v>
      </c>
      <c r="G1720">
        <v>0.01</v>
      </c>
      <c r="H1720">
        <v>241.1958645</v>
      </c>
      <c r="I1720">
        <v>98</v>
      </c>
      <c r="J1720">
        <v>0</v>
      </c>
      <c r="K1720">
        <v>5.4</v>
      </c>
      <c r="L1720">
        <v>1</v>
      </c>
      <c r="M1720">
        <v>98</v>
      </c>
      <c r="N1720">
        <v>4.21</v>
      </c>
      <c r="O1720">
        <v>98</v>
      </c>
      <c r="P1720">
        <v>0.1</v>
      </c>
      <c r="Q1720">
        <v>4385.379355</v>
      </c>
      <c r="R1720">
        <v>286917</v>
      </c>
      <c r="S1720">
        <v>2.2000000000000002</v>
      </c>
      <c r="T1720">
        <v>2.2999999999999998</v>
      </c>
      <c r="U1720">
        <v>0.72</v>
      </c>
      <c r="V1720">
        <v>14.7</v>
      </c>
      <c r="W1720" t="e">
        <f ca="1">Data_Completeness(LifeExpectancyData[[#This Row],[Life expectancy]:[Schooling]])</f>
        <v>#NAME?</v>
      </c>
    </row>
    <row r="1721" spans="1:23" x14ac:dyDescent="0.25">
      <c r="A1721" t="s">
        <v>755</v>
      </c>
      <c r="B1721">
        <v>2012</v>
      </c>
      <c r="C1721" t="s">
        <v>643</v>
      </c>
      <c r="D1721">
        <v>67.8</v>
      </c>
      <c r="E1721">
        <v>231</v>
      </c>
      <c r="F1721">
        <v>1</v>
      </c>
      <c r="G1721">
        <v>0.01</v>
      </c>
      <c r="H1721">
        <v>253.8285861</v>
      </c>
      <c r="I1721">
        <v>99</v>
      </c>
      <c r="J1721">
        <v>0</v>
      </c>
      <c r="K1721">
        <v>49.2</v>
      </c>
      <c r="L1721">
        <v>2</v>
      </c>
      <c r="M1721">
        <v>99</v>
      </c>
      <c r="N1721">
        <v>4.22</v>
      </c>
      <c r="O1721">
        <v>99</v>
      </c>
      <c r="P1721">
        <v>0.1</v>
      </c>
      <c r="Q1721">
        <v>4368.8224799999998</v>
      </c>
      <c r="R1721">
        <v>2814226</v>
      </c>
      <c r="S1721">
        <v>2.2000000000000002</v>
      </c>
      <c r="T1721">
        <v>2.2999999999999998</v>
      </c>
      <c r="U1721">
        <v>0.71199999999999997</v>
      </c>
      <c r="V1721">
        <v>14.7</v>
      </c>
      <c r="W1721" t="e">
        <f ca="1">Data_Completeness(LifeExpectancyData[[#This Row],[Life expectancy]:[Schooling]])</f>
        <v>#NAME?</v>
      </c>
    </row>
    <row r="1722" spans="1:23" x14ac:dyDescent="0.25">
      <c r="A1722" t="s">
        <v>755</v>
      </c>
      <c r="B1722">
        <v>2011</v>
      </c>
      <c r="C1722" t="s">
        <v>643</v>
      </c>
      <c r="D1722">
        <v>67.3</v>
      </c>
      <c r="E1722">
        <v>235</v>
      </c>
      <c r="F1722">
        <v>1</v>
      </c>
      <c r="G1722">
        <v>0.01</v>
      </c>
      <c r="H1722">
        <v>257.84031540000001</v>
      </c>
      <c r="I1722">
        <v>99</v>
      </c>
      <c r="J1722">
        <v>0</v>
      </c>
      <c r="K1722">
        <v>48</v>
      </c>
      <c r="L1722">
        <v>2</v>
      </c>
      <c r="M1722">
        <v>99</v>
      </c>
      <c r="N1722">
        <v>4.45</v>
      </c>
      <c r="O1722">
        <v>99</v>
      </c>
      <c r="P1722">
        <v>0.1</v>
      </c>
      <c r="Q1722">
        <v>3769.5952550000002</v>
      </c>
      <c r="R1722">
        <v>2761516</v>
      </c>
      <c r="S1722">
        <v>2.2000000000000002</v>
      </c>
      <c r="T1722">
        <v>2.2999999999999998</v>
      </c>
      <c r="U1722">
        <v>0.70099999999999996</v>
      </c>
      <c r="V1722">
        <v>14.6</v>
      </c>
      <c r="W1722" t="e">
        <f ca="1">Data_Completeness(LifeExpectancyData[[#This Row],[Life expectancy]:[Schooling]])</f>
        <v>#NAME?</v>
      </c>
    </row>
    <row r="1723" spans="1:23" x14ac:dyDescent="0.25">
      <c r="A1723" t="s">
        <v>755</v>
      </c>
      <c r="B1723">
        <v>2010</v>
      </c>
      <c r="C1723" t="s">
        <v>643</v>
      </c>
      <c r="D1723">
        <v>66.3</v>
      </c>
      <c r="E1723">
        <v>25</v>
      </c>
      <c r="F1723">
        <v>1</v>
      </c>
      <c r="G1723">
        <v>5.8</v>
      </c>
      <c r="H1723">
        <v>22.316242720000002</v>
      </c>
      <c r="I1723">
        <v>96</v>
      </c>
      <c r="J1723">
        <v>7</v>
      </c>
      <c r="K1723">
        <v>46.9</v>
      </c>
      <c r="L1723">
        <v>2</v>
      </c>
      <c r="M1723">
        <v>96</v>
      </c>
      <c r="N1723">
        <v>4.7</v>
      </c>
      <c r="O1723">
        <v>96</v>
      </c>
      <c r="P1723">
        <v>0.1</v>
      </c>
      <c r="Q1723">
        <v>265.35365899999999</v>
      </c>
      <c r="R1723">
        <v>271265</v>
      </c>
      <c r="S1723">
        <v>2.2000000000000002</v>
      </c>
      <c r="T1723">
        <v>2.2999999999999998</v>
      </c>
      <c r="U1723">
        <v>0.69299999999999995</v>
      </c>
      <c r="V1723">
        <v>14.3</v>
      </c>
      <c r="W1723" t="e">
        <f ca="1">Data_Completeness(LifeExpectancyData[[#This Row],[Life expectancy]:[Schooling]])</f>
        <v>#NAME?</v>
      </c>
    </row>
    <row r="1724" spans="1:23" x14ac:dyDescent="0.25">
      <c r="A1724" t="s">
        <v>755</v>
      </c>
      <c r="B1724">
        <v>2009</v>
      </c>
      <c r="C1724" t="s">
        <v>643</v>
      </c>
      <c r="D1724">
        <v>66.900000000000006</v>
      </c>
      <c r="E1724">
        <v>235</v>
      </c>
      <c r="F1724">
        <v>1</v>
      </c>
      <c r="G1724">
        <v>4.6100000000000003</v>
      </c>
      <c r="H1724">
        <v>134.16789320000001</v>
      </c>
      <c r="I1724">
        <v>97</v>
      </c>
      <c r="J1724">
        <v>8</v>
      </c>
      <c r="K1724">
        <v>45.9</v>
      </c>
      <c r="L1724">
        <v>2</v>
      </c>
      <c r="M1724">
        <v>96</v>
      </c>
      <c r="N1724">
        <v>5.29</v>
      </c>
      <c r="O1724">
        <v>95</v>
      </c>
      <c r="P1724">
        <v>0.1</v>
      </c>
      <c r="Q1724">
        <v>1717.8987609999999</v>
      </c>
      <c r="R1724">
        <v>2668289</v>
      </c>
      <c r="S1724">
        <v>2.2000000000000002</v>
      </c>
      <c r="T1724">
        <v>2.2999999999999998</v>
      </c>
      <c r="U1724">
        <v>0.68600000000000005</v>
      </c>
      <c r="V1724">
        <v>13.8</v>
      </c>
      <c r="W1724" t="e">
        <f ca="1">Data_Completeness(LifeExpectancyData[[#This Row],[Life expectancy]:[Schooling]])</f>
        <v>#NAME?</v>
      </c>
    </row>
    <row r="1725" spans="1:23" x14ac:dyDescent="0.25">
      <c r="A1725" t="s">
        <v>755</v>
      </c>
      <c r="B1725">
        <v>2008</v>
      </c>
      <c r="C1725" t="s">
        <v>643</v>
      </c>
      <c r="D1725">
        <v>67.400000000000006</v>
      </c>
      <c r="E1725">
        <v>225</v>
      </c>
      <c r="F1725">
        <v>2</v>
      </c>
      <c r="G1725">
        <v>4.26</v>
      </c>
      <c r="H1725">
        <v>181.0123284</v>
      </c>
      <c r="I1725">
        <v>96</v>
      </c>
      <c r="J1725">
        <v>31</v>
      </c>
      <c r="K1725">
        <v>44.9</v>
      </c>
      <c r="L1725">
        <v>2</v>
      </c>
      <c r="M1725">
        <v>95</v>
      </c>
      <c r="N1725">
        <v>5.58</v>
      </c>
      <c r="O1725">
        <v>96</v>
      </c>
      <c r="P1725">
        <v>0.1</v>
      </c>
      <c r="Q1725">
        <v>2139.6256309999999</v>
      </c>
      <c r="R1725">
        <v>2628131</v>
      </c>
      <c r="S1725">
        <v>2.2000000000000002</v>
      </c>
      <c r="T1725">
        <v>2.2999999999999998</v>
      </c>
      <c r="U1725">
        <v>0.67300000000000004</v>
      </c>
      <c r="V1725">
        <v>13.4</v>
      </c>
      <c r="W1725" t="e">
        <f ca="1">Data_Completeness(LifeExpectancyData[[#This Row],[Life expectancy]:[Schooling]])</f>
        <v>#NAME?</v>
      </c>
    </row>
    <row r="1726" spans="1:23" x14ac:dyDescent="0.25">
      <c r="A1726" t="s">
        <v>755</v>
      </c>
      <c r="B1726">
        <v>2007</v>
      </c>
      <c r="C1726" t="s">
        <v>643</v>
      </c>
      <c r="D1726">
        <v>65.900000000000006</v>
      </c>
      <c r="E1726">
        <v>26</v>
      </c>
      <c r="F1726">
        <v>2</v>
      </c>
      <c r="G1726">
        <v>3.79</v>
      </c>
      <c r="H1726">
        <v>126.698109</v>
      </c>
      <c r="I1726">
        <v>98</v>
      </c>
      <c r="J1726">
        <v>12</v>
      </c>
      <c r="K1726">
        <v>43.9</v>
      </c>
      <c r="L1726">
        <v>2</v>
      </c>
      <c r="M1726">
        <v>99</v>
      </c>
      <c r="N1726">
        <v>5.6</v>
      </c>
      <c r="O1726">
        <v>95</v>
      </c>
      <c r="P1726">
        <v>0.1</v>
      </c>
      <c r="Q1726">
        <v>1634.81431</v>
      </c>
      <c r="R1726">
        <v>259167</v>
      </c>
      <c r="S1726">
        <v>2.2000000000000002</v>
      </c>
      <c r="T1726">
        <v>2.4</v>
      </c>
      <c r="U1726">
        <v>0.66100000000000003</v>
      </c>
      <c r="V1726">
        <v>13</v>
      </c>
      <c r="W1726" t="e">
        <f ca="1">Data_Completeness(LifeExpectancyData[[#This Row],[Life expectancy]:[Schooling]])</f>
        <v>#NAME?</v>
      </c>
    </row>
    <row r="1727" spans="1:23" x14ac:dyDescent="0.25">
      <c r="A1727" t="s">
        <v>755</v>
      </c>
      <c r="B1727">
        <v>2006</v>
      </c>
      <c r="C1727" t="s">
        <v>643</v>
      </c>
      <c r="D1727">
        <v>65</v>
      </c>
      <c r="E1727">
        <v>271</v>
      </c>
      <c r="F1727">
        <v>2</v>
      </c>
      <c r="G1727">
        <v>2.91</v>
      </c>
      <c r="H1727">
        <v>122.1206485</v>
      </c>
      <c r="I1727">
        <v>98</v>
      </c>
      <c r="J1727">
        <v>26</v>
      </c>
      <c r="K1727">
        <v>43</v>
      </c>
      <c r="L1727">
        <v>2</v>
      </c>
      <c r="M1727">
        <v>98</v>
      </c>
      <c r="N1727">
        <v>4.68</v>
      </c>
      <c r="O1727">
        <v>99</v>
      </c>
      <c r="P1727">
        <v>0.1</v>
      </c>
      <c r="Q1727">
        <v>1334.6518960000001</v>
      </c>
      <c r="R1727">
        <v>255812</v>
      </c>
      <c r="S1727">
        <v>2.2000000000000002</v>
      </c>
      <c r="T1727">
        <v>2.4</v>
      </c>
      <c r="U1727">
        <v>0.64900000000000002</v>
      </c>
      <c r="V1727">
        <v>12.7</v>
      </c>
      <c r="W1727" t="e">
        <f ca="1">Data_Completeness(LifeExpectancyData[[#This Row],[Life expectancy]:[Schooling]])</f>
        <v>#NAME?</v>
      </c>
    </row>
    <row r="1728" spans="1:23" x14ac:dyDescent="0.25">
      <c r="A1728" t="s">
        <v>755</v>
      </c>
      <c r="B1728">
        <v>2005</v>
      </c>
      <c r="C1728" t="s">
        <v>643</v>
      </c>
      <c r="D1728">
        <v>64.5</v>
      </c>
      <c r="E1728">
        <v>274</v>
      </c>
      <c r="F1728">
        <v>2</v>
      </c>
      <c r="G1728">
        <v>2.75</v>
      </c>
      <c r="H1728">
        <v>98.683679510000005</v>
      </c>
      <c r="I1728">
        <v>98</v>
      </c>
      <c r="J1728">
        <v>0</v>
      </c>
      <c r="K1728">
        <v>42.1</v>
      </c>
      <c r="L1728">
        <v>2</v>
      </c>
      <c r="M1728">
        <v>99</v>
      </c>
      <c r="N1728">
        <v>5.9</v>
      </c>
      <c r="O1728">
        <v>99</v>
      </c>
      <c r="P1728">
        <v>0.1</v>
      </c>
      <c r="Q1728">
        <v>998.82266709999999</v>
      </c>
      <c r="R1728">
        <v>2526446</v>
      </c>
      <c r="S1728">
        <v>2.2999999999999998</v>
      </c>
      <c r="T1728">
        <v>2.4</v>
      </c>
      <c r="U1728">
        <v>0.63700000000000001</v>
      </c>
      <c r="V1728">
        <v>11.8</v>
      </c>
      <c r="W1728" t="e">
        <f ca="1">Data_Completeness(LifeExpectancyData[[#This Row],[Life expectancy]:[Schooling]])</f>
        <v>#NAME?</v>
      </c>
    </row>
    <row r="1729" spans="1:23" x14ac:dyDescent="0.25">
      <c r="A1729" t="s">
        <v>755</v>
      </c>
      <c r="B1729">
        <v>2004</v>
      </c>
      <c r="C1729" t="s">
        <v>643</v>
      </c>
      <c r="D1729">
        <v>64</v>
      </c>
      <c r="E1729">
        <v>284</v>
      </c>
      <c r="F1729">
        <v>2</v>
      </c>
      <c r="G1729">
        <v>1.75</v>
      </c>
      <c r="H1729">
        <v>73.241504829999997</v>
      </c>
      <c r="I1729">
        <v>98</v>
      </c>
      <c r="J1729">
        <v>0</v>
      </c>
      <c r="K1729">
        <v>41.3</v>
      </c>
      <c r="L1729">
        <v>2</v>
      </c>
      <c r="M1729">
        <v>99</v>
      </c>
      <c r="N1729">
        <v>5.99</v>
      </c>
      <c r="O1729">
        <v>99</v>
      </c>
      <c r="P1729">
        <v>0.1</v>
      </c>
      <c r="Q1729">
        <v>797.83774319999998</v>
      </c>
      <c r="R1729">
        <v>2496832</v>
      </c>
      <c r="S1729">
        <v>2.2999999999999998</v>
      </c>
      <c r="T1729">
        <v>2.4</v>
      </c>
      <c r="U1729">
        <v>0.621</v>
      </c>
      <c r="V1729">
        <v>11.2</v>
      </c>
      <c r="W1729" t="e">
        <f ca="1">Data_Completeness(LifeExpectancyData[[#This Row],[Life expectancy]:[Schooling]])</f>
        <v>#NAME?</v>
      </c>
    </row>
    <row r="1730" spans="1:23" x14ac:dyDescent="0.25">
      <c r="A1730" t="s">
        <v>755</v>
      </c>
      <c r="B1730">
        <v>2003</v>
      </c>
      <c r="C1730" t="s">
        <v>643</v>
      </c>
      <c r="D1730">
        <v>64</v>
      </c>
      <c r="E1730">
        <v>271</v>
      </c>
      <c r="F1730">
        <v>2</v>
      </c>
      <c r="G1730">
        <v>1.31</v>
      </c>
      <c r="H1730">
        <v>56.056864279999999</v>
      </c>
      <c r="I1730">
        <v>98</v>
      </c>
      <c r="J1730">
        <v>18</v>
      </c>
      <c r="K1730">
        <v>4.5</v>
      </c>
      <c r="L1730">
        <v>2</v>
      </c>
      <c r="M1730">
        <v>98</v>
      </c>
      <c r="N1730">
        <v>6.18</v>
      </c>
      <c r="O1730">
        <v>98</v>
      </c>
      <c r="P1730">
        <v>0.1</v>
      </c>
      <c r="Q1730">
        <v>646.56129499999997</v>
      </c>
      <c r="R1730">
        <v>2469286</v>
      </c>
      <c r="S1730">
        <v>2.4</v>
      </c>
      <c r="T1730">
        <v>2.5</v>
      </c>
      <c r="U1730">
        <v>0.60899999999999999</v>
      </c>
      <c r="V1730">
        <v>10.5</v>
      </c>
      <c r="W1730" t="e">
        <f ca="1">Data_Completeness(LifeExpectancyData[[#This Row],[Life expectancy]:[Schooling]])</f>
        <v>#NAME?</v>
      </c>
    </row>
    <row r="1731" spans="1:23" x14ac:dyDescent="0.25">
      <c r="A1731" t="s">
        <v>755</v>
      </c>
      <c r="B1731">
        <v>2002</v>
      </c>
      <c r="C1731" t="s">
        <v>643</v>
      </c>
      <c r="D1731">
        <v>63.8</v>
      </c>
      <c r="E1731">
        <v>263</v>
      </c>
      <c r="F1731">
        <v>2</v>
      </c>
      <c r="G1731">
        <v>2.4300000000000002</v>
      </c>
      <c r="H1731">
        <v>55.608782159999997</v>
      </c>
      <c r="I1731">
        <v>98</v>
      </c>
      <c r="J1731">
        <v>1205</v>
      </c>
      <c r="K1731">
        <v>39.799999999999997</v>
      </c>
      <c r="L1731">
        <v>2</v>
      </c>
      <c r="M1731">
        <v>98</v>
      </c>
      <c r="N1731">
        <v>5.81</v>
      </c>
      <c r="O1731">
        <v>98</v>
      </c>
      <c r="P1731">
        <v>0.1</v>
      </c>
      <c r="Q1731">
        <v>571.51882999999998</v>
      </c>
      <c r="R1731">
        <v>2443659</v>
      </c>
      <c r="S1731">
        <v>2.4</v>
      </c>
      <c r="T1731">
        <v>2.5</v>
      </c>
      <c r="U1731">
        <v>0.59899999999999998</v>
      </c>
      <c r="V1731">
        <v>10.1</v>
      </c>
      <c r="W1731" t="e">
        <f ca="1">Data_Completeness(LifeExpectancyData[[#This Row],[Life expectancy]:[Schooling]])</f>
        <v>#NAME?</v>
      </c>
    </row>
    <row r="1732" spans="1:23" x14ac:dyDescent="0.25">
      <c r="A1732" t="s">
        <v>755</v>
      </c>
      <c r="B1732">
        <v>2001</v>
      </c>
      <c r="C1732" t="s">
        <v>643</v>
      </c>
      <c r="D1732">
        <v>63.2</v>
      </c>
      <c r="E1732">
        <v>266</v>
      </c>
      <c r="F1732">
        <v>2</v>
      </c>
      <c r="G1732">
        <v>2.87</v>
      </c>
      <c r="H1732">
        <v>61.84921903</v>
      </c>
      <c r="I1732">
        <v>95</v>
      </c>
      <c r="J1732">
        <v>10677</v>
      </c>
      <c r="K1732">
        <v>39.1</v>
      </c>
      <c r="L1732">
        <v>3</v>
      </c>
      <c r="M1732">
        <v>95</v>
      </c>
      <c r="N1732">
        <v>5.45</v>
      </c>
      <c r="O1732">
        <v>95</v>
      </c>
      <c r="P1732">
        <v>0.1</v>
      </c>
      <c r="Q1732">
        <v>524.14592400000004</v>
      </c>
      <c r="R1732">
        <v>2419776</v>
      </c>
      <c r="S1732">
        <v>2.5</v>
      </c>
      <c r="T1732">
        <v>2.6</v>
      </c>
      <c r="U1732">
        <v>0.58799999999999997</v>
      </c>
      <c r="V1732">
        <v>9.4</v>
      </c>
      <c r="W1732" t="e">
        <f ca="1">Data_Completeness(LifeExpectancyData[[#This Row],[Life expectancy]:[Schooling]])</f>
        <v>#NAME?</v>
      </c>
    </row>
    <row r="1733" spans="1:23" x14ac:dyDescent="0.25">
      <c r="A1733" t="s">
        <v>755</v>
      </c>
      <c r="B1733">
        <v>2000</v>
      </c>
      <c r="C1733" t="s">
        <v>643</v>
      </c>
      <c r="D1733">
        <v>62.8</v>
      </c>
      <c r="E1733">
        <v>274</v>
      </c>
      <c r="F1733">
        <v>2</v>
      </c>
      <c r="G1733">
        <v>2.79</v>
      </c>
      <c r="H1733">
        <v>56.431387000000001</v>
      </c>
      <c r="I1733">
        <v>93</v>
      </c>
      <c r="J1733">
        <v>925</v>
      </c>
      <c r="K1733">
        <v>38.5</v>
      </c>
      <c r="L1733">
        <v>3</v>
      </c>
      <c r="M1733">
        <v>94</v>
      </c>
      <c r="N1733">
        <v>4.92</v>
      </c>
      <c r="O1733">
        <v>94</v>
      </c>
      <c r="P1733">
        <v>0.1</v>
      </c>
      <c r="Q1733">
        <v>474.21333609999999</v>
      </c>
      <c r="R1733">
        <v>2397436</v>
      </c>
      <c r="S1733">
        <v>2.6</v>
      </c>
      <c r="T1733">
        <v>2.6</v>
      </c>
      <c r="U1733">
        <v>0.58199999999999996</v>
      </c>
      <c r="V1733">
        <v>8.9</v>
      </c>
      <c r="W1733" t="e">
        <f ca="1">Data_Completeness(LifeExpectancyData[[#This Row],[Life expectancy]:[Schooling]])</f>
        <v>#NAME?</v>
      </c>
    </row>
    <row r="1734" spans="1:23" x14ac:dyDescent="0.25">
      <c r="A1734" t="s">
        <v>756</v>
      </c>
      <c r="B1734">
        <v>2015</v>
      </c>
      <c r="C1734" t="s">
        <v>643</v>
      </c>
      <c r="D1734">
        <v>76.099999999999994</v>
      </c>
      <c r="E1734">
        <v>16</v>
      </c>
      <c r="F1734">
        <v>0</v>
      </c>
      <c r="H1734">
        <v>0</v>
      </c>
      <c r="I1734">
        <v>82</v>
      </c>
      <c r="J1734">
        <v>0</v>
      </c>
      <c r="K1734">
        <v>61.8</v>
      </c>
      <c r="L1734">
        <v>0</v>
      </c>
      <c r="M1734">
        <v>89</v>
      </c>
      <c r="O1734">
        <v>89</v>
      </c>
      <c r="P1734">
        <v>0.1</v>
      </c>
      <c r="Q1734">
        <v>6461.1925540000002</v>
      </c>
      <c r="R1734">
        <v>622159</v>
      </c>
      <c r="S1734">
        <v>1.8</v>
      </c>
      <c r="T1734">
        <v>1.8</v>
      </c>
      <c r="U1734">
        <v>0.80400000000000005</v>
      </c>
      <c r="V1734">
        <v>15.1</v>
      </c>
      <c r="W1734" t="e">
        <f ca="1">Data_Completeness(LifeExpectancyData[[#This Row],[Life expectancy]:[Schooling]])</f>
        <v>#NAME?</v>
      </c>
    </row>
    <row r="1735" spans="1:23" x14ac:dyDescent="0.25">
      <c r="A1735" t="s">
        <v>756</v>
      </c>
      <c r="B1735">
        <v>2014</v>
      </c>
      <c r="C1735" t="s">
        <v>643</v>
      </c>
      <c r="D1735">
        <v>75.900000000000006</v>
      </c>
      <c r="E1735">
        <v>17</v>
      </c>
      <c r="F1735">
        <v>0</v>
      </c>
      <c r="G1735">
        <v>0.01</v>
      </c>
      <c r="H1735">
        <v>726.02917639999998</v>
      </c>
      <c r="I1735">
        <v>87</v>
      </c>
      <c r="J1735">
        <v>0</v>
      </c>
      <c r="K1735">
        <v>61.3</v>
      </c>
      <c r="L1735">
        <v>0</v>
      </c>
      <c r="M1735">
        <v>91</v>
      </c>
      <c r="N1735">
        <v>6.42</v>
      </c>
      <c r="O1735">
        <v>91</v>
      </c>
      <c r="P1735">
        <v>0.1</v>
      </c>
      <c r="Q1735">
        <v>7378.3452889999999</v>
      </c>
      <c r="R1735">
        <v>62181</v>
      </c>
      <c r="S1735">
        <v>1.8</v>
      </c>
      <c r="T1735">
        <v>1.9</v>
      </c>
      <c r="U1735">
        <v>0.80300000000000005</v>
      </c>
      <c r="V1735">
        <v>15.1</v>
      </c>
      <c r="W1735" t="e">
        <f ca="1">Data_Completeness(LifeExpectancyData[[#This Row],[Life expectancy]:[Schooling]])</f>
        <v>#NAME?</v>
      </c>
    </row>
    <row r="1736" spans="1:23" x14ac:dyDescent="0.25">
      <c r="A1736" t="s">
        <v>756</v>
      </c>
      <c r="B1736">
        <v>2013</v>
      </c>
      <c r="C1736" t="s">
        <v>643</v>
      </c>
      <c r="D1736">
        <v>75.8</v>
      </c>
      <c r="E1736">
        <v>19</v>
      </c>
      <c r="F1736">
        <v>0</v>
      </c>
      <c r="G1736">
        <v>0.01</v>
      </c>
      <c r="H1736">
        <v>707.14469099999997</v>
      </c>
      <c r="I1736">
        <v>9</v>
      </c>
      <c r="J1736">
        <v>0</v>
      </c>
      <c r="K1736">
        <v>6.7</v>
      </c>
      <c r="L1736">
        <v>0</v>
      </c>
      <c r="M1736">
        <v>94</v>
      </c>
      <c r="N1736">
        <v>6.43</v>
      </c>
      <c r="O1736">
        <v>94</v>
      </c>
      <c r="P1736">
        <v>0.1</v>
      </c>
      <c r="Q1736">
        <v>7186.429787</v>
      </c>
      <c r="R1736">
        <v>62127</v>
      </c>
      <c r="S1736">
        <v>1.8</v>
      </c>
      <c r="T1736">
        <v>1.9</v>
      </c>
      <c r="U1736">
        <v>0.79900000000000004</v>
      </c>
      <c r="V1736">
        <v>15.1</v>
      </c>
      <c r="W1736" t="e">
        <f ca="1">Data_Completeness(LifeExpectancyData[[#This Row],[Life expectancy]:[Schooling]])</f>
        <v>#NAME?</v>
      </c>
    </row>
    <row r="1737" spans="1:23" x14ac:dyDescent="0.25">
      <c r="A1737" t="s">
        <v>756</v>
      </c>
      <c r="B1737">
        <v>2012</v>
      </c>
      <c r="C1737" t="s">
        <v>643</v>
      </c>
      <c r="D1737">
        <v>75.599999999999994</v>
      </c>
      <c r="E1737">
        <v>11</v>
      </c>
      <c r="F1737">
        <v>0</v>
      </c>
      <c r="G1737">
        <v>0.01</v>
      </c>
      <c r="H1737">
        <v>648.13317810000001</v>
      </c>
      <c r="I1737">
        <v>9</v>
      </c>
      <c r="J1737">
        <v>0</v>
      </c>
      <c r="K1737">
        <v>6.2</v>
      </c>
      <c r="L1737">
        <v>0</v>
      </c>
      <c r="M1737">
        <v>94</v>
      </c>
      <c r="N1737">
        <v>7.25</v>
      </c>
      <c r="O1737">
        <v>94</v>
      </c>
      <c r="P1737">
        <v>0.1</v>
      </c>
      <c r="Q1737">
        <v>6586.71929</v>
      </c>
      <c r="R1737">
        <v>6261</v>
      </c>
      <c r="S1737">
        <v>1.9</v>
      </c>
      <c r="T1737">
        <v>1.9</v>
      </c>
      <c r="U1737">
        <v>0.79700000000000004</v>
      </c>
      <c r="V1737">
        <v>15.1</v>
      </c>
      <c r="W1737" t="e">
        <f ca="1">Data_Completeness(LifeExpectancyData[[#This Row],[Life expectancy]:[Schooling]])</f>
        <v>#NAME?</v>
      </c>
    </row>
    <row r="1738" spans="1:23" x14ac:dyDescent="0.25">
      <c r="A1738" t="s">
        <v>756</v>
      </c>
      <c r="B1738">
        <v>2011</v>
      </c>
      <c r="C1738" t="s">
        <v>643</v>
      </c>
      <c r="D1738">
        <v>75.400000000000006</v>
      </c>
      <c r="E1738">
        <v>113</v>
      </c>
      <c r="F1738">
        <v>0</v>
      </c>
      <c r="G1738">
        <v>6.56</v>
      </c>
      <c r="H1738">
        <v>666.73743709999997</v>
      </c>
      <c r="I1738">
        <v>91</v>
      </c>
      <c r="J1738">
        <v>5</v>
      </c>
      <c r="K1738">
        <v>59.7</v>
      </c>
      <c r="L1738">
        <v>0</v>
      </c>
      <c r="M1738">
        <v>95</v>
      </c>
      <c r="N1738">
        <v>6.92</v>
      </c>
      <c r="O1738">
        <v>95</v>
      </c>
      <c r="P1738">
        <v>0.1</v>
      </c>
      <c r="Q1738">
        <v>7318.7424490000003</v>
      </c>
      <c r="R1738">
        <v>6279</v>
      </c>
      <c r="S1738">
        <v>1.9</v>
      </c>
      <c r="T1738">
        <v>2</v>
      </c>
      <c r="U1738">
        <v>0.79200000000000004</v>
      </c>
      <c r="V1738">
        <v>15.1</v>
      </c>
      <c r="W1738" t="e">
        <f ca="1">Data_Completeness(LifeExpectancyData[[#This Row],[Life expectancy]:[Schooling]])</f>
        <v>#NAME?</v>
      </c>
    </row>
    <row r="1739" spans="1:23" x14ac:dyDescent="0.25">
      <c r="A1739" t="s">
        <v>756</v>
      </c>
      <c r="B1739">
        <v>2010</v>
      </c>
      <c r="C1739" t="s">
        <v>643</v>
      </c>
      <c r="D1739">
        <v>75.3</v>
      </c>
      <c r="E1739">
        <v>115</v>
      </c>
      <c r="F1739">
        <v>0</v>
      </c>
      <c r="G1739">
        <v>6.56</v>
      </c>
      <c r="H1739">
        <v>635.48493810000002</v>
      </c>
      <c r="I1739">
        <v>9</v>
      </c>
      <c r="J1739">
        <v>5</v>
      </c>
      <c r="K1739">
        <v>59.1</v>
      </c>
      <c r="L1739">
        <v>0</v>
      </c>
      <c r="M1739">
        <v>93</v>
      </c>
      <c r="N1739">
        <v>6.9</v>
      </c>
      <c r="O1739">
        <v>94</v>
      </c>
      <c r="P1739">
        <v>0.1</v>
      </c>
      <c r="Q1739">
        <v>6682.2811579999998</v>
      </c>
      <c r="R1739">
        <v>619428</v>
      </c>
      <c r="S1739">
        <v>2</v>
      </c>
      <c r="T1739">
        <v>2</v>
      </c>
      <c r="U1739">
        <v>0.78700000000000003</v>
      </c>
      <c r="V1739">
        <v>15</v>
      </c>
      <c r="W1739" t="e">
        <f ca="1">Data_Completeness(LifeExpectancyData[[#This Row],[Life expectancy]:[Schooling]])</f>
        <v>#NAME?</v>
      </c>
    </row>
    <row r="1740" spans="1:23" x14ac:dyDescent="0.25">
      <c r="A1740" t="s">
        <v>756</v>
      </c>
      <c r="B1740">
        <v>2009</v>
      </c>
      <c r="C1740" t="s">
        <v>643</v>
      </c>
      <c r="D1740">
        <v>75</v>
      </c>
      <c r="E1740">
        <v>117</v>
      </c>
      <c r="F1740">
        <v>0</v>
      </c>
      <c r="G1740">
        <v>6.45</v>
      </c>
      <c r="H1740">
        <v>489.68186989999998</v>
      </c>
      <c r="I1740">
        <v>87</v>
      </c>
      <c r="J1740">
        <v>0</v>
      </c>
      <c r="K1740">
        <v>58.5</v>
      </c>
      <c r="L1740">
        <v>0</v>
      </c>
      <c r="M1740">
        <v>91</v>
      </c>
      <c r="N1740">
        <v>6.7</v>
      </c>
      <c r="O1740">
        <v>92</v>
      </c>
      <c r="P1740">
        <v>0.1</v>
      </c>
      <c r="Q1740">
        <v>6698.79439</v>
      </c>
      <c r="R1740">
        <v>618294</v>
      </c>
      <c r="S1740">
        <v>2</v>
      </c>
      <c r="T1740">
        <v>2.1</v>
      </c>
      <c r="U1740">
        <v>0.78500000000000003</v>
      </c>
      <c r="V1740">
        <v>14.6</v>
      </c>
      <c r="W1740" t="e">
        <f ca="1">Data_Completeness(LifeExpectancyData[[#This Row],[Life expectancy]:[Schooling]])</f>
        <v>#NAME?</v>
      </c>
    </row>
    <row r="1741" spans="1:23" x14ac:dyDescent="0.25">
      <c r="A1741" t="s">
        <v>756</v>
      </c>
      <c r="B1741">
        <v>2008</v>
      </c>
      <c r="C1741" t="s">
        <v>643</v>
      </c>
      <c r="D1741">
        <v>74.599999999999994</v>
      </c>
      <c r="E1741">
        <v>121</v>
      </c>
      <c r="F1741">
        <v>0</v>
      </c>
      <c r="G1741">
        <v>6.17</v>
      </c>
      <c r="H1741">
        <v>709.13112279999996</v>
      </c>
      <c r="I1741">
        <v>93</v>
      </c>
      <c r="J1741">
        <v>0</v>
      </c>
      <c r="K1741">
        <v>57.8</v>
      </c>
      <c r="L1741">
        <v>0</v>
      </c>
      <c r="M1741">
        <v>95</v>
      </c>
      <c r="N1741">
        <v>6.13</v>
      </c>
      <c r="O1741">
        <v>95</v>
      </c>
      <c r="P1741">
        <v>0.1</v>
      </c>
      <c r="Q1741">
        <v>7325.7347399999999</v>
      </c>
      <c r="R1741">
        <v>616969</v>
      </c>
      <c r="S1741">
        <v>2.1</v>
      </c>
      <c r="T1741">
        <v>2.1</v>
      </c>
      <c r="U1741">
        <v>0.77400000000000002</v>
      </c>
      <c r="V1741">
        <v>14.2</v>
      </c>
      <c r="W1741" t="e">
        <f ca="1">Data_Completeness(LifeExpectancyData[[#This Row],[Life expectancy]:[Schooling]])</f>
        <v>#NAME?</v>
      </c>
    </row>
    <row r="1742" spans="1:23" x14ac:dyDescent="0.25">
      <c r="A1742" t="s">
        <v>756</v>
      </c>
      <c r="B1742">
        <v>2007</v>
      </c>
      <c r="C1742" t="s">
        <v>643</v>
      </c>
      <c r="D1742">
        <v>74.2</v>
      </c>
      <c r="E1742">
        <v>125</v>
      </c>
      <c r="F1742">
        <v>0</v>
      </c>
      <c r="G1742">
        <v>4.9800000000000004</v>
      </c>
      <c r="H1742">
        <v>678.51889440000002</v>
      </c>
      <c r="I1742">
        <v>9</v>
      </c>
      <c r="J1742">
        <v>0</v>
      </c>
      <c r="K1742">
        <v>57.2</v>
      </c>
      <c r="L1742">
        <v>0</v>
      </c>
      <c r="M1742">
        <v>92</v>
      </c>
      <c r="N1742">
        <v>6.74</v>
      </c>
      <c r="O1742">
        <v>92</v>
      </c>
      <c r="P1742">
        <v>0.1</v>
      </c>
      <c r="Q1742">
        <v>5957.1456930000004</v>
      </c>
      <c r="R1742">
        <v>615875</v>
      </c>
      <c r="S1742">
        <v>2.1</v>
      </c>
      <c r="T1742">
        <v>2.2000000000000002</v>
      </c>
      <c r="U1742">
        <v>0.76200000000000001</v>
      </c>
      <c r="V1742">
        <v>13.6</v>
      </c>
      <c r="W1742" t="e">
        <f ca="1">Data_Completeness(LifeExpectancyData[[#This Row],[Life expectancy]:[Schooling]])</f>
        <v>#NAME?</v>
      </c>
    </row>
    <row r="1743" spans="1:23" x14ac:dyDescent="0.25">
      <c r="A1743" t="s">
        <v>756</v>
      </c>
      <c r="B1743">
        <v>2006</v>
      </c>
      <c r="C1743" t="s">
        <v>643</v>
      </c>
      <c r="D1743">
        <v>73.8</v>
      </c>
      <c r="E1743">
        <v>13</v>
      </c>
      <c r="F1743">
        <v>0</v>
      </c>
      <c r="G1743">
        <v>5.38</v>
      </c>
      <c r="H1743">
        <v>595.73069229999999</v>
      </c>
      <c r="I1743">
        <v>9</v>
      </c>
      <c r="J1743">
        <v>0</v>
      </c>
      <c r="K1743">
        <v>56.5</v>
      </c>
      <c r="L1743">
        <v>0</v>
      </c>
      <c r="M1743">
        <v>9</v>
      </c>
      <c r="N1743">
        <v>8.1</v>
      </c>
      <c r="O1743">
        <v>9</v>
      </c>
      <c r="P1743">
        <v>0.1</v>
      </c>
      <c r="Q1743">
        <v>4383.5959700000003</v>
      </c>
      <c r="R1743">
        <v>61525</v>
      </c>
      <c r="S1743">
        <v>2.2000000000000002</v>
      </c>
      <c r="T1743">
        <v>2.2000000000000002</v>
      </c>
      <c r="U1743">
        <v>0.751</v>
      </c>
      <c r="V1743">
        <v>13.2</v>
      </c>
      <c r="W1743" t="e">
        <f ca="1">Data_Completeness(LifeExpectancyData[[#This Row],[Life expectancy]:[Schooling]])</f>
        <v>#NAME?</v>
      </c>
    </row>
    <row r="1744" spans="1:23" x14ac:dyDescent="0.25">
      <c r="A1744" t="s">
        <v>756</v>
      </c>
      <c r="B1744">
        <v>2005</v>
      </c>
      <c r="C1744" t="s">
        <v>643</v>
      </c>
      <c r="D1744">
        <v>73.599999999999994</v>
      </c>
      <c r="E1744">
        <v>133</v>
      </c>
      <c r="F1744">
        <v>0</v>
      </c>
      <c r="H1744">
        <v>527.30767209999999</v>
      </c>
      <c r="J1744">
        <v>0</v>
      </c>
      <c r="K1744">
        <v>55.7</v>
      </c>
      <c r="L1744">
        <v>0</v>
      </c>
      <c r="N1744">
        <v>8.4600000000000009</v>
      </c>
      <c r="P1744">
        <v>0.1</v>
      </c>
      <c r="Q1744">
        <v>3674.6179240000001</v>
      </c>
      <c r="R1744">
        <v>614261</v>
      </c>
      <c r="S1744">
        <v>2.2999999999999998</v>
      </c>
      <c r="T1744">
        <v>2.2999999999999998</v>
      </c>
      <c r="U1744">
        <v>0.746</v>
      </c>
      <c r="V1744">
        <v>12.8</v>
      </c>
      <c r="W1744" t="e">
        <f ca="1">Data_Completeness(LifeExpectancyData[[#This Row],[Life expectancy]:[Schooling]])</f>
        <v>#NAME?</v>
      </c>
    </row>
    <row r="1745" spans="1:23" x14ac:dyDescent="0.25">
      <c r="A1745" t="s">
        <v>756</v>
      </c>
      <c r="B1745">
        <v>2004</v>
      </c>
      <c r="C1745" t="s">
        <v>643</v>
      </c>
      <c r="D1745">
        <v>73.5</v>
      </c>
      <c r="E1745">
        <v>134</v>
      </c>
      <c r="F1745">
        <v>0</v>
      </c>
      <c r="G1745">
        <v>0.01</v>
      </c>
      <c r="H1745">
        <v>57.121901459999997</v>
      </c>
      <c r="J1745">
        <v>0</v>
      </c>
      <c r="K1745">
        <v>55</v>
      </c>
      <c r="L1745">
        <v>0</v>
      </c>
      <c r="N1745">
        <v>8.4499999999999993</v>
      </c>
      <c r="P1745">
        <v>0.1</v>
      </c>
      <c r="Q1745">
        <v>338.19953500000003</v>
      </c>
      <c r="R1745">
        <v>613353</v>
      </c>
      <c r="S1745">
        <v>2.2999999999999998</v>
      </c>
      <c r="T1745">
        <v>2.4</v>
      </c>
      <c r="U1745">
        <v>0.74</v>
      </c>
      <c r="V1745">
        <v>12.6</v>
      </c>
      <c r="W1745" t="e">
        <f ca="1">Data_Completeness(LifeExpectancyData[[#This Row],[Life expectancy]:[Schooling]])</f>
        <v>#NAME?</v>
      </c>
    </row>
    <row r="1746" spans="1:23" x14ac:dyDescent="0.25">
      <c r="A1746" t="s">
        <v>756</v>
      </c>
      <c r="B1746">
        <v>2003</v>
      </c>
      <c r="C1746" t="s">
        <v>643</v>
      </c>
      <c r="D1746">
        <v>73.5</v>
      </c>
      <c r="E1746">
        <v>134</v>
      </c>
      <c r="F1746">
        <v>0</v>
      </c>
      <c r="G1746">
        <v>0.01</v>
      </c>
      <c r="H1746">
        <v>495.07829629999998</v>
      </c>
      <c r="J1746">
        <v>0</v>
      </c>
      <c r="K1746">
        <v>54.2</v>
      </c>
      <c r="L1746">
        <v>0</v>
      </c>
      <c r="N1746">
        <v>8.91</v>
      </c>
      <c r="P1746">
        <v>0.1</v>
      </c>
      <c r="Q1746">
        <v>2789.1734999999999</v>
      </c>
      <c r="R1746">
        <v>612267</v>
      </c>
      <c r="S1746">
        <v>2.4</v>
      </c>
      <c r="T1746">
        <v>2.4</v>
      </c>
      <c r="U1746">
        <v>0</v>
      </c>
      <c r="V1746">
        <v>0</v>
      </c>
      <c r="W1746" t="e">
        <f ca="1">Data_Completeness(LifeExpectancyData[[#This Row],[Life expectancy]:[Schooling]])</f>
        <v>#NAME?</v>
      </c>
    </row>
    <row r="1747" spans="1:23" x14ac:dyDescent="0.25">
      <c r="A1747" t="s">
        <v>756</v>
      </c>
      <c r="B1747">
        <v>2002</v>
      </c>
      <c r="C1747" t="s">
        <v>643</v>
      </c>
      <c r="D1747">
        <v>73.400000000000006</v>
      </c>
      <c r="E1747">
        <v>136</v>
      </c>
      <c r="F1747">
        <v>0</v>
      </c>
      <c r="G1747">
        <v>0.01</v>
      </c>
      <c r="H1747">
        <v>36.48024032</v>
      </c>
      <c r="J1747">
        <v>0</v>
      </c>
      <c r="K1747">
        <v>53.5</v>
      </c>
      <c r="L1747">
        <v>0</v>
      </c>
      <c r="N1747">
        <v>8.33</v>
      </c>
      <c r="P1747">
        <v>0.1</v>
      </c>
      <c r="Q1747">
        <v>216.24327400000001</v>
      </c>
      <c r="R1747">
        <v>69828</v>
      </c>
      <c r="S1747">
        <v>2.5</v>
      </c>
      <c r="T1747">
        <v>2.5</v>
      </c>
      <c r="U1747">
        <v>0</v>
      </c>
      <c r="V1747">
        <v>0</v>
      </c>
      <c r="W1747" t="e">
        <f ca="1">Data_Completeness(LifeExpectancyData[[#This Row],[Life expectancy]:[Schooling]])</f>
        <v>#NAME?</v>
      </c>
    </row>
    <row r="1748" spans="1:23" x14ac:dyDescent="0.25">
      <c r="A1748" t="s">
        <v>756</v>
      </c>
      <c r="B1748">
        <v>2001</v>
      </c>
      <c r="C1748" t="s">
        <v>643</v>
      </c>
      <c r="D1748">
        <v>73.3</v>
      </c>
      <c r="E1748">
        <v>136</v>
      </c>
      <c r="F1748">
        <v>0</v>
      </c>
      <c r="G1748">
        <v>0.01</v>
      </c>
      <c r="H1748">
        <v>33.669813550000001</v>
      </c>
      <c r="J1748">
        <v>0</v>
      </c>
      <c r="K1748">
        <v>52.7</v>
      </c>
      <c r="L1748">
        <v>0</v>
      </c>
      <c r="N1748">
        <v>8.23</v>
      </c>
      <c r="P1748">
        <v>0.1</v>
      </c>
      <c r="Q1748">
        <v>199.583957</v>
      </c>
      <c r="R1748">
        <v>67389</v>
      </c>
      <c r="S1748">
        <v>2.5</v>
      </c>
      <c r="T1748">
        <v>2.6</v>
      </c>
      <c r="U1748">
        <v>0</v>
      </c>
      <c r="V1748">
        <v>0</v>
      </c>
      <c r="W1748" t="e">
        <f ca="1">Data_Completeness(LifeExpectancyData[[#This Row],[Life expectancy]:[Schooling]])</f>
        <v>#NAME?</v>
      </c>
    </row>
    <row r="1749" spans="1:23" x14ac:dyDescent="0.25">
      <c r="A1749" t="s">
        <v>756</v>
      </c>
      <c r="B1749">
        <v>2000</v>
      </c>
      <c r="C1749" t="s">
        <v>643</v>
      </c>
      <c r="D1749">
        <v>73</v>
      </c>
      <c r="E1749">
        <v>144</v>
      </c>
      <c r="F1749">
        <v>0</v>
      </c>
      <c r="G1749">
        <v>0.01</v>
      </c>
      <c r="H1749">
        <v>274.54726049999999</v>
      </c>
      <c r="J1749">
        <v>0</v>
      </c>
      <c r="K1749">
        <v>51.9</v>
      </c>
      <c r="L1749">
        <v>0</v>
      </c>
      <c r="N1749">
        <v>7.32</v>
      </c>
      <c r="P1749">
        <v>0.1</v>
      </c>
      <c r="Q1749">
        <v>1627.42893</v>
      </c>
      <c r="R1749">
        <v>6495</v>
      </c>
      <c r="S1749">
        <v>2.6</v>
      </c>
      <c r="T1749">
        <v>2.7</v>
      </c>
      <c r="U1749">
        <v>0</v>
      </c>
      <c r="V1749">
        <v>0</v>
      </c>
      <c r="W1749" t="e">
        <f ca="1">Data_Completeness(LifeExpectancyData[[#This Row],[Life expectancy]:[Schooling]])</f>
        <v>#NAME?</v>
      </c>
    </row>
    <row r="1750" spans="1:23" x14ac:dyDescent="0.25">
      <c r="A1750" t="s">
        <v>757</v>
      </c>
      <c r="B1750">
        <v>2015</v>
      </c>
      <c r="C1750" t="s">
        <v>643</v>
      </c>
      <c r="D1750">
        <v>74.3</v>
      </c>
      <c r="E1750">
        <v>95</v>
      </c>
      <c r="F1750">
        <v>17</v>
      </c>
      <c r="H1750">
        <v>0</v>
      </c>
      <c r="I1750">
        <v>99</v>
      </c>
      <c r="J1750">
        <v>17</v>
      </c>
      <c r="K1750">
        <v>58.5</v>
      </c>
      <c r="L1750">
        <v>20</v>
      </c>
      <c r="M1750">
        <v>99</v>
      </c>
      <c r="O1750">
        <v>99</v>
      </c>
      <c r="P1750">
        <v>0.1</v>
      </c>
      <c r="Q1750">
        <v>2847.2855690000001</v>
      </c>
      <c r="R1750">
        <v>3483322</v>
      </c>
      <c r="S1750">
        <v>6.4</v>
      </c>
      <c r="T1750">
        <v>6.2</v>
      </c>
      <c r="U1750">
        <v>0.64500000000000002</v>
      </c>
      <c r="V1750">
        <v>12.1</v>
      </c>
      <c r="W1750" t="e">
        <f ca="1">Data_Completeness(LifeExpectancyData[[#This Row],[Life expectancy]:[Schooling]])</f>
        <v>#NAME?</v>
      </c>
    </row>
    <row r="1751" spans="1:23" x14ac:dyDescent="0.25">
      <c r="A1751" t="s">
        <v>757</v>
      </c>
      <c r="B1751">
        <v>2014</v>
      </c>
      <c r="C1751" t="s">
        <v>643</v>
      </c>
      <c r="D1751">
        <v>74.099999999999994</v>
      </c>
      <c r="E1751">
        <v>96</v>
      </c>
      <c r="F1751">
        <v>18</v>
      </c>
      <c r="G1751">
        <v>0.43</v>
      </c>
      <c r="H1751">
        <v>198.73434950000001</v>
      </c>
      <c r="I1751">
        <v>99</v>
      </c>
      <c r="J1751">
        <v>10</v>
      </c>
      <c r="K1751">
        <v>57.5</v>
      </c>
      <c r="L1751">
        <v>21</v>
      </c>
      <c r="M1751">
        <v>99</v>
      </c>
      <c r="N1751">
        <v>5.91</v>
      </c>
      <c r="O1751">
        <v>99</v>
      </c>
      <c r="P1751">
        <v>0.1</v>
      </c>
      <c r="Q1751">
        <v>3154.5134840000001</v>
      </c>
      <c r="R1751">
        <v>3431882</v>
      </c>
      <c r="S1751">
        <v>6.4</v>
      </c>
      <c r="T1751">
        <v>6.2</v>
      </c>
      <c r="U1751">
        <v>0.64</v>
      </c>
      <c r="V1751">
        <v>12.1</v>
      </c>
      <c r="W1751" t="e">
        <f ca="1">Data_Completeness(LifeExpectancyData[[#This Row],[Life expectancy]:[Schooling]])</f>
        <v>#NAME?</v>
      </c>
    </row>
    <row r="1752" spans="1:23" x14ac:dyDescent="0.25">
      <c r="A1752" t="s">
        <v>757</v>
      </c>
      <c r="B1752">
        <v>2013</v>
      </c>
      <c r="C1752" t="s">
        <v>643</v>
      </c>
      <c r="D1752">
        <v>73.900000000000006</v>
      </c>
      <c r="E1752">
        <v>97</v>
      </c>
      <c r="F1752">
        <v>18</v>
      </c>
      <c r="G1752">
        <v>0.45</v>
      </c>
      <c r="H1752">
        <v>179.8598949</v>
      </c>
      <c r="I1752">
        <v>99</v>
      </c>
      <c r="J1752">
        <v>92</v>
      </c>
      <c r="K1752">
        <v>56.5</v>
      </c>
      <c r="L1752">
        <v>21</v>
      </c>
      <c r="M1752">
        <v>99</v>
      </c>
      <c r="N1752">
        <v>5.94</v>
      </c>
      <c r="O1752">
        <v>99</v>
      </c>
      <c r="P1752">
        <v>0.1</v>
      </c>
      <c r="Q1752">
        <v>3111.7628869999999</v>
      </c>
      <c r="R1752">
        <v>33824769</v>
      </c>
      <c r="S1752">
        <v>6.4</v>
      </c>
      <c r="T1752">
        <v>6.2</v>
      </c>
      <c r="U1752">
        <v>0.63400000000000001</v>
      </c>
      <c r="V1752">
        <v>12.1</v>
      </c>
      <c r="W1752" t="e">
        <f ca="1">Data_Completeness(LifeExpectancyData[[#This Row],[Life expectancy]:[Schooling]])</f>
        <v>#NAME?</v>
      </c>
    </row>
    <row r="1753" spans="1:23" x14ac:dyDescent="0.25">
      <c r="A1753" t="s">
        <v>757</v>
      </c>
      <c r="B1753">
        <v>2012</v>
      </c>
      <c r="C1753" t="s">
        <v>643</v>
      </c>
      <c r="D1753">
        <v>73.599999999999994</v>
      </c>
      <c r="E1753">
        <v>99</v>
      </c>
      <c r="F1753">
        <v>19</v>
      </c>
      <c r="G1753">
        <v>0.55000000000000004</v>
      </c>
      <c r="H1753">
        <v>19.158537320000001</v>
      </c>
      <c r="I1753">
        <v>99</v>
      </c>
      <c r="J1753">
        <v>668</v>
      </c>
      <c r="K1753">
        <v>55.5</v>
      </c>
      <c r="L1753">
        <v>22</v>
      </c>
      <c r="M1753">
        <v>99</v>
      </c>
      <c r="N1753">
        <v>6.15</v>
      </c>
      <c r="O1753">
        <v>99</v>
      </c>
      <c r="P1753">
        <v>0.1</v>
      </c>
      <c r="Q1753">
        <v>294.74672800000002</v>
      </c>
      <c r="R1753">
        <v>33333789</v>
      </c>
      <c r="S1753">
        <v>6.3</v>
      </c>
      <c r="T1753">
        <v>6.2</v>
      </c>
      <c r="U1753">
        <v>0.623</v>
      </c>
      <c r="V1753">
        <v>11.6</v>
      </c>
      <c r="W1753" t="e">
        <f ca="1">Data_Completeness(LifeExpectancyData[[#This Row],[Life expectancy]:[Schooling]])</f>
        <v>#NAME?</v>
      </c>
    </row>
    <row r="1754" spans="1:23" x14ac:dyDescent="0.25">
      <c r="A1754" t="s">
        <v>757</v>
      </c>
      <c r="B1754">
        <v>2011</v>
      </c>
      <c r="C1754" t="s">
        <v>643</v>
      </c>
      <c r="D1754">
        <v>73.3</v>
      </c>
      <c r="E1754">
        <v>14</v>
      </c>
      <c r="F1754">
        <v>19</v>
      </c>
      <c r="G1754">
        <v>0.54</v>
      </c>
      <c r="H1754">
        <v>22.094550399999999</v>
      </c>
      <c r="I1754">
        <v>98</v>
      </c>
      <c r="J1754">
        <v>982</v>
      </c>
      <c r="K1754">
        <v>54.6</v>
      </c>
      <c r="L1754">
        <v>22</v>
      </c>
      <c r="M1754">
        <v>98</v>
      </c>
      <c r="N1754">
        <v>5.99</v>
      </c>
      <c r="O1754">
        <v>99</v>
      </c>
      <c r="P1754">
        <v>0.1</v>
      </c>
      <c r="Q1754">
        <v>339.91615999999999</v>
      </c>
      <c r="R1754">
        <v>32858823</v>
      </c>
      <c r="S1754">
        <v>6.3</v>
      </c>
      <c r="T1754">
        <v>6.2</v>
      </c>
      <c r="U1754">
        <v>0.61199999999999999</v>
      </c>
      <c r="V1754">
        <v>11.2</v>
      </c>
      <c r="W1754" t="e">
        <f ca="1">Data_Completeness(LifeExpectancyData[[#This Row],[Life expectancy]:[Schooling]])</f>
        <v>#NAME?</v>
      </c>
    </row>
    <row r="1755" spans="1:23" x14ac:dyDescent="0.25">
      <c r="A1755" t="s">
        <v>757</v>
      </c>
      <c r="B1755">
        <v>2010</v>
      </c>
      <c r="C1755" t="s">
        <v>643</v>
      </c>
      <c r="D1755">
        <v>72.8</v>
      </c>
      <c r="E1755">
        <v>11</v>
      </c>
      <c r="F1755">
        <v>20</v>
      </c>
      <c r="G1755">
        <v>0.56000000000000005</v>
      </c>
      <c r="H1755">
        <v>183.6592186</v>
      </c>
      <c r="I1755">
        <v>98</v>
      </c>
      <c r="J1755">
        <v>633</v>
      </c>
      <c r="K1755">
        <v>53.6</v>
      </c>
      <c r="L1755">
        <v>23</v>
      </c>
      <c r="M1755">
        <v>99</v>
      </c>
      <c r="N1755">
        <v>5.86</v>
      </c>
      <c r="O1755">
        <v>99</v>
      </c>
      <c r="P1755">
        <v>0.1</v>
      </c>
      <c r="Q1755">
        <v>2834.2471999999998</v>
      </c>
      <c r="R1755">
        <v>3249639</v>
      </c>
      <c r="S1755">
        <v>6.3</v>
      </c>
      <c r="T1755">
        <v>6.2</v>
      </c>
      <c r="U1755">
        <v>0.60299999999999998</v>
      </c>
      <c r="V1755">
        <v>10.7</v>
      </c>
      <c r="W1755" t="e">
        <f ca="1">Data_Completeness(LifeExpectancyData[[#This Row],[Life expectancy]:[Schooling]])</f>
        <v>#NAME?</v>
      </c>
    </row>
    <row r="1756" spans="1:23" x14ac:dyDescent="0.25">
      <c r="A1756" t="s">
        <v>757</v>
      </c>
      <c r="B1756">
        <v>2009</v>
      </c>
      <c r="C1756" t="s">
        <v>643</v>
      </c>
      <c r="D1756">
        <v>72.3</v>
      </c>
      <c r="E1756">
        <v>116</v>
      </c>
      <c r="F1756">
        <v>20</v>
      </c>
      <c r="G1756">
        <v>0.62</v>
      </c>
      <c r="H1756">
        <v>188.2902861</v>
      </c>
      <c r="I1756">
        <v>98</v>
      </c>
      <c r="J1756">
        <v>834</v>
      </c>
      <c r="K1756">
        <v>52.7</v>
      </c>
      <c r="L1756">
        <v>23</v>
      </c>
      <c r="M1756">
        <v>99</v>
      </c>
      <c r="N1756">
        <v>5.67</v>
      </c>
      <c r="O1756">
        <v>99</v>
      </c>
      <c r="P1756">
        <v>0.1</v>
      </c>
      <c r="Q1756">
        <v>2861.5545000000002</v>
      </c>
      <c r="R1756">
        <v>31989897</v>
      </c>
      <c r="S1756">
        <v>6.4</v>
      </c>
      <c r="T1756">
        <v>6.2</v>
      </c>
      <c r="U1756">
        <v>0.59599999999999997</v>
      </c>
      <c r="V1756">
        <v>10.5</v>
      </c>
      <c r="W1756" t="e">
        <f ca="1">Data_Completeness(LifeExpectancyData[[#This Row],[Life expectancy]:[Schooling]])</f>
        <v>#NAME?</v>
      </c>
    </row>
    <row r="1757" spans="1:23" x14ac:dyDescent="0.25">
      <c r="A1757" t="s">
        <v>757</v>
      </c>
      <c r="B1757">
        <v>2008</v>
      </c>
      <c r="C1757" t="s">
        <v>643</v>
      </c>
      <c r="D1757">
        <v>71.8</v>
      </c>
      <c r="E1757">
        <v>123</v>
      </c>
      <c r="F1757">
        <v>21</v>
      </c>
      <c r="G1757">
        <v>0.51</v>
      </c>
      <c r="H1757">
        <v>171.3658969</v>
      </c>
      <c r="I1757">
        <v>97</v>
      </c>
      <c r="J1757">
        <v>1455</v>
      </c>
      <c r="K1757">
        <v>51.7</v>
      </c>
      <c r="L1757">
        <v>24</v>
      </c>
      <c r="M1757">
        <v>99</v>
      </c>
      <c r="N1757">
        <v>5.41</v>
      </c>
      <c r="O1757">
        <v>99</v>
      </c>
      <c r="P1757">
        <v>0.1</v>
      </c>
      <c r="Q1757">
        <v>2884.94776</v>
      </c>
      <c r="R1757">
        <v>31596855</v>
      </c>
      <c r="S1757">
        <v>6.4</v>
      </c>
      <c r="T1757">
        <v>6.3</v>
      </c>
      <c r="U1757">
        <v>0.58899999999999997</v>
      </c>
      <c r="V1757">
        <v>10.3</v>
      </c>
      <c r="W1757" t="e">
        <f ca="1">Data_Completeness(LifeExpectancyData[[#This Row],[Life expectancy]:[Schooling]])</f>
        <v>#NAME?</v>
      </c>
    </row>
    <row r="1758" spans="1:23" x14ac:dyDescent="0.25">
      <c r="A1758" t="s">
        <v>757</v>
      </c>
      <c r="B1758">
        <v>2007</v>
      </c>
      <c r="C1758" t="s">
        <v>643</v>
      </c>
      <c r="D1758">
        <v>71.400000000000006</v>
      </c>
      <c r="E1758">
        <v>128</v>
      </c>
      <c r="F1758">
        <v>21</v>
      </c>
      <c r="G1758">
        <v>0.56000000000000005</v>
      </c>
      <c r="H1758">
        <v>157.64314450000001</v>
      </c>
      <c r="I1758">
        <v>95</v>
      </c>
      <c r="J1758">
        <v>2248</v>
      </c>
      <c r="K1758">
        <v>5.8</v>
      </c>
      <c r="L1758">
        <v>25</v>
      </c>
      <c r="M1758">
        <v>95</v>
      </c>
      <c r="N1758">
        <v>5.48</v>
      </c>
      <c r="O1758">
        <v>95</v>
      </c>
      <c r="P1758">
        <v>0.1</v>
      </c>
      <c r="Q1758">
        <v>2494.353552</v>
      </c>
      <c r="R1758">
        <v>31225881</v>
      </c>
      <c r="S1758">
        <v>6.4</v>
      </c>
      <c r="T1758">
        <v>6.3</v>
      </c>
      <c r="U1758">
        <v>0.58099999999999996</v>
      </c>
      <c r="V1758">
        <v>10</v>
      </c>
      <c r="W1758" t="e">
        <f ca="1">Data_Completeness(LifeExpectancyData[[#This Row],[Life expectancy]:[Schooling]])</f>
        <v>#NAME?</v>
      </c>
    </row>
    <row r="1759" spans="1:23" x14ac:dyDescent="0.25">
      <c r="A1759" t="s">
        <v>757</v>
      </c>
      <c r="B1759">
        <v>2006</v>
      </c>
      <c r="C1759" t="s">
        <v>643</v>
      </c>
      <c r="D1759">
        <v>71</v>
      </c>
      <c r="E1759">
        <v>133</v>
      </c>
      <c r="F1759">
        <v>22</v>
      </c>
      <c r="G1759">
        <v>0.57999999999999996</v>
      </c>
      <c r="H1759">
        <v>127.7632005</v>
      </c>
      <c r="I1759">
        <v>95</v>
      </c>
      <c r="J1759">
        <v>1217</v>
      </c>
      <c r="K1759">
        <v>49.9</v>
      </c>
      <c r="L1759">
        <v>25</v>
      </c>
      <c r="M1759">
        <v>97</v>
      </c>
      <c r="N1759">
        <v>5.23</v>
      </c>
      <c r="O1759">
        <v>97</v>
      </c>
      <c r="P1759">
        <v>0.1</v>
      </c>
      <c r="Q1759">
        <v>2191.4785670000001</v>
      </c>
      <c r="R1759">
        <v>3869346</v>
      </c>
      <c r="S1759">
        <v>6.4</v>
      </c>
      <c r="T1759">
        <v>6.3</v>
      </c>
      <c r="U1759">
        <v>0.57499999999999996</v>
      </c>
      <c r="V1759">
        <v>10</v>
      </c>
      <c r="W1759" t="e">
        <f ca="1">Data_Completeness(LifeExpectancyData[[#This Row],[Life expectancy]:[Schooling]])</f>
        <v>#NAME?</v>
      </c>
    </row>
    <row r="1760" spans="1:23" x14ac:dyDescent="0.25">
      <c r="A1760" t="s">
        <v>757</v>
      </c>
      <c r="B1760">
        <v>2005</v>
      </c>
      <c r="C1760" t="s">
        <v>643</v>
      </c>
      <c r="D1760">
        <v>77</v>
      </c>
      <c r="E1760">
        <v>137</v>
      </c>
      <c r="F1760">
        <v>22</v>
      </c>
      <c r="G1760">
        <v>0.47</v>
      </c>
      <c r="H1760">
        <v>9.4693712639999994</v>
      </c>
      <c r="I1760">
        <v>96</v>
      </c>
      <c r="J1760">
        <v>0</v>
      </c>
      <c r="K1760">
        <v>49.1</v>
      </c>
      <c r="L1760">
        <v>26</v>
      </c>
      <c r="M1760">
        <v>98</v>
      </c>
      <c r="N1760">
        <v>5.6</v>
      </c>
      <c r="O1760">
        <v>98</v>
      </c>
      <c r="P1760">
        <v>0.1</v>
      </c>
      <c r="Q1760">
        <v>213.75555900000001</v>
      </c>
      <c r="R1760">
        <v>35217</v>
      </c>
      <c r="S1760">
        <v>6.5</v>
      </c>
      <c r="T1760">
        <v>6.3</v>
      </c>
      <c r="U1760">
        <v>0.56899999999999995</v>
      </c>
      <c r="V1760">
        <v>9.8000000000000007</v>
      </c>
      <c r="W1760" t="e">
        <f ca="1">Data_Completeness(LifeExpectancyData[[#This Row],[Life expectancy]:[Schooling]])</f>
        <v>#NAME?</v>
      </c>
    </row>
    <row r="1761" spans="1:23" x14ac:dyDescent="0.25">
      <c r="A1761" t="s">
        <v>757</v>
      </c>
      <c r="B1761">
        <v>2004</v>
      </c>
      <c r="C1761" t="s">
        <v>643</v>
      </c>
      <c r="D1761">
        <v>72</v>
      </c>
      <c r="E1761">
        <v>142</v>
      </c>
      <c r="F1761">
        <v>23</v>
      </c>
      <c r="G1761">
        <v>0.56000000000000005</v>
      </c>
      <c r="H1761">
        <v>100.3638322</v>
      </c>
      <c r="I1761">
        <v>95</v>
      </c>
      <c r="J1761">
        <v>6399</v>
      </c>
      <c r="K1761">
        <v>48.2</v>
      </c>
      <c r="L1761">
        <v>27</v>
      </c>
      <c r="M1761">
        <v>97</v>
      </c>
      <c r="N1761">
        <v>5.22</v>
      </c>
      <c r="O1761">
        <v>97</v>
      </c>
      <c r="P1761">
        <v>0.1</v>
      </c>
      <c r="Q1761">
        <v>1948.812275</v>
      </c>
      <c r="R1761">
        <v>3179285</v>
      </c>
      <c r="S1761">
        <v>6.5</v>
      </c>
      <c r="T1761">
        <v>6.4</v>
      </c>
      <c r="U1761">
        <v>0.56100000000000005</v>
      </c>
      <c r="V1761">
        <v>9.6</v>
      </c>
      <c r="W1761" t="e">
        <f ca="1">Data_Completeness(LifeExpectancyData[[#This Row],[Life expectancy]:[Schooling]])</f>
        <v>#NAME?</v>
      </c>
    </row>
    <row r="1762" spans="1:23" x14ac:dyDescent="0.25">
      <c r="A1762" t="s">
        <v>757</v>
      </c>
      <c r="B1762">
        <v>2003</v>
      </c>
      <c r="C1762" t="s">
        <v>643</v>
      </c>
      <c r="D1762">
        <v>69.900000000000006</v>
      </c>
      <c r="E1762">
        <v>146</v>
      </c>
      <c r="F1762">
        <v>24</v>
      </c>
      <c r="G1762">
        <v>0.57999999999999996</v>
      </c>
      <c r="H1762">
        <v>88.165061789999996</v>
      </c>
      <c r="I1762">
        <v>9</v>
      </c>
      <c r="J1762">
        <v>10841</v>
      </c>
      <c r="K1762">
        <v>47.3</v>
      </c>
      <c r="L1762">
        <v>28</v>
      </c>
      <c r="M1762">
        <v>91</v>
      </c>
      <c r="N1762">
        <v>5.25</v>
      </c>
      <c r="O1762">
        <v>91</v>
      </c>
      <c r="P1762">
        <v>0.1</v>
      </c>
      <c r="Q1762">
        <v>1721.9738629999999</v>
      </c>
      <c r="R1762">
        <v>29843937</v>
      </c>
      <c r="S1762">
        <v>6.6</v>
      </c>
      <c r="T1762">
        <v>6.4</v>
      </c>
      <c r="U1762">
        <v>0.55100000000000005</v>
      </c>
      <c r="V1762">
        <v>9.3000000000000007</v>
      </c>
      <c r="W1762" t="e">
        <f ca="1">Data_Completeness(LifeExpectancyData[[#This Row],[Life expectancy]:[Schooling]])</f>
        <v>#NAME?</v>
      </c>
    </row>
    <row r="1763" spans="1:23" x14ac:dyDescent="0.25">
      <c r="A1763" t="s">
        <v>757</v>
      </c>
      <c r="B1763">
        <v>2002</v>
      </c>
      <c r="C1763" t="s">
        <v>643</v>
      </c>
      <c r="D1763">
        <v>69.5</v>
      </c>
      <c r="E1763">
        <v>15</v>
      </c>
      <c r="F1763">
        <v>25</v>
      </c>
      <c r="G1763">
        <v>0.46</v>
      </c>
      <c r="H1763">
        <v>66.729338709999993</v>
      </c>
      <c r="I1763">
        <v>92</v>
      </c>
      <c r="J1763">
        <v>6000</v>
      </c>
      <c r="K1763">
        <v>46.5</v>
      </c>
      <c r="L1763">
        <v>29</v>
      </c>
      <c r="M1763">
        <v>94</v>
      </c>
      <c r="N1763">
        <v>5.31</v>
      </c>
      <c r="O1763">
        <v>94</v>
      </c>
      <c r="P1763">
        <v>0.1</v>
      </c>
      <c r="Q1763">
        <v>1413.7571760000001</v>
      </c>
      <c r="R1763">
        <v>29512368</v>
      </c>
      <c r="S1763">
        <v>6.6</v>
      </c>
      <c r="T1763">
        <v>6.5</v>
      </c>
      <c r="U1763">
        <v>0.54</v>
      </c>
      <c r="V1763">
        <v>8.8000000000000007</v>
      </c>
      <c r="W1763" t="e">
        <f ca="1">Data_Completeness(LifeExpectancyData[[#This Row],[Life expectancy]:[Schooling]])</f>
        <v>#NAME?</v>
      </c>
    </row>
    <row r="1764" spans="1:23" x14ac:dyDescent="0.25">
      <c r="A1764" t="s">
        <v>757</v>
      </c>
      <c r="B1764">
        <v>2001</v>
      </c>
      <c r="C1764" t="s">
        <v>643</v>
      </c>
      <c r="D1764">
        <v>69</v>
      </c>
      <c r="E1764">
        <v>155</v>
      </c>
      <c r="F1764">
        <v>26</v>
      </c>
      <c r="G1764">
        <v>0.46</v>
      </c>
      <c r="H1764">
        <v>71.11645</v>
      </c>
      <c r="I1764">
        <v>84</v>
      </c>
      <c r="J1764">
        <v>2724</v>
      </c>
      <c r="K1764">
        <v>45.7</v>
      </c>
      <c r="L1764">
        <v>30</v>
      </c>
      <c r="M1764">
        <v>93</v>
      </c>
      <c r="N1764">
        <v>4.4400000000000004</v>
      </c>
      <c r="O1764">
        <v>96</v>
      </c>
      <c r="P1764">
        <v>0.1</v>
      </c>
      <c r="Q1764">
        <v>1336.7753760000001</v>
      </c>
      <c r="R1764">
        <v>29181832</v>
      </c>
      <c r="S1764">
        <v>6.7</v>
      </c>
      <c r="T1764">
        <v>6.5</v>
      </c>
      <c r="U1764">
        <v>0.53</v>
      </c>
      <c r="V1764">
        <v>8.5</v>
      </c>
      <c r="W1764" t="e">
        <f ca="1">Data_Completeness(LifeExpectancyData[[#This Row],[Life expectancy]:[Schooling]])</f>
        <v>#NAME?</v>
      </c>
    </row>
    <row r="1765" spans="1:23" x14ac:dyDescent="0.25">
      <c r="A1765" t="s">
        <v>757</v>
      </c>
      <c r="B1765">
        <v>2000</v>
      </c>
      <c r="C1765" t="s">
        <v>643</v>
      </c>
      <c r="D1765">
        <v>68.599999999999994</v>
      </c>
      <c r="E1765">
        <v>16</v>
      </c>
      <c r="F1765">
        <v>27</v>
      </c>
      <c r="G1765">
        <v>0.45</v>
      </c>
      <c r="H1765">
        <v>63.421400239999997</v>
      </c>
      <c r="I1765">
        <v>43</v>
      </c>
      <c r="J1765">
        <v>7368</v>
      </c>
      <c r="K1765">
        <v>44.8</v>
      </c>
      <c r="L1765">
        <v>32</v>
      </c>
      <c r="M1765">
        <v>95</v>
      </c>
      <c r="N1765">
        <v>4.18</v>
      </c>
      <c r="O1765">
        <v>95</v>
      </c>
      <c r="P1765">
        <v>0.1</v>
      </c>
      <c r="Q1765">
        <v>1332.3823580000001</v>
      </c>
      <c r="R1765">
        <v>28849621</v>
      </c>
      <c r="S1765">
        <v>6.7</v>
      </c>
      <c r="T1765">
        <v>6.6</v>
      </c>
      <c r="U1765">
        <v>0.51900000000000002</v>
      </c>
      <c r="V1765">
        <v>8</v>
      </c>
      <c r="W1765" t="e">
        <f ca="1">Data_Completeness(LifeExpectancyData[[#This Row],[Life expectancy]:[Schooling]])</f>
        <v>#NAME?</v>
      </c>
    </row>
    <row r="1766" spans="1:23" x14ac:dyDescent="0.25">
      <c r="A1766" t="s">
        <v>758</v>
      </c>
      <c r="B1766">
        <v>2015</v>
      </c>
      <c r="C1766" t="s">
        <v>643</v>
      </c>
      <c r="D1766">
        <v>57.6</v>
      </c>
      <c r="E1766">
        <v>355</v>
      </c>
      <c r="F1766">
        <v>60</v>
      </c>
      <c r="H1766">
        <v>0</v>
      </c>
      <c r="I1766">
        <v>8</v>
      </c>
      <c r="J1766">
        <v>79</v>
      </c>
      <c r="K1766">
        <v>22.6</v>
      </c>
      <c r="L1766">
        <v>81</v>
      </c>
      <c r="M1766">
        <v>8</v>
      </c>
      <c r="O1766">
        <v>8</v>
      </c>
      <c r="P1766">
        <v>3.9</v>
      </c>
      <c r="Q1766">
        <v>528.31255969999995</v>
      </c>
      <c r="R1766">
        <v>281691</v>
      </c>
      <c r="S1766">
        <v>3.6</v>
      </c>
      <c r="T1766">
        <v>3.5</v>
      </c>
      <c r="U1766">
        <v>0.41399999999999998</v>
      </c>
      <c r="V1766">
        <v>9.1</v>
      </c>
      <c r="W1766" t="e">
        <f ca="1">Data_Completeness(LifeExpectancyData[[#This Row],[Life expectancy]:[Schooling]])</f>
        <v>#NAME?</v>
      </c>
    </row>
    <row r="1767" spans="1:23" x14ac:dyDescent="0.25">
      <c r="A1767" t="s">
        <v>758</v>
      </c>
      <c r="B1767">
        <v>2014</v>
      </c>
      <c r="C1767" t="s">
        <v>643</v>
      </c>
      <c r="D1767">
        <v>56.7</v>
      </c>
      <c r="E1767">
        <v>375</v>
      </c>
      <c r="F1767">
        <v>61</v>
      </c>
      <c r="G1767">
        <v>0.01</v>
      </c>
      <c r="H1767">
        <v>54.911594749999999</v>
      </c>
      <c r="I1767">
        <v>79</v>
      </c>
      <c r="J1767">
        <v>9</v>
      </c>
      <c r="K1767">
        <v>22.2</v>
      </c>
      <c r="L1767">
        <v>84</v>
      </c>
      <c r="M1767">
        <v>79</v>
      </c>
      <c r="N1767">
        <v>6.98</v>
      </c>
      <c r="O1767">
        <v>79</v>
      </c>
      <c r="P1767">
        <v>4.0999999999999996</v>
      </c>
      <c r="Q1767">
        <v>623.28711410000005</v>
      </c>
      <c r="R1767">
        <v>27212382</v>
      </c>
      <c r="S1767">
        <v>3.6</v>
      </c>
      <c r="T1767">
        <v>3.5</v>
      </c>
      <c r="U1767">
        <v>0.40899999999999997</v>
      </c>
      <c r="V1767">
        <v>9.1</v>
      </c>
      <c r="W1767" t="e">
        <f ca="1">Data_Completeness(LifeExpectancyData[[#This Row],[Life expectancy]:[Schooling]])</f>
        <v>#NAME?</v>
      </c>
    </row>
    <row r="1768" spans="1:23" x14ac:dyDescent="0.25">
      <c r="A1768" t="s">
        <v>758</v>
      </c>
      <c r="B1768">
        <v>2013</v>
      </c>
      <c r="C1768" t="s">
        <v>643</v>
      </c>
      <c r="D1768">
        <v>55.3</v>
      </c>
      <c r="E1768">
        <v>46</v>
      </c>
      <c r="F1768">
        <v>62</v>
      </c>
      <c r="G1768">
        <v>1.1599999999999999</v>
      </c>
      <c r="H1768">
        <v>5.8133384960000001</v>
      </c>
      <c r="I1768">
        <v>78</v>
      </c>
      <c r="J1768">
        <v>8</v>
      </c>
      <c r="K1768">
        <v>21.8</v>
      </c>
      <c r="L1768">
        <v>87</v>
      </c>
      <c r="M1768">
        <v>78</v>
      </c>
      <c r="N1768">
        <v>5.9</v>
      </c>
      <c r="O1768">
        <v>78</v>
      </c>
      <c r="P1768">
        <v>5.0999999999999996</v>
      </c>
      <c r="Q1768">
        <v>65.985681</v>
      </c>
      <c r="R1768">
        <v>26434372</v>
      </c>
      <c r="S1768">
        <v>3.6</v>
      </c>
      <c r="T1768">
        <v>3.5</v>
      </c>
      <c r="U1768">
        <v>0.40500000000000003</v>
      </c>
      <c r="V1768">
        <v>9.1</v>
      </c>
      <c r="W1768" t="e">
        <f ca="1">Data_Completeness(LifeExpectancyData[[#This Row],[Life expectancy]:[Schooling]])</f>
        <v>#NAME?</v>
      </c>
    </row>
    <row r="1769" spans="1:23" x14ac:dyDescent="0.25">
      <c r="A1769" t="s">
        <v>758</v>
      </c>
      <c r="B1769">
        <v>2012</v>
      </c>
      <c r="C1769" t="s">
        <v>643</v>
      </c>
      <c r="D1769">
        <v>54.8</v>
      </c>
      <c r="E1769">
        <v>48</v>
      </c>
      <c r="F1769">
        <v>64</v>
      </c>
      <c r="G1769">
        <v>1.19</v>
      </c>
      <c r="H1769">
        <v>49.909872210000003</v>
      </c>
      <c r="I1769">
        <v>76</v>
      </c>
      <c r="J1769">
        <v>145</v>
      </c>
      <c r="K1769">
        <v>21.3</v>
      </c>
      <c r="L1769">
        <v>90</v>
      </c>
      <c r="M1769">
        <v>73</v>
      </c>
      <c r="N1769">
        <v>5.58</v>
      </c>
      <c r="O1769">
        <v>76</v>
      </c>
      <c r="P1769">
        <v>6.9</v>
      </c>
      <c r="Q1769">
        <v>566.51387299999999</v>
      </c>
      <c r="R1769">
        <v>2567666</v>
      </c>
      <c r="S1769">
        <v>3.6</v>
      </c>
      <c r="T1769">
        <v>3.5</v>
      </c>
      <c r="U1769">
        <v>0.4</v>
      </c>
      <c r="V1769">
        <v>9.1999999999999993</v>
      </c>
      <c r="W1769" t="e">
        <f ca="1">Data_Completeness(LifeExpectancyData[[#This Row],[Life expectancy]:[Schooling]])</f>
        <v>#NAME?</v>
      </c>
    </row>
    <row r="1770" spans="1:23" x14ac:dyDescent="0.25">
      <c r="A1770" t="s">
        <v>758</v>
      </c>
      <c r="B1770">
        <v>2011</v>
      </c>
      <c r="C1770" t="s">
        <v>643</v>
      </c>
      <c r="D1770">
        <v>54.3</v>
      </c>
      <c r="E1770">
        <v>47</v>
      </c>
      <c r="F1770">
        <v>66</v>
      </c>
      <c r="G1770">
        <v>0.94</v>
      </c>
      <c r="H1770">
        <v>40.806179759999999</v>
      </c>
      <c r="I1770">
        <v>76</v>
      </c>
      <c r="J1770">
        <v>177</v>
      </c>
      <c r="K1770">
        <v>2.9</v>
      </c>
      <c r="L1770">
        <v>94</v>
      </c>
      <c r="M1770">
        <v>73</v>
      </c>
      <c r="N1770">
        <v>6.23</v>
      </c>
      <c r="O1770">
        <v>76</v>
      </c>
      <c r="P1770">
        <v>9.6</v>
      </c>
      <c r="Q1770">
        <v>526.53135169999996</v>
      </c>
      <c r="R1770">
        <v>249395</v>
      </c>
      <c r="S1770">
        <v>3.7</v>
      </c>
      <c r="T1770">
        <v>3.6</v>
      </c>
      <c r="U1770">
        <v>0.39700000000000002</v>
      </c>
      <c r="V1770">
        <v>9.5</v>
      </c>
      <c r="W1770" t="e">
        <f ca="1">Data_Completeness(LifeExpectancyData[[#This Row],[Life expectancy]:[Schooling]])</f>
        <v>#NAME?</v>
      </c>
    </row>
    <row r="1771" spans="1:23" x14ac:dyDescent="0.25">
      <c r="A1771" t="s">
        <v>758</v>
      </c>
      <c r="B1771">
        <v>2010</v>
      </c>
      <c r="C1771" t="s">
        <v>643</v>
      </c>
      <c r="D1771">
        <v>54</v>
      </c>
      <c r="E1771">
        <v>47</v>
      </c>
      <c r="F1771">
        <v>69</v>
      </c>
      <c r="G1771">
        <v>0.96</v>
      </c>
      <c r="H1771">
        <v>5.7433936640000001</v>
      </c>
      <c r="I1771">
        <v>74</v>
      </c>
      <c r="J1771">
        <v>2321</v>
      </c>
      <c r="K1771">
        <v>2.5</v>
      </c>
      <c r="L1771">
        <v>98</v>
      </c>
      <c r="M1771">
        <v>73</v>
      </c>
      <c r="N1771">
        <v>5.38</v>
      </c>
      <c r="O1771">
        <v>74</v>
      </c>
      <c r="P1771">
        <v>10.8</v>
      </c>
      <c r="Q1771">
        <v>419.22581489999999</v>
      </c>
      <c r="R1771">
        <v>2422145</v>
      </c>
      <c r="S1771">
        <v>3.7</v>
      </c>
      <c r="T1771">
        <v>3.6</v>
      </c>
      <c r="U1771">
        <v>0.39</v>
      </c>
      <c r="V1771">
        <v>9.3000000000000007</v>
      </c>
      <c r="W1771" t="e">
        <f ca="1">Data_Completeness(LifeExpectancyData[[#This Row],[Life expectancy]:[Schooling]])</f>
        <v>#NAME?</v>
      </c>
    </row>
    <row r="1772" spans="1:23" x14ac:dyDescent="0.25">
      <c r="A1772" t="s">
        <v>758</v>
      </c>
      <c r="B1772">
        <v>2009</v>
      </c>
      <c r="C1772" t="s">
        <v>643</v>
      </c>
      <c r="D1772">
        <v>53.8</v>
      </c>
      <c r="E1772">
        <v>4</v>
      </c>
      <c r="F1772">
        <v>70</v>
      </c>
      <c r="G1772">
        <v>1.18</v>
      </c>
      <c r="H1772">
        <v>39.752169360000003</v>
      </c>
      <c r="I1772">
        <v>74</v>
      </c>
      <c r="J1772">
        <v>60</v>
      </c>
      <c r="K1772">
        <v>2.1</v>
      </c>
      <c r="L1772">
        <v>101</v>
      </c>
      <c r="M1772">
        <v>74</v>
      </c>
      <c r="N1772">
        <v>5.43</v>
      </c>
      <c r="O1772">
        <v>74</v>
      </c>
      <c r="P1772">
        <v>11.3</v>
      </c>
      <c r="Q1772">
        <v>463.85261800000001</v>
      </c>
      <c r="R1772">
        <v>2352463</v>
      </c>
      <c r="S1772">
        <v>3.7</v>
      </c>
      <c r="T1772">
        <v>3.6</v>
      </c>
      <c r="U1772">
        <v>0.38200000000000001</v>
      </c>
      <c r="V1772">
        <v>9.1999999999999993</v>
      </c>
      <c r="W1772" t="e">
        <f ca="1">Data_Completeness(LifeExpectancyData[[#This Row],[Life expectancy]:[Schooling]])</f>
        <v>#NAME?</v>
      </c>
    </row>
    <row r="1773" spans="1:23" x14ac:dyDescent="0.25">
      <c r="A1773" t="s">
        <v>758</v>
      </c>
      <c r="B1773">
        <v>2008</v>
      </c>
      <c r="C1773" t="s">
        <v>643</v>
      </c>
      <c r="D1773">
        <v>53.2</v>
      </c>
      <c r="E1773">
        <v>45</v>
      </c>
      <c r="F1773">
        <v>72</v>
      </c>
      <c r="G1773">
        <v>1.48</v>
      </c>
      <c r="H1773">
        <v>0.79691578500000004</v>
      </c>
      <c r="I1773">
        <v>75</v>
      </c>
      <c r="J1773">
        <v>4</v>
      </c>
      <c r="K1773">
        <v>19.7</v>
      </c>
      <c r="L1773">
        <v>104</v>
      </c>
      <c r="M1773">
        <v>74</v>
      </c>
      <c r="N1773">
        <v>4.91</v>
      </c>
      <c r="O1773">
        <v>75</v>
      </c>
      <c r="P1773">
        <v>12.6</v>
      </c>
      <c r="Q1773">
        <v>53.127718999999999</v>
      </c>
      <c r="R1773">
        <v>22846758</v>
      </c>
      <c r="S1773">
        <v>3.7</v>
      </c>
      <c r="T1773">
        <v>3.7</v>
      </c>
      <c r="U1773">
        <v>0.372</v>
      </c>
      <c r="V1773">
        <v>8.8000000000000007</v>
      </c>
      <c r="W1773" t="e">
        <f ca="1">Data_Completeness(LifeExpectancyData[[#This Row],[Life expectancy]:[Schooling]])</f>
        <v>#NAME?</v>
      </c>
    </row>
    <row r="1774" spans="1:23" x14ac:dyDescent="0.25">
      <c r="A1774" t="s">
        <v>758</v>
      </c>
      <c r="B1774">
        <v>2007</v>
      </c>
      <c r="C1774" t="s">
        <v>643</v>
      </c>
      <c r="D1774">
        <v>52.1</v>
      </c>
      <c r="E1774">
        <v>425</v>
      </c>
      <c r="F1774">
        <v>74</v>
      </c>
      <c r="G1774">
        <v>1.03</v>
      </c>
      <c r="H1774">
        <v>53.950278900000001</v>
      </c>
      <c r="I1774">
        <v>75</v>
      </c>
      <c r="J1774">
        <v>267</v>
      </c>
      <c r="K1774">
        <v>19.3</v>
      </c>
      <c r="L1774">
        <v>108</v>
      </c>
      <c r="M1774">
        <v>75</v>
      </c>
      <c r="N1774">
        <v>5.25</v>
      </c>
      <c r="O1774">
        <v>75</v>
      </c>
      <c r="P1774">
        <v>14.1</v>
      </c>
      <c r="Q1774">
        <v>422.14615730000003</v>
      </c>
      <c r="R1774">
        <v>22188387</v>
      </c>
      <c r="S1774">
        <v>3.8</v>
      </c>
      <c r="T1774">
        <v>3.7</v>
      </c>
      <c r="U1774">
        <v>0.36</v>
      </c>
      <c r="V1774">
        <v>8.1999999999999993</v>
      </c>
      <c r="W1774" t="e">
        <f ca="1">Data_Completeness(LifeExpectancyData[[#This Row],[Life expectancy]:[Schooling]])</f>
        <v>#NAME?</v>
      </c>
    </row>
    <row r="1775" spans="1:23" x14ac:dyDescent="0.25">
      <c r="A1775" t="s">
        <v>758</v>
      </c>
      <c r="B1775">
        <v>2006</v>
      </c>
      <c r="C1775" t="s">
        <v>643</v>
      </c>
      <c r="D1775">
        <v>51.2</v>
      </c>
      <c r="E1775">
        <v>434</v>
      </c>
      <c r="F1775">
        <v>78</v>
      </c>
      <c r="G1775">
        <v>1.2</v>
      </c>
      <c r="H1775">
        <v>58.596444869999999</v>
      </c>
      <c r="I1775">
        <v>75</v>
      </c>
      <c r="J1775">
        <v>183</v>
      </c>
      <c r="K1775">
        <v>18.899999999999999</v>
      </c>
      <c r="L1775">
        <v>113</v>
      </c>
      <c r="M1775">
        <v>73</v>
      </c>
      <c r="N1775">
        <v>6.51</v>
      </c>
      <c r="O1775">
        <v>78</v>
      </c>
      <c r="P1775">
        <v>16.3</v>
      </c>
      <c r="Q1775">
        <v>385.75671410000001</v>
      </c>
      <c r="R1775">
        <v>21547463</v>
      </c>
      <c r="S1775">
        <v>3.8</v>
      </c>
      <c r="T1775">
        <v>3.7</v>
      </c>
      <c r="U1775">
        <v>0.35299999999999998</v>
      </c>
      <c r="V1775">
        <v>7.9</v>
      </c>
      <c r="W1775" t="e">
        <f ca="1">Data_Completeness(LifeExpectancyData[[#This Row],[Life expectancy]:[Schooling]])</f>
        <v>#NAME?</v>
      </c>
    </row>
    <row r="1776" spans="1:23" x14ac:dyDescent="0.25">
      <c r="A1776" t="s">
        <v>758</v>
      </c>
      <c r="B1776">
        <v>2005</v>
      </c>
      <c r="C1776" t="s">
        <v>643</v>
      </c>
      <c r="D1776">
        <v>58</v>
      </c>
      <c r="E1776">
        <v>434</v>
      </c>
      <c r="F1776">
        <v>80</v>
      </c>
      <c r="G1776">
        <v>1.23</v>
      </c>
      <c r="H1776">
        <v>67.333787349999994</v>
      </c>
      <c r="I1776">
        <v>75</v>
      </c>
      <c r="J1776">
        <v>12598</v>
      </c>
      <c r="K1776">
        <v>18.5</v>
      </c>
      <c r="L1776">
        <v>117</v>
      </c>
      <c r="M1776">
        <v>71</v>
      </c>
      <c r="N1776">
        <v>6.87</v>
      </c>
      <c r="O1776">
        <v>8</v>
      </c>
      <c r="P1776">
        <v>16.2</v>
      </c>
      <c r="Q1776">
        <v>369.15453589999998</v>
      </c>
      <c r="R1776">
        <v>29237</v>
      </c>
      <c r="S1776">
        <v>3.9</v>
      </c>
      <c r="T1776">
        <v>3.8</v>
      </c>
      <c r="U1776">
        <v>0.34100000000000003</v>
      </c>
      <c r="V1776">
        <v>7.3</v>
      </c>
      <c r="W1776" t="e">
        <f ca="1">Data_Completeness(LifeExpectancyData[[#This Row],[Life expectancy]:[Schooling]])</f>
        <v>#NAME?</v>
      </c>
    </row>
    <row r="1777" spans="1:23" x14ac:dyDescent="0.25">
      <c r="A1777" t="s">
        <v>758</v>
      </c>
      <c r="B1777">
        <v>2004</v>
      </c>
      <c r="C1777" t="s">
        <v>643</v>
      </c>
      <c r="D1777">
        <v>54</v>
      </c>
      <c r="E1777">
        <v>429</v>
      </c>
      <c r="F1777">
        <v>82</v>
      </c>
      <c r="G1777">
        <v>1.54</v>
      </c>
      <c r="H1777">
        <v>46.581956310000002</v>
      </c>
      <c r="I1777">
        <v>76</v>
      </c>
      <c r="J1777">
        <v>9396</v>
      </c>
      <c r="K1777">
        <v>18.100000000000001</v>
      </c>
      <c r="L1777">
        <v>120</v>
      </c>
      <c r="M1777">
        <v>69</v>
      </c>
      <c r="N1777">
        <v>5.91</v>
      </c>
      <c r="O1777">
        <v>83</v>
      </c>
      <c r="P1777">
        <v>15.9</v>
      </c>
      <c r="Q1777">
        <v>336.33181450000001</v>
      </c>
      <c r="R1777">
        <v>231275</v>
      </c>
      <c r="S1777">
        <v>3.9</v>
      </c>
      <c r="T1777">
        <v>3.8</v>
      </c>
      <c r="U1777">
        <v>0.33200000000000002</v>
      </c>
      <c r="V1777">
        <v>7</v>
      </c>
      <c r="W1777" t="e">
        <f ca="1">Data_Completeness(LifeExpectancyData[[#This Row],[Life expectancy]:[Schooling]])</f>
        <v>#NAME?</v>
      </c>
    </row>
    <row r="1778" spans="1:23" x14ac:dyDescent="0.25">
      <c r="A1778" t="s">
        <v>758</v>
      </c>
      <c r="B1778">
        <v>2003</v>
      </c>
      <c r="C1778" t="s">
        <v>643</v>
      </c>
      <c r="D1778">
        <v>51</v>
      </c>
      <c r="E1778">
        <v>424</v>
      </c>
      <c r="F1778">
        <v>85</v>
      </c>
      <c r="G1778">
        <v>1.68</v>
      </c>
      <c r="H1778">
        <v>42.526895590000002</v>
      </c>
      <c r="I1778">
        <v>76</v>
      </c>
      <c r="J1778">
        <v>28898</v>
      </c>
      <c r="K1778">
        <v>17.7</v>
      </c>
      <c r="L1778">
        <v>124</v>
      </c>
      <c r="M1778">
        <v>67</v>
      </c>
      <c r="N1778">
        <v>6.39</v>
      </c>
      <c r="O1778">
        <v>85</v>
      </c>
      <c r="P1778">
        <v>15.3</v>
      </c>
      <c r="Q1778">
        <v>283.89115880000003</v>
      </c>
      <c r="R1778">
        <v>19716598</v>
      </c>
      <c r="S1778">
        <v>4</v>
      </c>
      <c r="T1778">
        <v>3.9</v>
      </c>
      <c r="U1778">
        <v>0.318</v>
      </c>
      <c r="V1778">
        <v>6.7</v>
      </c>
      <c r="W1778" t="e">
        <f ca="1">Data_Completeness(LifeExpectancyData[[#This Row],[Life expectancy]:[Schooling]])</f>
        <v>#NAME?</v>
      </c>
    </row>
    <row r="1779" spans="1:23" x14ac:dyDescent="0.25">
      <c r="A1779" t="s">
        <v>758</v>
      </c>
      <c r="B1779">
        <v>2002</v>
      </c>
      <c r="C1779" t="s">
        <v>643</v>
      </c>
      <c r="D1779">
        <v>49.8</v>
      </c>
      <c r="E1779">
        <v>416</v>
      </c>
      <c r="F1779">
        <v>87</v>
      </c>
      <c r="G1779">
        <v>2.16</v>
      </c>
      <c r="H1779">
        <v>40.825970769999998</v>
      </c>
      <c r="I1779">
        <v>76</v>
      </c>
      <c r="J1779">
        <v>7155</v>
      </c>
      <c r="K1779">
        <v>17.3</v>
      </c>
      <c r="L1779">
        <v>127</v>
      </c>
      <c r="M1779">
        <v>76</v>
      </c>
      <c r="N1779">
        <v>6.45</v>
      </c>
      <c r="O1779">
        <v>76</v>
      </c>
      <c r="P1779">
        <v>14.5</v>
      </c>
      <c r="Q1779">
        <v>262.88455099999999</v>
      </c>
      <c r="R1779">
        <v>19139658</v>
      </c>
      <c r="S1779">
        <v>4</v>
      </c>
      <c r="T1779">
        <v>4</v>
      </c>
      <c r="U1779">
        <v>0.311</v>
      </c>
      <c r="V1779">
        <v>6.2</v>
      </c>
      <c r="W1779" t="e">
        <f ca="1">Data_Completeness(LifeExpectancyData[[#This Row],[Life expectancy]:[Schooling]])</f>
        <v>#NAME?</v>
      </c>
    </row>
    <row r="1780" spans="1:23" x14ac:dyDescent="0.25">
      <c r="A1780" t="s">
        <v>758</v>
      </c>
      <c r="B1780">
        <v>2001</v>
      </c>
      <c r="C1780" t="s">
        <v>643</v>
      </c>
      <c r="D1780">
        <v>49.5</v>
      </c>
      <c r="E1780">
        <v>48</v>
      </c>
      <c r="F1780">
        <v>90</v>
      </c>
      <c r="G1780">
        <v>2.09</v>
      </c>
      <c r="H1780">
        <v>37.825119360000002</v>
      </c>
      <c r="I1780">
        <v>25</v>
      </c>
      <c r="J1780">
        <v>7085</v>
      </c>
      <c r="K1780">
        <v>16.899999999999999</v>
      </c>
      <c r="L1780">
        <v>132</v>
      </c>
      <c r="M1780">
        <v>72</v>
      </c>
      <c r="N1780">
        <v>5.64</v>
      </c>
      <c r="O1780">
        <v>73</v>
      </c>
      <c r="P1780">
        <v>13.4</v>
      </c>
      <c r="Q1780">
        <v>256.44148719999998</v>
      </c>
      <c r="R1780">
        <v>18588758</v>
      </c>
      <c r="S1780">
        <v>4.0999999999999996</v>
      </c>
      <c r="T1780">
        <v>4</v>
      </c>
      <c r="U1780">
        <v>0.29799999999999999</v>
      </c>
      <c r="V1780">
        <v>5.8</v>
      </c>
      <c r="W1780" t="e">
        <f ca="1">Data_Completeness(LifeExpectancyData[[#This Row],[Life expectancy]:[Schooling]])</f>
        <v>#NAME?</v>
      </c>
    </row>
    <row r="1781" spans="1:23" x14ac:dyDescent="0.25">
      <c r="A1781" t="s">
        <v>758</v>
      </c>
      <c r="B1781">
        <v>2000</v>
      </c>
      <c r="C1781" t="s">
        <v>643</v>
      </c>
      <c r="D1781">
        <v>49</v>
      </c>
      <c r="E1781">
        <v>43</v>
      </c>
      <c r="F1781">
        <v>93</v>
      </c>
      <c r="G1781">
        <v>1.1399999999999999</v>
      </c>
      <c r="H1781">
        <v>47.172507179999997</v>
      </c>
      <c r="J1781">
        <v>7375</v>
      </c>
      <c r="K1781">
        <v>16.5</v>
      </c>
      <c r="L1781">
        <v>136</v>
      </c>
      <c r="M1781">
        <v>69</v>
      </c>
      <c r="N1781">
        <v>6.16</v>
      </c>
      <c r="O1781">
        <v>7</v>
      </c>
      <c r="P1781">
        <v>12.2</v>
      </c>
      <c r="Q1781">
        <v>277.64865909999997</v>
      </c>
      <c r="R1781">
        <v>1867687</v>
      </c>
      <c r="S1781">
        <v>4.2</v>
      </c>
      <c r="T1781">
        <v>4.0999999999999996</v>
      </c>
      <c r="U1781">
        <v>0.29099999999999998</v>
      </c>
      <c r="V1781">
        <v>5.4</v>
      </c>
      <c r="W1781" t="e">
        <f ca="1">Data_Completeness(LifeExpectancyData[[#This Row],[Life expectancy]:[Schooling]])</f>
        <v>#NAME?</v>
      </c>
    </row>
    <row r="1782" spans="1:23" x14ac:dyDescent="0.25">
      <c r="A1782" t="s">
        <v>759</v>
      </c>
      <c r="B1782">
        <v>2015</v>
      </c>
      <c r="C1782" t="s">
        <v>643</v>
      </c>
      <c r="D1782">
        <v>66.599999999999994</v>
      </c>
      <c r="E1782">
        <v>199</v>
      </c>
      <c r="F1782">
        <v>39</v>
      </c>
      <c r="H1782">
        <v>0</v>
      </c>
      <c r="I1782">
        <v>89</v>
      </c>
      <c r="J1782">
        <v>6</v>
      </c>
      <c r="K1782">
        <v>23.8</v>
      </c>
      <c r="L1782">
        <v>50</v>
      </c>
      <c r="M1782">
        <v>89</v>
      </c>
      <c r="O1782">
        <v>89</v>
      </c>
      <c r="P1782">
        <v>0.3</v>
      </c>
      <c r="Q1782">
        <v>1194.5913700000001</v>
      </c>
      <c r="R1782">
        <v>5243669</v>
      </c>
      <c r="S1782">
        <v>12.8</v>
      </c>
      <c r="T1782">
        <v>13</v>
      </c>
      <c r="U1782">
        <v>0.55200000000000005</v>
      </c>
      <c r="V1782">
        <v>9.1</v>
      </c>
      <c r="W1782" t="e">
        <f ca="1">Data_Completeness(LifeExpectancyData[[#This Row],[Life expectancy]:[Schooling]])</f>
        <v>#NAME?</v>
      </c>
    </row>
    <row r="1783" spans="1:23" x14ac:dyDescent="0.25">
      <c r="A1783" t="s">
        <v>759</v>
      </c>
      <c r="B1783">
        <v>2014</v>
      </c>
      <c r="C1783" t="s">
        <v>643</v>
      </c>
      <c r="D1783">
        <v>66.400000000000006</v>
      </c>
      <c r="E1783">
        <v>21</v>
      </c>
      <c r="F1783">
        <v>40</v>
      </c>
      <c r="G1783">
        <v>0.01</v>
      </c>
      <c r="H1783">
        <v>45.337886769999997</v>
      </c>
      <c r="I1783">
        <v>88</v>
      </c>
      <c r="J1783">
        <v>122</v>
      </c>
      <c r="K1783">
        <v>22.9</v>
      </c>
      <c r="L1783">
        <v>52</v>
      </c>
      <c r="M1783">
        <v>88</v>
      </c>
      <c r="N1783">
        <v>2.2799999999999998</v>
      </c>
      <c r="O1783">
        <v>88</v>
      </c>
      <c r="P1783">
        <v>0.3</v>
      </c>
      <c r="Q1783">
        <v>1262.8937820000001</v>
      </c>
      <c r="R1783">
        <v>51924182</v>
      </c>
      <c r="S1783">
        <v>12.9</v>
      </c>
      <c r="T1783">
        <v>13.1</v>
      </c>
      <c r="U1783">
        <v>0.54700000000000004</v>
      </c>
      <c r="V1783">
        <v>9.1</v>
      </c>
      <c r="W1783" t="e">
        <f ca="1">Data_Completeness(LifeExpectancyData[[#This Row],[Life expectancy]:[Schooling]])</f>
        <v>#NAME?</v>
      </c>
    </row>
    <row r="1784" spans="1:23" x14ac:dyDescent="0.25">
      <c r="A1784" t="s">
        <v>759</v>
      </c>
      <c r="B1784">
        <v>2013</v>
      </c>
      <c r="C1784" t="s">
        <v>643</v>
      </c>
      <c r="D1784">
        <v>66.2</v>
      </c>
      <c r="E1784">
        <v>22</v>
      </c>
      <c r="F1784">
        <v>42</v>
      </c>
      <c r="G1784">
        <v>0.7</v>
      </c>
      <c r="H1784">
        <v>38.337934619999999</v>
      </c>
      <c r="I1784">
        <v>75</v>
      </c>
      <c r="J1784">
        <v>1010</v>
      </c>
      <c r="K1784">
        <v>22.1</v>
      </c>
      <c r="L1784">
        <v>55</v>
      </c>
      <c r="M1784">
        <v>76</v>
      </c>
      <c r="N1784">
        <v>2.16</v>
      </c>
      <c r="O1784">
        <v>75</v>
      </c>
      <c r="P1784">
        <v>0.4</v>
      </c>
      <c r="Q1784">
        <v>1168.8394699999999</v>
      </c>
      <c r="R1784">
        <v>51448196</v>
      </c>
      <c r="S1784">
        <v>12.9</v>
      </c>
      <c r="T1784">
        <v>13.2</v>
      </c>
      <c r="U1784">
        <v>0.54</v>
      </c>
      <c r="V1784">
        <v>9.1</v>
      </c>
      <c r="W1784" t="e">
        <f ca="1">Data_Completeness(LifeExpectancyData[[#This Row],[Life expectancy]:[Schooling]])</f>
        <v>#NAME?</v>
      </c>
    </row>
    <row r="1785" spans="1:23" x14ac:dyDescent="0.25">
      <c r="A1785" t="s">
        <v>759</v>
      </c>
      <c r="B1785">
        <v>2012</v>
      </c>
      <c r="C1785" t="s">
        <v>643</v>
      </c>
      <c r="D1785">
        <v>65.900000000000006</v>
      </c>
      <c r="E1785">
        <v>25</v>
      </c>
      <c r="F1785">
        <v>44</v>
      </c>
      <c r="G1785">
        <v>0.55000000000000004</v>
      </c>
      <c r="H1785">
        <v>38.427908299999999</v>
      </c>
      <c r="I1785">
        <v>58</v>
      </c>
      <c r="J1785">
        <v>2175</v>
      </c>
      <c r="K1785">
        <v>21.3</v>
      </c>
      <c r="L1785">
        <v>58</v>
      </c>
      <c r="M1785">
        <v>87</v>
      </c>
      <c r="N1785">
        <v>2.2200000000000002</v>
      </c>
      <c r="O1785">
        <v>84</v>
      </c>
      <c r="P1785">
        <v>0.5</v>
      </c>
      <c r="Q1785">
        <v>1171.58257</v>
      </c>
      <c r="R1785">
        <v>5986514</v>
      </c>
      <c r="S1785">
        <v>13</v>
      </c>
      <c r="T1785">
        <v>13.2</v>
      </c>
      <c r="U1785">
        <v>0.53300000000000003</v>
      </c>
      <c r="V1785">
        <v>9.1</v>
      </c>
      <c r="W1785" t="e">
        <f ca="1">Data_Completeness(LifeExpectancyData[[#This Row],[Life expectancy]:[Schooling]])</f>
        <v>#NAME?</v>
      </c>
    </row>
    <row r="1786" spans="1:23" x14ac:dyDescent="0.25">
      <c r="A1786" t="s">
        <v>759</v>
      </c>
      <c r="B1786">
        <v>2011</v>
      </c>
      <c r="C1786" t="s">
        <v>643</v>
      </c>
      <c r="D1786">
        <v>65.599999999999994</v>
      </c>
      <c r="E1786">
        <v>27</v>
      </c>
      <c r="F1786">
        <v>47</v>
      </c>
      <c r="G1786">
        <v>0.33</v>
      </c>
      <c r="H1786">
        <v>21.23698847</v>
      </c>
      <c r="I1786">
        <v>4</v>
      </c>
      <c r="J1786">
        <v>2046</v>
      </c>
      <c r="K1786">
        <v>2.5</v>
      </c>
      <c r="L1786">
        <v>61</v>
      </c>
      <c r="M1786">
        <v>9</v>
      </c>
      <c r="N1786">
        <v>1.87</v>
      </c>
      <c r="O1786">
        <v>84</v>
      </c>
      <c r="P1786">
        <v>0.5</v>
      </c>
      <c r="Q1786">
        <v>1186.423937</v>
      </c>
      <c r="R1786">
        <v>555331</v>
      </c>
      <c r="S1786">
        <v>13</v>
      </c>
      <c r="T1786">
        <v>13.3</v>
      </c>
      <c r="U1786">
        <v>0.52600000000000002</v>
      </c>
      <c r="V1786">
        <v>9.1</v>
      </c>
      <c r="W1786" t="e">
        <f ca="1">Data_Completeness(LifeExpectancyData[[#This Row],[Life expectancy]:[Schooling]])</f>
        <v>#NAME?</v>
      </c>
    </row>
    <row r="1787" spans="1:23" x14ac:dyDescent="0.25">
      <c r="A1787" t="s">
        <v>759</v>
      </c>
      <c r="B1787">
        <v>2010</v>
      </c>
      <c r="C1787" t="s">
        <v>643</v>
      </c>
      <c r="D1787">
        <v>65.400000000000006</v>
      </c>
      <c r="E1787">
        <v>29</v>
      </c>
      <c r="F1787">
        <v>49</v>
      </c>
      <c r="G1787">
        <v>0.3</v>
      </c>
      <c r="H1787">
        <v>17.48293752</v>
      </c>
      <c r="I1787">
        <v>92</v>
      </c>
      <c r="J1787">
        <v>190</v>
      </c>
      <c r="K1787">
        <v>19.8</v>
      </c>
      <c r="L1787">
        <v>65</v>
      </c>
      <c r="M1787">
        <v>9</v>
      </c>
      <c r="N1787">
        <v>1.92</v>
      </c>
      <c r="O1787">
        <v>9</v>
      </c>
      <c r="P1787">
        <v>0.5</v>
      </c>
      <c r="Q1787">
        <v>987.73658320000004</v>
      </c>
      <c r="R1787">
        <v>5155896</v>
      </c>
      <c r="S1787">
        <v>13.1</v>
      </c>
      <c r="T1787">
        <v>13.3</v>
      </c>
      <c r="U1787">
        <v>0.51500000000000001</v>
      </c>
      <c r="V1787">
        <v>8.8000000000000007</v>
      </c>
      <c r="W1787" t="e">
        <f ca="1">Data_Completeness(LifeExpectancyData[[#This Row],[Life expectancy]:[Schooling]])</f>
        <v>#NAME?</v>
      </c>
    </row>
    <row r="1788" spans="1:23" x14ac:dyDescent="0.25">
      <c r="A1788" t="s">
        <v>759</v>
      </c>
      <c r="B1788">
        <v>2009</v>
      </c>
      <c r="C1788" t="s">
        <v>643</v>
      </c>
      <c r="D1788">
        <v>65.2</v>
      </c>
      <c r="E1788">
        <v>211</v>
      </c>
      <c r="F1788">
        <v>52</v>
      </c>
      <c r="G1788">
        <v>0.28000000000000003</v>
      </c>
      <c r="H1788">
        <v>11.052479030000001</v>
      </c>
      <c r="I1788">
        <v>91</v>
      </c>
      <c r="J1788">
        <v>329</v>
      </c>
      <c r="K1788">
        <v>19.100000000000001</v>
      </c>
      <c r="L1788">
        <v>69</v>
      </c>
      <c r="M1788">
        <v>9</v>
      </c>
      <c r="N1788">
        <v>2.5</v>
      </c>
      <c r="O1788">
        <v>9</v>
      </c>
      <c r="P1788">
        <v>0.6</v>
      </c>
      <c r="Q1788">
        <v>741.77711599999998</v>
      </c>
      <c r="R1788">
        <v>49869</v>
      </c>
      <c r="S1788">
        <v>13.1</v>
      </c>
      <c r="T1788">
        <v>13.4</v>
      </c>
      <c r="U1788">
        <v>0.504</v>
      </c>
      <c r="V1788">
        <v>8.5</v>
      </c>
      <c r="W1788" t="e">
        <f ca="1">Data_Completeness(LifeExpectancyData[[#This Row],[Life expectancy]:[Schooling]])</f>
        <v>#NAME?</v>
      </c>
    </row>
    <row r="1789" spans="1:23" x14ac:dyDescent="0.25">
      <c r="A1789" t="s">
        <v>759</v>
      </c>
      <c r="B1789">
        <v>2008</v>
      </c>
      <c r="C1789" t="s">
        <v>643</v>
      </c>
      <c r="D1789">
        <v>59.2</v>
      </c>
      <c r="E1789">
        <v>296</v>
      </c>
      <c r="F1789">
        <v>59</v>
      </c>
      <c r="G1789">
        <v>0.3</v>
      </c>
      <c r="H1789">
        <v>9.5304803200000006</v>
      </c>
      <c r="I1789">
        <v>85</v>
      </c>
      <c r="J1789">
        <v>333</v>
      </c>
      <c r="K1789">
        <v>18.3</v>
      </c>
      <c r="L1789">
        <v>96</v>
      </c>
      <c r="M1789">
        <v>85</v>
      </c>
      <c r="N1789">
        <v>1.87</v>
      </c>
      <c r="O1789">
        <v>85</v>
      </c>
      <c r="P1789">
        <v>0.6</v>
      </c>
      <c r="Q1789">
        <v>643.95137299999999</v>
      </c>
      <c r="R1789">
        <v>49479752</v>
      </c>
      <c r="S1789">
        <v>13.2</v>
      </c>
      <c r="T1789">
        <v>13.4</v>
      </c>
      <c r="U1789">
        <v>0.49299999999999999</v>
      </c>
      <c r="V1789">
        <v>8.1999999999999993</v>
      </c>
      <c r="W1789" t="e">
        <f ca="1">Data_Completeness(LifeExpectancyData[[#This Row],[Life expectancy]:[Schooling]])</f>
        <v>#NAME?</v>
      </c>
    </row>
    <row r="1790" spans="1:23" x14ac:dyDescent="0.25">
      <c r="A1790" t="s">
        <v>759</v>
      </c>
      <c r="B1790">
        <v>2007</v>
      </c>
      <c r="C1790" t="s">
        <v>643</v>
      </c>
      <c r="D1790">
        <v>64.5</v>
      </c>
      <c r="E1790">
        <v>217</v>
      </c>
      <c r="F1790">
        <v>58</v>
      </c>
      <c r="G1790">
        <v>0.26</v>
      </c>
      <c r="H1790">
        <v>0.53057279999999996</v>
      </c>
      <c r="I1790">
        <v>85</v>
      </c>
      <c r="J1790">
        <v>1088</v>
      </c>
      <c r="K1790">
        <v>17.600000000000001</v>
      </c>
      <c r="L1790">
        <v>78</v>
      </c>
      <c r="M1790">
        <v>84</v>
      </c>
      <c r="N1790">
        <v>1.68</v>
      </c>
      <c r="O1790">
        <v>86</v>
      </c>
      <c r="P1790">
        <v>0.6</v>
      </c>
      <c r="Q1790">
        <v>41.451000000000001</v>
      </c>
      <c r="R1790">
        <v>49171586</v>
      </c>
      <c r="S1790">
        <v>13.2</v>
      </c>
      <c r="T1790">
        <v>13.5</v>
      </c>
      <c r="U1790">
        <v>0.48399999999999999</v>
      </c>
      <c r="V1790">
        <v>8.1</v>
      </c>
      <c r="W1790" t="e">
        <f ca="1">Data_Completeness(LifeExpectancyData[[#This Row],[Life expectancy]:[Schooling]])</f>
        <v>#NAME?</v>
      </c>
    </row>
    <row r="1791" spans="1:23" x14ac:dyDescent="0.25">
      <c r="A1791" t="s">
        <v>759</v>
      </c>
      <c r="B1791">
        <v>2006</v>
      </c>
      <c r="C1791" t="s">
        <v>643</v>
      </c>
      <c r="D1791">
        <v>64.2</v>
      </c>
      <c r="E1791">
        <v>22</v>
      </c>
      <c r="F1791">
        <v>61</v>
      </c>
      <c r="G1791">
        <v>0.28000000000000003</v>
      </c>
      <c r="H1791">
        <v>4.6327763040000001</v>
      </c>
      <c r="I1791">
        <v>75</v>
      </c>
      <c r="J1791">
        <v>760</v>
      </c>
      <c r="K1791">
        <v>17</v>
      </c>
      <c r="L1791">
        <v>83</v>
      </c>
      <c r="M1791">
        <v>82</v>
      </c>
      <c r="N1791">
        <v>1.78</v>
      </c>
      <c r="O1791">
        <v>82</v>
      </c>
      <c r="P1791">
        <v>0.6</v>
      </c>
      <c r="Q1791">
        <v>296.97284000000002</v>
      </c>
      <c r="R1791">
        <v>48846474</v>
      </c>
      <c r="S1791">
        <v>13.2</v>
      </c>
      <c r="T1791">
        <v>13.5</v>
      </c>
      <c r="U1791">
        <v>0.47399999999999998</v>
      </c>
      <c r="V1791">
        <v>8</v>
      </c>
      <c r="W1791" t="e">
        <f ca="1">Data_Completeness(LifeExpectancyData[[#This Row],[Life expectancy]:[Schooling]])</f>
        <v>#NAME?</v>
      </c>
    </row>
    <row r="1792" spans="1:23" x14ac:dyDescent="0.25">
      <c r="A1792" t="s">
        <v>759</v>
      </c>
      <c r="B1792">
        <v>2005</v>
      </c>
      <c r="C1792" t="s">
        <v>643</v>
      </c>
      <c r="D1792">
        <v>63.9</v>
      </c>
      <c r="E1792">
        <v>224</v>
      </c>
      <c r="F1792">
        <v>64</v>
      </c>
      <c r="G1792">
        <v>0.28000000000000003</v>
      </c>
      <c r="H1792">
        <v>2.7938431879999999</v>
      </c>
      <c r="I1792">
        <v>62</v>
      </c>
      <c r="J1792">
        <v>314</v>
      </c>
      <c r="K1792">
        <v>16.399999999999999</v>
      </c>
      <c r="L1792">
        <v>87</v>
      </c>
      <c r="M1792">
        <v>86</v>
      </c>
      <c r="N1792">
        <v>1.83</v>
      </c>
      <c r="O1792">
        <v>73</v>
      </c>
      <c r="P1792">
        <v>0.5</v>
      </c>
      <c r="Q1792">
        <v>247.24276</v>
      </c>
      <c r="R1792">
        <v>48482614</v>
      </c>
      <c r="S1792">
        <v>13.2</v>
      </c>
      <c r="T1792">
        <v>13.6</v>
      </c>
      <c r="U1792">
        <v>0.46500000000000002</v>
      </c>
      <c r="V1792">
        <v>7.9</v>
      </c>
      <c r="W1792" t="e">
        <f ca="1">Data_Completeness(LifeExpectancyData[[#This Row],[Life expectancy]:[Schooling]])</f>
        <v>#NAME?</v>
      </c>
    </row>
    <row r="1793" spans="1:23" x14ac:dyDescent="0.25">
      <c r="A1793" t="s">
        <v>759</v>
      </c>
      <c r="B1793">
        <v>2004</v>
      </c>
      <c r="C1793" t="s">
        <v>643</v>
      </c>
      <c r="D1793">
        <v>63.5</v>
      </c>
      <c r="E1793">
        <v>228</v>
      </c>
      <c r="F1793">
        <v>66</v>
      </c>
      <c r="G1793">
        <v>0.44</v>
      </c>
      <c r="H1793">
        <v>4.1545161400000001</v>
      </c>
      <c r="I1793">
        <v>39</v>
      </c>
      <c r="J1793">
        <v>1329</v>
      </c>
      <c r="K1793">
        <v>15.7</v>
      </c>
      <c r="L1793">
        <v>90</v>
      </c>
      <c r="M1793">
        <v>92</v>
      </c>
      <c r="N1793">
        <v>1.97</v>
      </c>
      <c r="O1793">
        <v>82</v>
      </c>
      <c r="P1793">
        <v>0.5</v>
      </c>
      <c r="Q1793">
        <v>219.8156688</v>
      </c>
      <c r="R1793">
        <v>487377</v>
      </c>
      <c r="S1793">
        <v>13.3</v>
      </c>
      <c r="T1793">
        <v>13.6</v>
      </c>
      <c r="U1793">
        <v>0.45500000000000002</v>
      </c>
      <c r="V1793">
        <v>7.8</v>
      </c>
      <c r="W1793" t="e">
        <f ca="1">Data_Completeness(LifeExpectancyData[[#This Row],[Life expectancy]:[Schooling]])</f>
        <v>#NAME?</v>
      </c>
    </row>
    <row r="1794" spans="1:23" x14ac:dyDescent="0.25">
      <c r="A1794" t="s">
        <v>759</v>
      </c>
      <c r="B1794">
        <v>2003</v>
      </c>
      <c r="C1794" t="s">
        <v>643</v>
      </c>
      <c r="D1794">
        <v>63.2</v>
      </c>
      <c r="E1794">
        <v>231</v>
      </c>
      <c r="F1794">
        <v>69</v>
      </c>
      <c r="G1794">
        <v>0.4</v>
      </c>
      <c r="H1794">
        <v>3.8242124720000001</v>
      </c>
      <c r="I1794">
        <v>8</v>
      </c>
      <c r="J1794">
        <v>830</v>
      </c>
      <c r="K1794">
        <v>15.2</v>
      </c>
      <c r="L1794">
        <v>93</v>
      </c>
      <c r="M1794">
        <v>86</v>
      </c>
      <c r="N1794">
        <v>1.97</v>
      </c>
      <c r="O1794">
        <v>78</v>
      </c>
      <c r="P1794">
        <v>0.5</v>
      </c>
      <c r="Q1794">
        <v>219.78232600000001</v>
      </c>
      <c r="R1794">
        <v>47624894</v>
      </c>
      <c r="S1794">
        <v>13.3</v>
      </c>
      <c r="T1794">
        <v>13.6</v>
      </c>
      <c r="U1794">
        <v>0.44500000000000001</v>
      </c>
      <c r="V1794">
        <v>7.7</v>
      </c>
      <c r="W1794" t="e">
        <f ca="1">Data_Completeness(LifeExpectancyData[[#This Row],[Life expectancy]:[Schooling]])</f>
        <v>#NAME?</v>
      </c>
    </row>
    <row r="1795" spans="1:23" x14ac:dyDescent="0.25">
      <c r="A1795" t="s">
        <v>759</v>
      </c>
      <c r="B1795">
        <v>2002</v>
      </c>
      <c r="C1795" t="s">
        <v>643</v>
      </c>
      <c r="D1795">
        <v>62.8</v>
      </c>
      <c r="E1795">
        <v>235</v>
      </c>
      <c r="F1795">
        <v>71</v>
      </c>
      <c r="G1795">
        <v>0.41</v>
      </c>
      <c r="H1795">
        <v>3.4218809380000001</v>
      </c>
      <c r="J1795">
        <v>736</v>
      </c>
      <c r="K1795">
        <v>14.6</v>
      </c>
      <c r="L1795">
        <v>96</v>
      </c>
      <c r="M1795">
        <v>84</v>
      </c>
      <c r="N1795">
        <v>2.5</v>
      </c>
      <c r="O1795">
        <v>79</v>
      </c>
      <c r="P1795">
        <v>0.4</v>
      </c>
      <c r="Q1795">
        <v>143.77651</v>
      </c>
      <c r="R1795">
        <v>471422</v>
      </c>
      <c r="S1795">
        <v>13.3</v>
      </c>
      <c r="T1795">
        <v>13.7</v>
      </c>
      <c r="U1795">
        <v>0.435</v>
      </c>
      <c r="V1795">
        <v>7.6</v>
      </c>
      <c r="W1795" t="e">
        <f ca="1">Data_Completeness(LifeExpectancyData[[#This Row],[Life expectancy]:[Schooling]])</f>
        <v>#NAME?</v>
      </c>
    </row>
    <row r="1796" spans="1:23" x14ac:dyDescent="0.25">
      <c r="A1796" t="s">
        <v>759</v>
      </c>
      <c r="B1796">
        <v>2001</v>
      </c>
      <c r="C1796" t="s">
        <v>643</v>
      </c>
      <c r="D1796">
        <v>62.5</v>
      </c>
      <c r="E1796">
        <v>239</v>
      </c>
      <c r="F1796">
        <v>72</v>
      </c>
      <c r="G1796">
        <v>0.38</v>
      </c>
      <c r="H1796">
        <v>1.9171640000000001</v>
      </c>
      <c r="J1796">
        <v>2519</v>
      </c>
      <c r="K1796">
        <v>14.1</v>
      </c>
      <c r="L1796">
        <v>98</v>
      </c>
      <c r="M1796">
        <v>77</v>
      </c>
      <c r="N1796">
        <v>1.8</v>
      </c>
      <c r="O1796">
        <v>73</v>
      </c>
      <c r="P1796">
        <v>0.4</v>
      </c>
      <c r="Q1796">
        <v>138.9249275</v>
      </c>
      <c r="R1796">
        <v>46627994</v>
      </c>
      <c r="S1796">
        <v>13.3</v>
      </c>
      <c r="T1796">
        <v>13.7</v>
      </c>
      <c r="U1796">
        <v>0.42699999999999999</v>
      </c>
      <c r="V1796">
        <v>7.6</v>
      </c>
      <c r="W1796" t="e">
        <f ca="1">Data_Completeness(LifeExpectancyData[[#This Row],[Life expectancy]:[Schooling]])</f>
        <v>#NAME?</v>
      </c>
    </row>
    <row r="1797" spans="1:23" x14ac:dyDescent="0.25">
      <c r="A1797" t="s">
        <v>759</v>
      </c>
      <c r="B1797">
        <v>2000</v>
      </c>
      <c r="C1797" t="s">
        <v>643</v>
      </c>
      <c r="D1797">
        <v>62.1</v>
      </c>
      <c r="E1797">
        <v>243</v>
      </c>
      <c r="F1797">
        <v>73</v>
      </c>
      <c r="G1797">
        <v>0.35</v>
      </c>
      <c r="H1797">
        <v>2.5114372920000001</v>
      </c>
      <c r="J1797">
        <v>845</v>
      </c>
      <c r="K1797">
        <v>13.6</v>
      </c>
      <c r="L1797">
        <v>100</v>
      </c>
      <c r="M1797">
        <v>88</v>
      </c>
      <c r="N1797">
        <v>1.84</v>
      </c>
      <c r="O1797">
        <v>82</v>
      </c>
      <c r="P1797">
        <v>0.4</v>
      </c>
      <c r="Q1797">
        <v>193.18748400000001</v>
      </c>
      <c r="R1797">
        <v>4695462</v>
      </c>
      <c r="S1797">
        <v>13.3</v>
      </c>
      <c r="T1797">
        <v>13.7</v>
      </c>
      <c r="U1797">
        <v>0.41699999999999998</v>
      </c>
      <c r="V1797">
        <v>7.5</v>
      </c>
      <c r="W1797" t="e">
        <f ca="1">Data_Completeness(LifeExpectancyData[[#This Row],[Life expectancy]:[Schooling]])</f>
        <v>#NAME?</v>
      </c>
    </row>
    <row r="1798" spans="1:23" x14ac:dyDescent="0.25">
      <c r="A1798" t="s">
        <v>760</v>
      </c>
      <c r="B1798">
        <v>2015</v>
      </c>
      <c r="C1798" t="s">
        <v>643</v>
      </c>
      <c r="D1798">
        <v>65.8</v>
      </c>
      <c r="E1798">
        <v>248</v>
      </c>
      <c r="F1798">
        <v>2</v>
      </c>
      <c r="H1798">
        <v>0</v>
      </c>
      <c r="I1798">
        <v>92</v>
      </c>
      <c r="J1798">
        <v>212</v>
      </c>
      <c r="K1798">
        <v>35.700000000000003</v>
      </c>
      <c r="L1798">
        <v>3</v>
      </c>
      <c r="M1798">
        <v>92</v>
      </c>
      <c r="O1798">
        <v>92</v>
      </c>
      <c r="P1798">
        <v>2.1</v>
      </c>
      <c r="Q1798">
        <v>4737.6699600000002</v>
      </c>
      <c r="R1798">
        <v>2425561</v>
      </c>
      <c r="S1798">
        <v>8.1999999999999993</v>
      </c>
      <c r="T1798">
        <v>8.1</v>
      </c>
      <c r="U1798">
        <v>0.63700000000000001</v>
      </c>
      <c r="V1798">
        <v>11.7</v>
      </c>
      <c r="W1798" t="e">
        <f ca="1">Data_Completeness(LifeExpectancyData[[#This Row],[Life expectancy]:[Schooling]])</f>
        <v>#NAME?</v>
      </c>
    </row>
    <row r="1799" spans="1:23" x14ac:dyDescent="0.25">
      <c r="A1799" t="s">
        <v>760</v>
      </c>
      <c r="B1799">
        <v>2014</v>
      </c>
      <c r="C1799" t="s">
        <v>643</v>
      </c>
      <c r="D1799">
        <v>65.900000000000006</v>
      </c>
      <c r="E1799">
        <v>242</v>
      </c>
      <c r="F1799">
        <v>2</v>
      </c>
      <c r="G1799">
        <v>0.01</v>
      </c>
      <c r="H1799">
        <v>751.39827190000005</v>
      </c>
      <c r="I1799">
        <v>88</v>
      </c>
      <c r="J1799">
        <v>477</v>
      </c>
      <c r="K1799">
        <v>34.9</v>
      </c>
      <c r="L1799">
        <v>3</v>
      </c>
      <c r="M1799">
        <v>88</v>
      </c>
      <c r="N1799">
        <v>8.93</v>
      </c>
      <c r="O1799">
        <v>88</v>
      </c>
      <c r="P1799">
        <v>2.2000000000000002</v>
      </c>
      <c r="Q1799">
        <v>5421.3439529999996</v>
      </c>
      <c r="R1799">
        <v>237992</v>
      </c>
      <c r="S1799">
        <v>8.6</v>
      </c>
      <c r="T1799">
        <v>8.5</v>
      </c>
      <c r="U1799">
        <v>0.63200000000000001</v>
      </c>
      <c r="V1799">
        <v>11.7</v>
      </c>
      <c r="W1799" t="e">
        <f ca="1">Data_Completeness(LifeExpectancyData[[#This Row],[Life expectancy]:[Schooling]])</f>
        <v>#NAME?</v>
      </c>
    </row>
    <row r="1800" spans="1:23" x14ac:dyDescent="0.25">
      <c r="A1800" t="s">
        <v>760</v>
      </c>
      <c r="B1800">
        <v>2013</v>
      </c>
      <c r="C1800" t="s">
        <v>643</v>
      </c>
      <c r="D1800">
        <v>66.099999999999994</v>
      </c>
      <c r="E1800">
        <v>232</v>
      </c>
      <c r="F1800">
        <v>3</v>
      </c>
      <c r="G1800">
        <v>0.01</v>
      </c>
      <c r="H1800">
        <v>760.65505529999996</v>
      </c>
      <c r="I1800">
        <v>89</v>
      </c>
      <c r="J1800">
        <v>1028</v>
      </c>
      <c r="K1800">
        <v>34.1</v>
      </c>
      <c r="L1800">
        <v>3</v>
      </c>
      <c r="M1800">
        <v>89</v>
      </c>
      <c r="N1800">
        <v>8.5299999999999994</v>
      </c>
      <c r="O1800">
        <v>89</v>
      </c>
      <c r="P1800">
        <v>2.5</v>
      </c>
      <c r="Q1800">
        <v>5488.1317120000003</v>
      </c>
      <c r="R1800">
        <v>231652</v>
      </c>
      <c r="S1800">
        <v>9</v>
      </c>
      <c r="T1800">
        <v>8.9</v>
      </c>
      <c r="U1800">
        <v>0.625</v>
      </c>
      <c r="V1800">
        <v>11.6</v>
      </c>
      <c r="W1800" t="e">
        <f ca="1">Data_Completeness(LifeExpectancyData[[#This Row],[Life expectancy]:[Schooling]])</f>
        <v>#NAME?</v>
      </c>
    </row>
    <row r="1801" spans="1:23" x14ac:dyDescent="0.25">
      <c r="A1801" t="s">
        <v>760</v>
      </c>
      <c r="B1801">
        <v>2012</v>
      </c>
      <c r="C1801" t="s">
        <v>643</v>
      </c>
      <c r="D1801">
        <v>65.8</v>
      </c>
      <c r="E1801">
        <v>232</v>
      </c>
      <c r="F1801">
        <v>3</v>
      </c>
      <c r="G1801">
        <v>0.01</v>
      </c>
      <c r="H1801">
        <v>796.87342630000001</v>
      </c>
      <c r="I1801">
        <v>84</v>
      </c>
      <c r="J1801">
        <v>86</v>
      </c>
      <c r="K1801">
        <v>33.299999999999997</v>
      </c>
      <c r="L1801">
        <v>4</v>
      </c>
      <c r="M1801">
        <v>84</v>
      </c>
      <c r="N1801">
        <v>8.24</v>
      </c>
      <c r="O1801">
        <v>84</v>
      </c>
      <c r="P1801">
        <v>3.7</v>
      </c>
      <c r="Q1801">
        <v>5749.4475199999997</v>
      </c>
      <c r="R1801">
        <v>2263934</v>
      </c>
      <c r="S1801">
        <v>9.5</v>
      </c>
      <c r="T1801">
        <v>9.4</v>
      </c>
      <c r="U1801">
        <v>0.61899999999999999</v>
      </c>
      <c r="V1801">
        <v>11.5</v>
      </c>
      <c r="W1801" t="e">
        <f ca="1">Data_Completeness(LifeExpectancyData[[#This Row],[Life expectancy]:[Schooling]])</f>
        <v>#NAME?</v>
      </c>
    </row>
    <row r="1802" spans="1:23" x14ac:dyDescent="0.25">
      <c r="A1802" t="s">
        <v>760</v>
      </c>
      <c r="B1802">
        <v>2011</v>
      </c>
      <c r="C1802" t="s">
        <v>643</v>
      </c>
      <c r="D1802">
        <v>64.3</v>
      </c>
      <c r="E1802">
        <v>268</v>
      </c>
      <c r="F1802">
        <v>3</v>
      </c>
      <c r="G1802">
        <v>7.84</v>
      </c>
      <c r="H1802">
        <v>7.8962349310000004</v>
      </c>
      <c r="I1802">
        <v>82</v>
      </c>
      <c r="J1802">
        <v>79</v>
      </c>
      <c r="K1802">
        <v>32.5</v>
      </c>
      <c r="L1802">
        <v>4</v>
      </c>
      <c r="M1802">
        <v>85</v>
      </c>
      <c r="N1802">
        <v>8.7799999999999994</v>
      </c>
      <c r="O1802">
        <v>82</v>
      </c>
      <c r="P1802">
        <v>4.7</v>
      </c>
      <c r="Q1802">
        <v>56.971392000000002</v>
      </c>
      <c r="R1802">
        <v>2215621</v>
      </c>
      <c r="S1802">
        <v>9.9</v>
      </c>
      <c r="T1802">
        <v>9.9</v>
      </c>
      <c r="U1802">
        <v>0.61199999999999999</v>
      </c>
      <c r="V1802">
        <v>11.5</v>
      </c>
      <c r="W1802" t="e">
        <f ca="1">Data_Completeness(LifeExpectancyData[[#This Row],[Life expectancy]:[Schooling]])</f>
        <v>#NAME?</v>
      </c>
    </row>
    <row r="1803" spans="1:23" x14ac:dyDescent="0.25">
      <c r="A1803" t="s">
        <v>760</v>
      </c>
      <c r="B1803">
        <v>2010</v>
      </c>
      <c r="C1803" t="s">
        <v>643</v>
      </c>
      <c r="D1803">
        <v>63</v>
      </c>
      <c r="E1803">
        <v>299</v>
      </c>
      <c r="F1803">
        <v>3</v>
      </c>
      <c r="G1803">
        <v>7.58</v>
      </c>
      <c r="H1803">
        <v>719.55351610000002</v>
      </c>
      <c r="I1803">
        <v>83</v>
      </c>
      <c r="J1803">
        <v>3138</v>
      </c>
      <c r="K1803">
        <v>31.8</v>
      </c>
      <c r="L1803">
        <v>4</v>
      </c>
      <c r="M1803">
        <v>83</v>
      </c>
      <c r="N1803">
        <v>7.89</v>
      </c>
      <c r="O1803">
        <v>83</v>
      </c>
      <c r="P1803">
        <v>6.2</v>
      </c>
      <c r="Q1803">
        <v>5191.5838100000001</v>
      </c>
      <c r="R1803">
        <v>217317</v>
      </c>
      <c r="S1803">
        <v>1.4</v>
      </c>
      <c r="T1803">
        <v>1.4</v>
      </c>
      <c r="U1803">
        <v>0.60399999999999998</v>
      </c>
      <c r="V1803">
        <v>11.4</v>
      </c>
      <c r="W1803" t="e">
        <f ca="1">Data_Completeness(LifeExpectancyData[[#This Row],[Life expectancy]:[Schooling]])</f>
        <v>#NAME?</v>
      </c>
    </row>
    <row r="1804" spans="1:23" x14ac:dyDescent="0.25">
      <c r="A1804" t="s">
        <v>760</v>
      </c>
      <c r="B1804">
        <v>2009</v>
      </c>
      <c r="C1804" t="s">
        <v>643</v>
      </c>
      <c r="D1804">
        <v>62.4</v>
      </c>
      <c r="E1804">
        <v>36</v>
      </c>
      <c r="F1804">
        <v>3</v>
      </c>
      <c r="G1804">
        <v>7.99</v>
      </c>
      <c r="H1804">
        <v>575.67480690000002</v>
      </c>
      <c r="J1804">
        <v>4076</v>
      </c>
      <c r="K1804">
        <v>31</v>
      </c>
      <c r="L1804">
        <v>4</v>
      </c>
      <c r="M1804">
        <v>83</v>
      </c>
      <c r="N1804">
        <v>8.5</v>
      </c>
      <c r="O1804">
        <v>83</v>
      </c>
      <c r="P1804">
        <v>8.6999999999999993</v>
      </c>
      <c r="Q1804">
        <v>4153.4978849999998</v>
      </c>
      <c r="R1804">
        <v>21374</v>
      </c>
      <c r="S1804">
        <v>1.9</v>
      </c>
      <c r="T1804">
        <v>1.9</v>
      </c>
      <c r="U1804">
        <v>0.59799999999999998</v>
      </c>
      <c r="V1804">
        <v>11.4</v>
      </c>
      <c r="W1804" t="e">
        <f ca="1">Data_Completeness(LifeExpectancyData[[#This Row],[Life expectancy]:[Schooling]])</f>
        <v>#NAME?</v>
      </c>
    </row>
    <row r="1805" spans="1:23" x14ac:dyDescent="0.25">
      <c r="A1805" t="s">
        <v>760</v>
      </c>
      <c r="B1805">
        <v>2008</v>
      </c>
      <c r="C1805" t="s">
        <v>643</v>
      </c>
      <c r="D1805">
        <v>61.7</v>
      </c>
      <c r="E1805">
        <v>317</v>
      </c>
      <c r="F1805">
        <v>3</v>
      </c>
      <c r="G1805">
        <v>6.28</v>
      </c>
      <c r="H1805">
        <v>59.550335459999999</v>
      </c>
      <c r="J1805">
        <v>0</v>
      </c>
      <c r="K1805">
        <v>3.2</v>
      </c>
      <c r="L1805">
        <v>4</v>
      </c>
      <c r="M1805">
        <v>83</v>
      </c>
      <c r="N1805">
        <v>7.15</v>
      </c>
      <c r="O1805">
        <v>83</v>
      </c>
      <c r="P1805">
        <v>11.7</v>
      </c>
      <c r="Q1805">
        <v>429.65609999999998</v>
      </c>
      <c r="R1805">
        <v>216375</v>
      </c>
      <c r="S1805">
        <v>11.5</v>
      </c>
      <c r="T1805">
        <v>11.4</v>
      </c>
      <c r="U1805">
        <v>0.58899999999999997</v>
      </c>
      <c r="V1805">
        <v>11.3</v>
      </c>
      <c r="W1805" t="e">
        <f ca="1">Data_Completeness(LifeExpectancyData[[#This Row],[Life expectancy]:[Schooling]])</f>
        <v>#NAME?</v>
      </c>
    </row>
    <row r="1806" spans="1:23" x14ac:dyDescent="0.25">
      <c r="A1806" t="s">
        <v>760</v>
      </c>
      <c r="B1806">
        <v>2007</v>
      </c>
      <c r="C1806" t="s">
        <v>643</v>
      </c>
      <c r="D1806">
        <v>60</v>
      </c>
      <c r="E1806">
        <v>356</v>
      </c>
      <c r="F1806">
        <v>3</v>
      </c>
      <c r="G1806">
        <v>5.12</v>
      </c>
      <c r="H1806">
        <v>62.110392959999999</v>
      </c>
      <c r="J1806">
        <v>21</v>
      </c>
      <c r="K1806">
        <v>29.4</v>
      </c>
      <c r="L1806">
        <v>4</v>
      </c>
      <c r="M1806">
        <v>81</v>
      </c>
      <c r="N1806">
        <v>6.99</v>
      </c>
      <c r="O1806">
        <v>86</v>
      </c>
      <c r="P1806">
        <v>15.2</v>
      </c>
      <c r="Q1806">
        <v>422.51967999999999</v>
      </c>
      <c r="R1806">
        <v>279915</v>
      </c>
      <c r="S1806">
        <v>12</v>
      </c>
      <c r="T1806">
        <v>12</v>
      </c>
      <c r="U1806">
        <v>0.57799999999999996</v>
      </c>
      <c r="V1806">
        <v>11.3</v>
      </c>
      <c r="W1806" t="e">
        <f ca="1">Data_Completeness(LifeExpectancyData[[#This Row],[Life expectancy]:[Schooling]])</f>
        <v>#NAME?</v>
      </c>
    </row>
    <row r="1807" spans="1:23" x14ac:dyDescent="0.25">
      <c r="A1807" t="s">
        <v>760</v>
      </c>
      <c r="B1807">
        <v>2006</v>
      </c>
      <c r="C1807" t="s">
        <v>643</v>
      </c>
      <c r="D1807">
        <v>57</v>
      </c>
      <c r="E1807">
        <v>431</v>
      </c>
      <c r="F1807">
        <v>3</v>
      </c>
      <c r="G1807">
        <v>4.9400000000000004</v>
      </c>
      <c r="H1807">
        <v>459.15723989999998</v>
      </c>
      <c r="J1807">
        <v>3</v>
      </c>
      <c r="K1807">
        <v>28.7</v>
      </c>
      <c r="L1807">
        <v>4</v>
      </c>
      <c r="M1807">
        <v>74</v>
      </c>
      <c r="N1807">
        <v>7.2</v>
      </c>
      <c r="O1807">
        <v>86</v>
      </c>
      <c r="P1807">
        <v>19.2</v>
      </c>
      <c r="Q1807">
        <v>3881.2953499999999</v>
      </c>
      <c r="R1807">
        <v>255734</v>
      </c>
      <c r="S1807">
        <v>12.6</v>
      </c>
      <c r="T1807">
        <v>12.6</v>
      </c>
      <c r="U1807">
        <v>0.56999999999999995</v>
      </c>
      <c r="V1807">
        <v>11.4</v>
      </c>
      <c r="W1807" t="e">
        <f ca="1">Data_Completeness(LifeExpectancyData[[#This Row],[Life expectancy]:[Schooling]])</f>
        <v>#NAME?</v>
      </c>
    </row>
    <row r="1808" spans="1:23" x14ac:dyDescent="0.25">
      <c r="A1808" t="s">
        <v>760</v>
      </c>
      <c r="B1808">
        <v>2005</v>
      </c>
      <c r="C1808" t="s">
        <v>643</v>
      </c>
      <c r="D1808">
        <v>55.1</v>
      </c>
      <c r="E1808">
        <v>477</v>
      </c>
      <c r="F1808">
        <v>3</v>
      </c>
      <c r="G1808">
        <v>4.8899999999999997</v>
      </c>
      <c r="H1808">
        <v>457.7200522</v>
      </c>
      <c r="J1808">
        <v>4</v>
      </c>
      <c r="K1808">
        <v>27.9</v>
      </c>
      <c r="L1808">
        <v>4</v>
      </c>
      <c r="M1808">
        <v>86</v>
      </c>
      <c r="N1808">
        <v>7.32</v>
      </c>
      <c r="O1808">
        <v>86</v>
      </c>
      <c r="P1808">
        <v>22.1</v>
      </c>
      <c r="Q1808">
        <v>3573.1463869999998</v>
      </c>
      <c r="R1808">
        <v>232196</v>
      </c>
      <c r="S1808">
        <v>13.1</v>
      </c>
      <c r="T1808">
        <v>13.1</v>
      </c>
      <c r="U1808">
        <v>0.56499999999999995</v>
      </c>
      <c r="V1808">
        <v>11.6</v>
      </c>
      <c r="W1808" t="e">
        <f ca="1">Data_Completeness(LifeExpectancyData[[#This Row],[Life expectancy]:[Schooling]])</f>
        <v>#NAME?</v>
      </c>
    </row>
    <row r="1809" spans="1:23" x14ac:dyDescent="0.25">
      <c r="A1809" t="s">
        <v>760</v>
      </c>
      <c r="B1809">
        <v>2004</v>
      </c>
      <c r="C1809" t="s">
        <v>643</v>
      </c>
      <c r="D1809">
        <v>54.7</v>
      </c>
      <c r="E1809">
        <v>483</v>
      </c>
      <c r="F1809">
        <v>3</v>
      </c>
      <c r="G1809">
        <v>4.8</v>
      </c>
      <c r="H1809">
        <v>368.28482580000002</v>
      </c>
      <c r="J1809">
        <v>4</v>
      </c>
      <c r="K1809">
        <v>27.2</v>
      </c>
      <c r="L1809">
        <v>4</v>
      </c>
      <c r="M1809">
        <v>81</v>
      </c>
      <c r="N1809">
        <v>6.47</v>
      </c>
      <c r="O1809">
        <v>81</v>
      </c>
      <c r="P1809">
        <v>24</v>
      </c>
      <c r="Q1809">
        <v>3288.2573729999999</v>
      </c>
      <c r="R1809">
        <v>29228</v>
      </c>
      <c r="S1809">
        <v>13.7</v>
      </c>
      <c r="T1809">
        <v>13.7</v>
      </c>
      <c r="U1809">
        <v>0.55900000000000005</v>
      </c>
      <c r="V1809">
        <v>11.7</v>
      </c>
      <c r="W1809" t="e">
        <f ca="1">Data_Completeness(LifeExpectancyData[[#This Row],[Life expectancy]:[Schooling]])</f>
        <v>#NAME?</v>
      </c>
    </row>
    <row r="1810" spans="1:23" x14ac:dyDescent="0.25">
      <c r="A1810" t="s">
        <v>760</v>
      </c>
      <c r="B1810">
        <v>2003</v>
      </c>
      <c r="C1810" t="s">
        <v>643</v>
      </c>
      <c r="D1810">
        <v>55</v>
      </c>
      <c r="E1810">
        <v>471</v>
      </c>
      <c r="F1810">
        <v>3</v>
      </c>
      <c r="G1810">
        <v>5.28</v>
      </c>
      <c r="H1810">
        <v>294.65715519999998</v>
      </c>
      <c r="J1810">
        <v>262</v>
      </c>
      <c r="K1810">
        <v>26.5</v>
      </c>
      <c r="L1810">
        <v>4</v>
      </c>
      <c r="M1810">
        <v>82</v>
      </c>
      <c r="N1810">
        <v>6.52</v>
      </c>
      <c r="O1810">
        <v>79</v>
      </c>
      <c r="P1810">
        <v>24.7</v>
      </c>
      <c r="Q1810">
        <v>2482.3686200000002</v>
      </c>
      <c r="R1810">
        <v>1986535</v>
      </c>
      <c r="S1810">
        <v>14.2</v>
      </c>
      <c r="T1810">
        <v>14.3</v>
      </c>
      <c r="U1810">
        <v>0.55400000000000005</v>
      </c>
      <c r="V1810">
        <v>11.7</v>
      </c>
      <c r="W1810" t="e">
        <f ca="1">Data_Completeness(LifeExpectancyData[[#This Row],[Life expectancy]:[Schooling]])</f>
        <v>#NAME?</v>
      </c>
    </row>
    <row r="1811" spans="1:23" x14ac:dyDescent="0.25">
      <c r="A1811" t="s">
        <v>760</v>
      </c>
      <c r="B1811">
        <v>2002</v>
      </c>
      <c r="C1811" t="s">
        <v>643</v>
      </c>
      <c r="D1811">
        <v>55.7</v>
      </c>
      <c r="E1811">
        <v>452</v>
      </c>
      <c r="F1811">
        <v>3</v>
      </c>
      <c r="G1811">
        <v>5.09</v>
      </c>
      <c r="H1811">
        <v>203.73228929999999</v>
      </c>
      <c r="J1811">
        <v>1278</v>
      </c>
      <c r="K1811">
        <v>25.8</v>
      </c>
      <c r="L1811">
        <v>4</v>
      </c>
      <c r="M1811">
        <v>78</v>
      </c>
      <c r="N1811">
        <v>6.17</v>
      </c>
      <c r="O1811">
        <v>77</v>
      </c>
      <c r="P1811">
        <v>24.6</v>
      </c>
      <c r="Q1811">
        <v>1713.47594</v>
      </c>
      <c r="R1811">
        <v>1962147</v>
      </c>
      <c r="S1811">
        <v>14.7</v>
      </c>
      <c r="T1811">
        <v>14.8</v>
      </c>
      <c r="U1811">
        <v>0.55600000000000005</v>
      </c>
      <c r="V1811">
        <v>11.8</v>
      </c>
      <c r="W1811" t="e">
        <f ca="1">Data_Completeness(LifeExpectancyData[[#This Row],[Life expectancy]:[Schooling]])</f>
        <v>#NAME?</v>
      </c>
    </row>
    <row r="1812" spans="1:23" x14ac:dyDescent="0.25">
      <c r="A1812" t="s">
        <v>760</v>
      </c>
      <c r="B1812">
        <v>2001</v>
      </c>
      <c r="C1812" t="s">
        <v>643</v>
      </c>
      <c r="D1812">
        <v>56.5</v>
      </c>
      <c r="E1812">
        <v>426</v>
      </c>
      <c r="F1812">
        <v>3</v>
      </c>
      <c r="G1812">
        <v>5.09</v>
      </c>
      <c r="H1812">
        <v>205.80788329999999</v>
      </c>
      <c r="J1812">
        <v>416</v>
      </c>
      <c r="K1812">
        <v>25.1</v>
      </c>
      <c r="L1812">
        <v>4</v>
      </c>
      <c r="M1812">
        <v>79</v>
      </c>
      <c r="N1812">
        <v>6.18</v>
      </c>
      <c r="O1812">
        <v>78</v>
      </c>
      <c r="P1812">
        <v>23.9</v>
      </c>
      <c r="Q1812">
        <v>1834.29486</v>
      </c>
      <c r="R1812">
        <v>1933596</v>
      </c>
      <c r="S1812">
        <v>15.2</v>
      </c>
      <c r="T1812">
        <v>15.4</v>
      </c>
      <c r="U1812">
        <v>0.55600000000000005</v>
      </c>
      <c r="V1812">
        <v>11.7</v>
      </c>
      <c r="W1812" t="e">
        <f ca="1">Data_Completeness(LifeExpectancyData[[#This Row],[Life expectancy]:[Schooling]])</f>
        <v>#NAME?</v>
      </c>
    </row>
    <row r="1813" spans="1:23" x14ac:dyDescent="0.25">
      <c r="A1813" t="s">
        <v>760</v>
      </c>
      <c r="B1813">
        <v>2000</v>
      </c>
      <c r="C1813" t="s">
        <v>643</v>
      </c>
      <c r="D1813">
        <v>57.4</v>
      </c>
      <c r="E1813">
        <v>41</v>
      </c>
      <c r="F1813">
        <v>3</v>
      </c>
      <c r="G1813">
        <v>5.73</v>
      </c>
      <c r="H1813">
        <v>35.809785120000001</v>
      </c>
      <c r="J1813">
        <v>469</v>
      </c>
      <c r="K1813">
        <v>24.5</v>
      </c>
      <c r="L1813">
        <v>4</v>
      </c>
      <c r="M1813">
        <v>8</v>
      </c>
      <c r="N1813">
        <v>6.11</v>
      </c>
      <c r="O1813">
        <v>79</v>
      </c>
      <c r="P1813">
        <v>22.8</v>
      </c>
      <c r="Q1813">
        <v>257.99556999999999</v>
      </c>
      <c r="R1813">
        <v>1899257</v>
      </c>
      <c r="S1813">
        <v>15.7</v>
      </c>
      <c r="T1813">
        <v>15.9</v>
      </c>
      <c r="U1813">
        <v>0.55900000000000005</v>
      </c>
      <c r="V1813">
        <v>11.5</v>
      </c>
      <c r="W1813" t="e">
        <f ca="1">Data_Completeness(LifeExpectancyData[[#This Row],[Life expectancy]:[Schooling]])</f>
        <v>#NAME?</v>
      </c>
    </row>
    <row r="1814" spans="1:23" x14ac:dyDescent="0.25">
      <c r="A1814" t="s">
        <v>761</v>
      </c>
      <c r="B1814">
        <v>2013</v>
      </c>
      <c r="C1814" t="s">
        <v>643</v>
      </c>
      <c r="F1814">
        <v>0</v>
      </c>
      <c r="G1814">
        <v>0.01</v>
      </c>
      <c r="H1814">
        <v>15.60659587</v>
      </c>
      <c r="I1814">
        <v>87</v>
      </c>
      <c r="J1814">
        <v>0</v>
      </c>
      <c r="K1814">
        <v>87.3</v>
      </c>
      <c r="L1814">
        <v>0</v>
      </c>
      <c r="M1814">
        <v>87</v>
      </c>
      <c r="N1814">
        <v>4.6500000000000004</v>
      </c>
      <c r="O1814">
        <v>87</v>
      </c>
      <c r="P1814">
        <v>0.1</v>
      </c>
      <c r="Q1814">
        <v>136.18321</v>
      </c>
      <c r="S1814">
        <v>0.1</v>
      </c>
      <c r="T1814">
        <v>0.1</v>
      </c>
      <c r="V1814">
        <v>9.6</v>
      </c>
      <c r="W1814" t="e">
        <f ca="1">Data_Completeness(LifeExpectancyData[[#This Row],[Life expectancy]:[Schooling]])</f>
        <v>#NAME?</v>
      </c>
    </row>
    <row r="1815" spans="1:23" x14ac:dyDescent="0.25">
      <c r="A1815" t="s">
        <v>762</v>
      </c>
      <c r="B1815">
        <v>2015</v>
      </c>
      <c r="C1815" t="s">
        <v>643</v>
      </c>
      <c r="D1815">
        <v>69.2</v>
      </c>
      <c r="E1815">
        <v>165</v>
      </c>
      <c r="F1815">
        <v>17</v>
      </c>
      <c r="H1815">
        <v>0</v>
      </c>
      <c r="I1815">
        <v>91</v>
      </c>
      <c r="J1815">
        <v>1599</v>
      </c>
      <c r="K1815">
        <v>19.100000000000001</v>
      </c>
      <c r="L1815">
        <v>21</v>
      </c>
      <c r="M1815">
        <v>9</v>
      </c>
      <c r="O1815">
        <v>91</v>
      </c>
      <c r="P1815">
        <v>0.1</v>
      </c>
      <c r="Q1815">
        <v>743.76534890000005</v>
      </c>
      <c r="R1815">
        <v>28656282</v>
      </c>
      <c r="S1815">
        <v>15.7</v>
      </c>
      <c r="T1815">
        <v>16.100000000000001</v>
      </c>
      <c r="U1815">
        <v>0.55500000000000005</v>
      </c>
      <c r="V1815">
        <v>12.2</v>
      </c>
      <c r="W1815" t="e">
        <f ca="1">Data_Completeness(LifeExpectancyData[[#This Row],[Life expectancy]:[Schooling]])</f>
        <v>#NAME?</v>
      </c>
    </row>
    <row r="1816" spans="1:23" x14ac:dyDescent="0.25">
      <c r="A1816" t="s">
        <v>762</v>
      </c>
      <c r="B1816">
        <v>2014</v>
      </c>
      <c r="C1816" t="s">
        <v>643</v>
      </c>
      <c r="D1816">
        <v>69.599999999999994</v>
      </c>
      <c r="E1816">
        <v>158</v>
      </c>
      <c r="F1816">
        <v>18</v>
      </c>
      <c r="G1816">
        <v>0.01</v>
      </c>
      <c r="H1816">
        <v>8.5234864029999997</v>
      </c>
      <c r="I1816">
        <v>92</v>
      </c>
      <c r="J1816">
        <v>1279</v>
      </c>
      <c r="K1816">
        <v>18.5</v>
      </c>
      <c r="L1816">
        <v>22</v>
      </c>
      <c r="M1816">
        <v>92</v>
      </c>
      <c r="N1816">
        <v>5.8</v>
      </c>
      <c r="O1816">
        <v>92</v>
      </c>
      <c r="P1816">
        <v>0.1</v>
      </c>
      <c r="Q1816">
        <v>76.238697700000003</v>
      </c>
      <c r="R1816">
        <v>28323241</v>
      </c>
      <c r="S1816">
        <v>15.9</v>
      </c>
      <c r="T1816">
        <v>16.3</v>
      </c>
      <c r="U1816">
        <v>0.55100000000000005</v>
      </c>
      <c r="V1816">
        <v>12.4</v>
      </c>
      <c r="W1816" t="e">
        <f ca="1">Data_Completeness(LifeExpectancyData[[#This Row],[Life expectancy]:[Schooling]])</f>
        <v>#NAME?</v>
      </c>
    </row>
    <row r="1817" spans="1:23" x14ac:dyDescent="0.25">
      <c r="A1817" t="s">
        <v>762</v>
      </c>
      <c r="B1817">
        <v>2013</v>
      </c>
      <c r="C1817" t="s">
        <v>643</v>
      </c>
      <c r="D1817">
        <v>69.3</v>
      </c>
      <c r="E1817">
        <v>162</v>
      </c>
      <c r="F1817">
        <v>19</v>
      </c>
      <c r="G1817">
        <v>0.27</v>
      </c>
      <c r="H1817">
        <v>80.15505125</v>
      </c>
      <c r="I1817">
        <v>92</v>
      </c>
      <c r="J1817">
        <v>1861</v>
      </c>
      <c r="K1817">
        <v>18</v>
      </c>
      <c r="L1817">
        <v>24</v>
      </c>
      <c r="M1817">
        <v>92</v>
      </c>
      <c r="N1817">
        <v>5.69</v>
      </c>
      <c r="O1817">
        <v>92</v>
      </c>
      <c r="P1817">
        <v>0.1</v>
      </c>
      <c r="Q1817">
        <v>688.61727880000001</v>
      </c>
      <c r="R1817">
        <v>2798531</v>
      </c>
      <c r="S1817">
        <v>16.100000000000001</v>
      </c>
      <c r="T1817">
        <v>16.5</v>
      </c>
      <c r="U1817">
        <v>0.54500000000000004</v>
      </c>
      <c r="V1817">
        <v>12.3</v>
      </c>
      <c r="W1817" t="e">
        <f ca="1">Data_Completeness(LifeExpectancyData[[#This Row],[Life expectancy]:[Schooling]])</f>
        <v>#NAME?</v>
      </c>
    </row>
    <row r="1818" spans="1:23" x14ac:dyDescent="0.25">
      <c r="A1818" t="s">
        <v>762</v>
      </c>
      <c r="B1818">
        <v>2012</v>
      </c>
      <c r="C1818" t="s">
        <v>643</v>
      </c>
      <c r="D1818">
        <v>68.900000000000006</v>
      </c>
      <c r="E1818">
        <v>167</v>
      </c>
      <c r="F1818">
        <v>20</v>
      </c>
      <c r="G1818">
        <v>0.26</v>
      </c>
      <c r="H1818">
        <v>80.587883759999997</v>
      </c>
      <c r="I1818">
        <v>9</v>
      </c>
      <c r="J1818">
        <v>3362</v>
      </c>
      <c r="K1818">
        <v>17.399999999999999</v>
      </c>
      <c r="L1818">
        <v>25</v>
      </c>
      <c r="M1818">
        <v>9</v>
      </c>
      <c r="N1818">
        <v>5.89</v>
      </c>
      <c r="O1818">
        <v>9</v>
      </c>
      <c r="P1818">
        <v>0.2</v>
      </c>
      <c r="Q1818">
        <v>681.79258679999998</v>
      </c>
      <c r="R1818">
        <v>27649925</v>
      </c>
      <c r="S1818">
        <v>16.3</v>
      </c>
      <c r="T1818">
        <v>16.7</v>
      </c>
      <c r="U1818">
        <v>0.53800000000000003</v>
      </c>
      <c r="V1818">
        <v>12.3</v>
      </c>
      <c r="W1818" t="e">
        <f ca="1">Data_Completeness(LifeExpectancyData[[#This Row],[Life expectancy]:[Schooling]])</f>
        <v>#NAME?</v>
      </c>
    </row>
    <row r="1819" spans="1:23" x14ac:dyDescent="0.25">
      <c r="A1819" t="s">
        <v>762</v>
      </c>
      <c r="B1819">
        <v>2011</v>
      </c>
      <c r="C1819" t="s">
        <v>643</v>
      </c>
      <c r="D1819">
        <v>68.400000000000006</v>
      </c>
      <c r="E1819">
        <v>172</v>
      </c>
      <c r="F1819">
        <v>22</v>
      </c>
      <c r="G1819">
        <v>0.27</v>
      </c>
      <c r="H1819">
        <v>112.12290280000001</v>
      </c>
      <c r="I1819">
        <v>92</v>
      </c>
      <c r="J1819">
        <v>2359</v>
      </c>
      <c r="K1819">
        <v>16.899999999999999</v>
      </c>
      <c r="L1819">
        <v>27</v>
      </c>
      <c r="M1819">
        <v>92</v>
      </c>
      <c r="N1819">
        <v>6.73</v>
      </c>
      <c r="O1819">
        <v>92</v>
      </c>
      <c r="P1819">
        <v>0.2</v>
      </c>
      <c r="Q1819">
        <v>692.11668420000001</v>
      </c>
      <c r="R1819">
        <v>27327147</v>
      </c>
      <c r="S1819">
        <v>16.5</v>
      </c>
      <c r="T1819">
        <v>16.899999999999999</v>
      </c>
      <c r="U1819">
        <v>0.52900000000000003</v>
      </c>
      <c r="V1819">
        <v>12</v>
      </c>
      <c r="W1819" t="e">
        <f ca="1">Data_Completeness(LifeExpectancyData[[#This Row],[Life expectancy]:[Schooling]])</f>
        <v>#NAME?</v>
      </c>
    </row>
    <row r="1820" spans="1:23" x14ac:dyDescent="0.25">
      <c r="A1820" t="s">
        <v>762</v>
      </c>
      <c r="B1820">
        <v>2010</v>
      </c>
      <c r="C1820" t="s">
        <v>643</v>
      </c>
      <c r="D1820">
        <v>68</v>
      </c>
      <c r="E1820">
        <v>178</v>
      </c>
      <c r="F1820">
        <v>23</v>
      </c>
      <c r="G1820">
        <v>0.24</v>
      </c>
      <c r="H1820">
        <v>84.623025240000004</v>
      </c>
      <c r="I1820">
        <v>82</v>
      </c>
      <c r="J1820">
        <v>190</v>
      </c>
      <c r="K1820">
        <v>16.399999999999999</v>
      </c>
      <c r="L1820">
        <v>30</v>
      </c>
      <c r="M1820">
        <v>83</v>
      </c>
      <c r="N1820">
        <v>6.43</v>
      </c>
      <c r="O1820">
        <v>82</v>
      </c>
      <c r="P1820">
        <v>0.2</v>
      </c>
      <c r="Q1820">
        <v>592.18352159999995</v>
      </c>
      <c r="R1820">
        <v>2723137</v>
      </c>
      <c r="S1820">
        <v>16.7</v>
      </c>
      <c r="T1820">
        <v>17.2</v>
      </c>
      <c r="U1820">
        <v>0.51500000000000001</v>
      </c>
      <c r="V1820">
        <v>11.1</v>
      </c>
      <c r="W1820" t="e">
        <f ca="1">Data_Completeness(LifeExpectancyData[[#This Row],[Life expectancy]:[Schooling]])</f>
        <v>#NAME?</v>
      </c>
    </row>
    <row r="1821" spans="1:23" x14ac:dyDescent="0.25">
      <c r="A1821" t="s">
        <v>762</v>
      </c>
      <c r="B1821">
        <v>2009</v>
      </c>
      <c r="C1821" t="s">
        <v>643</v>
      </c>
      <c r="D1821">
        <v>67.5</v>
      </c>
      <c r="E1821">
        <v>183</v>
      </c>
      <c r="F1821">
        <v>25</v>
      </c>
      <c r="G1821">
        <v>0.22</v>
      </c>
      <c r="H1821">
        <v>6.1935702900000003</v>
      </c>
      <c r="I1821">
        <v>89</v>
      </c>
      <c r="J1821">
        <v>189</v>
      </c>
      <c r="K1821">
        <v>15.9</v>
      </c>
      <c r="L1821">
        <v>32</v>
      </c>
      <c r="M1821">
        <v>93</v>
      </c>
      <c r="N1821">
        <v>6.41</v>
      </c>
      <c r="O1821">
        <v>89</v>
      </c>
      <c r="P1821">
        <v>0.2</v>
      </c>
      <c r="Q1821">
        <v>48.729900000000001</v>
      </c>
      <c r="R1821">
        <v>2674113</v>
      </c>
      <c r="S1821">
        <v>16.899999999999999</v>
      </c>
      <c r="T1821">
        <v>17.399999999999999</v>
      </c>
      <c r="U1821">
        <v>0.502</v>
      </c>
      <c r="V1821">
        <v>10.5</v>
      </c>
      <c r="W1821" t="e">
        <f ca="1">Data_Completeness(LifeExpectancyData[[#This Row],[Life expectancy]:[Schooling]])</f>
        <v>#NAME?</v>
      </c>
    </row>
    <row r="1822" spans="1:23" x14ac:dyDescent="0.25">
      <c r="A1822" t="s">
        <v>762</v>
      </c>
      <c r="B1822">
        <v>2008</v>
      </c>
      <c r="C1822" t="s">
        <v>643</v>
      </c>
      <c r="D1822">
        <v>67</v>
      </c>
      <c r="E1822">
        <v>189</v>
      </c>
      <c r="F1822">
        <v>27</v>
      </c>
      <c r="G1822">
        <v>0.21</v>
      </c>
      <c r="H1822">
        <v>70.271131789999998</v>
      </c>
      <c r="I1822">
        <v>82</v>
      </c>
      <c r="J1822">
        <v>2089</v>
      </c>
      <c r="K1822">
        <v>15.4</v>
      </c>
      <c r="L1822">
        <v>35</v>
      </c>
      <c r="M1822">
        <v>82</v>
      </c>
      <c r="N1822">
        <v>6.44</v>
      </c>
      <c r="O1822">
        <v>82</v>
      </c>
      <c r="P1822">
        <v>0.2</v>
      </c>
      <c r="Q1822">
        <v>473.844449</v>
      </c>
      <c r="R1822">
        <v>26475859</v>
      </c>
      <c r="S1822">
        <v>17</v>
      </c>
      <c r="T1822">
        <v>17.600000000000001</v>
      </c>
      <c r="U1822">
        <v>0.49199999999999999</v>
      </c>
      <c r="V1822">
        <v>10.1</v>
      </c>
      <c r="W1822" t="e">
        <f ca="1">Data_Completeness(LifeExpectancyData[[#This Row],[Life expectancy]:[Schooling]])</f>
        <v>#NAME?</v>
      </c>
    </row>
    <row r="1823" spans="1:23" x14ac:dyDescent="0.25">
      <c r="A1823" t="s">
        <v>762</v>
      </c>
      <c r="B1823">
        <v>2007</v>
      </c>
      <c r="C1823" t="s">
        <v>643</v>
      </c>
      <c r="D1823">
        <v>66.599999999999994</v>
      </c>
      <c r="E1823">
        <v>194</v>
      </c>
      <c r="F1823">
        <v>29</v>
      </c>
      <c r="G1823">
        <v>0.2</v>
      </c>
      <c r="H1823">
        <v>52.229065050000003</v>
      </c>
      <c r="I1823">
        <v>82</v>
      </c>
      <c r="J1823">
        <v>1415</v>
      </c>
      <c r="K1823">
        <v>14.9</v>
      </c>
      <c r="L1823">
        <v>38</v>
      </c>
      <c r="M1823">
        <v>82</v>
      </c>
      <c r="N1823">
        <v>5.84</v>
      </c>
      <c r="O1823">
        <v>82</v>
      </c>
      <c r="P1823">
        <v>0.2</v>
      </c>
      <c r="Q1823">
        <v>393.88435179999999</v>
      </c>
      <c r="R1823">
        <v>26214847</v>
      </c>
      <c r="S1823">
        <v>17.2</v>
      </c>
      <c r="T1823">
        <v>17.8</v>
      </c>
      <c r="U1823">
        <v>0.48599999999999999</v>
      </c>
      <c r="V1823">
        <v>10</v>
      </c>
      <c r="W1823" t="e">
        <f ca="1">Data_Completeness(LifeExpectancyData[[#This Row],[Life expectancy]:[Schooling]])</f>
        <v>#NAME?</v>
      </c>
    </row>
    <row r="1824" spans="1:23" x14ac:dyDescent="0.25">
      <c r="A1824" t="s">
        <v>762</v>
      </c>
      <c r="B1824">
        <v>2006</v>
      </c>
      <c r="C1824" t="s">
        <v>643</v>
      </c>
      <c r="D1824">
        <v>66</v>
      </c>
      <c r="E1824">
        <v>21</v>
      </c>
      <c r="F1824">
        <v>31</v>
      </c>
      <c r="G1824">
        <v>0.2</v>
      </c>
      <c r="H1824">
        <v>45.879899270000003</v>
      </c>
      <c r="I1824">
        <v>69</v>
      </c>
      <c r="J1824">
        <v>2838</v>
      </c>
      <c r="K1824">
        <v>14.4</v>
      </c>
      <c r="L1824">
        <v>41</v>
      </c>
      <c r="M1824">
        <v>91</v>
      </c>
      <c r="N1824">
        <v>5.7</v>
      </c>
      <c r="O1824">
        <v>89</v>
      </c>
      <c r="P1824">
        <v>0.2</v>
      </c>
      <c r="Q1824">
        <v>348.6314534</v>
      </c>
      <c r="R1824">
        <v>2594618</v>
      </c>
      <c r="S1824">
        <v>17.399999999999999</v>
      </c>
      <c r="T1824">
        <v>18</v>
      </c>
      <c r="U1824">
        <v>0.47599999999999998</v>
      </c>
      <c r="V1824">
        <v>9.6</v>
      </c>
      <c r="W1824" t="e">
        <f ca="1">Data_Completeness(LifeExpectancyData[[#This Row],[Life expectancy]:[Schooling]])</f>
        <v>#NAME?</v>
      </c>
    </row>
    <row r="1825" spans="1:23" x14ac:dyDescent="0.25">
      <c r="A1825" t="s">
        <v>762</v>
      </c>
      <c r="B1825">
        <v>2005</v>
      </c>
      <c r="C1825" t="s">
        <v>643</v>
      </c>
      <c r="D1825">
        <v>65.400000000000006</v>
      </c>
      <c r="E1825">
        <v>28</v>
      </c>
      <c r="F1825">
        <v>33</v>
      </c>
      <c r="G1825">
        <v>0.2</v>
      </c>
      <c r="H1825">
        <v>4.2597525320000003</v>
      </c>
      <c r="I1825">
        <v>41</v>
      </c>
      <c r="J1825">
        <v>5023</v>
      </c>
      <c r="K1825">
        <v>13.9</v>
      </c>
      <c r="L1825">
        <v>44</v>
      </c>
      <c r="M1825">
        <v>78</v>
      </c>
      <c r="N1825">
        <v>5.72</v>
      </c>
      <c r="O1825">
        <v>75</v>
      </c>
      <c r="P1825">
        <v>0.2</v>
      </c>
      <c r="Q1825">
        <v>317.89197999999999</v>
      </c>
      <c r="R1825">
        <v>2564287</v>
      </c>
      <c r="S1825">
        <v>17.600000000000001</v>
      </c>
      <c r="T1825">
        <v>18.2</v>
      </c>
      <c r="U1825">
        <v>0.46899999999999997</v>
      </c>
      <c r="V1825">
        <v>9.4</v>
      </c>
      <c r="W1825" t="e">
        <f ca="1">Data_Completeness(LifeExpectancyData[[#This Row],[Life expectancy]:[Schooling]])</f>
        <v>#NAME?</v>
      </c>
    </row>
    <row r="1826" spans="1:23" x14ac:dyDescent="0.25">
      <c r="A1826" t="s">
        <v>762</v>
      </c>
      <c r="B1826">
        <v>2004</v>
      </c>
      <c r="C1826" t="s">
        <v>643</v>
      </c>
      <c r="D1826">
        <v>64.7</v>
      </c>
      <c r="E1826">
        <v>218</v>
      </c>
      <c r="F1826">
        <v>35</v>
      </c>
      <c r="G1826">
        <v>0.21</v>
      </c>
      <c r="H1826">
        <v>31.931873159999999</v>
      </c>
      <c r="I1826">
        <v>27</v>
      </c>
      <c r="J1826">
        <v>12074</v>
      </c>
      <c r="K1826">
        <v>13.4</v>
      </c>
      <c r="L1826">
        <v>47</v>
      </c>
      <c r="M1826">
        <v>8</v>
      </c>
      <c r="N1826">
        <v>5.82</v>
      </c>
      <c r="O1826">
        <v>8</v>
      </c>
      <c r="P1826">
        <v>0.2</v>
      </c>
      <c r="Q1826">
        <v>287.41559999999998</v>
      </c>
      <c r="R1826">
        <v>2539449</v>
      </c>
      <c r="S1826">
        <v>17.8</v>
      </c>
      <c r="T1826">
        <v>18.399999999999999</v>
      </c>
      <c r="U1826">
        <v>0.46300000000000002</v>
      </c>
      <c r="V1826">
        <v>9.3000000000000007</v>
      </c>
      <c r="W1826" t="e">
        <f ca="1">Data_Completeness(LifeExpectancyData[[#This Row],[Life expectancy]:[Schooling]])</f>
        <v>#NAME?</v>
      </c>
    </row>
    <row r="1827" spans="1:23" x14ac:dyDescent="0.25">
      <c r="A1827" t="s">
        <v>762</v>
      </c>
      <c r="B1827">
        <v>2003</v>
      </c>
      <c r="C1827" t="s">
        <v>643</v>
      </c>
      <c r="D1827">
        <v>64.3</v>
      </c>
      <c r="E1827">
        <v>22</v>
      </c>
      <c r="F1827">
        <v>38</v>
      </c>
      <c r="G1827">
        <v>0.2</v>
      </c>
      <c r="H1827">
        <v>2.7909653200000002</v>
      </c>
      <c r="I1827">
        <v>2</v>
      </c>
      <c r="J1827">
        <v>13344</v>
      </c>
      <c r="K1827">
        <v>12.9</v>
      </c>
      <c r="L1827">
        <v>50</v>
      </c>
      <c r="M1827">
        <v>76</v>
      </c>
      <c r="N1827">
        <v>5.48</v>
      </c>
      <c r="O1827">
        <v>78</v>
      </c>
      <c r="P1827">
        <v>0.1</v>
      </c>
      <c r="Q1827">
        <v>253.72412</v>
      </c>
      <c r="R1827">
        <v>2495623</v>
      </c>
      <c r="S1827">
        <v>18</v>
      </c>
      <c r="T1827">
        <v>18.600000000000001</v>
      </c>
      <c r="U1827">
        <v>0.45700000000000002</v>
      </c>
      <c r="V1827">
        <v>9.1999999999999993</v>
      </c>
      <c r="W1827" t="e">
        <f ca="1">Data_Completeness(LifeExpectancyData[[#This Row],[Life expectancy]:[Schooling]])</f>
        <v>#NAME?</v>
      </c>
    </row>
    <row r="1828" spans="1:23" x14ac:dyDescent="0.25">
      <c r="A1828" t="s">
        <v>762</v>
      </c>
      <c r="B1828">
        <v>2002</v>
      </c>
      <c r="C1828" t="s">
        <v>643</v>
      </c>
      <c r="D1828">
        <v>63.1</v>
      </c>
      <c r="E1828">
        <v>238</v>
      </c>
      <c r="F1828">
        <v>40</v>
      </c>
      <c r="G1828">
        <v>0.19</v>
      </c>
      <c r="H1828">
        <v>23.183945940000001</v>
      </c>
      <c r="J1828">
        <v>6749</v>
      </c>
      <c r="K1828">
        <v>12.4</v>
      </c>
      <c r="L1828">
        <v>54</v>
      </c>
      <c r="M1828">
        <v>72</v>
      </c>
      <c r="N1828">
        <v>5.6</v>
      </c>
      <c r="O1828">
        <v>72</v>
      </c>
      <c r="P1828">
        <v>0.1</v>
      </c>
      <c r="Q1828">
        <v>246.375621</v>
      </c>
      <c r="R1828">
        <v>24566342</v>
      </c>
      <c r="S1828">
        <v>18.2</v>
      </c>
      <c r="T1828">
        <v>18.8</v>
      </c>
      <c r="U1828">
        <v>0.44700000000000001</v>
      </c>
      <c r="V1828">
        <v>8.6</v>
      </c>
      <c r="W1828" t="e">
        <f ca="1">Data_Completeness(LifeExpectancyData[[#This Row],[Life expectancy]:[Schooling]])</f>
        <v>#NAME?</v>
      </c>
    </row>
    <row r="1829" spans="1:23" x14ac:dyDescent="0.25">
      <c r="A1829" t="s">
        <v>762</v>
      </c>
      <c r="B1829">
        <v>2001</v>
      </c>
      <c r="C1829" t="s">
        <v>643</v>
      </c>
      <c r="D1829">
        <v>63.2</v>
      </c>
      <c r="E1829">
        <v>23</v>
      </c>
      <c r="F1829">
        <v>43</v>
      </c>
      <c r="G1829">
        <v>0.09</v>
      </c>
      <c r="H1829">
        <v>21.92813881</v>
      </c>
      <c r="J1829">
        <v>10849</v>
      </c>
      <c r="K1829">
        <v>11.9</v>
      </c>
      <c r="L1829">
        <v>58</v>
      </c>
      <c r="M1829">
        <v>73</v>
      </c>
      <c r="N1829">
        <v>5.36</v>
      </c>
      <c r="O1829">
        <v>72</v>
      </c>
      <c r="P1829">
        <v>0.1</v>
      </c>
      <c r="Q1829">
        <v>248.61835389999999</v>
      </c>
      <c r="R1829">
        <v>24161777</v>
      </c>
      <c r="S1829">
        <v>18.3</v>
      </c>
      <c r="T1829">
        <v>19</v>
      </c>
      <c r="U1829">
        <v>0.44600000000000001</v>
      </c>
      <c r="V1829">
        <v>9</v>
      </c>
      <c r="W1829" t="e">
        <f ca="1">Data_Completeness(LifeExpectancyData[[#This Row],[Life expectancy]:[Schooling]])</f>
        <v>#NAME?</v>
      </c>
    </row>
    <row r="1830" spans="1:23" x14ac:dyDescent="0.25">
      <c r="A1830" t="s">
        <v>762</v>
      </c>
      <c r="B1830">
        <v>2000</v>
      </c>
      <c r="C1830" t="s">
        <v>643</v>
      </c>
      <c r="D1830">
        <v>62.5</v>
      </c>
      <c r="E1830">
        <v>238</v>
      </c>
      <c r="F1830">
        <v>46</v>
      </c>
      <c r="G1830">
        <v>0.08</v>
      </c>
      <c r="H1830">
        <v>17.912336799999999</v>
      </c>
      <c r="J1830">
        <v>9397</v>
      </c>
      <c r="K1830">
        <v>11.4</v>
      </c>
      <c r="L1830">
        <v>62</v>
      </c>
      <c r="M1830">
        <v>74</v>
      </c>
      <c r="N1830">
        <v>5.43</v>
      </c>
      <c r="O1830">
        <v>74</v>
      </c>
      <c r="P1830">
        <v>0.1</v>
      </c>
      <c r="Q1830">
        <v>231.42554000000001</v>
      </c>
      <c r="R1830">
        <v>2374911</v>
      </c>
      <c r="S1830">
        <v>18.5</v>
      </c>
      <c r="T1830">
        <v>19.2</v>
      </c>
      <c r="U1830">
        <v>0.439</v>
      </c>
      <c r="V1830">
        <v>8.9</v>
      </c>
      <c r="W1830" t="e">
        <f ca="1">Data_Completeness(LifeExpectancyData[[#This Row],[Life expectancy]:[Schooling]])</f>
        <v>#NAME?</v>
      </c>
    </row>
    <row r="1831" spans="1:23" x14ac:dyDescent="0.25">
      <c r="A1831" t="s">
        <v>763</v>
      </c>
      <c r="B1831">
        <v>2015</v>
      </c>
      <c r="C1831" t="s">
        <v>651</v>
      </c>
      <c r="D1831">
        <v>81.900000000000006</v>
      </c>
      <c r="E1831">
        <v>57</v>
      </c>
      <c r="F1831">
        <v>1</v>
      </c>
      <c r="H1831">
        <v>0</v>
      </c>
      <c r="I1831">
        <v>94</v>
      </c>
      <c r="J1831">
        <v>7</v>
      </c>
      <c r="K1831">
        <v>62.1</v>
      </c>
      <c r="L1831">
        <v>1</v>
      </c>
      <c r="M1831">
        <v>95</v>
      </c>
      <c r="O1831">
        <v>95</v>
      </c>
      <c r="P1831">
        <v>0.1</v>
      </c>
      <c r="Q1831">
        <v>44292.884729999998</v>
      </c>
      <c r="R1831">
        <v>16939923</v>
      </c>
      <c r="S1831">
        <v>1</v>
      </c>
      <c r="T1831">
        <v>0.9</v>
      </c>
      <c r="U1831">
        <v>0.92300000000000004</v>
      </c>
      <c r="V1831">
        <v>18.100000000000001</v>
      </c>
      <c r="W1831" t="e">
        <f ca="1">Data_Completeness(LifeExpectancyData[[#This Row],[Life expectancy]:[Schooling]])</f>
        <v>#NAME?</v>
      </c>
    </row>
    <row r="1832" spans="1:23" x14ac:dyDescent="0.25">
      <c r="A1832" t="s">
        <v>763</v>
      </c>
      <c r="B1832">
        <v>2014</v>
      </c>
      <c r="C1832" t="s">
        <v>651</v>
      </c>
      <c r="D1832">
        <v>81.7</v>
      </c>
      <c r="E1832">
        <v>58</v>
      </c>
      <c r="F1832">
        <v>1</v>
      </c>
      <c r="G1832">
        <v>0.01</v>
      </c>
      <c r="H1832">
        <v>1491.7036049999999</v>
      </c>
      <c r="I1832">
        <v>92</v>
      </c>
      <c r="J1832">
        <v>140</v>
      </c>
      <c r="K1832">
        <v>61.6</v>
      </c>
      <c r="L1832">
        <v>1</v>
      </c>
      <c r="M1832">
        <v>96</v>
      </c>
      <c r="N1832">
        <v>1.9</v>
      </c>
      <c r="O1832">
        <v>96</v>
      </c>
      <c r="P1832">
        <v>0.1</v>
      </c>
      <c r="Q1832">
        <v>52157.468699999998</v>
      </c>
      <c r="R1832">
        <v>168658</v>
      </c>
      <c r="S1832">
        <v>1</v>
      </c>
      <c r="T1832">
        <v>0.9</v>
      </c>
      <c r="U1832">
        <v>0.92300000000000004</v>
      </c>
      <c r="V1832">
        <v>18.100000000000001</v>
      </c>
      <c r="W1832" t="e">
        <f ca="1">Data_Completeness(LifeExpectancyData[[#This Row],[Life expectancy]:[Schooling]])</f>
        <v>#NAME?</v>
      </c>
    </row>
    <row r="1833" spans="1:23" x14ac:dyDescent="0.25">
      <c r="A1833" t="s">
        <v>763</v>
      </c>
      <c r="B1833">
        <v>2013</v>
      </c>
      <c r="C1833" t="s">
        <v>651</v>
      </c>
      <c r="D1833">
        <v>81.400000000000006</v>
      </c>
      <c r="E1833">
        <v>6</v>
      </c>
      <c r="F1833">
        <v>1</v>
      </c>
      <c r="G1833">
        <v>8.68</v>
      </c>
      <c r="H1833">
        <v>1475.030397</v>
      </c>
      <c r="I1833">
        <v>51</v>
      </c>
      <c r="J1833">
        <v>2632</v>
      </c>
      <c r="K1833">
        <v>61</v>
      </c>
      <c r="L1833">
        <v>1</v>
      </c>
      <c r="M1833">
        <v>97</v>
      </c>
      <c r="N1833">
        <v>11.4</v>
      </c>
      <c r="O1833">
        <v>97</v>
      </c>
      <c r="P1833">
        <v>0.1</v>
      </c>
      <c r="Q1833">
        <v>51574.489419999998</v>
      </c>
      <c r="R1833">
        <v>1684432</v>
      </c>
      <c r="S1833">
        <v>1</v>
      </c>
      <c r="T1833">
        <v>0.9</v>
      </c>
      <c r="U1833">
        <v>0.92200000000000004</v>
      </c>
      <c r="V1833">
        <v>18.100000000000001</v>
      </c>
      <c r="W1833" t="e">
        <f ca="1">Data_Completeness(LifeExpectancyData[[#This Row],[Life expectancy]:[Schooling]])</f>
        <v>#NAME?</v>
      </c>
    </row>
    <row r="1834" spans="1:23" x14ac:dyDescent="0.25">
      <c r="A1834" t="s">
        <v>763</v>
      </c>
      <c r="B1834">
        <v>2012</v>
      </c>
      <c r="C1834" t="s">
        <v>651</v>
      </c>
      <c r="D1834">
        <v>81.099999999999994</v>
      </c>
      <c r="E1834">
        <v>62</v>
      </c>
      <c r="F1834">
        <v>1</v>
      </c>
      <c r="G1834">
        <v>9.0500000000000007</v>
      </c>
      <c r="H1834">
        <v>1162.6567680000001</v>
      </c>
      <c r="I1834">
        <v>2</v>
      </c>
      <c r="J1834">
        <v>10</v>
      </c>
      <c r="K1834">
        <v>6.5</v>
      </c>
      <c r="L1834">
        <v>1</v>
      </c>
      <c r="M1834">
        <v>97</v>
      </c>
      <c r="N1834">
        <v>11.1</v>
      </c>
      <c r="O1834">
        <v>97</v>
      </c>
      <c r="P1834">
        <v>0.1</v>
      </c>
      <c r="Q1834">
        <v>49474.756099999999</v>
      </c>
      <c r="R1834">
        <v>16754962</v>
      </c>
      <c r="S1834">
        <v>1</v>
      </c>
      <c r="T1834">
        <v>0.9</v>
      </c>
      <c r="U1834">
        <v>0.92100000000000004</v>
      </c>
      <c r="V1834">
        <v>18.100000000000001</v>
      </c>
      <c r="W1834" t="e">
        <f ca="1">Data_Completeness(LifeExpectancyData[[#This Row],[Life expectancy]:[Schooling]])</f>
        <v>#NAME?</v>
      </c>
    </row>
    <row r="1835" spans="1:23" x14ac:dyDescent="0.25">
      <c r="A1835" t="s">
        <v>763</v>
      </c>
      <c r="B1835">
        <v>2011</v>
      </c>
      <c r="C1835" t="s">
        <v>651</v>
      </c>
      <c r="D1835">
        <v>81.099999999999994</v>
      </c>
      <c r="E1835">
        <v>63</v>
      </c>
      <c r="F1835">
        <v>1</v>
      </c>
      <c r="G1835">
        <v>8.9600000000000009</v>
      </c>
      <c r="H1835">
        <v>1047.370244</v>
      </c>
      <c r="I1835">
        <v>2</v>
      </c>
      <c r="J1835">
        <v>51</v>
      </c>
      <c r="K1835">
        <v>59.9</v>
      </c>
      <c r="L1835">
        <v>1</v>
      </c>
      <c r="M1835">
        <v>97</v>
      </c>
      <c r="N1835">
        <v>1.53</v>
      </c>
      <c r="O1835">
        <v>97</v>
      </c>
      <c r="P1835">
        <v>0.1</v>
      </c>
      <c r="Q1835">
        <v>5354.6535999999996</v>
      </c>
      <c r="R1835">
        <v>1669374</v>
      </c>
      <c r="S1835">
        <v>1</v>
      </c>
      <c r="T1835">
        <v>0.9</v>
      </c>
      <c r="U1835">
        <v>0.91100000000000003</v>
      </c>
      <c r="V1835">
        <v>17.2</v>
      </c>
      <c r="W1835" t="e">
        <f ca="1">Data_Completeness(LifeExpectancyData[[#This Row],[Life expectancy]:[Schooling]])</f>
        <v>#NAME?</v>
      </c>
    </row>
    <row r="1836" spans="1:23" x14ac:dyDescent="0.25">
      <c r="A1836" t="s">
        <v>763</v>
      </c>
      <c r="B1836">
        <v>2010</v>
      </c>
      <c r="C1836" t="s">
        <v>651</v>
      </c>
      <c r="D1836">
        <v>88</v>
      </c>
      <c r="E1836">
        <v>64</v>
      </c>
      <c r="F1836">
        <v>1</v>
      </c>
      <c r="G1836">
        <v>9.33</v>
      </c>
      <c r="H1836">
        <v>1035.621437</v>
      </c>
      <c r="J1836">
        <v>15</v>
      </c>
      <c r="K1836">
        <v>59.3</v>
      </c>
      <c r="L1836">
        <v>1</v>
      </c>
      <c r="M1836">
        <v>97</v>
      </c>
      <c r="N1836">
        <v>1.48</v>
      </c>
      <c r="O1836">
        <v>97</v>
      </c>
      <c r="P1836">
        <v>0.1</v>
      </c>
      <c r="Q1836">
        <v>5338.2548299999999</v>
      </c>
      <c r="R1836">
        <v>16615394</v>
      </c>
      <c r="S1836">
        <v>1</v>
      </c>
      <c r="T1836">
        <v>0.9</v>
      </c>
      <c r="U1836">
        <v>0.90600000000000003</v>
      </c>
      <c r="V1836">
        <v>17</v>
      </c>
      <c r="W1836" t="e">
        <f ca="1">Data_Completeness(LifeExpectancyData[[#This Row],[Life expectancy]:[Schooling]])</f>
        <v>#NAME?</v>
      </c>
    </row>
    <row r="1837" spans="1:23" x14ac:dyDescent="0.25">
      <c r="A1837" t="s">
        <v>763</v>
      </c>
      <c r="B1837">
        <v>2009</v>
      </c>
      <c r="C1837" t="s">
        <v>651</v>
      </c>
      <c r="D1837">
        <v>86</v>
      </c>
      <c r="E1837">
        <v>65</v>
      </c>
      <c r="F1837">
        <v>1</v>
      </c>
      <c r="G1837">
        <v>9.23</v>
      </c>
      <c r="H1837">
        <v>96.858588499999996</v>
      </c>
      <c r="J1837">
        <v>15</v>
      </c>
      <c r="K1837">
        <v>58.6</v>
      </c>
      <c r="L1837">
        <v>1</v>
      </c>
      <c r="M1837">
        <v>97</v>
      </c>
      <c r="N1837">
        <v>1.29</v>
      </c>
      <c r="O1837">
        <v>97</v>
      </c>
      <c r="P1837">
        <v>0.1</v>
      </c>
      <c r="Q1837">
        <v>519.34900000000005</v>
      </c>
      <c r="R1837">
        <v>1653388</v>
      </c>
      <c r="S1837">
        <v>1</v>
      </c>
      <c r="T1837">
        <v>0.9</v>
      </c>
      <c r="U1837">
        <v>0.90600000000000003</v>
      </c>
      <c r="V1837">
        <v>16.899999999999999</v>
      </c>
      <c r="W1837" t="e">
        <f ca="1">Data_Completeness(LifeExpectancyData[[#This Row],[Life expectancy]:[Schooling]])</f>
        <v>#NAME?</v>
      </c>
    </row>
    <row r="1838" spans="1:23" x14ac:dyDescent="0.25">
      <c r="A1838" t="s">
        <v>763</v>
      </c>
      <c r="B1838">
        <v>2008</v>
      </c>
      <c r="C1838" t="s">
        <v>651</v>
      </c>
      <c r="D1838">
        <v>83</v>
      </c>
      <c r="E1838">
        <v>68</v>
      </c>
      <c r="F1838">
        <v>1</v>
      </c>
      <c r="G1838">
        <v>9.6199999999999992</v>
      </c>
      <c r="H1838">
        <v>10873.40554</v>
      </c>
      <c r="J1838">
        <v>109</v>
      </c>
      <c r="K1838">
        <v>57.9</v>
      </c>
      <c r="L1838">
        <v>1</v>
      </c>
      <c r="M1838">
        <v>97</v>
      </c>
      <c r="N1838">
        <v>9.57</v>
      </c>
      <c r="O1838">
        <v>97</v>
      </c>
      <c r="P1838">
        <v>0.1</v>
      </c>
      <c r="Q1838">
        <v>56928.824800000002</v>
      </c>
      <c r="R1838">
        <v>16445593</v>
      </c>
      <c r="S1838">
        <v>1</v>
      </c>
      <c r="T1838">
        <v>0.9</v>
      </c>
      <c r="U1838">
        <v>0.90500000000000003</v>
      </c>
      <c r="V1838">
        <v>16.8</v>
      </c>
      <c r="W1838" t="e">
        <f ca="1">Data_Completeness(LifeExpectancyData[[#This Row],[Life expectancy]:[Schooling]])</f>
        <v>#NAME?</v>
      </c>
    </row>
    <row r="1839" spans="1:23" x14ac:dyDescent="0.25">
      <c r="A1839" t="s">
        <v>763</v>
      </c>
      <c r="B1839">
        <v>2007</v>
      </c>
      <c r="C1839" t="s">
        <v>651</v>
      </c>
      <c r="D1839">
        <v>82</v>
      </c>
      <c r="E1839">
        <v>68</v>
      </c>
      <c r="F1839">
        <v>1</v>
      </c>
      <c r="G1839">
        <v>9.5299999999999994</v>
      </c>
      <c r="H1839">
        <v>9689.7327839999998</v>
      </c>
      <c r="J1839">
        <v>10</v>
      </c>
      <c r="K1839">
        <v>57.3</v>
      </c>
      <c r="L1839">
        <v>1</v>
      </c>
      <c r="M1839">
        <v>97</v>
      </c>
      <c r="N1839">
        <v>9.36</v>
      </c>
      <c r="O1839">
        <v>97</v>
      </c>
      <c r="P1839">
        <v>0.1</v>
      </c>
      <c r="Q1839">
        <v>51241.315620000001</v>
      </c>
      <c r="R1839">
        <v>16381696</v>
      </c>
      <c r="S1839">
        <v>1</v>
      </c>
      <c r="T1839">
        <v>1</v>
      </c>
      <c r="U1839">
        <v>0.89900000000000002</v>
      </c>
      <c r="V1839">
        <v>16.600000000000001</v>
      </c>
      <c r="W1839" t="e">
        <f ca="1">Data_Completeness(LifeExpectancyData[[#This Row],[Life expectancy]:[Schooling]])</f>
        <v>#NAME?</v>
      </c>
    </row>
    <row r="1840" spans="1:23" x14ac:dyDescent="0.25">
      <c r="A1840" t="s">
        <v>763</v>
      </c>
      <c r="B1840">
        <v>2006</v>
      </c>
      <c r="C1840" t="s">
        <v>651</v>
      </c>
      <c r="D1840">
        <v>79.8</v>
      </c>
      <c r="E1840">
        <v>71</v>
      </c>
      <c r="F1840">
        <v>1</v>
      </c>
      <c r="G1840">
        <v>9.7899999999999991</v>
      </c>
      <c r="H1840">
        <v>8344.0103920000001</v>
      </c>
      <c r="J1840">
        <v>1</v>
      </c>
      <c r="K1840">
        <v>56.5</v>
      </c>
      <c r="L1840">
        <v>1</v>
      </c>
      <c r="M1840">
        <v>96</v>
      </c>
      <c r="N1840">
        <v>9.36</v>
      </c>
      <c r="O1840">
        <v>96</v>
      </c>
      <c r="P1840">
        <v>0.1</v>
      </c>
      <c r="Q1840">
        <v>44453.971189999997</v>
      </c>
      <c r="R1840">
        <v>1634611</v>
      </c>
      <c r="S1840">
        <v>1</v>
      </c>
      <c r="T1840">
        <v>1</v>
      </c>
      <c r="U1840">
        <v>0.89300000000000002</v>
      </c>
      <c r="V1840">
        <v>16.5</v>
      </c>
      <c r="W1840" t="e">
        <f ca="1">Data_Completeness(LifeExpectancyData[[#This Row],[Life expectancy]:[Schooling]])</f>
        <v>#NAME?</v>
      </c>
    </row>
    <row r="1841" spans="1:23" x14ac:dyDescent="0.25">
      <c r="A1841" t="s">
        <v>763</v>
      </c>
      <c r="B1841">
        <v>2005</v>
      </c>
      <c r="C1841" t="s">
        <v>651</v>
      </c>
      <c r="D1841">
        <v>79.400000000000006</v>
      </c>
      <c r="E1841">
        <v>72</v>
      </c>
      <c r="F1841">
        <v>1</v>
      </c>
      <c r="G1841">
        <v>9.69</v>
      </c>
      <c r="H1841">
        <v>6577.5081360000004</v>
      </c>
      <c r="J1841">
        <v>4</v>
      </c>
      <c r="K1841">
        <v>55.8</v>
      </c>
      <c r="L1841">
        <v>1</v>
      </c>
      <c r="M1841">
        <v>96</v>
      </c>
      <c r="N1841">
        <v>9.6</v>
      </c>
      <c r="O1841">
        <v>96</v>
      </c>
      <c r="P1841">
        <v>0.1</v>
      </c>
      <c r="Q1841">
        <v>41577.169000000002</v>
      </c>
      <c r="R1841">
        <v>16319868</v>
      </c>
      <c r="S1841">
        <v>1</v>
      </c>
      <c r="T1841">
        <v>1</v>
      </c>
      <c r="U1841">
        <v>0.88800000000000001</v>
      </c>
      <c r="V1841">
        <v>16.399999999999999</v>
      </c>
      <c r="W1841" t="e">
        <f ca="1">Data_Completeness(LifeExpectancyData[[#This Row],[Life expectancy]:[Schooling]])</f>
        <v>#NAME?</v>
      </c>
    </row>
    <row r="1842" spans="1:23" x14ac:dyDescent="0.25">
      <c r="A1842" t="s">
        <v>763</v>
      </c>
      <c r="B1842">
        <v>2004</v>
      </c>
      <c r="C1842" t="s">
        <v>651</v>
      </c>
      <c r="D1842">
        <v>79.2</v>
      </c>
      <c r="E1842">
        <v>77</v>
      </c>
      <c r="F1842">
        <v>1</v>
      </c>
      <c r="G1842">
        <v>9.56</v>
      </c>
      <c r="H1842">
        <v>5170.1307029999998</v>
      </c>
      <c r="J1842">
        <v>11</v>
      </c>
      <c r="K1842">
        <v>55</v>
      </c>
      <c r="L1842">
        <v>1</v>
      </c>
      <c r="M1842">
        <v>98</v>
      </c>
      <c r="N1842">
        <v>8.52</v>
      </c>
      <c r="O1842">
        <v>98</v>
      </c>
      <c r="P1842">
        <v>0.1</v>
      </c>
      <c r="Q1842">
        <v>39954.642220000002</v>
      </c>
      <c r="R1842">
        <v>16281779</v>
      </c>
      <c r="S1842">
        <v>1</v>
      </c>
      <c r="T1842">
        <v>1</v>
      </c>
      <c r="U1842">
        <v>0.88500000000000001</v>
      </c>
      <c r="V1842">
        <v>16.5</v>
      </c>
      <c r="W1842" t="e">
        <f ca="1">Data_Completeness(LifeExpectancyData[[#This Row],[Life expectancy]:[Schooling]])</f>
        <v>#NAME?</v>
      </c>
    </row>
    <row r="1843" spans="1:23" x14ac:dyDescent="0.25">
      <c r="A1843" t="s">
        <v>763</v>
      </c>
      <c r="B1843">
        <v>2003</v>
      </c>
      <c r="C1843" t="s">
        <v>651</v>
      </c>
      <c r="D1843">
        <v>78.7</v>
      </c>
      <c r="E1843">
        <v>8</v>
      </c>
      <c r="F1843">
        <v>1</v>
      </c>
      <c r="G1843">
        <v>9.56</v>
      </c>
      <c r="H1843">
        <v>4472.6113999999998</v>
      </c>
      <c r="J1843">
        <v>4</v>
      </c>
      <c r="K1843">
        <v>54.2</v>
      </c>
      <c r="L1843">
        <v>1</v>
      </c>
      <c r="M1843">
        <v>98</v>
      </c>
      <c r="N1843">
        <v>8.4600000000000009</v>
      </c>
      <c r="O1843">
        <v>98</v>
      </c>
      <c r="P1843">
        <v>0.1</v>
      </c>
      <c r="Q1843">
        <v>35245.164700000001</v>
      </c>
      <c r="R1843">
        <v>1622532</v>
      </c>
      <c r="S1843">
        <v>1.1000000000000001</v>
      </c>
      <c r="T1843">
        <v>1</v>
      </c>
      <c r="U1843">
        <v>0.88100000000000001</v>
      </c>
      <c r="V1843">
        <v>16.5</v>
      </c>
      <c r="W1843" t="e">
        <f ca="1">Data_Completeness(LifeExpectancyData[[#This Row],[Life expectancy]:[Schooling]])</f>
        <v>#NAME?</v>
      </c>
    </row>
    <row r="1844" spans="1:23" x14ac:dyDescent="0.25">
      <c r="A1844" t="s">
        <v>763</v>
      </c>
      <c r="B1844">
        <v>2002</v>
      </c>
      <c r="C1844" t="s">
        <v>651</v>
      </c>
      <c r="D1844">
        <v>78.400000000000006</v>
      </c>
      <c r="E1844">
        <v>81</v>
      </c>
      <c r="F1844">
        <v>1</v>
      </c>
      <c r="G1844">
        <v>9.68</v>
      </c>
      <c r="H1844">
        <v>3455.1970529999999</v>
      </c>
      <c r="J1844">
        <v>3</v>
      </c>
      <c r="K1844">
        <v>53.4</v>
      </c>
      <c r="L1844">
        <v>1</v>
      </c>
      <c r="M1844">
        <v>97</v>
      </c>
      <c r="N1844">
        <v>8.34</v>
      </c>
      <c r="O1844">
        <v>97</v>
      </c>
      <c r="P1844">
        <v>0.1</v>
      </c>
      <c r="Q1844">
        <v>28817.323209999999</v>
      </c>
      <c r="R1844">
        <v>16148929</v>
      </c>
      <c r="S1844">
        <v>1.1000000000000001</v>
      </c>
      <c r="T1844">
        <v>1</v>
      </c>
      <c r="U1844">
        <v>0.88200000000000001</v>
      </c>
      <c r="V1844">
        <v>16.899999999999999</v>
      </c>
      <c r="W1844" t="e">
        <f ca="1">Data_Completeness(LifeExpectancyData[[#This Row],[Life expectancy]:[Schooling]])</f>
        <v>#NAME?</v>
      </c>
    </row>
    <row r="1845" spans="1:23" x14ac:dyDescent="0.25">
      <c r="A1845" t="s">
        <v>763</v>
      </c>
      <c r="B1845">
        <v>2001</v>
      </c>
      <c r="C1845" t="s">
        <v>651</v>
      </c>
      <c r="D1845">
        <v>78.3</v>
      </c>
      <c r="E1845">
        <v>82</v>
      </c>
      <c r="F1845">
        <v>1</v>
      </c>
      <c r="G1845">
        <v>9.9499999999999993</v>
      </c>
      <c r="H1845">
        <v>3054.515582</v>
      </c>
      <c r="J1845">
        <v>0</v>
      </c>
      <c r="K1845">
        <v>52.6</v>
      </c>
      <c r="L1845">
        <v>1</v>
      </c>
      <c r="M1845">
        <v>97</v>
      </c>
      <c r="N1845">
        <v>7.79</v>
      </c>
      <c r="O1845">
        <v>97</v>
      </c>
      <c r="P1845">
        <v>0.1</v>
      </c>
      <c r="Q1845">
        <v>26584.12169</v>
      </c>
      <c r="R1845">
        <v>164618</v>
      </c>
      <c r="S1845">
        <v>1.1000000000000001</v>
      </c>
      <c r="T1845">
        <v>1.1000000000000001</v>
      </c>
      <c r="U1845">
        <v>0.878</v>
      </c>
      <c r="V1845">
        <v>16.7</v>
      </c>
      <c r="W1845" t="e">
        <f ca="1">Data_Completeness(LifeExpectancyData[[#This Row],[Life expectancy]:[Schooling]])</f>
        <v>#NAME?</v>
      </c>
    </row>
    <row r="1846" spans="1:23" x14ac:dyDescent="0.25">
      <c r="A1846" t="s">
        <v>763</v>
      </c>
      <c r="B1846">
        <v>2000</v>
      </c>
      <c r="C1846" t="s">
        <v>651</v>
      </c>
      <c r="D1846">
        <v>78.099999999999994</v>
      </c>
      <c r="E1846">
        <v>84</v>
      </c>
      <c r="F1846">
        <v>1</v>
      </c>
      <c r="G1846">
        <v>10.06</v>
      </c>
      <c r="H1846">
        <v>2944.6401340000002</v>
      </c>
      <c r="J1846">
        <v>1019</v>
      </c>
      <c r="K1846">
        <v>51.8</v>
      </c>
      <c r="L1846">
        <v>1</v>
      </c>
      <c r="M1846">
        <v>97</v>
      </c>
      <c r="N1846">
        <v>7.42</v>
      </c>
      <c r="O1846">
        <v>97</v>
      </c>
      <c r="P1846">
        <v>0.1</v>
      </c>
      <c r="Q1846">
        <v>25921.127939999998</v>
      </c>
      <c r="R1846">
        <v>15925513</v>
      </c>
      <c r="S1846">
        <v>1.1000000000000001</v>
      </c>
      <c r="T1846">
        <v>1.1000000000000001</v>
      </c>
      <c r="U1846">
        <v>0.873</v>
      </c>
      <c r="V1846">
        <v>16.5</v>
      </c>
      <c r="W1846" t="e">
        <f ca="1">Data_Completeness(LifeExpectancyData[[#This Row],[Life expectancy]:[Schooling]])</f>
        <v>#NAME?</v>
      </c>
    </row>
    <row r="1847" spans="1:23" x14ac:dyDescent="0.25">
      <c r="A1847" t="s">
        <v>764</v>
      </c>
      <c r="B1847">
        <v>2015</v>
      </c>
      <c r="C1847" t="s">
        <v>651</v>
      </c>
      <c r="D1847">
        <v>81.599999999999994</v>
      </c>
      <c r="E1847">
        <v>66</v>
      </c>
      <c r="F1847">
        <v>0</v>
      </c>
      <c r="G1847">
        <v>8.6999999999999993</v>
      </c>
      <c r="H1847">
        <v>0</v>
      </c>
      <c r="I1847">
        <v>92</v>
      </c>
      <c r="J1847">
        <v>10</v>
      </c>
      <c r="K1847">
        <v>67.5</v>
      </c>
      <c r="L1847">
        <v>0</v>
      </c>
      <c r="M1847">
        <v>92</v>
      </c>
      <c r="O1847">
        <v>92</v>
      </c>
      <c r="P1847">
        <v>0.1</v>
      </c>
      <c r="Q1847">
        <v>3821.8937000000001</v>
      </c>
      <c r="S1847">
        <v>0.4</v>
      </c>
      <c r="T1847">
        <v>0.3</v>
      </c>
      <c r="U1847">
        <v>0.91300000000000003</v>
      </c>
      <c r="V1847">
        <v>19.2</v>
      </c>
      <c r="W1847" t="e">
        <f ca="1">Data_Completeness(LifeExpectancyData[[#This Row],[Life expectancy]:[Schooling]])</f>
        <v>#NAME?</v>
      </c>
    </row>
    <row r="1848" spans="1:23" x14ac:dyDescent="0.25">
      <c r="A1848" t="s">
        <v>764</v>
      </c>
      <c r="B1848">
        <v>2014</v>
      </c>
      <c r="C1848" t="s">
        <v>651</v>
      </c>
      <c r="D1848">
        <v>81.5</v>
      </c>
      <c r="E1848">
        <v>67</v>
      </c>
      <c r="F1848">
        <v>0</v>
      </c>
      <c r="G1848">
        <v>9.07</v>
      </c>
      <c r="H1848">
        <v>1040.2784360000001</v>
      </c>
      <c r="I1848">
        <v>93</v>
      </c>
      <c r="J1848">
        <v>280</v>
      </c>
      <c r="K1848">
        <v>66.900000000000006</v>
      </c>
      <c r="L1848">
        <v>0</v>
      </c>
      <c r="M1848">
        <v>93</v>
      </c>
      <c r="N1848">
        <v>11.3</v>
      </c>
      <c r="O1848">
        <v>93</v>
      </c>
      <c r="P1848">
        <v>0.1</v>
      </c>
      <c r="Q1848">
        <v>4453.2467299999998</v>
      </c>
      <c r="S1848">
        <v>0.4</v>
      </c>
      <c r="T1848">
        <v>0.3</v>
      </c>
      <c r="U1848">
        <v>0.91</v>
      </c>
      <c r="V1848">
        <v>19.2</v>
      </c>
      <c r="W1848" t="e">
        <f ca="1">Data_Completeness(LifeExpectancyData[[#This Row],[Life expectancy]:[Schooling]])</f>
        <v>#NAME?</v>
      </c>
    </row>
    <row r="1849" spans="1:23" x14ac:dyDescent="0.25">
      <c r="A1849" t="s">
        <v>764</v>
      </c>
      <c r="B1849">
        <v>2013</v>
      </c>
      <c r="C1849" t="s">
        <v>651</v>
      </c>
      <c r="D1849">
        <v>81.3</v>
      </c>
      <c r="E1849">
        <v>69</v>
      </c>
      <c r="F1849">
        <v>0</v>
      </c>
      <c r="G1849">
        <v>9.18</v>
      </c>
      <c r="H1849">
        <v>10019.076300000001</v>
      </c>
      <c r="I1849">
        <v>93</v>
      </c>
      <c r="J1849">
        <v>8</v>
      </c>
      <c r="K1849">
        <v>66.400000000000006</v>
      </c>
      <c r="L1849">
        <v>0</v>
      </c>
      <c r="M1849">
        <v>92</v>
      </c>
      <c r="N1849">
        <v>11.17</v>
      </c>
      <c r="O1849">
        <v>92</v>
      </c>
      <c r="P1849">
        <v>0.1</v>
      </c>
      <c r="Q1849">
        <v>42889.881410000002</v>
      </c>
      <c r="S1849">
        <v>0.3</v>
      </c>
      <c r="T1849">
        <v>0.3</v>
      </c>
      <c r="U1849">
        <v>0.90800000000000003</v>
      </c>
      <c r="V1849">
        <v>19.3</v>
      </c>
      <c r="W1849" t="e">
        <f ca="1">Data_Completeness(LifeExpectancyData[[#This Row],[Life expectancy]:[Schooling]])</f>
        <v>#NAME?</v>
      </c>
    </row>
    <row r="1850" spans="1:23" x14ac:dyDescent="0.25">
      <c r="A1850" t="s">
        <v>764</v>
      </c>
      <c r="B1850">
        <v>2012</v>
      </c>
      <c r="C1850" t="s">
        <v>651</v>
      </c>
      <c r="D1850">
        <v>81.099999999999994</v>
      </c>
      <c r="E1850">
        <v>7</v>
      </c>
      <c r="F1850">
        <v>0</v>
      </c>
      <c r="G1850">
        <v>9.1999999999999993</v>
      </c>
      <c r="H1850">
        <v>924.56536830000005</v>
      </c>
      <c r="I1850">
        <v>93</v>
      </c>
      <c r="J1850">
        <v>68</v>
      </c>
      <c r="K1850">
        <v>65.900000000000006</v>
      </c>
      <c r="L1850">
        <v>0</v>
      </c>
      <c r="M1850">
        <v>93</v>
      </c>
      <c r="N1850">
        <v>11.53</v>
      </c>
      <c r="O1850">
        <v>93</v>
      </c>
      <c r="P1850">
        <v>0.1</v>
      </c>
      <c r="Q1850">
        <v>3997.2562400000002</v>
      </c>
      <c r="S1850">
        <v>0.3</v>
      </c>
      <c r="T1850">
        <v>0.3</v>
      </c>
      <c r="U1850">
        <v>0.90400000000000003</v>
      </c>
      <c r="V1850">
        <v>19.5</v>
      </c>
      <c r="W1850" t="e">
        <f ca="1">Data_Completeness(LifeExpectancyData[[#This Row],[Life expectancy]:[Schooling]])</f>
        <v>#NAME?</v>
      </c>
    </row>
    <row r="1851" spans="1:23" x14ac:dyDescent="0.25">
      <c r="A1851" t="s">
        <v>764</v>
      </c>
      <c r="B1851">
        <v>2011</v>
      </c>
      <c r="C1851" t="s">
        <v>651</v>
      </c>
      <c r="D1851">
        <v>86</v>
      </c>
      <c r="E1851">
        <v>72</v>
      </c>
      <c r="F1851">
        <v>0</v>
      </c>
      <c r="G1851">
        <v>9.4700000000000006</v>
      </c>
      <c r="H1851">
        <v>8342.4057639999992</v>
      </c>
      <c r="I1851">
        <v>95</v>
      </c>
      <c r="J1851">
        <v>597</v>
      </c>
      <c r="K1851">
        <v>65.3</v>
      </c>
      <c r="L1851">
        <v>0</v>
      </c>
      <c r="M1851">
        <v>95</v>
      </c>
      <c r="N1851">
        <v>11.24</v>
      </c>
      <c r="O1851">
        <v>95</v>
      </c>
      <c r="P1851">
        <v>0.1</v>
      </c>
      <c r="Q1851">
        <v>38426.558100000002</v>
      </c>
      <c r="S1851">
        <v>0.3</v>
      </c>
      <c r="T1851">
        <v>0.3</v>
      </c>
      <c r="U1851">
        <v>0.90100000000000002</v>
      </c>
      <c r="V1851">
        <v>19.7</v>
      </c>
      <c r="W1851" t="e">
        <f ca="1">Data_Completeness(LifeExpectancyData[[#This Row],[Life expectancy]:[Schooling]])</f>
        <v>#NAME?</v>
      </c>
    </row>
    <row r="1852" spans="1:23" x14ac:dyDescent="0.25">
      <c r="A1852" t="s">
        <v>764</v>
      </c>
      <c r="B1852">
        <v>2010</v>
      </c>
      <c r="C1852" t="s">
        <v>651</v>
      </c>
      <c r="D1852">
        <v>89</v>
      </c>
      <c r="E1852">
        <v>71</v>
      </c>
      <c r="F1852">
        <v>0</v>
      </c>
      <c r="G1852">
        <v>9.6199999999999992</v>
      </c>
      <c r="H1852">
        <v>6664.1487079999997</v>
      </c>
      <c r="I1852">
        <v>9</v>
      </c>
      <c r="J1852">
        <v>43</v>
      </c>
      <c r="K1852">
        <v>64.8</v>
      </c>
      <c r="L1852">
        <v>0</v>
      </c>
      <c r="M1852">
        <v>93</v>
      </c>
      <c r="N1852">
        <v>11.2</v>
      </c>
      <c r="O1852">
        <v>93</v>
      </c>
      <c r="P1852">
        <v>0.1</v>
      </c>
      <c r="Q1852">
        <v>33691.34837</v>
      </c>
      <c r="S1852">
        <v>0.3</v>
      </c>
      <c r="T1852">
        <v>0.3</v>
      </c>
      <c r="U1852">
        <v>0.89900000000000002</v>
      </c>
      <c r="V1852">
        <v>20.3</v>
      </c>
      <c r="W1852" t="e">
        <f ca="1">Data_Completeness(LifeExpectancyData[[#This Row],[Life expectancy]:[Schooling]])</f>
        <v>#NAME?</v>
      </c>
    </row>
    <row r="1853" spans="1:23" x14ac:dyDescent="0.25">
      <c r="A1853" t="s">
        <v>764</v>
      </c>
      <c r="B1853">
        <v>2009</v>
      </c>
      <c r="C1853" t="s">
        <v>651</v>
      </c>
      <c r="D1853">
        <v>85</v>
      </c>
      <c r="E1853">
        <v>73</v>
      </c>
      <c r="F1853">
        <v>0</v>
      </c>
      <c r="G1853">
        <v>9.24</v>
      </c>
      <c r="H1853">
        <v>63.577051670000003</v>
      </c>
      <c r="I1853">
        <v>93</v>
      </c>
      <c r="J1853">
        <v>198</v>
      </c>
      <c r="K1853">
        <v>64.3</v>
      </c>
      <c r="L1853">
        <v>0</v>
      </c>
      <c r="M1853">
        <v>92</v>
      </c>
      <c r="N1853">
        <v>11.21</v>
      </c>
      <c r="O1853">
        <v>92</v>
      </c>
      <c r="P1853">
        <v>0.1</v>
      </c>
      <c r="Q1853">
        <v>282.94193000000001</v>
      </c>
      <c r="S1853">
        <v>0.3</v>
      </c>
      <c r="T1853">
        <v>0.3</v>
      </c>
      <c r="U1853">
        <v>0.89500000000000002</v>
      </c>
      <c r="V1853">
        <v>19.3</v>
      </c>
      <c r="W1853" t="e">
        <f ca="1">Data_Completeness(LifeExpectancyData[[#This Row],[Life expectancy]:[Schooling]])</f>
        <v>#NAME?</v>
      </c>
    </row>
    <row r="1854" spans="1:23" x14ac:dyDescent="0.25">
      <c r="A1854" t="s">
        <v>764</v>
      </c>
      <c r="B1854">
        <v>2008</v>
      </c>
      <c r="C1854" t="s">
        <v>651</v>
      </c>
      <c r="D1854">
        <v>81</v>
      </c>
      <c r="E1854">
        <v>75</v>
      </c>
      <c r="F1854">
        <v>0</v>
      </c>
      <c r="G1854">
        <v>9.49</v>
      </c>
      <c r="H1854">
        <v>6761.2889660000001</v>
      </c>
      <c r="I1854">
        <v>9</v>
      </c>
      <c r="J1854">
        <v>0</v>
      </c>
      <c r="K1854">
        <v>63.8</v>
      </c>
      <c r="L1854">
        <v>0</v>
      </c>
      <c r="M1854">
        <v>89</v>
      </c>
      <c r="N1854">
        <v>1.7</v>
      </c>
      <c r="O1854">
        <v>89</v>
      </c>
      <c r="P1854">
        <v>0.1</v>
      </c>
      <c r="Q1854">
        <v>31287.77865</v>
      </c>
      <c r="S1854">
        <v>0.3</v>
      </c>
      <c r="T1854">
        <v>0.3</v>
      </c>
      <c r="U1854">
        <v>0.89400000000000002</v>
      </c>
      <c r="V1854">
        <v>19.5</v>
      </c>
      <c r="W1854" t="e">
        <f ca="1">Data_Completeness(LifeExpectancyData[[#This Row],[Life expectancy]:[Schooling]])</f>
        <v>#NAME?</v>
      </c>
    </row>
    <row r="1855" spans="1:23" x14ac:dyDescent="0.25">
      <c r="A1855" t="s">
        <v>764</v>
      </c>
      <c r="B1855">
        <v>2007</v>
      </c>
      <c r="C1855" t="s">
        <v>651</v>
      </c>
      <c r="D1855">
        <v>81</v>
      </c>
      <c r="E1855">
        <v>76</v>
      </c>
      <c r="F1855">
        <v>0</v>
      </c>
      <c r="G1855">
        <v>9.19</v>
      </c>
      <c r="H1855">
        <v>606.31065609999996</v>
      </c>
      <c r="I1855">
        <v>88</v>
      </c>
      <c r="J1855">
        <v>25</v>
      </c>
      <c r="K1855">
        <v>63.2</v>
      </c>
      <c r="L1855">
        <v>0</v>
      </c>
      <c r="M1855">
        <v>88</v>
      </c>
      <c r="N1855">
        <v>8.35</v>
      </c>
      <c r="O1855">
        <v>88</v>
      </c>
      <c r="P1855">
        <v>0.1</v>
      </c>
      <c r="Q1855">
        <v>3259.7347100000002</v>
      </c>
      <c r="S1855">
        <v>0.3</v>
      </c>
      <c r="T1855">
        <v>0.3</v>
      </c>
      <c r="U1855">
        <v>0.89100000000000001</v>
      </c>
      <c r="V1855">
        <v>19.2</v>
      </c>
      <c r="W1855" t="e">
        <f ca="1">Data_Completeness(LifeExpectancyData[[#This Row],[Life expectancy]:[Schooling]])</f>
        <v>#NAME?</v>
      </c>
    </row>
    <row r="1856" spans="1:23" x14ac:dyDescent="0.25">
      <c r="A1856" t="s">
        <v>764</v>
      </c>
      <c r="B1856">
        <v>2006</v>
      </c>
      <c r="C1856" t="s">
        <v>651</v>
      </c>
      <c r="D1856">
        <v>79.900000000000006</v>
      </c>
      <c r="E1856">
        <v>76</v>
      </c>
      <c r="F1856">
        <v>0</v>
      </c>
      <c r="G1856">
        <v>9.34</v>
      </c>
      <c r="H1856">
        <v>496.22280069999999</v>
      </c>
      <c r="I1856">
        <v>87</v>
      </c>
      <c r="J1856">
        <v>20</v>
      </c>
      <c r="K1856">
        <v>62.6</v>
      </c>
      <c r="L1856">
        <v>0</v>
      </c>
      <c r="M1856">
        <v>89</v>
      </c>
      <c r="N1856">
        <v>8.65</v>
      </c>
      <c r="O1856">
        <v>89</v>
      </c>
      <c r="P1856">
        <v>0.1</v>
      </c>
      <c r="Q1856">
        <v>2667.8645200000001</v>
      </c>
      <c r="S1856">
        <v>0.3</v>
      </c>
      <c r="T1856">
        <v>0.3</v>
      </c>
      <c r="U1856">
        <v>0.88800000000000001</v>
      </c>
      <c r="V1856">
        <v>19.100000000000001</v>
      </c>
      <c r="W1856" t="e">
        <f ca="1">Data_Completeness(LifeExpectancyData[[#This Row],[Life expectancy]:[Schooling]])</f>
        <v>#NAME?</v>
      </c>
    </row>
    <row r="1857" spans="1:23" x14ac:dyDescent="0.25">
      <c r="A1857" t="s">
        <v>764</v>
      </c>
      <c r="B1857">
        <v>2005</v>
      </c>
      <c r="C1857" t="s">
        <v>651</v>
      </c>
      <c r="D1857">
        <v>79.900000000000006</v>
      </c>
      <c r="E1857">
        <v>78</v>
      </c>
      <c r="F1857">
        <v>0</v>
      </c>
      <c r="G1857">
        <v>9.31</v>
      </c>
      <c r="H1857">
        <v>491.05585200000002</v>
      </c>
      <c r="I1857">
        <v>87</v>
      </c>
      <c r="J1857">
        <v>20</v>
      </c>
      <c r="K1857">
        <v>62.1</v>
      </c>
      <c r="L1857">
        <v>0</v>
      </c>
      <c r="M1857">
        <v>89</v>
      </c>
      <c r="N1857">
        <v>8.25</v>
      </c>
      <c r="O1857">
        <v>89</v>
      </c>
      <c r="P1857">
        <v>0.1</v>
      </c>
      <c r="Q1857">
        <v>2775.8951499999998</v>
      </c>
      <c r="S1857">
        <v>0.3</v>
      </c>
      <c r="T1857">
        <v>0.3</v>
      </c>
      <c r="U1857">
        <v>0.88600000000000001</v>
      </c>
      <c r="V1857">
        <v>18.899999999999999</v>
      </c>
      <c r="W1857" t="e">
        <f ca="1">Data_Completeness(LifeExpectancyData[[#This Row],[Life expectancy]:[Schooling]])</f>
        <v>#NAME?</v>
      </c>
    </row>
    <row r="1858" spans="1:23" x14ac:dyDescent="0.25">
      <c r="A1858" t="s">
        <v>764</v>
      </c>
      <c r="B1858">
        <v>2004</v>
      </c>
      <c r="C1858" t="s">
        <v>651</v>
      </c>
      <c r="D1858">
        <v>79.2</v>
      </c>
      <c r="E1858">
        <v>79</v>
      </c>
      <c r="F1858">
        <v>0</v>
      </c>
      <c r="G1858">
        <v>9.15</v>
      </c>
      <c r="H1858">
        <v>442.37748690000001</v>
      </c>
      <c r="I1858">
        <v>88</v>
      </c>
      <c r="J1858">
        <v>33</v>
      </c>
      <c r="K1858">
        <v>61.5</v>
      </c>
      <c r="L1858">
        <v>0</v>
      </c>
      <c r="M1858">
        <v>87</v>
      </c>
      <c r="N1858">
        <v>7.89</v>
      </c>
      <c r="O1858">
        <v>89</v>
      </c>
      <c r="P1858">
        <v>0.1</v>
      </c>
      <c r="Q1858">
        <v>2542.3993500000001</v>
      </c>
      <c r="S1858">
        <v>0.3</v>
      </c>
      <c r="T1858">
        <v>0.3</v>
      </c>
      <c r="U1858">
        <v>0.88400000000000001</v>
      </c>
      <c r="V1858">
        <v>18.399999999999999</v>
      </c>
      <c r="W1858" t="e">
        <f ca="1">Data_Completeness(LifeExpectancyData[[#This Row],[Life expectancy]:[Schooling]])</f>
        <v>#NAME?</v>
      </c>
    </row>
    <row r="1859" spans="1:23" x14ac:dyDescent="0.25">
      <c r="A1859" t="s">
        <v>764</v>
      </c>
      <c r="B1859">
        <v>2003</v>
      </c>
      <c r="C1859" t="s">
        <v>651</v>
      </c>
      <c r="D1859">
        <v>79.099999999999994</v>
      </c>
      <c r="E1859">
        <v>82</v>
      </c>
      <c r="F1859">
        <v>0</v>
      </c>
      <c r="G1859">
        <v>8.91</v>
      </c>
      <c r="H1859">
        <v>3661.7929220000001</v>
      </c>
      <c r="I1859">
        <v>89</v>
      </c>
      <c r="J1859">
        <v>66</v>
      </c>
      <c r="K1859">
        <v>6.9</v>
      </c>
      <c r="L1859">
        <v>0</v>
      </c>
      <c r="M1859">
        <v>86</v>
      </c>
      <c r="N1859">
        <v>7.71</v>
      </c>
      <c r="O1859">
        <v>9</v>
      </c>
      <c r="P1859">
        <v>0.1</v>
      </c>
      <c r="Q1859">
        <v>21913.7817</v>
      </c>
      <c r="S1859">
        <v>0.3</v>
      </c>
      <c r="T1859">
        <v>0.3</v>
      </c>
      <c r="U1859">
        <v>0.88100000000000001</v>
      </c>
      <c r="V1859">
        <v>18.2</v>
      </c>
      <c r="W1859" t="e">
        <f ca="1">Data_Completeness(LifeExpectancyData[[#This Row],[Life expectancy]:[Schooling]])</f>
        <v>#NAME?</v>
      </c>
    </row>
    <row r="1860" spans="1:23" x14ac:dyDescent="0.25">
      <c r="A1860" t="s">
        <v>764</v>
      </c>
      <c r="B1860">
        <v>2002</v>
      </c>
      <c r="C1860" t="s">
        <v>651</v>
      </c>
      <c r="D1860">
        <v>78.7</v>
      </c>
      <c r="E1860">
        <v>83</v>
      </c>
      <c r="F1860">
        <v>0</v>
      </c>
      <c r="G1860">
        <v>9.1300000000000008</v>
      </c>
      <c r="H1860">
        <v>2892.2571320000002</v>
      </c>
      <c r="I1860">
        <v>89</v>
      </c>
      <c r="J1860">
        <v>21</v>
      </c>
      <c r="K1860">
        <v>6.3</v>
      </c>
      <c r="L1860">
        <v>0</v>
      </c>
      <c r="M1860">
        <v>84</v>
      </c>
      <c r="N1860">
        <v>7.89</v>
      </c>
      <c r="O1860">
        <v>9</v>
      </c>
      <c r="P1860">
        <v>0.1</v>
      </c>
      <c r="Q1860">
        <v>16874.312320000001</v>
      </c>
      <c r="S1860">
        <v>0.3</v>
      </c>
      <c r="T1860">
        <v>0.3</v>
      </c>
      <c r="U1860">
        <v>0.873</v>
      </c>
      <c r="V1860">
        <v>17.5</v>
      </c>
      <c r="W1860" t="e">
        <f ca="1">Data_Completeness(LifeExpectancyData[[#This Row],[Life expectancy]:[Schooling]])</f>
        <v>#NAME?</v>
      </c>
    </row>
    <row r="1861" spans="1:23" x14ac:dyDescent="0.25">
      <c r="A1861" t="s">
        <v>764</v>
      </c>
      <c r="B1861">
        <v>2001</v>
      </c>
      <c r="C1861" t="s">
        <v>651</v>
      </c>
      <c r="D1861">
        <v>78.5</v>
      </c>
      <c r="E1861">
        <v>83</v>
      </c>
      <c r="F1861">
        <v>0</v>
      </c>
      <c r="G1861">
        <v>8.75</v>
      </c>
      <c r="H1861">
        <v>2205.9859499999998</v>
      </c>
      <c r="I1861">
        <v>9</v>
      </c>
      <c r="J1861">
        <v>65</v>
      </c>
      <c r="K1861">
        <v>59.6</v>
      </c>
      <c r="L1861">
        <v>0</v>
      </c>
      <c r="M1861">
        <v>82</v>
      </c>
      <c r="N1861">
        <v>7.58</v>
      </c>
      <c r="O1861">
        <v>9</v>
      </c>
      <c r="P1861">
        <v>0.1</v>
      </c>
      <c r="Q1861">
        <v>13882.856830000001</v>
      </c>
      <c r="S1861">
        <v>0.3</v>
      </c>
      <c r="T1861">
        <v>0.3</v>
      </c>
      <c r="U1861">
        <v>0.86799999999999999</v>
      </c>
      <c r="V1861">
        <v>17.399999999999999</v>
      </c>
      <c r="W1861" t="e">
        <f ca="1">Data_Completeness(LifeExpectancyData[[#This Row],[Life expectancy]:[Schooling]])</f>
        <v>#NAME?</v>
      </c>
    </row>
    <row r="1862" spans="1:23" x14ac:dyDescent="0.25">
      <c r="A1862" t="s">
        <v>764</v>
      </c>
      <c r="B1862">
        <v>2000</v>
      </c>
      <c r="C1862" t="s">
        <v>651</v>
      </c>
      <c r="D1862">
        <v>78.599999999999994</v>
      </c>
      <c r="E1862">
        <v>87</v>
      </c>
      <c r="F1862">
        <v>0</v>
      </c>
      <c r="G1862">
        <v>8.91</v>
      </c>
      <c r="H1862">
        <v>2143.0210830000001</v>
      </c>
      <c r="I1862">
        <v>9</v>
      </c>
      <c r="J1862">
        <v>65</v>
      </c>
      <c r="K1862">
        <v>58.9</v>
      </c>
      <c r="L1862">
        <v>0</v>
      </c>
      <c r="M1862">
        <v>82</v>
      </c>
      <c r="N1862">
        <v>7.47</v>
      </c>
      <c r="O1862">
        <v>9</v>
      </c>
      <c r="P1862">
        <v>0.1</v>
      </c>
      <c r="Q1862">
        <v>13641.127200000001</v>
      </c>
      <c r="S1862">
        <v>0.3</v>
      </c>
      <c r="T1862">
        <v>0.3</v>
      </c>
      <c r="U1862">
        <v>0.86399999999999999</v>
      </c>
      <c r="V1862">
        <v>17.2</v>
      </c>
      <c r="W1862" t="e">
        <f ca="1">Data_Completeness(LifeExpectancyData[[#This Row],[Life expectancy]:[Schooling]])</f>
        <v>#NAME?</v>
      </c>
    </row>
    <row r="1863" spans="1:23" x14ac:dyDescent="0.25">
      <c r="A1863" t="s">
        <v>765</v>
      </c>
      <c r="B1863">
        <v>2015</v>
      </c>
      <c r="C1863" t="s">
        <v>643</v>
      </c>
      <c r="D1863">
        <v>74.8</v>
      </c>
      <c r="E1863">
        <v>145</v>
      </c>
      <c r="F1863">
        <v>2</v>
      </c>
      <c r="H1863">
        <v>0</v>
      </c>
      <c r="I1863">
        <v>98</v>
      </c>
      <c r="J1863">
        <v>0</v>
      </c>
      <c r="K1863">
        <v>54</v>
      </c>
      <c r="L1863">
        <v>2</v>
      </c>
      <c r="M1863">
        <v>99</v>
      </c>
      <c r="O1863">
        <v>98</v>
      </c>
      <c r="P1863">
        <v>0.1</v>
      </c>
      <c r="Q1863">
        <v>295.96648800000003</v>
      </c>
      <c r="R1863">
        <v>68235</v>
      </c>
      <c r="S1863">
        <v>1.8</v>
      </c>
      <c r="T1863">
        <v>1.7</v>
      </c>
      <c r="U1863">
        <v>0.64200000000000002</v>
      </c>
      <c r="V1863">
        <v>11.7</v>
      </c>
      <c r="W1863" t="e">
        <f ca="1">Data_Completeness(LifeExpectancyData[[#This Row],[Life expectancy]:[Schooling]])</f>
        <v>#NAME?</v>
      </c>
    </row>
    <row r="1864" spans="1:23" x14ac:dyDescent="0.25">
      <c r="A1864" t="s">
        <v>765</v>
      </c>
      <c r="B1864">
        <v>2014</v>
      </c>
      <c r="C1864" t="s">
        <v>643</v>
      </c>
      <c r="D1864">
        <v>74.5</v>
      </c>
      <c r="E1864">
        <v>148</v>
      </c>
      <c r="F1864">
        <v>2</v>
      </c>
      <c r="G1864">
        <v>3.55</v>
      </c>
      <c r="H1864">
        <v>473.12381240000002</v>
      </c>
      <c r="I1864">
        <v>98</v>
      </c>
      <c r="J1864">
        <v>0</v>
      </c>
      <c r="K1864">
        <v>53.2</v>
      </c>
      <c r="L1864">
        <v>3</v>
      </c>
      <c r="M1864">
        <v>99</v>
      </c>
      <c r="N1864">
        <v>9.4</v>
      </c>
      <c r="O1864">
        <v>98</v>
      </c>
      <c r="P1864">
        <v>0.1</v>
      </c>
      <c r="Q1864">
        <v>1975.46477</v>
      </c>
      <c r="R1864">
        <v>613997</v>
      </c>
      <c r="S1864">
        <v>1.8</v>
      </c>
      <c r="T1864">
        <v>1.7</v>
      </c>
      <c r="U1864">
        <v>0.63600000000000001</v>
      </c>
      <c r="V1864">
        <v>11.6</v>
      </c>
      <c r="W1864" t="e">
        <f ca="1">Data_Completeness(LifeExpectancyData[[#This Row],[Life expectancy]:[Schooling]])</f>
        <v>#NAME?</v>
      </c>
    </row>
    <row r="1865" spans="1:23" x14ac:dyDescent="0.25">
      <c r="A1865" t="s">
        <v>765</v>
      </c>
      <c r="B1865">
        <v>2013</v>
      </c>
      <c r="C1865" t="s">
        <v>643</v>
      </c>
      <c r="D1865">
        <v>73.900000000000006</v>
      </c>
      <c r="E1865">
        <v>157</v>
      </c>
      <c r="F1865">
        <v>2</v>
      </c>
      <c r="G1865">
        <v>3.58</v>
      </c>
      <c r="H1865">
        <v>366.48418040000001</v>
      </c>
      <c r="I1865">
        <v>98</v>
      </c>
      <c r="J1865">
        <v>0</v>
      </c>
      <c r="K1865">
        <v>52.4</v>
      </c>
      <c r="L1865">
        <v>3</v>
      </c>
      <c r="M1865">
        <v>99</v>
      </c>
      <c r="N1865">
        <v>8.43</v>
      </c>
      <c r="O1865">
        <v>98</v>
      </c>
      <c r="P1865">
        <v>0.1</v>
      </c>
      <c r="Q1865">
        <v>1847.19849</v>
      </c>
      <c r="R1865">
        <v>5945747</v>
      </c>
      <c r="S1865">
        <v>1.8</v>
      </c>
      <c r="T1865">
        <v>1.7</v>
      </c>
      <c r="U1865">
        <v>0.63</v>
      </c>
      <c r="V1865">
        <v>11.5</v>
      </c>
      <c r="W1865" t="e">
        <f ca="1">Data_Completeness(LifeExpectancyData[[#This Row],[Life expectancy]:[Schooling]])</f>
        <v>#NAME?</v>
      </c>
    </row>
    <row r="1866" spans="1:23" x14ac:dyDescent="0.25">
      <c r="A1866" t="s">
        <v>765</v>
      </c>
      <c r="B1866">
        <v>2012</v>
      </c>
      <c r="C1866" t="s">
        <v>643</v>
      </c>
      <c r="D1866">
        <v>73.900000000000006</v>
      </c>
      <c r="E1866">
        <v>157</v>
      </c>
      <c r="F1866">
        <v>2</v>
      </c>
      <c r="G1866">
        <v>3.63</v>
      </c>
      <c r="H1866">
        <v>334.81742459999998</v>
      </c>
      <c r="I1866">
        <v>98</v>
      </c>
      <c r="J1866">
        <v>0</v>
      </c>
      <c r="K1866">
        <v>51.7</v>
      </c>
      <c r="L1866">
        <v>3</v>
      </c>
      <c r="M1866">
        <v>99</v>
      </c>
      <c r="N1866">
        <v>8.4</v>
      </c>
      <c r="O1866">
        <v>98</v>
      </c>
      <c r="P1866">
        <v>0.1</v>
      </c>
      <c r="Q1866">
        <v>1792.3844999999999</v>
      </c>
      <c r="R1866">
        <v>587718</v>
      </c>
      <c r="S1866">
        <v>1.8</v>
      </c>
      <c r="T1866">
        <v>1.7</v>
      </c>
      <c r="U1866">
        <v>0.625</v>
      </c>
      <c r="V1866">
        <v>11.5</v>
      </c>
      <c r="W1866" t="e">
        <f ca="1">Data_Completeness(LifeExpectancyData[[#This Row],[Life expectancy]:[Schooling]])</f>
        <v>#NAME?</v>
      </c>
    </row>
    <row r="1867" spans="1:23" x14ac:dyDescent="0.25">
      <c r="A1867" t="s">
        <v>765</v>
      </c>
      <c r="B1867">
        <v>2011</v>
      </c>
      <c r="C1867" t="s">
        <v>643</v>
      </c>
      <c r="D1867">
        <v>74.5</v>
      </c>
      <c r="E1867">
        <v>147</v>
      </c>
      <c r="F1867">
        <v>3</v>
      </c>
      <c r="G1867">
        <v>3.39</v>
      </c>
      <c r="H1867">
        <v>321.61325929999998</v>
      </c>
      <c r="I1867">
        <v>98</v>
      </c>
      <c r="J1867">
        <v>0</v>
      </c>
      <c r="K1867">
        <v>5.9</v>
      </c>
      <c r="L1867">
        <v>3</v>
      </c>
      <c r="M1867">
        <v>99</v>
      </c>
      <c r="N1867">
        <v>6.39</v>
      </c>
      <c r="O1867">
        <v>98</v>
      </c>
      <c r="P1867">
        <v>0.1</v>
      </c>
      <c r="Q1867">
        <v>1682.957924</v>
      </c>
      <c r="R1867">
        <v>58782</v>
      </c>
      <c r="S1867">
        <v>1.8</v>
      </c>
      <c r="T1867">
        <v>1.8</v>
      </c>
      <c r="U1867">
        <v>0.62</v>
      </c>
      <c r="V1867">
        <v>11.5</v>
      </c>
      <c r="W1867" t="e">
        <f ca="1">Data_Completeness(LifeExpectancyData[[#This Row],[Life expectancy]:[Schooling]])</f>
        <v>#NAME?</v>
      </c>
    </row>
    <row r="1868" spans="1:23" x14ac:dyDescent="0.25">
      <c r="A1868" t="s">
        <v>765</v>
      </c>
      <c r="B1868">
        <v>2010</v>
      </c>
      <c r="C1868" t="s">
        <v>643</v>
      </c>
      <c r="D1868">
        <v>73.2</v>
      </c>
      <c r="E1868">
        <v>154</v>
      </c>
      <c r="F1868">
        <v>3</v>
      </c>
      <c r="G1868">
        <v>3.38</v>
      </c>
      <c r="H1868">
        <v>302.70454109999997</v>
      </c>
      <c r="I1868">
        <v>98</v>
      </c>
      <c r="J1868">
        <v>0</v>
      </c>
      <c r="K1868">
        <v>5.2</v>
      </c>
      <c r="L1868">
        <v>3</v>
      </c>
      <c r="M1868">
        <v>99</v>
      </c>
      <c r="N1868">
        <v>6.58</v>
      </c>
      <c r="O1868">
        <v>98</v>
      </c>
      <c r="P1868">
        <v>0.1</v>
      </c>
      <c r="Q1868">
        <v>1526.497938</v>
      </c>
      <c r="R1868">
        <v>5737723</v>
      </c>
      <c r="S1868">
        <v>1.9</v>
      </c>
      <c r="T1868">
        <v>1.8</v>
      </c>
      <c r="U1868">
        <v>0.61399999999999999</v>
      </c>
      <c r="V1868">
        <v>11.4</v>
      </c>
      <c r="W1868" t="e">
        <f ca="1">Data_Completeness(LifeExpectancyData[[#This Row],[Life expectancy]:[Schooling]])</f>
        <v>#NAME?</v>
      </c>
    </row>
    <row r="1869" spans="1:23" x14ac:dyDescent="0.25">
      <c r="A1869" t="s">
        <v>765</v>
      </c>
      <c r="B1869">
        <v>2009</v>
      </c>
      <c r="C1869" t="s">
        <v>643</v>
      </c>
      <c r="D1869">
        <v>73.2</v>
      </c>
      <c r="E1869">
        <v>163</v>
      </c>
      <c r="F1869">
        <v>3</v>
      </c>
      <c r="G1869">
        <v>3.36</v>
      </c>
      <c r="H1869">
        <v>292.75310100000002</v>
      </c>
      <c r="I1869">
        <v>98</v>
      </c>
      <c r="J1869">
        <v>0</v>
      </c>
      <c r="K1869">
        <v>49.4</v>
      </c>
      <c r="L1869">
        <v>3</v>
      </c>
      <c r="M1869">
        <v>99</v>
      </c>
      <c r="N1869">
        <v>6.82</v>
      </c>
      <c r="O1869">
        <v>98</v>
      </c>
      <c r="P1869">
        <v>0.2</v>
      </c>
      <c r="Q1869">
        <v>1464.497754</v>
      </c>
      <c r="R1869">
        <v>5666581</v>
      </c>
      <c r="S1869">
        <v>1.9</v>
      </c>
      <c r="T1869">
        <v>1.8</v>
      </c>
      <c r="U1869">
        <v>0.61299999999999999</v>
      </c>
      <c r="V1869">
        <v>11.3</v>
      </c>
      <c r="W1869" t="e">
        <f ca="1">Data_Completeness(LifeExpectancyData[[#This Row],[Life expectancy]:[Schooling]])</f>
        <v>#NAME?</v>
      </c>
    </row>
    <row r="1870" spans="1:23" x14ac:dyDescent="0.25">
      <c r="A1870" t="s">
        <v>765</v>
      </c>
      <c r="B1870">
        <v>2008</v>
      </c>
      <c r="C1870" t="s">
        <v>643</v>
      </c>
      <c r="D1870">
        <v>72.5</v>
      </c>
      <c r="E1870">
        <v>169</v>
      </c>
      <c r="F1870">
        <v>3</v>
      </c>
      <c r="G1870">
        <v>3.64</v>
      </c>
      <c r="H1870">
        <v>275.06443400000001</v>
      </c>
      <c r="I1870">
        <v>97</v>
      </c>
      <c r="J1870">
        <v>0</v>
      </c>
      <c r="K1870">
        <v>48.6</v>
      </c>
      <c r="L1870">
        <v>3</v>
      </c>
      <c r="M1870">
        <v>97</v>
      </c>
      <c r="N1870">
        <v>6.98</v>
      </c>
      <c r="O1870">
        <v>97</v>
      </c>
      <c r="P1870">
        <v>0.2</v>
      </c>
      <c r="Q1870">
        <v>1518.8538599999999</v>
      </c>
      <c r="R1870">
        <v>559456</v>
      </c>
      <c r="S1870">
        <v>1.9</v>
      </c>
      <c r="T1870">
        <v>1.8</v>
      </c>
      <c r="U1870">
        <v>0.60699999999999998</v>
      </c>
      <c r="V1870">
        <v>11.1</v>
      </c>
      <c r="W1870" t="e">
        <f ca="1">Data_Completeness(LifeExpectancyData[[#This Row],[Life expectancy]:[Schooling]])</f>
        <v>#NAME?</v>
      </c>
    </row>
    <row r="1871" spans="1:23" x14ac:dyDescent="0.25">
      <c r="A1871" t="s">
        <v>765</v>
      </c>
      <c r="B1871">
        <v>2007</v>
      </c>
      <c r="C1871" t="s">
        <v>643</v>
      </c>
      <c r="D1871">
        <v>72.5</v>
      </c>
      <c r="E1871">
        <v>173</v>
      </c>
      <c r="F1871">
        <v>3</v>
      </c>
      <c r="G1871">
        <v>3.83</v>
      </c>
      <c r="H1871">
        <v>253.00078120000001</v>
      </c>
      <c r="I1871">
        <v>93</v>
      </c>
      <c r="J1871">
        <v>0</v>
      </c>
      <c r="K1871">
        <v>47.9</v>
      </c>
      <c r="L1871">
        <v>4</v>
      </c>
      <c r="M1871">
        <v>93</v>
      </c>
      <c r="N1871">
        <v>6.91</v>
      </c>
      <c r="O1871">
        <v>93</v>
      </c>
      <c r="P1871">
        <v>0.2</v>
      </c>
      <c r="Q1871">
        <v>1344.31871</v>
      </c>
      <c r="R1871">
        <v>552216</v>
      </c>
      <c r="S1871">
        <v>2</v>
      </c>
      <c r="T1871">
        <v>1.9</v>
      </c>
      <c r="U1871">
        <v>0.60099999999999998</v>
      </c>
      <c r="V1871">
        <v>11</v>
      </c>
      <c r="W1871" t="e">
        <f ca="1">Data_Completeness(LifeExpectancyData[[#This Row],[Life expectancy]:[Schooling]])</f>
        <v>#NAME?</v>
      </c>
    </row>
    <row r="1872" spans="1:23" x14ac:dyDescent="0.25">
      <c r="A1872" t="s">
        <v>765</v>
      </c>
      <c r="B1872">
        <v>2006</v>
      </c>
      <c r="C1872" t="s">
        <v>643</v>
      </c>
      <c r="D1872">
        <v>73</v>
      </c>
      <c r="E1872">
        <v>17</v>
      </c>
      <c r="F1872">
        <v>3</v>
      </c>
      <c r="G1872">
        <v>3.69</v>
      </c>
      <c r="H1872">
        <v>21.41123529</v>
      </c>
      <c r="I1872">
        <v>88</v>
      </c>
      <c r="J1872">
        <v>0</v>
      </c>
      <c r="K1872">
        <v>47.1</v>
      </c>
      <c r="L1872">
        <v>4</v>
      </c>
      <c r="M1872">
        <v>88</v>
      </c>
      <c r="N1872">
        <v>6.33</v>
      </c>
      <c r="O1872">
        <v>88</v>
      </c>
      <c r="P1872">
        <v>0.3</v>
      </c>
      <c r="Q1872">
        <v>124.992617</v>
      </c>
      <c r="R1872">
        <v>545211</v>
      </c>
      <c r="S1872">
        <v>2</v>
      </c>
      <c r="T1872">
        <v>1.9</v>
      </c>
      <c r="U1872">
        <v>0.59699999999999998</v>
      </c>
      <c r="V1872">
        <v>11</v>
      </c>
      <c r="W1872" t="e">
        <f ca="1">Data_Completeness(LifeExpectancyData[[#This Row],[Life expectancy]:[Schooling]])</f>
        <v>#NAME?</v>
      </c>
    </row>
    <row r="1873" spans="1:23" x14ac:dyDescent="0.25">
      <c r="A1873" t="s">
        <v>765</v>
      </c>
      <c r="B1873">
        <v>2005</v>
      </c>
      <c r="C1873" t="s">
        <v>643</v>
      </c>
      <c r="D1873">
        <v>71.2</v>
      </c>
      <c r="E1873">
        <v>194</v>
      </c>
      <c r="F1873">
        <v>3</v>
      </c>
      <c r="G1873">
        <v>3.7</v>
      </c>
      <c r="H1873">
        <v>218.57161790000001</v>
      </c>
      <c r="I1873">
        <v>86</v>
      </c>
      <c r="J1873">
        <v>0</v>
      </c>
      <c r="K1873">
        <v>46.4</v>
      </c>
      <c r="L1873">
        <v>4</v>
      </c>
      <c r="M1873">
        <v>87</v>
      </c>
      <c r="N1873">
        <v>6.11</v>
      </c>
      <c r="O1873">
        <v>86</v>
      </c>
      <c r="P1873">
        <v>0.3</v>
      </c>
      <c r="Q1873">
        <v>1175.116225</v>
      </c>
      <c r="R1873">
        <v>5379328</v>
      </c>
      <c r="S1873">
        <v>2</v>
      </c>
      <c r="T1873">
        <v>1.9</v>
      </c>
      <c r="U1873">
        <v>0.59199999999999997</v>
      </c>
      <c r="V1873">
        <v>11</v>
      </c>
      <c r="W1873" t="e">
        <f ca="1">Data_Completeness(LifeExpectancyData[[#This Row],[Life expectancy]:[Schooling]])</f>
        <v>#NAME?</v>
      </c>
    </row>
    <row r="1874" spans="1:23" x14ac:dyDescent="0.25">
      <c r="A1874" t="s">
        <v>765</v>
      </c>
      <c r="B1874">
        <v>2004</v>
      </c>
      <c r="C1874" t="s">
        <v>643</v>
      </c>
      <c r="D1874">
        <v>71</v>
      </c>
      <c r="E1874">
        <v>194</v>
      </c>
      <c r="F1874">
        <v>4</v>
      </c>
      <c r="G1874">
        <v>3.81</v>
      </c>
      <c r="H1874">
        <v>36.816211750000001</v>
      </c>
      <c r="I1874">
        <v>79</v>
      </c>
      <c r="J1874">
        <v>0</v>
      </c>
      <c r="K1874">
        <v>45.7</v>
      </c>
      <c r="L1874">
        <v>4</v>
      </c>
      <c r="M1874">
        <v>8</v>
      </c>
      <c r="N1874">
        <v>6.13</v>
      </c>
      <c r="O1874">
        <v>79</v>
      </c>
      <c r="P1874">
        <v>0.3</v>
      </c>
      <c r="Q1874">
        <v>191.55157</v>
      </c>
      <c r="R1874">
        <v>53973</v>
      </c>
      <c r="S1874">
        <v>2.1</v>
      </c>
      <c r="T1874">
        <v>2</v>
      </c>
      <c r="U1874">
        <v>0.58699999999999997</v>
      </c>
      <c r="V1874">
        <v>11</v>
      </c>
      <c r="W1874" t="e">
        <f ca="1">Data_Completeness(LifeExpectancyData[[#This Row],[Life expectancy]:[Schooling]])</f>
        <v>#NAME?</v>
      </c>
    </row>
    <row r="1875" spans="1:23" x14ac:dyDescent="0.25">
      <c r="A1875" t="s">
        <v>765</v>
      </c>
      <c r="B1875">
        <v>2003</v>
      </c>
      <c r="C1875" t="s">
        <v>643</v>
      </c>
      <c r="D1875">
        <v>76</v>
      </c>
      <c r="E1875">
        <v>198</v>
      </c>
      <c r="F1875">
        <v>4</v>
      </c>
      <c r="G1875">
        <v>3.77</v>
      </c>
      <c r="H1875">
        <v>2.542436908</v>
      </c>
      <c r="I1875">
        <v>86</v>
      </c>
      <c r="J1875">
        <v>0</v>
      </c>
      <c r="K1875">
        <v>44.9</v>
      </c>
      <c r="L1875">
        <v>5</v>
      </c>
      <c r="M1875">
        <v>86</v>
      </c>
      <c r="N1875">
        <v>6.12</v>
      </c>
      <c r="O1875">
        <v>86</v>
      </c>
      <c r="P1875">
        <v>0.3</v>
      </c>
      <c r="Q1875">
        <v>115.565314</v>
      </c>
      <c r="R1875">
        <v>524879</v>
      </c>
      <c r="S1875">
        <v>2.1</v>
      </c>
      <c r="T1875">
        <v>2</v>
      </c>
      <c r="U1875">
        <v>0.58299999999999996</v>
      </c>
      <c r="V1875">
        <v>11</v>
      </c>
      <c r="W1875" t="e">
        <f ca="1">Data_Completeness(LifeExpectancyData[[#This Row],[Life expectancy]:[Schooling]])</f>
        <v>#NAME?</v>
      </c>
    </row>
    <row r="1876" spans="1:23" x14ac:dyDescent="0.25">
      <c r="A1876" t="s">
        <v>765</v>
      </c>
      <c r="B1876">
        <v>2002</v>
      </c>
      <c r="C1876" t="s">
        <v>643</v>
      </c>
      <c r="D1876">
        <v>75</v>
      </c>
      <c r="E1876">
        <v>197</v>
      </c>
      <c r="F1876">
        <v>4</v>
      </c>
      <c r="G1876">
        <v>3.5</v>
      </c>
      <c r="H1876">
        <v>2.0923438929999998</v>
      </c>
      <c r="I1876">
        <v>85</v>
      </c>
      <c r="J1876">
        <v>0</v>
      </c>
      <c r="K1876">
        <v>44.2</v>
      </c>
      <c r="L1876">
        <v>5</v>
      </c>
      <c r="M1876">
        <v>85</v>
      </c>
      <c r="N1876">
        <v>5.71</v>
      </c>
      <c r="O1876">
        <v>85</v>
      </c>
      <c r="P1876">
        <v>0.4</v>
      </c>
      <c r="Q1876">
        <v>11.147277000000001</v>
      </c>
      <c r="R1876">
        <v>5171734</v>
      </c>
      <c r="S1876">
        <v>2.2000000000000002</v>
      </c>
      <c r="T1876">
        <v>2.1</v>
      </c>
      <c r="U1876">
        <v>0.57699999999999996</v>
      </c>
      <c r="V1876">
        <v>10.7</v>
      </c>
      <c r="W1876" t="e">
        <f ca="1">Data_Completeness(LifeExpectancyData[[#This Row],[Life expectancy]:[Schooling]])</f>
        <v>#NAME?</v>
      </c>
    </row>
    <row r="1877" spans="1:23" x14ac:dyDescent="0.25">
      <c r="A1877" t="s">
        <v>765</v>
      </c>
      <c r="B1877">
        <v>2001</v>
      </c>
      <c r="C1877" t="s">
        <v>643</v>
      </c>
      <c r="D1877">
        <v>73</v>
      </c>
      <c r="E1877">
        <v>193</v>
      </c>
      <c r="F1877">
        <v>4</v>
      </c>
      <c r="G1877">
        <v>3.51</v>
      </c>
      <c r="H1877">
        <v>22.355954480000001</v>
      </c>
      <c r="I1877">
        <v>87</v>
      </c>
      <c r="J1877">
        <v>0</v>
      </c>
      <c r="K1877">
        <v>43.5</v>
      </c>
      <c r="L1877">
        <v>5</v>
      </c>
      <c r="M1877">
        <v>89</v>
      </c>
      <c r="N1877">
        <v>5.26</v>
      </c>
      <c r="O1877">
        <v>87</v>
      </c>
      <c r="P1877">
        <v>0.4</v>
      </c>
      <c r="Q1877">
        <v>143.67580000000001</v>
      </c>
      <c r="R1877">
        <v>5175</v>
      </c>
      <c r="S1877">
        <v>2.2000000000000002</v>
      </c>
      <c r="T1877">
        <v>2.1</v>
      </c>
      <c r="U1877">
        <v>0.56999999999999995</v>
      </c>
      <c r="V1877">
        <v>10.4</v>
      </c>
      <c r="W1877" t="e">
        <f ca="1">Data_Completeness(LifeExpectancyData[[#This Row],[Life expectancy]:[Schooling]])</f>
        <v>#NAME?</v>
      </c>
    </row>
    <row r="1878" spans="1:23" x14ac:dyDescent="0.25">
      <c r="A1878" t="s">
        <v>765</v>
      </c>
      <c r="B1878">
        <v>2000</v>
      </c>
      <c r="C1878" t="s">
        <v>643</v>
      </c>
      <c r="D1878">
        <v>73</v>
      </c>
      <c r="E1878">
        <v>192</v>
      </c>
      <c r="F1878">
        <v>4</v>
      </c>
      <c r="G1878">
        <v>3.61</v>
      </c>
      <c r="H1878">
        <v>15.255188159999999</v>
      </c>
      <c r="I1878">
        <v>83</v>
      </c>
      <c r="J1878">
        <v>0</v>
      </c>
      <c r="K1878">
        <v>42.8</v>
      </c>
      <c r="L1878">
        <v>5</v>
      </c>
      <c r="M1878">
        <v>85</v>
      </c>
      <c r="N1878">
        <v>5.39</v>
      </c>
      <c r="O1878">
        <v>83</v>
      </c>
      <c r="P1878">
        <v>0.4</v>
      </c>
      <c r="Q1878">
        <v>116.2743</v>
      </c>
      <c r="R1878">
        <v>526796</v>
      </c>
      <c r="S1878">
        <v>2.2000000000000002</v>
      </c>
      <c r="T1878">
        <v>2.1</v>
      </c>
      <c r="U1878">
        <v>0.56200000000000006</v>
      </c>
      <c r="V1878">
        <v>10.1</v>
      </c>
      <c r="W1878" t="e">
        <f ca="1">Data_Completeness(LifeExpectancyData[[#This Row],[Life expectancy]:[Schooling]])</f>
        <v>#NAME?</v>
      </c>
    </row>
    <row r="1879" spans="1:23" x14ac:dyDescent="0.25">
      <c r="A1879" t="s">
        <v>766</v>
      </c>
      <c r="B1879">
        <v>2015</v>
      </c>
      <c r="C1879" t="s">
        <v>643</v>
      </c>
      <c r="D1879">
        <v>61.8</v>
      </c>
      <c r="E1879">
        <v>22</v>
      </c>
      <c r="F1879">
        <v>49</v>
      </c>
      <c r="H1879">
        <v>0</v>
      </c>
      <c r="I1879">
        <v>65</v>
      </c>
      <c r="J1879">
        <v>7693</v>
      </c>
      <c r="K1879">
        <v>19.3</v>
      </c>
      <c r="L1879">
        <v>87</v>
      </c>
      <c r="M1879">
        <v>65</v>
      </c>
      <c r="O1879">
        <v>65</v>
      </c>
      <c r="P1879">
        <v>0.4</v>
      </c>
      <c r="Q1879">
        <v>358.99731000000003</v>
      </c>
      <c r="R1879">
        <v>19896965</v>
      </c>
      <c r="S1879">
        <v>9.6</v>
      </c>
      <c r="T1879">
        <v>9.4</v>
      </c>
      <c r="U1879">
        <v>0.35099999999999998</v>
      </c>
      <c r="V1879">
        <v>5.4</v>
      </c>
      <c r="W1879" t="e">
        <f ca="1">Data_Completeness(LifeExpectancyData[[#This Row],[Life expectancy]:[Schooling]])</f>
        <v>#NAME?</v>
      </c>
    </row>
    <row r="1880" spans="1:23" x14ac:dyDescent="0.25">
      <c r="A1880" t="s">
        <v>766</v>
      </c>
      <c r="B1880">
        <v>2014</v>
      </c>
      <c r="C1880" t="s">
        <v>643</v>
      </c>
      <c r="D1880">
        <v>61.4</v>
      </c>
      <c r="E1880">
        <v>223</v>
      </c>
      <c r="F1880">
        <v>49</v>
      </c>
      <c r="G1880">
        <v>0.01</v>
      </c>
      <c r="H1880">
        <v>3.3040398990000002</v>
      </c>
      <c r="I1880">
        <v>68</v>
      </c>
      <c r="J1880">
        <v>1142</v>
      </c>
      <c r="K1880">
        <v>18.899999999999999</v>
      </c>
      <c r="L1880">
        <v>88</v>
      </c>
      <c r="M1880">
        <v>67</v>
      </c>
      <c r="N1880">
        <v>5.82</v>
      </c>
      <c r="O1880">
        <v>68</v>
      </c>
      <c r="P1880">
        <v>0.5</v>
      </c>
      <c r="Q1880">
        <v>43.646498000000001</v>
      </c>
      <c r="R1880">
        <v>19148219</v>
      </c>
      <c r="S1880">
        <v>9.8000000000000007</v>
      </c>
      <c r="T1880">
        <v>9.6</v>
      </c>
      <c r="U1880">
        <v>0.34499999999999997</v>
      </c>
      <c r="V1880">
        <v>5.3</v>
      </c>
      <c r="W1880" t="e">
        <f ca="1">Data_Completeness(LifeExpectancyData[[#This Row],[Life expectancy]:[Schooling]])</f>
        <v>#NAME?</v>
      </c>
    </row>
    <row r="1881" spans="1:23" x14ac:dyDescent="0.25">
      <c r="A1881" t="s">
        <v>766</v>
      </c>
      <c r="B1881">
        <v>2013</v>
      </c>
      <c r="C1881" t="s">
        <v>643</v>
      </c>
      <c r="D1881">
        <v>69</v>
      </c>
      <c r="E1881">
        <v>227</v>
      </c>
      <c r="F1881">
        <v>49</v>
      </c>
      <c r="G1881">
        <v>0.01</v>
      </c>
      <c r="H1881">
        <v>31.502432370000001</v>
      </c>
      <c r="I1881">
        <v>67</v>
      </c>
      <c r="J1881">
        <v>1224</v>
      </c>
      <c r="K1881">
        <v>18.5</v>
      </c>
      <c r="L1881">
        <v>89</v>
      </c>
      <c r="M1881">
        <v>56</v>
      </c>
      <c r="N1881">
        <v>5.9</v>
      </c>
      <c r="O1881">
        <v>67</v>
      </c>
      <c r="P1881">
        <v>0.6</v>
      </c>
      <c r="Q1881">
        <v>416.14837999999997</v>
      </c>
      <c r="R1881">
        <v>18426372</v>
      </c>
      <c r="S1881">
        <v>1</v>
      </c>
      <c r="T1881">
        <v>9.9</v>
      </c>
      <c r="U1881">
        <v>0.34100000000000003</v>
      </c>
      <c r="V1881">
        <v>5.3</v>
      </c>
      <c r="W1881" t="e">
        <f ca="1">Data_Completeness(LifeExpectancyData[[#This Row],[Life expectancy]:[Schooling]])</f>
        <v>#NAME?</v>
      </c>
    </row>
    <row r="1882" spans="1:23" x14ac:dyDescent="0.25">
      <c r="A1882" t="s">
        <v>766</v>
      </c>
      <c r="B1882">
        <v>2012</v>
      </c>
      <c r="C1882" t="s">
        <v>643</v>
      </c>
      <c r="D1882">
        <v>63</v>
      </c>
      <c r="E1882">
        <v>232</v>
      </c>
      <c r="F1882">
        <v>49</v>
      </c>
      <c r="G1882">
        <v>0.01</v>
      </c>
      <c r="H1882">
        <v>29.755179819999999</v>
      </c>
      <c r="I1882">
        <v>71</v>
      </c>
      <c r="J1882">
        <v>272</v>
      </c>
      <c r="K1882">
        <v>18.100000000000001</v>
      </c>
      <c r="L1882">
        <v>90</v>
      </c>
      <c r="M1882">
        <v>71</v>
      </c>
      <c r="N1882">
        <v>6.11</v>
      </c>
      <c r="O1882">
        <v>71</v>
      </c>
      <c r="P1882">
        <v>0.7</v>
      </c>
      <c r="Q1882">
        <v>391.51552400000003</v>
      </c>
      <c r="R1882">
        <v>17731634</v>
      </c>
      <c r="S1882">
        <v>1.3</v>
      </c>
      <c r="T1882">
        <v>1.1000000000000001</v>
      </c>
      <c r="U1882">
        <v>0.33100000000000002</v>
      </c>
      <c r="V1882">
        <v>5.0999999999999996</v>
      </c>
      <c r="W1882" t="e">
        <f ca="1">Data_Completeness(LifeExpectancyData[[#This Row],[Life expectancy]:[Schooling]])</f>
        <v>#NAME?</v>
      </c>
    </row>
    <row r="1883" spans="1:23" x14ac:dyDescent="0.25">
      <c r="A1883" t="s">
        <v>766</v>
      </c>
      <c r="B1883">
        <v>2011</v>
      </c>
      <c r="C1883" t="s">
        <v>643</v>
      </c>
      <c r="D1883">
        <v>59.4</v>
      </c>
      <c r="E1883">
        <v>241</v>
      </c>
      <c r="F1883">
        <v>50</v>
      </c>
      <c r="G1883">
        <v>0.15</v>
      </c>
      <c r="H1883">
        <v>32.224934449999999</v>
      </c>
      <c r="I1883">
        <v>75</v>
      </c>
      <c r="J1883">
        <v>771</v>
      </c>
      <c r="K1883">
        <v>17.7</v>
      </c>
      <c r="L1883">
        <v>93</v>
      </c>
      <c r="M1883">
        <v>4</v>
      </c>
      <c r="N1883">
        <v>6.66</v>
      </c>
      <c r="O1883">
        <v>75</v>
      </c>
      <c r="P1883">
        <v>0.7</v>
      </c>
      <c r="Q1883">
        <v>375.58198659999999</v>
      </c>
      <c r="R1883">
        <v>1764636</v>
      </c>
      <c r="S1883">
        <v>1.5</v>
      </c>
      <c r="T1883">
        <v>1.3</v>
      </c>
      <c r="U1883">
        <v>0.32300000000000001</v>
      </c>
      <c r="V1883">
        <v>4.8</v>
      </c>
      <c r="W1883" t="e">
        <f ca="1">Data_Completeness(LifeExpectancyData[[#This Row],[Life expectancy]:[Schooling]])</f>
        <v>#NAME?</v>
      </c>
    </row>
    <row r="1884" spans="1:23" x14ac:dyDescent="0.25">
      <c r="A1884" t="s">
        <v>766</v>
      </c>
      <c r="B1884">
        <v>2010</v>
      </c>
      <c r="C1884" t="s">
        <v>643</v>
      </c>
      <c r="D1884">
        <v>58.2</v>
      </c>
      <c r="E1884">
        <v>252</v>
      </c>
      <c r="F1884">
        <v>50</v>
      </c>
      <c r="G1884">
        <v>0.12</v>
      </c>
      <c r="H1884">
        <v>5.8837605359999996</v>
      </c>
      <c r="I1884">
        <v>7</v>
      </c>
      <c r="J1884">
        <v>372</v>
      </c>
      <c r="K1884">
        <v>17.3</v>
      </c>
      <c r="L1884">
        <v>95</v>
      </c>
      <c r="M1884">
        <v>75</v>
      </c>
      <c r="N1884">
        <v>6.36</v>
      </c>
      <c r="O1884">
        <v>7</v>
      </c>
      <c r="P1884">
        <v>0.9</v>
      </c>
      <c r="Q1884">
        <v>348.15151100000003</v>
      </c>
      <c r="R1884">
        <v>16425578</v>
      </c>
      <c r="S1884">
        <v>1.7</v>
      </c>
      <c r="T1884">
        <v>1.6</v>
      </c>
      <c r="U1884">
        <v>0.312</v>
      </c>
      <c r="V1884">
        <v>4.5</v>
      </c>
      <c r="W1884" t="e">
        <f ca="1">Data_Completeness(LifeExpectancyData[[#This Row],[Life expectancy]:[Schooling]])</f>
        <v>#NAME?</v>
      </c>
    </row>
    <row r="1885" spans="1:23" x14ac:dyDescent="0.25">
      <c r="A1885" t="s">
        <v>766</v>
      </c>
      <c r="B1885">
        <v>2009</v>
      </c>
      <c r="C1885" t="s">
        <v>643</v>
      </c>
      <c r="D1885">
        <v>57.1</v>
      </c>
      <c r="E1885">
        <v>263</v>
      </c>
      <c r="F1885">
        <v>51</v>
      </c>
      <c r="G1885">
        <v>0.11</v>
      </c>
      <c r="H1885">
        <v>5.6654050659999999</v>
      </c>
      <c r="I1885">
        <v>71</v>
      </c>
      <c r="J1885">
        <v>801</v>
      </c>
      <c r="K1885">
        <v>16.899999999999999</v>
      </c>
      <c r="L1885">
        <v>99</v>
      </c>
      <c r="M1885">
        <v>71</v>
      </c>
      <c r="N1885">
        <v>6.98</v>
      </c>
      <c r="O1885">
        <v>71</v>
      </c>
      <c r="P1885">
        <v>1.1000000000000001</v>
      </c>
      <c r="Q1885">
        <v>341.28946180000003</v>
      </c>
      <c r="R1885">
        <v>15813913</v>
      </c>
      <c r="S1885">
        <v>11</v>
      </c>
      <c r="T1885">
        <v>1.8</v>
      </c>
      <c r="U1885">
        <v>0.307</v>
      </c>
      <c r="V1885">
        <v>4.2</v>
      </c>
      <c r="W1885" t="e">
        <f ca="1">Data_Completeness(LifeExpectancyData[[#This Row],[Life expectancy]:[Schooling]])</f>
        <v>#NAME?</v>
      </c>
    </row>
    <row r="1886" spans="1:23" x14ac:dyDescent="0.25">
      <c r="A1886" t="s">
        <v>766</v>
      </c>
      <c r="B1886">
        <v>2008</v>
      </c>
      <c r="C1886" t="s">
        <v>643</v>
      </c>
      <c r="D1886">
        <v>56</v>
      </c>
      <c r="E1886">
        <v>272</v>
      </c>
      <c r="F1886">
        <v>52</v>
      </c>
      <c r="G1886">
        <v>0.12</v>
      </c>
      <c r="H1886">
        <v>40.378356660000001</v>
      </c>
      <c r="J1886">
        <v>1317</v>
      </c>
      <c r="K1886">
        <v>16.5</v>
      </c>
      <c r="L1886">
        <v>102</v>
      </c>
      <c r="M1886">
        <v>68</v>
      </c>
      <c r="N1886">
        <v>6.76</v>
      </c>
      <c r="O1886">
        <v>67</v>
      </c>
      <c r="P1886">
        <v>1.3</v>
      </c>
      <c r="Q1886">
        <v>354.81859980000002</v>
      </c>
      <c r="R1886">
        <v>15228525</v>
      </c>
      <c r="S1886">
        <v>11.2</v>
      </c>
      <c r="T1886">
        <v>11</v>
      </c>
      <c r="U1886">
        <v>0.29799999999999999</v>
      </c>
      <c r="V1886">
        <v>4</v>
      </c>
      <c r="W1886" t="e">
        <f ca="1">Data_Completeness(LifeExpectancyData[[#This Row],[Life expectancy]:[Schooling]])</f>
        <v>#NAME?</v>
      </c>
    </row>
    <row r="1887" spans="1:23" x14ac:dyDescent="0.25">
      <c r="A1887" t="s">
        <v>766</v>
      </c>
      <c r="B1887">
        <v>2007</v>
      </c>
      <c r="C1887" t="s">
        <v>643</v>
      </c>
      <c r="D1887">
        <v>55.2</v>
      </c>
      <c r="E1887">
        <v>276</v>
      </c>
      <c r="F1887">
        <v>53</v>
      </c>
      <c r="G1887">
        <v>0.1</v>
      </c>
      <c r="H1887">
        <v>35.809297489999999</v>
      </c>
      <c r="J1887">
        <v>282</v>
      </c>
      <c r="K1887">
        <v>16.100000000000001</v>
      </c>
      <c r="L1887">
        <v>106</v>
      </c>
      <c r="M1887">
        <v>57</v>
      </c>
      <c r="N1887">
        <v>6.94</v>
      </c>
      <c r="O1887">
        <v>57</v>
      </c>
      <c r="P1887">
        <v>1.4</v>
      </c>
      <c r="Q1887">
        <v>292.55962</v>
      </c>
      <c r="R1887">
        <v>14668338</v>
      </c>
      <c r="S1887">
        <v>11.4</v>
      </c>
      <c r="T1887">
        <v>11.3</v>
      </c>
      <c r="U1887">
        <v>0.29299999999999998</v>
      </c>
      <c r="V1887">
        <v>3.8</v>
      </c>
      <c r="W1887" t="e">
        <f ca="1">Data_Completeness(LifeExpectancyData[[#This Row],[Life expectancy]:[Schooling]])</f>
        <v>#NAME?</v>
      </c>
    </row>
    <row r="1888" spans="1:23" x14ac:dyDescent="0.25">
      <c r="A1888" t="s">
        <v>766</v>
      </c>
      <c r="B1888">
        <v>2006</v>
      </c>
      <c r="C1888" t="s">
        <v>643</v>
      </c>
      <c r="D1888">
        <v>54.5</v>
      </c>
      <c r="E1888">
        <v>277</v>
      </c>
      <c r="F1888">
        <v>54</v>
      </c>
      <c r="G1888">
        <v>0.11</v>
      </c>
      <c r="H1888">
        <v>43.421930660000001</v>
      </c>
      <c r="J1888">
        <v>59</v>
      </c>
      <c r="K1888">
        <v>15.7</v>
      </c>
      <c r="L1888">
        <v>110</v>
      </c>
      <c r="M1888">
        <v>52</v>
      </c>
      <c r="N1888">
        <v>7.39</v>
      </c>
      <c r="O1888">
        <v>51</v>
      </c>
      <c r="P1888">
        <v>1.5</v>
      </c>
      <c r="Q1888">
        <v>258.46387299999998</v>
      </c>
      <c r="R1888">
        <v>1413264</v>
      </c>
      <c r="S1888">
        <v>11.6</v>
      </c>
      <c r="T1888">
        <v>11.5</v>
      </c>
      <c r="U1888">
        <v>0.28599999999999998</v>
      </c>
      <c r="V1888">
        <v>3.7</v>
      </c>
      <c r="W1888" t="e">
        <f ca="1">Data_Completeness(LifeExpectancyData[[#This Row],[Life expectancy]:[Schooling]])</f>
        <v>#NAME?</v>
      </c>
    </row>
    <row r="1889" spans="1:23" x14ac:dyDescent="0.25">
      <c r="A1889" t="s">
        <v>766</v>
      </c>
      <c r="B1889">
        <v>2005</v>
      </c>
      <c r="C1889" t="s">
        <v>643</v>
      </c>
      <c r="D1889">
        <v>53.7</v>
      </c>
      <c r="E1889">
        <v>278</v>
      </c>
      <c r="F1889">
        <v>55</v>
      </c>
      <c r="G1889">
        <v>0.11</v>
      </c>
      <c r="H1889">
        <v>3.7517154420000001</v>
      </c>
      <c r="J1889">
        <v>2183</v>
      </c>
      <c r="K1889">
        <v>15.4</v>
      </c>
      <c r="L1889">
        <v>114</v>
      </c>
      <c r="M1889">
        <v>46</v>
      </c>
      <c r="N1889">
        <v>7.15</v>
      </c>
      <c r="O1889">
        <v>45</v>
      </c>
      <c r="P1889">
        <v>1.6</v>
      </c>
      <c r="Q1889">
        <v>25.383731000000001</v>
      </c>
      <c r="R1889">
        <v>13618449</v>
      </c>
      <c r="S1889">
        <v>11.9</v>
      </c>
      <c r="T1889">
        <v>11.8</v>
      </c>
      <c r="U1889">
        <v>0.27800000000000002</v>
      </c>
      <c r="V1889">
        <v>3.5</v>
      </c>
      <c r="W1889" t="e">
        <f ca="1">Data_Completeness(LifeExpectancyData[[#This Row],[Life expectancy]:[Schooling]])</f>
        <v>#NAME?</v>
      </c>
    </row>
    <row r="1890" spans="1:23" x14ac:dyDescent="0.25">
      <c r="A1890" t="s">
        <v>766</v>
      </c>
      <c r="B1890">
        <v>2004</v>
      </c>
      <c r="C1890" t="s">
        <v>643</v>
      </c>
      <c r="D1890">
        <v>52.9</v>
      </c>
      <c r="E1890">
        <v>279</v>
      </c>
      <c r="F1890">
        <v>56</v>
      </c>
      <c r="G1890">
        <v>0.11</v>
      </c>
      <c r="H1890">
        <v>20.86118432</v>
      </c>
      <c r="J1890">
        <v>63057</v>
      </c>
      <c r="K1890">
        <v>15</v>
      </c>
      <c r="L1890">
        <v>118</v>
      </c>
      <c r="M1890">
        <v>45</v>
      </c>
      <c r="N1890">
        <v>6.61</v>
      </c>
      <c r="O1890">
        <v>43</v>
      </c>
      <c r="P1890">
        <v>1.6</v>
      </c>
      <c r="Q1890">
        <v>232.56615740000001</v>
      </c>
      <c r="R1890">
        <v>1312712</v>
      </c>
      <c r="S1890">
        <v>12.1</v>
      </c>
      <c r="T1890">
        <v>12</v>
      </c>
      <c r="U1890">
        <v>0.27</v>
      </c>
      <c r="V1890">
        <v>3.1</v>
      </c>
      <c r="W1890" t="e">
        <f ca="1">Data_Completeness(LifeExpectancyData[[#This Row],[Life expectancy]:[Schooling]])</f>
        <v>#NAME?</v>
      </c>
    </row>
    <row r="1891" spans="1:23" x14ac:dyDescent="0.25">
      <c r="A1891" t="s">
        <v>766</v>
      </c>
      <c r="B1891">
        <v>2003</v>
      </c>
      <c r="C1891" t="s">
        <v>643</v>
      </c>
      <c r="D1891">
        <v>52.1</v>
      </c>
      <c r="E1891">
        <v>28</v>
      </c>
      <c r="F1891">
        <v>56</v>
      </c>
      <c r="G1891">
        <v>0.1</v>
      </c>
      <c r="H1891">
        <v>20.268765720000001</v>
      </c>
      <c r="J1891">
        <v>54190</v>
      </c>
      <c r="K1891">
        <v>14.6</v>
      </c>
      <c r="L1891">
        <v>121</v>
      </c>
      <c r="M1891">
        <v>44</v>
      </c>
      <c r="N1891">
        <v>6.23</v>
      </c>
      <c r="O1891">
        <v>41</v>
      </c>
      <c r="P1891">
        <v>1.6</v>
      </c>
      <c r="Q1891">
        <v>215.85480000000001</v>
      </c>
      <c r="R1891">
        <v>1265687</v>
      </c>
      <c r="S1891">
        <v>12.3</v>
      </c>
      <c r="T1891">
        <v>12.2</v>
      </c>
      <c r="U1891">
        <v>0.26600000000000001</v>
      </c>
      <c r="V1891">
        <v>3</v>
      </c>
      <c r="W1891" t="e">
        <f ca="1">Data_Completeness(LifeExpectancyData[[#This Row],[Life expectancy]:[Schooling]])</f>
        <v>#NAME?</v>
      </c>
    </row>
    <row r="1892" spans="1:23" x14ac:dyDescent="0.25">
      <c r="A1892" t="s">
        <v>766</v>
      </c>
      <c r="B1892">
        <v>2002</v>
      </c>
      <c r="C1892" t="s">
        <v>643</v>
      </c>
      <c r="D1892">
        <v>51.4</v>
      </c>
      <c r="E1892">
        <v>282</v>
      </c>
      <c r="F1892">
        <v>57</v>
      </c>
      <c r="G1892">
        <v>0.1</v>
      </c>
      <c r="H1892">
        <v>17.587227179999999</v>
      </c>
      <c r="J1892">
        <v>31584</v>
      </c>
      <c r="K1892">
        <v>14.3</v>
      </c>
      <c r="L1892">
        <v>124</v>
      </c>
      <c r="M1892">
        <v>43</v>
      </c>
      <c r="N1892">
        <v>6.55</v>
      </c>
      <c r="O1892">
        <v>39</v>
      </c>
      <c r="P1892">
        <v>1.6</v>
      </c>
      <c r="Q1892">
        <v>177.828384</v>
      </c>
      <c r="R1892">
        <v>12262</v>
      </c>
      <c r="S1892">
        <v>12.5</v>
      </c>
      <c r="T1892">
        <v>12.5</v>
      </c>
      <c r="U1892">
        <v>0.26100000000000001</v>
      </c>
      <c r="V1892">
        <v>2.9</v>
      </c>
      <c r="W1892" t="e">
        <f ca="1">Data_Completeness(LifeExpectancyData[[#This Row],[Life expectancy]:[Schooling]])</f>
        <v>#NAME?</v>
      </c>
    </row>
    <row r="1893" spans="1:23" x14ac:dyDescent="0.25">
      <c r="A1893" t="s">
        <v>766</v>
      </c>
      <c r="B1893">
        <v>2001</v>
      </c>
      <c r="C1893" t="s">
        <v>643</v>
      </c>
      <c r="D1893">
        <v>56</v>
      </c>
      <c r="E1893">
        <v>283</v>
      </c>
      <c r="F1893">
        <v>57</v>
      </c>
      <c r="G1893">
        <v>0.11</v>
      </c>
      <c r="H1893">
        <v>1.817829717</v>
      </c>
      <c r="J1893">
        <v>61208</v>
      </c>
      <c r="K1893">
        <v>13.9</v>
      </c>
      <c r="L1893">
        <v>127</v>
      </c>
      <c r="M1893">
        <v>42</v>
      </c>
      <c r="N1893">
        <v>7.1</v>
      </c>
      <c r="O1893">
        <v>36</v>
      </c>
      <c r="P1893">
        <v>1.6</v>
      </c>
      <c r="Q1893">
        <v>165.25724700000001</v>
      </c>
      <c r="R1893">
        <v>11771976</v>
      </c>
      <c r="S1893">
        <v>12.7</v>
      </c>
      <c r="T1893">
        <v>12.7</v>
      </c>
      <c r="U1893">
        <v>0.255</v>
      </c>
      <c r="V1893">
        <v>2.9</v>
      </c>
      <c r="W1893" t="e">
        <f ca="1">Data_Completeness(LifeExpectancyData[[#This Row],[Life expectancy]:[Schooling]])</f>
        <v>#NAME?</v>
      </c>
    </row>
    <row r="1894" spans="1:23" x14ac:dyDescent="0.25">
      <c r="A1894" t="s">
        <v>766</v>
      </c>
      <c r="B1894">
        <v>2000</v>
      </c>
      <c r="C1894" t="s">
        <v>643</v>
      </c>
      <c r="D1894">
        <v>50</v>
      </c>
      <c r="E1894">
        <v>284</v>
      </c>
      <c r="F1894">
        <v>58</v>
      </c>
      <c r="G1894">
        <v>0.1</v>
      </c>
      <c r="H1894">
        <v>13.35783844</v>
      </c>
      <c r="J1894">
        <v>21319</v>
      </c>
      <c r="K1894">
        <v>13.6</v>
      </c>
      <c r="L1894">
        <v>128</v>
      </c>
      <c r="M1894">
        <v>41</v>
      </c>
      <c r="N1894">
        <v>6.1</v>
      </c>
      <c r="O1894">
        <v>34</v>
      </c>
      <c r="P1894">
        <v>1.5</v>
      </c>
      <c r="Q1894">
        <v>158.455972</v>
      </c>
      <c r="R1894">
        <v>11352973</v>
      </c>
      <c r="S1894">
        <v>12.8</v>
      </c>
      <c r="T1894">
        <v>12.9</v>
      </c>
      <c r="U1894">
        <v>0.253</v>
      </c>
      <c r="V1894">
        <v>2.8</v>
      </c>
      <c r="W1894" t="e">
        <f ca="1">Data_Completeness(LifeExpectancyData[[#This Row],[Life expectancy]:[Schooling]])</f>
        <v>#NAME?</v>
      </c>
    </row>
    <row r="1895" spans="1:23" x14ac:dyDescent="0.25">
      <c r="A1895" t="s">
        <v>767</v>
      </c>
      <c r="B1895">
        <v>2015</v>
      </c>
      <c r="C1895" t="s">
        <v>643</v>
      </c>
      <c r="D1895">
        <v>54.5</v>
      </c>
      <c r="E1895">
        <v>344</v>
      </c>
      <c r="F1895">
        <v>483</v>
      </c>
      <c r="H1895">
        <v>0</v>
      </c>
      <c r="I1895">
        <v>49</v>
      </c>
      <c r="J1895">
        <v>12423</v>
      </c>
      <c r="K1895">
        <v>25.4</v>
      </c>
      <c r="L1895">
        <v>747</v>
      </c>
      <c r="M1895">
        <v>49</v>
      </c>
      <c r="O1895">
        <v>49</v>
      </c>
      <c r="P1895">
        <v>3.7</v>
      </c>
      <c r="Q1895">
        <v>2655.1579769999998</v>
      </c>
      <c r="R1895">
        <v>181181744</v>
      </c>
      <c r="S1895">
        <v>9.8000000000000007</v>
      </c>
      <c r="T1895">
        <v>9.6999999999999993</v>
      </c>
      <c r="U1895">
        <v>0.52500000000000002</v>
      </c>
      <c r="V1895">
        <v>10</v>
      </c>
      <c r="W1895" t="e">
        <f ca="1">Data_Completeness(LifeExpectancyData[[#This Row],[Life expectancy]:[Schooling]])</f>
        <v>#NAME?</v>
      </c>
    </row>
    <row r="1896" spans="1:23" x14ac:dyDescent="0.25">
      <c r="A1896" t="s">
        <v>767</v>
      </c>
      <c r="B1896">
        <v>2014</v>
      </c>
      <c r="C1896" t="s">
        <v>643</v>
      </c>
      <c r="D1896">
        <v>53.6</v>
      </c>
      <c r="E1896">
        <v>362</v>
      </c>
      <c r="F1896">
        <v>490</v>
      </c>
      <c r="G1896">
        <v>0.01</v>
      </c>
      <c r="H1896">
        <v>263.2111031</v>
      </c>
      <c r="I1896">
        <v>49</v>
      </c>
      <c r="J1896">
        <v>6855</v>
      </c>
      <c r="K1896">
        <v>24.7</v>
      </c>
      <c r="L1896">
        <v>759</v>
      </c>
      <c r="M1896">
        <v>49</v>
      </c>
      <c r="N1896">
        <v>3.67</v>
      </c>
      <c r="O1896">
        <v>49</v>
      </c>
      <c r="P1896">
        <v>3.9</v>
      </c>
      <c r="Q1896">
        <v>3221.678128</v>
      </c>
      <c r="R1896">
        <v>1764652</v>
      </c>
      <c r="S1896">
        <v>1.1000000000000001</v>
      </c>
      <c r="T1896">
        <v>9.9</v>
      </c>
      <c r="U1896">
        <v>0.52100000000000002</v>
      </c>
      <c r="V1896">
        <v>10</v>
      </c>
      <c r="W1896" t="e">
        <f ca="1">Data_Completeness(LifeExpectancyData[[#This Row],[Life expectancy]:[Schooling]])</f>
        <v>#NAME?</v>
      </c>
    </row>
    <row r="1897" spans="1:23" x14ac:dyDescent="0.25">
      <c r="A1897" t="s">
        <v>767</v>
      </c>
      <c r="B1897">
        <v>2013</v>
      </c>
      <c r="C1897" t="s">
        <v>643</v>
      </c>
      <c r="D1897">
        <v>53.2</v>
      </c>
      <c r="E1897">
        <v>367</v>
      </c>
      <c r="F1897">
        <v>498</v>
      </c>
      <c r="G1897">
        <v>8.3000000000000007</v>
      </c>
      <c r="H1897">
        <v>194.20328789999999</v>
      </c>
      <c r="I1897">
        <v>46</v>
      </c>
      <c r="J1897">
        <v>52852</v>
      </c>
      <c r="K1897">
        <v>24.1</v>
      </c>
      <c r="L1897">
        <v>773</v>
      </c>
      <c r="M1897">
        <v>46</v>
      </c>
      <c r="N1897">
        <v>3.7</v>
      </c>
      <c r="O1897">
        <v>46</v>
      </c>
      <c r="P1897">
        <v>3.9</v>
      </c>
      <c r="Q1897">
        <v>2996.96432</v>
      </c>
      <c r="R1897">
        <v>17182933</v>
      </c>
      <c r="S1897">
        <v>1.4</v>
      </c>
      <c r="T1897">
        <v>1.2</v>
      </c>
      <c r="U1897">
        <v>0.51400000000000001</v>
      </c>
      <c r="V1897">
        <v>9.8000000000000007</v>
      </c>
      <c r="W1897" t="e">
        <f ca="1">Data_Completeness(LifeExpectancyData[[#This Row],[Life expectancy]:[Schooling]])</f>
        <v>#NAME?</v>
      </c>
    </row>
    <row r="1898" spans="1:23" x14ac:dyDescent="0.25">
      <c r="A1898" t="s">
        <v>767</v>
      </c>
      <c r="B1898">
        <v>2012</v>
      </c>
      <c r="C1898" t="s">
        <v>643</v>
      </c>
      <c r="D1898">
        <v>52.7</v>
      </c>
      <c r="E1898">
        <v>374</v>
      </c>
      <c r="F1898">
        <v>505</v>
      </c>
      <c r="G1898">
        <v>8.5399999999999991</v>
      </c>
      <c r="H1898">
        <v>204.7186256</v>
      </c>
      <c r="I1898">
        <v>42</v>
      </c>
      <c r="J1898">
        <v>6447</v>
      </c>
      <c r="K1898">
        <v>23.5</v>
      </c>
      <c r="L1898">
        <v>788</v>
      </c>
      <c r="M1898">
        <v>42</v>
      </c>
      <c r="N1898">
        <v>3.3</v>
      </c>
      <c r="O1898">
        <v>42</v>
      </c>
      <c r="P1898">
        <v>4.4000000000000004</v>
      </c>
      <c r="Q1898">
        <v>2755.297787</v>
      </c>
      <c r="R1898">
        <v>167297284</v>
      </c>
      <c r="S1898">
        <v>1.7</v>
      </c>
      <c r="T1898">
        <v>1.6</v>
      </c>
      <c r="U1898">
        <v>0.50700000000000001</v>
      </c>
      <c r="V1898">
        <v>9.6999999999999993</v>
      </c>
      <c r="W1898" t="e">
        <f ca="1">Data_Completeness(LifeExpectancyData[[#This Row],[Life expectancy]:[Schooling]])</f>
        <v>#NAME?</v>
      </c>
    </row>
    <row r="1899" spans="1:23" x14ac:dyDescent="0.25">
      <c r="A1899" t="s">
        <v>767</v>
      </c>
      <c r="B1899">
        <v>2011</v>
      </c>
      <c r="C1899" t="s">
        <v>643</v>
      </c>
      <c r="D1899">
        <v>52.3</v>
      </c>
      <c r="E1899">
        <v>375</v>
      </c>
      <c r="F1899">
        <v>513</v>
      </c>
      <c r="G1899">
        <v>8.75</v>
      </c>
      <c r="H1899">
        <v>187.57331869999999</v>
      </c>
      <c r="I1899">
        <v>46</v>
      </c>
      <c r="J1899">
        <v>18843</v>
      </c>
      <c r="K1899">
        <v>22.8</v>
      </c>
      <c r="L1899">
        <v>802</v>
      </c>
      <c r="M1899">
        <v>48</v>
      </c>
      <c r="N1899">
        <v>3.69</v>
      </c>
      <c r="O1899">
        <v>48</v>
      </c>
      <c r="P1899">
        <v>4.7</v>
      </c>
      <c r="Q1899">
        <v>2527.9423000000002</v>
      </c>
      <c r="R1899">
        <v>16287776</v>
      </c>
      <c r="S1899">
        <v>11</v>
      </c>
      <c r="T1899">
        <v>1.9</v>
      </c>
      <c r="U1899">
        <v>0.5</v>
      </c>
      <c r="V1899">
        <v>9.6</v>
      </c>
      <c r="W1899" t="e">
        <f ca="1">Data_Completeness(LifeExpectancyData[[#This Row],[Life expectancy]:[Schooling]])</f>
        <v>#NAME?</v>
      </c>
    </row>
    <row r="1900" spans="1:23" x14ac:dyDescent="0.25">
      <c r="A1900" t="s">
        <v>767</v>
      </c>
      <c r="B1900">
        <v>2010</v>
      </c>
      <c r="C1900" t="s">
        <v>643</v>
      </c>
      <c r="D1900">
        <v>52</v>
      </c>
      <c r="E1900">
        <v>374</v>
      </c>
      <c r="F1900">
        <v>521</v>
      </c>
      <c r="G1900">
        <v>8.9</v>
      </c>
      <c r="H1900">
        <v>133.12308719999999</v>
      </c>
      <c r="I1900">
        <v>49</v>
      </c>
      <c r="J1900">
        <v>8491</v>
      </c>
      <c r="K1900">
        <v>22.2</v>
      </c>
      <c r="L1900">
        <v>817</v>
      </c>
      <c r="M1900">
        <v>54</v>
      </c>
      <c r="N1900">
        <v>3.47</v>
      </c>
      <c r="O1900">
        <v>54</v>
      </c>
      <c r="P1900">
        <v>4.8</v>
      </c>
      <c r="Q1900">
        <v>2327.3267000000001</v>
      </c>
      <c r="R1900">
        <v>158578261</v>
      </c>
      <c r="S1900">
        <v>11.3</v>
      </c>
      <c r="T1900">
        <v>11.2</v>
      </c>
      <c r="U1900">
        <v>0.49199999999999999</v>
      </c>
      <c r="V1900">
        <v>9.5</v>
      </c>
      <c r="W1900" t="e">
        <f ca="1">Data_Completeness(LifeExpectancyData[[#This Row],[Life expectancy]:[Schooling]])</f>
        <v>#NAME?</v>
      </c>
    </row>
    <row r="1901" spans="1:23" x14ac:dyDescent="0.25">
      <c r="A1901" t="s">
        <v>767</v>
      </c>
      <c r="B1901">
        <v>2009</v>
      </c>
      <c r="C1901" t="s">
        <v>643</v>
      </c>
      <c r="D1901">
        <v>51.6</v>
      </c>
      <c r="E1901">
        <v>376</v>
      </c>
      <c r="F1901">
        <v>527</v>
      </c>
      <c r="G1901">
        <v>9.0500000000000007</v>
      </c>
      <c r="H1901">
        <v>14.5676468</v>
      </c>
      <c r="I1901">
        <v>63</v>
      </c>
      <c r="J1901">
        <v>1272</v>
      </c>
      <c r="K1901">
        <v>21.6</v>
      </c>
      <c r="L1901">
        <v>832</v>
      </c>
      <c r="M1901">
        <v>66</v>
      </c>
      <c r="N1901">
        <v>4.24</v>
      </c>
      <c r="O1901">
        <v>63</v>
      </c>
      <c r="P1901">
        <v>4.9000000000000004</v>
      </c>
      <c r="Q1901">
        <v>197.66142199999999</v>
      </c>
      <c r="R1901">
        <v>15442181</v>
      </c>
      <c r="S1901">
        <v>11.7</v>
      </c>
      <c r="T1901">
        <v>11.6</v>
      </c>
      <c r="U1901">
        <v>0.48699999999999999</v>
      </c>
      <c r="V1901">
        <v>9.3000000000000007</v>
      </c>
      <c r="W1901" t="e">
        <f ca="1">Data_Completeness(LifeExpectancyData[[#This Row],[Life expectancy]:[Schooling]])</f>
        <v>#NAME?</v>
      </c>
    </row>
    <row r="1902" spans="1:23" x14ac:dyDescent="0.25">
      <c r="A1902" t="s">
        <v>767</v>
      </c>
      <c r="B1902">
        <v>2008</v>
      </c>
      <c r="C1902" t="s">
        <v>643</v>
      </c>
      <c r="D1902">
        <v>59</v>
      </c>
      <c r="E1902">
        <v>386</v>
      </c>
      <c r="F1902">
        <v>536</v>
      </c>
      <c r="G1902">
        <v>9.3000000000000007</v>
      </c>
      <c r="H1902">
        <v>105.5910629</v>
      </c>
      <c r="I1902">
        <v>41</v>
      </c>
      <c r="J1902">
        <v>9960</v>
      </c>
      <c r="K1902">
        <v>21</v>
      </c>
      <c r="L1902">
        <v>848</v>
      </c>
      <c r="M1902">
        <v>6</v>
      </c>
      <c r="N1902">
        <v>4</v>
      </c>
      <c r="O1902">
        <v>53</v>
      </c>
      <c r="P1902">
        <v>5</v>
      </c>
      <c r="Q1902">
        <v>1383.893354</v>
      </c>
      <c r="R1902">
        <v>1534739</v>
      </c>
      <c r="S1902">
        <v>12</v>
      </c>
      <c r="T1902">
        <v>11.9</v>
      </c>
      <c r="U1902">
        <v>0.48099999999999998</v>
      </c>
      <c r="V1902">
        <v>9.1999999999999993</v>
      </c>
      <c r="W1902" t="e">
        <f ca="1">Data_Completeness(LifeExpectancyData[[#This Row],[Life expectancy]:[Schooling]])</f>
        <v>#NAME?</v>
      </c>
    </row>
    <row r="1903" spans="1:23" x14ac:dyDescent="0.25">
      <c r="A1903" t="s">
        <v>767</v>
      </c>
      <c r="B1903">
        <v>2007</v>
      </c>
      <c r="C1903" t="s">
        <v>643</v>
      </c>
      <c r="D1903">
        <v>55</v>
      </c>
      <c r="E1903">
        <v>388</v>
      </c>
      <c r="F1903">
        <v>542</v>
      </c>
      <c r="G1903">
        <v>9.5500000000000007</v>
      </c>
      <c r="H1903">
        <v>104.4746444</v>
      </c>
      <c r="I1903">
        <v>42</v>
      </c>
      <c r="J1903">
        <v>2613</v>
      </c>
      <c r="K1903">
        <v>2.4</v>
      </c>
      <c r="L1903">
        <v>863</v>
      </c>
      <c r="M1903">
        <v>54</v>
      </c>
      <c r="N1903">
        <v>4.47</v>
      </c>
      <c r="O1903">
        <v>42</v>
      </c>
      <c r="P1903">
        <v>5.2</v>
      </c>
      <c r="Q1903">
        <v>1136.829645</v>
      </c>
      <c r="R1903">
        <v>14641724</v>
      </c>
      <c r="S1903">
        <v>12.3</v>
      </c>
      <c r="T1903">
        <v>12.3</v>
      </c>
      <c r="U1903">
        <v>0.47699999999999998</v>
      </c>
      <c r="V1903">
        <v>9.1</v>
      </c>
      <c r="W1903" t="e">
        <f ca="1">Data_Completeness(LifeExpectancyData[[#This Row],[Life expectancy]:[Schooling]])</f>
        <v>#NAME?</v>
      </c>
    </row>
    <row r="1904" spans="1:23" x14ac:dyDescent="0.25">
      <c r="A1904" t="s">
        <v>767</v>
      </c>
      <c r="B1904">
        <v>2006</v>
      </c>
      <c r="C1904" t="s">
        <v>643</v>
      </c>
      <c r="D1904">
        <v>49.8</v>
      </c>
      <c r="E1904">
        <v>396</v>
      </c>
      <c r="F1904">
        <v>549</v>
      </c>
      <c r="G1904">
        <v>9.66</v>
      </c>
      <c r="H1904">
        <v>10.35779424</v>
      </c>
      <c r="I1904">
        <v>27</v>
      </c>
      <c r="J1904">
        <v>704</v>
      </c>
      <c r="K1904">
        <v>19.899999999999999</v>
      </c>
      <c r="L1904">
        <v>879</v>
      </c>
      <c r="M1904">
        <v>46</v>
      </c>
      <c r="N1904">
        <v>3.66</v>
      </c>
      <c r="O1904">
        <v>4</v>
      </c>
      <c r="P1904">
        <v>5.3</v>
      </c>
      <c r="Q1904">
        <v>119.743286</v>
      </c>
      <c r="R1904">
        <v>14261494</v>
      </c>
      <c r="S1904">
        <v>12.6</v>
      </c>
      <c r="T1904">
        <v>12.6</v>
      </c>
      <c r="U1904">
        <v>0.46600000000000003</v>
      </c>
      <c r="V1904">
        <v>9</v>
      </c>
      <c r="W1904" t="e">
        <f ca="1">Data_Completeness(LifeExpectancyData[[#This Row],[Life expectancy]:[Schooling]])</f>
        <v>#NAME?</v>
      </c>
    </row>
    <row r="1905" spans="1:23" x14ac:dyDescent="0.25">
      <c r="A1905" t="s">
        <v>767</v>
      </c>
      <c r="B1905">
        <v>2005</v>
      </c>
      <c r="C1905" t="s">
        <v>643</v>
      </c>
      <c r="D1905">
        <v>49.2</v>
      </c>
      <c r="E1905">
        <v>4</v>
      </c>
      <c r="F1905">
        <v>556</v>
      </c>
      <c r="G1905">
        <v>9.7100000000000009</v>
      </c>
      <c r="H1905">
        <v>6.4162527870000003</v>
      </c>
      <c r="I1905">
        <v>18</v>
      </c>
      <c r="J1905">
        <v>110927</v>
      </c>
      <c r="K1905">
        <v>19.3</v>
      </c>
      <c r="L1905">
        <v>893</v>
      </c>
      <c r="M1905">
        <v>45</v>
      </c>
      <c r="N1905">
        <v>4.1100000000000003</v>
      </c>
      <c r="O1905">
        <v>36</v>
      </c>
      <c r="P1905">
        <v>5.4</v>
      </c>
      <c r="Q1905">
        <v>87.893873799999994</v>
      </c>
      <c r="R1905">
        <v>138939478</v>
      </c>
      <c r="S1905">
        <v>12.9</v>
      </c>
      <c r="T1905">
        <v>12.9</v>
      </c>
      <c r="U1905">
        <v>0.46300000000000002</v>
      </c>
      <c r="V1905">
        <v>8.9</v>
      </c>
      <c r="W1905" t="e">
        <f ca="1">Data_Completeness(LifeExpectancyData[[#This Row],[Life expectancy]:[Schooling]])</f>
        <v>#NAME?</v>
      </c>
    </row>
    <row r="1906" spans="1:23" x14ac:dyDescent="0.25">
      <c r="A1906" t="s">
        <v>767</v>
      </c>
      <c r="B1906">
        <v>2004</v>
      </c>
      <c r="C1906" t="s">
        <v>643</v>
      </c>
      <c r="D1906">
        <v>48.5</v>
      </c>
      <c r="E1906">
        <v>47</v>
      </c>
      <c r="F1906">
        <v>563</v>
      </c>
      <c r="G1906">
        <v>9.76</v>
      </c>
      <c r="H1906">
        <v>57.225558149999998</v>
      </c>
      <c r="J1906">
        <v>31521</v>
      </c>
      <c r="K1906">
        <v>18.8</v>
      </c>
      <c r="L1906">
        <v>907</v>
      </c>
      <c r="M1906">
        <v>43</v>
      </c>
      <c r="N1906">
        <v>4.33</v>
      </c>
      <c r="O1906">
        <v>33</v>
      </c>
      <c r="P1906">
        <v>5.4</v>
      </c>
      <c r="Q1906">
        <v>648.81585199999995</v>
      </c>
      <c r="R1906">
        <v>135393616</v>
      </c>
      <c r="S1906">
        <v>13.2</v>
      </c>
      <c r="T1906">
        <v>13.2</v>
      </c>
      <c r="U1906">
        <v>0.44500000000000001</v>
      </c>
      <c r="V1906">
        <v>8.5</v>
      </c>
      <c r="W1906" t="e">
        <f ca="1">Data_Completeness(LifeExpectancyData[[#This Row],[Life expectancy]:[Schooling]])</f>
        <v>#NAME?</v>
      </c>
    </row>
    <row r="1907" spans="1:23" x14ac:dyDescent="0.25">
      <c r="A1907" t="s">
        <v>767</v>
      </c>
      <c r="B1907">
        <v>2003</v>
      </c>
      <c r="C1907" t="s">
        <v>643</v>
      </c>
      <c r="D1907">
        <v>48.1</v>
      </c>
      <c r="E1907">
        <v>41</v>
      </c>
      <c r="F1907">
        <v>567</v>
      </c>
      <c r="G1907">
        <v>9.75</v>
      </c>
      <c r="H1907">
        <v>30.195508490000002</v>
      </c>
      <c r="J1907">
        <v>141258</v>
      </c>
      <c r="K1907">
        <v>18.3</v>
      </c>
      <c r="L1907">
        <v>918</v>
      </c>
      <c r="M1907">
        <v>42</v>
      </c>
      <c r="N1907">
        <v>4.5</v>
      </c>
      <c r="O1907">
        <v>29</v>
      </c>
      <c r="P1907">
        <v>5.4</v>
      </c>
      <c r="Q1907">
        <v>512.65719000000001</v>
      </c>
      <c r="R1907">
        <v>131972533</v>
      </c>
      <c r="S1907">
        <v>13.5</v>
      </c>
      <c r="T1907">
        <v>13.6</v>
      </c>
      <c r="U1907">
        <v>0</v>
      </c>
      <c r="V1907">
        <v>8.1</v>
      </c>
      <c r="W1907" t="e">
        <f ca="1">Data_Completeness(LifeExpectancyData[[#This Row],[Life expectancy]:[Schooling]])</f>
        <v>#NAME?</v>
      </c>
    </row>
    <row r="1908" spans="1:23" x14ac:dyDescent="0.25">
      <c r="A1908" t="s">
        <v>767</v>
      </c>
      <c r="B1908">
        <v>2002</v>
      </c>
      <c r="C1908" t="s">
        <v>643</v>
      </c>
      <c r="D1908">
        <v>47.7</v>
      </c>
      <c r="E1908">
        <v>49</v>
      </c>
      <c r="F1908">
        <v>571</v>
      </c>
      <c r="G1908">
        <v>9.61</v>
      </c>
      <c r="H1908">
        <v>17.137754000000001</v>
      </c>
      <c r="J1908">
        <v>42007</v>
      </c>
      <c r="K1908">
        <v>17.8</v>
      </c>
      <c r="L1908">
        <v>928</v>
      </c>
      <c r="M1908">
        <v>4</v>
      </c>
      <c r="N1908">
        <v>2.4300000000000002</v>
      </c>
      <c r="O1908">
        <v>25</v>
      </c>
      <c r="P1908">
        <v>5.3</v>
      </c>
      <c r="Q1908">
        <v>459.45721170000002</v>
      </c>
      <c r="R1908">
        <v>12866671</v>
      </c>
      <c r="S1908">
        <v>13.8</v>
      </c>
      <c r="T1908">
        <v>13.8</v>
      </c>
      <c r="U1908">
        <v>0</v>
      </c>
      <c r="V1908">
        <v>7.7</v>
      </c>
      <c r="W1908" t="e">
        <f ca="1">Data_Completeness(LifeExpectancyData[[#This Row],[Life expectancy]:[Schooling]])</f>
        <v>#NAME?</v>
      </c>
    </row>
    <row r="1909" spans="1:23" x14ac:dyDescent="0.25">
      <c r="A1909" t="s">
        <v>767</v>
      </c>
      <c r="B1909">
        <v>2001</v>
      </c>
      <c r="C1909" t="s">
        <v>643</v>
      </c>
      <c r="D1909">
        <v>47.4</v>
      </c>
      <c r="E1909">
        <v>48</v>
      </c>
      <c r="F1909">
        <v>574</v>
      </c>
      <c r="G1909">
        <v>9.58</v>
      </c>
      <c r="H1909">
        <v>15.830985</v>
      </c>
      <c r="J1909">
        <v>168107</v>
      </c>
      <c r="K1909">
        <v>17.3</v>
      </c>
      <c r="L1909">
        <v>936</v>
      </c>
      <c r="M1909">
        <v>36</v>
      </c>
      <c r="N1909">
        <v>3.25</v>
      </c>
      <c r="O1909">
        <v>27</v>
      </c>
      <c r="P1909">
        <v>5.0999999999999996</v>
      </c>
      <c r="Q1909">
        <v>351.79966660000002</v>
      </c>
      <c r="R1909">
        <v>125463434</v>
      </c>
      <c r="S1909">
        <v>14.1</v>
      </c>
      <c r="T1909">
        <v>14.1</v>
      </c>
      <c r="U1909">
        <v>0</v>
      </c>
      <c r="V1909">
        <v>8</v>
      </c>
      <c r="W1909" t="e">
        <f ca="1">Data_Completeness(LifeExpectancyData[[#This Row],[Life expectancy]:[Schooling]])</f>
        <v>#NAME?</v>
      </c>
    </row>
    <row r="1910" spans="1:23" x14ac:dyDescent="0.25">
      <c r="A1910" t="s">
        <v>767</v>
      </c>
      <c r="B1910">
        <v>2000</v>
      </c>
      <c r="C1910" t="s">
        <v>643</v>
      </c>
      <c r="D1910">
        <v>47.1</v>
      </c>
      <c r="E1910">
        <v>45</v>
      </c>
      <c r="F1910">
        <v>576</v>
      </c>
      <c r="G1910">
        <v>9.23</v>
      </c>
      <c r="H1910">
        <v>22.481776060000001</v>
      </c>
      <c r="J1910">
        <v>212183</v>
      </c>
      <c r="K1910">
        <v>16.899999999999999</v>
      </c>
      <c r="L1910">
        <v>943</v>
      </c>
      <c r="M1910">
        <v>31</v>
      </c>
      <c r="N1910">
        <v>2.84</v>
      </c>
      <c r="O1910">
        <v>29</v>
      </c>
      <c r="P1910">
        <v>4.9000000000000004</v>
      </c>
      <c r="Q1910">
        <v>379.11932639999998</v>
      </c>
      <c r="R1910">
        <v>1223529</v>
      </c>
      <c r="S1910">
        <v>14.3</v>
      </c>
      <c r="T1910">
        <v>14.4</v>
      </c>
      <c r="U1910">
        <v>0</v>
      </c>
      <c r="V1910">
        <v>7.6</v>
      </c>
      <c r="W1910" t="e">
        <f ca="1">Data_Completeness(LifeExpectancyData[[#This Row],[Life expectancy]:[Schooling]])</f>
        <v>#NAME?</v>
      </c>
    </row>
    <row r="1911" spans="1:23" x14ac:dyDescent="0.25">
      <c r="A1911" t="s">
        <v>768</v>
      </c>
      <c r="B1911">
        <v>2013</v>
      </c>
      <c r="C1911" t="s">
        <v>643</v>
      </c>
      <c r="F1911">
        <v>0</v>
      </c>
      <c r="G1911">
        <v>0.01</v>
      </c>
      <c r="H1911">
        <v>0</v>
      </c>
      <c r="I1911">
        <v>99</v>
      </c>
      <c r="J1911">
        <v>0</v>
      </c>
      <c r="K1911">
        <v>77.3</v>
      </c>
      <c r="L1911">
        <v>0</v>
      </c>
      <c r="M1911">
        <v>99</v>
      </c>
      <c r="N1911">
        <v>7.2</v>
      </c>
      <c r="O1911">
        <v>99</v>
      </c>
      <c r="P1911">
        <v>0.1</v>
      </c>
      <c r="S1911">
        <v>0.1</v>
      </c>
      <c r="T1911">
        <v>0.1</v>
      </c>
      <c r="W1911" t="e">
        <f ca="1">Data_Completeness(LifeExpectancyData[[#This Row],[Life expectancy]:[Schooling]])</f>
        <v>#NAME?</v>
      </c>
    </row>
    <row r="1912" spans="1:23" x14ac:dyDescent="0.25">
      <c r="A1912" t="s">
        <v>769</v>
      </c>
      <c r="B1912">
        <v>2015</v>
      </c>
      <c r="C1912" t="s">
        <v>651</v>
      </c>
      <c r="D1912">
        <v>81.8</v>
      </c>
      <c r="E1912">
        <v>59</v>
      </c>
      <c r="F1912">
        <v>0</v>
      </c>
      <c r="G1912">
        <v>5.97</v>
      </c>
      <c r="H1912">
        <v>0</v>
      </c>
      <c r="J1912">
        <v>14</v>
      </c>
      <c r="K1912">
        <v>61.2</v>
      </c>
      <c r="L1912">
        <v>0</v>
      </c>
      <c r="M1912">
        <v>95</v>
      </c>
      <c r="O1912">
        <v>95</v>
      </c>
      <c r="P1912">
        <v>0.1</v>
      </c>
      <c r="Q1912">
        <v>7455.2465400000001</v>
      </c>
      <c r="R1912">
        <v>518867</v>
      </c>
      <c r="S1912">
        <v>0.8</v>
      </c>
      <c r="T1912">
        <v>0.7</v>
      </c>
      <c r="U1912">
        <v>0.94799999999999995</v>
      </c>
      <c r="V1912">
        <v>17.7</v>
      </c>
      <c r="W1912" t="e">
        <f ca="1">Data_Completeness(LifeExpectancyData[[#This Row],[Life expectancy]:[Schooling]])</f>
        <v>#NAME?</v>
      </c>
    </row>
    <row r="1913" spans="1:23" x14ac:dyDescent="0.25">
      <c r="A1913" t="s">
        <v>769</v>
      </c>
      <c r="B1913">
        <v>2014</v>
      </c>
      <c r="C1913" t="s">
        <v>651</v>
      </c>
      <c r="D1913">
        <v>81.599999999999994</v>
      </c>
      <c r="E1913">
        <v>61</v>
      </c>
      <c r="F1913">
        <v>0</v>
      </c>
      <c r="G1913">
        <v>6.06</v>
      </c>
      <c r="H1913">
        <v>177.6382878</v>
      </c>
      <c r="J1913">
        <v>3</v>
      </c>
      <c r="K1913">
        <v>6.8</v>
      </c>
      <c r="L1913">
        <v>0</v>
      </c>
      <c r="M1913">
        <v>93</v>
      </c>
      <c r="N1913">
        <v>9.7200000000000006</v>
      </c>
      <c r="O1913">
        <v>93</v>
      </c>
      <c r="P1913">
        <v>0.1</v>
      </c>
      <c r="Q1913">
        <v>975.49856</v>
      </c>
      <c r="R1913">
        <v>5137232</v>
      </c>
      <c r="S1913">
        <v>0.8</v>
      </c>
      <c r="T1913">
        <v>0.7</v>
      </c>
      <c r="U1913">
        <v>0.94499999999999995</v>
      </c>
      <c r="V1913">
        <v>17.7</v>
      </c>
      <c r="W1913" t="e">
        <f ca="1">Data_Completeness(LifeExpectancyData[[#This Row],[Life expectancy]:[Schooling]])</f>
        <v>#NAME?</v>
      </c>
    </row>
    <row r="1914" spans="1:23" x14ac:dyDescent="0.25">
      <c r="A1914" t="s">
        <v>769</v>
      </c>
      <c r="B1914">
        <v>2013</v>
      </c>
      <c r="C1914" t="s">
        <v>651</v>
      </c>
      <c r="D1914">
        <v>81.5</v>
      </c>
      <c r="E1914">
        <v>62</v>
      </c>
      <c r="F1914">
        <v>0</v>
      </c>
      <c r="G1914">
        <v>6.21</v>
      </c>
      <c r="H1914">
        <v>234.782883</v>
      </c>
      <c r="J1914">
        <v>8</v>
      </c>
      <c r="K1914">
        <v>6.3</v>
      </c>
      <c r="L1914">
        <v>0</v>
      </c>
      <c r="M1914">
        <v>94</v>
      </c>
      <c r="N1914">
        <v>9.39</v>
      </c>
      <c r="O1914">
        <v>94</v>
      </c>
      <c r="P1914">
        <v>0.1</v>
      </c>
      <c r="Q1914">
        <v>1291.4349999999999</v>
      </c>
      <c r="R1914">
        <v>579623</v>
      </c>
      <c r="S1914">
        <v>0.8</v>
      </c>
      <c r="T1914">
        <v>0.7</v>
      </c>
      <c r="U1914">
        <v>0.94199999999999995</v>
      </c>
      <c r="V1914">
        <v>17.5</v>
      </c>
      <c r="W1914" t="e">
        <f ca="1">Data_Completeness(LifeExpectancyData[[#This Row],[Life expectancy]:[Schooling]])</f>
        <v>#NAME?</v>
      </c>
    </row>
    <row r="1915" spans="1:23" x14ac:dyDescent="0.25">
      <c r="A1915" t="s">
        <v>769</v>
      </c>
      <c r="B1915">
        <v>2012</v>
      </c>
      <c r="C1915" t="s">
        <v>651</v>
      </c>
      <c r="D1915">
        <v>81.3</v>
      </c>
      <c r="E1915">
        <v>61</v>
      </c>
      <c r="F1915">
        <v>0</v>
      </c>
      <c r="G1915">
        <v>6.21</v>
      </c>
      <c r="H1915">
        <v>2094.1909599999999</v>
      </c>
      <c r="J1915">
        <v>4</v>
      </c>
      <c r="K1915">
        <v>59.8</v>
      </c>
      <c r="L1915">
        <v>0</v>
      </c>
      <c r="M1915">
        <v>95</v>
      </c>
      <c r="N1915">
        <v>9.16</v>
      </c>
      <c r="O1915">
        <v>95</v>
      </c>
      <c r="P1915">
        <v>0.1</v>
      </c>
      <c r="Q1915">
        <v>11563.727000000001</v>
      </c>
      <c r="R1915">
        <v>518573</v>
      </c>
      <c r="S1915">
        <v>0.7</v>
      </c>
      <c r="T1915">
        <v>0.7</v>
      </c>
      <c r="U1915">
        <v>0.94099999999999995</v>
      </c>
      <c r="V1915">
        <v>17.600000000000001</v>
      </c>
      <c r="W1915" t="e">
        <f ca="1">Data_Completeness(LifeExpectancyData[[#This Row],[Life expectancy]:[Schooling]])</f>
        <v>#NAME?</v>
      </c>
    </row>
    <row r="1916" spans="1:23" x14ac:dyDescent="0.25">
      <c r="A1916" t="s">
        <v>769</v>
      </c>
      <c r="B1916">
        <v>2011</v>
      </c>
      <c r="C1916" t="s">
        <v>651</v>
      </c>
      <c r="D1916">
        <v>81.099999999999994</v>
      </c>
      <c r="E1916">
        <v>67</v>
      </c>
      <c r="F1916">
        <v>0</v>
      </c>
      <c r="G1916">
        <v>6.53</v>
      </c>
      <c r="H1916">
        <v>277.35505219999999</v>
      </c>
      <c r="J1916">
        <v>39</v>
      </c>
      <c r="K1916">
        <v>59.4</v>
      </c>
      <c r="L1916">
        <v>0</v>
      </c>
      <c r="M1916">
        <v>94</v>
      </c>
      <c r="N1916">
        <v>9.14</v>
      </c>
      <c r="O1916">
        <v>94</v>
      </c>
      <c r="P1916">
        <v>0.1</v>
      </c>
      <c r="Q1916">
        <v>1574.9861000000001</v>
      </c>
      <c r="R1916">
        <v>495388</v>
      </c>
      <c r="S1916">
        <v>0.7</v>
      </c>
      <c r="T1916">
        <v>0.7</v>
      </c>
      <c r="U1916">
        <v>0.93899999999999995</v>
      </c>
      <c r="V1916">
        <v>17.600000000000001</v>
      </c>
      <c r="W1916" t="e">
        <f ca="1">Data_Completeness(LifeExpectancyData[[#This Row],[Life expectancy]:[Schooling]])</f>
        <v>#NAME?</v>
      </c>
    </row>
    <row r="1917" spans="1:23" x14ac:dyDescent="0.25">
      <c r="A1917" t="s">
        <v>769</v>
      </c>
      <c r="B1917">
        <v>2010</v>
      </c>
      <c r="C1917" t="s">
        <v>651</v>
      </c>
      <c r="D1917">
        <v>81</v>
      </c>
      <c r="E1917">
        <v>66</v>
      </c>
      <c r="F1917">
        <v>0</v>
      </c>
      <c r="G1917">
        <v>6.59</v>
      </c>
      <c r="H1917">
        <v>15268.06445</v>
      </c>
      <c r="J1917">
        <v>3</v>
      </c>
      <c r="K1917">
        <v>58.9</v>
      </c>
      <c r="L1917">
        <v>0</v>
      </c>
      <c r="M1917">
        <v>93</v>
      </c>
      <c r="N1917">
        <v>9.26</v>
      </c>
      <c r="O1917">
        <v>93</v>
      </c>
      <c r="P1917">
        <v>0.1</v>
      </c>
      <c r="Q1917">
        <v>87646.753460000007</v>
      </c>
      <c r="R1917">
        <v>4889252</v>
      </c>
      <c r="S1917">
        <v>0.7</v>
      </c>
      <c r="T1917">
        <v>0.7</v>
      </c>
      <c r="U1917">
        <v>0.93600000000000005</v>
      </c>
      <c r="V1917">
        <v>17.399999999999999</v>
      </c>
      <c r="W1917" t="e">
        <f ca="1">Data_Completeness(LifeExpectancyData[[#This Row],[Life expectancy]:[Schooling]])</f>
        <v>#NAME?</v>
      </c>
    </row>
    <row r="1918" spans="1:23" x14ac:dyDescent="0.25">
      <c r="A1918" t="s">
        <v>769</v>
      </c>
      <c r="B1918">
        <v>2009</v>
      </c>
      <c r="C1918" t="s">
        <v>651</v>
      </c>
      <c r="D1918">
        <v>89</v>
      </c>
      <c r="E1918">
        <v>67</v>
      </c>
      <c r="F1918">
        <v>0</v>
      </c>
      <c r="G1918">
        <v>6.68</v>
      </c>
      <c r="H1918">
        <v>142.3749426</v>
      </c>
      <c r="J1918">
        <v>2</v>
      </c>
      <c r="K1918">
        <v>58.5</v>
      </c>
      <c r="L1918">
        <v>0</v>
      </c>
      <c r="M1918">
        <v>94</v>
      </c>
      <c r="N1918">
        <v>9.49</v>
      </c>
      <c r="O1918">
        <v>94</v>
      </c>
      <c r="P1918">
        <v>0.1</v>
      </c>
      <c r="Q1918">
        <v>817.77680999999995</v>
      </c>
      <c r="R1918">
        <v>4828726</v>
      </c>
      <c r="S1918">
        <v>0.7</v>
      </c>
      <c r="T1918">
        <v>0.7</v>
      </c>
      <c r="U1918">
        <v>0.93600000000000005</v>
      </c>
      <c r="V1918">
        <v>17.399999999999999</v>
      </c>
      <c r="W1918" t="e">
        <f ca="1">Data_Completeness(LifeExpectancyData[[#This Row],[Life expectancy]:[Schooling]])</f>
        <v>#NAME?</v>
      </c>
    </row>
    <row r="1919" spans="1:23" x14ac:dyDescent="0.25">
      <c r="A1919" t="s">
        <v>769</v>
      </c>
      <c r="B1919">
        <v>2008</v>
      </c>
      <c r="C1919" t="s">
        <v>651</v>
      </c>
      <c r="D1919">
        <v>86</v>
      </c>
      <c r="E1919">
        <v>67</v>
      </c>
      <c r="F1919">
        <v>0</v>
      </c>
      <c r="G1919">
        <v>6.75</v>
      </c>
      <c r="H1919">
        <v>1707.130633</v>
      </c>
      <c r="J1919">
        <v>4</v>
      </c>
      <c r="K1919">
        <v>58</v>
      </c>
      <c r="L1919">
        <v>0</v>
      </c>
      <c r="M1919">
        <v>94</v>
      </c>
      <c r="N1919">
        <v>8.4</v>
      </c>
      <c r="O1919">
        <v>94</v>
      </c>
      <c r="P1919">
        <v>0.1</v>
      </c>
      <c r="Q1919">
        <v>9688.5961000000007</v>
      </c>
      <c r="R1919">
        <v>4768212</v>
      </c>
      <c r="S1919">
        <v>0.7</v>
      </c>
      <c r="T1919">
        <v>0.7</v>
      </c>
      <c r="U1919">
        <v>0.93600000000000005</v>
      </c>
      <c r="V1919">
        <v>17.600000000000001</v>
      </c>
      <c r="W1919" t="e">
        <f ca="1">Data_Completeness(LifeExpectancyData[[#This Row],[Life expectancy]:[Schooling]])</f>
        <v>#NAME?</v>
      </c>
    </row>
    <row r="1920" spans="1:23" x14ac:dyDescent="0.25">
      <c r="A1920" t="s">
        <v>769</v>
      </c>
      <c r="B1920">
        <v>2007</v>
      </c>
      <c r="C1920" t="s">
        <v>651</v>
      </c>
      <c r="D1920">
        <v>85</v>
      </c>
      <c r="E1920">
        <v>67</v>
      </c>
      <c r="F1920">
        <v>0</v>
      </c>
      <c r="G1920">
        <v>6.6</v>
      </c>
      <c r="H1920">
        <v>14829.41215</v>
      </c>
      <c r="J1920">
        <v>0</v>
      </c>
      <c r="K1920">
        <v>57.5</v>
      </c>
      <c r="L1920">
        <v>0</v>
      </c>
      <c r="M1920">
        <v>93</v>
      </c>
      <c r="N1920">
        <v>8.58</v>
      </c>
      <c r="O1920">
        <v>93</v>
      </c>
      <c r="P1920">
        <v>0.1</v>
      </c>
      <c r="Q1920">
        <v>85128.657590000003</v>
      </c>
      <c r="R1920">
        <v>479153</v>
      </c>
      <c r="S1920">
        <v>0.7</v>
      </c>
      <c r="T1920">
        <v>0.7</v>
      </c>
      <c r="U1920">
        <v>0.93400000000000005</v>
      </c>
      <c r="V1920">
        <v>17.600000000000001</v>
      </c>
      <c r="W1920" t="e">
        <f ca="1">Data_Completeness(LifeExpectancyData[[#This Row],[Life expectancy]:[Schooling]])</f>
        <v>#NAME?</v>
      </c>
    </row>
    <row r="1921" spans="1:23" x14ac:dyDescent="0.25">
      <c r="A1921" t="s">
        <v>769</v>
      </c>
      <c r="B1921">
        <v>2006</v>
      </c>
      <c r="C1921" t="s">
        <v>651</v>
      </c>
      <c r="D1921">
        <v>84</v>
      </c>
      <c r="E1921">
        <v>7</v>
      </c>
      <c r="F1921">
        <v>0</v>
      </c>
      <c r="G1921">
        <v>6.47</v>
      </c>
      <c r="H1921">
        <v>12829.254080000001</v>
      </c>
      <c r="J1921">
        <v>0</v>
      </c>
      <c r="K1921">
        <v>57</v>
      </c>
      <c r="L1921">
        <v>0</v>
      </c>
      <c r="M1921">
        <v>94</v>
      </c>
      <c r="N1921">
        <v>8.43</v>
      </c>
      <c r="O1921">
        <v>94</v>
      </c>
      <c r="P1921">
        <v>0.1</v>
      </c>
      <c r="Q1921">
        <v>74114.697150000007</v>
      </c>
      <c r="R1921">
        <v>466677</v>
      </c>
      <c r="S1921">
        <v>0.8</v>
      </c>
      <c r="T1921">
        <v>0.7</v>
      </c>
      <c r="U1921">
        <v>0.93100000000000005</v>
      </c>
      <c r="V1921">
        <v>17.5</v>
      </c>
      <c r="W1921" t="e">
        <f ca="1">Data_Completeness(LifeExpectancyData[[#This Row],[Life expectancy]:[Schooling]])</f>
        <v>#NAME?</v>
      </c>
    </row>
    <row r="1922" spans="1:23" x14ac:dyDescent="0.25">
      <c r="A1922" t="s">
        <v>769</v>
      </c>
      <c r="B1922">
        <v>2005</v>
      </c>
      <c r="C1922" t="s">
        <v>651</v>
      </c>
      <c r="D1922">
        <v>81</v>
      </c>
      <c r="E1922">
        <v>73</v>
      </c>
      <c r="F1922">
        <v>0</v>
      </c>
      <c r="G1922">
        <v>6.37</v>
      </c>
      <c r="H1922">
        <v>11792.53465</v>
      </c>
      <c r="J1922">
        <v>0</v>
      </c>
      <c r="K1922">
        <v>56.5</v>
      </c>
      <c r="L1922">
        <v>0</v>
      </c>
      <c r="M1922">
        <v>91</v>
      </c>
      <c r="N1922">
        <v>8.89</v>
      </c>
      <c r="O1922">
        <v>91</v>
      </c>
      <c r="P1922">
        <v>0.1</v>
      </c>
      <c r="Q1922">
        <v>66775.394400000005</v>
      </c>
      <c r="R1922">
        <v>4623291</v>
      </c>
      <c r="S1922">
        <v>0.8</v>
      </c>
      <c r="T1922">
        <v>0.7</v>
      </c>
      <c r="U1922">
        <v>0.92900000000000005</v>
      </c>
      <c r="V1922">
        <v>17.600000000000001</v>
      </c>
      <c r="W1922" t="e">
        <f ca="1">Data_Completeness(LifeExpectancyData[[#This Row],[Life expectancy]:[Schooling]])</f>
        <v>#NAME?</v>
      </c>
    </row>
    <row r="1923" spans="1:23" x14ac:dyDescent="0.25">
      <c r="A1923" t="s">
        <v>769</v>
      </c>
      <c r="B1923">
        <v>2004</v>
      </c>
      <c r="C1923" t="s">
        <v>651</v>
      </c>
      <c r="D1923">
        <v>79.8</v>
      </c>
      <c r="E1923">
        <v>77</v>
      </c>
      <c r="F1923">
        <v>0</v>
      </c>
      <c r="G1923">
        <v>6.22</v>
      </c>
      <c r="H1923">
        <v>1009.825011</v>
      </c>
      <c r="J1923">
        <v>7</v>
      </c>
      <c r="K1923">
        <v>55.9</v>
      </c>
      <c r="L1923">
        <v>0</v>
      </c>
      <c r="M1923">
        <v>92</v>
      </c>
      <c r="N1923">
        <v>9.44</v>
      </c>
      <c r="O1923">
        <v>92</v>
      </c>
      <c r="P1923">
        <v>0.1</v>
      </c>
      <c r="Q1923">
        <v>5757.2691599999998</v>
      </c>
      <c r="R1923">
        <v>459191</v>
      </c>
      <c r="S1923">
        <v>0.8</v>
      </c>
      <c r="T1923">
        <v>0.7</v>
      </c>
      <c r="U1923">
        <v>0.92400000000000004</v>
      </c>
      <c r="V1923">
        <v>17.5</v>
      </c>
      <c r="W1923" t="e">
        <f ca="1">Data_Completeness(LifeExpectancyData[[#This Row],[Life expectancy]:[Schooling]])</f>
        <v>#NAME?</v>
      </c>
    </row>
    <row r="1924" spans="1:23" x14ac:dyDescent="0.25">
      <c r="A1924" t="s">
        <v>769</v>
      </c>
      <c r="B1924">
        <v>2003</v>
      </c>
      <c r="C1924" t="s">
        <v>651</v>
      </c>
      <c r="D1924">
        <v>79.400000000000006</v>
      </c>
      <c r="E1924">
        <v>78</v>
      </c>
      <c r="F1924">
        <v>0</v>
      </c>
      <c r="G1924">
        <v>6.04</v>
      </c>
      <c r="H1924">
        <v>880.7380617</v>
      </c>
      <c r="J1924">
        <v>8</v>
      </c>
      <c r="K1924">
        <v>55.3</v>
      </c>
      <c r="L1924">
        <v>0</v>
      </c>
      <c r="M1924">
        <v>92</v>
      </c>
      <c r="N1924">
        <v>9.85</v>
      </c>
      <c r="O1924">
        <v>92</v>
      </c>
      <c r="P1924">
        <v>0.1</v>
      </c>
      <c r="Q1924">
        <v>5111.65445</v>
      </c>
      <c r="R1924">
        <v>4564855</v>
      </c>
      <c r="S1924">
        <v>0.8</v>
      </c>
      <c r="T1924">
        <v>0.7</v>
      </c>
      <c r="U1924">
        <v>0.91800000000000004</v>
      </c>
      <c r="V1924">
        <v>17.100000000000001</v>
      </c>
      <c r="W1924" t="e">
        <f ca="1">Data_Completeness(LifeExpectancyData[[#This Row],[Life expectancy]:[Schooling]])</f>
        <v>#NAME?</v>
      </c>
    </row>
    <row r="1925" spans="1:23" x14ac:dyDescent="0.25">
      <c r="A1925" t="s">
        <v>769</v>
      </c>
      <c r="B1925">
        <v>2002</v>
      </c>
      <c r="C1925" t="s">
        <v>651</v>
      </c>
      <c r="D1925">
        <v>78.900000000000006</v>
      </c>
      <c r="E1925">
        <v>81</v>
      </c>
      <c r="F1925">
        <v>0</v>
      </c>
      <c r="G1925">
        <v>5.89</v>
      </c>
      <c r="H1925">
        <v>749.6823382</v>
      </c>
      <c r="J1925">
        <v>5</v>
      </c>
      <c r="K1925">
        <v>54.6</v>
      </c>
      <c r="L1925">
        <v>0</v>
      </c>
      <c r="M1925">
        <v>93</v>
      </c>
      <c r="N1925">
        <v>9.6199999999999992</v>
      </c>
      <c r="O1925">
        <v>93</v>
      </c>
      <c r="P1925">
        <v>0.1</v>
      </c>
      <c r="Q1925">
        <v>4361.1538</v>
      </c>
      <c r="R1925">
        <v>4538159</v>
      </c>
      <c r="S1925">
        <v>0.8</v>
      </c>
      <c r="T1925">
        <v>0.7</v>
      </c>
      <c r="U1925">
        <v>0.91600000000000004</v>
      </c>
      <c r="V1925">
        <v>17.100000000000001</v>
      </c>
      <c r="W1925" t="e">
        <f ca="1">Data_Completeness(LifeExpectancyData[[#This Row],[Life expectancy]:[Schooling]])</f>
        <v>#NAME?</v>
      </c>
    </row>
    <row r="1926" spans="1:23" x14ac:dyDescent="0.25">
      <c r="A1926" t="s">
        <v>769</v>
      </c>
      <c r="B1926">
        <v>2001</v>
      </c>
      <c r="C1926" t="s">
        <v>651</v>
      </c>
      <c r="D1926">
        <v>78.8</v>
      </c>
      <c r="E1926">
        <v>82</v>
      </c>
      <c r="F1926">
        <v>0</v>
      </c>
      <c r="G1926">
        <v>5.49</v>
      </c>
      <c r="H1926">
        <v>6356.8272820000002</v>
      </c>
      <c r="J1926">
        <v>4</v>
      </c>
      <c r="K1926">
        <v>54</v>
      </c>
      <c r="L1926">
        <v>0</v>
      </c>
      <c r="M1926">
        <v>91</v>
      </c>
      <c r="N1926">
        <v>8.65</v>
      </c>
      <c r="O1926">
        <v>91</v>
      </c>
      <c r="P1926">
        <v>0.1</v>
      </c>
      <c r="Q1926">
        <v>38549.589339999999</v>
      </c>
      <c r="R1926">
        <v>4513751</v>
      </c>
      <c r="S1926">
        <v>0.8</v>
      </c>
      <c r="T1926">
        <v>0.7</v>
      </c>
      <c r="U1926">
        <v>0.91700000000000004</v>
      </c>
      <c r="V1926">
        <v>17.5</v>
      </c>
      <c r="W1926" t="e">
        <f ca="1">Data_Completeness(LifeExpectancyData[[#This Row],[Life expectancy]:[Schooling]])</f>
        <v>#NAME?</v>
      </c>
    </row>
    <row r="1927" spans="1:23" x14ac:dyDescent="0.25">
      <c r="A1927" t="s">
        <v>769</v>
      </c>
      <c r="B1927">
        <v>2000</v>
      </c>
      <c r="C1927" t="s">
        <v>651</v>
      </c>
      <c r="D1927">
        <v>78.5</v>
      </c>
      <c r="E1927">
        <v>85</v>
      </c>
      <c r="F1927">
        <v>0</v>
      </c>
      <c r="G1927">
        <v>5.67</v>
      </c>
      <c r="H1927">
        <v>6191.2119080000002</v>
      </c>
      <c r="J1927">
        <v>0</v>
      </c>
      <c r="K1927">
        <v>53.3</v>
      </c>
      <c r="L1927">
        <v>0</v>
      </c>
      <c r="M1927">
        <v>91</v>
      </c>
      <c r="N1927">
        <v>8.27</v>
      </c>
      <c r="O1927">
        <v>9</v>
      </c>
      <c r="P1927">
        <v>0.1</v>
      </c>
      <c r="Q1927">
        <v>38146.715389999998</v>
      </c>
      <c r="R1927">
        <v>449967</v>
      </c>
      <c r="S1927">
        <v>0.8</v>
      </c>
      <c r="T1927">
        <v>0.7</v>
      </c>
      <c r="U1927">
        <v>0.91100000000000003</v>
      </c>
      <c r="V1927">
        <v>17.100000000000001</v>
      </c>
      <c r="W1927" t="e">
        <f ca="1">Data_Completeness(LifeExpectancyData[[#This Row],[Life expectancy]:[Schooling]])</f>
        <v>#NAME?</v>
      </c>
    </row>
    <row r="1928" spans="1:23" x14ac:dyDescent="0.25">
      <c r="A1928" t="s">
        <v>770</v>
      </c>
      <c r="B1928">
        <v>2015</v>
      </c>
      <c r="C1928" t="s">
        <v>643</v>
      </c>
      <c r="D1928">
        <v>76.599999999999994</v>
      </c>
      <c r="E1928">
        <v>99</v>
      </c>
      <c r="F1928">
        <v>1</v>
      </c>
      <c r="H1928">
        <v>0</v>
      </c>
      <c r="I1928">
        <v>99</v>
      </c>
      <c r="J1928">
        <v>0</v>
      </c>
      <c r="K1928">
        <v>54.6</v>
      </c>
      <c r="L1928">
        <v>1</v>
      </c>
      <c r="M1928">
        <v>99</v>
      </c>
      <c r="O1928">
        <v>99</v>
      </c>
      <c r="P1928">
        <v>0.1</v>
      </c>
      <c r="Q1928">
        <v>16627.36433</v>
      </c>
      <c r="S1928">
        <v>7.1</v>
      </c>
      <c r="T1928">
        <v>6.9</v>
      </c>
      <c r="U1928">
        <v>0.79500000000000004</v>
      </c>
      <c r="V1928">
        <v>13.7</v>
      </c>
      <c r="W1928" t="e">
        <f ca="1">Data_Completeness(LifeExpectancyData[[#This Row],[Life expectancy]:[Schooling]])</f>
        <v>#NAME?</v>
      </c>
    </row>
    <row r="1929" spans="1:23" x14ac:dyDescent="0.25">
      <c r="A1929" t="s">
        <v>770</v>
      </c>
      <c r="B1929">
        <v>2014</v>
      </c>
      <c r="C1929" t="s">
        <v>643</v>
      </c>
      <c r="D1929">
        <v>76.400000000000006</v>
      </c>
      <c r="E1929">
        <v>11</v>
      </c>
      <c r="F1929">
        <v>1</v>
      </c>
      <c r="G1929">
        <v>0.4</v>
      </c>
      <c r="H1929">
        <v>166.19137280000001</v>
      </c>
      <c r="I1929">
        <v>99</v>
      </c>
      <c r="J1929">
        <v>0</v>
      </c>
      <c r="K1929">
        <v>53.5</v>
      </c>
      <c r="L1929">
        <v>1</v>
      </c>
      <c r="M1929">
        <v>99</v>
      </c>
      <c r="N1929">
        <v>3.55</v>
      </c>
      <c r="O1929">
        <v>99</v>
      </c>
      <c r="P1929">
        <v>0.1</v>
      </c>
      <c r="Q1929">
        <v>2458.45226</v>
      </c>
      <c r="S1929">
        <v>7.1</v>
      </c>
      <c r="T1929">
        <v>6.9</v>
      </c>
      <c r="U1929">
        <v>0.79600000000000004</v>
      </c>
      <c r="V1929">
        <v>13.7</v>
      </c>
      <c r="W1929" t="e">
        <f ca="1">Data_Completeness(LifeExpectancyData[[#This Row],[Life expectancy]:[Schooling]])</f>
        <v>#NAME?</v>
      </c>
    </row>
    <row r="1930" spans="1:23" x14ac:dyDescent="0.25">
      <c r="A1930" t="s">
        <v>770</v>
      </c>
      <c r="B1930">
        <v>2013</v>
      </c>
      <c r="C1930" t="s">
        <v>643</v>
      </c>
      <c r="D1930">
        <v>76.2</v>
      </c>
      <c r="E1930">
        <v>12</v>
      </c>
      <c r="F1930">
        <v>1</v>
      </c>
      <c r="G1930">
        <v>0.46</v>
      </c>
      <c r="H1930">
        <v>1154.8934730000001</v>
      </c>
      <c r="I1930">
        <v>98</v>
      </c>
      <c r="J1930">
        <v>0</v>
      </c>
      <c r="K1930">
        <v>52.8</v>
      </c>
      <c r="L1930">
        <v>1</v>
      </c>
      <c r="M1930">
        <v>99</v>
      </c>
      <c r="N1930">
        <v>2.76</v>
      </c>
      <c r="O1930">
        <v>98</v>
      </c>
      <c r="P1930">
        <v>0.1</v>
      </c>
      <c r="Q1930">
        <v>21268.756399999998</v>
      </c>
      <c r="S1930">
        <v>7</v>
      </c>
      <c r="T1930">
        <v>6.8</v>
      </c>
      <c r="U1930">
        <v>0.79600000000000004</v>
      </c>
      <c r="V1930">
        <v>13.7</v>
      </c>
      <c r="W1930" t="e">
        <f ca="1">Data_Completeness(LifeExpectancyData[[#This Row],[Life expectancy]:[Schooling]])</f>
        <v>#NAME?</v>
      </c>
    </row>
    <row r="1931" spans="1:23" x14ac:dyDescent="0.25">
      <c r="A1931" t="s">
        <v>770</v>
      </c>
      <c r="B1931">
        <v>2012</v>
      </c>
      <c r="C1931" t="s">
        <v>643</v>
      </c>
      <c r="D1931">
        <v>76</v>
      </c>
      <c r="E1931">
        <v>14</v>
      </c>
      <c r="F1931">
        <v>1</v>
      </c>
      <c r="G1931">
        <v>0.51</v>
      </c>
      <c r="H1931">
        <v>1055.835493</v>
      </c>
      <c r="I1931">
        <v>98</v>
      </c>
      <c r="J1931">
        <v>13</v>
      </c>
      <c r="K1931">
        <v>52.3</v>
      </c>
      <c r="L1931">
        <v>1</v>
      </c>
      <c r="M1931">
        <v>99</v>
      </c>
      <c r="N1931">
        <v>2.52</v>
      </c>
      <c r="O1931">
        <v>98</v>
      </c>
      <c r="P1931">
        <v>0.1</v>
      </c>
      <c r="Q1931">
        <v>22134.916000000001</v>
      </c>
      <c r="S1931">
        <v>7</v>
      </c>
      <c r="T1931">
        <v>6.8</v>
      </c>
      <c r="U1931">
        <v>0.79700000000000004</v>
      </c>
      <c r="V1931">
        <v>13.7</v>
      </c>
      <c r="W1931" t="e">
        <f ca="1">Data_Completeness(LifeExpectancyData[[#This Row],[Life expectancy]:[Schooling]])</f>
        <v>#NAME?</v>
      </c>
    </row>
    <row r="1932" spans="1:23" x14ac:dyDescent="0.25">
      <c r="A1932" t="s">
        <v>770</v>
      </c>
      <c r="B1932">
        <v>2011</v>
      </c>
      <c r="C1932" t="s">
        <v>643</v>
      </c>
      <c r="D1932">
        <v>75.8</v>
      </c>
      <c r="E1932">
        <v>15</v>
      </c>
      <c r="F1932">
        <v>1</v>
      </c>
      <c r="G1932">
        <v>0.54</v>
      </c>
      <c r="H1932">
        <v>158.27708000000001</v>
      </c>
      <c r="I1932">
        <v>99</v>
      </c>
      <c r="J1932">
        <v>5</v>
      </c>
      <c r="K1932">
        <v>52</v>
      </c>
      <c r="L1932">
        <v>1</v>
      </c>
      <c r="M1932">
        <v>99</v>
      </c>
      <c r="N1932">
        <v>2.4900000000000002</v>
      </c>
      <c r="O1932">
        <v>99</v>
      </c>
      <c r="P1932">
        <v>0.1</v>
      </c>
      <c r="Q1932">
        <v>2986.36</v>
      </c>
      <c r="S1932">
        <v>6.9</v>
      </c>
      <c r="T1932">
        <v>6.8</v>
      </c>
      <c r="U1932">
        <v>0.79700000000000004</v>
      </c>
      <c r="V1932">
        <v>13.6</v>
      </c>
      <c r="W1932" t="e">
        <f ca="1">Data_Completeness(LifeExpectancyData[[#This Row],[Life expectancy]:[Schooling]])</f>
        <v>#NAME?</v>
      </c>
    </row>
    <row r="1933" spans="1:23" x14ac:dyDescent="0.25">
      <c r="A1933" t="s">
        <v>770</v>
      </c>
      <c r="B1933">
        <v>2010</v>
      </c>
      <c r="C1933" t="s">
        <v>643</v>
      </c>
      <c r="D1933">
        <v>75.599999999999994</v>
      </c>
      <c r="E1933">
        <v>16</v>
      </c>
      <c r="F1933">
        <v>1</v>
      </c>
      <c r="G1933">
        <v>0.56000000000000005</v>
      </c>
      <c r="H1933">
        <v>129.2260751</v>
      </c>
      <c r="I1933">
        <v>99</v>
      </c>
      <c r="J1933">
        <v>3</v>
      </c>
      <c r="K1933">
        <v>51.8</v>
      </c>
      <c r="L1933">
        <v>1</v>
      </c>
      <c r="M1933">
        <v>99</v>
      </c>
      <c r="N1933">
        <v>2.74</v>
      </c>
      <c r="O1933">
        <v>99</v>
      </c>
      <c r="P1933">
        <v>0.1</v>
      </c>
      <c r="Q1933">
        <v>1928.74739</v>
      </c>
      <c r="S1933">
        <v>6.9</v>
      </c>
      <c r="T1933">
        <v>6.8</v>
      </c>
      <c r="U1933">
        <v>0.79700000000000004</v>
      </c>
      <c r="V1933">
        <v>13.5</v>
      </c>
      <c r="W1933" t="e">
        <f ca="1">Data_Completeness(LifeExpectancyData[[#This Row],[Life expectancy]:[Schooling]])</f>
        <v>#NAME?</v>
      </c>
    </row>
    <row r="1934" spans="1:23" x14ac:dyDescent="0.25">
      <c r="A1934" t="s">
        <v>770</v>
      </c>
      <c r="B1934">
        <v>2009</v>
      </c>
      <c r="C1934" t="s">
        <v>643</v>
      </c>
      <c r="D1934">
        <v>75.400000000000006</v>
      </c>
      <c r="E1934">
        <v>18</v>
      </c>
      <c r="F1934">
        <v>1</v>
      </c>
      <c r="G1934">
        <v>0.56000000000000005</v>
      </c>
      <c r="H1934">
        <v>1040.6294620000001</v>
      </c>
      <c r="I1934">
        <v>98</v>
      </c>
      <c r="J1934">
        <v>19</v>
      </c>
      <c r="K1934">
        <v>51.5</v>
      </c>
      <c r="L1934">
        <v>1</v>
      </c>
      <c r="M1934">
        <v>96</v>
      </c>
      <c r="N1934">
        <v>2.83</v>
      </c>
      <c r="O1934">
        <v>98</v>
      </c>
      <c r="P1934">
        <v>0.1</v>
      </c>
      <c r="Q1934">
        <v>16784.346160000001</v>
      </c>
      <c r="S1934">
        <v>6.9</v>
      </c>
      <c r="T1934">
        <v>6.8</v>
      </c>
      <c r="U1934">
        <v>0.78200000000000003</v>
      </c>
      <c r="V1934">
        <v>12.4</v>
      </c>
      <c r="W1934" t="e">
        <f ca="1">Data_Completeness(LifeExpectancyData[[#This Row],[Life expectancy]:[Schooling]])</f>
        <v>#NAME?</v>
      </c>
    </row>
    <row r="1935" spans="1:23" x14ac:dyDescent="0.25">
      <c r="A1935" t="s">
        <v>770</v>
      </c>
      <c r="B1935">
        <v>2008</v>
      </c>
      <c r="C1935" t="s">
        <v>643</v>
      </c>
      <c r="D1935">
        <v>75.2</v>
      </c>
      <c r="E1935">
        <v>19</v>
      </c>
      <c r="F1935">
        <v>1</v>
      </c>
      <c r="G1935">
        <v>0.56999999999999995</v>
      </c>
      <c r="H1935">
        <v>123.0966298</v>
      </c>
      <c r="I1935">
        <v>99</v>
      </c>
      <c r="J1935">
        <v>18</v>
      </c>
      <c r="K1935">
        <v>51.1</v>
      </c>
      <c r="L1935">
        <v>1</v>
      </c>
      <c r="M1935">
        <v>97</v>
      </c>
      <c r="N1935">
        <v>2.1</v>
      </c>
      <c r="O1935">
        <v>99</v>
      </c>
      <c r="P1935">
        <v>0.1</v>
      </c>
      <c r="Q1935">
        <v>2275.3535999999999</v>
      </c>
      <c r="S1935">
        <v>6.9</v>
      </c>
      <c r="T1935">
        <v>6.8</v>
      </c>
      <c r="U1935">
        <v>0.76500000000000001</v>
      </c>
      <c r="V1935">
        <v>11.9</v>
      </c>
      <c r="W1935" t="e">
        <f ca="1">Data_Completeness(LifeExpectancyData[[#This Row],[Life expectancy]:[Schooling]])</f>
        <v>#NAME?</v>
      </c>
    </row>
    <row r="1936" spans="1:23" x14ac:dyDescent="0.25">
      <c r="A1936" t="s">
        <v>770</v>
      </c>
      <c r="B1936">
        <v>2007</v>
      </c>
      <c r="C1936" t="s">
        <v>643</v>
      </c>
      <c r="D1936">
        <v>74.900000000000006</v>
      </c>
      <c r="E1936">
        <v>113</v>
      </c>
      <c r="F1936">
        <v>1</v>
      </c>
      <c r="G1936">
        <v>0.56999999999999995</v>
      </c>
      <c r="H1936">
        <v>88.450380109999998</v>
      </c>
      <c r="I1936">
        <v>99</v>
      </c>
      <c r="J1936">
        <v>24</v>
      </c>
      <c r="K1936">
        <v>5.6</v>
      </c>
      <c r="L1936">
        <v>1</v>
      </c>
      <c r="M1936">
        <v>97</v>
      </c>
      <c r="N1936">
        <v>2.4300000000000002</v>
      </c>
      <c r="O1936">
        <v>99</v>
      </c>
      <c r="P1936">
        <v>0.1</v>
      </c>
      <c r="Q1936">
        <v>1585.1322600000001</v>
      </c>
      <c r="S1936">
        <v>7</v>
      </c>
      <c r="T1936">
        <v>6.8</v>
      </c>
      <c r="U1936">
        <v>0.753</v>
      </c>
      <c r="V1936">
        <v>11.5</v>
      </c>
      <c r="W1936" t="e">
        <f ca="1">Data_Completeness(LifeExpectancyData[[#This Row],[Life expectancy]:[Schooling]])</f>
        <v>#NAME?</v>
      </c>
    </row>
    <row r="1937" spans="1:23" x14ac:dyDescent="0.25">
      <c r="A1937" t="s">
        <v>770</v>
      </c>
      <c r="B1937">
        <v>2006</v>
      </c>
      <c r="C1937" t="s">
        <v>643</v>
      </c>
      <c r="D1937">
        <v>74.7</v>
      </c>
      <c r="E1937">
        <v>115</v>
      </c>
      <c r="F1937">
        <v>1</v>
      </c>
      <c r="G1937">
        <v>0.57999999999999996</v>
      </c>
      <c r="H1937">
        <v>78.511409999999998</v>
      </c>
      <c r="I1937">
        <v>99</v>
      </c>
      <c r="J1937">
        <v>13</v>
      </c>
      <c r="K1937">
        <v>5.0999999999999996</v>
      </c>
      <c r="L1937">
        <v>1</v>
      </c>
      <c r="M1937">
        <v>98</v>
      </c>
      <c r="N1937">
        <v>2.31</v>
      </c>
      <c r="O1937">
        <v>98</v>
      </c>
      <c r="P1937">
        <v>0.1</v>
      </c>
      <c r="Q1937">
        <v>1448.55</v>
      </c>
      <c r="S1937">
        <v>7</v>
      </c>
      <c r="T1937">
        <v>6.8</v>
      </c>
      <c r="U1937">
        <v>0.748</v>
      </c>
      <c r="V1937">
        <v>11.6</v>
      </c>
      <c r="W1937" t="e">
        <f ca="1">Data_Completeness(LifeExpectancyData[[#This Row],[Life expectancy]:[Schooling]])</f>
        <v>#NAME?</v>
      </c>
    </row>
    <row r="1938" spans="1:23" x14ac:dyDescent="0.25">
      <c r="A1938" t="s">
        <v>770</v>
      </c>
      <c r="B1938">
        <v>2005</v>
      </c>
      <c r="C1938" t="s">
        <v>643</v>
      </c>
      <c r="D1938">
        <v>74.3</v>
      </c>
      <c r="E1938">
        <v>118</v>
      </c>
      <c r="F1938">
        <v>1</v>
      </c>
      <c r="G1938">
        <v>0.63</v>
      </c>
      <c r="H1938">
        <v>854.01157579999995</v>
      </c>
      <c r="I1938">
        <v>99</v>
      </c>
      <c r="J1938">
        <v>25</v>
      </c>
      <c r="K1938">
        <v>49.5</v>
      </c>
      <c r="L1938">
        <v>1</v>
      </c>
      <c r="M1938">
        <v>99</v>
      </c>
      <c r="N1938">
        <v>2.59</v>
      </c>
      <c r="O1938">
        <v>99</v>
      </c>
      <c r="P1938">
        <v>0.1</v>
      </c>
      <c r="Q1938">
        <v>12376.979359999999</v>
      </c>
      <c r="S1938">
        <v>7</v>
      </c>
      <c r="T1938">
        <v>6.8</v>
      </c>
      <c r="U1938">
        <v>0.74199999999999999</v>
      </c>
      <c r="V1938">
        <v>11.5</v>
      </c>
      <c r="W1938" t="e">
        <f ca="1">Data_Completeness(LifeExpectancyData[[#This Row],[Life expectancy]:[Schooling]])</f>
        <v>#NAME?</v>
      </c>
    </row>
    <row r="1939" spans="1:23" x14ac:dyDescent="0.25">
      <c r="A1939" t="s">
        <v>770</v>
      </c>
      <c r="B1939">
        <v>2004</v>
      </c>
      <c r="C1939" t="s">
        <v>643</v>
      </c>
      <c r="D1939">
        <v>74</v>
      </c>
      <c r="E1939">
        <v>122</v>
      </c>
      <c r="F1939">
        <v>1</v>
      </c>
      <c r="G1939">
        <v>0.61</v>
      </c>
      <c r="H1939">
        <v>70.467624860000001</v>
      </c>
      <c r="I1939">
        <v>99</v>
      </c>
      <c r="J1939">
        <v>18</v>
      </c>
      <c r="K1939">
        <v>48.9</v>
      </c>
      <c r="L1939">
        <v>1</v>
      </c>
      <c r="M1939">
        <v>99</v>
      </c>
      <c r="N1939">
        <v>2.98</v>
      </c>
      <c r="O1939">
        <v>99</v>
      </c>
      <c r="P1939">
        <v>0.1</v>
      </c>
      <c r="Q1939">
        <v>1129.2888600000001</v>
      </c>
      <c r="S1939">
        <v>7.1</v>
      </c>
      <c r="T1939">
        <v>6.8</v>
      </c>
      <c r="U1939">
        <v>0.73399999999999999</v>
      </c>
      <c r="V1939">
        <v>11.5</v>
      </c>
      <c r="W1939" t="e">
        <f ca="1">Data_Completeness(LifeExpectancyData[[#This Row],[Life expectancy]:[Schooling]])</f>
        <v>#NAME?</v>
      </c>
    </row>
    <row r="1940" spans="1:23" x14ac:dyDescent="0.25">
      <c r="A1940" t="s">
        <v>770</v>
      </c>
      <c r="B1940">
        <v>2003</v>
      </c>
      <c r="C1940" t="s">
        <v>643</v>
      </c>
      <c r="D1940">
        <v>73.599999999999994</v>
      </c>
      <c r="E1940">
        <v>127</v>
      </c>
      <c r="F1940">
        <v>1</v>
      </c>
      <c r="G1940">
        <v>0.56000000000000005</v>
      </c>
      <c r="H1940">
        <v>65.656313019999999</v>
      </c>
      <c r="I1940">
        <v>99</v>
      </c>
      <c r="J1940">
        <v>1</v>
      </c>
      <c r="K1940">
        <v>48.1</v>
      </c>
      <c r="L1940">
        <v>1</v>
      </c>
      <c r="M1940">
        <v>99</v>
      </c>
      <c r="N1940">
        <v>3.17</v>
      </c>
      <c r="O1940">
        <v>99</v>
      </c>
      <c r="P1940">
        <v>0.1</v>
      </c>
      <c r="Q1940">
        <v>969.81259999999997</v>
      </c>
      <c r="S1940">
        <v>7.1</v>
      </c>
      <c r="T1940">
        <v>6.8</v>
      </c>
      <c r="U1940">
        <v>0.72499999999999998</v>
      </c>
      <c r="V1940">
        <v>11.2</v>
      </c>
      <c r="W1940" t="e">
        <f ca="1">Data_Completeness(LifeExpectancyData[[#This Row],[Life expectancy]:[Schooling]])</f>
        <v>#NAME?</v>
      </c>
    </row>
    <row r="1941" spans="1:23" x14ac:dyDescent="0.25">
      <c r="A1941" t="s">
        <v>770</v>
      </c>
      <c r="B1941">
        <v>2002</v>
      </c>
      <c r="C1941" t="s">
        <v>643</v>
      </c>
      <c r="D1941">
        <v>73.3</v>
      </c>
      <c r="E1941">
        <v>13</v>
      </c>
      <c r="F1941">
        <v>1</v>
      </c>
      <c r="G1941">
        <v>0.54</v>
      </c>
      <c r="H1941">
        <v>585.91709449999996</v>
      </c>
      <c r="I1941">
        <v>99</v>
      </c>
      <c r="J1941">
        <v>5</v>
      </c>
      <c r="K1941">
        <v>47.3</v>
      </c>
      <c r="L1941">
        <v>1</v>
      </c>
      <c r="M1941">
        <v>99</v>
      </c>
      <c r="N1941">
        <v>3.18</v>
      </c>
      <c r="O1941">
        <v>99</v>
      </c>
      <c r="P1941">
        <v>0.1</v>
      </c>
      <c r="Q1941">
        <v>8629.1177399999997</v>
      </c>
      <c r="S1941">
        <v>7.1</v>
      </c>
      <c r="T1941">
        <v>6.8</v>
      </c>
      <c r="U1941">
        <v>0.71599999999999997</v>
      </c>
      <c r="V1941">
        <v>11</v>
      </c>
      <c r="W1941" t="e">
        <f ca="1">Data_Completeness(LifeExpectancyData[[#This Row],[Life expectancy]:[Schooling]])</f>
        <v>#NAME?</v>
      </c>
    </row>
    <row r="1942" spans="1:23" x14ac:dyDescent="0.25">
      <c r="A1942" t="s">
        <v>770</v>
      </c>
      <c r="B1942">
        <v>2001</v>
      </c>
      <c r="C1942" t="s">
        <v>643</v>
      </c>
      <c r="D1942">
        <v>72.900000000000006</v>
      </c>
      <c r="E1942">
        <v>134</v>
      </c>
      <c r="F1942">
        <v>1</v>
      </c>
      <c r="G1942">
        <v>0.55000000000000004</v>
      </c>
      <c r="H1942">
        <v>564.54256629999998</v>
      </c>
      <c r="I1942">
        <v>99</v>
      </c>
      <c r="J1942">
        <v>15</v>
      </c>
      <c r="K1942">
        <v>46.5</v>
      </c>
      <c r="L1942">
        <v>1</v>
      </c>
      <c r="M1942">
        <v>99</v>
      </c>
      <c r="N1942">
        <v>3.8</v>
      </c>
      <c r="O1942">
        <v>99</v>
      </c>
      <c r="P1942">
        <v>0.1</v>
      </c>
      <c r="Q1942">
        <v>8476.6151100000006</v>
      </c>
      <c r="S1942">
        <v>7.1</v>
      </c>
      <c r="T1942">
        <v>6.9</v>
      </c>
      <c r="U1942">
        <v>0.70499999999999996</v>
      </c>
      <c r="V1942">
        <v>10.7</v>
      </c>
      <c r="W1942" t="e">
        <f ca="1">Data_Completeness(LifeExpectancyData[[#This Row],[Life expectancy]:[Schooling]])</f>
        <v>#NAME?</v>
      </c>
    </row>
    <row r="1943" spans="1:23" x14ac:dyDescent="0.25">
      <c r="A1943" t="s">
        <v>770</v>
      </c>
      <c r="B1943">
        <v>2000</v>
      </c>
      <c r="C1943" t="s">
        <v>643</v>
      </c>
      <c r="D1943">
        <v>72.599999999999994</v>
      </c>
      <c r="E1943">
        <v>138</v>
      </c>
      <c r="F1943">
        <v>1</v>
      </c>
      <c r="G1943">
        <v>0.38</v>
      </c>
      <c r="H1943">
        <v>62.866575079999997</v>
      </c>
      <c r="I1943">
        <v>99</v>
      </c>
      <c r="J1943">
        <v>15</v>
      </c>
      <c r="K1943">
        <v>45.9</v>
      </c>
      <c r="L1943">
        <v>1</v>
      </c>
      <c r="M1943">
        <v>99</v>
      </c>
      <c r="N1943">
        <v>3.7</v>
      </c>
      <c r="O1943">
        <v>99</v>
      </c>
      <c r="P1943">
        <v>0.1</v>
      </c>
      <c r="Q1943">
        <v>861.18596000000002</v>
      </c>
      <c r="S1943">
        <v>7.2</v>
      </c>
      <c r="T1943">
        <v>6.9</v>
      </c>
      <c r="U1943">
        <v>0</v>
      </c>
      <c r="V1943">
        <v>10.4</v>
      </c>
      <c r="W1943" t="e">
        <f ca="1">Data_Completeness(LifeExpectancyData[[#This Row],[Life expectancy]:[Schooling]])</f>
        <v>#NAME?</v>
      </c>
    </row>
    <row r="1944" spans="1:23" x14ac:dyDescent="0.25">
      <c r="A1944" t="s">
        <v>771</v>
      </c>
      <c r="B1944">
        <v>2015</v>
      </c>
      <c r="C1944" t="s">
        <v>643</v>
      </c>
      <c r="D1944">
        <v>66.400000000000006</v>
      </c>
      <c r="E1944">
        <v>161</v>
      </c>
      <c r="F1944">
        <v>352</v>
      </c>
      <c r="H1944">
        <v>0</v>
      </c>
      <c r="I1944">
        <v>72</v>
      </c>
      <c r="J1944">
        <v>386</v>
      </c>
      <c r="K1944">
        <v>25.4</v>
      </c>
      <c r="L1944">
        <v>433</v>
      </c>
      <c r="M1944">
        <v>72</v>
      </c>
      <c r="O1944">
        <v>72</v>
      </c>
      <c r="P1944">
        <v>0.1</v>
      </c>
      <c r="Q1944">
        <v>1431.2448649999999</v>
      </c>
      <c r="R1944">
        <v>18938513</v>
      </c>
      <c r="S1944">
        <v>19.2</v>
      </c>
      <c r="T1944">
        <v>19.600000000000001</v>
      </c>
      <c r="U1944">
        <v>0.54800000000000004</v>
      </c>
      <c r="V1944">
        <v>8.1</v>
      </c>
      <c r="W1944" t="e">
        <f ca="1">Data_Completeness(LifeExpectancyData[[#This Row],[Life expectancy]:[Schooling]])</f>
        <v>#NAME?</v>
      </c>
    </row>
    <row r="1945" spans="1:23" x14ac:dyDescent="0.25">
      <c r="A1945" t="s">
        <v>771</v>
      </c>
      <c r="B1945">
        <v>2014</v>
      </c>
      <c r="C1945" t="s">
        <v>643</v>
      </c>
      <c r="D1945">
        <v>66.2</v>
      </c>
      <c r="E1945">
        <v>162</v>
      </c>
      <c r="F1945">
        <v>359</v>
      </c>
      <c r="G1945">
        <v>0.01</v>
      </c>
      <c r="H1945">
        <v>62.293610919999999</v>
      </c>
      <c r="I1945">
        <v>72</v>
      </c>
      <c r="J1945">
        <v>1370</v>
      </c>
      <c r="K1945">
        <v>24.7</v>
      </c>
      <c r="L1945">
        <v>442</v>
      </c>
      <c r="M1945">
        <v>72</v>
      </c>
      <c r="N1945">
        <v>2.61</v>
      </c>
      <c r="O1945">
        <v>72</v>
      </c>
      <c r="P1945">
        <v>0.1</v>
      </c>
      <c r="Q1945">
        <v>1316.98966</v>
      </c>
      <c r="R1945">
        <v>185546257</v>
      </c>
      <c r="S1945">
        <v>19.399999999999999</v>
      </c>
      <c r="T1945">
        <v>19.8</v>
      </c>
      <c r="U1945">
        <v>0.54200000000000004</v>
      </c>
      <c r="V1945">
        <v>7.8</v>
      </c>
      <c r="W1945" t="e">
        <f ca="1">Data_Completeness(LifeExpectancyData[[#This Row],[Life expectancy]:[Schooling]])</f>
        <v>#NAME?</v>
      </c>
    </row>
    <row r="1946" spans="1:23" x14ac:dyDescent="0.25">
      <c r="A1946" t="s">
        <v>771</v>
      </c>
      <c r="B1946">
        <v>2013</v>
      </c>
      <c r="C1946" t="s">
        <v>643</v>
      </c>
      <c r="D1946">
        <v>66</v>
      </c>
      <c r="E1946">
        <v>163</v>
      </c>
      <c r="F1946">
        <v>365</v>
      </c>
      <c r="G1946">
        <v>0.04</v>
      </c>
      <c r="H1946">
        <v>60.186488150000002</v>
      </c>
      <c r="I1946">
        <v>72</v>
      </c>
      <c r="J1946">
        <v>8749</v>
      </c>
      <c r="K1946">
        <v>23.9</v>
      </c>
      <c r="L1946">
        <v>450</v>
      </c>
      <c r="M1946">
        <v>72</v>
      </c>
      <c r="N1946">
        <v>2.7</v>
      </c>
      <c r="O1946">
        <v>72</v>
      </c>
      <c r="P1946">
        <v>0.1</v>
      </c>
      <c r="Q1946">
        <v>1272.4416100000001</v>
      </c>
      <c r="R1946">
        <v>181712595</v>
      </c>
      <c r="S1946">
        <v>19.600000000000001</v>
      </c>
      <c r="T1946">
        <v>2</v>
      </c>
      <c r="U1946">
        <v>0.53800000000000003</v>
      </c>
      <c r="V1946">
        <v>7.7</v>
      </c>
      <c r="W1946" t="e">
        <f ca="1">Data_Completeness(LifeExpectancyData[[#This Row],[Life expectancy]:[Schooling]])</f>
        <v>#NAME?</v>
      </c>
    </row>
    <row r="1947" spans="1:23" x14ac:dyDescent="0.25">
      <c r="A1947" t="s">
        <v>771</v>
      </c>
      <c r="B1947">
        <v>2012</v>
      </c>
      <c r="C1947" t="s">
        <v>643</v>
      </c>
      <c r="D1947">
        <v>65.7</v>
      </c>
      <c r="E1947">
        <v>165</v>
      </c>
      <c r="F1947">
        <v>369</v>
      </c>
      <c r="G1947">
        <v>0.04</v>
      </c>
      <c r="H1947">
        <v>59.65900139</v>
      </c>
      <c r="I1947">
        <v>72</v>
      </c>
      <c r="J1947">
        <v>8046</v>
      </c>
      <c r="K1947">
        <v>23.2</v>
      </c>
      <c r="L1947">
        <v>456</v>
      </c>
      <c r="M1947">
        <v>72</v>
      </c>
      <c r="N1947">
        <v>2.76</v>
      </c>
      <c r="O1947">
        <v>72</v>
      </c>
      <c r="P1947">
        <v>0.1</v>
      </c>
      <c r="Q1947">
        <v>1261.2896699999999</v>
      </c>
      <c r="R1947">
        <v>177911533</v>
      </c>
      <c r="S1947">
        <v>19.8</v>
      </c>
      <c r="T1947">
        <v>2.2000000000000002</v>
      </c>
      <c r="U1947">
        <v>0.52900000000000003</v>
      </c>
      <c r="V1947">
        <v>7.6</v>
      </c>
      <c r="W1947" t="e">
        <f ca="1">Data_Completeness(LifeExpectancyData[[#This Row],[Life expectancy]:[Schooling]])</f>
        <v>#NAME?</v>
      </c>
    </row>
    <row r="1948" spans="1:23" x14ac:dyDescent="0.25">
      <c r="A1948" t="s">
        <v>771</v>
      </c>
      <c r="B1948">
        <v>2011</v>
      </c>
      <c r="C1948" t="s">
        <v>643</v>
      </c>
      <c r="D1948">
        <v>65.5</v>
      </c>
      <c r="E1948">
        <v>167</v>
      </c>
      <c r="F1948">
        <v>371</v>
      </c>
      <c r="G1948">
        <v>0.04</v>
      </c>
      <c r="H1948">
        <v>57.877362820000002</v>
      </c>
      <c r="I1948">
        <v>74</v>
      </c>
      <c r="J1948">
        <v>4386</v>
      </c>
      <c r="K1948">
        <v>22.5</v>
      </c>
      <c r="L1948">
        <v>459</v>
      </c>
      <c r="M1948">
        <v>75</v>
      </c>
      <c r="N1948">
        <v>3.1</v>
      </c>
      <c r="O1948">
        <v>74</v>
      </c>
      <c r="P1948">
        <v>0.1</v>
      </c>
      <c r="Q1948">
        <v>1226.215314</v>
      </c>
      <c r="R1948">
        <v>174184265</v>
      </c>
      <c r="S1948">
        <v>2</v>
      </c>
      <c r="T1948">
        <v>2.4</v>
      </c>
      <c r="U1948">
        <v>0.52500000000000002</v>
      </c>
      <c r="V1948">
        <v>7.5</v>
      </c>
      <c r="W1948" t="e">
        <f ca="1">Data_Completeness(LifeExpectancyData[[#This Row],[Life expectancy]:[Schooling]])</f>
        <v>#NAME?</v>
      </c>
    </row>
    <row r="1949" spans="1:23" x14ac:dyDescent="0.25">
      <c r="A1949" t="s">
        <v>771</v>
      </c>
      <c r="B1949">
        <v>2010</v>
      </c>
      <c r="C1949" t="s">
        <v>643</v>
      </c>
      <c r="D1949">
        <v>65.099999999999994</v>
      </c>
      <c r="E1949">
        <v>172</v>
      </c>
      <c r="F1949">
        <v>372</v>
      </c>
      <c r="G1949">
        <v>0.04</v>
      </c>
      <c r="H1949">
        <v>0.66751505</v>
      </c>
      <c r="I1949">
        <v>82</v>
      </c>
      <c r="J1949">
        <v>4321</v>
      </c>
      <c r="K1949">
        <v>21.9</v>
      </c>
      <c r="L1949">
        <v>461</v>
      </c>
      <c r="M1949">
        <v>82</v>
      </c>
      <c r="N1949">
        <v>3.2</v>
      </c>
      <c r="O1949">
        <v>82</v>
      </c>
      <c r="P1949">
        <v>0.1</v>
      </c>
      <c r="Q1949">
        <v>14.142268</v>
      </c>
      <c r="R1949">
        <v>1756182</v>
      </c>
      <c r="S1949">
        <v>2.2000000000000002</v>
      </c>
      <c r="T1949">
        <v>2.7</v>
      </c>
      <c r="U1949">
        <v>0.52100000000000002</v>
      </c>
      <c r="V1949">
        <v>7.5</v>
      </c>
      <c r="W1949" t="e">
        <f ca="1">Data_Completeness(LifeExpectancyData[[#This Row],[Life expectancy]:[Schooling]])</f>
        <v>#NAME?</v>
      </c>
    </row>
    <row r="1950" spans="1:23" x14ac:dyDescent="0.25">
      <c r="A1950" t="s">
        <v>771</v>
      </c>
      <c r="B1950">
        <v>2009</v>
      </c>
      <c r="C1950" t="s">
        <v>643</v>
      </c>
      <c r="D1950">
        <v>64.8</v>
      </c>
      <c r="E1950">
        <v>175</v>
      </c>
      <c r="F1950">
        <v>371</v>
      </c>
      <c r="G1950">
        <v>0.03</v>
      </c>
      <c r="H1950">
        <v>0.69721558100000003</v>
      </c>
      <c r="I1950">
        <v>78</v>
      </c>
      <c r="J1950">
        <v>863</v>
      </c>
      <c r="K1950">
        <v>21.3</v>
      </c>
      <c r="L1950">
        <v>460</v>
      </c>
      <c r="M1950">
        <v>7</v>
      </c>
      <c r="N1950">
        <v>2.94</v>
      </c>
      <c r="O1950">
        <v>71</v>
      </c>
      <c r="P1950">
        <v>0.1</v>
      </c>
      <c r="Q1950">
        <v>16.639990000000001</v>
      </c>
      <c r="R1950">
        <v>1674958</v>
      </c>
      <c r="S1950">
        <v>2.5</v>
      </c>
      <c r="T1950">
        <v>2.9</v>
      </c>
      <c r="U1950">
        <v>0.51400000000000001</v>
      </c>
      <c r="V1950">
        <v>7.3</v>
      </c>
      <c r="W1950" t="e">
        <f ca="1">Data_Completeness(LifeExpectancyData[[#This Row],[Life expectancy]:[Schooling]])</f>
        <v>#NAME?</v>
      </c>
    </row>
    <row r="1951" spans="1:23" x14ac:dyDescent="0.25">
      <c r="A1951" t="s">
        <v>771</v>
      </c>
      <c r="B1951">
        <v>2008</v>
      </c>
      <c r="C1951" t="s">
        <v>643</v>
      </c>
      <c r="D1951">
        <v>64.599999999999994</v>
      </c>
      <c r="E1951">
        <v>177</v>
      </c>
      <c r="F1951">
        <v>369</v>
      </c>
      <c r="G1951">
        <v>0.03</v>
      </c>
      <c r="H1951">
        <v>5.4471336079999997</v>
      </c>
      <c r="I1951">
        <v>65</v>
      </c>
      <c r="J1951">
        <v>1129</v>
      </c>
      <c r="K1951">
        <v>2.6</v>
      </c>
      <c r="L1951">
        <v>460</v>
      </c>
      <c r="M1951">
        <v>7</v>
      </c>
      <c r="N1951">
        <v>3.26</v>
      </c>
      <c r="O1951">
        <v>62</v>
      </c>
      <c r="P1951">
        <v>0.1</v>
      </c>
      <c r="Q1951">
        <v>139.31288000000001</v>
      </c>
      <c r="R1951">
        <v>16364463</v>
      </c>
      <c r="S1951">
        <v>2.7</v>
      </c>
      <c r="T1951">
        <v>21.1</v>
      </c>
      <c r="U1951">
        <v>0.51300000000000001</v>
      </c>
      <c r="V1951">
        <v>7.3</v>
      </c>
      <c r="W1951" t="e">
        <f ca="1">Data_Completeness(LifeExpectancyData[[#This Row],[Life expectancy]:[Schooling]])</f>
        <v>#NAME?</v>
      </c>
    </row>
    <row r="1952" spans="1:23" x14ac:dyDescent="0.25">
      <c r="A1952" t="s">
        <v>771</v>
      </c>
      <c r="B1952">
        <v>2007</v>
      </c>
      <c r="C1952" t="s">
        <v>643</v>
      </c>
      <c r="D1952">
        <v>64.400000000000006</v>
      </c>
      <c r="E1952">
        <v>178</v>
      </c>
      <c r="F1952">
        <v>367</v>
      </c>
      <c r="G1952">
        <v>0.03</v>
      </c>
      <c r="H1952">
        <v>3.9127445170000001</v>
      </c>
      <c r="I1952">
        <v>75</v>
      </c>
      <c r="J1952">
        <v>2801</v>
      </c>
      <c r="K1952">
        <v>2.1</v>
      </c>
      <c r="L1952">
        <v>459</v>
      </c>
      <c r="M1952">
        <v>75</v>
      </c>
      <c r="N1952">
        <v>3.35</v>
      </c>
      <c r="O1952">
        <v>75</v>
      </c>
      <c r="P1952">
        <v>0.1</v>
      </c>
      <c r="Q1952">
        <v>95.432793099999998</v>
      </c>
      <c r="R1952">
        <v>16332974</v>
      </c>
      <c r="S1952">
        <v>2.8</v>
      </c>
      <c r="T1952">
        <v>21.3</v>
      </c>
      <c r="U1952">
        <v>0.505</v>
      </c>
      <c r="V1952">
        <v>6.7</v>
      </c>
      <c r="W1952" t="e">
        <f ca="1">Data_Completeness(LifeExpectancyData[[#This Row],[Life expectancy]:[Schooling]])</f>
        <v>#NAME?</v>
      </c>
    </row>
    <row r="1953" spans="1:23" x14ac:dyDescent="0.25">
      <c r="A1953" t="s">
        <v>771</v>
      </c>
      <c r="B1953">
        <v>2006</v>
      </c>
      <c r="C1953" t="s">
        <v>643</v>
      </c>
      <c r="D1953">
        <v>64.2</v>
      </c>
      <c r="E1953">
        <v>179</v>
      </c>
      <c r="F1953">
        <v>365</v>
      </c>
      <c r="G1953">
        <v>0.03</v>
      </c>
      <c r="H1953">
        <v>40.368299989999997</v>
      </c>
      <c r="I1953">
        <v>78</v>
      </c>
      <c r="J1953">
        <v>7641</v>
      </c>
      <c r="K1953">
        <v>19.5</v>
      </c>
      <c r="L1953">
        <v>458</v>
      </c>
      <c r="M1953">
        <v>77</v>
      </c>
      <c r="N1953">
        <v>3.4</v>
      </c>
      <c r="O1953">
        <v>78</v>
      </c>
      <c r="P1953">
        <v>0.1</v>
      </c>
      <c r="Q1953">
        <v>873.77272700000003</v>
      </c>
      <c r="R1953">
        <v>15793993</v>
      </c>
      <c r="S1953">
        <v>21</v>
      </c>
      <c r="T1953">
        <v>21.5</v>
      </c>
      <c r="U1953">
        <v>0.501</v>
      </c>
      <c r="V1953">
        <v>6.5</v>
      </c>
      <c r="W1953" t="e">
        <f ca="1">Data_Completeness(LifeExpectancyData[[#This Row],[Life expectancy]:[Schooling]])</f>
        <v>#NAME?</v>
      </c>
    </row>
    <row r="1954" spans="1:23" x14ac:dyDescent="0.25">
      <c r="A1954" t="s">
        <v>771</v>
      </c>
      <c r="B1954">
        <v>2005</v>
      </c>
      <c r="C1954" t="s">
        <v>643</v>
      </c>
      <c r="D1954">
        <v>62.9</v>
      </c>
      <c r="E1954">
        <v>2</v>
      </c>
      <c r="F1954">
        <v>364</v>
      </c>
      <c r="G1954">
        <v>0.04</v>
      </c>
      <c r="H1954">
        <v>30.59320769</v>
      </c>
      <c r="I1954">
        <v>7</v>
      </c>
      <c r="J1954">
        <v>2981</v>
      </c>
      <c r="K1954">
        <v>18.899999999999999</v>
      </c>
      <c r="L1954">
        <v>459</v>
      </c>
      <c r="M1954">
        <v>78</v>
      </c>
      <c r="N1954">
        <v>2.91</v>
      </c>
      <c r="O1954">
        <v>77</v>
      </c>
      <c r="P1954">
        <v>0.1</v>
      </c>
      <c r="Q1954">
        <v>711.46994629999995</v>
      </c>
      <c r="R1954">
        <v>15399667</v>
      </c>
      <c r="S1954">
        <v>21.2</v>
      </c>
      <c r="T1954">
        <v>21.7</v>
      </c>
      <c r="U1954">
        <v>0.48699999999999999</v>
      </c>
      <c r="V1954">
        <v>6.1</v>
      </c>
      <c r="W1954" t="e">
        <f ca="1">Data_Completeness(LifeExpectancyData[[#This Row],[Life expectancy]:[Schooling]])</f>
        <v>#NAME?</v>
      </c>
    </row>
    <row r="1955" spans="1:23" x14ac:dyDescent="0.25">
      <c r="A1955" t="s">
        <v>771</v>
      </c>
      <c r="B1955">
        <v>2004</v>
      </c>
      <c r="C1955" t="s">
        <v>643</v>
      </c>
      <c r="D1955">
        <v>63.7</v>
      </c>
      <c r="E1955">
        <v>183</v>
      </c>
      <c r="F1955">
        <v>364</v>
      </c>
      <c r="G1955">
        <v>0.01</v>
      </c>
      <c r="H1955">
        <v>28.983231190000001</v>
      </c>
      <c r="I1955">
        <v>65</v>
      </c>
      <c r="J1955">
        <v>4248</v>
      </c>
      <c r="K1955">
        <v>18.399999999999999</v>
      </c>
      <c r="L1955">
        <v>461</v>
      </c>
      <c r="M1955">
        <v>65</v>
      </c>
      <c r="N1955">
        <v>2.56</v>
      </c>
      <c r="O1955">
        <v>65</v>
      </c>
      <c r="P1955">
        <v>0.1</v>
      </c>
      <c r="Q1955">
        <v>649.84823300000005</v>
      </c>
      <c r="R1955">
        <v>15783</v>
      </c>
      <c r="S1955">
        <v>21.4</v>
      </c>
      <c r="T1955">
        <v>21.8</v>
      </c>
      <c r="U1955">
        <v>0.47399999999999998</v>
      </c>
      <c r="V1955">
        <v>5.6</v>
      </c>
      <c r="W1955" t="e">
        <f ca="1">Data_Completeness(LifeExpectancyData[[#This Row],[Life expectancy]:[Schooling]])</f>
        <v>#NAME?</v>
      </c>
    </row>
    <row r="1956" spans="1:23" x14ac:dyDescent="0.25">
      <c r="A1956" t="s">
        <v>771</v>
      </c>
      <c r="B1956">
        <v>2003</v>
      </c>
      <c r="C1956" t="s">
        <v>643</v>
      </c>
      <c r="D1956">
        <v>63.5</v>
      </c>
      <c r="E1956">
        <v>185</v>
      </c>
      <c r="F1956">
        <v>366</v>
      </c>
      <c r="G1956">
        <v>0.01</v>
      </c>
      <c r="H1956">
        <v>24.23455671</v>
      </c>
      <c r="I1956">
        <v>63</v>
      </c>
      <c r="J1956">
        <v>4740</v>
      </c>
      <c r="K1956">
        <v>17.899999999999999</v>
      </c>
      <c r="L1956">
        <v>466</v>
      </c>
      <c r="M1956">
        <v>69</v>
      </c>
      <c r="N1956">
        <v>2.61</v>
      </c>
      <c r="O1956">
        <v>67</v>
      </c>
      <c r="P1956">
        <v>0.1</v>
      </c>
      <c r="Q1956">
        <v>563.59434199999998</v>
      </c>
      <c r="R1956">
        <v>1477341</v>
      </c>
      <c r="S1956">
        <v>21.6</v>
      </c>
      <c r="T1956">
        <v>22</v>
      </c>
      <c r="U1956">
        <v>0.46500000000000002</v>
      </c>
      <c r="V1956">
        <v>5.6</v>
      </c>
      <c r="W1956" t="e">
        <f ca="1">Data_Completeness(LifeExpectancyData[[#This Row],[Life expectancy]:[Schooling]])</f>
        <v>#NAME?</v>
      </c>
    </row>
    <row r="1957" spans="1:23" x14ac:dyDescent="0.25">
      <c r="A1957" t="s">
        <v>771</v>
      </c>
      <c r="B1957">
        <v>2002</v>
      </c>
      <c r="C1957" t="s">
        <v>643</v>
      </c>
      <c r="D1957">
        <v>63.2</v>
      </c>
      <c r="E1957">
        <v>187</v>
      </c>
      <c r="F1957">
        <v>371</v>
      </c>
      <c r="G1957">
        <v>0.01</v>
      </c>
      <c r="H1957">
        <v>22.39387584</v>
      </c>
      <c r="J1957">
        <v>3903</v>
      </c>
      <c r="K1957">
        <v>17.399999999999999</v>
      </c>
      <c r="L1957">
        <v>474</v>
      </c>
      <c r="M1957">
        <v>71</v>
      </c>
      <c r="N1957">
        <v>2.76</v>
      </c>
      <c r="O1957">
        <v>68</v>
      </c>
      <c r="P1957">
        <v>0.1</v>
      </c>
      <c r="Q1957">
        <v>499.86329999999998</v>
      </c>
      <c r="R1957">
        <v>144654143</v>
      </c>
      <c r="S1957">
        <v>21.8</v>
      </c>
      <c r="T1957">
        <v>22.2</v>
      </c>
      <c r="U1957">
        <v>0.45700000000000002</v>
      </c>
      <c r="V1957">
        <v>5.5</v>
      </c>
      <c r="W1957" t="e">
        <f ca="1">Data_Completeness(LifeExpectancyData[[#This Row],[Life expectancy]:[Schooling]])</f>
        <v>#NAME?</v>
      </c>
    </row>
    <row r="1958" spans="1:23" x14ac:dyDescent="0.25">
      <c r="A1958" t="s">
        <v>771</v>
      </c>
      <c r="B1958">
        <v>2001</v>
      </c>
      <c r="C1958" t="s">
        <v>643</v>
      </c>
      <c r="D1958">
        <v>63</v>
      </c>
      <c r="E1958">
        <v>189</v>
      </c>
      <c r="F1958">
        <v>377</v>
      </c>
      <c r="G1958">
        <v>0.01</v>
      </c>
      <c r="H1958">
        <v>1.7666630969999999</v>
      </c>
      <c r="J1958">
        <v>3849</v>
      </c>
      <c r="K1958">
        <v>16.899999999999999</v>
      </c>
      <c r="L1958">
        <v>483</v>
      </c>
      <c r="M1958">
        <v>68</v>
      </c>
      <c r="N1958">
        <v>2.61</v>
      </c>
      <c r="O1958">
        <v>65</v>
      </c>
      <c r="P1958">
        <v>0.1</v>
      </c>
      <c r="Q1958">
        <v>51.656815700000003</v>
      </c>
      <c r="R1958">
        <v>14161437</v>
      </c>
      <c r="S1958">
        <v>22</v>
      </c>
      <c r="T1958">
        <v>22.4</v>
      </c>
      <c r="U1958">
        <v>0.45</v>
      </c>
      <c r="V1958">
        <v>5.4</v>
      </c>
      <c r="W1958" t="e">
        <f ca="1">Data_Completeness(LifeExpectancyData[[#This Row],[Life expectancy]:[Schooling]])</f>
        <v>#NAME?</v>
      </c>
    </row>
    <row r="1959" spans="1:23" x14ac:dyDescent="0.25">
      <c r="A1959" t="s">
        <v>771</v>
      </c>
      <c r="B1959">
        <v>2000</v>
      </c>
      <c r="C1959" t="s">
        <v>643</v>
      </c>
      <c r="D1959">
        <v>62.8</v>
      </c>
      <c r="E1959">
        <v>19</v>
      </c>
      <c r="F1959">
        <v>385</v>
      </c>
      <c r="G1959">
        <v>0.02</v>
      </c>
      <c r="H1959">
        <v>18.845343119999999</v>
      </c>
      <c r="J1959">
        <v>2064</v>
      </c>
      <c r="K1959">
        <v>16.399999999999999</v>
      </c>
      <c r="L1959">
        <v>495</v>
      </c>
      <c r="M1959">
        <v>65</v>
      </c>
      <c r="N1959">
        <v>2.79</v>
      </c>
      <c r="O1959">
        <v>62</v>
      </c>
      <c r="P1959">
        <v>0.1</v>
      </c>
      <c r="Q1959">
        <v>533.86241140000004</v>
      </c>
      <c r="R1959">
        <v>138523285</v>
      </c>
      <c r="S1959">
        <v>22.2</v>
      </c>
      <c r="T1959">
        <v>22.6</v>
      </c>
      <c r="U1959">
        <v>0.44500000000000001</v>
      </c>
      <c r="V1959">
        <v>5.3</v>
      </c>
      <c r="W1959" t="e">
        <f ca="1">Data_Completeness(LifeExpectancyData[[#This Row],[Life expectancy]:[Schooling]])</f>
        <v>#NAME?</v>
      </c>
    </row>
    <row r="1960" spans="1:23" x14ac:dyDescent="0.25">
      <c r="A1960" t="s">
        <v>772</v>
      </c>
      <c r="B1960">
        <v>2013</v>
      </c>
      <c r="C1960" t="s">
        <v>643</v>
      </c>
      <c r="F1960">
        <v>0</v>
      </c>
      <c r="H1960">
        <v>344.69063080000001</v>
      </c>
      <c r="I1960">
        <v>99</v>
      </c>
      <c r="J1960">
        <v>0</v>
      </c>
      <c r="K1960">
        <v>83.3</v>
      </c>
      <c r="L1960">
        <v>0</v>
      </c>
      <c r="M1960">
        <v>99</v>
      </c>
      <c r="N1960">
        <v>9.27</v>
      </c>
      <c r="O1960">
        <v>99</v>
      </c>
      <c r="P1960">
        <v>0.1</v>
      </c>
      <c r="Q1960">
        <v>1932.12237</v>
      </c>
      <c r="R1960">
        <v>292</v>
      </c>
      <c r="S1960">
        <v>0.1</v>
      </c>
      <c r="T1960">
        <v>0.1</v>
      </c>
      <c r="U1960">
        <v>0.77900000000000003</v>
      </c>
      <c r="V1960">
        <v>14.2</v>
      </c>
      <c r="W1960" t="e">
        <f ca="1">Data_Completeness(LifeExpectancyData[[#This Row],[Life expectancy]:[Schooling]])</f>
        <v>#NAME?</v>
      </c>
    </row>
    <row r="1961" spans="1:23" x14ac:dyDescent="0.25">
      <c r="A1961" t="s">
        <v>773</v>
      </c>
      <c r="B1961">
        <v>2015</v>
      </c>
      <c r="C1961" t="s">
        <v>643</v>
      </c>
      <c r="D1961">
        <v>77.8</v>
      </c>
      <c r="E1961">
        <v>118</v>
      </c>
      <c r="F1961">
        <v>1</v>
      </c>
      <c r="H1961">
        <v>0</v>
      </c>
      <c r="I1961">
        <v>73</v>
      </c>
      <c r="J1961">
        <v>0</v>
      </c>
      <c r="K1961">
        <v>57.8</v>
      </c>
      <c r="L1961">
        <v>1</v>
      </c>
      <c r="M1961">
        <v>72</v>
      </c>
      <c r="O1961">
        <v>73</v>
      </c>
      <c r="P1961">
        <v>0.1</v>
      </c>
      <c r="Q1961">
        <v>13134.4367</v>
      </c>
      <c r="R1961">
        <v>3969249</v>
      </c>
      <c r="S1961">
        <v>1.9</v>
      </c>
      <c r="T1961">
        <v>1.8</v>
      </c>
      <c r="U1961">
        <v>0.78500000000000003</v>
      </c>
      <c r="V1961">
        <v>13</v>
      </c>
      <c r="W1961" t="e">
        <f ca="1">Data_Completeness(LifeExpectancyData[[#This Row],[Life expectancy]:[Schooling]])</f>
        <v>#NAME?</v>
      </c>
    </row>
    <row r="1962" spans="1:23" x14ac:dyDescent="0.25">
      <c r="A1962" t="s">
        <v>773</v>
      </c>
      <c r="B1962">
        <v>2014</v>
      </c>
      <c r="C1962" t="s">
        <v>643</v>
      </c>
      <c r="D1962">
        <v>77.599999999999994</v>
      </c>
      <c r="E1962">
        <v>119</v>
      </c>
      <c r="F1962">
        <v>1</v>
      </c>
      <c r="G1962">
        <v>6.74</v>
      </c>
      <c r="H1962">
        <v>1842.463782</v>
      </c>
      <c r="I1962">
        <v>8</v>
      </c>
      <c r="J1962">
        <v>0</v>
      </c>
      <c r="K1962">
        <v>57.1</v>
      </c>
      <c r="L1962">
        <v>1</v>
      </c>
      <c r="M1962">
        <v>8</v>
      </c>
      <c r="N1962">
        <v>8.3000000000000007</v>
      </c>
      <c r="O1962">
        <v>8</v>
      </c>
      <c r="P1962">
        <v>0.1</v>
      </c>
      <c r="Q1962">
        <v>12593.7374</v>
      </c>
      <c r="R1962">
        <v>393986</v>
      </c>
      <c r="S1962">
        <v>1.9</v>
      </c>
      <c r="T1962">
        <v>1.8</v>
      </c>
      <c r="U1962">
        <v>0.78</v>
      </c>
      <c r="V1962">
        <v>13</v>
      </c>
      <c r="W1962" t="e">
        <f ca="1">Data_Completeness(LifeExpectancyData[[#This Row],[Life expectancy]:[Schooling]])</f>
        <v>#NAME?</v>
      </c>
    </row>
    <row r="1963" spans="1:23" x14ac:dyDescent="0.25">
      <c r="A1963" t="s">
        <v>773</v>
      </c>
      <c r="B1963">
        <v>2013</v>
      </c>
      <c r="C1963" t="s">
        <v>643</v>
      </c>
      <c r="D1963">
        <v>77.5</v>
      </c>
      <c r="E1963">
        <v>118</v>
      </c>
      <c r="F1963">
        <v>1</v>
      </c>
      <c r="G1963">
        <v>6.89</v>
      </c>
      <c r="H1963">
        <v>1694.467075</v>
      </c>
      <c r="I1963">
        <v>8</v>
      </c>
      <c r="J1963">
        <v>0</v>
      </c>
      <c r="K1963">
        <v>56.3</v>
      </c>
      <c r="L1963">
        <v>1</v>
      </c>
      <c r="M1963">
        <v>81</v>
      </c>
      <c r="N1963">
        <v>8.9</v>
      </c>
      <c r="O1963">
        <v>8</v>
      </c>
      <c r="P1963">
        <v>0.1</v>
      </c>
      <c r="Q1963">
        <v>11685.97983</v>
      </c>
      <c r="R1963">
        <v>3838462</v>
      </c>
      <c r="S1963">
        <v>1.9</v>
      </c>
      <c r="T1963">
        <v>1.9</v>
      </c>
      <c r="U1963">
        <v>0.77300000000000002</v>
      </c>
      <c r="V1963">
        <v>12.9</v>
      </c>
      <c r="W1963" t="e">
        <f ca="1">Data_Completeness(LifeExpectancyData[[#This Row],[Life expectancy]:[Schooling]])</f>
        <v>#NAME?</v>
      </c>
    </row>
    <row r="1964" spans="1:23" x14ac:dyDescent="0.25">
      <c r="A1964" t="s">
        <v>773</v>
      </c>
      <c r="B1964">
        <v>2012</v>
      </c>
      <c r="C1964" t="s">
        <v>643</v>
      </c>
      <c r="D1964">
        <v>77.2</v>
      </c>
      <c r="E1964">
        <v>12</v>
      </c>
      <c r="F1964">
        <v>1</v>
      </c>
      <c r="G1964">
        <v>6.95</v>
      </c>
      <c r="H1964">
        <v>201.74906279999999</v>
      </c>
      <c r="I1964">
        <v>85</v>
      </c>
      <c r="J1964">
        <v>0</v>
      </c>
      <c r="K1964">
        <v>55.6</v>
      </c>
      <c r="L1964">
        <v>1</v>
      </c>
      <c r="M1964">
        <v>87</v>
      </c>
      <c r="N1964">
        <v>7.25</v>
      </c>
      <c r="O1964">
        <v>85</v>
      </c>
      <c r="P1964">
        <v>0.1</v>
      </c>
      <c r="Q1964">
        <v>1589.8271299999999</v>
      </c>
      <c r="R1964">
        <v>3772938</v>
      </c>
      <c r="S1964">
        <v>1.9</v>
      </c>
      <c r="T1964">
        <v>1.9</v>
      </c>
      <c r="U1964">
        <v>0.76500000000000001</v>
      </c>
      <c r="V1964">
        <v>12.8</v>
      </c>
      <c r="W1964" t="e">
        <f ca="1">Data_Completeness(LifeExpectancyData[[#This Row],[Life expectancy]:[Schooling]])</f>
        <v>#NAME?</v>
      </c>
    </row>
    <row r="1965" spans="1:23" x14ac:dyDescent="0.25">
      <c r="A1965" t="s">
        <v>773</v>
      </c>
      <c r="B1965">
        <v>2011</v>
      </c>
      <c r="C1965" t="s">
        <v>643</v>
      </c>
      <c r="D1965">
        <v>77.3</v>
      </c>
      <c r="E1965">
        <v>121</v>
      </c>
      <c r="F1965">
        <v>1</v>
      </c>
      <c r="G1965">
        <v>6.9</v>
      </c>
      <c r="H1965">
        <v>119.2124275</v>
      </c>
      <c r="I1965">
        <v>87</v>
      </c>
      <c r="J1965">
        <v>4</v>
      </c>
      <c r="K1965">
        <v>54.9</v>
      </c>
      <c r="L1965">
        <v>1</v>
      </c>
      <c r="M1965">
        <v>91</v>
      </c>
      <c r="N1965">
        <v>7.5</v>
      </c>
      <c r="O1965">
        <v>87</v>
      </c>
      <c r="P1965">
        <v>0.1</v>
      </c>
      <c r="Q1965">
        <v>927.72317099999998</v>
      </c>
      <c r="R1965">
        <v>377782</v>
      </c>
      <c r="S1965">
        <v>2</v>
      </c>
      <c r="T1965">
        <v>1.9</v>
      </c>
      <c r="U1965">
        <v>0.75800000000000001</v>
      </c>
      <c r="V1965">
        <v>12.9</v>
      </c>
      <c r="W1965" t="e">
        <f ca="1">Data_Completeness(LifeExpectancyData[[#This Row],[Life expectancy]:[Schooling]])</f>
        <v>#NAME?</v>
      </c>
    </row>
    <row r="1966" spans="1:23" x14ac:dyDescent="0.25">
      <c r="A1966" t="s">
        <v>773</v>
      </c>
      <c r="B1966">
        <v>2010</v>
      </c>
      <c r="C1966" t="s">
        <v>643</v>
      </c>
      <c r="D1966">
        <v>76.5</v>
      </c>
      <c r="E1966">
        <v>122</v>
      </c>
      <c r="F1966">
        <v>1</v>
      </c>
      <c r="G1966">
        <v>6.94</v>
      </c>
      <c r="H1966">
        <v>1199.319976</v>
      </c>
      <c r="I1966">
        <v>94</v>
      </c>
      <c r="J1966">
        <v>0</v>
      </c>
      <c r="K1966">
        <v>54.2</v>
      </c>
      <c r="L1966">
        <v>2</v>
      </c>
      <c r="M1966">
        <v>95</v>
      </c>
      <c r="N1966">
        <v>8.5</v>
      </c>
      <c r="O1966">
        <v>94</v>
      </c>
      <c r="P1966">
        <v>0.1</v>
      </c>
      <c r="Q1966">
        <v>7937.2599309999996</v>
      </c>
      <c r="R1966">
        <v>3643222</v>
      </c>
      <c r="S1966">
        <v>2</v>
      </c>
      <c r="T1966">
        <v>1.9</v>
      </c>
      <c r="U1966">
        <v>0.75600000000000001</v>
      </c>
      <c r="V1966">
        <v>12.8</v>
      </c>
      <c r="W1966" t="e">
        <f ca="1">Data_Completeness(LifeExpectancyData[[#This Row],[Life expectancy]:[Schooling]])</f>
        <v>#NAME?</v>
      </c>
    </row>
    <row r="1967" spans="1:23" x14ac:dyDescent="0.25">
      <c r="A1967" t="s">
        <v>773</v>
      </c>
      <c r="B1967">
        <v>2009</v>
      </c>
      <c r="C1967" t="s">
        <v>643</v>
      </c>
      <c r="D1967">
        <v>76.8</v>
      </c>
      <c r="E1967">
        <v>127</v>
      </c>
      <c r="F1967">
        <v>1</v>
      </c>
      <c r="G1967">
        <v>6.87</v>
      </c>
      <c r="H1967">
        <v>1092.155356</v>
      </c>
      <c r="I1967">
        <v>85</v>
      </c>
      <c r="J1967">
        <v>0</v>
      </c>
      <c r="K1967">
        <v>53.4</v>
      </c>
      <c r="L1967">
        <v>2</v>
      </c>
      <c r="M1967">
        <v>85</v>
      </c>
      <c r="N1967">
        <v>7.56</v>
      </c>
      <c r="O1967">
        <v>85</v>
      </c>
      <c r="P1967">
        <v>0.1</v>
      </c>
      <c r="Q1967">
        <v>7429.6282739999997</v>
      </c>
      <c r="R1967">
        <v>3579385</v>
      </c>
      <c r="S1967">
        <v>2</v>
      </c>
      <c r="T1967">
        <v>1.9</v>
      </c>
      <c r="U1967">
        <v>0.755</v>
      </c>
      <c r="V1967">
        <v>12.8</v>
      </c>
      <c r="W1967" t="e">
        <f ca="1">Data_Completeness(LifeExpectancyData[[#This Row],[Life expectancy]:[Schooling]])</f>
        <v>#NAME?</v>
      </c>
    </row>
    <row r="1968" spans="1:23" x14ac:dyDescent="0.25">
      <c r="A1968" t="s">
        <v>773</v>
      </c>
      <c r="B1968">
        <v>2008</v>
      </c>
      <c r="C1968" t="s">
        <v>643</v>
      </c>
      <c r="D1968">
        <v>76.5</v>
      </c>
      <c r="E1968">
        <v>127</v>
      </c>
      <c r="F1968">
        <v>1</v>
      </c>
      <c r="G1968">
        <v>6.74</v>
      </c>
      <c r="H1968">
        <v>956.82297649999998</v>
      </c>
      <c r="I1968">
        <v>86</v>
      </c>
      <c r="J1968">
        <v>0</v>
      </c>
      <c r="K1968">
        <v>52.7</v>
      </c>
      <c r="L1968">
        <v>2</v>
      </c>
      <c r="M1968">
        <v>86</v>
      </c>
      <c r="N1968">
        <v>6.75</v>
      </c>
      <c r="O1968">
        <v>86</v>
      </c>
      <c r="P1968">
        <v>0.1</v>
      </c>
      <c r="Q1968">
        <v>6973.9283999999998</v>
      </c>
      <c r="R1968">
        <v>3516268</v>
      </c>
      <c r="S1968">
        <v>2</v>
      </c>
      <c r="T1968">
        <v>2</v>
      </c>
      <c r="U1968">
        <v>0.75</v>
      </c>
      <c r="V1968">
        <v>12.8</v>
      </c>
      <c r="W1968" t="e">
        <f ca="1">Data_Completeness(LifeExpectancyData[[#This Row],[Life expectancy]:[Schooling]])</f>
        <v>#NAME?</v>
      </c>
    </row>
    <row r="1969" spans="1:23" x14ac:dyDescent="0.25">
      <c r="A1969" t="s">
        <v>773</v>
      </c>
      <c r="B1969">
        <v>2007</v>
      </c>
      <c r="C1969" t="s">
        <v>643</v>
      </c>
      <c r="D1969">
        <v>76.400000000000006</v>
      </c>
      <c r="E1969">
        <v>124</v>
      </c>
      <c r="F1969">
        <v>1</v>
      </c>
      <c r="G1969">
        <v>6.16</v>
      </c>
      <c r="H1969">
        <v>76.2508038</v>
      </c>
      <c r="I1969">
        <v>85</v>
      </c>
      <c r="J1969">
        <v>0</v>
      </c>
      <c r="K1969">
        <v>51.9</v>
      </c>
      <c r="L1969">
        <v>2</v>
      </c>
      <c r="M1969">
        <v>84</v>
      </c>
      <c r="N1969">
        <v>6.31</v>
      </c>
      <c r="O1969">
        <v>85</v>
      </c>
      <c r="P1969">
        <v>0.2</v>
      </c>
      <c r="Q1969">
        <v>668.86670000000004</v>
      </c>
      <c r="R1969">
        <v>345387</v>
      </c>
      <c r="S1969">
        <v>2.1</v>
      </c>
      <c r="T1969">
        <v>2</v>
      </c>
      <c r="U1969">
        <v>0.74299999999999999</v>
      </c>
      <c r="V1969">
        <v>12.9</v>
      </c>
      <c r="W1969" t="e">
        <f ca="1">Data_Completeness(LifeExpectancyData[[#This Row],[Life expectancy]:[Schooling]])</f>
        <v>#NAME?</v>
      </c>
    </row>
    <row r="1970" spans="1:23" x14ac:dyDescent="0.25">
      <c r="A1970" t="s">
        <v>773</v>
      </c>
      <c r="B1970">
        <v>2006</v>
      </c>
      <c r="C1970" t="s">
        <v>643</v>
      </c>
      <c r="D1970">
        <v>76.2</v>
      </c>
      <c r="E1970">
        <v>125</v>
      </c>
      <c r="F1970">
        <v>1</v>
      </c>
      <c r="G1970">
        <v>5.72</v>
      </c>
      <c r="H1970">
        <v>631.12517109999999</v>
      </c>
      <c r="I1970">
        <v>88</v>
      </c>
      <c r="J1970">
        <v>0</v>
      </c>
      <c r="K1970">
        <v>51.1</v>
      </c>
      <c r="L1970">
        <v>2</v>
      </c>
      <c r="M1970">
        <v>98</v>
      </c>
      <c r="N1970">
        <v>7</v>
      </c>
      <c r="O1970">
        <v>88</v>
      </c>
      <c r="P1970">
        <v>0.1</v>
      </c>
      <c r="Q1970">
        <v>5348.5183989999996</v>
      </c>
      <c r="R1970">
        <v>339195</v>
      </c>
      <c r="S1970">
        <v>2.1</v>
      </c>
      <c r="T1970">
        <v>2</v>
      </c>
      <c r="U1970">
        <v>0.74399999999999999</v>
      </c>
      <c r="V1970">
        <v>12.9</v>
      </c>
      <c r="W1970" t="e">
        <f ca="1">Data_Completeness(LifeExpectancyData[[#This Row],[Life expectancy]:[Schooling]])</f>
        <v>#NAME?</v>
      </c>
    </row>
    <row r="1971" spans="1:23" x14ac:dyDescent="0.25">
      <c r="A1971" t="s">
        <v>773</v>
      </c>
      <c r="B1971">
        <v>2005</v>
      </c>
      <c r="C1971" t="s">
        <v>643</v>
      </c>
      <c r="D1971">
        <v>75.8</v>
      </c>
      <c r="E1971">
        <v>122</v>
      </c>
      <c r="F1971">
        <v>1</v>
      </c>
      <c r="G1971">
        <v>5.53</v>
      </c>
      <c r="H1971">
        <v>623.91005029999997</v>
      </c>
      <c r="I1971">
        <v>92</v>
      </c>
      <c r="J1971">
        <v>0</v>
      </c>
      <c r="K1971">
        <v>5.3</v>
      </c>
      <c r="L1971">
        <v>2</v>
      </c>
      <c r="M1971">
        <v>88</v>
      </c>
      <c r="N1971">
        <v>7.48</v>
      </c>
      <c r="O1971">
        <v>92</v>
      </c>
      <c r="P1971">
        <v>0.1</v>
      </c>
      <c r="Q1971">
        <v>4916.5488599999999</v>
      </c>
      <c r="R1971">
        <v>333465</v>
      </c>
      <c r="S1971">
        <v>2.1</v>
      </c>
      <c r="T1971">
        <v>2.1</v>
      </c>
      <c r="U1971">
        <v>0.74</v>
      </c>
      <c r="V1971">
        <v>12.9</v>
      </c>
      <c r="W1971" t="e">
        <f ca="1">Data_Completeness(LifeExpectancyData[[#This Row],[Life expectancy]:[Schooling]])</f>
        <v>#NAME?</v>
      </c>
    </row>
    <row r="1972" spans="1:23" x14ac:dyDescent="0.25">
      <c r="A1972" t="s">
        <v>773</v>
      </c>
      <c r="B1972">
        <v>2004</v>
      </c>
      <c r="C1972" t="s">
        <v>643</v>
      </c>
      <c r="D1972">
        <v>75.8</v>
      </c>
      <c r="E1972">
        <v>123</v>
      </c>
      <c r="F1972">
        <v>1</v>
      </c>
      <c r="G1972">
        <v>5.69</v>
      </c>
      <c r="H1972">
        <v>527.60847999999999</v>
      </c>
      <c r="I1972">
        <v>95</v>
      </c>
      <c r="J1972">
        <v>0</v>
      </c>
      <c r="K1972">
        <v>49.5</v>
      </c>
      <c r="L1972">
        <v>2</v>
      </c>
      <c r="M1972">
        <v>92</v>
      </c>
      <c r="N1972">
        <v>8.9</v>
      </c>
      <c r="O1972">
        <v>95</v>
      </c>
      <c r="P1972">
        <v>0.2</v>
      </c>
      <c r="Q1972">
        <v>4591.8927759999997</v>
      </c>
      <c r="R1972">
        <v>3269541</v>
      </c>
      <c r="S1972">
        <v>2.2000000000000002</v>
      </c>
      <c r="T1972">
        <v>2.1</v>
      </c>
      <c r="U1972">
        <v>0.73299999999999998</v>
      </c>
      <c r="V1972">
        <v>12.8</v>
      </c>
      <c r="W1972" t="e">
        <f ca="1">Data_Completeness(LifeExpectancyData[[#This Row],[Life expectancy]:[Schooling]])</f>
        <v>#NAME?</v>
      </c>
    </row>
    <row r="1973" spans="1:23" x14ac:dyDescent="0.25">
      <c r="A1973" t="s">
        <v>773</v>
      </c>
      <c r="B1973">
        <v>2003</v>
      </c>
      <c r="C1973" t="s">
        <v>643</v>
      </c>
      <c r="D1973">
        <v>75.5</v>
      </c>
      <c r="E1973">
        <v>126</v>
      </c>
      <c r="F1973">
        <v>1</v>
      </c>
      <c r="G1973">
        <v>5.52</v>
      </c>
      <c r="H1973">
        <v>58.459760189999997</v>
      </c>
      <c r="I1973">
        <v>98</v>
      </c>
      <c r="J1973">
        <v>0</v>
      </c>
      <c r="K1973">
        <v>48.6</v>
      </c>
      <c r="L1973">
        <v>2</v>
      </c>
      <c r="M1973">
        <v>95</v>
      </c>
      <c r="N1973">
        <v>7.6</v>
      </c>
      <c r="O1973">
        <v>98</v>
      </c>
      <c r="P1973">
        <v>0.1</v>
      </c>
      <c r="Q1973">
        <v>4267.1357799999996</v>
      </c>
      <c r="R1973">
        <v>329174</v>
      </c>
      <c r="S1973">
        <v>2.2000000000000002</v>
      </c>
      <c r="T1973">
        <v>2.2000000000000002</v>
      </c>
      <c r="U1973">
        <v>0.72799999999999998</v>
      </c>
      <c r="V1973">
        <v>12.8</v>
      </c>
      <c r="W1973" t="e">
        <f ca="1">Data_Completeness(LifeExpectancyData[[#This Row],[Life expectancy]:[Schooling]])</f>
        <v>#NAME?</v>
      </c>
    </row>
    <row r="1974" spans="1:23" x14ac:dyDescent="0.25">
      <c r="A1974" t="s">
        <v>773</v>
      </c>
      <c r="B1974">
        <v>2002</v>
      </c>
      <c r="C1974" t="s">
        <v>643</v>
      </c>
      <c r="D1974">
        <v>75.7</v>
      </c>
      <c r="E1974">
        <v>125</v>
      </c>
      <c r="F1974">
        <v>1</v>
      </c>
      <c r="G1974">
        <v>5.52</v>
      </c>
      <c r="H1974">
        <v>78.809402160000005</v>
      </c>
      <c r="I1974">
        <v>98</v>
      </c>
      <c r="J1974">
        <v>0</v>
      </c>
      <c r="K1974">
        <v>47.8</v>
      </c>
      <c r="L1974">
        <v>2</v>
      </c>
      <c r="M1974">
        <v>99</v>
      </c>
      <c r="N1974">
        <v>8.3000000000000007</v>
      </c>
      <c r="O1974">
        <v>99</v>
      </c>
      <c r="P1974">
        <v>0.2</v>
      </c>
      <c r="Q1974">
        <v>4126.14671</v>
      </c>
      <c r="R1974">
        <v>3149265</v>
      </c>
      <c r="S1974">
        <v>2.2999999999999998</v>
      </c>
      <c r="T1974">
        <v>2.2000000000000002</v>
      </c>
      <c r="U1974">
        <v>0.72499999999999998</v>
      </c>
      <c r="V1974">
        <v>12.6</v>
      </c>
      <c r="W1974" t="e">
        <f ca="1">Data_Completeness(LifeExpectancyData[[#This Row],[Life expectancy]:[Schooling]])</f>
        <v>#NAME?</v>
      </c>
    </row>
    <row r="1975" spans="1:23" x14ac:dyDescent="0.25">
      <c r="A1975" t="s">
        <v>773</v>
      </c>
      <c r="B1975">
        <v>2001</v>
      </c>
      <c r="C1975" t="s">
        <v>643</v>
      </c>
      <c r="D1975">
        <v>75.5</v>
      </c>
      <c r="E1975">
        <v>124</v>
      </c>
      <c r="F1975">
        <v>2</v>
      </c>
      <c r="G1975">
        <v>5.43</v>
      </c>
      <c r="H1975">
        <v>7.3205144610000001</v>
      </c>
      <c r="I1975">
        <v>98</v>
      </c>
      <c r="J1975">
        <v>0</v>
      </c>
      <c r="K1975">
        <v>46.9</v>
      </c>
      <c r="L1975">
        <v>2</v>
      </c>
      <c r="M1975">
        <v>95</v>
      </c>
      <c r="N1975">
        <v>7.72</v>
      </c>
      <c r="O1975">
        <v>99</v>
      </c>
      <c r="P1975">
        <v>0.1</v>
      </c>
      <c r="Q1975">
        <v>446.37283300000001</v>
      </c>
      <c r="R1975">
        <v>389684</v>
      </c>
      <c r="S1975">
        <v>2.2999999999999998</v>
      </c>
      <c r="T1975">
        <v>2.2999999999999998</v>
      </c>
      <c r="U1975">
        <v>0.72099999999999997</v>
      </c>
      <c r="V1975">
        <v>12.4</v>
      </c>
      <c r="W1975" t="e">
        <f ca="1">Data_Completeness(LifeExpectancyData[[#This Row],[Life expectancy]:[Schooling]])</f>
        <v>#NAME?</v>
      </c>
    </row>
    <row r="1976" spans="1:23" x14ac:dyDescent="0.25">
      <c r="A1976" t="s">
        <v>773</v>
      </c>
      <c r="B1976">
        <v>2000</v>
      </c>
      <c r="C1976" t="s">
        <v>643</v>
      </c>
      <c r="D1976">
        <v>75.7</v>
      </c>
      <c r="E1976">
        <v>121</v>
      </c>
      <c r="F1976">
        <v>2</v>
      </c>
      <c r="G1976">
        <v>5.58</v>
      </c>
      <c r="H1976">
        <v>9.8710214199999999</v>
      </c>
      <c r="J1976">
        <v>0</v>
      </c>
      <c r="K1976">
        <v>45.9</v>
      </c>
      <c r="L1976">
        <v>2</v>
      </c>
      <c r="M1976">
        <v>99</v>
      </c>
      <c r="N1976">
        <v>7.76</v>
      </c>
      <c r="O1976">
        <v>98</v>
      </c>
      <c r="P1976">
        <v>0.2</v>
      </c>
      <c r="Q1976">
        <v>46.299349999999997</v>
      </c>
      <c r="R1976">
        <v>33347</v>
      </c>
      <c r="S1976">
        <v>2.4</v>
      </c>
      <c r="T1976">
        <v>2.2999999999999998</v>
      </c>
      <c r="U1976">
        <v>0.71599999999999997</v>
      </c>
      <c r="V1976">
        <v>12.1</v>
      </c>
      <c r="W1976" t="e">
        <f ca="1">Data_Completeness(LifeExpectancyData[[#This Row],[Life expectancy]:[Schooling]])</f>
        <v>#NAME?</v>
      </c>
    </row>
    <row r="1977" spans="1:23" x14ac:dyDescent="0.25">
      <c r="A1977" t="s">
        <v>774</v>
      </c>
      <c r="B1977">
        <v>2015</v>
      </c>
      <c r="C1977" t="s">
        <v>643</v>
      </c>
      <c r="D1977">
        <v>62.9</v>
      </c>
      <c r="E1977">
        <v>275</v>
      </c>
      <c r="F1977">
        <v>10</v>
      </c>
      <c r="H1977">
        <v>0</v>
      </c>
      <c r="I1977">
        <v>67</v>
      </c>
      <c r="J1977">
        <v>38</v>
      </c>
      <c r="K1977">
        <v>48.6</v>
      </c>
      <c r="L1977">
        <v>12</v>
      </c>
      <c r="M1977">
        <v>74</v>
      </c>
      <c r="O1977">
        <v>73</v>
      </c>
      <c r="P1977">
        <v>0.6</v>
      </c>
      <c r="R1977">
        <v>7919825</v>
      </c>
      <c r="S1977">
        <v>1.3</v>
      </c>
      <c r="T1977">
        <v>1.3</v>
      </c>
      <c r="U1977">
        <v>0.51500000000000001</v>
      </c>
      <c r="V1977">
        <v>10</v>
      </c>
      <c r="W1977" t="e">
        <f ca="1">Data_Completeness(LifeExpectancyData[[#This Row],[Life expectancy]:[Schooling]])</f>
        <v>#NAME?</v>
      </c>
    </row>
    <row r="1978" spans="1:23" x14ac:dyDescent="0.25">
      <c r="A1978" t="s">
        <v>774</v>
      </c>
      <c r="B1978">
        <v>2014</v>
      </c>
      <c r="C1978" t="s">
        <v>643</v>
      </c>
      <c r="D1978">
        <v>62.7</v>
      </c>
      <c r="E1978">
        <v>278</v>
      </c>
      <c r="F1978">
        <v>10</v>
      </c>
      <c r="G1978">
        <v>0.01</v>
      </c>
      <c r="H1978">
        <v>208.2311603</v>
      </c>
      <c r="I1978">
        <v>67</v>
      </c>
      <c r="J1978">
        <v>2299</v>
      </c>
      <c r="K1978">
        <v>47.9</v>
      </c>
      <c r="L1978">
        <v>13</v>
      </c>
      <c r="M1978">
        <v>64</v>
      </c>
      <c r="N1978">
        <v>4.26</v>
      </c>
      <c r="O1978">
        <v>73</v>
      </c>
      <c r="P1978">
        <v>0.7</v>
      </c>
      <c r="Q1978">
        <v>2182.7165650000002</v>
      </c>
      <c r="R1978">
        <v>7755785</v>
      </c>
      <c r="S1978">
        <v>1.3</v>
      </c>
      <c r="T1978">
        <v>1.3</v>
      </c>
      <c r="U1978">
        <v>0.51100000000000001</v>
      </c>
      <c r="V1978">
        <v>10</v>
      </c>
      <c r="W1978" t="e">
        <f ca="1">Data_Completeness(LifeExpectancyData[[#This Row],[Life expectancy]:[Schooling]])</f>
        <v>#NAME?</v>
      </c>
    </row>
    <row r="1979" spans="1:23" x14ac:dyDescent="0.25">
      <c r="A1979" t="s">
        <v>774</v>
      </c>
      <c r="B1979">
        <v>2013</v>
      </c>
      <c r="C1979" t="s">
        <v>643</v>
      </c>
      <c r="D1979">
        <v>62.4</v>
      </c>
      <c r="E1979">
        <v>281</v>
      </c>
      <c r="F1979">
        <v>10</v>
      </c>
      <c r="G1979">
        <v>0.01</v>
      </c>
      <c r="H1979">
        <v>25.708816949999999</v>
      </c>
      <c r="I1979">
        <v>73</v>
      </c>
      <c r="J1979">
        <v>12</v>
      </c>
      <c r="K1979">
        <v>47.2</v>
      </c>
      <c r="L1979">
        <v>13</v>
      </c>
      <c r="M1979">
        <v>8</v>
      </c>
      <c r="N1979">
        <v>4.78</v>
      </c>
      <c r="O1979">
        <v>79</v>
      </c>
      <c r="P1979">
        <v>0.8</v>
      </c>
      <c r="Q1979">
        <v>229.95364000000001</v>
      </c>
      <c r="R1979">
        <v>7592865</v>
      </c>
      <c r="S1979">
        <v>1.3</v>
      </c>
      <c r="T1979">
        <v>1.3</v>
      </c>
      <c r="U1979">
        <v>0.50600000000000001</v>
      </c>
      <c r="V1979">
        <v>10</v>
      </c>
      <c r="W1979" t="e">
        <f ca="1">Data_Completeness(LifeExpectancyData[[#This Row],[Life expectancy]:[Schooling]])</f>
        <v>#NAME?</v>
      </c>
    </row>
    <row r="1980" spans="1:23" x14ac:dyDescent="0.25">
      <c r="A1980" t="s">
        <v>774</v>
      </c>
      <c r="B1980">
        <v>2012</v>
      </c>
      <c r="C1980" t="s">
        <v>643</v>
      </c>
      <c r="D1980">
        <v>62.2</v>
      </c>
      <c r="E1980">
        <v>284</v>
      </c>
      <c r="F1980">
        <v>10</v>
      </c>
      <c r="G1980">
        <v>0.01</v>
      </c>
      <c r="H1980">
        <v>31.635765200000002</v>
      </c>
      <c r="I1980">
        <v>68</v>
      </c>
      <c r="J1980">
        <v>0</v>
      </c>
      <c r="K1980">
        <v>46.4</v>
      </c>
      <c r="L1980">
        <v>13</v>
      </c>
      <c r="M1980">
        <v>81</v>
      </c>
      <c r="N1980">
        <v>4.55</v>
      </c>
      <c r="O1980">
        <v>74</v>
      </c>
      <c r="P1980">
        <v>1</v>
      </c>
      <c r="Q1980">
        <v>271.31874099999999</v>
      </c>
      <c r="R1980">
        <v>743836</v>
      </c>
      <c r="S1980">
        <v>1.3</v>
      </c>
      <c r="T1980">
        <v>1.3</v>
      </c>
      <c r="U1980">
        <v>0.501</v>
      </c>
      <c r="V1980">
        <v>9.9</v>
      </c>
      <c r="W1980" t="e">
        <f ca="1">Data_Completeness(LifeExpectancyData[[#This Row],[Life expectancy]:[Schooling]])</f>
        <v>#NAME?</v>
      </c>
    </row>
    <row r="1981" spans="1:23" x14ac:dyDescent="0.25">
      <c r="A1981" t="s">
        <v>774</v>
      </c>
      <c r="B1981">
        <v>2011</v>
      </c>
      <c r="C1981" t="s">
        <v>643</v>
      </c>
      <c r="D1981">
        <v>62</v>
      </c>
      <c r="E1981">
        <v>285</v>
      </c>
      <c r="F1981">
        <v>10</v>
      </c>
      <c r="G1981">
        <v>0.88</v>
      </c>
      <c r="H1981">
        <v>23.407312860000001</v>
      </c>
      <c r="I1981">
        <v>66</v>
      </c>
      <c r="J1981">
        <v>0</v>
      </c>
      <c r="K1981">
        <v>45.7</v>
      </c>
      <c r="L1981">
        <v>13</v>
      </c>
      <c r="M1981">
        <v>69</v>
      </c>
      <c r="N1981">
        <v>4.9400000000000004</v>
      </c>
      <c r="O1981">
        <v>72</v>
      </c>
      <c r="P1981">
        <v>1</v>
      </c>
      <c r="Q1981">
        <v>177.867119</v>
      </c>
      <c r="R1981">
        <v>7269348</v>
      </c>
      <c r="S1981">
        <v>1.3</v>
      </c>
      <c r="T1981">
        <v>1.3</v>
      </c>
      <c r="U1981">
        <v>0.49399999999999999</v>
      </c>
      <c r="V1981">
        <v>9.9</v>
      </c>
      <c r="W1981" t="e">
        <f ca="1">Data_Completeness(LifeExpectancyData[[#This Row],[Life expectancy]:[Schooling]])</f>
        <v>#NAME?</v>
      </c>
    </row>
    <row r="1982" spans="1:23" x14ac:dyDescent="0.25">
      <c r="A1982" t="s">
        <v>774</v>
      </c>
      <c r="B1982">
        <v>2010</v>
      </c>
      <c r="C1982" t="s">
        <v>643</v>
      </c>
      <c r="D1982">
        <v>61.8</v>
      </c>
      <c r="E1982">
        <v>286</v>
      </c>
      <c r="F1982">
        <v>10</v>
      </c>
      <c r="G1982">
        <v>0.79</v>
      </c>
      <c r="H1982">
        <v>18.99961966</v>
      </c>
      <c r="I1982">
        <v>56</v>
      </c>
      <c r="J1982">
        <v>0</v>
      </c>
      <c r="K1982">
        <v>44.9</v>
      </c>
      <c r="L1982">
        <v>14</v>
      </c>
      <c r="M1982">
        <v>72</v>
      </c>
      <c r="N1982">
        <v>4.18</v>
      </c>
      <c r="O1982">
        <v>67</v>
      </c>
      <c r="P1982">
        <v>1.1000000000000001</v>
      </c>
      <c r="Q1982">
        <v>1366.8791120000001</v>
      </c>
      <c r="R1982">
        <v>718239</v>
      </c>
      <c r="S1982">
        <v>1.4</v>
      </c>
      <c r="T1982">
        <v>1.3</v>
      </c>
      <c r="U1982">
        <v>0.48499999999999999</v>
      </c>
      <c r="V1982">
        <v>9.6</v>
      </c>
      <c r="W1982" t="e">
        <f ca="1">Data_Completeness(LifeExpectancyData[[#This Row],[Life expectancy]:[Schooling]])</f>
        <v>#NAME?</v>
      </c>
    </row>
    <row r="1983" spans="1:23" x14ac:dyDescent="0.25">
      <c r="A1983" t="s">
        <v>774</v>
      </c>
      <c r="B1983">
        <v>2009</v>
      </c>
      <c r="C1983" t="s">
        <v>643</v>
      </c>
      <c r="D1983">
        <v>61.6</v>
      </c>
      <c r="E1983">
        <v>288</v>
      </c>
      <c r="F1983">
        <v>11</v>
      </c>
      <c r="G1983">
        <v>0.82</v>
      </c>
      <c r="H1983">
        <v>20.533275310000001</v>
      </c>
      <c r="I1983">
        <v>66</v>
      </c>
      <c r="J1983">
        <v>0</v>
      </c>
      <c r="K1983">
        <v>44.2</v>
      </c>
      <c r="L1983">
        <v>14</v>
      </c>
      <c r="M1983">
        <v>79</v>
      </c>
      <c r="N1983">
        <v>4.3600000000000003</v>
      </c>
      <c r="O1983">
        <v>73</v>
      </c>
      <c r="P1983">
        <v>1.1000000000000001</v>
      </c>
      <c r="Q1983">
        <v>1166.66337</v>
      </c>
      <c r="R1983">
        <v>6947447</v>
      </c>
      <c r="S1983">
        <v>1.4</v>
      </c>
      <c r="T1983">
        <v>1.3</v>
      </c>
      <c r="U1983">
        <v>0.47699999999999998</v>
      </c>
      <c r="V1983">
        <v>9.1999999999999993</v>
      </c>
      <c r="W1983" t="e">
        <f ca="1">Data_Completeness(LifeExpectancyData[[#This Row],[Life expectancy]:[Schooling]])</f>
        <v>#NAME?</v>
      </c>
    </row>
    <row r="1984" spans="1:23" x14ac:dyDescent="0.25">
      <c r="A1984" t="s">
        <v>774</v>
      </c>
      <c r="B1984">
        <v>2008</v>
      </c>
      <c r="C1984" t="s">
        <v>643</v>
      </c>
      <c r="D1984">
        <v>61.4</v>
      </c>
      <c r="E1984">
        <v>29</v>
      </c>
      <c r="F1984">
        <v>11</v>
      </c>
      <c r="G1984">
        <v>0.81</v>
      </c>
      <c r="H1984">
        <v>103.7277727</v>
      </c>
      <c r="I1984">
        <v>59</v>
      </c>
      <c r="J1984">
        <v>0</v>
      </c>
      <c r="K1984">
        <v>43.4</v>
      </c>
      <c r="L1984">
        <v>14</v>
      </c>
      <c r="M1984">
        <v>76</v>
      </c>
      <c r="N1984">
        <v>4.5999999999999996</v>
      </c>
      <c r="O1984">
        <v>63</v>
      </c>
      <c r="P1984">
        <v>1.3</v>
      </c>
      <c r="Q1984">
        <v>1178.72469</v>
      </c>
      <c r="R1984">
        <v>6787187</v>
      </c>
      <c r="S1984">
        <v>1.4</v>
      </c>
      <c r="T1984">
        <v>1.3</v>
      </c>
      <c r="U1984">
        <v>0.46899999999999997</v>
      </c>
      <c r="V1984">
        <v>8.9</v>
      </c>
      <c r="W1984" t="e">
        <f ca="1">Data_Completeness(LifeExpectancyData[[#This Row],[Life expectancy]:[Schooling]])</f>
        <v>#NAME?</v>
      </c>
    </row>
    <row r="1985" spans="1:23" x14ac:dyDescent="0.25">
      <c r="A1985" t="s">
        <v>774</v>
      </c>
      <c r="B1985">
        <v>2007</v>
      </c>
      <c r="C1985" t="s">
        <v>643</v>
      </c>
      <c r="D1985">
        <v>61.1</v>
      </c>
      <c r="E1985">
        <v>295</v>
      </c>
      <c r="F1985">
        <v>11</v>
      </c>
      <c r="G1985">
        <v>0.71</v>
      </c>
      <c r="H1985">
        <v>85.717538099999999</v>
      </c>
      <c r="I1985">
        <v>61</v>
      </c>
      <c r="J1985">
        <v>0</v>
      </c>
      <c r="K1985">
        <v>42.7</v>
      </c>
      <c r="L1985">
        <v>14</v>
      </c>
      <c r="M1985">
        <v>72</v>
      </c>
      <c r="N1985">
        <v>4.4000000000000004</v>
      </c>
      <c r="O1985">
        <v>71</v>
      </c>
      <c r="P1985">
        <v>1.4</v>
      </c>
      <c r="Q1985">
        <v>956.66895199999999</v>
      </c>
      <c r="R1985">
        <v>6627922</v>
      </c>
      <c r="S1985">
        <v>1.4</v>
      </c>
      <c r="T1985">
        <v>1.3</v>
      </c>
      <c r="U1985">
        <v>0.46100000000000002</v>
      </c>
      <c r="V1985">
        <v>8.6</v>
      </c>
      <c r="W1985" t="e">
        <f ca="1">Data_Completeness(LifeExpectancyData[[#This Row],[Life expectancy]:[Schooling]])</f>
        <v>#NAME?</v>
      </c>
    </row>
    <row r="1986" spans="1:23" x14ac:dyDescent="0.25">
      <c r="A1986" t="s">
        <v>774</v>
      </c>
      <c r="B1986">
        <v>2006</v>
      </c>
      <c r="C1986" t="s">
        <v>643</v>
      </c>
      <c r="D1986">
        <v>68</v>
      </c>
      <c r="E1986">
        <v>299</v>
      </c>
      <c r="F1986">
        <v>11</v>
      </c>
      <c r="G1986">
        <v>0.64</v>
      </c>
      <c r="H1986">
        <v>126.61421369999999</v>
      </c>
      <c r="I1986">
        <v>71</v>
      </c>
      <c r="J1986">
        <v>1</v>
      </c>
      <c r="K1986">
        <v>41.9</v>
      </c>
      <c r="L1986">
        <v>14</v>
      </c>
      <c r="M1986">
        <v>67</v>
      </c>
      <c r="N1986">
        <v>5.92</v>
      </c>
      <c r="O1986">
        <v>72</v>
      </c>
      <c r="P1986">
        <v>1.5</v>
      </c>
      <c r="Q1986">
        <v>854.34692099999995</v>
      </c>
      <c r="R1986">
        <v>647272</v>
      </c>
      <c r="S1986">
        <v>1.4</v>
      </c>
      <c r="T1986">
        <v>1.4</v>
      </c>
      <c r="U1986">
        <v>0.45400000000000001</v>
      </c>
      <c r="V1986">
        <v>8.1999999999999993</v>
      </c>
      <c r="W1986" t="e">
        <f ca="1">Data_Completeness(LifeExpectancyData[[#This Row],[Life expectancy]:[Schooling]])</f>
        <v>#NAME?</v>
      </c>
    </row>
    <row r="1987" spans="1:23" x14ac:dyDescent="0.25">
      <c r="A1987" t="s">
        <v>774</v>
      </c>
      <c r="B1987">
        <v>2005</v>
      </c>
      <c r="C1987" t="s">
        <v>643</v>
      </c>
      <c r="D1987">
        <v>64</v>
      </c>
      <c r="E1987">
        <v>37</v>
      </c>
      <c r="F1987">
        <v>11</v>
      </c>
      <c r="G1987">
        <v>0.84</v>
      </c>
      <c r="H1987">
        <v>12.055519970000001</v>
      </c>
      <c r="I1987">
        <v>63</v>
      </c>
      <c r="J1987">
        <v>1222</v>
      </c>
      <c r="K1987">
        <v>41.1</v>
      </c>
      <c r="L1987">
        <v>15</v>
      </c>
      <c r="M1987">
        <v>61</v>
      </c>
      <c r="N1987">
        <v>6.42</v>
      </c>
      <c r="O1987">
        <v>72</v>
      </c>
      <c r="P1987">
        <v>1.5</v>
      </c>
      <c r="Q1987">
        <v>77.577348599999993</v>
      </c>
      <c r="R1987">
        <v>631479</v>
      </c>
      <c r="S1987">
        <v>1.4</v>
      </c>
      <c r="T1987">
        <v>1.4</v>
      </c>
      <c r="U1987">
        <v>0.44600000000000001</v>
      </c>
      <c r="V1987">
        <v>7.9</v>
      </c>
      <c r="W1987" t="e">
        <f ca="1">Data_Completeness(LifeExpectancyData[[#This Row],[Life expectancy]:[Schooling]])</f>
        <v>#NAME?</v>
      </c>
    </row>
    <row r="1988" spans="1:23" x14ac:dyDescent="0.25">
      <c r="A1988" t="s">
        <v>774</v>
      </c>
      <c r="B1988">
        <v>2004</v>
      </c>
      <c r="C1988" t="s">
        <v>643</v>
      </c>
      <c r="D1988">
        <v>59.9</v>
      </c>
      <c r="E1988">
        <v>314</v>
      </c>
      <c r="F1988">
        <v>11</v>
      </c>
      <c r="G1988">
        <v>0.57999999999999996</v>
      </c>
      <c r="H1988">
        <v>158.001946</v>
      </c>
      <c r="I1988">
        <v>6</v>
      </c>
      <c r="J1988">
        <v>1385</v>
      </c>
      <c r="K1988">
        <v>4.4000000000000004</v>
      </c>
      <c r="L1988">
        <v>15</v>
      </c>
      <c r="M1988">
        <v>59</v>
      </c>
      <c r="N1988">
        <v>8.39</v>
      </c>
      <c r="O1988">
        <v>62</v>
      </c>
      <c r="P1988">
        <v>1.5</v>
      </c>
      <c r="Q1988">
        <v>637.36162149999996</v>
      </c>
      <c r="R1988">
        <v>6161517</v>
      </c>
      <c r="S1988">
        <v>1.5</v>
      </c>
      <c r="T1988">
        <v>1.4</v>
      </c>
      <c r="U1988">
        <v>0.439</v>
      </c>
      <c r="V1988">
        <v>7.6</v>
      </c>
      <c r="W1988" t="e">
        <f ca="1">Data_Completeness(LifeExpectancyData[[#This Row],[Life expectancy]:[Schooling]])</f>
        <v>#NAME?</v>
      </c>
    </row>
    <row r="1989" spans="1:23" x14ac:dyDescent="0.25">
      <c r="A1989" t="s">
        <v>774</v>
      </c>
      <c r="B1989">
        <v>2003</v>
      </c>
      <c r="C1989" t="s">
        <v>643</v>
      </c>
      <c r="D1989">
        <v>59.6</v>
      </c>
      <c r="E1989">
        <v>321</v>
      </c>
      <c r="F1989">
        <v>11</v>
      </c>
      <c r="G1989">
        <v>0.59</v>
      </c>
      <c r="H1989">
        <v>124.3789361</v>
      </c>
      <c r="I1989">
        <v>67</v>
      </c>
      <c r="J1989">
        <v>3863</v>
      </c>
      <c r="K1989">
        <v>39.6</v>
      </c>
      <c r="L1989">
        <v>14</v>
      </c>
      <c r="M1989">
        <v>62</v>
      </c>
      <c r="N1989">
        <v>6.79</v>
      </c>
      <c r="O1989">
        <v>68</v>
      </c>
      <c r="P1989">
        <v>1.4</v>
      </c>
      <c r="Q1989">
        <v>588.35825950000003</v>
      </c>
      <c r="R1989">
        <v>61724</v>
      </c>
      <c r="S1989">
        <v>1.5</v>
      </c>
      <c r="T1989">
        <v>1.4</v>
      </c>
      <c r="U1989">
        <v>0.433</v>
      </c>
      <c r="V1989">
        <v>7.2</v>
      </c>
      <c r="W1989" t="e">
        <f ca="1">Data_Completeness(LifeExpectancyData[[#This Row],[Life expectancy]:[Schooling]])</f>
        <v>#NAME?</v>
      </c>
    </row>
    <row r="1990" spans="1:23" x14ac:dyDescent="0.25">
      <c r="A1990" t="s">
        <v>774</v>
      </c>
      <c r="B1990">
        <v>2002</v>
      </c>
      <c r="C1990" t="s">
        <v>643</v>
      </c>
      <c r="D1990">
        <v>59.3</v>
      </c>
      <c r="E1990">
        <v>327</v>
      </c>
      <c r="F1990">
        <v>11</v>
      </c>
      <c r="G1990">
        <v>0.61</v>
      </c>
      <c r="H1990">
        <v>110.9803062</v>
      </c>
      <c r="I1990">
        <v>6</v>
      </c>
      <c r="J1990">
        <v>17620</v>
      </c>
      <c r="K1990">
        <v>38.9</v>
      </c>
      <c r="L1990">
        <v>14</v>
      </c>
      <c r="M1990">
        <v>54</v>
      </c>
      <c r="N1990">
        <v>7.69</v>
      </c>
      <c r="O1990">
        <v>61</v>
      </c>
      <c r="P1990">
        <v>1.4</v>
      </c>
      <c r="Q1990">
        <v>511.665773</v>
      </c>
      <c r="R1990">
        <v>5862316</v>
      </c>
      <c r="S1990">
        <v>1.5</v>
      </c>
      <c r="T1990">
        <v>1.5</v>
      </c>
      <c r="U1990">
        <v>0.42799999999999999</v>
      </c>
      <c r="V1990">
        <v>6.9</v>
      </c>
      <c r="W1990" t="e">
        <f ca="1">Data_Completeness(LifeExpectancyData[[#This Row],[Life expectancy]:[Schooling]])</f>
        <v>#NAME?</v>
      </c>
    </row>
    <row r="1991" spans="1:23" x14ac:dyDescent="0.25">
      <c r="A1991" t="s">
        <v>774</v>
      </c>
      <c r="B1991">
        <v>2001</v>
      </c>
      <c r="C1991" t="s">
        <v>643</v>
      </c>
      <c r="D1991">
        <v>59.1</v>
      </c>
      <c r="E1991">
        <v>331</v>
      </c>
      <c r="F1991">
        <v>11</v>
      </c>
      <c r="G1991">
        <v>0.68</v>
      </c>
      <c r="H1991">
        <v>93.372784969999998</v>
      </c>
      <c r="I1991">
        <v>59</v>
      </c>
      <c r="J1991">
        <v>4023</v>
      </c>
      <c r="K1991">
        <v>38.200000000000003</v>
      </c>
      <c r="L1991">
        <v>14</v>
      </c>
      <c r="M1991">
        <v>52</v>
      </c>
      <c r="N1991">
        <v>6.68</v>
      </c>
      <c r="O1991">
        <v>55</v>
      </c>
      <c r="P1991">
        <v>1.3</v>
      </c>
      <c r="Q1991">
        <v>539.41528000000005</v>
      </c>
      <c r="R1991">
        <v>5716152</v>
      </c>
      <c r="S1991">
        <v>1.5</v>
      </c>
      <c r="T1991">
        <v>1.5</v>
      </c>
      <c r="U1991">
        <v>0.42199999999999999</v>
      </c>
      <c r="V1991">
        <v>6.6</v>
      </c>
      <c r="W1991" t="e">
        <f ca="1">Data_Completeness(LifeExpectancyData[[#This Row],[Life expectancy]:[Schooling]])</f>
        <v>#NAME?</v>
      </c>
    </row>
    <row r="1992" spans="1:23" x14ac:dyDescent="0.25">
      <c r="A1992" t="s">
        <v>774</v>
      </c>
      <c r="B1992">
        <v>2000</v>
      </c>
      <c r="C1992" t="s">
        <v>643</v>
      </c>
      <c r="D1992">
        <v>58.9</v>
      </c>
      <c r="E1992">
        <v>335</v>
      </c>
      <c r="F1992">
        <v>11</v>
      </c>
      <c r="G1992">
        <v>0.73</v>
      </c>
      <c r="H1992">
        <v>62.562738410000001</v>
      </c>
      <c r="I1992">
        <v>57</v>
      </c>
      <c r="J1992">
        <v>7135</v>
      </c>
      <c r="K1992">
        <v>37.5</v>
      </c>
      <c r="L1992">
        <v>14</v>
      </c>
      <c r="M1992">
        <v>51</v>
      </c>
      <c r="N1992">
        <v>3.98</v>
      </c>
      <c r="O1992">
        <v>59</v>
      </c>
      <c r="P1992">
        <v>1.1000000000000001</v>
      </c>
      <c r="Q1992">
        <v>631.94685260000006</v>
      </c>
      <c r="R1992">
        <v>5572222</v>
      </c>
      <c r="S1992">
        <v>1.6</v>
      </c>
      <c r="T1992">
        <v>1.5</v>
      </c>
      <c r="U1992">
        <v>0.41799999999999998</v>
      </c>
      <c r="V1992">
        <v>6.2</v>
      </c>
      <c r="W1992" t="e">
        <f ca="1">Data_Completeness(LifeExpectancyData[[#This Row],[Life expectancy]:[Schooling]])</f>
        <v>#NAME?</v>
      </c>
    </row>
    <row r="1993" spans="1:23" x14ac:dyDescent="0.25">
      <c r="A1993" t="s">
        <v>775</v>
      </c>
      <c r="B1993">
        <v>2015</v>
      </c>
      <c r="C1993" t="s">
        <v>643</v>
      </c>
      <c r="D1993">
        <v>74</v>
      </c>
      <c r="E1993">
        <v>146</v>
      </c>
      <c r="F1993">
        <v>2</v>
      </c>
      <c r="H1993">
        <v>0</v>
      </c>
      <c r="I1993">
        <v>93</v>
      </c>
      <c r="J1993">
        <v>0</v>
      </c>
      <c r="K1993">
        <v>5.2</v>
      </c>
      <c r="L1993">
        <v>3</v>
      </c>
      <c r="M1993">
        <v>89</v>
      </c>
      <c r="O1993">
        <v>93</v>
      </c>
      <c r="P1993">
        <v>0.2</v>
      </c>
      <c r="Q1993">
        <v>419.36772400000001</v>
      </c>
      <c r="R1993">
        <v>6639119</v>
      </c>
      <c r="S1993">
        <v>2</v>
      </c>
      <c r="T1993">
        <v>1.9</v>
      </c>
      <c r="U1993">
        <v>0.69199999999999995</v>
      </c>
      <c r="V1993">
        <v>12.3</v>
      </c>
      <c r="W1993" t="e">
        <f ca="1">Data_Completeness(LifeExpectancyData[[#This Row],[Life expectancy]:[Schooling]])</f>
        <v>#NAME?</v>
      </c>
    </row>
    <row r="1994" spans="1:23" x14ac:dyDescent="0.25">
      <c r="A1994" t="s">
        <v>775</v>
      </c>
      <c r="B1994">
        <v>2014</v>
      </c>
      <c r="C1994" t="s">
        <v>643</v>
      </c>
      <c r="D1994">
        <v>73.900000000000006</v>
      </c>
      <c r="E1994">
        <v>147</v>
      </c>
      <c r="F1994">
        <v>3</v>
      </c>
      <c r="G1994">
        <v>0.01</v>
      </c>
      <c r="H1994">
        <v>561.76847009999994</v>
      </c>
      <c r="I1994">
        <v>87</v>
      </c>
      <c r="J1994">
        <v>0</v>
      </c>
      <c r="K1994">
        <v>49.4</v>
      </c>
      <c r="L1994">
        <v>3</v>
      </c>
      <c r="M1994">
        <v>83</v>
      </c>
      <c r="N1994">
        <v>9.81</v>
      </c>
      <c r="O1994">
        <v>87</v>
      </c>
      <c r="P1994">
        <v>0.2</v>
      </c>
      <c r="Q1994">
        <v>4712.8227360000001</v>
      </c>
      <c r="R1994">
        <v>6552584</v>
      </c>
      <c r="S1994">
        <v>2</v>
      </c>
      <c r="T1994">
        <v>1.9</v>
      </c>
      <c r="U1994">
        <v>0.68799999999999994</v>
      </c>
      <c r="V1994">
        <v>12.3</v>
      </c>
      <c r="W1994" t="e">
        <f ca="1">Data_Completeness(LifeExpectancyData[[#This Row],[Life expectancy]:[Schooling]])</f>
        <v>#NAME?</v>
      </c>
    </row>
    <row r="1995" spans="1:23" x14ac:dyDescent="0.25">
      <c r="A1995" t="s">
        <v>775</v>
      </c>
      <c r="B1995">
        <v>2013</v>
      </c>
      <c r="C1995" t="s">
        <v>643</v>
      </c>
      <c r="D1995">
        <v>73.8</v>
      </c>
      <c r="E1995">
        <v>148</v>
      </c>
      <c r="F1995">
        <v>3</v>
      </c>
      <c r="G1995">
        <v>5.03</v>
      </c>
      <c r="H1995">
        <v>573.43469819999996</v>
      </c>
      <c r="I1995">
        <v>86</v>
      </c>
      <c r="J1995">
        <v>0</v>
      </c>
      <c r="K1995">
        <v>48.6</v>
      </c>
      <c r="L1995">
        <v>3</v>
      </c>
      <c r="M1995">
        <v>8</v>
      </c>
      <c r="N1995">
        <v>1.49</v>
      </c>
      <c r="O1995">
        <v>86</v>
      </c>
      <c r="P1995">
        <v>0.2</v>
      </c>
      <c r="Q1995">
        <v>4479.9585800000004</v>
      </c>
      <c r="R1995">
        <v>646574</v>
      </c>
      <c r="S1995">
        <v>2</v>
      </c>
      <c r="T1995">
        <v>1.9</v>
      </c>
      <c r="U1995">
        <v>0.67900000000000005</v>
      </c>
      <c r="V1995">
        <v>12.3</v>
      </c>
      <c r="W1995" t="e">
        <f ca="1">Data_Completeness(LifeExpectancyData[[#This Row],[Life expectancy]:[Schooling]])</f>
        <v>#NAME?</v>
      </c>
    </row>
    <row r="1996" spans="1:23" x14ac:dyDescent="0.25">
      <c r="A1996" t="s">
        <v>775</v>
      </c>
      <c r="B1996">
        <v>2012</v>
      </c>
      <c r="C1996" t="s">
        <v>643</v>
      </c>
      <c r="D1996">
        <v>73.599999999999994</v>
      </c>
      <c r="E1996">
        <v>148</v>
      </c>
      <c r="F1996">
        <v>3</v>
      </c>
      <c r="G1996">
        <v>5.36</v>
      </c>
      <c r="H1996">
        <v>441.84462439999999</v>
      </c>
      <c r="I1996">
        <v>87</v>
      </c>
      <c r="J1996">
        <v>0</v>
      </c>
      <c r="K1996">
        <v>47.9</v>
      </c>
      <c r="L1996">
        <v>3</v>
      </c>
      <c r="M1996">
        <v>83</v>
      </c>
      <c r="N1996">
        <v>1.33</v>
      </c>
      <c r="O1996">
        <v>87</v>
      </c>
      <c r="P1996">
        <v>0.1</v>
      </c>
      <c r="Q1996">
        <v>3855.5377349999999</v>
      </c>
      <c r="R1996">
        <v>6379219</v>
      </c>
      <c r="S1996">
        <v>2</v>
      </c>
      <c r="T1996">
        <v>2</v>
      </c>
      <c r="U1996">
        <v>0.67900000000000005</v>
      </c>
      <c r="V1996">
        <v>12.3</v>
      </c>
      <c r="W1996" t="e">
        <f ca="1">Data_Completeness(LifeExpectancyData[[#This Row],[Life expectancy]:[Schooling]])</f>
        <v>#NAME?</v>
      </c>
    </row>
    <row r="1997" spans="1:23" x14ac:dyDescent="0.25">
      <c r="A1997" t="s">
        <v>775</v>
      </c>
      <c r="B1997">
        <v>2011</v>
      </c>
      <c r="C1997" t="s">
        <v>643</v>
      </c>
      <c r="D1997">
        <v>73.400000000000006</v>
      </c>
      <c r="E1997">
        <v>15</v>
      </c>
      <c r="F1997">
        <v>3</v>
      </c>
      <c r="G1997">
        <v>5.79</v>
      </c>
      <c r="H1997">
        <v>472.19328250000001</v>
      </c>
      <c r="I1997">
        <v>89</v>
      </c>
      <c r="J1997">
        <v>0</v>
      </c>
      <c r="K1997">
        <v>47.1</v>
      </c>
      <c r="L1997">
        <v>3</v>
      </c>
      <c r="M1997">
        <v>84</v>
      </c>
      <c r="N1997">
        <v>9.42</v>
      </c>
      <c r="O1997">
        <v>89</v>
      </c>
      <c r="P1997">
        <v>0.1</v>
      </c>
      <c r="Q1997">
        <v>3988.1189399999998</v>
      </c>
      <c r="R1997">
        <v>6293783</v>
      </c>
      <c r="S1997">
        <v>2.1</v>
      </c>
      <c r="T1997">
        <v>2</v>
      </c>
      <c r="U1997">
        <v>0.67500000000000004</v>
      </c>
      <c r="V1997">
        <v>12.3</v>
      </c>
      <c r="W1997" t="e">
        <f ca="1">Data_Completeness(LifeExpectancyData[[#This Row],[Life expectancy]:[Schooling]])</f>
        <v>#NAME?</v>
      </c>
    </row>
    <row r="1998" spans="1:23" x14ac:dyDescent="0.25">
      <c r="A1998" t="s">
        <v>775</v>
      </c>
      <c r="B1998">
        <v>2010</v>
      </c>
      <c r="C1998" t="s">
        <v>643</v>
      </c>
      <c r="D1998">
        <v>73.2</v>
      </c>
      <c r="E1998">
        <v>152</v>
      </c>
      <c r="F1998">
        <v>3</v>
      </c>
      <c r="G1998">
        <v>5.65</v>
      </c>
      <c r="H1998">
        <v>359.9760397</v>
      </c>
      <c r="I1998">
        <v>89</v>
      </c>
      <c r="J1998">
        <v>0</v>
      </c>
      <c r="K1998">
        <v>46.4</v>
      </c>
      <c r="L1998">
        <v>3</v>
      </c>
      <c r="M1998">
        <v>85</v>
      </c>
      <c r="N1998">
        <v>9.1</v>
      </c>
      <c r="O1998">
        <v>89</v>
      </c>
      <c r="P1998">
        <v>0.1</v>
      </c>
      <c r="Q1998">
        <v>3225.591754</v>
      </c>
      <c r="R1998">
        <v>629877</v>
      </c>
      <c r="S1998">
        <v>2.1</v>
      </c>
      <c r="T1998">
        <v>2</v>
      </c>
      <c r="U1998">
        <v>0.66400000000000003</v>
      </c>
      <c r="V1998">
        <v>12.4</v>
      </c>
      <c r="W1998" t="e">
        <f ca="1">Data_Completeness(LifeExpectancyData[[#This Row],[Life expectancy]:[Schooling]])</f>
        <v>#NAME?</v>
      </c>
    </row>
    <row r="1999" spans="1:23" x14ac:dyDescent="0.25">
      <c r="A1999" t="s">
        <v>775</v>
      </c>
      <c r="B1999">
        <v>2009</v>
      </c>
      <c r="C1999" t="s">
        <v>643</v>
      </c>
      <c r="D1999">
        <v>73</v>
      </c>
      <c r="E1999">
        <v>155</v>
      </c>
      <c r="F1999">
        <v>3</v>
      </c>
      <c r="G1999">
        <v>5.39</v>
      </c>
      <c r="H1999">
        <v>30.935195480000001</v>
      </c>
      <c r="I1999">
        <v>85</v>
      </c>
      <c r="J1999">
        <v>0</v>
      </c>
      <c r="K1999">
        <v>45.6</v>
      </c>
      <c r="L1999">
        <v>3</v>
      </c>
      <c r="M1999">
        <v>81</v>
      </c>
      <c r="N1999">
        <v>9.14</v>
      </c>
      <c r="O1999">
        <v>85</v>
      </c>
      <c r="P1999">
        <v>0.1</v>
      </c>
      <c r="Q1999">
        <v>2599.5962589999999</v>
      </c>
      <c r="R1999">
        <v>6127837</v>
      </c>
      <c r="S1999">
        <v>2.1</v>
      </c>
      <c r="T1999">
        <v>2</v>
      </c>
      <c r="U1999">
        <v>0.66300000000000003</v>
      </c>
      <c r="V1999">
        <v>12.1</v>
      </c>
      <c r="W1999" t="e">
        <f ca="1">Data_Completeness(LifeExpectancyData[[#This Row],[Life expectancy]:[Schooling]])</f>
        <v>#NAME?</v>
      </c>
    </row>
    <row r="2000" spans="1:23" x14ac:dyDescent="0.25">
      <c r="A2000" t="s">
        <v>775</v>
      </c>
      <c r="B2000">
        <v>2008</v>
      </c>
      <c r="C2000" t="s">
        <v>643</v>
      </c>
      <c r="D2000">
        <v>72.7</v>
      </c>
      <c r="E2000">
        <v>157</v>
      </c>
      <c r="F2000">
        <v>3</v>
      </c>
      <c r="G2000">
        <v>6.14</v>
      </c>
      <c r="H2000">
        <v>34.739245760000003</v>
      </c>
      <c r="I2000">
        <v>87</v>
      </c>
      <c r="J2000">
        <v>0</v>
      </c>
      <c r="K2000">
        <v>44.9</v>
      </c>
      <c r="L2000">
        <v>4</v>
      </c>
      <c r="M2000">
        <v>85</v>
      </c>
      <c r="N2000">
        <v>7.6</v>
      </c>
      <c r="O2000">
        <v>89</v>
      </c>
      <c r="P2000">
        <v>0.1</v>
      </c>
      <c r="Q2000">
        <v>359.99218400000001</v>
      </c>
      <c r="R2000">
        <v>647117</v>
      </c>
      <c r="S2000">
        <v>2.1</v>
      </c>
      <c r="T2000">
        <v>2.1</v>
      </c>
      <c r="U2000">
        <v>0.65400000000000003</v>
      </c>
      <c r="V2000">
        <v>11.9</v>
      </c>
      <c r="W2000" t="e">
        <f ca="1">Data_Completeness(LifeExpectancyData[[#This Row],[Life expectancy]:[Schooling]])</f>
        <v>#NAME?</v>
      </c>
    </row>
    <row r="2001" spans="1:23" x14ac:dyDescent="0.25">
      <c r="A2001" t="s">
        <v>775</v>
      </c>
      <c r="B2001">
        <v>2007</v>
      </c>
      <c r="C2001" t="s">
        <v>643</v>
      </c>
      <c r="D2001">
        <v>72.5</v>
      </c>
      <c r="E2001">
        <v>159</v>
      </c>
      <c r="F2001">
        <v>3</v>
      </c>
      <c r="G2001">
        <v>5.61</v>
      </c>
      <c r="H2001">
        <v>318.62018519999998</v>
      </c>
      <c r="I2001">
        <v>86</v>
      </c>
      <c r="J2001">
        <v>0</v>
      </c>
      <c r="K2001">
        <v>44.2</v>
      </c>
      <c r="L2001">
        <v>4</v>
      </c>
      <c r="M2001">
        <v>95</v>
      </c>
      <c r="N2001">
        <v>6.41</v>
      </c>
      <c r="O2001">
        <v>95</v>
      </c>
      <c r="P2001">
        <v>0.1</v>
      </c>
      <c r="Q2001">
        <v>2312.1929260000002</v>
      </c>
      <c r="R2001">
        <v>5966159</v>
      </c>
      <c r="S2001">
        <v>2.2000000000000002</v>
      </c>
      <c r="T2001">
        <v>2.1</v>
      </c>
      <c r="U2001">
        <v>0.64900000000000002</v>
      </c>
      <c r="V2001">
        <v>12</v>
      </c>
      <c r="W2001" t="e">
        <f ca="1">Data_Completeness(LifeExpectancyData[[#This Row],[Life expectancy]:[Schooling]])</f>
        <v>#NAME?</v>
      </c>
    </row>
    <row r="2002" spans="1:23" x14ac:dyDescent="0.25">
      <c r="A2002" t="s">
        <v>775</v>
      </c>
      <c r="B2002">
        <v>2006</v>
      </c>
      <c r="C2002" t="s">
        <v>643</v>
      </c>
      <c r="D2002">
        <v>72.3</v>
      </c>
      <c r="E2002">
        <v>161</v>
      </c>
      <c r="F2002">
        <v>3</v>
      </c>
      <c r="G2002">
        <v>5.61</v>
      </c>
      <c r="H2002">
        <v>26.180723820000001</v>
      </c>
      <c r="I2002">
        <v>92</v>
      </c>
      <c r="J2002">
        <v>0</v>
      </c>
      <c r="K2002">
        <v>43.5</v>
      </c>
      <c r="L2002">
        <v>4</v>
      </c>
      <c r="M2002">
        <v>98</v>
      </c>
      <c r="N2002">
        <v>6.43</v>
      </c>
      <c r="O2002">
        <v>98</v>
      </c>
      <c r="P2002">
        <v>0.2</v>
      </c>
      <c r="Q2002">
        <v>189.71539000000001</v>
      </c>
      <c r="R2002">
        <v>5882796</v>
      </c>
      <c r="S2002">
        <v>2.2000000000000002</v>
      </c>
      <c r="T2002">
        <v>2.2000000000000002</v>
      </c>
      <c r="U2002">
        <v>0.64800000000000002</v>
      </c>
      <c r="V2002">
        <v>12.1</v>
      </c>
      <c r="W2002" t="e">
        <f ca="1">Data_Completeness(LifeExpectancyData[[#This Row],[Life expectancy]:[Schooling]])</f>
        <v>#NAME?</v>
      </c>
    </row>
    <row r="2003" spans="1:23" x14ac:dyDescent="0.25">
      <c r="A2003" t="s">
        <v>775</v>
      </c>
      <c r="B2003">
        <v>2005</v>
      </c>
      <c r="C2003" t="s">
        <v>643</v>
      </c>
      <c r="D2003">
        <v>72.099999999999994</v>
      </c>
      <c r="E2003">
        <v>163</v>
      </c>
      <c r="F2003">
        <v>3</v>
      </c>
      <c r="G2003">
        <v>6.38</v>
      </c>
      <c r="H2003">
        <v>20.680372940000002</v>
      </c>
      <c r="I2003">
        <v>92</v>
      </c>
      <c r="J2003">
        <v>0</v>
      </c>
      <c r="K2003">
        <v>42.8</v>
      </c>
      <c r="L2003">
        <v>4</v>
      </c>
      <c r="M2003">
        <v>96</v>
      </c>
      <c r="N2003">
        <v>6.7</v>
      </c>
      <c r="O2003">
        <v>96</v>
      </c>
      <c r="P2003">
        <v>0.2</v>
      </c>
      <c r="Q2003">
        <v>157.145691</v>
      </c>
      <c r="R2003">
        <v>5795494</v>
      </c>
      <c r="S2003">
        <v>2.2999999999999998</v>
      </c>
      <c r="T2003">
        <v>2.2000000000000002</v>
      </c>
      <c r="U2003">
        <v>0.64600000000000002</v>
      </c>
      <c r="V2003">
        <v>12.3</v>
      </c>
      <c r="W2003" t="e">
        <f ca="1">Data_Completeness(LifeExpectancyData[[#This Row],[Life expectancy]:[Schooling]])</f>
        <v>#NAME?</v>
      </c>
    </row>
    <row r="2004" spans="1:23" x14ac:dyDescent="0.25">
      <c r="A2004" t="s">
        <v>775</v>
      </c>
      <c r="B2004">
        <v>2004</v>
      </c>
      <c r="C2004" t="s">
        <v>643</v>
      </c>
      <c r="D2004">
        <v>71.900000000000006</v>
      </c>
      <c r="E2004">
        <v>165</v>
      </c>
      <c r="F2004">
        <v>3</v>
      </c>
      <c r="G2004">
        <v>6.2</v>
      </c>
      <c r="H2004">
        <v>20.600830269999999</v>
      </c>
      <c r="I2004">
        <v>9</v>
      </c>
      <c r="J2004">
        <v>0</v>
      </c>
      <c r="K2004">
        <v>42</v>
      </c>
      <c r="L2004">
        <v>4</v>
      </c>
      <c r="M2004">
        <v>92</v>
      </c>
      <c r="N2004">
        <v>5.78</v>
      </c>
      <c r="O2004">
        <v>92</v>
      </c>
      <c r="P2004">
        <v>0.2</v>
      </c>
      <c r="Q2004">
        <v>148.527976</v>
      </c>
      <c r="R2004">
        <v>57374</v>
      </c>
      <c r="S2004">
        <v>2.2999999999999998</v>
      </c>
      <c r="T2004">
        <v>2.2000000000000002</v>
      </c>
      <c r="U2004">
        <v>0.63900000000000001</v>
      </c>
      <c r="V2004">
        <v>12.1</v>
      </c>
      <c r="W2004" t="e">
        <f ca="1">Data_Completeness(LifeExpectancyData[[#This Row],[Life expectancy]:[Schooling]])</f>
        <v>#NAME?</v>
      </c>
    </row>
    <row r="2005" spans="1:23" x14ac:dyDescent="0.25">
      <c r="A2005" t="s">
        <v>775</v>
      </c>
      <c r="B2005">
        <v>2003</v>
      </c>
      <c r="C2005" t="s">
        <v>643</v>
      </c>
      <c r="D2005">
        <v>71.7</v>
      </c>
      <c r="E2005">
        <v>166</v>
      </c>
      <c r="F2005">
        <v>4</v>
      </c>
      <c r="G2005">
        <v>6.64</v>
      </c>
      <c r="H2005">
        <v>155.42330759999999</v>
      </c>
      <c r="I2005">
        <v>86</v>
      </c>
      <c r="J2005">
        <v>0</v>
      </c>
      <c r="K2005">
        <v>41.3</v>
      </c>
      <c r="L2005">
        <v>4</v>
      </c>
      <c r="M2005">
        <v>86</v>
      </c>
      <c r="N2005">
        <v>5.99</v>
      </c>
      <c r="O2005">
        <v>86</v>
      </c>
      <c r="P2005">
        <v>0.1</v>
      </c>
      <c r="Q2005">
        <v>1174.7793469999999</v>
      </c>
      <c r="R2005">
        <v>56795</v>
      </c>
      <c r="S2005">
        <v>2.4</v>
      </c>
      <c r="T2005">
        <v>2.2999999999999998</v>
      </c>
      <c r="U2005">
        <v>0.64200000000000002</v>
      </c>
      <c r="V2005">
        <v>12.7</v>
      </c>
      <c r="W2005" t="e">
        <f ca="1">Data_Completeness(LifeExpectancyData[[#This Row],[Life expectancy]:[Schooling]])</f>
        <v>#NAME?</v>
      </c>
    </row>
    <row r="2006" spans="1:23" x14ac:dyDescent="0.25">
      <c r="A2006" t="s">
        <v>775</v>
      </c>
      <c r="B2006">
        <v>2002</v>
      </c>
      <c r="C2006" t="s">
        <v>643</v>
      </c>
      <c r="D2006">
        <v>71.5</v>
      </c>
      <c r="E2006">
        <v>168</v>
      </c>
      <c r="F2006">
        <v>4</v>
      </c>
      <c r="G2006">
        <v>5.66</v>
      </c>
      <c r="H2006">
        <v>152.82939730000001</v>
      </c>
      <c r="J2006">
        <v>0</v>
      </c>
      <c r="K2006">
        <v>4.5999999999999996</v>
      </c>
      <c r="L2006">
        <v>4</v>
      </c>
      <c r="M2006">
        <v>87</v>
      </c>
      <c r="N2006">
        <v>6.77</v>
      </c>
      <c r="O2006">
        <v>87</v>
      </c>
      <c r="P2006">
        <v>0.1</v>
      </c>
      <c r="Q2006">
        <v>1148.2298820000001</v>
      </c>
      <c r="R2006">
        <v>558611</v>
      </c>
      <c r="S2006">
        <v>2.4</v>
      </c>
      <c r="T2006">
        <v>2.2999999999999998</v>
      </c>
      <c r="U2006">
        <v>0.63200000000000001</v>
      </c>
      <c r="V2006">
        <v>12.2</v>
      </c>
      <c r="W2006" t="e">
        <f ca="1">Data_Completeness(LifeExpectancyData[[#This Row],[Life expectancy]:[Schooling]])</f>
        <v>#NAME?</v>
      </c>
    </row>
    <row r="2007" spans="1:23" x14ac:dyDescent="0.25">
      <c r="A2007" t="s">
        <v>775</v>
      </c>
      <c r="B2007">
        <v>2001</v>
      </c>
      <c r="C2007" t="s">
        <v>643</v>
      </c>
      <c r="D2007">
        <v>71.2</v>
      </c>
      <c r="E2007">
        <v>17</v>
      </c>
      <c r="F2007">
        <v>4</v>
      </c>
      <c r="G2007">
        <v>6.66</v>
      </c>
      <c r="H2007">
        <v>233.84886030000001</v>
      </c>
      <c r="J2007">
        <v>0</v>
      </c>
      <c r="K2007">
        <v>39.799999999999997</v>
      </c>
      <c r="L2007">
        <v>5</v>
      </c>
      <c r="M2007">
        <v>9</v>
      </c>
      <c r="N2007">
        <v>7.61</v>
      </c>
      <c r="O2007">
        <v>89</v>
      </c>
      <c r="P2007">
        <v>0.1</v>
      </c>
      <c r="Q2007">
        <v>1417.2658200000001</v>
      </c>
      <c r="R2007">
        <v>546624</v>
      </c>
      <c r="S2007">
        <v>2.5</v>
      </c>
      <c r="T2007">
        <v>2.4</v>
      </c>
      <c r="U2007">
        <v>0.624</v>
      </c>
      <c r="V2007">
        <v>11.8</v>
      </c>
      <c r="W2007" t="e">
        <f ca="1">Data_Completeness(LifeExpectancyData[[#This Row],[Life expectancy]:[Schooling]])</f>
        <v>#NAME?</v>
      </c>
    </row>
    <row r="2008" spans="1:23" x14ac:dyDescent="0.25">
      <c r="A2008" t="s">
        <v>775</v>
      </c>
      <c r="B2008">
        <v>2000</v>
      </c>
      <c r="C2008" t="s">
        <v>643</v>
      </c>
      <c r="D2008">
        <v>79</v>
      </c>
      <c r="E2008">
        <v>172</v>
      </c>
      <c r="F2008">
        <v>4</v>
      </c>
      <c r="G2008">
        <v>6.78</v>
      </c>
      <c r="H2008">
        <v>273.57587690000003</v>
      </c>
      <c r="J2008">
        <v>0</v>
      </c>
      <c r="K2008">
        <v>39.1</v>
      </c>
      <c r="L2008">
        <v>5</v>
      </c>
      <c r="M2008">
        <v>86</v>
      </c>
      <c r="N2008">
        <v>8.1</v>
      </c>
      <c r="O2008">
        <v>86</v>
      </c>
      <c r="P2008">
        <v>0.1</v>
      </c>
      <c r="Q2008">
        <v>1545.6264229999999</v>
      </c>
      <c r="R2008">
        <v>5327</v>
      </c>
      <c r="S2008">
        <v>2.5</v>
      </c>
      <c r="T2008">
        <v>2.4</v>
      </c>
      <c r="U2008">
        <v>0.625</v>
      </c>
      <c r="V2008">
        <v>11.6</v>
      </c>
      <c r="W2008" t="e">
        <f ca="1">Data_Completeness(LifeExpectancyData[[#This Row],[Life expectancy]:[Schooling]])</f>
        <v>#NAME?</v>
      </c>
    </row>
    <row r="2009" spans="1:23" x14ac:dyDescent="0.25">
      <c r="A2009" t="s">
        <v>776</v>
      </c>
      <c r="B2009">
        <v>2015</v>
      </c>
      <c r="C2009" t="s">
        <v>643</v>
      </c>
      <c r="D2009">
        <v>75.5</v>
      </c>
      <c r="E2009">
        <v>123</v>
      </c>
      <c r="F2009">
        <v>8</v>
      </c>
      <c r="H2009">
        <v>0</v>
      </c>
      <c r="I2009">
        <v>9</v>
      </c>
      <c r="J2009">
        <v>4</v>
      </c>
      <c r="K2009">
        <v>55.6</v>
      </c>
      <c r="L2009">
        <v>10</v>
      </c>
      <c r="M2009">
        <v>88</v>
      </c>
      <c r="O2009">
        <v>9</v>
      </c>
      <c r="P2009">
        <v>0.1</v>
      </c>
      <c r="Q2009">
        <v>63.343259000000003</v>
      </c>
      <c r="R2009">
        <v>31376671</v>
      </c>
      <c r="S2009">
        <v>1.1000000000000001</v>
      </c>
      <c r="T2009">
        <v>1.1000000000000001</v>
      </c>
      <c r="U2009">
        <v>0.73699999999999999</v>
      </c>
      <c r="V2009">
        <v>13.4</v>
      </c>
      <c r="W2009" t="e">
        <f ca="1">Data_Completeness(LifeExpectancyData[[#This Row],[Life expectancy]:[Schooling]])</f>
        <v>#NAME?</v>
      </c>
    </row>
    <row r="2010" spans="1:23" x14ac:dyDescent="0.25">
      <c r="A2010" t="s">
        <v>776</v>
      </c>
      <c r="B2010">
        <v>2014</v>
      </c>
      <c r="C2010" t="s">
        <v>643</v>
      </c>
      <c r="D2010">
        <v>75.3</v>
      </c>
      <c r="E2010">
        <v>125</v>
      </c>
      <c r="F2010">
        <v>8</v>
      </c>
      <c r="G2010">
        <v>0.01</v>
      </c>
      <c r="H2010">
        <v>973.72867499999995</v>
      </c>
      <c r="I2010">
        <v>88</v>
      </c>
      <c r="J2010">
        <v>0</v>
      </c>
      <c r="K2010">
        <v>54.9</v>
      </c>
      <c r="L2010">
        <v>10</v>
      </c>
      <c r="M2010">
        <v>78</v>
      </c>
      <c r="N2010">
        <v>5.47</v>
      </c>
      <c r="O2010">
        <v>88</v>
      </c>
      <c r="P2010">
        <v>0.1</v>
      </c>
      <c r="Q2010">
        <v>6491.5245000000004</v>
      </c>
      <c r="R2010">
        <v>3973354</v>
      </c>
      <c r="S2010">
        <v>1.1000000000000001</v>
      </c>
      <c r="T2010">
        <v>1.1000000000000001</v>
      </c>
      <c r="U2010">
        <v>0.73499999999999999</v>
      </c>
      <c r="V2010">
        <v>13.4</v>
      </c>
      <c r="W2010" t="e">
        <f ca="1">Data_Completeness(LifeExpectancyData[[#This Row],[Life expectancy]:[Schooling]])</f>
        <v>#NAME?</v>
      </c>
    </row>
    <row r="2011" spans="1:23" x14ac:dyDescent="0.25">
      <c r="A2011" t="s">
        <v>776</v>
      </c>
      <c r="B2011">
        <v>2013</v>
      </c>
      <c r="C2011" t="s">
        <v>643</v>
      </c>
      <c r="D2011">
        <v>75.3</v>
      </c>
      <c r="E2011">
        <v>125</v>
      </c>
      <c r="F2011">
        <v>8</v>
      </c>
      <c r="G2011">
        <v>5.38</v>
      </c>
      <c r="H2011">
        <v>946.65211650000003</v>
      </c>
      <c r="I2011">
        <v>88</v>
      </c>
      <c r="J2011">
        <v>0</v>
      </c>
      <c r="K2011">
        <v>54.2</v>
      </c>
      <c r="L2011">
        <v>11</v>
      </c>
      <c r="M2011">
        <v>71</v>
      </c>
      <c r="N2011">
        <v>5.23</v>
      </c>
      <c r="O2011">
        <v>88</v>
      </c>
      <c r="P2011">
        <v>0.1</v>
      </c>
      <c r="Q2011">
        <v>6583.1162480000003</v>
      </c>
      <c r="R2011">
        <v>3565716</v>
      </c>
      <c r="S2011">
        <v>1.1000000000000001</v>
      </c>
      <c r="T2011">
        <v>1.1000000000000001</v>
      </c>
      <c r="U2011">
        <v>0.73099999999999998</v>
      </c>
      <c r="V2011">
        <v>13.4</v>
      </c>
      <c r="W2011" t="e">
        <f ca="1">Data_Completeness(LifeExpectancyData[[#This Row],[Life expectancy]:[Schooling]])</f>
        <v>#NAME?</v>
      </c>
    </row>
    <row r="2012" spans="1:23" x14ac:dyDescent="0.25">
      <c r="A2012" t="s">
        <v>776</v>
      </c>
      <c r="B2012">
        <v>2012</v>
      </c>
      <c r="C2012" t="s">
        <v>643</v>
      </c>
      <c r="D2012">
        <v>74.900000000000006</v>
      </c>
      <c r="E2012">
        <v>129</v>
      </c>
      <c r="F2012">
        <v>9</v>
      </c>
      <c r="G2012">
        <v>5.14</v>
      </c>
      <c r="H2012">
        <v>885.98581850000005</v>
      </c>
      <c r="I2012">
        <v>95</v>
      </c>
      <c r="J2012">
        <v>0</v>
      </c>
      <c r="K2012">
        <v>53.6</v>
      </c>
      <c r="L2012">
        <v>11</v>
      </c>
      <c r="M2012">
        <v>94</v>
      </c>
      <c r="N2012">
        <v>5.18</v>
      </c>
      <c r="O2012">
        <v>95</v>
      </c>
      <c r="P2012">
        <v>0.1</v>
      </c>
      <c r="Q2012">
        <v>6387.7852810000004</v>
      </c>
      <c r="R2012">
        <v>3158966</v>
      </c>
      <c r="S2012">
        <v>1.1000000000000001</v>
      </c>
      <c r="T2012">
        <v>1.1000000000000001</v>
      </c>
      <c r="U2012">
        <v>0.72499999999999998</v>
      </c>
      <c r="V2012">
        <v>13.4</v>
      </c>
      <c r="W2012" t="e">
        <f ca="1">Data_Completeness(LifeExpectancyData[[#This Row],[Life expectancy]:[Schooling]])</f>
        <v>#NAME?</v>
      </c>
    </row>
    <row r="2013" spans="1:23" x14ac:dyDescent="0.25">
      <c r="A2013" t="s">
        <v>776</v>
      </c>
      <c r="B2013">
        <v>2011</v>
      </c>
      <c r="C2013" t="s">
        <v>643</v>
      </c>
      <c r="D2013">
        <v>74.5</v>
      </c>
      <c r="E2013">
        <v>133</v>
      </c>
      <c r="F2013">
        <v>9</v>
      </c>
      <c r="G2013">
        <v>4.83</v>
      </c>
      <c r="H2013">
        <v>759.53806950000001</v>
      </c>
      <c r="I2013">
        <v>91</v>
      </c>
      <c r="J2013">
        <v>0</v>
      </c>
      <c r="K2013">
        <v>52.9</v>
      </c>
      <c r="L2013">
        <v>12</v>
      </c>
      <c r="M2013">
        <v>91</v>
      </c>
      <c r="N2013">
        <v>4.93</v>
      </c>
      <c r="O2013">
        <v>91</v>
      </c>
      <c r="P2013">
        <v>0.2</v>
      </c>
      <c r="Q2013">
        <v>5771.5658780000003</v>
      </c>
      <c r="R2013">
        <v>29759989</v>
      </c>
      <c r="S2013">
        <v>1.1000000000000001</v>
      </c>
      <c r="T2013">
        <v>1.1000000000000001</v>
      </c>
      <c r="U2013">
        <v>0.72099999999999997</v>
      </c>
      <c r="V2013">
        <v>13.4</v>
      </c>
      <c r="W2013" t="e">
        <f ca="1">Data_Completeness(LifeExpectancyData[[#This Row],[Life expectancy]:[Schooling]])</f>
        <v>#NAME?</v>
      </c>
    </row>
    <row r="2014" spans="1:23" x14ac:dyDescent="0.25">
      <c r="A2014" t="s">
        <v>776</v>
      </c>
      <c r="B2014">
        <v>2010</v>
      </c>
      <c r="C2014" t="s">
        <v>643</v>
      </c>
      <c r="D2014">
        <v>73.7</v>
      </c>
      <c r="E2014">
        <v>14</v>
      </c>
      <c r="F2014">
        <v>10</v>
      </c>
      <c r="G2014">
        <v>4.72</v>
      </c>
      <c r="H2014">
        <v>69.439345079999995</v>
      </c>
      <c r="I2014">
        <v>93</v>
      </c>
      <c r="J2014">
        <v>0</v>
      </c>
      <c r="K2014">
        <v>52.2</v>
      </c>
      <c r="L2014">
        <v>12</v>
      </c>
      <c r="M2014">
        <v>92</v>
      </c>
      <c r="N2014">
        <v>5.3</v>
      </c>
      <c r="O2014">
        <v>93</v>
      </c>
      <c r="P2014">
        <v>0.2</v>
      </c>
      <c r="Q2014">
        <v>522.49319100000002</v>
      </c>
      <c r="R2014">
        <v>29373646</v>
      </c>
      <c r="S2014">
        <v>1.1000000000000001</v>
      </c>
      <c r="T2014">
        <v>1.1000000000000001</v>
      </c>
      <c r="U2014">
        <v>0.70799999999999996</v>
      </c>
      <c r="V2014">
        <v>13.3</v>
      </c>
      <c r="W2014" t="e">
        <f ca="1">Data_Completeness(LifeExpectancyData[[#This Row],[Life expectancy]:[Schooling]])</f>
        <v>#NAME?</v>
      </c>
    </row>
    <row r="2015" spans="1:23" x14ac:dyDescent="0.25">
      <c r="A2015" t="s">
        <v>776</v>
      </c>
      <c r="B2015">
        <v>2009</v>
      </c>
      <c r="C2015" t="s">
        <v>643</v>
      </c>
      <c r="D2015">
        <v>73.8</v>
      </c>
      <c r="E2015">
        <v>14</v>
      </c>
      <c r="F2015">
        <v>10</v>
      </c>
      <c r="G2015">
        <v>4.6900000000000004</v>
      </c>
      <c r="H2015">
        <v>570.45324679999999</v>
      </c>
      <c r="I2015">
        <v>93</v>
      </c>
      <c r="J2015">
        <v>0</v>
      </c>
      <c r="K2015">
        <v>51.5</v>
      </c>
      <c r="L2015">
        <v>13</v>
      </c>
      <c r="M2015">
        <v>92</v>
      </c>
      <c r="N2015">
        <v>5.36</v>
      </c>
      <c r="O2015">
        <v>93</v>
      </c>
      <c r="P2015">
        <v>0.3</v>
      </c>
      <c r="Q2015">
        <v>4166.9338699999998</v>
      </c>
      <c r="R2015">
        <v>29157</v>
      </c>
      <c r="S2015">
        <v>1.2</v>
      </c>
      <c r="T2015">
        <v>1.2</v>
      </c>
      <c r="U2015">
        <v>0.70599999999999996</v>
      </c>
      <c r="V2015">
        <v>13.3</v>
      </c>
      <c r="W2015" t="e">
        <f ca="1">Data_Completeness(LifeExpectancyData[[#This Row],[Life expectancy]:[Schooling]])</f>
        <v>#NAME?</v>
      </c>
    </row>
    <row r="2016" spans="1:23" x14ac:dyDescent="0.25">
      <c r="A2016" t="s">
        <v>776</v>
      </c>
      <c r="B2016">
        <v>2008</v>
      </c>
      <c r="C2016" t="s">
        <v>643</v>
      </c>
      <c r="D2016">
        <v>73.900000000000006</v>
      </c>
      <c r="E2016">
        <v>138</v>
      </c>
      <c r="F2016">
        <v>11</v>
      </c>
      <c r="G2016">
        <v>4.8499999999999996</v>
      </c>
      <c r="H2016">
        <v>58.498974199999999</v>
      </c>
      <c r="I2016">
        <v>93</v>
      </c>
      <c r="J2016">
        <v>1</v>
      </c>
      <c r="K2016">
        <v>5.8</v>
      </c>
      <c r="L2016">
        <v>14</v>
      </c>
      <c r="M2016">
        <v>93</v>
      </c>
      <c r="N2016">
        <v>4.7300000000000004</v>
      </c>
      <c r="O2016">
        <v>93</v>
      </c>
      <c r="P2016">
        <v>0.3</v>
      </c>
      <c r="Q2016">
        <v>428.87810999999999</v>
      </c>
      <c r="R2016">
        <v>2864198</v>
      </c>
      <c r="S2016">
        <v>1.2</v>
      </c>
      <c r="T2016">
        <v>1.2</v>
      </c>
      <c r="U2016">
        <v>0.7</v>
      </c>
      <c r="V2016">
        <v>13.2</v>
      </c>
      <c r="W2016" t="e">
        <f ca="1">Data_Completeness(LifeExpectancyData[[#This Row],[Life expectancy]:[Schooling]])</f>
        <v>#NAME?</v>
      </c>
    </row>
    <row r="2017" spans="1:23" x14ac:dyDescent="0.25">
      <c r="A2017" t="s">
        <v>776</v>
      </c>
      <c r="B2017">
        <v>2007</v>
      </c>
      <c r="C2017" t="s">
        <v>643</v>
      </c>
      <c r="D2017">
        <v>74</v>
      </c>
      <c r="E2017">
        <v>133</v>
      </c>
      <c r="F2017">
        <v>11</v>
      </c>
      <c r="G2017">
        <v>4.29</v>
      </c>
      <c r="H2017">
        <v>516.40370210000003</v>
      </c>
      <c r="I2017">
        <v>93</v>
      </c>
      <c r="J2017">
        <v>0</v>
      </c>
      <c r="K2017">
        <v>5.2</v>
      </c>
      <c r="L2017">
        <v>15</v>
      </c>
      <c r="M2017">
        <v>93</v>
      </c>
      <c r="N2017">
        <v>4.5999999999999996</v>
      </c>
      <c r="O2017">
        <v>93</v>
      </c>
      <c r="P2017">
        <v>0.3</v>
      </c>
      <c r="Q2017">
        <v>3611.2147</v>
      </c>
      <c r="R2017">
        <v>28292724</v>
      </c>
      <c r="S2017">
        <v>1.2</v>
      </c>
      <c r="T2017">
        <v>1.2</v>
      </c>
      <c r="U2017">
        <v>0.69599999999999995</v>
      </c>
      <c r="V2017">
        <v>13.2</v>
      </c>
      <c r="W2017" t="e">
        <f ca="1">Data_Completeness(LifeExpectancyData[[#This Row],[Life expectancy]:[Schooling]])</f>
        <v>#NAME?</v>
      </c>
    </row>
    <row r="2018" spans="1:23" x14ac:dyDescent="0.25">
      <c r="A2018" t="s">
        <v>776</v>
      </c>
      <c r="B2018">
        <v>2006</v>
      </c>
      <c r="C2018" t="s">
        <v>643</v>
      </c>
      <c r="D2018">
        <v>74.2</v>
      </c>
      <c r="E2018">
        <v>134</v>
      </c>
      <c r="F2018">
        <v>12</v>
      </c>
      <c r="G2018">
        <v>4.22</v>
      </c>
      <c r="H2018">
        <v>448.76704619999998</v>
      </c>
      <c r="I2018">
        <v>94</v>
      </c>
      <c r="J2018">
        <v>0</v>
      </c>
      <c r="K2018">
        <v>49.5</v>
      </c>
      <c r="L2018">
        <v>15</v>
      </c>
      <c r="M2018">
        <v>94</v>
      </c>
      <c r="N2018">
        <v>4.47</v>
      </c>
      <c r="O2018">
        <v>94</v>
      </c>
      <c r="P2018">
        <v>0.4</v>
      </c>
      <c r="Q2018">
        <v>3171.49856</v>
      </c>
      <c r="R2018">
        <v>27949944</v>
      </c>
      <c r="S2018">
        <v>1.2</v>
      </c>
      <c r="T2018">
        <v>1.2</v>
      </c>
      <c r="U2018">
        <v>0.69299999999999995</v>
      </c>
      <c r="V2018">
        <v>13</v>
      </c>
      <c r="W2018" t="e">
        <f ca="1">Data_Completeness(LifeExpectancyData[[#This Row],[Life expectancy]:[Schooling]])</f>
        <v>#NAME?</v>
      </c>
    </row>
    <row r="2019" spans="1:23" x14ac:dyDescent="0.25">
      <c r="A2019" t="s">
        <v>776</v>
      </c>
      <c r="B2019">
        <v>2005</v>
      </c>
      <c r="C2019" t="s">
        <v>643</v>
      </c>
      <c r="D2019">
        <v>72.8</v>
      </c>
      <c r="E2019">
        <v>148</v>
      </c>
      <c r="F2019">
        <v>13</v>
      </c>
      <c r="G2019">
        <v>4.4400000000000004</v>
      </c>
      <c r="H2019">
        <v>411.56456530000003</v>
      </c>
      <c r="I2019">
        <v>94</v>
      </c>
      <c r="J2019">
        <v>0</v>
      </c>
      <c r="K2019">
        <v>48.8</v>
      </c>
      <c r="L2019">
        <v>16</v>
      </c>
      <c r="M2019">
        <v>66</v>
      </c>
      <c r="N2019">
        <v>4.72</v>
      </c>
      <c r="O2019">
        <v>77</v>
      </c>
      <c r="P2019">
        <v>0.4</v>
      </c>
      <c r="Q2019">
        <v>2754.7829000000002</v>
      </c>
      <c r="R2019">
        <v>276141</v>
      </c>
      <c r="S2019">
        <v>1.3</v>
      </c>
      <c r="T2019">
        <v>1.3</v>
      </c>
      <c r="U2019">
        <v>0.69199999999999995</v>
      </c>
      <c r="V2019">
        <v>13</v>
      </c>
      <c r="W2019" t="e">
        <f ca="1">Data_Completeness(LifeExpectancyData[[#This Row],[Life expectancy]:[Schooling]])</f>
        <v>#NAME?</v>
      </c>
    </row>
    <row r="2020" spans="1:23" x14ac:dyDescent="0.25">
      <c r="A2020" t="s">
        <v>776</v>
      </c>
      <c r="B2020">
        <v>2004</v>
      </c>
      <c r="C2020" t="s">
        <v>643</v>
      </c>
      <c r="D2020">
        <v>72.2</v>
      </c>
      <c r="E2020">
        <v>151</v>
      </c>
      <c r="F2020">
        <v>14</v>
      </c>
      <c r="G2020">
        <v>4.2699999999999996</v>
      </c>
      <c r="H2020">
        <v>356.93938050000003</v>
      </c>
      <c r="I2020">
        <v>92</v>
      </c>
      <c r="J2020">
        <v>0</v>
      </c>
      <c r="K2020">
        <v>48.1</v>
      </c>
      <c r="L2020">
        <v>18</v>
      </c>
      <c r="M2020">
        <v>81</v>
      </c>
      <c r="N2020">
        <v>4.5599999999999996</v>
      </c>
      <c r="O2020">
        <v>86</v>
      </c>
      <c r="P2020">
        <v>0.4</v>
      </c>
      <c r="Q2020">
        <v>2448.1438990000001</v>
      </c>
      <c r="R2020">
        <v>27273194</v>
      </c>
      <c r="S2020">
        <v>1.3</v>
      </c>
      <c r="T2020">
        <v>1.3</v>
      </c>
      <c r="U2020">
        <v>0.68500000000000005</v>
      </c>
      <c r="V2020">
        <v>12.8</v>
      </c>
      <c r="W2020" t="e">
        <f ca="1">Data_Completeness(LifeExpectancyData[[#This Row],[Life expectancy]:[Schooling]])</f>
        <v>#NAME?</v>
      </c>
    </row>
    <row r="2021" spans="1:23" x14ac:dyDescent="0.25">
      <c r="A2021" t="s">
        <v>776</v>
      </c>
      <c r="B2021">
        <v>2003</v>
      </c>
      <c r="C2021" t="s">
        <v>643</v>
      </c>
      <c r="D2021">
        <v>72.099999999999994</v>
      </c>
      <c r="E2021">
        <v>152</v>
      </c>
      <c r="F2021">
        <v>15</v>
      </c>
      <c r="G2021">
        <v>4.5</v>
      </c>
      <c r="H2021">
        <v>34.70333523</v>
      </c>
      <c r="I2021">
        <v>65</v>
      </c>
      <c r="J2021">
        <v>0</v>
      </c>
      <c r="K2021">
        <v>47.4</v>
      </c>
      <c r="L2021">
        <v>19</v>
      </c>
      <c r="M2021">
        <v>95</v>
      </c>
      <c r="N2021">
        <v>4.5999999999999996</v>
      </c>
      <c r="O2021">
        <v>94</v>
      </c>
      <c r="P2021">
        <v>0.4</v>
      </c>
      <c r="Q2021">
        <v>218.25997000000001</v>
      </c>
      <c r="R2021">
        <v>26937738</v>
      </c>
      <c r="S2021">
        <v>1.3</v>
      </c>
      <c r="T2021">
        <v>1.3</v>
      </c>
      <c r="U2021">
        <v>0.68600000000000005</v>
      </c>
      <c r="V2021">
        <v>13.3</v>
      </c>
      <c r="W2021" t="e">
        <f ca="1">Data_Completeness(LifeExpectancyData[[#This Row],[Life expectancy]:[Schooling]])</f>
        <v>#NAME?</v>
      </c>
    </row>
    <row r="2022" spans="1:23" x14ac:dyDescent="0.25">
      <c r="A2022" t="s">
        <v>776</v>
      </c>
      <c r="B2022">
        <v>2002</v>
      </c>
      <c r="C2022" t="s">
        <v>643</v>
      </c>
      <c r="D2022">
        <v>72.599999999999994</v>
      </c>
      <c r="E2022">
        <v>144</v>
      </c>
      <c r="F2022">
        <v>16</v>
      </c>
      <c r="G2022">
        <v>4.03</v>
      </c>
      <c r="H2022">
        <v>40.537778629999998</v>
      </c>
      <c r="J2022">
        <v>0</v>
      </c>
      <c r="K2022">
        <v>46.7</v>
      </c>
      <c r="L2022">
        <v>20</v>
      </c>
      <c r="M2022">
        <v>95</v>
      </c>
      <c r="N2022">
        <v>4.9400000000000004</v>
      </c>
      <c r="O2022">
        <v>95</v>
      </c>
      <c r="P2022">
        <v>0.4</v>
      </c>
      <c r="Q2022">
        <v>259.19295799999998</v>
      </c>
      <c r="R2022">
        <v>2661467</v>
      </c>
      <c r="S2022">
        <v>1.4</v>
      </c>
      <c r="T2022">
        <v>1.4</v>
      </c>
      <c r="U2022">
        <v>0.68600000000000005</v>
      </c>
      <c r="V2022">
        <v>13.9</v>
      </c>
      <c r="W2022" t="e">
        <f ca="1">Data_Completeness(LifeExpectancyData[[#This Row],[Life expectancy]:[Schooling]])</f>
        <v>#NAME?</v>
      </c>
    </row>
    <row r="2023" spans="1:23" x14ac:dyDescent="0.25">
      <c r="A2023" t="s">
        <v>776</v>
      </c>
      <c r="B2023">
        <v>2001</v>
      </c>
      <c r="C2023" t="s">
        <v>643</v>
      </c>
      <c r="D2023">
        <v>72.400000000000006</v>
      </c>
      <c r="E2023">
        <v>142</v>
      </c>
      <c r="F2023">
        <v>17</v>
      </c>
      <c r="G2023">
        <v>4.22</v>
      </c>
      <c r="H2023">
        <v>302.53590580000002</v>
      </c>
      <c r="J2023">
        <v>0</v>
      </c>
      <c r="K2023">
        <v>46.1</v>
      </c>
      <c r="L2023">
        <v>22</v>
      </c>
      <c r="M2023">
        <v>9</v>
      </c>
      <c r="N2023">
        <v>4.9800000000000004</v>
      </c>
      <c r="O2023">
        <v>9</v>
      </c>
      <c r="P2023">
        <v>0.5</v>
      </c>
      <c r="Q2023">
        <v>1981.243653</v>
      </c>
      <c r="R2023">
        <v>26261363</v>
      </c>
      <c r="S2023">
        <v>1.4</v>
      </c>
      <c r="T2023">
        <v>1.4</v>
      </c>
      <c r="U2023">
        <v>0.67700000000000005</v>
      </c>
      <c r="V2023">
        <v>13.4</v>
      </c>
      <c r="W2023" t="e">
        <f ca="1">Data_Completeness(LifeExpectancyData[[#This Row],[Life expectancy]:[Schooling]])</f>
        <v>#NAME?</v>
      </c>
    </row>
    <row r="2024" spans="1:23" x14ac:dyDescent="0.25">
      <c r="A2024" t="s">
        <v>776</v>
      </c>
      <c r="B2024">
        <v>2000</v>
      </c>
      <c r="C2024" t="s">
        <v>643</v>
      </c>
      <c r="D2024">
        <v>71.400000000000006</v>
      </c>
      <c r="E2024">
        <v>154</v>
      </c>
      <c r="F2024">
        <v>18</v>
      </c>
      <c r="G2024">
        <v>4.59</v>
      </c>
      <c r="H2024">
        <v>297.51123369999999</v>
      </c>
      <c r="J2024">
        <v>1</v>
      </c>
      <c r="K2024">
        <v>45.4</v>
      </c>
      <c r="L2024">
        <v>24</v>
      </c>
      <c r="M2024">
        <v>93</v>
      </c>
      <c r="N2024">
        <v>4.83</v>
      </c>
      <c r="O2024">
        <v>98</v>
      </c>
      <c r="P2024">
        <v>0.5</v>
      </c>
      <c r="Q2024">
        <v>1996.719689</v>
      </c>
      <c r="R2024">
        <v>25914879</v>
      </c>
      <c r="S2024">
        <v>1.4</v>
      </c>
      <c r="T2024">
        <v>1.4</v>
      </c>
      <c r="U2024">
        <v>0.67400000000000004</v>
      </c>
      <c r="V2024">
        <v>13.5</v>
      </c>
      <c r="W2024" t="e">
        <f ca="1">Data_Completeness(LifeExpectancyData[[#This Row],[Life expectancy]:[Schooling]])</f>
        <v>#NAME?</v>
      </c>
    </row>
    <row r="2025" spans="1:23" x14ac:dyDescent="0.25">
      <c r="A2025" t="s">
        <v>777</v>
      </c>
      <c r="B2025">
        <v>2015</v>
      </c>
      <c r="C2025" t="s">
        <v>643</v>
      </c>
      <c r="D2025">
        <v>68.5</v>
      </c>
      <c r="E2025">
        <v>211</v>
      </c>
      <c r="F2025">
        <v>52</v>
      </c>
      <c r="H2025">
        <v>0</v>
      </c>
      <c r="I2025">
        <v>6</v>
      </c>
      <c r="J2025">
        <v>619</v>
      </c>
      <c r="K2025">
        <v>25.4</v>
      </c>
      <c r="L2025">
        <v>66</v>
      </c>
      <c r="M2025">
        <v>79</v>
      </c>
      <c r="O2025">
        <v>6</v>
      </c>
      <c r="P2025">
        <v>0.1</v>
      </c>
      <c r="Q2025">
        <v>2878.3383699999999</v>
      </c>
      <c r="R2025">
        <v>11716359</v>
      </c>
      <c r="S2025">
        <v>1</v>
      </c>
      <c r="T2025">
        <v>9.6999999999999993</v>
      </c>
      <c r="U2025">
        <v>0.67900000000000005</v>
      </c>
      <c r="V2025">
        <v>11.7</v>
      </c>
      <c r="W2025" t="e">
        <f ca="1">Data_Completeness(LifeExpectancyData[[#This Row],[Life expectancy]:[Schooling]])</f>
        <v>#NAME?</v>
      </c>
    </row>
    <row r="2026" spans="1:23" x14ac:dyDescent="0.25">
      <c r="A2026" t="s">
        <v>777</v>
      </c>
      <c r="B2026">
        <v>2014</v>
      </c>
      <c r="C2026" t="s">
        <v>643</v>
      </c>
      <c r="D2026">
        <v>68.400000000000006</v>
      </c>
      <c r="E2026">
        <v>214</v>
      </c>
      <c r="F2026">
        <v>54</v>
      </c>
      <c r="G2026">
        <v>4.5199999999999996</v>
      </c>
      <c r="H2026">
        <v>31.27232188</v>
      </c>
      <c r="I2026">
        <v>67</v>
      </c>
      <c r="J2026">
        <v>58848</v>
      </c>
      <c r="K2026">
        <v>24.8</v>
      </c>
      <c r="L2026">
        <v>68</v>
      </c>
      <c r="M2026">
        <v>77</v>
      </c>
      <c r="N2026">
        <v>4.71</v>
      </c>
      <c r="O2026">
        <v>67</v>
      </c>
      <c r="P2026">
        <v>0.1</v>
      </c>
      <c r="Q2026">
        <v>2842.938353</v>
      </c>
      <c r="R2026">
        <v>112249</v>
      </c>
      <c r="S2026">
        <v>1</v>
      </c>
      <c r="T2026">
        <v>9.6999999999999993</v>
      </c>
      <c r="U2026">
        <v>0.67600000000000005</v>
      </c>
      <c r="V2026">
        <v>11.7</v>
      </c>
      <c r="W2026" t="e">
        <f ca="1">Data_Completeness(LifeExpectancyData[[#This Row],[Life expectancy]:[Schooling]])</f>
        <v>#NAME?</v>
      </c>
    </row>
    <row r="2027" spans="1:23" x14ac:dyDescent="0.25">
      <c r="A2027" t="s">
        <v>777</v>
      </c>
      <c r="B2027">
        <v>2013</v>
      </c>
      <c r="C2027" t="s">
        <v>643</v>
      </c>
      <c r="D2027">
        <v>68.099999999999994</v>
      </c>
      <c r="E2027">
        <v>219</v>
      </c>
      <c r="F2027">
        <v>55</v>
      </c>
      <c r="G2027">
        <v>4.6100000000000003</v>
      </c>
      <c r="H2027">
        <v>24.589733989999999</v>
      </c>
      <c r="I2027">
        <v>89</v>
      </c>
      <c r="J2027">
        <v>2920</v>
      </c>
      <c r="K2027">
        <v>24.3</v>
      </c>
      <c r="L2027">
        <v>69</v>
      </c>
      <c r="M2027">
        <v>84</v>
      </c>
      <c r="N2027">
        <v>4.5599999999999996</v>
      </c>
      <c r="O2027">
        <v>89</v>
      </c>
      <c r="P2027">
        <v>0.1</v>
      </c>
      <c r="Q2027">
        <v>276.28914600000002</v>
      </c>
      <c r="R2027">
        <v>9848132</v>
      </c>
      <c r="S2027">
        <v>1</v>
      </c>
      <c r="T2027">
        <v>9.6999999999999993</v>
      </c>
      <c r="U2027">
        <v>0.67100000000000004</v>
      </c>
      <c r="V2027">
        <v>11.7</v>
      </c>
      <c r="W2027" t="e">
        <f ca="1">Data_Completeness(LifeExpectancyData[[#This Row],[Life expectancy]:[Schooling]])</f>
        <v>#NAME?</v>
      </c>
    </row>
    <row r="2028" spans="1:23" x14ac:dyDescent="0.25">
      <c r="A2028" t="s">
        <v>777</v>
      </c>
      <c r="B2028">
        <v>2012</v>
      </c>
      <c r="C2028" t="s">
        <v>643</v>
      </c>
      <c r="D2028">
        <v>68.099999999999994</v>
      </c>
      <c r="E2028">
        <v>217</v>
      </c>
      <c r="F2028">
        <v>56</v>
      </c>
      <c r="G2028">
        <v>5.0199999999999996</v>
      </c>
      <c r="H2028">
        <v>212.74184880000001</v>
      </c>
      <c r="I2028">
        <v>88</v>
      </c>
      <c r="J2028">
        <v>1536</v>
      </c>
      <c r="K2028">
        <v>23.7</v>
      </c>
      <c r="L2028">
        <v>71</v>
      </c>
      <c r="M2028">
        <v>88</v>
      </c>
      <c r="N2028">
        <v>4.46</v>
      </c>
      <c r="O2028">
        <v>88</v>
      </c>
      <c r="P2028">
        <v>0.1</v>
      </c>
      <c r="Q2028">
        <v>2581.8185539999999</v>
      </c>
      <c r="R2028">
        <v>96866642</v>
      </c>
      <c r="S2028">
        <v>1</v>
      </c>
      <c r="T2028">
        <v>9.6999999999999993</v>
      </c>
      <c r="U2028">
        <v>0.66600000000000004</v>
      </c>
      <c r="V2028">
        <v>11.6</v>
      </c>
      <c r="W2028" t="e">
        <f ca="1">Data_Completeness(LifeExpectancyData[[#This Row],[Life expectancy]:[Schooling]])</f>
        <v>#NAME?</v>
      </c>
    </row>
    <row r="2029" spans="1:23" x14ac:dyDescent="0.25">
      <c r="A2029" t="s">
        <v>777</v>
      </c>
      <c r="B2029">
        <v>2011</v>
      </c>
      <c r="C2029" t="s">
        <v>643</v>
      </c>
      <c r="D2029">
        <v>68</v>
      </c>
      <c r="E2029">
        <v>218</v>
      </c>
      <c r="F2029">
        <v>57</v>
      </c>
      <c r="G2029">
        <v>4.96</v>
      </c>
      <c r="H2029">
        <v>191.49497790000001</v>
      </c>
      <c r="I2029">
        <v>87</v>
      </c>
      <c r="J2029">
        <v>6538</v>
      </c>
      <c r="K2029">
        <v>23.1</v>
      </c>
      <c r="L2029">
        <v>72</v>
      </c>
      <c r="M2029">
        <v>87</v>
      </c>
      <c r="N2029">
        <v>4.29</v>
      </c>
      <c r="O2029">
        <v>87</v>
      </c>
      <c r="P2029">
        <v>0.1</v>
      </c>
      <c r="Q2029">
        <v>2352.5181560000001</v>
      </c>
      <c r="R2029">
        <v>9527794</v>
      </c>
      <c r="S2029">
        <v>1</v>
      </c>
      <c r="T2029">
        <v>9.6999999999999993</v>
      </c>
      <c r="U2029">
        <v>0.66900000000000004</v>
      </c>
      <c r="V2029">
        <v>11.5</v>
      </c>
      <c r="W2029" t="e">
        <f ca="1">Data_Completeness(LifeExpectancyData[[#This Row],[Life expectancy]:[Schooling]])</f>
        <v>#NAME?</v>
      </c>
    </row>
    <row r="2030" spans="1:23" x14ac:dyDescent="0.25">
      <c r="A2030" t="s">
        <v>777</v>
      </c>
      <c r="B2030">
        <v>2010</v>
      </c>
      <c r="C2030" t="s">
        <v>643</v>
      </c>
      <c r="D2030">
        <v>67.900000000000006</v>
      </c>
      <c r="E2030">
        <v>218</v>
      </c>
      <c r="F2030">
        <v>58</v>
      </c>
      <c r="G2030">
        <v>4.8499999999999996</v>
      </c>
      <c r="H2030">
        <v>198.25637939999999</v>
      </c>
      <c r="I2030">
        <v>77</v>
      </c>
      <c r="J2030">
        <v>6368</v>
      </c>
      <c r="K2030">
        <v>22.6</v>
      </c>
      <c r="L2030">
        <v>74</v>
      </c>
      <c r="M2030">
        <v>78</v>
      </c>
      <c r="N2030">
        <v>4.37</v>
      </c>
      <c r="O2030">
        <v>79</v>
      </c>
      <c r="P2030">
        <v>0.1</v>
      </c>
      <c r="Q2030">
        <v>2129.4992419999999</v>
      </c>
      <c r="R2030">
        <v>93726624</v>
      </c>
      <c r="S2030">
        <v>1</v>
      </c>
      <c r="T2030">
        <v>9.6999999999999993</v>
      </c>
      <c r="U2030">
        <v>0.66200000000000003</v>
      </c>
      <c r="V2030">
        <v>11.4</v>
      </c>
      <c r="W2030" t="e">
        <f ca="1">Data_Completeness(LifeExpectancyData[[#This Row],[Life expectancy]:[Schooling]])</f>
        <v>#NAME?</v>
      </c>
    </row>
    <row r="2031" spans="1:23" x14ac:dyDescent="0.25">
      <c r="A2031" t="s">
        <v>777</v>
      </c>
      <c r="B2031">
        <v>2009</v>
      </c>
      <c r="C2031" t="s">
        <v>643</v>
      </c>
      <c r="D2031">
        <v>68</v>
      </c>
      <c r="E2031">
        <v>219</v>
      </c>
      <c r="F2031">
        <v>59</v>
      </c>
      <c r="G2031">
        <v>4.42</v>
      </c>
      <c r="H2031">
        <v>159.53484889999999</v>
      </c>
      <c r="I2031">
        <v>85</v>
      </c>
      <c r="J2031">
        <v>1469</v>
      </c>
      <c r="K2031">
        <v>22.1</v>
      </c>
      <c r="L2031">
        <v>76</v>
      </c>
      <c r="M2031">
        <v>86</v>
      </c>
      <c r="N2031">
        <v>4.41</v>
      </c>
      <c r="O2031">
        <v>87</v>
      </c>
      <c r="P2031">
        <v>0.1</v>
      </c>
      <c r="Q2031">
        <v>1825.3415210000001</v>
      </c>
      <c r="R2031">
        <v>9222879</v>
      </c>
      <c r="S2031">
        <v>1</v>
      </c>
      <c r="T2031">
        <v>9.6999999999999993</v>
      </c>
      <c r="U2031">
        <v>0.66100000000000003</v>
      </c>
      <c r="V2031">
        <v>11.7</v>
      </c>
      <c r="W2031" t="e">
        <f ca="1">Data_Completeness(LifeExpectancyData[[#This Row],[Life expectancy]:[Schooling]])</f>
        <v>#NAME?</v>
      </c>
    </row>
    <row r="2032" spans="1:23" x14ac:dyDescent="0.25">
      <c r="A2032" t="s">
        <v>777</v>
      </c>
      <c r="B2032">
        <v>2008</v>
      </c>
      <c r="C2032" t="s">
        <v>643</v>
      </c>
      <c r="D2032">
        <v>67.5</v>
      </c>
      <c r="E2032">
        <v>217</v>
      </c>
      <c r="F2032">
        <v>60</v>
      </c>
      <c r="G2032">
        <v>4.21</v>
      </c>
      <c r="H2032">
        <v>155.47676179999999</v>
      </c>
      <c r="I2032">
        <v>88</v>
      </c>
      <c r="J2032">
        <v>341</v>
      </c>
      <c r="K2032">
        <v>21.6</v>
      </c>
      <c r="L2032">
        <v>78</v>
      </c>
      <c r="M2032">
        <v>91</v>
      </c>
      <c r="N2032">
        <v>4.5</v>
      </c>
      <c r="O2032">
        <v>91</v>
      </c>
      <c r="P2032">
        <v>0.1</v>
      </c>
      <c r="Q2032">
        <v>1919.466195</v>
      </c>
      <c r="R2032">
        <v>9751864</v>
      </c>
      <c r="S2032">
        <v>1</v>
      </c>
      <c r="T2032">
        <v>9.6999999999999993</v>
      </c>
      <c r="U2032">
        <v>0.65500000000000003</v>
      </c>
      <c r="V2032">
        <v>11.5</v>
      </c>
      <c r="W2032" t="e">
        <f ca="1">Data_Completeness(LifeExpectancyData[[#This Row],[Life expectancy]:[Schooling]])</f>
        <v>#NAME?</v>
      </c>
    </row>
    <row r="2033" spans="1:23" x14ac:dyDescent="0.25">
      <c r="A2033" t="s">
        <v>777</v>
      </c>
      <c r="B2033">
        <v>2007</v>
      </c>
      <c r="C2033" t="s">
        <v>643</v>
      </c>
      <c r="D2033">
        <v>67.5</v>
      </c>
      <c r="E2033">
        <v>216</v>
      </c>
      <c r="F2033">
        <v>62</v>
      </c>
      <c r="G2033">
        <v>4.1900000000000004</v>
      </c>
      <c r="H2033">
        <v>137.327474</v>
      </c>
      <c r="I2033">
        <v>87</v>
      </c>
      <c r="J2033">
        <v>530</v>
      </c>
      <c r="K2033">
        <v>21.1</v>
      </c>
      <c r="L2033">
        <v>80</v>
      </c>
      <c r="M2033">
        <v>87</v>
      </c>
      <c r="N2033">
        <v>3.94</v>
      </c>
      <c r="O2033">
        <v>87</v>
      </c>
      <c r="P2033">
        <v>0.1</v>
      </c>
      <c r="Q2033">
        <v>1672.6854330000001</v>
      </c>
      <c r="R2033">
        <v>8929349</v>
      </c>
      <c r="S2033">
        <v>1</v>
      </c>
      <c r="T2033">
        <v>9.6999999999999993</v>
      </c>
      <c r="U2033">
        <v>0.64800000000000002</v>
      </c>
      <c r="V2033">
        <v>11.4</v>
      </c>
      <c r="W2033" t="e">
        <f ca="1">Data_Completeness(LifeExpectancyData[[#This Row],[Life expectancy]:[Schooling]])</f>
        <v>#NAME?</v>
      </c>
    </row>
    <row r="2034" spans="1:23" x14ac:dyDescent="0.25">
      <c r="A2034" t="s">
        <v>777</v>
      </c>
      <c r="B2034">
        <v>2006</v>
      </c>
      <c r="C2034" t="s">
        <v>643</v>
      </c>
      <c r="D2034">
        <v>67.3</v>
      </c>
      <c r="E2034">
        <v>219</v>
      </c>
      <c r="F2034">
        <v>63</v>
      </c>
      <c r="G2034">
        <v>4.08</v>
      </c>
      <c r="H2034">
        <v>121.3625467</v>
      </c>
      <c r="I2034">
        <v>77</v>
      </c>
      <c r="J2034">
        <v>9</v>
      </c>
      <c r="K2034">
        <v>2.6</v>
      </c>
      <c r="L2034">
        <v>82</v>
      </c>
      <c r="M2034">
        <v>88</v>
      </c>
      <c r="N2034">
        <v>3.95</v>
      </c>
      <c r="O2034">
        <v>88</v>
      </c>
      <c r="P2034">
        <v>0.1</v>
      </c>
      <c r="Q2034">
        <v>1391.7723249999999</v>
      </c>
      <c r="R2034">
        <v>8789419</v>
      </c>
      <c r="S2034">
        <v>1</v>
      </c>
      <c r="T2034">
        <v>9.6999999999999993</v>
      </c>
      <c r="U2034">
        <v>0.64600000000000002</v>
      </c>
      <c r="V2034">
        <v>11.5</v>
      </c>
      <c r="W2034" t="e">
        <f ca="1">Data_Completeness(LifeExpectancyData[[#This Row],[Life expectancy]:[Schooling]])</f>
        <v>#NAME?</v>
      </c>
    </row>
    <row r="2035" spans="1:23" x14ac:dyDescent="0.25">
      <c r="A2035" t="s">
        <v>777</v>
      </c>
      <c r="B2035">
        <v>2005</v>
      </c>
      <c r="C2035" t="s">
        <v>643</v>
      </c>
      <c r="D2035">
        <v>67</v>
      </c>
      <c r="E2035">
        <v>223</v>
      </c>
      <c r="F2035">
        <v>65</v>
      </c>
      <c r="G2035">
        <v>4.22</v>
      </c>
      <c r="H2035">
        <v>105.73069820000001</v>
      </c>
      <c r="I2035">
        <v>49</v>
      </c>
      <c r="J2035">
        <v>118</v>
      </c>
      <c r="K2035">
        <v>2.1</v>
      </c>
      <c r="L2035">
        <v>84</v>
      </c>
      <c r="M2035">
        <v>9</v>
      </c>
      <c r="N2035">
        <v>3.91</v>
      </c>
      <c r="O2035">
        <v>89</v>
      </c>
      <c r="P2035">
        <v>0.1</v>
      </c>
      <c r="Q2035">
        <v>1194.6971550000001</v>
      </c>
      <c r="R2035">
        <v>86274237</v>
      </c>
      <c r="S2035">
        <v>1</v>
      </c>
      <c r="T2035">
        <v>9.6999999999999993</v>
      </c>
      <c r="U2035">
        <v>0.64200000000000002</v>
      </c>
      <c r="V2035">
        <v>11.6</v>
      </c>
      <c r="W2035" t="e">
        <f ca="1">Data_Completeness(LifeExpectancyData[[#This Row],[Life expectancy]:[Schooling]])</f>
        <v>#NAME?</v>
      </c>
    </row>
    <row r="2036" spans="1:23" x14ac:dyDescent="0.25">
      <c r="A2036" t="s">
        <v>777</v>
      </c>
      <c r="B2036">
        <v>2004</v>
      </c>
      <c r="C2036" t="s">
        <v>643</v>
      </c>
      <c r="D2036">
        <v>67.3</v>
      </c>
      <c r="E2036">
        <v>218</v>
      </c>
      <c r="F2036">
        <v>66</v>
      </c>
      <c r="G2036">
        <v>4.45</v>
      </c>
      <c r="H2036">
        <v>13.399051050000001</v>
      </c>
      <c r="I2036">
        <v>48</v>
      </c>
      <c r="J2036">
        <v>3025</v>
      </c>
      <c r="K2036">
        <v>19.600000000000001</v>
      </c>
      <c r="L2036">
        <v>86</v>
      </c>
      <c r="M2036">
        <v>85</v>
      </c>
      <c r="N2036">
        <v>3.23</v>
      </c>
      <c r="O2036">
        <v>88</v>
      </c>
      <c r="P2036">
        <v>0.1</v>
      </c>
      <c r="Q2036">
        <v>179.3715</v>
      </c>
      <c r="R2036">
        <v>84678493</v>
      </c>
      <c r="S2036">
        <v>1</v>
      </c>
      <c r="T2036">
        <v>9.6999999999999993</v>
      </c>
      <c r="U2036">
        <v>0.63600000000000001</v>
      </c>
      <c r="V2036">
        <v>11.6</v>
      </c>
      <c r="W2036" t="e">
        <f ca="1">Data_Completeness(LifeExpectancyData[[#This Row],[Life expectancy]:[Schooling]])</f>
        <v>#NAME?</v>
      </c>
    </row>
    <row r="2037" spans="1:23" x14ac:dyDescent="0.25">
      <c r="A2037" t="s">
        <v>777</v>
      </c>
      <c r="B2037">
        <v>2003</v>
      </c>
      <c r="C2037" t="s">
        <v>643</v>
      </c>
      <c r="D2037">
        <v>67.2</v>
      </c>
      <c r="E2037">
        <v>217</v>
      </c>
      <c r="F2037">
        <v>67</v>
      </c>
      <c r="G2037">
        <v>4.4400000000000004</v>
      </c>
      <c r="H2037">
        <v>0.90114928800000005</v>
      </c>
      <c r="I2037">
        <v>52</v>
      </c>
      <c r="J2037">
        <v>10511</v>
      </c>
      <c r="K2037">
        <v>19.2</v>
      </c>
      <c r="L2037">
        <v>87</v>
      </c>
      <c r="M2037">
        <v>85</v>
      </c>
      <c r="N2037">
        <v>3.25</v>
      </c>
      <c r="O2037">
        <v>84</v>
      </c>
      <c r="P2037">
        <v>0.1</v>
      </c>
      <c r="Q2037">
        <v>11.553196</v>
      </c>
      <c r="R2037">
        <v>8331954</v>
      </c>
      <c r="S2037">
        <v>1</v>
      </c>
      <c r="T2037">
        <v>9.6999999999999993</v>
      </c>
      <c r="U2037">
        <v>0.63100000000000001</v>
      </c>
      <c r="V2037">
        <v>11.6</v>
      </c>
      <c r="W2037" t="e">
        <f ca="1">Data_Completeness(LifeExpectancyData[[#This Row],[Life expectancy]:[Schooling]])</f>
        <v>#NAME?</v>
      </c>
    </row>
    <row r="2038" spans="1:23" x14ac:dyDescent="0.25">
      <c r="A2038" t="s">
        <v>777</v>
      </c>
      <c r="B2038">
        <v>2002</v>
      </c>
      <c r="C2038" t="s">
        <v>643</v>
      </c>
      <c r="D2038">
        <v>66.8</v>
      </c>
      <c r="E2038">
        <v>221</v>
      </c>
      <c r="F2038">
        <v>68</v>
      </c>
      <c r="G2038">
        <v>4.42</v>
      </c>
      <c r="H2038">
        <v>9.987219E-2</v>
      </c>
      <c r="I2038">
        <v>42</v>
      </c>
      <c r="J2038">
        <v>7003</v>
      </c>
      <c r="K2038">
        <v>18.7</v>
      </c>
      <c r="L2038">
        <v>89</v>
      </c>
      <c r="M2038">
        <v>77</v>
      </c>
      <c r="N2038">
        <v>2.79</v>
      </c>
      <c r="O2038">
        <v>79</v>
      </c>
      <c r="P2038">
        <v>0.1</v>
      </c>
      <c r="Q2038">
        <v>1.6813499999999999</v>
      </c>
      <c r="R2038">
        <v>813526</v>
      </c>
      <c r="S2038">
        <v>1</v>
      </c>
      <c r="T2038">
        <v>9.6999999999999993</v>
      </c>
      <c r="U2038">
        <v>0.625</v>
      </c>
      <c r="V2038">
        <v>11.4</v>
      </c>
      <c r="W2038" t="e">
        <f ca="1">Data_Completeness(LifeExpectancyData[[#This Row],[Life expectancy]:[Schooling]])</f>
        <v>#NAME?</v>
      </c>
    </row>
    <row r="2039" spans="1:23" x14ac:dyDescent="0.25">
      <c r="A2039" t="s">
        <v>777</v>
      </c>
      <c r="B2039">
        <v>2001</v>
      </c>
      <c r="C2039" t="s">
        <v>643</v>
      </c>
      <c r="D2039">
        <v>66.8</v>
      </c>
      <c r="E2039">
        <v>221</v>
      </c>
      <c r="F2039">
        <v>68</v>
      </c>
      <c r="G2039">
        <v>4.54</v>
      </c>
      <c r="H2039">
        <v>69.020424500000004</v>
      </c>
      <c r="I2039">
        <v>45</v>
      </c>
      <c r="J2039">
        <v>7360</v>
      </c>
      <c r="K2039">
        <v>18.3</v>
      </c>
      <c r="L2039">
        <v>89</v>
      </c>
      <c r="M2039">
        <v>76</v>
      </c>
      <c r="N2039">
        <v>3</v>
      </c>
      <c r="O2039">
        <v>79</v>
      </c>
      <c r="P2039">
        <v>0.1</v>
      </c>
      <c r="Q2039">
        <v>957.28744099999994</v>
      </c>
      <c r="R2039">
        <v>79665315</v>
      </c>
      <c r="S2039">
        <v>1</v>
      </c>
      <c r="T2039">
        <v>9.6999999999999993</v>
      </c>
      <c r="U2039">
        <v>0.622</v>
      </c>
      <c r="V2039">
        <v>11.4</v>
      </c>
      <c r="W2039" t="e">
        <f ca="1">Data_Completeness(LifeExpectancyData[[#This Row],[Life expectancy]:[Schooling]])</f>
        <v>#NAME?</v>
      </c>
    </row>
    <row r="2040" spans="1:23" x14ac:dyDescent="0.25">
      <c r="A2040" t="s">
        <v>777</v>
      </c>
      <c r="B2040">
        <v>2000</v>
      </c>
      <c r="C2040" t="s">
        <v>643</v>
      </c>
      <c r="D2040">
        <v>66.8</v>
      </c>
      <c r="E2040">
        <v>219</v>
      </c>
      <c r="F2040">
        <v>69</v>
      </c>
      <c r="G2040">
        <v>4.7300000000000004</v>
      </c>
      <c r="H2040">
        <v>11.697044630000001</v>
      </c>
      <c r="I2040">
        <v>7</v>
      </c>
      <c r="J2040">
        <v>7120</v>
      </c>
      <c r="K2040">
        <v>17.8</v>
      </c>
      <c r="L2040">
        <v>90</v>
      </c>
      <c r="M2040">
        <v>74</v>
      </c>
      <c r="N2040">
        <v>3.21</v>
      </c>
      <c r="O2040">
        <v>78</v>
      </c>
      <c r="P2040">
        <v>0.1</v>
      </c>
      <c r="Q2040">
        <v>138.91977</v>
      </c>
      <c r="R2040">
        <v>77991569</v>
      </c>
      <c r="S2040">
        <v>1</v>
      </c>
      <c r="T2040">
        <v>9.6</v>
      </c>
      <c r="U2040">
        <v>0.61799999999999999</v>
      </c>
      <c r="V2040">
        <v>11.4</v>
      </c>
      <c r="W2040" t="e">
        <f ca="1">Data_Completeness(LifeExpectancyData[[#This Row],[Life expectancy]:[Schooling]])</f>
        <v>#NAME?</v>
      </c>
    </row>
    <row r="2041" spans="1:23" x14ac:dyDescent="0.25">
      <c r="A2041" t="s">
        <v>778</v>
      </c>
      <c r="B2041">
        <v>2015</v>
      </c>
      <c r="C2041" t="s">
        <v>651</v>
      </c>
      <c r="D2041">
        <v>77.5</v>
      </c>
      <c r="E2041">
        <v>117</v>
      </c>
      <c r="F2041">
        <v>2</v>
      </c>
      <c r="H2041">
        <v>0</v>
      </c>
      <c r="I2041">
        <v>96</v>
      </c>
      <c r="J2041">
        <v>0</v>
      </c>
      <c r="K2041">
        <v>61.7</v>
      </c>
      <c r="L2041">
        <v>2</v>
      </c>
      <c r="M2041">
        <v>92</v>
      </c>
      <c r="O2041">
        <v>98</v>
      </c>
      <c r="P2041">
        <v>0.1</v>
      </c>
      <c r="Q2041">
        <v>12565.9876</v>
      </c>
      <c r="R2041">
        <v>37986412</v>
      </c>
      <c r="S2041">
        <v>1.9</v>
      </c>
      <c r="T2041">
        <v>2</v>
      </c>
      <c r="U2041">
        <v>0.85199999999999998</v>
      </c>
      <c r="V2041">
        <v>16.399999999999999</v>
      </c>
      <c r="W2041" t="e">
        <f ca="1">Data_Completeness(LifeExpectancyData[[#This Row],[Life expectancy]:[Schooling]])</f>
        <v>#NAME?</v>
      </c>
    </row>
    <row r="2042" spans="1:23" x14ac:dyDescent="0.25">
      <c r="A2042" t="s">
        <v>778</v>
      </c>
      <c r="B2042">
        <v>2014</v>
      </c>
      <c r="C2042" t="s">
        <v>651</v>
      </c>
      <c r="D2042">
        <v>77.3</v>
      </c>
      <c r="E2042">
        <v>12</v>
      </c>
      <c r="F2042">
        <v>2</v>
      </c>
      <c r="G2042">
        <v>10.71</v>
      </c>
      <c r="H2042">
        <v>243.80847499999999</v>
      </c>
      <c r="I2042">
        <v>96</v>
      </c>
      <c r="J2042">
        <v>0</v>
      </c>
      <c r="K2042">
        <v>61.1</v>
      </c>
      <c r="L2042">
        <v>2</v>
      </c>
      <c r="M2042">
        <v>94</v>
      </c>
      <c r="N2042">
        <v>6.35</v>
      </c>
      <c r="O2042">
        <v>98</v>
      </c>
      <c r="P2042">
        <v>0.1</v>
      </c>
      <c r="Q2042">
        <v>14341.674999999999</v>
      </c>
      <c r="R2042">
        <v>3811735</v>
      </c>
      <c r="S2042">
        <v>1.9</v>
      </c>
      <c r="T2042">
        <v>2.1</v>
      </c>
      <c r="U2042">
        <v>0.85</v>
      </c>
      <c r="V2042">
        <v>16.399999999999999</v>
      </c>
      <c r="W2042" t="e">
        <f ca="1">Data_Completeness(LifeExpectancyData[[#This Row],[Life expectancy]:[Schooling]])</f>
        <v>#NAME?</v>
      </c>
    </row>
    <row r="2043" spans="1:23" x14ac:dyDescent="0.25">
      <c r="A2043" t="s">
        <v>778</v>
      </c>
      <c r="B2043">
        <v>2013</v>
      </c>
      <c r="C2043" t="s">
        <v>651</v>
      </c>
      <c r="D2043">
        <v>77.099999999999994</v>
      </c>
      <c r="E2043">
        <v>12</v>
      </c>
      <c r="F2043">
        <v>2</v>
      </c>
      <c r="G2043">
        <v>11.63</v>
      </c>
      <c r="H2043">
        <v>23.435334869999998</v>
      </c>
      <c r="I2043">
        <v>96</v>
      </c>
      <c r="J2043">
        <v>84</v>
      </c>
      <c r="K2043">
        <v>6.4</v>
      </c>
      <c r="L2043">
        <v>2</v>
      </c>
      <c r="M2043">
        <v>95</v>
      </c>
      <c r="N2043">
        <v>6.4</v>
      </c>
      <c r="O2043">
        <v>99</v>
      </c>
      <c r="P2043">
        <v>0.1</v>
      </c>
      <c r="Q2043">
        <v>1378.5491099999999</v>
      </c>
      <c r="R2043">
        <v>384196</v>
      </c>
      <c r="S2043">
        <v>2</v>
      </c>
      <c r="T2043">
        <v>2.1</v>
      </c>
      <c r="U2043">
        <v>0.83799999999999997</v>
      </c>
      <c r="V2043">
        <v>15.4</v>
      </c>
      <c r="W2043" t="e">
        <f ca="1">Data_Completeness(LifeExpectancyData[[#This Row],[Life expectancy]:[Schooling]])</f>
        <v>#NAME?</v>
      </c>
    </row>
    <row r="2044" spans="1:23" x14ac:dyDescent="0.25">
      <c r="A2044" t="s">
        <v>778</v>
      </c>
      <c r="B2044">
        <v>2012</v>
      </c>
      <c r="C2044" t="s">
        <v>651</v>
      </c>
      <c r="D2044">
        <v>76.8</v>
      </c>
      <c r="E2044">
        <v>125</v>
      </c>
      <c r="F2044">
        <v>2</v>
      </c>
      <c r="G2044">
        <v>10.81</v>
      </c>
      <c r="H2044">
        <v>230.040097</v>
      </c>
      <c r="I2044">
        <v>97</v>
      </c>
      <c r="J2044">
        <v>71</v>
      </c>
      <c r="K2044">
        <v>59.7</v>
      </c>
      <c r="L2044">
        <v>2</v>
      </c>
      <c r="M2044">
        <v>95</v>
      </c>
      <c r="N2044">
        <v>6.62</v>
      </c>
      <c r="O2044">
        <v>99</v>
      </c>
      <c r="P2044">
        <v>0.1</v>
      </c>
      <c r="Q2044">
        <v>13145.1484</v>
      </c>
      <c r="R2044">
        <v>3863164</v>
      </c>
      <c r="S2044">
        <v>2</v>
      </c>
      <c r="T2044">
        <v>2.1</v>
      </c>
      <c r="U2044">
        <v>0.83399999999999996</v>
      </c>
      <c r="V2044">
        <v>15.3</v>
      </c>
      <c r="W2044" t="e">
        <f ca="1">Data_Completeness(LifeExpectancyData[[#This Row],[Life expectancy]:[Schooling]])</f>
        <v>#NAME?</v>
      </c>
    </row>
    <row r="2045" spans="1:23" x14ac:dyDescent="0.25">
      <c r="A2045" t="s">
        <v>778</v>
      </c>
      <c r="B2045">
        <v>2011</v>
      </c>
      <c r="C2045" t="s">
        <v>651</v>
      </c>
      <c r="D2045">
        <v>76.7</v>
      </c>
      <c r="E2045">
        <v>128</v>
      </c>
      <c r="F2045">
        <v>2</v>
      </c>
      <c r="G2045">
        <v>10.93</v>
      </c>
      <c r="H2045">
        <v>250.0773782</v>
      </c>
      <c r="I2045">
        <v>98</v>
      </c>
      <c r="J2045">
        <v>0</v>
      </c>
      <c r="K2045">
        <v>59.1</v>
      </c>
      <c r="L2045">
        <v>2</v>
      </c>
      <c r="M2045">
        <v>96</v>
      </c>
      <c r="N2045">
        <v>6.7</v>
      </c>
      <c r="O2045">
        <v>99</v>
      </c>
      <c r="P2045">
        <v>0.1</v>
      </c>
      <c r="Q2045">
        <v>13893.187679999999</v>
      </c>
      <c r="R2045">
        <v>3863255</v>
      </c>
      <c r="S2045">
        <v>2</v>
      </c>
      <c r="T2045">
        <v>2.2000000000000002</v>
      </c>
      <c r="U2045">
        <v>0.82899999999999996</v>
      </c>
      <c r="V2045">
        <v>15.4</v>
      </c>
      <c r="W2045" t="e">
        <f ca="1">Data_Completeness(LifeExpectancyData[[#This Row],[Life expectancy]:[Schooling]])</f>
        <v>#NAME?</v>
      </c>
    </row>
    <row r="2046" spans="1:23" x14ac:dyDescent="0.25">
      <c r="A2046" t="s">
        <v>778</v>
      </c>
      <c r="B2046">
        <v>2010</v>
      </c>
      <c r="C2046" t="s">
        <v>651</v>
      </c>
      <c r="D2046">
        <v>76.3</v>
      </c>
      <c r="E2046">
        <v>13</v>
      </c>
      <c r="F2046">
        <v>2</v>
      </c>
      <c r="G2046">
        <v>10.59</v>
      </c>
      <c r="H2046">
        <v>220.49168510000001</v>
      </c>
      <c r="I2046">
        <v>98</v>
      </c>
      <c r="J2046">
        <v>13</v>
      </c>
      <c r="K2046">
        <v>58.4</v>
      </c>
      <c r="L2046">
        <v>2</v>
      </c>
      <c r="M2046">
        <v>96</v>
      </c>
      <c r="N2046">
        <v>6.88</v>
      </c>
      <c r="O2046">
        <v>99</v>
      </c>
      <c r="P2046">
        <v>0.1</v>
      </c>
      <c r="Q2046">
        <v>12599.52486</v>
      </c>
      <c r="R2046">
        <v>3842794</v>
      </c>
      <c r="S2046">
        <v>2.1</v>
      </c>
      <c r="T2046">
        <v>2.2000000000000002</v>
      </c>
      <c r="U2046">
        <v>0.82199999999999995</v>
      </c>
      <c r="V2046">
        <v>15.1</v>
      </c>
      <c r="W2046" t="e">
        <f ca="1">Data_Completeness(LifeExpectancyData[[#This Row],[Life expectancy]:[Schooling]])</f>
        <v>#NAME?</v>
      </c>
    </row>
    <row r="2047" spans="1:23" x14ac:dyDescent="0.25">
      <c r="A2047" t="s">
        <v>778</v>
      </c>
      <c r="B2047">
        <v>2009</v>
      </c>
      <c r="C2047" t="s">
        <v>651</v>
      </c>
      <c r="D2047">
        <v>75.7</v>
      </c>
      <c r="E2047">
        <v>136</v>
      </c>
      <c r="F2047">
        <v>2</v>
      </c>
      <c r="G2047">
        <v>10.7</v>
      </c>
      <c r="H2047">
        <v>1299.1597569999999</v>
      </c>
      <c r="I2047">
        <v>98</v>
      </c>
      <c r="J2047">
        <v>115</v>
      </c>
      <c r="K2047">
        <v>57.8</v>
      </c>
      <c r="L2047">
        <v>3</v>
      </c>
      <c r="M2047">
        <v>96</v>
      </c>
      <c r="N2047">
        <v>7.12</v>
      </c>
      <c r="O2047">
        <v>99</v>
      </c>
      <c r="P2047">
        <v>0.1</v>
      </c>
      <c r="Q2047">
        <v>11527.59323</v>
      </c>
      <c r="R2047">
        <v>3815163</v>
      </c>
      <c r="S2047">
        <v>2.1</v>
      </c>
      <c r="T2047">
        <v>2.2999999999999998</v>
      </c>
      <c r="U2047">
        <v>0.81799999999999995</v>
      </c>
      <c r="V2047">
        <v>15.1</v>
      </c>
      <c r="W2047" t="e">
        <f ca="1">Data_Completeness(LifeExpectancyData[[#This Row],[Life expectancy]:[Schooling]])</f>
        <v>#NAME?</v>
      </c>
    </row>
    <row r="2048" spans="1:23" x14ac:dyDescent="0.25">
      <c r="A2048" t="s">
        <v>778</v>
      </c>
      <c r="B2048">
        <v>2008</v>
      </c>
      <c r="C2048" t="s">
        <v>651</v>
      </c>
      <c r="D2048">
        <v>75.5</v>
      </c>
      <c r="E2048">
        <v>14</v>
      </c>
      <c r="F2048">
        <v>2</v>
      </c>
      <c r="G2048">
        <v>11.4</v>
      </c>
      <c r="H2048">
        <v>15.714748370000001</v>
      </c>
      <c r="I2048">
        <v>98</v>
      </c>
      <c r="J2048">
        <v>0</v>
      </c>
      <c r="K2048">
        <v>57.2</v>
      </c>
      <c r="L2048">
        <v>3</v>
      </c>
      <c r="M2048">
        <v>96</v>
      </c>
      <c r="N2048">
        <v>6.88</v>
      </c>
      <c r="O2048">
        <v>99</v>
      </c>
      <c r="P2048">
        <v>0.1</v>
      </c>
      <c r="Q2048">
        <v>141.44687999999999</v>
      </c>
      <c r="R2048">
        <v>38125759</v>
      </c>
      <c r="S2048">
        <v>2.2000000000000002</v>
      </c>
      <c r="T2048">
        <v>2.2999999999999998</v>
      </c>
      <c r="U2048">
        <v>0.81299999999999994</v>
      </c>
      <c r="V2048">
        <v>15</v>
      </c>
      <c r="W2048" t="e">
        <f ca="1">Data_Completeness(LifeExpectancyData[[#This Row],[Life expectancy]:[Schooling]])</f>
        <v>#NAME?</v>
      </c>
    </row>
    <row r="2049" spans="1:23" x14ac:dyDescent="0.25">
      <c r="A2049" t="s">
        <v>778</v>
      </c>
      <c r="B2049">
        <v>2007</v>
      </c>
      <c r="C2049" t="s">
        <v>651</v>
      </c>
      <c r="D2049">
        <v>75.3</v>
      </c>
      <c r="E2049">
        <v>144</v>
      </c>
      <c r="F2049">
        <v>2</v>
      </c>
      <c r="G2049">
        <v>10.9</v>
      </c>
      <c r="H2049">
        <v>14.3042452</v>
      </c>
      <c r="I2049">
        <v>98</v>
      </c>
      <c r="J2049">
        <v>40</v>
      </c>
      <c r="K2049">
        <v>56.6</v>
      </c>
      <c r="L2049">
        <v>3</v>
      </c>
      <c r="M2049">
        <v>99</v>
      </c>
      <c r="N2049">
        <v>6.28</v>
      </c>
      <c r="O2049">
        <v>99</v>
      </c>
      <c r="P2049">
        <v>0.1</v>
      </c>
      <c r="Q2049">
        <v>1126.31852</v>
      </c>
      <c r="R2049">
        <v>381256</v>
      </c>
      <c r="S2049">
        <v>2.2000000000000002</v>
      </c>
      <c r="T2049">
        <v>2.4</v>
      </c>
      <c r="U2049">
        <v>0.80800000000000005</v>
      </c>
      <c r="V2049">
        <v>15</v>
      </c>
      <c r="W2049" t="e">
        <f ca="1">Data_Completeness(LifeExpectancyData[[#This Row],[Life expectancy]:[Schooling]])</f>
        <v>#NAME?</v>
      </c>
    </row>
    <row r="2050" spans="1:23" x14ac:dyDescent="0.25">
      <c r="A2050" t="s">
        <v>778</v>
      </c>
      <c r="B2050">
        <v>2006</v>
      </c>
      <c r="C2050" t="s">
        <v>651</v>
      </c>
      <c r="D2050">
        <v>75.2</v>
      </c>
      <c r="E2050">
        <v>144</v>
      </c>
      <c r="F2050">
        <v>2</v>
      </c>
      <c r="G2050">
        <v>10.4</v>
      </c>
      <c r="H2050">
        <v>9.1455558999999997</v>
      </c>
      <c r="I2050">
        <v>98</v>
      </c>
      <c r="J2050">
        <v>120</v>
      </c>
      <c r="K2050">
        <v>56</v>
      </c>
      <c r="L2050">
        <v>3</v>
      </c>
      <c r="M2050">
        <v>99</v>
      </c>
      <c r="N2050">
        <v>6.17</v>
      </c>
      <c r="O2050">
        <v>99</v>
      </c>
      <c r="P2050">
        <v>0.1</v>
      </c>
      <c r="Q2050">
        <v>94.772599999999997</v>
      </c>
      <c r="R2050">
        <v>38141267</v>
      </c>
      <c r="S2050">
        <v>2.2999999999999998</v>
      </c>
      <c r="T2050">
        <v>2.4</v>
      </c>
      <c r="U2050">
        <v>0.80300000000000005</v>
      </c>
      <c r="V2050">
        <v>15</v>
      </c>
      <c r="W2050" t="e">
        <f ca="1">Data_Completeness(LifeExpectancyData[[#This Row],[Life expectancy]:[Schooling]])</f>
        <v>#NAME?</v>
      </c>
    </row>
    <row r="2051" spans="1:23" x14ac:dyDescent="0.25">
      <c r="A2051" t="s">
        <v>778</v>
      </c>
      <c r="B2051">
        <v>2005</v>
      </c>
      <c r="C2051" t="s">
        <v>651</v>
      </c>
      <c r="D2051">
        <v>75</v>
      </c>
      <c r="E2051">
        <v>144</v>
      </c>
      <c r="F2051">
        <v>2</v>
      </c>
      <c r="G2051">
        <v>9.5</v>
      </c>
      <c r="H2051">
        <v>79.41502672</v>
      </c>
      <c r="I2051">
        <v>98</v>
      </c>
      <c r="J2051">
        <v>13</v>
      </c>
      <c r="K2051">
        <v>55.5</v>
      </c>
      <c r="L2051">
        <v>3</v>
      </c>
      <c r="M2051">
        <v>99</v>
      </c>
      <c r="N2051">
        <v>6.2</v>
      </c>
      <c r="O2051">
        <v>99</v>
      </c>
      <c r="P2051">
        <v>0.1</v>
      </c>
      <c r="Q2051">
        <v>821.25156900000002</v>
      </c>
      <c r="R2051">
        <v>38165445</v>
      </c>
      <c r="S2051">
        <v>2.2999999999999998</v>
      </c>
      <c r="T2051">
        <v>2.5</v>
      </c>
      <c r="U2051">
        <v>0.79700000000000004</v>
      </c>
      <c r="V2051">
        <v>14.8</v>
      </c>
      <c r="W2051" t="e">
        <f ca="1">Data_Completeness(LifeExpectancyData[[#This Row],[Life expectancy]:[Schooling]])</f>
        <v>#NAME?</v>
      </c>
    </row>
    <row r="2052" spans="1:23" x14ac:dyDescent="0.25">
      <c r="A2052" t="s">
        <v>778</v>
      </c>
      <c r="B2052">
        <v>2004</v>
      </c>
      <c r="C2052" t="s">
        <v>651</v>
      </c>
      <c r="D2052">
        <v>74.900000000000006</v>
      </c>
      <c r="E2052">
        <v>143</v>
      </c>
      <c r="F2052">
        <v>2</v>
      </c>
      <c r="G2052">
        <v>9.19</v>
      </c>
      <c r="H2052">
        <v>648.0743453</v>
      </c>
      <c r="I2052">
        <v>98</v>
      </c>
      <c r="J2052">
        <v>11</v>
      </c>
      <c r="K2052">
        <v>55</v>
      </c>
      <c r="L2052">
        <v>3</v>
      </c>
      <c r="M2052">
        <v>99</v>
      </c>
      <c r="N2052">
        <v>6.19</v>
      </c>
      <c r="O2052">
        <v>99</v>
      </c>
      <c r="P2052">
        <v>0.1</v>
      </c>
      <c r="Q2052">
        <v>6681.1788180000003</v>
      </c>
      <c r="R2052">
        <v>38182222</v>
      </c>
      <c r="S2052">
        <v>2.4</v>
      </c>
      <c r="T2052">
        <v>2.5</v>
      </c>
      <c r="U2052">
        <v>0.8</v>
      </c>
      <c r="V2052">
        <v>15.5</v>
      </c>
      <c r="W2052" t="e">
        <f ca="1">Data_Completeness(LifeExpectancyData[[#This Row],[Life expectancy]:[Schooling]])</f>
        <v>#NAME?</v>
      </c>
    </row>
    <row r="2053" spans="1:23" x14ac:dyDescent="0.25">
      <c r="A2053" t="s">
        <v>778</v>
      </c>
      <c r="B2053">
        <v>2003</v>
      </c>
      <c r="C2053" t="s">
        <v>651</v>
      </c>
      <c r="D2053">
        <v>74.7</v>
      </c>
      <c r="E2053">
        <v>142</v>
      </c>
      <c r="F2053">
        <v>3</v>
      </c>
      <c r="G2053">
        <v>9.06</v>
      </c>
      <c r="H2053">
        <v>542.02350000000001</v>
      </c>
      <c r="I2053">
        <v>97</v>
      </c>
      <c r="J2053">
        <v>48</v>
      </c>
      <c r="K2053">
        <v>54.5</v>
      </c>
      <c r="L2053">
        <v>3</v>
      </c>
      <c r="M2053">
        <v>98</v>
      </c>
      <c r="N2053">
        <v>6.22</v>
      </c>
      <c r="O2053">
        <v>99</v>
      </c>
      <c r="P2053">
        <v>0.1</v>
      </c>
      <c r="Q2053">
        <v>5693.5241599999999</v>
      </c>
      <c r="R2053">
        <v>382457</v>
      </c>
      <c r="S2053">
        <v>2.4</v>
      </c>
      <c r="T2053">
        <v>2.6</v>
      </c>
      <c r="U2053">
        <v>0.79600000000000004</v>
      </c>
      <c r="V2053">
        <v>15.3</v>
      </c>
      <c r="W2053" t="e">
        <f ca="1">Data_Completeness(LifeExpectancyData[[#This Row],[Life expectancy]:[Schooling]])</f>
        <v>#NAME?</v>
      </c>
    </row>
    <row r="2054" spans="1:23" x14ac:dyDescent="0.25">
      <c r="A2054" t="s">
        <v>778</v>
      </c>
      <c r="B2054">
        <v>2002</v>
      </c>
      <c r="C2054" t="s">
        <v>651</v>
      </c>
      <c r="D2054">
        <v>74.5</v>
      </c>
      <c r="E2054">
        <v>145</v>
      </c>
      <c r="F2054">
        <v>3</v>
      </c>
      <c r="G2054">
        <v>8.02</v>
      </c>
      <c r="H2054">
        <v>516.05543909999994</v>
      </c>
      <c r="I2054">
        <v>98</v>
      </c>
      <c r="J2054">
        <v>34</v>
      </c>
      <c r="K2054">
        <v>54</v>
      </c>
      <c r="L2054">
        <v>3</v>
      </c>
      <c r="M2054">
        <v>98</v>
      </c>
      <c r="N2054">
        <v>6.32</v>
      </c>
      <c r="O2054">
        <v>99</v>
      </c>
      <c r="P2054">
        <v>0.1</v>
      </c>
      <c r="Q2054">
        <v>5196.9329209999996</v>
      </c>
      <c r="R2054">
        <v>3823364</v>
      </c>
      <c r="S2054">
        <v>2.5</v>
      </c>
      <c r="T2054">
        <v>2.6</v>
      </c>
      <c r="U2054">
        <v>0.79</v>
      </c>
      <c r="V2054">
        <v>15</v>
      </c>
      <c r="W2054" t="e">
        <f ca="1">Data_Completeness(LifeExpectancyData[[#This Row],[Life expectancy]:[Schooling]])</f>
        <v>#NAME?</v>
      </c>
    </row>
    <row r="2055" spans="1:23" x14ac:dyDescent="0.25">
      <c r="A2055" t="s">
        <v>778</v>
      </c>
      <c r="B2055">
        <v>2001</v>
      </c>
      <c r="C2055" t="s">
        <v>651</v>
      </c>
      <c r="D2055">
        <v>74.2</v>
      </c>
      <c r="E2055">
        <v>149</v>
      </c>
      <c r="F2055">
        <v>3</v>
      </c>
      <c r="G2055">
        <v>7.74</v>
      </c>
      <c r="H2055">
        <v>466.73831059999998</v>
      </c>
      <c r="I2055">
        <v>95</v>
      </c>
      <c r="J2055">
        <v>133</v>
      </c>
      <c r="K2055">
        <v>53.6</v>
      </c>
      <c r="L2055">
        <v>3</v>
      </c>
      <c r="M2055">
        <v>98</v>
      </c>
      <c r="N2055">
        <v>5.86</v>
      </c>
      <c r="O2055">
        <v>98</v>
      </c>
      <c r="P2055">
        <v>0.1</v>
      </c>
      <c r="Q2055">
        <v>4981.1986189999998</v>
      </c>
      <c r="R2055">
        <v>3824876</v>
      </c>
      <c r="S2055">
        <v>2.5</v>
      </c>
      <c r="T2055">
        <v>2.7</v>
      </c>
      <c r="U2055">
        <v>0.78400000000000003</v>
      </c>
      <c r="V2055">
        <v>14.7</v>
      </c>
      <c r="W2055" t="e">
        <f ca="1">Data_Completeness(LifeExpectancyData[[#This Row],[Life expectancy]:[Schooling]])</f>
        <v>#NAME?</v>
      </c>
    </row>
    <row r="2056" spans="1:23" x14ac:dyDescent="0.25">
      <c r="A2056" t="s">
        <v>778</v>
      </c>
      <c r="B2056">
        <v>2000</v>
      </c>
      <c r="C2056" t="s">
        <v>651</v>
      </c>
      <c r="D2056">
        <v>73.7</v>
      </c>
      <c r="E2056">
        <v>153</v>
      </c>
      <c r="F2056">
        <v>3</v>
      </c>
      <c r="G2056">
        <v>8.4</v>
      </c>
      <c r="H2056">
        <v>412.43239740000001</v>
      </c>
      <c r="I2056">
        <v>99</v>
      </c>
      <c r="J2056">
        <v>77</v>
      </c>
      <c r="K2056">
        <v>53.1</v>
      </c>
      <c r="L2056">
        <v>4</v>
      </c>
      <c r="M2056">
        <v>98</v>
      </c>
      <c r="N2056">
        <v>5.5</v>
      </c>
      <c r="O2056">
        <v>98</v>
      </c>
      <c r="P2056">
        <v>0.1</v>
      </c>
      <c r="Q2056">
        <v>4492.7276400000001</v>
      </c>
      <c r="R2056">
        <v>38258629</v>
      </c>
      <c r="S2056">
        <v>2.5</v>
      </c>
      <c r="T2056">
        <v>2.8</v>
      </c>
      <c r="U2056">
        <v>0.77700000000000002</v>
      </c>
      <c r="V2056">
        <v>14.6</v>
      </c>
      <c r="W2056" t="e">
        <f ca="1">Data_Completeness(LifeExpectancyData[[#This Row],[Life expectancy]:[Schooling]])</f>
        <v>#NAME?</v>
      </c>
    </row>
    <row r="2057" spans="1:23" x14ac:dyDescent="0.25">
      <c r="A2057" t="s">
        <v>779</v>
      </c>
      <c r="B2057">
        <v>2015</v>
      </c>
      <c r="C2057" t="s">
        <v>651</v>
      </c>
      <c r="D2057">
        <v>81.099999999999994</v>
      </c>
      <c r="E2057">
        <v>76</v>
      </c>
      <c r="F2057">
        <v>0</v>
      </c>
      <c r="H2057">
        <v>0</v>
      </c>
      <c r="I2057">
        <v>98</v>
      </c>
      <c r="J2057">
        <v>8</v>
      </c>
      <c r="K2057">
        <v>61.6</v>
      </c>
      <c r="L2057">
        <v>0</v>
      </c>
      <c r="M2057">
        <v>98</v>
      </c>
      <c r="O2057">
        <v>98</v>
      </c>
      <c r="P2057">
        <v>0.1</v>
      </c>
      <c r="Q2057">
        <v>1922.681</v>
      </c>
      <c r="R2057">
        <v>135876</v>
      </c>
      <c r="S2057">
        <v>0.7</v>
      </c>
      <c r="T2057">
        <v>0.5</v>
      </c>
      <c r="U2057">
        <v>0.84099999999999997</v>
      </c>
      <c r="V2057">
        <v>16.600000000000001</v>
      </c>
      <c r="W2057" t="e">
        <f ca="1">Data_Completeness(LifeExpectancyData[[#This Row],[Life expectancy]:[Schooling]])</f>
        <v>#NAME?</v>
      </c>
    </row>
    <row r="2058" spans="1:23" x14ac:dyDescent="0.25">
      <c r="A2058" t="s">
        <v>779</v>
      </c>
      <c r="B2058">
        <v>2014</v>
      </c>
      <c r="C2058" t="s">
        <v>651</v>
      </c>
      <c r="D2058">
        <v>89</v>
      </c>
      <c r="E2058">
        <v>78</v>
      </c>
      <c r="F2058">
        <v>0</v>
      </c>
      <c r="G2058">
        <v>9.8800000000000008</v>
      </c>
      <c r="H2058">
        <v>271.25455310000001</v>
      </c>
      <c r="I2058">
        <v>98</v>
      </c>
      <c r="J2058">
        <v>0</v>
      </c>
      <c r="K2058">
        <v>6.9</v>
      </c>
      <c r="L2058">
        <v>0</v>
      </c>
      <c r="M2058">
        <v>98</v>
      </c>
      <c r="N2058">
        <v>9.5</v>
      </c>
      <c r="O2058">
        <v>98</v>
      </c>
      <c r="P2058">
        <v>0.1</v>
      </c>
      <c r="Q2058">
        <v>2277.53613</v>
      </c>
      <c r="R2058">
        <v>14162</v>
      </c>
      <c r="S2058">
        <v>0.7</v>
      </c>
      <c r="T2058">
        <v>0.5</v>
      </c>
      <c r="U2058">
        <v>0.83699999999999997</v>
      </c>
      <c r="V2058">
        <v>16.8</v>
      </c>
      <c r="W2058" t="e">
        <f ca="1">Data_Completeness(LifeExpectancyData[[#This Row],[Life expectancy]:[Schooling]])</f>
        <v>#NAME?</v>
      </c>
    </row>
    <row r="2059" spans="1:23" x14ac:dyDescent="0.25">
      <c r="A2059" t="s">
        <v>779</v>
      </c>
      <c r="B2059">
        <v>2013</v>
      </c>
      <c r="C2059" t="s">
        <v>651</v>
      </c>
      <c r="D2059">
        <v>86</v>
      </c>
      <c r="E2059">
        <v>79</v>
      </c>
      <c r="F2059">
        <v>0</v>
      </c>
      <c r="G2059">
        <v>10</v>
      </c>
      <c r="H2059">
        <v>2698.0181699999998</v>
      </c>
      <c r="I2059">
        <v>98</v>
      </c>
      <c r="J2059">
        <v>1</v>
      </c>
      <c r="K2059">
        <v>6.2</v>
      </c>
      <c r="L2059">
        <v>0</v>
      </c>
      <c r="M2059">
        <v>98</v>
      </c>
      <c r="N2059">
        <v>9.5500000000000007</v>
      </c>
      <c r="O2059">
        <v>98</v>
      </c>
      <c r="P2059">
        <v>0.1</v>
      </c>
      <c r="Q2059">
        <v>21618.735339999999</v>
      </c>
      <c r="R2059">
        <v>1457295</v>
      </c>
      <c r="S2059">
        <v>0.7</v>
      </c>
      <c r="T2059">
        <v>0.5</v>
      </c>
      <c r="U2059">
        <v>0.82699999999999996</v>
      </c>
      <c r="V2059">
        <v>16.3</v>
      </c>
      <c r="W2059" t="e">
        <f ca="1">Data_Completeness(LifeExpectancyData[[#This Row],[Life expectancy]:[Schooling]])</f>
        <v>#NAME?</v>
      </c>
    </row>
    <row r="2060" spans="1:23" x14ac:dyDescent="0.25">
      <c r="A2060" t="s">
        <v>779</v>
      </c>
      <c r="B2060">
        <v>2012</v>
      </c>
      <c r="C2060" t="s">
        <v>651</v>
      </c>
      <c r="D2060">
        <v>83</v>
      </c>
      <c r="E2060">
        <v>81</v>
      </c>
      <c r="F2060">
        <v>0</v>
      </c>
      <c r="G2060">
        <v>11.96</v>
      </c>
      <c r="H2060">
        <v>331.45703500000002</v>
      </c>
      <c r="I2060">
        <v>98</v>
      </c>
      <c r="J2060">
        <v>23</v>
      </c>
      <c r="K2060">
        <v>59.5</v>
      </c>
      <c r="L2060">
        <v>0</v>
      </c>
      <c r="M2060">
        <v>98</v>
      </c>
      <c r="N2060">
        <v>9.74</v>
      </c>
      <c r="O2060">
        <v>98</v>
      </c>
      <c r="P2060">
        <v>0.1</v>
      </c>
      <c r="Q2060">
        <v>2577.4263999999998</v>
      </c>
      <c r="R2060">
        <v>1514844</v>
      </c>
      <c r="S2060">
        <v>0.7</v>
      </c>
      <c r="T2060">
        <v>0.5</v>
      </c>
      <c r="U2060">
        <v>0.82399999999999995</v>
      </c>
      <c r="V2060">
        <v>16.3</v>
      </c>
      <c r="W2060" t="e">
        <f ca="1">Data_Completeness(LifeExpectancyData[[#This Row],[Life expectancy]:[Schooling]])</f>
        <v>#NAME?</v>
      </c>
    </row>
    <row r="2061" spans="1:23" x14ac:dyDescent="0.25">
      <c r="A2061" t="s">
        <v>779</v>
      </c>
      <c r="B2061">
        <v>2011</v>
      </c>
      <c r="C2061" t="s">
        <v>651</v>
      </c>
      <c r="D2061">
        <v>82</v>
      </c>
      <c r="E2061">
        <v>85</v>
      </c>
      <c r="F2061">
        <v>0</v>
      </c>
      <c r="G2061">
        <v>11.92</v>
      </c>
      <c r="H2061">
        <v>3108.2886229999999</v>
      </c>
      <c r="I2061">
        <v>97</v>
      </c>
      <c r="J2061">
        <v>2</v>
      </c>
      <c r="K2061">
        <v>58.8</v>
      </c>
      <c r="L2061">
        <v>0</v>
      </c>
      <c r="M2061">
        <v>97</v>
      </c>
      <c r="N2061">
        <v>1.7</v>
      </c>
      <c r="O2061">
        <v>97</v>
      </c>
      <c r="P2061">
        <v>0.1</v>
      </c>
      <c r="Q2061">
        <v>23196.18375</v>
      </c>
      <c r="R2061">
        <v>155756</v>
      </c>
      <c r="S2061">
        <v>0.7</v>
      </c>
      <c r="T2061">
        <v>0.5</v>
      </c>
      <c r="U2061">
        <v>0.81799999999999995</v>
      </c>
      <c r="V2061">
        <v>16.2</v>
      </c>
      <c r="W2061" t="e">
        <f ca="1">Data_Completeness(LifeExpectancyData[[#This Row],[Life expectancy]:[Schooling]])</f>
        <v>#NAME?</v>
      </c>
    </row>
    <row r="2062" spans="1:23" x14ac:dyDescent="0.25">
      <c r="A2062" t="s">
        <v>779</v>
      </c>
      <c r="B2062">
        <v>2010</v>
      </c>
      <c r="C2062" t="s">
        <v>651</v>
      </c>
      <c r="D2062">
        <v>79.599999999999994</v>
      </c>
      <c r="E2062">
        <v>88</v>
      </c>
      <c r="F2062">
        <v>0</v>
      </c>
      <c r="G2062">
        <v>12.25</v>
      </c>
      <c r="H2062">
        <v>3119.3498239999999</v>
      </c>
      <c r="I2062">
        <v>97</v>
      </c>
      <c r="J2062">
        <v>5</v>
      </c>
      <c r="K2062">
        <v>58.1</v>
      </c>
      <c r="L2062">
        <v>0</v>
      </c>
      <c r="M2062">
        <v>97</v>
      </c>
      <c r="N2062">
        <v>1.44</v>
      </c>
      <c r="O2062">
        <v>98</v>
      </c>
      <c r="P2062">
        <v>0.1</v>
      </c>
      <c r="Q2062">
        <v>22538.6548</v>
      </c>
      <c r="R2062">
        <v>15731</v>
      </c>
      <c r="S2062">
        <v>0.7</v>
      </c>
      <c r="T2062">
        <v>0.5</v>
      </c>
      <c r="U2062">
        <v>0.81200000000000006</v>
      </c>
      <c r="V2062">
        <v>16</v>
      </c>
      <c r="W2062" t="e">
        <f ca="1">Data_Completeness(LifeExpectancyData[[#This Row],[Life expectancy]:[Schooling]])</f>
        <v>#NAME?</v>
      </c>
    </row>
    <row r="2063" spans="1:23" x14ac:dyDescent="0.25">
      <c r="A2063" t="s">
        <v>779</v>
      </c>
      <c r="B2063">
        <v>2009</v>
      </c>
      <c r="C2063" t="s">
        <v>651</v>
      </c>
      <c r="D2063">
        <v>79.3</v>
      </c>
      <c r="E2063">
        <v>9</v>
      </c>
      <c r="F2063">
        <v>0</v>
      </c>
      <c r="G2063">
        <v>12.03</v>
      </c>
      <c r="H2063">
        <v>337.10235160000002</v>
      </c>
      <c r="I2063">
        <v>96</v>
      </c>
      <c r="J2063">
        <v>3</v>
      </c>
      <c r="K2063">
        <v>57.3</v>
      </c>
      <c r="L2063">
        <v>0</v>
      </c>
      <c r="M2063">
        <v>96</v>
      </c>
      <c r="N2063">
        <v>1.42</v>
      </c>
      <c r="O2063">
        <v>96</v>
      </c>
      <c r="P2063">
        <v>0.1</v>
      </c>
      <c r="Q2063">
        <v>2363.9716100000001</v>
      </c>
      <c r="R2063">
        <v>1568247</v>
      </c>
      <c r="S2063">
        <v>0.7</v>
      </c>
      <c r="T2063">
        <v>0.5</v>
      </c>
      <c r="U2063">
        <v>0.80900000000000005</v>
      </c>
      <c r="V2063">
        <v>16</v>
      </c>
      <c r="W2063" t="e">
        <f ca="1">Data_Completeness(LifeExpectancyData[[#This Row],[Life expectancy]:[Schooling]])</f>
        <v>#NAME?</v>
      </c>
    </row>
    <row r="2064" spans="1:23" x14ac:dyDescent="0.25">
      <c r="A2064" t="s">
        <v>779</v>
      </c>
      <c r="B2064">
        <v>2008</v>
      </c>
      <c r="C2064" t="s">
        <v>651</v>
      </c>
      <c r="D2064">
        <v>79</v>
      </c>
      <c r="E2064">
        <v>92</v>
      </c>
      <c r="F2064">
        <v>0</v>
      </c>
      <c r="G2064">
        <v>12.35</v>
      </c>
      <c r="H2064">
        <v>3652.8693320000002</v>
      </c>
      <c r="I2064">
        <v>97</v>
      </c>
      <c r="J2064">
        <v>1</v>
      </c>
      <c r="K2064">
        <v>56.5</v>
      </c>
      <c r="L2064">
        <v>0</v>
      </c>
      <c r="M2064">
        <v>97</v>
      </c>
      <c r="N2064">
        <v>9.9</v>
      </c>
      <c r="O2064">
        <v>97</v>
      </c>
      <c r="P2064">
        <v>0.1</v>
      </c>
      <c r="Q2064">
        <v>24815.688399999999</v>
      </c>
      <c r="R2064">
        <v>1558177</v>
      </c>
      <c r="S2064">
        <v>0.7</v>
      </c>
      <c r="T2064">
        <v>0.5</v>
      </c>
      <c r="U2064">
        <v>0.80400000000000005</v>
      </c>
      <c r="V2064">
        <v>15.8</v>
      </c>
      <c r="W2064" t="e">
        <f ca="1">Data_Completeness(LifeExpectancyData[[#This Row],[Life expectancy]:[Schooling]])</f>
        <v>#NAME?</v>
      </c>
    </row>
    <row r="2065" spans="1:23" x14ac:dyDescent="0.25">
      <c r="A2065" t="s">
        <v>779</v>
      </c>
      <c r="B2065">
        <v>2007</v>
      </c>
      <c r="C2065" t="s">
        <v>651</v>
      </c>
      <c r="D2065">
        <v>78.7</v>
      </c>
      <c r="E2065">
        <v>94</v>
      </c>
      <c r="F2065">
        <v>0</v>
      </c>
      <c r="G2065">
        <v>12.57</v>
      </c>
      <c r="H2065">
        <v>333.3569124</v>
      </c>
      <c r="I2065">
        <v>97</v>
      </c>
      <c r="J2065">
        <v>0</v>
      </c>
      <c r="K2065">
        <v>55.7</v>
      </c>
      <c r="L2065">
        <v>0</v>
      </c>
      <c r="M2065">
        <v>96</v>
      </c>
      <c r="N2065">
        <v>9.6199999999999992</v>
      </c>
      <c r="O2065">
        <v>97</v>
      </c>
      <c r="P2065">
        <v>0.1</v>
      </c>
      <c r="Q2065">
        <v>2278.5844999999999</v>
      </c>
      <c r="R2065">
        <v>1542964</v>
      </c>
      <c r="S2065">
        <v>0.7</v>
      </c>
      <c r="T2065">
        <v>0.5</v>
      </c>
      <c r="U2065">
        <v>0.79700000000000004</v>
      </c>
      <c r="V2065">
        <v>15.4</v>
      </c>
      <c r="W2065" t="e">
        <f ca="1">Data_Completeness(LifeExpectancyData[[#This Row],[Life expectancy]:[Schooling]])</f>
        <v>#NAME?</v>
      </c>
    </row>
    <row r="2066" spans="1:23" x14ac:dyDescent="0.25">
      <c r="A2066" t="s">
        <v>779</v>
      </c>
      <c r="B2066">
        <v>2006</v>
      </c>
      <c r="C2066" t="s">
        <v>651</v>
      </c>
      <c r="D2066">
        <v>78.5</v>
      </c>
      <c r="E2066">
        <v>96</v>
      </c>
      <c r="F2066">
        <v>0</v>
      </c>
      <c r="G2066">
        <v>13.11</v>
      </c>
      <c r="H2066">
        <v>2884.0201940000002</v>
      </c>
      <c r="I2066">
        <v>97</v>
      </c>
      <c r="J2066">
        <v>0</v>
      </c>
      <c r="K2066">
        <v>54.9</v>
      </c>
      <c r="L2066">
        <v>0</v>
      </c>
      <c r="M2066">
        <v>97</v>
      </c>
      <c r="N2066">
        <v>9.67</v>
      </c>
      <c r="O2066">
        <v>97</v>
      </c>
      <c r="P2066">
        <v>0.1</v>
      </c>
      <c r="Q2066">
        <v>19821.444630000002</v>
      </c>
      <c r="R2066">
        <v>1522288</v>
      </c>
      <c r="S2066">
        <v>0.7</v>
      </c>
      <c r="T2066">
        <v>0.5</v>
      </c>
      <c r="U2066">
        <v>0.79300000000000004</v>
      </c>
      <c r="V2066">
        <v>15.4</v>
      </c>
      <c r="W2066" t="e">
        <f ca="1">Data_Completeness(LifeExpectancyData[[#This Row],[Life expectancy]:[Schooling]])</f>
        <v>#NAME?</v>
      </c>
    </row>
    <row r="2067" spans="1:23" x14ac:dyDescent="0.25">
      <c r="A2067" t="s">
        <v>779</v>
      </c>
      <c r="B2067">
        <v>2005</v>
      </c>
      <c r="C2067" t="s">
        <v>651</v>
      </c>
      <c r="D2067">
        <v>77.7</v>
      </c>
      <c r="E2067">
        <v>11</v>
      </c>
      <c r="F2067">
        <v>0</v>
      </c>
      <c r="G2067">
        <v>13.33</v>
      </c>
      <c r="H2067">
        <v>2813.9852850000002</v>
      </c>
      <c r="I2067">
        <v>94</v>
      </c>
      <c r="J2067">
        <v>7</v>
      </c>
      <c r="K2067">
        <v>54.1</v>
      </c>
      <c r="L2067">
        <v>1</v>
      </c>
      <c r="M2067">
        <v>93</v>
      </c>
      <c r="N2067">
        <v>9.98</v>
      </c>
      <c r="O2067">
        <v>93</v>
      </c>
      <c r="P2067">
        <v>0.1</v>
      </c>
      <c r="Q2067">
        <v>18784.948499999999</v>
      </c>
      <c r="R2067">
        <v>15333</v>
      </c>
      <c r="S2067">
        <v>0.7</v>
      </c>
      <c r="T2067">
        <v>0.6</v>
      </c>
      <c r="U2067">
        <v>0.79</v>
      </c>
      <c r="V2067">
        <v>15.4</v>
      </c>
      <c r="W2067" t="e">
        <f ca="1">Data_Completeness(LifeExpectancyData[[#This Row],[Life expectancy]:[Schooling]])</f>
        <v>#NAME?</v>
      </c>
    </row>
    <row r="2068" spans="1:23" x14ac:dyDescent="0.25">
      <c r="A2068" t="s">
        <v>779</v>
      </c>
      <c r="B2068">
        <v>2004</v>
      </c>
      <c r="C2068" t="s">
        <v>651</v>
      </c>
      <c r="D2068">
        <v>78</v>
      </c>
      <c r="E2068">
        <v>99</v>
      </c>
      <c r="F2068">
        <v>0</v>
      </c>
      <c r="G2068">
        <v>13.45</v>
      </c>
      <c r="H2068">
        <v>276.09997980000003</v>
      </c>
      <c r="I2068">
        <v>94</v>
      </c>
      <c r="J2068">
        <v>5</v>
      </c>
      <c r="K2068">
        <v>53.3</v>
      </c>
      <c r="L2068">
        <v>1</v>
      </c>
      <c r="M2068">
        <v>95</v>
      </c>
      <c r="N2068">
        <v>9.84</v>
      </c>
      <c r="O2068">
        <v>95</v>
      </c>
      <c r="P2068">
        <v>0.1</v>
      </c>
      <c r="Q2068">
        <v>1845.5880999999999</v>
      </c>
      <c r="R2068">
        <v>1483861</v>
      </c>
      <c r="S2068">
        <v>0.7</v>
      </c>
      <c r="T2068">
        <v>0.6</v>
      </c>
      <c r="U2068">
        <v>0.79200000000000004</v>
      </c>
      <c r="V2068">
        <v>15.9</v>
      </c>
      <c r="W2068" t="e">
        <f ca="1">Data_Completeness(LifeExpectancyData[[#This Row],[Life expectancy]:[Schooling]])</f>
        <v>#NAME?</v>
      </c>
    </row>
    <row r="2069" spans="1:23" x14ac:dyDescent="0.25">
      <c r="A2069" t="s">
        <v>779</v>
      </c>
      <c r="B2069">
        <v>2003</v>
      </c>
      <c r="C2069" t="s">
        <v>651</v>
      </c>
      <c r="D2069">
        <v>77.3</v>
      </c>
      <c r="E2069">
        <v>15</v>
      </c>
      <c r="F2069">
        <v>0</v>
      </c>
      <c r="G2069">
        <v>14.21</v>
      </c>
      <c r="H2069">
        <v>2283.8917959999999</v>
      </c>
      <c r="I2069">
        <v>94</v>
      </c>
      <c r="J2069">
        <v>8</v>
      </c>
      <c r="K2069">
        <v>52.5</v>
      </c>
      <c r="L2069">
        <v>1</v>
      </c>
      <c r="M2069">
        <v>96</v>
      </c>
      <c r="N2069">
        <v>9.5399999999999991</v>
      </c>
      <c r="O2069">
        <v>99</v>
      </c>
      <c r="P2069">
        <v>0.1</v>
      </c>
      <c r="Q2069">
        <v>15772.733399999999</v>
      </c>
      <c r="R2069">
        <v>1458821</v>
      </c>
      <c r="S2069">
        <v>0.7</v>
      </c>
      <c r="T2069">
        <v>0.6</v>
      </c>
      <c r="U2069">
        <v>0.78900000000000003</v>
      </c>
      <c r="V2069">
        <v>15.8</v>
      </c>
      <c r="W2069" t="e">
        <f ca="1">Data_Completeness(LifeExpectancyData[[#This Row],[Life expectancy]:[Schooling]])</f>
        <v>#NAME?</v>
      </c>
    </row>
    <row r="2070" spans="1:23" x14ac:dyDescent="0.25">
      <c r="A2070" t="s">
        <v>779</v>
      </c>
      <c r="B2070">
        <v>2002</v>
      </c>
      <c r="C2070" t="s">
        <v>651</v>
      </c>
      <c r="D2070">
        <v>77.2</v>
      </c>
      <c r="E2070">
        <v>17</v>
      </c>
      <c r="F2070">
        <v>1</v>
      </c>
      <c r="G2070">
        <v>12</v>
      </c>
      <c r="H2070">
        <v>1904.0023100000001</v>
      </c>
      <c r="I2070">
        <v>82</v>
      </c>
      <c r="J2070">
        <v>8</v>
      </c>
      <c r="K2070">
        <v>51.7</v>
      </c>
      <c r="L2070">
        <v>1</v>
      </c>
      <c r="M2070">
        <v>96</v>
      </c>
      <c r="N2070">
        <v>9.15</v>
      </c>
      <c r="O2070">
        <v>98</v>
      </c>
      <c r="P2070">
        <v>0.1</v>
      </c>
      <c r="Q2070">
        <v>12882.28897</v>
      </c>
      <c r="R2070">
        <v>1419631</v>
      </c>
      <c r="S2070">
        <v>0.8</v>
      </c>
      <c r="T2070">
        <v>0.6</v>
      </c>
      <c r="U2070">
        <v>0.78800000000000003</v>
      </c>
      <c r="V2070">
        <v>15.9</v>
      </c>
      <c r="W2070" t="e">
        <f ca="1">Data_Completeness(LifeExpectancyData[[#This Row],[Life expectancy]:[Schooling]])</f>
        <v>#NAME?</v>
      </c>
    </row>
    <row r="2071" spans="1:23" x14ac:dyDescent="0.25">
      <c r="A2071" t="s">
        <v>779</v>
      </c>
      <c r="B2071">
        <v>2001</v>
      </c>
      <c r="C2071" t="s">
        <v>651</v>
      </c>
      <c r="D2071">
        <v>76.900000000000006</v>
      </c>
      <c r="E2071">
        <v>11</v>
      </c>
      <c r="F2071">
        <v>1</v>
      </c>
      <c r="G2071">
        <v>12.22</v>
      </c>
      <c r="H2071">
        <v>1657.328352</v>
      </c>
      <c r="I2071">
        <v>7</v>
      </c>
      <c r="J2071">
        <v>0</v>
      </c>
      <c r="K2071">
        <v>5.9</v>
      </c>
      <c r="L2071">
        <v>1</v>
      </c>
      <c r="M2071">
        <v>96</v>
      </c>
      <c r="N2071">
        <v>9.1</v>
      </c>
      <c r="O2071">
        <v>97</v>
      </c>
      <c r="P2071">
        <v>0.1</v>
      </c>
      <c r="Q2071">
        <v>11729.14616</v>
      </c>
      <c r="R2071">
        <v>1362722</v>
      </c>
      <c r="S2071">
        <v>0.8</v>
      </c>
      <c r="T2071">
        <v>0.6</v>
      </c>
      <c r="U2071">
        <v>0.78200000000000003</v>
      </c>
      <c r="V2071">
        <v>15.7</v>
      </c>
      <c r="W2071" t="e">
        <f ca="1">Data_Completeness(LifeExpectancyData[[#This Row],[Life expectancy]:[Schooling]])</f>
        <v>#NAME?</v>
      </c>
    </row>
    <row r="2072" spans="1:23" x14ac:dyDescent="0.25">
      <c r="A2072" t="s">
        <v>779</v>
      </c>
      <c r="B2072">
        <v>2000</v>
      </c>
      <c r="C2072" t="s">
        <v>651</v>
      </c>
      <c r="D2072">
        <v>76.599999999999994</v>
      </c>
      <c r="E2072">
        <v>11</v>
      </c>
      <c r="F2072">
        <v>1</v>
      </c>
      <c r="G2072">
        <v>11.89</v>
      </c>
      <c r="H2072">
        <v>167.3280168</v>
      </c>
      <c r="I2072">
        <v>58</v>
      </c>
      <c r="J2072">
        <v>45</v>
      </c>
      <c r="K2072">
        <v>5.0999999999999996</v>
      </c>
      <c r="L2072">
        <v>1</v>
      </c>
      <c r="M2072">
        <v>96</v>
      </c>
      <c r="N2072">
        <v>9.14</v>
      </c>
      <c r="O2072">
        <v>96</v>
      </c>
      <c r="P2072">
        <v>0.1</v>
      </c>
      <c r="Q2072">
        <v>1152.39681</v>
      </c>
      <c r="R2072">
        <v>1289898</v>
      </c>
      <c r="S2072">
        <v>0.8</v>
      </c>
      <c r="T2072">
        <v>0.6</v>
      </c>
      <c r="U2072">
        <v>0.77700000000000002</v>
      </c>
      <c r="V2072">
        <v>15.5</v>
      </c>
      <c r="W2072" t="e">
        <f ca="1">Data_Completeness(LifeExpectancyData[[#This Row],[Life expectancy]:[Schooling]])</f>
        <v>#NAME?</v>
      </c>
    </row>
    <row r="2073" spans="1:23" x14ac:dyDescent="0.25">
      <c r="A2073" t="s">
        <v>780</v>
      </c>
      <c r="B2073">
        <v>2015</v>
      </c>
      <c r="C2073" t="s">
        <v>643</v>
      </c>
      <c r="D2073">
        <v>78.2</v>
      </c>
      <c r="E2073">
        <v>68</v>
      </c>
      <c r="F2073">
        <v>0</v>
      </c>
      <c r="H2073">
        <v>0</v>
      </c>
      <c r="I2073">
        <v>99</v>
      </c>
      <c r="J2073">
        <v>18</v>
      </c>
      <c r="K2073">
        <v>69.3</v>
      </c>
      <c r="L2073">
        <v>0</v>
      </c>
      <c r="M2073">
        <v>99</v>
      </c>
      <c r="O2073">
        <v>99</v>
      </c>
      <c r="P2073">
        <v>0.1</v>
      </c>
      <c r="Q2073">
        <v>66346.522670000006</v>
      </c>
      <c r="S2073">
        <v>5.2</v>
      </c>
      <c r="T2073">
        <v>4.9000000000000004</v>
      </c>
      <c r="U2073">
        <v>0.85499999999999998</v>
      </c>
      <c r="V2073">
        <v>13.4</v>
      </c>
      <c r="W2073" t="e">
        <f ca="1">Data_Completeness(LifeExpectancyData[[#This Row],[Life expectancy]:[Schooling]])</f>
        <v>#NAME?</v>
      </c>
    </row>
    <row r="2074" spans="1:23" x14ac:dyDescent="0.25">
      <c r="A2074" t="s">
        <v>780</v>
      </c>
      <c r="B2074">
        <v>2014</v>
      </c>
      <c r="C2074" t="s">
        <v>643</v>
      </c>
      <c r="D2074">
        <v>78.099999999999994</v>
      </c>
      <c r="E2074">
        <v>69</v>
      </c>
      <c r="F2074">
        <v>0</v>
      </c>
      <c r="G2074">
        <v>1.1499999999999999</v>
      </c>
      <c r="H2074">
        <v>5063.5131039999997</v>
      </c>
      <c r="I2074">
        <v>89</v>
      </c>
      <c r="J2074">
        <v>46</v>
      </c>
      <c r="K2074">
        <v>68.400000000000006</v>
      </c>
      <c r="L2074">
        <v>0</v>
      </c>
      <c r="M2074">
        <v>99</v>
      </c>
      <c r="N2074">
        <v>2.19</v>
      </c>
      <c r="O2074">
        <v>89</v>
      </c>
      <c r="P2074">
        <v>0.1</v>
      </c>
      <c r="Q2074">
        <v>86852.711899999995</v>
      </c>
      <c r="S2074">
        <v>5.2</v>
      </c>
      <c r="T2074">
        <v>4.8</v>
      </c>
      <c r="U2074">
        <v>0.85399999999999998</v>
      </c>
      <c r="V2074">
        <v>13.4</v>
      </c>
      <c r="W2074" t="e">
        <f ca="1">Data_Completeness(LifeExpectancyData[[#This Row],[Life expectancy]:[Schooling]])</f>
        <v>#NAME?</v>
      </c>
    </row>
    <row r="2075" spans="1:23" x14ac:dyDescent="0.25">
      <c r="A2075" t="s">
        <v>780</v>
      </c>
      <c r="B2075">
        <v>2013</v>
      </c>
      <c r="C2075" t="s">
        <v>643</v>
      </c>
      <c r="D2075">
        <v>77.900000000000006</v>
      </c>
      <c r="E2075">
        <v>7</v>
      </c>
      <c r="F2075">
        <v>0</v>
      </c>
      <c r="G2075">
        <v>1.2</v>
      </c>
      <c r="H2075">
        <v>515.07347949999996</v>
      </c>
      <c r="I2075">
        <v>97</v>
      </c>
      <c r="J2075">
        <v>73</v>
      </c>
      <c r="K2075">
        <v>67.7</v>
      </c>
      <c r="L2075">
        <v>0</v>
      </c>
      <c r="M2075">
        <v>99</v>
      </c>
      <c r="N2075">
        <v>2.15</v>
      </c>
      <c r="O2075">
        <v>97</v>
      </c>
      <c r="P2075">
        <v>0.1</v>
      </c>
      <c r="Q2075">
        <v>8834.8795800000007</v>
      </c>
      <c r="S2075">
        <v>5.0999999999999996</v>
      </c>
      <c r="T2075">
        <v>4.7</v>
      </c>
      <c r="U2075">
        <v>0.84299999999999997</v>
      </c>
      <c r="V2075">
        <v>13.4</v>
      </c>
      <c r="W2075" t="e">
        <f ca="1">Data_Completeness(LifeExpectancyData[[#This Row],[Life expectancy]:[Schooling]])</f>
        <v>#NAME?</v>
      </c>
    </row>
    <row r="2076" spans="1:23" x14ac:dyDescent="0.25">
      <c r="A2076" t="s">
        <v>780</v>
      </c>
      <c r="B2076">
        <v>2012</v>
      </c>
      <c r="C2076" t="s">
        <v>643</v>
      </c>
      <c r="D2076">
        <v>77.8</v>
      </c>
      <c r="E2076">
        <v>72</v>
      </c>
      <c r="F2076">
        <v>0</v>
      </c>
      <c r="G2076">
        <v>1.1299999999999999</v>
      </c>
      <c r="H2076">
        <v>5163.3291799999997</v>
      </c>
      <c r="I2076">
        <v>93</v>
      </c>
      <c r="J2076">
        <v>160</v>
      </c>
      <c r="K2076">
        <v>67</v>
      </c>
      <c r="L2076">
        <v>0</v>
      </c>
      <c r="M2076">
        <v>93</v>
      </c>
      <c r="N2076">
        <v>2.16</v>
      </c>
      <c r="O2076">
        <v>92</v>
      </c>
      <c r="P2076">
        <v>0.1</v>
      </c>
      <c r="Q2076">
        <v>88564.822979999997</v>
      </c>
      <c r="S2076">
        <v>5.0999999999999996</v>
      </c>
      <c r="T2076">
        <v>4.7</v>
      </c>
      <c r="U2076">
        <v>0.83699999999999997</v>
      </c>
      <c r="V2076">
        <v>13.4</v>
      </c>
      <c r="W2076" t="e">
        <f ca="1">Data_Completeness(LifeExpectancyData[[#This Row],[Life expectancy]:[Schooling]])</f>
        <v>#NAME?</v>
      </c>
    </row>
    <row r="2077" spans="1:23" x14ac:dyDescent="0.25">
      <c r="A2077" t="s">
        <v>780</v>
      </c>
      <c r="B2077">
        <v>2011</v>
      </c>
      <c r="C2077" t="s">
        <v>643</v>
      </c>
      <c r="D2077">
        <v>77.5</v>
      </c>
      <c r="E2077">
        <v>74</v>
      </c>
      <c r="F2077">
        <v>0</v>
      </c>
      <c r="G2077">
        <v>1.1599999999999999</v>
      </c>
      <c r="H2077">
        <v>4409.1706700000004</v>
      </c>
      <c r="I2077">
        <v>93</v>
      </c>
      <c r="J2077">
        <v>101</v>
      </c>
      <c r="K2077">
        <v>66.5</v>
      </c>
      <c r="L2077">
        <v>0</v>
      </c>
      <c r="M2077">
        <v>92</v>
      </c>
      <c r="N2077">
        <v>1.93</v>
      </c>
      <c r="O2077">
        <v>93</v>
      </c>
      <c r="P2077">
        <v>0.1</v>
      </c>
      <c r="Q2077">
        <v>85948.745999999999</v>
      </c>
      <c r="S2077">
        <v>5.0999999999999996</v>
      </c>
      <c r="T2077">
        <v>4.5999999999999996</v>
      </c>
      <c r="U2077">
        <v>0.82699999999999996</v>
      </c>
      <c r="V2077">
        <v>12.4</v>
      </c>
      <c r="W2077" t="e">
        <f ca="1">Data_Completeness(LifeExpectancyData[[#This Row],[Life expectancy]:[Schooling]])</f>
        <v>#NAME?</v>
      </c>
    </row>
    <row r="2078" spans="1:23" x14ac:dyDescent="0.25">
      <c r="A2078" t="s">
        <v>780</v>
      </c>
      <c r="B2078">
        <v>2010</v>
      </c>
      <c r="C2078" t="s">
        <v>643</v>
      </c>
      <c r="D2078">
        <v>77.3</v>
      </c>
      <c r="E2078">
        <v>76</v>
      </c>
      <c r="F2078">
        <v>0</v>
      </c>
      <c r="G2078">
        <v>1.1599999999999999</v>
      </c>
      <c r="H2078">
        <v>37.768488189999999</v>
      </c>
      <c r="I2078">
        <v>97</v>
      </c>
      <c r="J2078">
        <v>295</v>
      </c>
      <c r="K2078">
        <v>66</v>
      </c>
      <c r="L2078">
        <v>0</v>
      </c>
      <c r="M2078">
        <v>98</v>
      </c>
      <c r="N2078">
        <v>2.9</v>
      </c>
      <c r="O2078">
        <v>97</v>
      </c>
      <c r="P2078">
        <v>0.1</v>
      </c>
      <c r="Q2078">
        <v>736.22784000000001</v>
      </c>
      <c r="S2078">
        <v>5</v>
      </c>
      <c r="T2078">
        <v>4.5999999999999996</v>
      </c>
      <c r="U2078">
        <v>0.82499999999999996</v>
      </c>
      <c r="V2078">
        <v>12</v>
      </c>
      <c r="W2078" t="e">
        <f ca="1">Data_Completeness(LifeExpectancyData[[#This Row],[Life expectancy]:[Schooling]])</f>
        <v>#NAME?</v>
      </c>
    </row>
    <row r="2079" spans="1:23" x14ac:dyDescent="0.25">
      <c r="A2079" t="s">
        <v>780</v>
      </c>
      <c r="B2079">
        <v>2009</v>
      </c>
      <c r="C2079" t="s">
        <v>643</v>
      </c>
      <c r="D2079">
        <v>77</v>
      </c>
      <c r="E2079">
        <v>79</v>
      </c>
      <c r="F2079">
        <v>0</v>
      </c>
      <c r="G2079">
        <v>1.1100000000000001</v>
      </c>
      <c r="H2079">
        <v>3688.6942880000001</v>
      </c>
      <c r="I2079">
        <v>99</v>
      </c>
      <c r="J2079">
        <v>112</v>
      </c>
      <c r="K2079">
        <v>65.599999999999994</v>
      </c>
      <c r="L2079">
        <v>0</v>
      </c>
      <c r="M2079">
        <v>98</v>
      </c>
      <c r="N2079">
        <v>2.63</v>
      </c>
      <c r="O2079">
        <v>99</v>
      </c>
      <c r="P2079">
        <v>0.1</v>
      </c>
      <c r="Q2079">
        <v>61478.238129999998</v>
      </c>
      <c r="S2079">
        <v>5</v>
      </c>
      <c r="T2079">
        <v>4.5999999999999996</v>
      </c>
      <c r="U2079">
        <v>0.82799999999999996</v>
      </c>
      <c r="V2079">
        <v>11.8</v>
      </c>
      <c r="W2079" t="e">
        <f ca="1">Data_Completeness(LifeExpectancyData[[#This Row],[Life expectancy]:[Schooling]])</f>
        <v>#NAME?</v>
      </c>
    </row>
    <row r="2080" spans="1:23" x14ac:dyDescent="0.25">
      <c r="A2080" t="s">
        <v>780</v>
      </c>
      <c r="B2080">
        <v>2008</v>
      </c>
      <c r="C2080" t="s">
        <v>643</v>
      </c>
      <c r="D2080">
        <v>76.8</v>
      </c>
      <c r="E2080">
        <v>82</v>
      </c>
      <c r="F2080">
        <v>0</v>
      </c>
      <c r="G2080">
        <v>1.37</v>
      </c>
      <c r="H2080">
        <v>5484.1433079999997</v>
      </c>
      <c r="I2080">
        <v>97</v>
      </c>
      <c r="J2080">
        <v>0</v>
      </c>
      <c r="K2080">
        <v>65.2</v>
      </c>
      <c r="L2080">
        <v>0</v>
      </c>
      <c r="M2080">
        <v>98</v>
      </c>
      <c r="N2080">
        <v>1.87</v>
      </c>
      <c r="O2080">
        <v>97</v>
      </c>
      <c r="P2080">
        <v>0.1</v>
      </c>
      <c r="Q2080">
        <v>82967.372279999996</v>
      </c>
      <c r="S2080">
        <v>5</v>
      </c>
      <c r="T2080">
        <v>4.5</v>
      </c>
      <c r="U2080">
        <v>0.82499999999999996</v>
      </c>
      <c r="V2080">
        <v>11.7</v>
      </c>
      <c r="W2080" t="e">
        <f ca="1">Data_Completeness(LifeExpectancyData[[#This Row],[Life expectancy]:[Schooling]])</f>
        <v>#NAME?</v>
      </c>
    </row>
    <row r="2081" spans="1:23" x14ac:dyDescent="0.25">
      <c r="A2081" t="s">
        <v>780</v>
      </c>
      <c r="B2081">
        <v>2007</v>
      </c>
      <c r="C2081" t="s">
        <v>643</v>
      </c>
      <c r="D2081">
        <v>76.7</v>
      </c>
      <c r="E2081">
        <v>83</v>
      </c>
      <c r="F2081">
        <v>0</v>
      </c>
      <c r="G2081">
        <v>1.24</v>
      </c>
      <c r="H2081">
        <v>44.185062729999999</v>
      </c>
      <c r="I2081">
        <v>94</v>
      </c>
      <c r="J2081">
        <v>361</v>
      </c>
      <c r="K2081">
        <v>65.099999999999994</v>
      </c>
      <c r="L2081">
        <v>0</v>
      </c>
      <c r="M2081">
        <v>97</v>
      </c>
      <c r="N2081">
        <v>2.31</v>
      </c>
      <c r="O2081">
        <v>94</v>
      </c>
      <c r="P2081">
        <v>0.1</v>
      </c>
      <c r="Q2081">
        <v>675.61257999999998</v>
      </c>
      <c r="S2081">
        <v>4.9000000000000004</v>
      </c>
      <c r="T2081">
        <v>4.5</v>
      </c>
      <c r="U2081">
        <v>0.83</v>
      </c>
      <c r="V2081">
        <v>12.6</v>
      </c>
      <c r="W2081" t="e">
        <f ca="1">Data_Completeness(LifeExpectancyData[[#This Row],[Life expectancy]:[Schooling]])</f>
        <v>#NAME?</v>
      </c>
    </row>
    <row r="2082" spans="1:23" x14ac:dyDescent="0.25">
      <c r="A2082" t="s">
        <v>780</v>
      </c>
      <c r="B2082">
        <v>2006</v>
      </c>
      <c r="C2082" t="s">
        <v>643</v>
      </c>
      <c r="D2082">
        <v>76.599999999999994</v>
      </c>
      <c r="E2082">
        <v>83</v>
      </c>
      <c r="F2082">
        <v>0</v>
      </c>
      <c r="G2082">
        <v>1.28</v>
      </c>
      <c r="H2082">
        <v>448.59529889999999</v>
      </c>
      <c r="I2082">
        <v>96</v>
      </c>
      <c r="J2082">
        <v>144</v>
      </c>
      <c r="K2082">
        <v>65</v>
      </c>
      <c r="L2082">
        <v>0</v>
      </c>
      <c r="M2082">
        <v>95</v>
      </c>
      <c r="N2082">
        <v>2.58</v>
      </c>
      <c r="O2082">
        <v>96</v>
      </c>
      <c r="P2082">
        <v>0.1</v>
      </c>
      <c r="Q2082">
        <v>6256.55926</v>
      </c>
      <c r="S2082">
        <v>4.9000000000000004</v>
      </c>
      <c r="T2082">
        <v>4.5</v>
      </c>
      <c r="U2082">
        <v>0.83499999999999996</v>
      </c>
      <c r="V2082">
        <v>13.7</v>
      </c>
      <c r="W2082" t="e">
        <f ca="1">Data_Completeness(LifeExpectancyData[[#This Row],[Life expectancy]:[Schooling]])</f>
        <v>#NAME?</v>
      </c>
    </row>
    <row r="2083" spans="1:23" x14ac:dyDescent="0.25">
      <c r="A2083" t="s">
        <v>780</v>
      </c>
      <c r="B2083">
        <v>2005</v>
      </c>
      <c r="C2083" t="s">
        <v>643</v>
      </c>
      <c r="D2083">
        <v>76.599999999999994</v>
      </c>
      <c r="E2083">
        <v>84</v>
      </c>
      <c r="F2083">
        <v>0</v>
      </c>
      <c r="G2083">
        <v>1.18</v>
      </c>
      <c r="H2083">
        <v>4582.4760809999998</v>
      </c>
      <c r="I2083">
        <v>97</v>
      </c>
      <c r="J2083">
        <v>74</v>
      </c>
      <c r="K2083">
        <v>65.099999999999994</v>
      </c>
      <c r="L2083">
        <v>0</v>
      </c>
      <c r="M2083">
        <v>98</v>
      </c>
      <c r="N2083">
        <v>3.1</v>
      </c>
      <c r="O2083">
        <v>97</v>
      </c>
      <c r="P2083">
        <v>0.1</v>
      </c>
      <c r="Q2083">
        <v>51488.495289999999</v>
      </c>
      <c r="S2083">
        <v>4.8</v>
      </c>
      <c r="T2083">
        <v>4.5</v>
      </c>
      <c r="U2083">
        <v>0.83</v>
      </c>
      <c r="V2083">
        <v>13.7</v>
      </c>
      <c r="W2083" t="e">
        <f ca="1">Data_Completeness(LifeExpectancyData[[#This Row],[Life expectancy]:[Schooling]])</f>
        <v>#NAME?</v>
      </c>
    </row>
    <row r="2084" spans="1:23" x14ac:dyDescent="0.25">
      <c r="A2084" t="s">
        <v>780</v>
      </c>
      <c r="B2084">
        <v>2004</v>
      </c>
      <c r="C2084" t="s">
        <v>643</v>
      </c>
      <c r="D2084">
        <v>76.599999999999994</v>
      </c>
      <c r="E2084">
        <v>84</v>
      </c>
      <c r="F2084">
        <v>0</v>
      </c>
      <c r="G2084">
        <v>1.1100000000000001</v>
      </c>
      <c r="H2084">
        <v>4064.7438689999999</v>
      </c>
      <c r="I2084">
        <v>97</v>
      </c>
      <c r="J2084">
        <v>29</v>
      </c>
      <c r="K2084">
        <v>65</v>
      </c>
      <c r="L2084">
        <v>0</v>
      </c>
      <c r="M2084">
        <v>95</v>
      </c>
      <c r="N2084">
        <v>3.61</v>
      </c>
      <c r="O2084">
        <v>96</v>
      </c>
      <c r="P2084">
        <v>0.1</v>
      </c>
      <c r="Q2084">
        <v>41818.352559999999</v>
      </c>
      <c r="S2084">
        <v>4.8</v>
      </c>
      <c r="T2084">
        <v>4.5</v>
      </c>
      <c r="U2084">
        <v>0.82599999999999996</v>
      </c>
      <c r="V2084">
        <v>13.5</v>
      </c>
      <c r="W2084" t="e">
        <f ca="1">Data_Completeness(LifeExpectancyData[[#This Row],[Life expectancy]:[Schooling]])</f>
        <v>#NAME?</v>
      </c>
    </row>
    <row r="2085" spans="1:23" x14ac:dyDescent="0.25">
      <c r="A2085" t="s">
        <v>780</v>
      </c>
      <c r="B2085">
        <v>2003</v>
      </c>
      <c r="C2085" t="s">
        <v>643</v>
      </c>
      <c r="D2085">
        <v>76.5</v>
      </c>
      <c r="E2085">
        <v>85</v>
      </c>
      <c r="F2085">
        <v>0</v>
      </c>
      <c r="G2085">
        <v>1</v>
      </c>
      <c r="H2085">
        <v>4049.9723469999999</v>
      </c>
      <c r="I2085">
        <v>93</v>
      </c>
      <c r="J2085">
        <v>24</v>
      </c>
      <c r="K2085">
        <v>64.7</v>
      </c>
      <c r="L2085">
        <v>0</v>
      </c>
      <c r="M2085">
        <v>93</v>
      </c>
      <c r="N2085">
        <v>4.1399999999999997</v>
      </c>
      <c r="O2085">
        <v>92</v>
      </c>
      <c r="P2085">
        <v>0.1</v>
      </c>
      <c r="Q2085">
        <v>34176.981829999997</v>
      </c>
      <c r="S2085">
        <v>4.8</v>
      </c>
      <c r="T2085">
        <v>4.5</v>
      </c>
      <c r="U2085">
        <v>0.81499999999999995</v>
      </c>
      <c r="V2085">
        <v>12.8</v>
      </c>
      <c r="W2085" t="e">
        <f ca="1">Data_Completeness(LifeExpectancyData[[#This Row],[Life expectancy]:[Schooling]])</f>
        <v>#NAME?</v>
      </c>
    </row>
    <row r="2086" spans="1:23" x14ac:dyDescent="0.25">
      <c r="A2086" t="s">
        <v>780</v>
      </c>
      <c r="B2086">
        <v>2002</v>
      </c>
      <c r="C2086" t="s">
        <v>643</v>
      </c>
      <c r="D2086">
        <v>76.400000000000006</v>
      </c>
      <c r="E2086">
        <v>85</v>
      </c>
      <c r="F2086">
        <v>0</v>
      </c>
      <c r="G2086">
        <v>0.87</v>
      </c>
      <c r="H2086">
        <v>188.67829449999999</v>
      </c>
      <c r="I2086">
        <v>98</v>
      </c>
      <c r="J2086">
        <v>34</v>
      </c>
      <c r="K2086">
        <v>64.099999999999994</v>
      </c>
      <c r="L2086">
        <v>0</v>
      </c>
      <c r="M2086">
        <v>96</v>
      </c>
      <c r="N2086">
        <v>2.71</v>
      </c>
      <c r="O2086">
        <v>96</v>
      </c>
      <c r="P2086">
        <v>0.1</v>
      </c>
      <c r="Q2086">
        <v>2999.6549199999999</v>
      </c>
      <c r="S2086">
        <v>4.8</v>
      </c>
      <c r="T2086">
        <v>4.5</v>
      </c>
      <c r="U2086">
        <v>0.80700000000000005</v>
      </c>
      <c r="V2086">
        <v>12.2</v>
      </c>
      <c r="W2086" t="e">
        <f ca="1">Data_Completeness(LifeExpectancyData[[#This Row],[Life expectancy]:[Schooling]])</f>
        <v>#NAME?</v>
      </c>
    </row>
    <row r="2087" spans="1:23" x14ac:dyDescent="0.25">
      <c r="A2087" t="s">
        <v>780</v>
      </c>
      <c r="B2087">
        <v>2001</v>
      </c>
      <c r="C2087" t="s">
        <v>643</v>
      </c>
      <c r="D2087">
        <v>76.3</v>
      </c>
      <c r="E2087">
        <v>87</v>
      </c>
      <c r="F2087">
        <v>0</v>
      </c>
      <c r="G2087">
        <v>0.76</v>
      </c>
      <c r="H2087">
        <v>170.04945369999999</v>
      </c>
      <c r="I2087">
        <v>93</v>
      </c>
      <c r="J2087">
        <v>23</v>
      </c>
      <c r="K2087">
        <v>63.3</v>
      </c>
      <c r="L2087">
        <v>0</v>
      </c>
      <c r="M2087">
        <v>93</v>
      </c>
      <c r="N2087">
        <v>2.56</v>
      </c>
      <c r="O2087">
        <v>93</v>
      </c>
      <c r="P2087">
        <v>0.1</v>
      </c>
      <c r="Q2087">
        <v>2843.6363500000002</v>
      </c>
      <c r="S2087">
        <v>4.8</v>
      </c>
      <c r="T2087">
        <v>4.5</v>
      </c>
      <c r="U2087">
        <v>0.80900000000000005</v>
      </c>
      <c r="V2087">
        <v>12.6</v>
      </c>
      <c r="W2087" t="e">
        <f ca="1">Data_Completeness(LifeExpectancyData[[#This Row],[Life expectancy]:[Schooling]])</f>
        <v>#NAME?</v>
      </c>
    </row>
    <row r="2088" spans="1:23" x14ac:dyDescent="0.25">
      <c r="A2088" t="s">
        <v>780</v>
      </c>
      <c r="B2088">
        <v>2000</v>
      </c>
      <c r="C2088" t="s">
        <v>643</v>
      </c>
      <c r="D2088">
        <v>76.2</v>
      </c>
      <c r="E2088">
        <v>88</v>
      </c>
      <c r="F2088">
        <v>0</v>
      </c>
      <c r="G2088">
        <v>0.5</v>
      </c>
      <c r="H2088">
        <v>1559.2871580000001</v>
      </c>
      <c r="I2088">
        <v>89</v>
      </c>
      <c r="J2088">
        <v>46</v>
      </c>
      <c r="K2088">
        <v>62.4</v>
      </c>
      <c r="L2088">
        <v>0</v>
      </c>
      <c r="M2088">
        <v>91</v>
      </c>
      <c r="N2088">
        <v>2.1800000000000002</v>
      </c>
      <c r="O2088">
        <v>8</v>
      </c>
      <c r="P2088">
        <v>0.1</v>
      </c>
      <c r="Q2088">
        <v>29986.291499999999</v>
      </c>
      <c r="S2088">
        <v>4.8</v>
      </c>
      <c r="T2088">
        <v>4.5</v>
      </c>
      <c r="U2088">
        <v>0.80800000000000005</v>
      </c>
      <c r="V2088">
        <v>13</v>
      </c>
      <c r="W2088" t="e">
        <f ca="1">Data_Completeness(LifeExpectancyData[[#This Row],[Life expectancy]:[Schooling]])</f>
        <v>#NAME?</v>
      </c>
    </row>
    <row r="2089" spans="1:23" x14ac:dyDescent="0.25">
      <c r="A2089" t="s">
        <v>781</v>
      </c>
      <c r="B2089">
        <v>2015</v>
      </c>
      <c r="C2089" t="s">
        <v>643</v>
      </c>
      <c r="D2089">
        <v>82.3</v>
      </c>
      <c r="E2089">
        <v>64</v>
      </c>
      <c r="F2089">
        <v>1</v>
      </c>
      <c r="H2089">
        <v>0</v>
      </c>
      <c r="I2089">
        <v>98</v>
      </c>
      <c r="J2089">
        <v>7</v>
      </c>
      <c r="K2089">
        <v>31.7</v>
      </c>
      <c r="L2089">
        <v>2</v>
      </c>
      <c r="M2089">
        <v>98</v>
      </c>
      <c r="O2089">
        <v>98</v>
      </c>
      <c r="P2089">
        <v>0.1</v>
      </c>
      <c r="S2089">
        <v>1.5</v>
      </c>
      <c r="T2089">
        <v>1</v>
      </c>
      <c r="W2089" t="e">
        <f ca="1">Data_Completeness(LifeExpectancyData[[#This Row],[Life expectancy]:[Schooling]])</f>
        <v>#NAME?</v>
      </c>
    </row>
    <row r="2090" spans="1:23" x14ac:dyDescent="0.25">
      <c r="A2090" t="s">
        <v>781</v>
      </c>
      <c r="B2090">
        <v>2014</v>
      </c>
      <c r="C2090" t="s">
        <v>643</v>
      </c>
      <c r="D2090">
        <v>82</v>
      </c>
      <c r="E2090">
        <v>66</v>
      </c>
      <c r="F2090">
        <v>1</v>
      </c>
      <c r="G2090">
        <v>0.01</v>
      </c>
      <c r="H2090">
        <v>0</v>
      </c>
      <c r="I2090">
        <v>99</v>
      </c>
      <c r="J2090">
        <v>442</v>
      </c>
      <c r="K2090">
        <v>31.2</v>
      </c>
      <c r="L2090">
        <v>2</v>
      </c>
      <c r="M2090">
        <v>99</v>
      </c>
      <c r="N2090">
        <v>7.37</v>
      </c>
      <c r="O2090">
        <v>99</v>
      </c>
      <c r="P2090">
        <v>0.1</v>
      </c>
      <c r="S2090">
        <v>1.5</v>
      </c>
      <c r="T2090">
        <v>1</v>
      </c>
      <c r="W2090" t="e">
        <f ca="1">Data_Completeness(LifeExpectancyData[[#This Row],[Life expectancy]:[Schooling]])</f>
        <v>#NAME?</v>
      </c>
    </row>
    <row r="2091" spans="1:23" x14ac:dyDescent="0.25">
      <c r="A2091" t="s">
        <v>781</v>
      </c>
      <c r="B2091">
        <v>2013</v>
      </c>
      <c r="C2091" t="s">
        <v>643</v>
      </c>
      <c r="D2091">
        <v>81.7</v>
      </c>
      <c r="E2091">
        <v>68</v>
      </c>
      <c r="F2091">
        <v>1</v>
      </c>
      <c r="G2091">
        <v>9.33</v>
      </c>
      <c r="H2091">
        <v>0</v>
      </c>
      <c r="I2091">
        <v>99</v>
      </c>
      <c r="J2091">
        <v>107</v>
      </c>
      <c r="K2091">
        <v>3.8</v>
      </c>
      <c r="L2091">
        <v>2</v>
      </c>
      <c r="M2091">
        <v>99</v>
      </c>
      <c r="N2091">
        <v>7.2</v>
      </c>
      <c r="O2091">
        <v>99</v>
      </c>
      <c r="P2091">
        <v>0.1</v>
      </c>
      <c r="S2091">
        <v>1.5</v>
      </c>
      <c r="T2091">
        <v>1</v>
      </c>
      <c r="W2091" t="e">
        <f ca="1">Data_Completeness(LifeExpectancyData[[#This Row],[Life expectancy]:[Schooling]])</f>
        <v>#NAME?</v>
      </c>
    </row>
    <row r="2092" spans="1:23" x14ac:dyDescent="0.25">
      <c r="A2092" t="s">
        <v>781</v>
      </c>
      <c r="B2092">
        <v>2012</v>
      </c>
      <c r="C2092" t="s">
        <v>643</v>
      </c>
      <c r="D2092">
        <v>81.2</v>
      </c>
      <c r="E2092">
        <v>69</v>
      </c>
      <c r="F2092">
        <v>1</v>
      </c>
      <c r="G2092">
        <v>9.56</v>
      </c>
      <c r="H2092">
        <v>0</v>
      </c>
      <c r="I2092">
        <v>99</v>
      </c>
      <c r="J2092">
        <v>2</v>
      </c>
      <c r="K2092">
        <v>3.4</v>
      </c>
      <c r="L2092">
        <v>2</v>
      </c>
      <c r="M2092">
        <v>99</v>
      </c>
      <c r="N2092">
        <v>7.1</v>
      </c>
      <c r="O2092">
        <v>99</v>
      </c>
      <c r="P2092">
        <v>0.1</v>
      </c>
      <c r="S2092">
        <v>1.5</v>
      </c>
      <c r="T2092">
        <v>1</v>
      </c>
      <c r="W2092" t="e">
        <f ca="1">Data_Completeness(LifeExpectancyData[[#This Row],[Life expectancy]:[Schooling]])</f>
        <v>#NAME?</v>
      </c>
    </row>
    <row r="2093" spans="1:23" x14ac:dyDescent="0.25">
      <c r="A2093" t="s">
        <v>781</v>
      </c>
      <c r="B2093">
        <v>2011</v>
      </c>
      <c r="C2093" t="s">
        <v>643</v>
      </c>
      <c r="D2093">
        <v>81.099999999999994</v>
      </c>
      <c r="E2093">
        <v>72</v>
      </c>
      <c r="F2093">
        <v>2</v>
      </c>
      <c r="G2093">
        <v>9.34</v>
      </c>
      <c r="H2093">
        <v>0</v>
      </c>
      <c r="I2093">
        <v>99</v>
      </c>
      <c r="J2093">
        <v>42</v>
      </c>
      <c r="K2093">
        <v>3</v>
      </c>
      <c r="L2093">
        <v>2</v>
      </c>
      <c r="M2093">
        <v>98</v>
      </c>
      <c r="N2093">
        <v>6.83</v>
      </c>
      <c r="O2093">
        <v>99</v>
      </c>
      <c r="P2093">
        <v>0.1</v>
      </c>
      <c r="S2093">
        <v>1.5</v>
      </c>
      <c r="T2093">
        <v>1</v>
      </c>
      <c r="W2093" t="e">
        <f ca="1">Data_Completeness(LifeExpectancyData[[#This Row],[Life expectancy]:[Schooling]])</f>
        <v>#NAME?</v>
      </c>
    </row>
    <row r="2094" spans="1:23" x14ac:dyDescent="0.25">
      <c r="A2094" t="s">
        <v>781</v>
      </c>
      <c r="B2094">
        <v>2010</v>
      </c>
      <c r="C2094" t="s">
        <v>643</v>
      </c>
      <c r="D2094">
        <v>87</v>
      </c>
      <c r="E2094">
        <v>74</v>
      </c>
      <c r="F2094">
        <v>2</v>
      </c>
      <c r="G2094">
        <v>9.23</v>
      </c>
      <c r="H2094">
        <v>0</v>
      </c>
      <c r="I2094">
        <v>94</v>
      </c>
      <c r="J2094">
        <v>114</v>
      </c>
      <c r="K2094">
        <v>29.5</v>
      </c>
      <c r="L2094">
        <v>2</v>
      </c>
      <c r="M2094">
        <v>95</v>
      </c>
      <c r="N2094">
        <v>6.79</v>
      </c>
      <c r="O2094">
        <v>94</v>
      </c>
      <c r="P2094">
        <v>0.1</v>
      </c>
      <c r="S2094">
        <v>1.5</v>
      </c>
      <c r="T2094">
        <v>1</v>
      </c>
      <c r="W2094" t="e">
        <f ca="1">Data_Completeness(LifeExpectancyData[[#This Row],[Life expectancy]:[Schooling]])</f>
        <v>#NAME?</v>
      </c>
    </row>
    <row r="2095" spans="1:23" x14ac:dyDescent="0.25">
      <c r="A2095" t="s">
        <v>781</v>
      </c>
      <c r="B2095">
        <v>2009</v>
      </c>
      <c r="C2095" t="s">
        <v>643</v>
      </c>
      <c r="D2095">
        <v>86</v>
      </c>
      <c r="E2095">
        <v>75</v>
      </c>
      <c r="F2095">
        <v>2</v>
      </c>
      <c r="G2095">
        <v>8.9700000000000006</v>
      </c>
      <c r="H2095">
        <v>0</v>
      </c>
      <c r="I2095">
        <v>94</v>
      </c>
      <c r="J2095">
        <v>17</v>
      </c>
      <c r="K2095">
        <v>29.1</v>
      </c>
      <c r="L2095">
        <v>2</v>
      </c>
      <c r="M2095">
        <v>95</v>
      </c>
      <c r="N2095">
        <v>6.66</v>
      </c>
      <c r="O2095">
        <v>94</v>
      </c>
      <c r="P2095">
        <v>0.1</v>
      </c>
      <c r="S2095">
        <v>1.5</v>
      </c>
      <c r="T2095">
        <v>1</v>
      </c>
      <c r="W2095" t="e">
        <f ca="1">Data_Completeness(LifeExpectancyData[[#This Row],[Life expectancy]:[Schooling]])</f>
        <v>#NAME?</v>
      </c>
    </row>
    <row r="2096" spans="1:23" x14ac:dyDescent="0.25">
      <c r="A2096" t="s">
        <v>781</v>
      </c>
      <c r="B2096">
        <v>2008</v>
      </c>
      <c r="C2096" t="s">
        <v>643</v>
      </c>
      <c r="D2096">
        <v>83</v>
      </c>
      <c r="E2096">
        <v>75</v>
      </c>
      <c r="F2096">
        <v>2</v>
      </c>
      <c r="G2096">
        <v>9.31</v>
      </c>
      <c r="H2096">
        <v>0</v>
      </c>
      <c r="I2096">
        <v>94</v>
      </c>
      <c r="J2096">
        <v>2</v>
      </c>
      <c r="K2096">
        <v>28.6</v>
      </c>
      <c r="L2096">
        <v>2</v>
      </c>
      <c r="M2096">
        <v>92</v>
      </c>
      <c r="N2096">
        <v>6.16</v>
      </c>
      <c r="O2096">
        <v>94</v>
      </c>
      <c r="P2096">
        <v>0.1</v>
      </c>
      <c r="S2096">
        <v>1.5</v>
      </c>
      <c r="T2096">
        <v>1</v>
      </c>
      <c r="W2096" t="e">
        <f ca="1">Data_Completeness(LifeExpectancyData[[#This Row],[Life expectancy]:[Schooling]])</f>
        <v>#NAME?</v>
      </c>
    </row>
    <row r="2097" spans="1:23" x14ac:dyDescent="0.25">
      <c r="A2097" t="s">
        <v>781</v>
      </c>
      <c r="B2097">
        <v>2007</v>
      </c>
      <c r="C2097" t="s">
        <v>643</v>
      </c>
      <c r="D2097">
        <v>79.8</v>
      </c>
      <c r="E2097">
        <v>77</v>
      </c>
      <c r="F2097">
        <v>2</v>
      </c>
      <c r="G2097">
        <v>9.0500000000000007</v>
      </c>
      <c r="H2097">
        <v>0</v>
      </c>
      <c r="I2097">
        <v>91</v>
      </c>
      <c r="J2097">
        <v>194</v>
      </c>
      <c r="K2097">
        <v>28.2</v>
      </c>
      <c r="L2097">
        <v>2</v>
      </c>
      <c r="M2097">
        <v>91</v>
      </c>
      <c r="N2097">
        <v>5.99</v>
      </c>
      <c r="O2097">
        <v>91</v>
      </c>
      <c r="P2097">
        <v>0.1</v>
      </c>
      <c r="S2097">
        <v>1.5</v>
      </c>
      <c r="T2097">
        <v>1</v>
      </c>
      <c r="W2097" t="e">
        <f ca="1">Data_Completeness(LifeExpectancyData[[#This Row],[Life expectancy]:[Schooling]])</f>
        <v>#NAME?</v>
      </c>
    </row>
    <row r="2098" spans="1:23" x14ac:dyDescent="0.25">
      <c r="A2098" t="s">
        <v>781</v>
      </c>
      <c r="B2098">
        <v>2006</v>
      </c>
      <c r="C2098" t="s">
        <v>643</v>
      </c>
      <c r="D2098">
        <v>79.400000000000006</v>
      </c>
      <c r="E2098">
        <v>79</v>
      </c>
      <c r="F2098">
        <v>2</v>
      </c>
      <c r="G2098">
        <v>8.83</v>
      </c>
      <c r="H2098">
        <v>0</v>
      </c>
      <c r="I2098">
        <v>99</v>
      </c>
      <c r="J2098">
        <v>28</v>
      </c>
      <c r="K2098">
        <v>27.7</v>
      </c>
      <c r="L2098">
        <v>2</v>
      </c>
      <c r="M2098">
        <v>98</v>
      </c>
      <c r="N2098">
        <v>5.76</v>
      </c>
      <c r="O2098">
        <v>98</v>
      </c>
      <c r="P2098">
        <v>0.1</v>
      </c>
      <c r="S2098">
        <v>1.5</v>
      </c>
      <c r="T2098">
        <v>1</v>
      </c>
      <c r="W2098" t="e">
        <f ca="1">Data_Completeness(LifeExpectancyData[[#This Row],[Life expectancy]:[Schooling]])</f>
        <v>#NAME?</v>
      </c>
    </row>
    <row r="2099" spans="1:23" x14ac:dyDescent="0.25">
      <c r="A2099" t="s">
        <v>781</v>
      </c>
      <c r="B2099">
        <v>2005</v>
      </c>
      <c r="C2099" t="s">
        <v>643</v>
      </c>
      <c r="D2099">
        <v>78.7</v>
      </c>
      <c r="E2099">
        <v>84</v>
      </c>
      <c r="F2099">
        <v>2</v>
      </c>
      <c r="G2099">
        <v>9.0299999999999994</v>
      </c>
      <c r="H2099">
        <v>0</v>
      </c>
      <c r="I2099">
        <v>99</v>
      </c>
      <c r="J2099">
        <v>7</v>
      </c>
      <c r="K2099">
        <v>27.2</v>
      </c>
      <c r="L2099">
        <v>3</v>
      </c>
      <c r="M2099">
        <v>96</v>
      </c>
      <c r="N2099">
        <v>5.33</v>
      </c>
      <c r="O2099">
        <v>96</v>
      </c>
      <c r="P2099">
        <v>0.1</v>
      </c>
      <c r="S2099">
        <v>1.6</v>
      </c>
      <c r="T2099">
        <v>1</v>
      </c>
      <c r="W2099" t="e">
        <f ca="1">Data_Completeness(LifeExpectancyData[[#This Row],[Life expectancy]:[Schooling]])</f>
        <v>#NAME?</v>
      </c>
    </row>
    <row r="2100" spans="1:23" x14ac:dyDescent="0.25">
      <c r="A2100" t="s">
        <v>781</v>
      </c>
      <c r="B2100">
        <v>2004</v>
      </c>
      <c r="C2100" t="s">
        <v>643</v>
      </c>
      <c r="D2100">
        <v>78.2</v>
      </c>
      <c r="E2100">
        <v>89</v>
      </c>
      <c r="F2100">
        <v>3</v>
      </c>
      <c r="G2100">
        <v>9.18</v>
      </c>
      <c r="H2100">
        <v>0</v>
      </c>
      <c r="I2100">
        <v>92</v>
      </c>
      <c r="J2100">
        <v>11</v>
      </c>
      <c r="K2100">
        <v>26.7</v>
      </c>
      <c r="L2100">
        <v>3</v>
      </c>
      <c r="M2100">
        <v>9</v>
      </c>
      <c r="N2100">
        <v>4.96</v>
      </c>
      <c r="O2100">
        <v>88</v>
      </c>
      <c r="P2100">
        <v>0.1</v>
      </c>
      <c r="S2100">
        <v>1.6</v>
      </c>
      <c r="T2100">
        <v>1</v>
      </c>
      <c r="W2100" t="e">
        <f ca="1">Data_Completeness(LifeExpectancyData[[#This Row],[Life expectancy]:[Schooling]])</f>
        <v>#NAME?</v>
      </c>
    </row>
    <row r="2101" spans="1:23" x14ac:dyDescent="0.25">
      <c r="A2101" t="s">
        <v>781</v>
      </c>
      <c r="B2101">
        <v>2003</v>
      </c>
      <c r="C2101" t="s">
        <v>643</v>
      </c>
      <c r="D2101">
        <v>77.599999999999994</v>
      </c>
      <c r="E2101">
        <v>95</v>
      </c>
      <c r="F2101">
        <v>3</v>
      </c>
      <c r="G2101">
        <v>9.66</v>
      </c>
      <c r="H2101">
        <v>0</v>
      </c>
      <c r="I2101">
        <v>91</v>
      </c>
      <c r="J2101">
        <v>33</v>
      </c>
      <c r="K2101">
        <v>26.2</v>
      </c>
      <c r="L2101">
        <v>3</v>
      </c>
      <c r="M2101">
        <v>94</v>
      </c>
      <c r="N2101">
        <v>4.93</v>
      </c>
      <c r="O2101">
        <v>97</v>
      </c>
      <c r="P2101">
        <v>0.1</v>
      </c>
      <c r="S2101">
        <v>1.6</v>
      </c>
      <c r="T2101">
        <v>1</v>
      </c>
      <c r="W2101" t="e">
        <f ca="1">Data_Completeness(LifeExpectancyData[[#This Row],[Life expectancy]:[Schooling]])</f>
        <v>#NAME?</v>
      </c>
    </row>
    <row r="2102" spans="1:23" x14ac:dyDescent="0.25">
      <c r="A2102" t="s">
        <v>781</v>
      </c>
      <c r="B2102">
        <v>2002</v>
      </c>
      <c r="C2102" t="s">
        <v>643</v>
      </c>
      <c r="D2102">
        <v>77.099999999999994</v>
      </c>
      <c r="E2102">
        <v>99</v>
      </c>
      <c r="F2102">
        <v>3</v>
      </c>
      <c r="G2102">
        <v>9.5500000000000007</v>
      </c>
      <c r="H2102">
        <v>0</v>
      </c>
      <c r="I2102">
        <v>92</v>
      </c>
      <c r="J2102">
        <v>62</v>
      </c>
      <c r="K2102">
        <v>25.7</v>
      </c>
      <c r="L2102">
        <v>4</v>
      </c>
      <c r="M2102">
        <v>99</v>
      </c>
      <c r="N2102">
        <v>4.6100000000000003</v>
      </c>
      <c r="O2102">
        <v>97</v>
      </c>
      <c r="P2102">
        <v>0.1</v>
      </c>
      <c r="S2102">
        <v>1.6</v>
      </c>
      <c r="T2102">
        <v>1.1000000000000001</v>
      </c>
      <c r="W2102" t="e">
        <f ca="1">Data_Completeness(LifeExpectancyData[[#This Row],[Life expectancy]:[Schooling]])</f>
        <v>#NAME?</v>
      </c>
    </row>
    <row r="2103" spans="1:23" x14ac:dyDescent="0.25">
      <c r="A2103" t="s">
        <v>781</v>
      </c>
      <c r="B2103">
        <v>2001</v>
      </c>
      <c r="C2103" t="s">
        <v>643</v>
      </c>
      <c r="D2103">
        <v>76.7</v>
      </c>
      <c r="E2103">
        <v>17</v>
      </c>
      <c r="F2103">
        <v>3</v>
      </c>
      <c r="G2103">
        <v>11.45</v>
      </c>
      <c r="H2103">
        <v>0</v>
      </c>
      <c r="I2103">
        <v>89</v>
      </c>
      <c r="J2103">
        <v>23060</v>
      </c>
      <c r="K2103">
        <v>25.2</v>
      </c>
      <c r="L2103">
        <v>4</v>
      </c>
      <c r="M2103">
        <v>99</v>
      </c>
      <c r="N2103">
        <v>4.76</v>
      </c>
      <c r="O2103">
        <v>97</v>
      </c>
      <c r="P2103">
        <v>0.1</v>
      </c>
      <c r="S2103">
        <v>1.6</v>
      </c>
      <c r="T2103">
        <v>1.1000000000000001</v>
      </c>
      <c r="W2103" t="e">
        <f ca="1">Data_Completeness(LifeExpectancyData[[#This Row],[Life expectancy]:[Schooling]])</f>
        <v>#NAME?</v>
      </c>
    </row>
    <row r="2104" spans="1:23" x14ac:dyDescent="0.25">
      <c r="A2104" t="s">
        <v>781</v>
      </c>
      <c r="B2104">
        <v>2000</v>
      </c>
      <c r="C2104" t="s">
        <v>643</v>
      </c>
      <c r="D2104">
        <v>76</v>
      </c>
      <c r="E2104">
        <v>116</v>
      </c>
      <c r="F2104">
        <v>4</v>
      </c>
      <c r="G2104">
        <v>10.33</v>
      </c>
      <c r="H2104">
        <v>0</v>
      </c>
      <c r="I2104">
        <v>93</v>
      </c>
      <c r="J2104">
        <v>32647</v>
      </c>
      <c r="K2104">
        <v>24.7</v>
      </c>
      <c r="L2104">
        <v>4</v>
      </c>
      <c r="M2104">
        <v>99</v>
      </c>
      <c r="N2104">
        <v>4.2300000000000004</v>
      </c>
      <c r="O2104">
        <v>97</v>
      </c>
      <c r="P2104">
        <v>0.1</v>
      </c>
      <c r="S2104">
        <v>1.6</v>
      </c>
      <c r="T2104">
        <v>1.1000000000000001</v>
      </c>
      <c r="W2104" t="e">
        <f ca="1">Data_Completeness(LifeExpectancyData[[#This Row],[Life expectancy]:[Schooling]])</f>
        <v>#NAME?</v>
      </c>
    </row>
    <row r="2105" spans="1:23" x14ac:dyDescent="0.25">
      <c r="A2105" t="s">
        <v>782</v>
      </c>
      <c r="B2105">
        <v>2015</v>
      </c>
      <c r="C2105" t="s">
        <v>643</v>
      </c>
      <c r="D2105">
        <v>72.099999999999994</v>
      </c>
      <c r="E2105">
        <v>157</v>
      </c>
      <c r="F2105">
        <v>1</v>
      </c>
      <c r="H2105">
        <v>0</v>
      </c>
      <c r="I2105">
        <v>88</v>
      </c>
      <c r="J2105">
        <v>0</v>
      </c>
      <c r="K2105">
        <v>53.4</v>
      </c>
      <c r="L2105">
        <v>1</v>
      </c>
      <c r="M2105">
        <v>88</v>
      </c>
      <c r="O2105">
        <v>87</v>
      </c>
      <c r="P2105">
        <v>0.1</v>
      </c>
      <c r="S2105">
        <v>2.7</v>
      </c>
      <c r="T2105">
        <v>2.8</v>
      </c>
      <c r="W2105" t="e">
        <f ca="1">Data_Completeness(LifeExpectancyData[[#This Row],[Life expectancy]:[Schooling]])</f>
        <v>#NAME?</v>
      </c>
    </row>
    <row r="2106" spans="1:23" x14ac:dyDescent="0.25">
      <c r="A2106" t="s">
        <v>782</v>
      </c>
      <c r="B2106">
        <v>2014</v>
      </c>
      <c r="C2106" t="s">
        <v>643</v>
      </c>
      <c r="D2106">
        <v>71.8</v>
      </c>
      <c r="E2106">
        <v>162</v>
      </c>
      <c r="F2106">
        <v>1</v>
      </c>
      <c r="G2106">
        <v>9.99</v>
      </c>
      <c r="H2106">
        <v>0</v>
      </c>
      <c r="I2106">
        <v>92</v>
      </c>
      <c r="J2106">
        <v>2</v>
      </c>
      <c r="K2106">
        <v>52.7</v>
      </c>
      <c r="L2106">
        <v>1</v>
      </c>
      <c r="M2106">
        <v>92</v>
      </c>
      <c r="N2106">
        <v>1.32</v>
      </c>
      <c r="O2106">
        <v>9</v>
      </c>
      <c r="P2106">
        <v>0.1</v>
      </c>
      <c r="S2106">
        <v>2.7</v>
      </c>
      <c r="T2106">
        <v>2.8</v>
      </c>
      <c r="W2106" t="e">
        <f ca="1">Data_Completeness(LifeExpectancyData[[#This Row],[Life expectancy]:[Schooling]])</f>
        <v>#NAME?</v>
      </c>
    </row>
    <row r="2107" spans="1:23" x14ac:dyDescent="0.25">
      <c r="A2107" t="s">
        <v>782</v>
      </c>
      <c r="B2107">
        <v>2013</v>
      </c>
      <c r="C2107" t="s">
        <v>643</v>
      </c>
      <c r="D2107">
        <v>71.7</v>
      </c>
      <c r="E2107">
        <v>163</v>
      </c>
      <c r="F2107">
        <v>1</v>
      </c>
      <c r="G2107">
        <v>10.49</v>
      </c>
      <c r="H2107">
        <v>0</v>
      </c>
      <c r="I2107">
        <v>91</v>
      </c>
      <c r="J2107">
        <v>27</v>
      </c>
      <c r="K2107">
        <v>52.1</v>
      </c>
      <c r="L2107">
        <v>1</v>
      </c>
      <c r="M2107">
        <v>92</v>
      </c>
      <c r="N2107">
        <v>1.5</v>
      </c>
      <c r="O2107">
        <v>9</v>
      </c>
      <c r="P2107">
        <v>0.1</v>
      </c>
      <c r="S2107">
        <v>2.7</v>
      </c>
      <c r="T2107">
        <v>2.9</v>
      </c>
      <c r="W2107" t="e">
        <f ca="1">Data_Completeness(LifeExpectancyData[[#This Row],[Life expectancy]:[Schooling]])</f>
        <v>#NAME?</v>
      </c>
    </row>
    <row r="2108" spans="1:23" x14ac:dyDescent="0.25">
      <c r="A2108" t="s">
        <v>782</v>
      </c>
      <c r="B2108">
        <v>2012</v>
      </c>
      <c r="C2108" t="s">
        <v>643</v>
      </c>
      <c r="D2108">
        <v>79</v>
      </c>
      <c r="E2108">
        <v>175</v>
      </c>
      <c r="F2108">
        <v>1</v>
      </c>
      <c r="G2108">
        <v>10.68</v>
      </c>
      <c r="H2108">
        <v>0</v>
      </c>
      <c r="I2108">
        <v>94</v>
      </c>
      <c r="J2108">
        <v>11</v>
      </c>
      <c r="K2108">
        <v>51.5</v>
      </c>
      <c r="L2108">
        <v>1</v>
      </c>
      <c r="M2108">
        <v>92</v>
      </c>
      <c r="N2108">
        <v>11.87</v>
      </c>
      <c r="O2108">
        <v>92</v>
      </c>
      <c r="P2108">
        <v>0.1</v>
      </c>
      <c r="S2108">
        <v>2.7</v>
      </c>
      <c r="T2108">
        <v>2.9</v>
      </c>
      <c r="W2108" t="e">
        <f ca="1">Data_Completeness(LifeExpectancyData[[#This Row],[Life expectancy]:[Schooling]])</f>
        <v>#NAME?</v>
      </c>
    </row>
    <row r="2109" spans="1:23" x14ac:dyDescent="0.25">
      <c r="A2109" t="s">
        <v>782</v>
      </c>
      <c r="B2109">
        <v>2011</v>
      </c>
      <c r="C2109" t="s">
        <v>643</v>
      </c>
      <c r="D2109">
        <v>77</v>
      </c>
      <c r="E2109">
        <v>177</v>
      </c>
      <c r="F2109">
        <v>1</v>
      </c>
      <c r="G2109">
        <v>9.4499999999999993</v>
      </c>
      <c r="H2109">
        <v>0</v>
      </c>
      <c r="I2109">
        <v>96</v>
      </c>
      <c r="J2109">
        <v>0</v>
      </c>
      <c r="K2109">
        <v>5.9</v>
      </c>
      <c r="L2109">
        <v>1</v>
      </c>
      <c r="M2109">
        <v>96</v>
      </c>
      <c r="N2109">
        <v>1.61</v>
      </c>
      <c r="O2109">
        <v>93</v>
      </c>
      <c r="P2109">
        <v>0.1</v>
      </c>
      <c r="S2109">
        <v>2.8</v>
      </c>
      <c r="T2109">
        <v>3</v>
      </c>
      <c r="W2109" t="e">
        <f ca="1">Data_Completeness(LifeExpectancyData[[#This Row],[Life expectancy]:[Schooling]])</f>
        <v>#NAME?</v>
      </c>
    </row>
    <row r="2110" spans="1:23" x14ac:dyDescent="0.25">
      <c r="A2110" t="s">
        <v>782</v>
      </c>
      <c r="B2110">
        <v>2010</v>
      </c>
      <c r="C2110" t="s">
        <v>643</v>
      </c>
      <c r="D2110">
        <v>68.8</v>
      </c>
      <c r="E2110">
        <v>219</v>
      </c>
      <c r="F2110">
        <v>1</v>
      </c>
      <c r="G2110">
        <v>8.25</v>
      </c>
      <c r="H2110">
        <v>0</v>
      </c>
      <c r="I2110">
        <v>98</v>
      </c>
      <c r="J2110">
        <v>0</v>
      </c>
      <c r="K2110">
        <v>5.4</v>
      </c>
      <c r="L2110">
        <v>1</v>
      </c>
      <c r="M2110">
        <v>97</v>
      </c>
      <c r="N2110">
        <v>12.8</v>
      </c>
      <c r="O2110">
        <v>9</v>
      </c>
      <c r="P2110">
        <v>0.1</v>
      </c>
      <c r="S2110">
        <v>2.8</v>
      </c>
      <c r="T2110">
        <v>3</v>
      </c>
      <c r="W2110" t="e">
        <f ca="1">Data_Completeness(LifeExpectancyData[[#This Row],[Life expectancy]:[Schooling]])</f>
        <v>#NAME?</v>
      </c>
    </row>
    <row r="2111" spans="1:23" x14ac:dyDescent="0.25">
      <c r="A2111" t="s">
        <v>782</v>
      </c>
      <c r="B2111">
        <v>2009</v>
      </c>
      <c r="C2111" t="s">
        <v>643</v>
      </c>
      <c r="D2111">
        <v>69</v>
      </c>
      <c r="E2111">
        <v>218</v>
      </c>
      <c r="F2111">
        <v>1</v>
      </c>
      <c r="G2111">
        <v>8.4499999999999993</v>
      </c>
      <c r="H2111">
        <v>0</v>
      </c>
      <c r="I2111">
        <v>89</v>
      </c>
      <c r="J2111">
        <v>0</v>
      </c>
      <c r="K2111">
        <v>49.9</v>
      </c>
      <c r="L2111">
        <v>1</v>
      </c>
      <c r="M2111">
        <v>87</v>
      </c>
      <c r="N2111">
        <v>12.49</v>
      </c>
      <c r="O2111">
        <v>85</v>
      </c>
      <c r="P2111">
        <v>0.1</v>
      </c>
      <c r="S2111">
        <v>2.9</v>
      </c>
      <c r="T2111">
        <v>3.1</v>
      </c>
      <c r="W2111" t="e">
        <f ca="1">Data_Completeness(LifeExpectancyData[[#This Row],[Life expectancy]:[Schooling]])</f>
        <v>#NAME?</v>
      </c>
    </row>
    <row r="2112" spans="1:23" x14ac:dyDescent="0.25">
      <c r="A2112" t="s">
        <v>782</v>
      </c>
      <c r="B2112">
        <v>2008</v>
      </c>
      <c r="C2112" t="s">
        <v>643</v>
      </c>
      <c r="D2112">
        <v>68.900000000000006</v>
      </c>
      <c r="E2112">
        <v>228</v>
      </c>
      <c r="F2112">
        <v>1</v>
      </c>
      <c r="G2112">
        <v>9.07</v>
      </c>
      <c r="H2112">
        <v>0</v>
      </c>
      <c r="I2112">
        <v>97</v>
      </c>
      <c r="J2112">
        <v>0</v>
      </c>
      <c r="K2112">
        <v>49.5</v>
      </c>
      <c r="L2112">
        <v>1</v>
      </c>
      <c r="M2112">
        <v>96</v>
      </c>
      <c r="N2112">
        <v>11.41</v>
      </c>
      <c r="O2112">
        <v>9</v>
      </c>
      <c r="P2112">
        <v>0.1</v>
      </c>
      <c r="S2112">
        <v>2.9</v>
      </c>
      <c r="T2112">
        <v>3.1</v>
      </c>
      <c r="W2112" t="e">
        <f ca="1">Data_Completeness(LifeExpectancyData[[#This Row],[Life expectancy]:[Schooling]])</f>
        <v>#NAME?</v>
      </c>
    </row>
    <row r="2113" spans="1:23" x14ac:dyDescent="0.25">
      <c r="A2113" t="s">
        <v>782</v>
      </c>
      <c r="B2113">
        <v>2007</v>
      </c>
      <c r="C2113" t="s">
        <v>643</v>
      </c>
      <c r="D2113">
        <v>68.3</v>
      </c>
      <c r="E2113">
        <v>237</v>
      </c>
      <c r="F2113">
        <v>1</v>
      </c>
      <c r="G2113">
        <v>9.66</v>
      </c>
      <c r="H2113">
        <v>0</v>
      </c>
      <c r="I2113">
        <v>95</v>
      </c>
      <c r="J2113">
        <v>10</v>
      </c>
      <c r="K2113">
        <v>49.1</v>
      </c>
      <c r="L2113">
        <v>1</v>
      </c>
      <c r="M2113">
        <v>93</v>
      </c>
      <c r="N2113">
        <v>1.88</v>
      </c>
      <c r="O2113">
        <v>92</v>
      </c>
      <c r="P2113">
        <v>0.1</v>
      </c>
      <c r="S2113">
        <v>3</v>
      </c>
      <c r="T2113">
        <v>3.2</v>
      </c>
      <c r="W2113" t="e">
        <f ca="1">Data_Completeness(LifeExpectancyData[[#This Row],[Life expectancy]:[Schooling]])</f>
        <v>#NAME?</v>
      </c>
    </row>
    <row r="2114" spans="1:23" x14ac:dyDescent="0.25">
      <c r="A2114" t="s">
        <v>782</v>
      </c>
      <c r="B2114">
        <v>2006</v>
      </c>
      <c r="C2114" t="s">
        <v>643</v>
      </c>
      <c r="D2114">
        <v>68</v>
      </c>
      <c r="E2114">
        <v>242</v>
      </c>
      <c r="F2114">
        <v>1</v>
      </c>
      <c r="G2114">
        <v>8.36</v>
      </c>
      <c r="H2114">
        <v>0</v>
      </c>
      <c r="I2114">
        <v>98</v>
      </c>
      <c r="J2114">
        <v>34</v>
      </c>
      <c r="K2114">
        <v>48.7</v>
      </c>
      <c r="L2114">
        <v>1</v>
      </c>
      <c r="M2114">
        <v>98</v>
      </c>
      <c r="N2114">
        <v>1.63</v>
      </c>
      <c r="O2114">
        <v>97</v>
      </c>
      <c r="P2114">
        <v>0.1</v>
      </c>
      <c r="S2114">
        <v>3.1</v>
      </c>
      <c r="T2114">
        <v>3.3</v>
      </c>
      <c r="W2114" t="e">
        <f ca="1">Data_Completeness(LifeExpectancyData[[#This Row],[Life expectancy]:[Schooling]])</f>
        <v>#NAME?</v>
      </c>
    </row>
    <row r="2115" spans="1:23" x14ac:dyDescent="0.25">
      <c r="A2115" t="s">
        <v>782</v>
      </c>
      <c r="B2115">
        <v>2005</v>
      </c>
      <c r="C2115" t="s">
        <v>643</v>
      </c>
      <c r="D2115">
        <v>67.3</v>
      </c>
      <c r="E2115">
        <v>248</v>
      </c>
      <c r="F2115">
        <v>1</v>
      </c>
      <c r="G2115">
        <v>10.78</v>
      </c>
      <c r="H2115">
        <v>0</v>
      </c>
      <c r="I2115">
        <v>99</v>
      </c>
      <c r="J2115">
        <v>6</v>
      </c>
      <c r="K2115">
        <v>48.3</v>
      </c>
      <c r="L2115">
        <v>1</v>
      </c>
      <c r="M2115">
        <v>99</v>
      </c>
      <c r="N2115">
        <v>9.15</v>
      </c>
      <c r="O2115">
        <v>98</v>
      </c>
      <c r="P2115">
        <v>0.1</v>
      </c>
      <c r="S2115">
        <v>3.1</v>
      </c>
      <c r="T2115">
        <v>3.3</v>
      </c>
      <c r="W2115" t="e">
        <f ca="1">Data_Completeness(LifeExpectancyData[[#This Row],[Life expectancy]:[Schooling]])</f>
        <v>#NAME?</v>
      </c>
    </row>
    <row r="2116" spans="1:23" x14ac:dyDescent="0.25">
      <c r="A2116" t="s">
        <v>782</v>
      </c>
      <c r="B2116">
        <v>2004</v>
      </c>
      <c r="C2116" t="s">
        <v>643</v>
      </c>
      <c r="D2116">
        <v>68</v>
      </c>
      <c r="E2116">
        <v>225</v>
      </c>
      <c r="F2116">
        <v>1</v>
      </c>
      <c r="G2116">
        <v>12.27</v>
      </c>
      <c r="H2116">
        <v>0</v>
      </c>
      <c r="I2116">
        <v>99</v>
      </c>
      <c r="J2116">
        <v>4</v>
      </c>
      <c r="K2116">
        <v>47.9</v>
      </c>
      <c r="L2116">
        <v>1</v>
      </c>
      <c r="M2116">
        <v>98</v>
      </c>
      <c r="N2116">
        <v>8.49</v>
      </c>
      <c r="O2116">
        <v>98</v>
      </c>
      <c r="P2116">
        <v>0.1</v>
      </c>
      <c r="S2116">
        <v>3.2</v>
      </c>
      <c r="T2116">
        <v>3.4</v>
      </c>
      <c r="W2116" t="e">
        <f ca="1">Data_Completeness(LifeExpectancyData[[#This Row],[Life expectancy]:[Schooling]])</f>
        <v>#NAME?</v>
      </c>
    </row>
    <row r="2117" spans="1:23" x14ac:dyDescent="0.25">
      <c r="A2117" t="s">
        <v>782</v>
      </c>
      <c r="B2117">
        <v>2003</v>
      </c>
      <c r="C2117" t="s">
        <v>643</v>
      </c>
      <c r="D2117">
        <v>67.599999999999994</v>
      </c>
      <c r="E2117">
        <v>226</v>
      </c>
      <c r="F2117">
        <v>1</v>
      </c>
      <c r="G2117">
        <v>8.15</v>
      </c>
      <c r="H2117">
        <v>0</v>
      </c>
      <c r="I2117">
        <v>99</v>
      </c>
      <c r="J2117">
        <v>87</v>
      </c>
      <c r="K2117">
        <v>47.6</v>
      </c>
      <c r="L2117">
        <v>1</v>
      </c>
      <c r="M2117">
        <v>98</v>
      </c>
      <c r="N2117">
        <v>8.24</v>
      </c>
      <c r="O2117">
        <v>98</v>
      </c>
      <c r="P2117">
        <v>0.1</v>
      </c>
      <c r="S2117">
        <v>3.3</v>
      </c>
      <c r="T2117">
        <v>3.5</v>
      </c>
      <c r="W2117" t="e">
        <f ca="1">Data_Completeness(LifeExpectancyData[[#This Row],[Life expectancy]:[Schooling]])</f>
        <v>#NAME?</v>
      </c>
    </row>
    <row r="2118" spans="1:23" x14ac:dyDescent="0.25">
      <c r="A2118" t="s">
        <v>782</v>
      </c>
      <c r="B2118">
        <v>2002</v>
      </c>
      <c r="C2118" t="s">
        <v>643</v>
      </c>
      <c r="D2118">
        <v>67.5</v>
      </c>
      <c r="E2118">
        <v>225</v>
      </c>
      <c r="F2118">
        <v>1</v>
      </c>
      <c r="G2118">
        <v>6.71</v>
      </c>
      <c r="H2118">
        <v>0</v>
      </c>
      <c r="I2118">
        <v>99</v>
      </c>
      <c r="J2118">
        <v>4929</v>
      </c>
      <c r="K2118">
        <v>47.2</v>
      </c>
      <c r="L2118">
        <v>1</v>
      </c>
      <c r="M2118">
        <v>98</v>
      </c>
      <c r="N2118">
        <v>8.31</v>
      </c>
      <c r="O2118">
        <v>97</v>
      </c>
      <c r="P2118">
        <v>0.1</v>
      </c>
      <c r="S2118">
        <v>3.4</v>
      </c>
      <c r="T2118">
        <v>3.6</v>
      </c>
      <c r="W2118" t="e">
        <f ca="1">Data_Completeness(LifeExpectancyData[[#This Row],[Life expectancy]:[Schooling]])</f>
        <v>#NAME?</v>
      </c>
    </row>
    <row r="2119" spans="1:23" x14ac:dyDescent="0.25">
      <c r="A2119" t="s">
        <v>782</v>
      </c>
      <c r="B2119">
        <v>2001</v>
      </c>
      <c r="C2119" t="s">
        <v>643</v>
      </c>
      <c r="D2119">
        <v>67.599999999999994</v>
      </c>
      <c r="E2119">
        <v>228</v>
      </c>
      <c r="F2119">
        <v>1</v>
      </c>
      <c r="G2119">
        <v>10.98</v>
      </c>
      <c r="H2119">
        <v>0</v>
      </c>
      <c r="I2119">
        <v>94</v>
      </c>
      <c r="J2119">
        <v>457</v>
      </c>
      <c r="K2119">
        <v>46.8</v>
      </c>
      <c r="L2119">
        <v>1</v>
      </c>
      <c r="M2119">
        <v>98</v>
      </c>
      <c r="N2119">
        <v>7</v>
      </c>
      <c r="O2119">
        <v>97</v>
      </c>
      <c r="P2119">
        <v>0.1</v>
      </c>
      <c r="S2119">
        <v>3.5</v>
      </c>
      <c r="T2119">
        <v>3.6</v>
      </c>
      <c r="W2119" t="e">
        <f ca="1">Data_Completeness(LifeExpectancyData[[#This Row],[Life expectancy]:[Schooling]])</f>
        <v>#NAME?</v>
      </c>
    </row>
    <row r="2120" spans="1:23" x14ac:dyDescent="0.25">
      <c r="A2120" t="s">
        <v>782</v>
      </c>
      <c r="B2120">
        <v>2000</v>
      </c>
      <c r="C2120" t="s">
        <v>643</v>
      </c>
      <c r="D2120">
        <v>67.099999999999994</v>
      </c>
      <c r="E2120">
        <v>235</v>
      </c>
      <c r="F2120">
        <v>1</v>
      </c>
      <c r="G2120">
        <v>9.89</v>
      </c>
      <c r="H2120">
        <v>0</v>
      </c>
      <c r="I2120">
        <v>92</v>
      </c>
      <c r="J2120">
        <v>687</v>
      </c>
      <c r="K2120">
        <v>46.5</v>
      </c>
      <c r="L2120">
        <v>2</v>
      </c>
      <c r="M2120">
        <v>97</v>
      </c>
      <c r="N2120">
        <v>6.65</v>
      </c>
      <c r="O2120">
        <v>95</v>
      </c>
      <c r="P2120">
        <v>0.1</v>
      </c>
      <c r="S2120">
        <v>3.6</v>
      </c>
      <c r="T2120">
        <v>3.7</v>
      </c>
      <c r="W2120" t="e">
        <f ca="1">Data_Completeness(LifeExpectancyData[[#This Row],[Life expectancy]:[Schooling]])</f>
        <v>#NAME?</v>
      </c>
    </row>
    <row r="2121" spans="1:23" x14ac:dyDescent="0.25">
      <c r="A2121" t="s">
        <v>783</v>
      </c>
      <c r="B2121">
        <v>2015</v>
      </c>
      <c r="C2121" t="s">
        <v>651</v>
      </c>
      <c r="D2121">
        <v>75</v>
      </c>
      <c r="E2121">
        <v>133</v>
      </c>
      <c r="F2121">
        <v>2</v>
      </c>
      <c r="H2121">
        <v>0</v>
      </c>
      <c r="I2121">
        <v>9</v>
      </c>
      <c r="J2121">
        <v>4</v>
      </c>
      <c r="K2121">
        <v>6.7</v>
      </c>
      <c r="L2121">
        <v>2</v>
      </c>
      <c r="M2121">
        <v>89</v>
      </c>
      <c r="O2121">
        <v>89</v>
      </c>
      <c r="P2121">
        <v>0.1</v>
      </c>
      <c r="Q2121">
        <v>8958.7885929999993</v>
      </c>
      <c r="R2121">
        <v>19815481</v>
      </c>
      <c r="S2121">
        <v>2.5</v>
      </c>
      <c r="T2121">
        <v>2.7</v>
      </c>
      <c r="U2121">
        <v>0.79800000000000004</v>
      </c>
      <c r="V2121">
        <v>14.7</v>
      </c>
      <c r="W2121" t="e">
        <f ca="1">Data_Completeness(LifeExpectancyData[[#This Row],[Life expectancy]:[Schooling]])</f>
        <v>#NAME?</v>
      </c>
    </row>
    <row r="2122" spans="1:23" x14ac:dyDescent="0.25">
      <c r="A2122" t="s">
        <v>783</v>
      </c>
      <c r="B2122">
        <v>2014</v>
      </c>
      <c r="C2122" t="s">
        <v>651</v>
      </c>
      <c r="D2122">
        <v>74.8</v>
      </c>
      <c r="E2122">
        <v>135</v>
      </c>
      <c r="F2122">
        <v>2</v>
      </c>
      <c r="G2122">
        <v>0.01</v>
      </c>
      <c r="H2122">
        <v>1.576409172</v>
      </c>
      <c r="I2122">
        <v>94</v>
      </c>
      <c r="J2122">
        <v>59</v>
      </c>
      <c r="K2122">
        <v>59.9</v>
      </c>
      <c r="L2122">
        <v>2</v>
      </c>
      <c r="M2122">
        <v>94</v>
      </c>
      <c r="N2122">
        <v>5.57</v>
      </c>
      <c r="O2122">
        <v>94</v>
      </c>
      <c r="P2122">
        <v>0.1</v>
      </c>
      <c r="Q2122">
        <v>12.277329999999999</v>
      </c>
      <c r="R2122">
        <v>1998979</v>
      </c>
      <c r="S2122">
        <v>2.6</v>
      </c>
      <c r="T2122">
        <v>2.8</v>
      </c>
      <c r="U2122">
        <v>0.79700000000000004</v>
      </c>
      <c r="V2122">
        <v>14.7</v>
      </c>
      <c r="W2122" t="e">
        <f ca="1">Data_Completeness(LifeExpectancyData[[#This Row],[Life expectancy]:[Schooling]])</f>
        <v>#NAME?</v>
      </c>
    </row>
    <row r="2123" spans="1:23" x14ac:dyDescent="0.25">
      <c r="A2123" t="s">
        <v>783</v>
      </c>
      <c r="B2123">
        <v>2013</v>
      </c>
      <c r="C2123" t="s">
        <v>651</v>
      </c>
      <c r="D2123">
        <v>74.599999999999994</v>
      </c>
      <c r="E2123">
        <v>138</v>
      </c>
      <c r="F2123">
        <v>2</v>
      </c>
      <c r="G2123">
        <v>9.59</v>
      </c>
      <c r="H2123">
        <v>1230.748231</v>
      </c>
      <c r="I2123">
        <v>96</v>
      </c>
      <c r="J2123">
        <v>1159</v>
      </c>
      <c r="K2123">
        <v>59.2</v>
      </c>
      <c r="L2123">
        <v>2</v>
      </c>
      <c r="M2123">
        <v>88</v>
      </c>
      <c r="N2123">
        <v>5.6</v>
      </c>
      <c r="O2123">
        <v>92</v>
      </c>
      <c r="P2123">
        <v>0.1</v>
      </c>
      <c r="Q2123">
        <v>9585.2665930000003</v>
      </c>
      <c r="R2123">
        <v>19983693</v>
      </c>
      <c r="S2123">
        <v>2.7</v>
      </c>
      <c r="T2123">
        <v>2.9</v>
      </c>
      <c r="U2123">
        <v>0.79400000000000004</v>
      </c>
      <c r="V2123">
        <v>14.7</v>
      </c>
      <c r="W2123" t="e">
        <f ca="1">Data_Completeness(LifeExpectancyData[[#This Row],[Life expectancy]:[Schooling]])</f>
        <v>#NAME?</v>
      </c>
    </row>
    <row r="2124" spans="1:23" x14ac:dyDescent="0.25">
      <c r="A2124" t="s">
        <v>783</v>
      </c>
      <c r="B2124">
        <v>2012</v>
      </c>
      <c r="C2124" t="s">
        <v>651</v>
      </c>
      <c r="D2124">
        <v>74.400000000000006</v>
      </c>
      <c r="E2124">
        <v>138</v>
      </c>
      <c r="F2124">
        <v>2</v>
      </c>
      <c r="G2124">
        <v>9.58</v>
      </c>
      <c r="H2124">
        <v>1078.358105</v>
      </c>
      <c r="I2124">
        <v>96</v>
      </c>
      <c r="J2124">
        <v>7450</v>
      </c>
      <c r="K2124">
        <v>58.4</v>
      </c>
      <c r="L2124">
        <v>2</v>
      </c>
      <c r="M2124">
        <v>92</v>
      </c>
      <c r="N2124">
        <v>5.48</v>
      </c>
      <c r="O2124">
        <v>91</v>
      </c>
      <c r="P2124">
        <v>0.1</v>
      </c>
      <c r="Q2124">
        <v>8558.3976600000005</v>
      </c>
      <c r="R2124">
        <v>25835</v>
      </c>
      <c r="S2124">
        <v>2.8</v>
      </c>
      <c r="T2124">
        <v>3</v>
      </c>
      <c r="U2124">
        <v>0.79700000000000004</v>
      </c>
      <c r="V2124">
        <v>15.3</v>
      </c>
      <c r="W2124" t="e">
        <f ca="1">Data_Completeness(LifeExpectancyData[[#This Row],[Life expectancy]:[Schooling]])</f>
        <v>#NAME?</v>
      </c>
    </row>
    <row r="2125" spans="1:23" x14ac:dyDescent="0.25">
      <c r="A2125" t="s">
        <v>783</v>
      </c>
      <c r="B2125">
        <v>2011</v>
      </c>
      <c r="C2125" t="s">
        <v>651</v>
      </c>
      <c r="D2125">
        <v>74.3</v>
      </c>
      <c r="E2125">
        <v>139</v>
      </c>
      <c r="F2125">
        <v>2</v>
      </c>
      <c r="G2125">
        <v>9.1</v>
      </c>
      <c r="H2125">
        <v>10.325888620000001</v>
      </c>
      <c r="I2125">
        <v>96</v>
      </c>
      <c r="J2125">
        <v>4189</v>
      </c>
      <c r="K2125">
        <v>57.7</v>
      </c>
      <c r="L2125">
        <v>2</v>
      </c>
      <c r="M2125">
        <v>89</v>
      </c>
      <c r="N2125">
        <v>5.53</v>
      </c>
      <c r="O2125">
        <v>89</v>
      </c>
      <c r="P2125">
        <v>0.1</v>
      </c>
      <c r="Q2125">
        <v>92.277825000000007</v>
      </c>
      <c r="R2125">
        <v>2147528</v>
      </c>
      <c r="S2125">
        <v>2.9</v>
      </c>
      <c r="T2125">
        <v>3.1</v>
      </c>
      <c r="U2125">
        <v>0.79800000000000004</v>
      </c>
      <c r="V2125">
        <v>15.7</v>
      </c>
      <c r="W2125" t="e">
        <f ca="1">Data_Completeness(LifeExpectancyData[[#This Row],[Life expectancy]:[Schooling]])</f>
        <v>#NAME?</v>
      </c>
    </row>
    <row r="2126" spans="1:23" x14ac:dyDescent="0.25">
      <c r="A2126" t="s">
        <v>783</v>
      </c>
      <c r="B2126">
        <v>2010</v>
      </c>
      <c r="C2126" t="s">
        <v>651</v>
      </c>
      <c r="D2126">
        <v>73.400000000000006</v>
      </c>
      <c r="E2126">
        <v>153</v>
      </c>
      <c r="F2126">
        <v>2</v>
      </c>
      <c r="G2126">
        <v>9</v>
      </c>
      <c r="H2126">
        <v>983.25180909999995</v>
      </c>
      <c r="I2126">
        <v>98</v>
      </c>
      <c r="J2126">
        <v>193</v>
      </c>
      <c r="K2126">
        <v>56.9</v>
      </c>
      <c r="L2126">
        <v>2</v>
      </c>
      <c r="M2126">
        <v>94</v>
      </c>
      <c r="N2126">
        <v>5.83</v>
      </c>
      <c r="O2126">
        <v>94</v>
      </c>
      <c r="P2126">
        <v>0.1</v>
      </c>
      <c r="Q2126">
        <v>8297.4836209999994</v>
      </c>
      <c r="R2126">
        <v>2246871</v>
      </c>
      <c r="S2126">
        <v>3</v>
      </c>
      <c r="T2126">
        <v>3.2</v>
      </c>
      <c r="U2126">
        <v>0.79700000000000004</v>
      </c>
      <c r="V2126">
        <v>15.8</v>
      </c>
      <c r="W2126" t="e">
        <f ca="1">Data_Completeness(LifeExpectancyData[[#This Row],[Life expectancy]:[Schooling]])</f>
        <v>#NAME?</v>
      </c>
    </row>
    <row r="2127" spans="1:23" x14ac:dyDescent="0.25">
      <c r="A2127" t="s">
        <v>783</v>
      </c>
      <c r="B2127">
        <v>2009</v>
      </c>
      <c r="C2127" t="s">
        <v>651</v>
      </c>
      <c r="D2127">
        <v>73.099999999999994</v>
      </c>
      <c r="E2127">
        <v>158</v>
      </c>
      <c r="F2127">
        <v>2</v>
      </c>
      <c r="G2127">
        <v>10.4</v>
      </c>
      <c r="H2127">
        <v>14.96373588</v>
      </c>
      <c r="I2127">
        <v>95</v>
      </c>
      <c r="J2127">
        <v>8</v>
      </c>
      <c r="K2127">
        <v>56.3</v>
      </c>
      <c r="L2127">
        <v>3</v>
      </c>
      <c r="M2127">
        <v>95</v>
      </c>
      <c r="N2127">
        <v>5.56</v>
      </c>
      <c r="O2127">
        <v>95</v>
      </c>
      <c r="P2127">
        <v>0.1</v>
      </c>
      <c r="Q2127">
        <v>822.18329000000006</v>
      </c>
      <c r="R2127">
        <v>2367487</v>
      </c>
      <c r="S2127">
        <v>3</v>
      </c>
      <c r="T2127">
        <v>3.3</v>
      </c>
      <c r="U2127">
        <v>0.79500000000000004</v>
      </c>
      <c r="V2127">
        <v>15.4</v>
      </c>
      <c r="W2127" t="e">
        <f ca="1">Data_Completeness(LifeExpectancyData[[#This Row],[Life expectancy]:[Schooling]])</f>
        <v>#NAME?</v>
      </c>
    </row>
    <row r="2128" spans="1:23" x14ac:dyDescent="0.25">
      <c r="A2128" t="s">
        <v>783</v>
      </c>
      <c r="B2128">
        <v>2008</v>
      </c>
      <c r="C2128" t="s">
        <v>651</v>
      </c>
      <c r="D2128">
        <v>73.099999999999994</v>
      </c>
      <c r="E2128">
        <v>159</v>
      </c>
      <c r="F2128">
        <v>2</v>
      </c>
      <c r="G2128">
        <v>11.9</v>
      </c>
      <c r="H2128">
        <v>128.08057020000001</v>
      </c>
      <c r="I2128">
        <v>97</v>
      </c>
      <c r="J2128">
        <v>12</v>
      </c>
      <c r="K2128">
        <v>55.6</v>
      </c>
      <c r="L2128">
        <v>3</v>
      </c>
      <c r="M2128">
        <v>95</v>
      </c>
      <c r="N2128">
        <v>5.33</v>
      </c>
      <c r="O2128">
        <v>96</v>
      </c>
      <c r="P2128">
        <v>0.1</v>
      </c>
      <c r="Q2128">
        <v>1136.4735599999999</v>
      </c>
      <c r="R2128">
        <v>2537875</v>
      </c>
      <c r="S2128">
        <v>3.1</v>
      </c>
      <c r="T2128">
        <v>3.5</v>
      </c>
      <c r="U2128">
        <v>0.78</v>
      </c>
      <c r="V2128">
        <v>14.7</v>
      </c>
      <c r="W2128" t="e">
        <f ca="1">Data_Completeness(LifeExpectancyData[[#This Row],[Life expectancy]:[Schooling]])</f>
        <v>#NAME?</v>
      </c>
    </row>
    <row r="2129" spans="1:23" x14ac:dyDescent="0.25">
      <c r="A2129" t="s">
        <v>783</v>
      </c>
      <c r="B2129">
        <v>2007</v>
      </c>
      <c r="C2129" t="s">
        <v>651</v>
      </c>
      <c r="D2129">
        <v>72.900000000000006</v>
      </c>
      <c r="E2129">
        <v>154</v>
      </c>
      <c r="F2129">
        <v>3</v>
      </c>
      <c r="G2129">
        <v>10.6</v>
      </c>
      <c r="H2129">
        <v>919.16734380000003</v>
      </c>
      <c r="I2129">
        <v>99</v>
      </c>
      <c r="J2129">
        <v>353</v>
      </c>
      <c r="K2129">
        <v>55</v>
      </c>
      <c r="L2129">
        <v>3</v>
      </c>
      <c r="M2129">
        <v>96</v>
      </c>
      <c r="N2129">
        <v>5.21</v>
      </c>
      <c r="O2129">
        <v>96</v>
      </c>
      <c r="P2129">
        <v>0.1</v>
      </c>
      <c r="Q2129">
        <v>8214.1853780000001</v>
      </c>
      <c r="R2129">
        <v>2882982</v>
      </c>
      <c r="S2129">
        <v>3.2</v>
      </c>
      <c r="T2129">
        <v>3.6</v>
      </c>
      <c r="U2129">
        <v>0.76600000000000001</v>
      </c>
      <c r="V2129">
        <v>14.1</v>
      </c>
      <c r="W2129" t="e">
        <f ca="1">Data_Completeness(LifeExpectancyData[[#This Row],[Life expectancy]:[Schooling]])</f>
        <v>#NAME?</v>
      </c>
    </row>
    <row r="2130" spans="1:23" x14ac:dyDescent="0.25">
      <c r="A2130" t="s">
        <v>783</v>
      </c>
      <c r="B2130">
        <v>2006</v>
      </c>
      <c r="C2130" t="s">
        <v>651</v>
      </c>
      <c r="D2130">
        <v>72.5</v>
      </c>
      <c r="E2130">
        <v>157</v>
      </c>
      <c r="F2130">
        <v>3</v>
      </c>
      <c r="G2130">
        <v>8.51</v>
      </c>
      <c r="H2130">
        <v>665.64275459999999</v>
      </c>
      <c r="I2130">
        <v>99</v>
      </c>
      <c r="J2130">
        <v>3196</v>
      </c>
      <c r="K2130">
        <v>54.4</v>
      </c>
      <c r="L2130">
        <v>4</v>
      </c>
      <c r="M2130">
        <v>97</v>
      </c>
      <c r="N2130">
        <v>5.6</v>
      </c>
      <c r="O2130">
        <v>97</v>
      </c>
      <c r="P2130">
        <v>0.1</v>
      </c>
      <c r="Q2130">
        <v>5828.7456620000003</v>
      </c>
      <c r="R2130">
        <v>2119376</v>
      </c>
      <c r="S2130">
        <v>3.2</v>
      </c>
      <c r="T2130">
        <v>3.7</v>
      </c>
      <c r="U2130">
        <v>0.755</v>
      </c>
      <c r="V2130">
        <v>13.7</v>
      </c>
      <c r="W2130" t="e">
        <f ca="1">Data_Completeness(LifeExpectancyData[[#This Row],[Life expectancy]:[Schooling]])</f>
        <v>#NAME?</v>
      </c>
    </row>
    <row r="2131" spans="1:23" x14ac:dyDescent="0.25">
      <c r="A2131" t="s">
        <v>783</v>
      </c>
      <c r="B2131">
        <v>2005</v>
      </c>
      <c r="C2131" t="s">
        <v>651</v>
      </c>
      <c r="D2131">
        <v>71.900000000000006</v>
      </c>
      <c r="E2131">
        <v>162</v>
      </c>
      <c r="F2131">
        <v>3</v>
      </c>
      <c r="G2131">
        <v>7.68</v>
      </c>
      <c r="H2131">
        <v>615.40307810000002</v>
      </c>
      <c r="I2131">
        <v>98</v>
      </c>
      <c r="J2131">
        <v>5043</v>
      </c>
      <c r="K2131">
        <v>53.9</v>
      </c>
      <c r="L2131">
        <v>4</v>
      </c>
      <c r="M2131">
        <v>97</v>
      </c>
      <c r="N2131">
        <v>5.47</v>
      </c>
      <c r="O2131">
        <v>97</v>
      </c>
      <c r="P2131">
        <v>0.1</v>
      </c>
      <c r="Q2131">
        <v>4676.3151829999997</v>
      </c>
      <c r="R2131">
        <v>21319685</v>
      </c>
      <c r="S2131">
        <v>3.3</v>
      </c>
      <c r="T2131">
        <v>3.8</v>
      </c>
      <c r="U2131">
        <v>0.745</v>
      </c>
      <c r="V2131">
        <v>13.4</v>
      </c>
      <c r="W2131" t="e">
        <f ca="1">Data_Completeness(LifeExpectancyData[[#This Row],[Life expectancy]:[Schooling]])</f>
        <v>#NAME?</v>
      </c>
    </row>
    <row r="2132" spans="1:23" x14ac:dyDescent="0.25">
      <c r="A2132" t="s">
        <v>783</v>
      </c>
      <c r="B2132">
        <v>2004</v>
      </c>
      <c r="C2132" t="s">
        <v>651</v>
      </c>
      <c r="D2132">
        <v>71.7</v>
      </c>
      <c r="E2132">
        <v>165</v>
      </c>
      <c r="F2132">
        <v>4</v>
      </c>
      <c r="G2132">
        <v>9.82</v>
      </c>
      <c r="H2132">
        <v>431.3250367</v>
      </c>
      <c r="I2132">
        <v>99</v>
      </c>
      <c r="J2132">
        <v>117</v>
      </c>
      <c r="K2132">
        <v>53.4</v>
      </c>
      <c r="L2132">
        <v>4</v>
      </c>
      <c r="M2132">
        <v>97</v>
      </c>
      <c r="N2132">
        <v>5.43</v>
      </c>
      <c r="O2132">
        <v>97</v>
      </c>
      <c r="P2132">
        <v>0.1</v>
      </c>
      <c r="Q2132">
        <v>3552.92452</v>
      </c>
      <c r="R2132">
        <v>21451748</v>
      </c>
      <c r="S2132">
        <v>3.4</v>
      </c>
      <c r="T2132">
        <v>3.9</v>
      </c>
      <c r="U2132">
        <v>0.73299999999999998</v>
      </c>
      <c r="V2132">
        <v>12.9</v>
      </c>
      <c r="W2132" t="e">
        <f ca="1">Data_Completeness(LifeExpectancyData[[#This Row],[Life expectancy]:[Schooling]])</f>
        <v>#NAME?</v>
      </c>
    </row>
    <row r="2133" spans="1:23" x14ac:dyDescent="0.25">
      <c r="A2133" t="s">
        <v>783</v>
      </c>
      <c r="B2133">
        <v>2003</v>
      </c>
      <c r="C2133" t="s">
        <v>651</v>
      </c>
      <c r="D2133">
        <v>71.099999999999994</v>
      </c>
      <c r="E2133">
        <v>174</v>
      </c>
      <c r="F2133">
        <v>4</v>
      </c>
      <c r="G2133">
        <v>8.7799999999999994</v>
      </c>
      <c r="H2133">
        <v>375.17403230000002</v>
      </c>
      <c r="I2133">
        <v>98</v>
      </c>
      <c r="J2133">
        <v>9</v>
      </c>
      <c r="K2133">
        <v>52.9</v>
      </c>
      <c r="L2133">
        <v>4</v>
      </c>
      <c r="M2133">
        <v>97</v>
      </c>
      <c r="N2133">
        <v>5.3</v>
      </c>
      <c r="O2133">
        <v>97</v>
      </c>
      <c r="P2133">
        <v>0.1</v>
      </c>
      <c r="Q2133">
        <v>2774.95586</v>
      </c>
      <c r="R2133">
        <v>21574326</v>
      </c>
      <c r="S2133">
        <v>3.5</v>
      </c>
      <c r="T2133">
        <v>4</v>
      </c>
      <c r="U2133">
        <v>0.72199999999999998</v>
      </c>
      <c r="V2133">
        <v>12.5</v>
      </c>
      <c r="W2133" t="e">
        <f ca="1">Data_Completeness(LifeExpectancyData[[#This Row],[Life expectancy]:[Schooling]])</f>
        <v>#NAME?</v>
      </c>
    </row>
    <row r="2134" spans="1:23" x14ac:dyDescent="0.25">
      <c r="A2134" t="s">
        <v>783</v>
      </c>
      <c r="B2134">
        <v>2002</v>
      </c>
      <c r="C2134" t="s">
        <v>651</v>
      </c>
      <c r="D2134">
        <v>77</v>
      </c>
      <c r="E2134">
        <v>178</v>
      </c>
      <c r="F2134">
        <v>4</v>
      </c>
      <c r="G2134">
        <v>9.6199999999999992</v>
      </c>
      <c r="H2134">
        <v>37.822750310000004</v>
      </c>
      <c r="I2134">
        <v>99</v>
      </c>
      <c r="J2134">
        <v>14</v>
      </c>
      <c r="K2134">
        <v>52.4</v>
      </c>
      <c r="L2134">
        <v>5</v>
      </c>
      <c r="M2134">
        <v>98</v>
      </c>
      <c r="N2134">
        <v>4.57</v>
      </c>
      <c r="O2134">
        <v>98</v>
      </c>
      <c r="P2134">
        <v>0.1</v>
      </c>
      <c r="Q2134">
        <v>2124.8736130000002</v>
      </c>
      <c r="R2134">
        <v>2173496</v>
      </c>
      <c r="S2134">
        <v>3.7</v>
      </c>
      <c r="T2134">
        <v>4.0999999999999996</v>
      </c>
      <c r="U2134">
        <v>0.71399999999999997</v>
      </c>
      <c r="V2134">
        <v>12</v>
      </c>
      <c r="W2134" t="e">
        <f ca="1">Data_Completeness(LifeExpectancyData[[#This Row],[Life expectancy]:[Schooling]])</f>
        <v>#NAME?</v>
      </c>
    </row>
    <row r="2135" spans="1:23" x14ac:dyDescent="0.25">
      <c r="A2135" t="s">
        <v>783</v>
      </c>
      <c r="B2135">
        <v>2001</v>
      </c>
      <c r="C2135" t="s">
        <v>651</v>
      </c>
      <c r="D2135">
        <v>78</v>
      </c>
      <c r="E2135">
        <v>179</v>
      </c>
      <c r="F2135">
        <v>4</v>
      </c>
      <c r="G2135">
        <v>9.7799999999999994</v>
      </c>
      <c r="H2135">
        <v>180.10951320000001</v>
      </c>
      <c r="I2135">
        <v>98</v>
      </c>
      <c r="J2135">
        <v>10</v>
      </c>
      <c r="K2135">
        <v>51.9</v>
      </c>
      <c r="L2135">
        <v>5</v>
      </c>
      <c r="M2135">
        <v>99</v>
      </c>
      <c r="N2135">
        <v>4.3600000000000003</v>
      </c>
      <c r="O2135">
        <v>99</v>
      </c>
      <c r="P2135">
        <v>0.1</v>
      </c>
      <c r="Q2135">
        <v>1839.72945</v>
      </c>
      <c r="R2135">
        <v>2213197</v>
      </c>
      <c r="S2135">
        <v>3.8</v>
      </c>
      <c r="T2135">
        <v>4.2</v>
      </c>
      <c r="U2135">
        <v>0.70799999999999996</v>
      </c>
      <c r="V2135">
        <v>11.7</v>
      </c>
      <c r="W2135" t="e">
        <f ca="1">Data_Completeness(LifeExpectancyData[[#This Row],[Life expectancy]:[Schooling]])</f>
        <v>#NAME?</v>
      </c>
    </row>
    <row r="2136" spans="1:23" x14ac:dyDescent="0.25">
      <c r="A2136" t="s">
        <v>783</v>
      </c>
      <c r="B2136">
        <v>2000</v>
      </c>
      <c r="C2136" t="s">
        <v>651</v>
      </c>
      <c r="D2136">
        <v>77</v>
      </c>
      <c r="E2136">
        <v>175</v>
      </c>
      <c r="F2136">
        <v>4</v>
      </c>
      <c r="G2136">
        <v>10.16</v>
      </c>
      <c r="H2136">
        <v>152.6368899</v>
      </c>
      <c r="I2136">
        <v>98</v>
      </c>
      <c r="J2136">
        <v>35</v>
      </c>
      <c r="K2136">
        <v>51.4</v>
      </c>
      <c r="L2136">
        <v>5</v>
      </c>
      <c r="M2136">
        <v>99</v>
      </c>
      <c r="N2136">
        <v>4.33</v>
      </c>
      <c r="O2136">
        <v>99</v>
      </c>
      <c r="P2136">
        <v>0.1</v>
      </c>
      <c r="Q2136">
        <v>1668.1627309999999</v>
      </c>
      <c r="R2136">
        <v>22442971</v>
      </c>
      <c r="S2136">
        <v>4</v>
      </c>
      <c r="T2136">
        <v>4.3</v>
      </c>
      <c r="U2136">
        <v>0.70299999999999996</v>
      </c>
      <c r="V2136">
        <v>11.5</v>
      </c>
      <c r="W2136" t="e">
        <f ca="1">Data_Completeness(LifeExpectancyData[[#This Row],[Life expectancy]:[Schooling]])</f>
        <v>#NAME?</v>
      </c>
    </row>
    <row r="2137" spans="1:23" x14ac:dyDescent="0.25">
      <c r="A2137" t="s">
        <v>784</v>
      </c>
      <c r="B2137">
        <v>2015</v>
      </c>
      <c r="C2137" t="s">
        <v>643</v>
      </c>
      <c r="D2137">
        <v>75</v>
      </c>
      <c r="E2137">
        <v>222</v>
      </c>
      <c r="F2137">
        <v>13</v>
      </c>
      <c r="H2137">
        <v>0</v>
      </c>
      <c r="I2137">
        <v>97</v>
      </c>
      <c r="J2137">
        <v>843</v>
      </c>
      <c r="K2137">
        <v>6.5</v>
      </c>
      <c r="L2137">
        <v>15</v>
      </c>
      <c r="M2137">
        <v>97</v>
      </c>
      <c r="O2137">
        <v>97</v>
      </c>
      <c r="P2137">
        <v>0.1</v>
      </c>
      <c r="Q2137">
        <v>9329.2983509999995</v>
      </c>
      <c r="R2137">
        <v>1449687</v>
      </c>
      <c r="S2137">
        <v>2.2999999999999998</v>
      </c>
      <c r="T2137">
        <v>2.2999999999999998</v>
      </c>
      <c r="U2137">
        <v>0.80500000000000005</v>
      </c>
      <c r="V2137">
        <v>15</v>
      </c>
      <c r="W2137" t="e">
        <f ca="1">Data_Completeness(LifeExpectancyData[[#This Row],[Life expectancy]:[Schooling]])</f>
        <v>#NAME?</v>
      </c>
    </row>
    <row r="2138" spans="1:23" x14ac:dyDescent="0.25">
      <c r="A2138" t="s">
        <v>784</v>
      </c>
      <c r="B2138">
        <v>2014</v>
      </c>
      <c r="C2138" t="s">
        <v>643</v>
      </c>
      <c r="D2138">
        <v>73</v>
      </c>
      <c r="E2138">
        <v>225</v>
      </c>
      <c r="F2138">
        <v>13</v>
      </c>
      <c r="G2138">
        <v>10.119999999999999</v>
      </c>
      <c r="H2138">
        <v>1340.5536990000001</v>
      </c>
      <c r="I2138">
        <v>97</v>
      </c>
      <c r="J2138">
        <v>4711</v>
      </c>
      <c r="K2138">
        <v>59.9</v>
      </c>
      <c r="L2138">
        <v>15</v>
      </c>
      <c r="M2138">
        <v>97</v>
      </c>
      <c r="N2138">
        <v>7.7</v>
      </c>
      <c r="O2138">
        <v>97</v>
      </c>
      <c r="P2138">
        <v>0.1</v>
      </c>
      <c r="Q2138">
        <v>14125.960999999999</v>
      </c>
      <c r="R2138">
        <v>143819666</v>
      </c>
      <c r="S2138">
        <v>2.2999999999999998</v>
      </c>
      <c r="T2138">
        <v>2.2999999999999998</v>
      </c>
      <c r="U2138">
        <v>0.80300000000000005</v>
      </c>
      <c r="V2138">
        <v>14.9</v>
      </c>
      <c r="W2138" t="e">
        <f ca="1">Data_Completeness(LifeExpectancyData[[#This Row],[Life expectancy]:[Schooling]])</f>
        <v>#NAME?</v>
      </c>
    </row>
    <row r="2139" spans="1:23" x14ac:dyDescent="0.25">
      <c r="A2139" t="s">
        <v>784</v>
      </c>
      <c r="B2139">
        <v>2013</v>
      </c>
      <c r="C2139" t="s">
        <v>643</v>
      </c>
      <c r="D2139">
        <v>70</v>
      </c>
      <c r="E2139">
        <v>229</v>
      </c>
      <c r="F2139">
        <v>14</v>
      </c>
      <c r="G2139">
        <v>10.58</v>
      </c>
      <c r="H2139">
        <v>1529.4977710000001</v>
      </c>
      <c r="I2139">
        <v>97</v>
      </c>
      <c r="J2139">
        <v>2339</v>
      </c>
      <c r="K2139">
        <v>59.3</v>
      </c>
      <c r="L2139">
        <v>16</v>
      </c>
      <c r="M2139">
        <v>98</v>
      </c>
      <c r="N2139">
        <v>7.9</v>
      </c>
      <c r="O2139">
        <v>97</v>
      </c>
      <c r="P2139">
        <v>0.2</v>
      </c>
      <c r="Q2139">
        <v>15543.676530000001</v>
      </c>
      <c r="R2139">
        <v>14356911</v>
      </c>
      <c r="S2139">
        <v>2.2999999999999998</v>
      </c>
      <c r="T2139">
        <v>2.2999999999999998</v>
      </c>
      <c r="U2139">
        <v>0.79900000000000004</v>
      </c>
      <c r="V2139">
        <v>14.6</v>
      </c>
      <c r="W2139" t="e">
        <f ca="1">Data_Completeness(LifeExpectancyData[[#This Row],[Life expectancy]:[Schooling]])</f>
        <v>#NAME?</v>
      </c>
    </row>
    <row r="2140" spans="1:23" x14ac:dyDescent="0.25">
      <c r="A2140" t="s">
        <v>784</v>
      </c>
      <c r="B2140">
        <v>2012</v>
      </c>
      <c r="C2140" t="s">
        <v>643</v>
      </c>
      <c r="D2140">
        <v>69.599999999999994</v>
      </c>
      <c r="E2140">
        <v>237</v>
      </c>
      <c r="F2140">
        <v>14</v>
      </c>
      <c r="G2140">
        <v>10.99</v>
      </c>
      <c r="H2140">
        <v>178.82259110000001</v>
      </c>
      <c r="I2140">
        <v>97</v>
      </c>
      <c r="J2140">
        <v>2123</v>
      </c>
      <c r="K2140">
        <v>58.7</v>
      </c>
      <c r="L2140">
        <v>16</v>
      </c>
      <c r="M2140">
        <v>98</v>
      </c>
      <c r="N2140">
        <v>6.88</v>
      </c>
      <c r="O2140">
        <v>97</v>
      </c>
      <c r="P2140">
        <v>0.3</v>
      </c>
      <c r="Q2140">
        <v>15154.45687</v>
      </c>
      <c r="R2140">
        <v>14321676</v>
      </c>
      <c r="S2140">
        <v>2.2999999999999998</v>
      </c>
      <c r="T2140">
        <v>2.4</v>
      </c>
      <c r="U2140">
        <v>0.79200000000000004</v>
      </c>
      <c r="V2140">
        <v>14.3</v>
      </c>
      <c r="W2140" t="e">
        <f ca="1">Data_Completeness(LifeExpectancyData[[#This Row],[Life expectancy]:[Schooling]])</f>
        <v>#NAME?</v>
      </c>
    </row>
    <row r="2141" spans="1:23" x14ac:dyDescent="0.25">
      <c r="A2141" t="s">
        <v>784</v>
      </c>
      <c r="B2141">
        <v>2011</v>
      </c>
      <c r="C2141" t="s">
        <v>643</v>
      </c>
      <c r="D2141">
        <v>69.400000000000006</v>
      </c>
      <c r="E2141">
        <v>242</v>
      </c>
      <c r="F2141">
        <v>14</v>
      </c>
      <c r="G2141">
        <v>11.04</v>
      </c>
      <c r="H2141">
        <v>184.76493099999999</v>
      </c>
      <c r="I2141">
        <v>97</v>
      </c>
      <c r="J2141">
        <v>629</v>
      </c>
      <c r="K2141">
        <v>58.1</v>
      </c>
      <c r="L2141">
        <v>17</v>
      </c>
      <c r="M2141">
        <v>97</v>
      </c>
      <c r="N2141">
        <v>6.61</v>
      </c>
      <c r="O2141">
        <v>97</v>
      </c>
      <c r="P2141">
        <v>0.3</v>
      </c>
      <c r="Q2141">
        <v>14212.687</v>
      </c>
      <c r="R2141">
        <v>14296868</v>
      </c>
      <c r="S2141">
        <v>2.2999999999999998</v>
      </c>
      <c r="T2141">
        <v>2.4</v>
      </c>
      <c r="U2141">
        <v>0.78500000000000003</v>
      </c>
      <c r="V2141">
        <v>14</v>
      </c>
      <c r="W2141" t="e">
        <f ca="1">Data_Completeness(LifeExpectancyData[[#This Row],[Life expectancy]:[Schooling]])</f>
        <v>#NAME?</v>
      </c>
    </row>
    <row r="2142" spans="1:23" x14ac:dyDescent="0.25">
      <c r="A2142" t="s">
        <v>784</v>
      </c>
      <c r="B2142">
        <v>2010</v>
      </c>
      <c r="C2142" t="s">
        <v>643</v>
      </c>
      <c r="D2142">
        <v>68.400000000000006</v>
      </c>
      <c r="E2142">
        <v>256</v>
      </c>
      <c r="F2142">
        <v>15</v>
      </c>
      <c r="G2142">
        <v>11.05</v>
      </c>
      <c r="H2142">
        <v>162.80880540000001</v>
      </c>
      <c r="I2142">
        <v>97</v>
      </c>
      <c r="J2142">
        <v>129</v>
      </c>
      <c r="K2142">
        <v>57.5</v>
      </c>
      <c r="L2142">
        <v>17</v>
      </c>
      <c r="M2142">
        <v>98</v>
      </c>
      <c r="N2142">
        <v>6.83</v>
      </c>
      <c r="O2142">
        <v>97</v>
      </c>
      <c r="P2142">
        <v>0.2</v>
      </c>
      <c r="Q2142">
        <v>1674.9877100000001</v>
      </c>
      <c r="R2142">
        <v>142849449</v>
      </c>
      <c r="S2142">
        <v>2.2999999999999998</v>
      </c>
      <c r="T2142">
        <v>2.5</v>
      </c>
      <c r="U2142">
        <v>0.77300000000000002</v>
      </c>
      <c r="V2142">
        <v>13.7</v>
      </c>
      <c r="W2142" t="e">
        <f ca="1">Data_Completeness(LifeExpectancyData[[#This Row],[Life expectancy]:[Schooling]])</f>
        <v>#NAME?</v>
      </c>
    </row>
    <row r="2143" spans="1:23" x14ac:dyDescent="0.25">
      <c r="A2143" t="s">
        <v>784</v>
      </c>
      <c r="B2143">
        <v>2009</v>
      </c>
      <c r="C2143" t="s">
        <v>643</v>
      </c>
      <c r="D2143">
        <v>68.2</v>
      </c>
      <c r="E2143">
        <v>261</v>
      </c>
      <c r="F2143">
        <v>15</v>
      </c>
      <c r="G2143">
        <v>11.21</v>
      </c>
      <c r="H2143">
        <v>137.00633569999999</v>
      </c>
      <c r="I2143">
        <v>98</v>
      </c>
      <c r="J2143">
        <v>101</v>
      </c>
      <c r="K2143">
        <v>57</v>
      </c>
      <c r="L2143">
        <v>18</v>
      </c>
      <c r="M2143">
        <v>98</v>
      </c>
      <c r="N2143">
        <v>7.44</v>
      </c>
      <c r="O2143">
        <v>98</v>
      </c>
      <c r="P2143">
        <v>0.3</v>
      </c>
      <c r="Q2143">
        <v>8562.8959799999993</v>
      </c>
      <c r="R2143">
        <v>142785342</v>
      </c>
      <c r="S2143">
        <v>2.2999999999999998</v>
      </c>
      <c r="T2143">
        <v>2.5</v>
      </c>
      <c r="U2143">
        <v>0.77600000000000002</v>
      </c>
      <c r="V2143">
        <v>14</v>
      </c>
      <c r="W2143" t="e">
        <f ca="1">Data_Completeness(LifeExpectancyData[[#This Row],[Life expectancy]:[Schooling]])</f>
        <v>#NAME?</v>
      </c>
    </row>
    <row r="2144" spans="1:23" x14ac:dyDescent="0.25">
      <c r="A2144" t="s">
        <v>784</v>
      </c>
      <c r="B2144">
        <v>2008</v>
      </c>
      <c r="C2144" t="s">
        <v>643</v>
      </c>
      <c r="D2144">
        <v>67.5</v>
      </c>
      <c r="E2144">
        <v>278</v>
      </c>
      <c r="F2144">
        <v>16</v>
      </c>
      <c r="G2144">
        <v>12.04</v>
      </c>
      <c r="H2144">
        <v>161.7301654</v>
      </c>
      <c r="I2144">
        <v>98</v>
      </c>
      <c r="J2144">
        <v>27</v>
      </c>
      <c r="K2144">
        <v>56.6</v>
      </c>
      <c r="L2144">
        <v>18</v>
      </c>
      <c r="M2144">
        <v>98</v>
      </c>
      <c r="N2144">
        <v>6.22</v>
      </c>
      <c r="O2144">
        <v>98</v>
      </c>
      <c r="P2144">
        <v>0.3</v>
      </c>
      <c r="Q2144">
        <v>11635.2637</v>
      </c>
      <c r="R2144">
        <v>14274235</v>
      </c>
      <c r="S2144">
        <v>2.2999999999999998</v>
      </c>
      <c r="T2144">
        <v>2.5</v>
      </c>
      <c r="U2144">
        <v>0.76900000000000002</v>
      </c>
      <c r="V2144">
        <v>13.9</v>
      </c>
      <c r="W2144" t="e">
        <f ca="1">Data_Completeness(LifeExpectancyData[[#This Row],[Life expectancy]:[Schooling]])</f>
        <v>#NAME?</v>
      </c>
    </row>
    <row r="2145" spans="1:23" x14ac:dyDescent="0.25">
      <c r="A2145" t="s">
        <v>784</v>
      </c>
      <c r="B2145">
        <v>2007</v>
      </c>
      <c r="C2145" t="s">
        <v>643</v>
      </c>
      <c r="D2145">
        <v>67.3</v>
      </c>
      <c r="E2145">
        <v>282</v>
      </c>
      <c r="F2145">
        <v>16</v>
      </c>
      <c r="G2145">
        <v>12.19</v>
      </c>
      <c r="H2145">
        <v>11.026171590000001</v>
      </c>
      <c r="I2145">
        <v>98</v>
      </c>
      <c r="J2145">
        <v>173</v>
      </c>
      <c r="K2145">
        <v>56.1</v>
      </c>
      <c r="L2145">
        <v>19</v>
      </c>
      <c r="M2145">
        <v>98</v>
      </c>
      <c r="N2145">
        <v>5.38</v>
      </c>
      <c r="O2145">
        <v>98</v>
      </c>
      <c r="P2145">
        <v>0.3</v>
      </c>
      <c r="Q2145">
        <v>911.25385000000006</v>
      </c>
      <c r="R2145">
        <v>1428588</v>
      </c>
      <c r="S2145">
        <v>2.4</v>
      </c>
      <c r="T2145">
        <v>2.6</v>
      </c>
      <c r="U2145">
        <v>0.76100000000000001</v>
      </c>
      <c r="V2145">
        <v>13.8</v>
      </c>
      <c r="W2145" t="e">
        <f ca="1">Data_Completeness(LifeExpectancyData[[#This Row],[Life expectancy]:[Schooling]])</f>
        <v>#NAME?</v>
      </c>
    </row>
    <row r="2146" spans="1:23" x14ac:dyDescent="0.25">
      <c r="A2146" t="s">
        <v>784</v>
      </c>
      <c r="B2146">
        <v>2006</v>
      </c>
      <c r="C2146" t="s">
        <v>643</v>
      </c>
      <c r="D2146">
        <v>66.400000000000006</v>
      </c>
      <c r="E2146">
        <v>3</v>
      </c>
      <c r="F2146">
        <v>17</v>
      </c>
      <c r="G2146">
        <v>11.79</v>
      </c>
      <c r="H2146">
        <v>12.25184084</v>
      </c>
      <c r="I2146">
        <v>98</v>
      </c>
      <c r="J2146">
        <v>1147</v>
      </c>
      <c r="K2146">
        <v>55.7</v>
      </c>
      <c r="L2146">
        <v>20</v>
      </c>
      <c r="M2146">
        <v>98</v>
      </c>
      <c r="N2146">
        <v>5.3</v>
      </c>
      <c r="O2146">
        <v>98</v>
      </c>
      <c r="P2146">
        <v>0.3</v>
      </c>
      <c r="Q2146">
        <v>692.19439799999998</v>
      </c>
      <c r="R2146">
        <v>14349528</v>
      </c>
      <c r="S2146">
        <v>2.4</v>
      </c>
      <c r="T2146">
        <v>2.7</v>
      </c>
      <c r="U2146">
        <v>0.754</v>
      </c>
      <c r="V2146">
        <v>13.8</v>
      </c>
      <c r="W2146" t="e">
        <f ca="1">Data_Completeness(LifeExpectancyData[[#This Row],[Life expectancy]:[Schooling]])</f>
        <v>#NAME?</v>
      </c>
    </row>
    <row r="2147" spans="1:23" x14ac:dyDescent="0.25">
      <c r="A2147" t="s">
        <v>784</v>
      </c>
      <c r="B2147">
        <v>2005</v>
      </c>
      <c r="C2147" t="s">
        <v>643</v>
      </c>
      <c r="D2147">
        <v>65</v>
      </c>
      <c r="E2147">
        <v>327</v>
      </c>
      <c r="F2147">
        <v>18</v>
      </c>
      <c r="G2147">
        <v>11.57</v>
      </c>
      <c r="H2147">
        <v>625.50818049999998</v>
      </c>
      <c r="I2147">
        <v>97</v>
      </c>
      <c r="J2147">
        <v>454</v>
      </c>
      <c r="K2147">
        <v>55.3</v>
      </c>
      <c r="L2147">
        <v>20</v>
      </c>
      <c r="M2147">
        <v>98</v>
      </c>
      <c r="N2147">
        <v>5.21</v>
      </c>
      <c r="O2147">
        <v>98</v>
      </c>
      <c r="P2147">
        <v>0.3</v>
      </c>
      <c r="Q2147">
        <v>5323.4738770000004</v>
      </c>
      <c r="R2147">
        <v>143518523</v>
      </c>
      <c r="S2147">
        <v>2.4</v>
      </c>
      <c r="T2147">
        <v>2.7</v>
      </c>
      <c r="U2147">
        <v>0.748</v>
      </c>
      <c r="V2147">
        <v>13.7</v>
      </c>
      <c r="W2147" t="e">
        <f ca="1">Data_Completeness(LifeExpectancyData[[#This Row],[Life expectancy]:[Schooling]])</f>
        <v>#NAME?</v>
      </c>
    </row>
    <row r="2148" spans="1:23" x14ac:dyDescent="0.25">
      <c r="A2148" t="s">
        <v>784</v>
      </c>
      <c r="B2148">
        <v>2004</v>
      </c>
      <c r="C2148" t="s">
        <v>643</v>
      </c>
      <c r="D2148">
        <v>64.900000000000006</v>
      </c>
      <c r="E2148">
        <v>321</v>
      </c>
      <c r="F2148">
        <v>19</v>
      </c>
      <c r="G2148">
        <v>11.5</v>
      </c>
      <c r="H2148">
        <v>46.515594759999999</v>
      </c>
      <c r="I2148">
        <v>96</v>
      </c>
      <c r="J2148">
        <v>2444</v>
      </c>
      <c r="K2148">
        <v>55</v>
      </c>
      <c r="L2148">
        <v>21</v>
      </c>
      <c r="M2148">
        <v>98</v>
      </c>
      <c r="N2148">
        <v>5.19</v>
      </c>
      <c r="O2148">
        <v>97</v>
      </c>
      <c r="P2148">
        <v>0.3</v>
      </c>
      <c r="Q2148">
        <v>412.37229400000001</v>
      </c>
      <c r="R2148">
        <v>1446754</v>
      </c>
      <c r="S2148">
        <v>2.5</v>
      </c>
      <c r="T2148">
        <v>2.8</v>
      </c>
      <c r="U2148">
        <v>0.74099999999999999</v>
      </c>
      <c r="V2148">
        <v>13.6</v>
      </c>
      <c r="W2148" t="e">
        <f ca="1">Data_Completeness(LifeExpectancyData[[#This Row],[Life expectancy]:[Schooling]])</f>
        <v>#NAME?</v>
      </c>
    </row>
    <row r="2149" spans="1:23" x14ac:dyDescent="0.25">
      <c r="A2149" t="s">
        <v>784</v>
      </c>
      <c r="B2149">
        <v>2003</v>
      </c>
      <c r="C2149" t="s">
        <v>643</v>
      </c>
      <c r="D2149">
        <v>64.599999999999994</v>
      </c>
      <c r="E2149">
        <v>322</v>
      </c>
      <c r="F2149">
        <v>20</v>
      </c>
      <c r="G2149">
        <v>11.32</v>
      </c>
      <c r="H2149">
        <v>333.21487109999998</v>
      </c>
      <c r="I2149">
        <v>94</v>
      </c>
      <c r="J2149">
        <v>3291</v>
      </c>
      <c r="K2149">
        <v>54.7</v>
      </c>
      <c r="L2149">
        <v>22</v>
      </c>
      <c r="M2149">
        <v>97</v>
      </c>
      <c r="N2149">
        <v>5.61</v>
      </c>
      <c r="O2149">
        <v>96</v>
      </c>
      <c r="P2149">
        <v>0.4</v>
      </c>
      <c r="Q2149">
        <v>2975.1327780000001</v>
      </c>
      <c r="R2149">
        <v>144648257</v>
      </c>
      <c r="S2149">
        <v>2.6</v>
      </c>
      <c r="T2149">
        <v>2.8</v>
      </c>
      <c r="U2149">
        <v>0.73299999999999998</v>
      </c>
      <c r="V2149">
        <v>13.2</v>
      </c>
      <c r="W2149" t="e">
        <f ca="1">Data_Completeness(LifeExpectancyData[[#This Row],[Life expectancy]:[Schooling]])</f>
        <v>#NAME?</v>
      </c>
    </row>
    <row r="2150" spans="1:23" x14ac:dyDescent="0.25">
      <c r="A2150" t="s">
        <v>784</v>
      </c>
      <c r="B2150">
        <v>2002</v>
      </c>
      <c r="C2150" t="s">
        <v>643</v>
      </c>
      <c r="D2150">
        <v>64.8</v>
      </c>
      <c r="E2150">
        <v>313</v>
      </c>
      <c r="F2150">
        <v>20</v>
      </c>
      <c r="G2150">
        <v>10.87</v>
      </c>
      <c r="H2150">
        <v>266.5416917</v>
      </c>
      <c r="I2150">
        <v>81</v>
      </c>
      <c r="J2150">
        <v>580</v>
      </c>
      <c r="K2150">
        <v>54.5</v>
      </c>
      <c r="L2150">
        <v>24</v>
      </c>
      <c r="M2150">
        <v>97</v>
      </c>
      <c r="N2150">
        <v>5.99</v>
      </c>
      <c r="O2150">
        <v>97</v>
      </c>
      <c r="P2150">
        <v>0.3</v>
      </c>
      <c r="Q2150">
        <v>2375.5944</v>
      </c>
      <c r="R2150">
        <v>1453646</v>
      </c>
      <c r="S2150">
        <v>2.7</v>
      </c>
      <c r="T2150">
        <v>2.9</v>
      </c>
      <c r="U2150">
        <v>0.72699999999999998</v>
      </c>
      <c r="V2150">
        <v>12.8</v>
      </c>
      <c r="W2150" t="e">
        <f ca="1">Data_Completeness(LifeExpectancyData[[#This Row],[Life expectancy]:[Schooling]])</f>
        <v>#NAME?</v>
      </c>
    </row>
    <row r="2151" spans="1:23" x14ac:dyDescent="0.25">
      <c r="A2151" t="s">
        <v>784</v>
      </c>
      <c r="B2151">
        <v>2001</v>
      </c>
      <c r="C2151" t="s">
        <v>643</v>
      </c>
      <c r="D2151">
        <v>65.099999999999994</v>
      </c>
      <c r="E2151">
        <v>38</v>
      </c>
      <c r="F2151">
        <v>21</v>
      </c>
      <c r="G2151">
        <v>10.47</v>
      </c>
      <c r="H2151">
        <v>2.6425271480000001</v>
      </c>
      <c r="I2151">
        <v>43</v>
      </c>
      <c r="J2151">
        <v>2072</v>
      </c>
      <c r="K2151">
        <v>54.2</v>
      </c>
      <c r="L2151">
        <v>25</v>
      </c>
      <c r="M2151">
        <v>97</v>
      </c>
      <c r="N2151">
        <v>5.67</v>
      </c>
      <c r="O2151">
        <v>96</v>
      </c>
      <c r="P2151">
        <v>0.3</v>
      </c>
      <c r="Q2151">
        <v>21.362386000000001</v>
      </c>
      <c r="R2151">
        <v>14597683</v>
      </c>
      <c r="S2151">
        <v>2.8</v>
      </c>
      <c r="T2151">
        <v>3</v>
      </c>
      <c r="U2151">
        <v>0.72</v>
      </c>
      <c r="V2151">
        <v>12.5</v>
      </c>
      <c r="W2151" t="e">
        <f ca="1">Data_Completeness(LifeExpectancyData[[#This Row],[Life expectancy]:[Schooling]])</f>
        <v>#NAME?</v>
      </c>
    </row>
    <row r="2152" spans="1:23" x14ac:dyDescent="0.25">
      <c r="A2152" t="s">
        <v>784</v>
      </c>
      <c r="B2152">
        <v>2000</v>
      </c>
      <c r="C2152" t="s">
        <v>643</v>
      </c>
      <c r="D2152">
        <v>65</v>
      </c>
      <c r="E2152">
        <v>37</v>
      </c>
      <c r="F2152">
        <v>22</v>
      </c>
      <c r="G2152">
        <v>10.18</v>
      </c>
      <c r="H2152">
        <v>224.46002480000001</v>
      </c>
      <c r="J2152">
        <v>4800</v>
      </c>
      <c r="K2152">
        <v>54</v>
      </c>
      <c r="L2152">
        <v>26</v>
      </c>
      <c r="M2152">
        <v>97</v>
      </c>
      <c r="N2152">
        <v>5.42</v>
      </c>
      <c r="O2152">
        <v>96</v>
      </c>
      <c r="P2152">
        <v>0.2</v>
      </c>
      <c r="Q2152">
        <v>1771.58662</v>
      </c>
      <c r="R2152">
        <v>146596557</v>
      </c>
      <c r="S2152">
        <v>2.9</v>
      </c>
      <c r="T2152">
        <v>3</v>
      </c>
      <c r="U2152">
        <v>0.70899999999999996</v>
      </c>
      <c r="V2152">
        <v>12.1</v>
      </c>
      <c r="W2152" t="e">
        <f ca="1">Data_Completeness(LifeExpectancyData[[#This Row],[Life expectancy]:[Schooling]])</f>
        <v>#NAME?</v>
      </c>
    </row>
    <row r="2153" spans="1:23" x14ac:dyDescent="0.25">
      <c r="A2153" t="s">
        <v>785</v>
      </c>
      <c r="B2153">
        <v>2015</v>
      </c>
      <c r="C2153" t="s">
        <v>643</v>
      </c>
      <c r="D2153">
        <v>66.099999999999994</v>
      </c>
      <c r="E2153">
        <v>227</v>
      </c>
      <c r="F2153">
        <v>11</v>
      </c>
      <c r="H2153">
        <v>0</v>
      </c>
      <c r="I2153">
        <v>98</v>
      </c>
      <c r="J2153">
        <v>1</v>
      </c>
      <c r="K2153">
        <v>21.4</v>
      </c>
      <c r="L2153">
        <v>15</v>
      </c>
      <c r="M2153">
        <v>99</v>
      </c>
      <c r="O2153">
        <v>98</v>
      </c>
      <c r="P2153">
        <v>0.4</v>
      </c>
      <c r="Q2153">
        <v>71.348397000000006</v>
      </c>
      <c r="R2153">
        <v>11629553</v>
      </c>
      <c r="S2153">
        <v>5.7</v>
      </c>
      <c r="T2153">
        <v>5.7</v>
      </c>
      <c r="U2153">
        <v>0.49299999999999999</v>
      </c>
      <c r="V2153">
        <v>10.8</v>
      </c>
      <c r="W2153" t="e">
        <f ca="1">Data_Completeness(LifeExpectancyData[[#This Row],[Life expectancy]:[Schooling]])</f>
        <v>#NAME?</v>
      </c>
    </row>
    <row r="2154" spans="1:23" x14ac:dyDescent="0.25">
      <c r="A2154" t="s">
        <v>785</v>
      </c>
      <c r="B2154">
        <v>2014</v>
      </c>
      <c r="C2154" t="s">
        <v>643</v>
      </c>
      <c r="D2154">
        <v>65.7</v>
      </c>
      <c r="E2154">
        <v>23</v>
      </c>
      <c r="F2154">
        <v>12</v>
      </c>
      <c r="G2154">
        <v>0.01</v>
      </c>
      <c r="H2154">
        <v>7.549797238</v>
      </c>
      <c r="I2154">
        <v>98</v>
      </c>
      <c r="J2154">
        <v>10</v>
      </c>
      <c r="K2154">
        <v>2.8</v>
      </c>
      <c r="L2154">
        <v>16</v>
      </c>
      <c r="M2154">
        <v>98</v>
      </c>
      <c r="N2154">
        <v>7.53</v>
      </c>
      <c r="O2154">
        <v>98</v>
      </c>
      <c r="P2154">
        <v>0.4</v>
      </c>
      <c r="Q2154">
        <v>76.569951700000004</v>
      </c>
      <c r="R2154">
        <v>11345357</v>
      </c>
      <c r="S2154">
        <v>5.8</v>
      </c>
      <c r="T2154">
        <v>5.8</v>
      </c>
      <c r="U2154">
        <v>0.48799999999999999</v>
      </c>
      <c r="V2154">
        <v>10.8</v>
      </c>
      <c r="W2154" t="e">
        <f ca="1">Data_Completeness(LifeExpectancyData[[#This Row],[Life expectancy]:[Schooling]])</f>
        <v>#NAME?</v>
      </c>
    </row>
    <row r="2155" spans="1:23" x14ac:dyDescent="0.25">
      <c r="A2155" t="s">
        <v>785</v>
      </c>
      <c r="B2155">
        <v>2013</v>
      </c>
      <c r="C2155" t="s">
        <v>643</v>
      </c>
      <c r="D2155">
        <v>65.2</v>
      </c>
      <c r="E2155">
        <v>233</v>
      </c>
      <c r="F2155">
        <v>12</v>
      </c>
      <c r="G2155">
        <v>0.01</v>
      </c>
      <c r="H2155">
        <v>11.710906550000001</v>
      </c>
      <c r="I2155">
        <v>98</v>
      </c>
      <c r="J2155">
        <v>17</v>
      </c>
      <c r="K2155">
        <v>2.1</v>
      </c>
      <c r="L2155">
        <v>17</v>
      </c>
      <c r="M2155">
        <v>98</v>
      </c>
      <c r="N2155">
        <v>7.69</v>
      </c>
      <c r="O2155">
        <v>98</v>
      </c>
      <c r="P2155">
        <v>0.5</v>
      </c>
      <c r="Q2155">
        <v>688.87685569999996</v>
      </c>
      <c r="R2155">
        <v>1165151</v>
      </c>
      <c r="S2155">
        <v>5.9</v>
      </c>
      <c r="T2155">
        <v>5.9</v>
      </c>
      <c r="U2155">
        <v>0.48499999999999999</v>
      </c>
      <c r="V2155">
        <v>10.8</v>
      </c>
      <c r="W2155" t="e">
        <f ca="1">Data_Completeness(LifeExpectancyData[[#This Row],[Life expectancy]:[Schooling]])</f>
        <v>#NAME?</v>
      </c>
    </row>
    <row r="2156" spans="1:23" x14ac:dyDescent="0.25">
      <c r="A2156" t="s">
        <v>785</v>
      </c>
      <c r="B2156">
        <v>2012</v>
      </c>
      <c r="C2156" t="s">
        <v>643</v>
      </c>
      <c r="D2156">
        <v>64.599999999999994</v>
      </c>
      <c r="E2156">
        <v>239</v>
      </c>
      <c r="F2156">
        <v>13</v>
      </c>
      <c r="G2156">
        <v>0.01</v>
      </c>
      <c r="H2156">
        <v>9.7746764109999997</v>
      </c>
      <c r="I2156">
        <v>98</v>
      </c>
      <c r="J2156">
        <v>75</v>
      </c>
      <c r="K2156">
        <v>19.5</v>
      </c>
      <c r="L2156">
        <v>18</v>
      </c>
      <c r="M2156">
        <v>98</v>
      </c>
      <c r="N2156">
        <v>7.68</v>
      </c>
      <c r="O2156">
        <v>98</v>
      </c>
      <c r="P2156">
        <v>0.7</v>
      </c>
      <c r="Q2156">
        <v>678.79697299999998</v>
      </c>
      <c r="R2156">
        <v>1788853</v>
      </c>
      <c r="S2156">
        <v>6.1</v>
      </c>
      <c r="T2156">
        <v>6.1</v>
      </c>
      <c r="U2156">
        <v>0.47499999999999998</v>
      </c>
      <c r="V2156">
        <v>10.5</v>
      </c>
      <c r="W2156" t="e">
        <f ca="1">Data_Completeness(LifeExpectancyData[[#This Row],[Life expectancy]:[Schooling]])</f>
        <v>#NAME?</v>
      </c>
    </row>
    <row r="2157" spans="1:23" x14ac:dyDescent="0.25">
      <c r="A2157" t="s">
        <v>785</v>
      </c>
      <c r="B2157">
        <v>2011</v>
      </c>
      <c r="C2157" t="s">
        <v>643</v>
      </c>
      <c r="D2157">
        <v>63.8</v>
      </c>
      <c r="E2157">
        <v>247</v>
      </c>
      <c r="F2157">
        <v>14</v>
      </c>
      <c r="G2157">
        <v>8.34</v>
      </c>
      <c r="H2157">
        <v>9.074569426</v>
      </c>
      <c r="I2157">
        <v>97</v>
      </c>
      <c r="J2157">
        <v>31</v>
      </c>
      <c r="K2157">
        <v>18.899999999999999</v>
      </c>
      <c r="L2157">
        <v>20</v>
      </c>
      <c r="M2157">
        <v>93</v>
      </c>
      <c r="N2157">
        <v>7.71</v>
      </c>
      <c r="O2157">
        <v>97</v>
      </c>
      <c r="P2157">
        <v>1.3</v>
      </c>
      <c r="Q2157">
        <v>617.31764799999996</v>
      </c>
      <c r="R2157">
        <v>151671</v>
      </c>
      <c r="S2157">
        <v>6.3</v>
      </c>
      <c r="T2157">
        <v>6.2</v>
      </c>
      <c r="U2157">
        <v>0.46400000000000002</v>
      </c>
      <c r="V2157">
        <v>10.199999999999999</v>
      </c>
      <c r="W2157" t="e">
        <f ca="1">Data_Completeness(LifeExpectancyData[[#This Row],[Life expectancy]:[Schooling]])</f>
        <v>#NAME?</v>
      </c>
    </row>
    <row r="2158" spans="1:23" x14ac:dyDescent="0.25">
      <c r="A2158" t="s">
        <v>785</v>
      </c>
      <c r="B2158">
        <v>2010</v>
      </c>
      <c r="C2158" t="s">
        <v>643</v>
      </c>
      <c r="D2158">
        <v>62.8</v>
      </c>
      <c r="E2158">
        <v>26</v>
      </c>
      <c r="F2158">
        <v>16</v>
      </c>
      <c r="G2158">
        <v>7.92</v>
      </c>
      <c r="H2158">
        <v>63.787236329999999</v>
      </c>
      <c r="I2158">
        <v>97</v>
      </c>
      <c r="J2158">
        <v>121</v>
      </c>
      <c r="K2158">
        <v>18.3</v>
      </c>
      <c r="L2158">
        <v>23</v>
      </c>
      <c r="M2158">
        <v>93</v>
      </c>
      <c r="N2158">
        <v>7.91</v>
      </c>
      <c r="O2158">
        <v>97</v>
      </c>
      <c r="P2158">
        <v>2.2999999999999998</v>
      </c>
      <c r="Q2158">
        <v>563.49148700000001</v>
      </c>
      <c r="R2158">
        <v>1246842</v>
      </c>
      <c r="S2158">
        <v>6.5</v>
      </c>
      <c r="T2158">
        <v>6.3</v>
      </c>
      <c r="U2158">
        <v>0.45400000000000001</v>
      </c>
      <c r="V2158">
        <v>10</v>
      </c>
      <c r="W2158" t="e">
        <f ca="1">Data_Completeness(LifeExpectancyData[[#This Row],[Life expectancy]:[Schooling]])</f>
        <v>#NAME?</v>
      </c>
    </row>
    <row r="2159" spans="1:23" x14ac:dyDescent="0.25">
      <c r="A2159" t="s">
        <v>785</v>
      </c>
      <c r="B2159">
        <v>2009</v>
      </c>
      <c r="C2159" t="s">
        <v>643</v>
      </c>
      <c r="D2159">
        <v>61</v>
      </c>
      <c r="E2159">
        <v>288</v>
      </c>
      <c r="F2159">
        <v>17</v>
      </c>
      <c r="G2159">
        <v>7.11</v>
      </c>
      <c r="H2159">
        <v>9.1656149589999991</v>
      </c>
      <c r="I2159">
        <v>97</v>
      </c>
      <c r="J2159">
        <v>5</v>
      </c>
      <c r="K2159">
        <v>17.7</v>
      </c>
      <c r="L2159">
        <v>25</v>
      </c>
      <c r="M2159">
        <v>93</v>
      </c>
      <c r="N2159">
        <v>7.2</v>
      </c>
      <c r="O2159">
        <v>97</v>
      </c>
      <c r="P2159">
        <v>2.8</v>
      </c>
      <c r="Q2159">
        <v>539.15382109999996</v>
      </c>
      <c r="R2159">
        <v>9977446</v>
      </c>
      <c r="S2159">
        <v>6.6</v>
      </c>
      <c r="T2159">
        <v>6.4</v>
      </c>
      <c r="U2159">
        <v>0.44700000000000001</v>
      </c>
      <c r="V2159">
        <v>10.199999999999999</v>
      </c>
      <c r="W2159" t="e">
        <f ca="1">Data_Completeness(LifeExpectancyData[[#This Row],[Life expectancy]:[Schooling]])</f>
        <v>#NAME?</v>
      </c>
    </row>
    <row r="2160" spans="1:23" x14ac:dyDescent="0.25">
      <c r="A2160" t="s">
        <v>785</v>
      </c>
      <c r="B2160">
        <v>2008</v>
      </c>
      <c r="C2160" t="s">
        <v>643</v>
      </c>
      <c r="D2160">
        <v>68</v>
      </c>
      <c r="E2160">
        <v>282</v>
      </c>
      <c r="F2160">
        <v>18</v>
      </c>
      <c r="G2160">
        <v>6.39</v>
      </c>
      <c r="H2160">
        <v>0.66154037099999996</v>
      </c>
      <c r="I2160">
        <v>97</v>
      </c>
      <c r="J2160">
        <v>6</v>
      </c>
      <c r="K2160">
        <v>17.100000000000001</v>
      </c>
      <c r="L2160">
        <v>28</v>
      </c>
      <c r="M2160">
        <v>97</v>
      </c>
      <c r="N2160">
        <v>7.66</v>
      </c>
      <c r="O2160">
        <v>97</v>
      </c>
      <c r="P2160">
        <v>3.7</v>
      </c>
      <c r="Q2160">
        <v>5.6687263999999997</v>
      </c>
      <c r="R2160">
        <v>978169</v>
      </c>
      <c r="S2160">
        <v>6.7</v>
      </c>
      <c r="T2160">
        <v>6.6</v>
      </c>
      <c r="U2160">
        <v>0.438</v>
      </c>
      <c r="V2160">
        <v>10.4</v>
      </c>
      <c r="W2160" t="e">
        <f ca="1">Data_Completeness(LifeExpectancyData[[#This Row],[Life expectancy]:[Schooling]])</f>
        <v>#NAME?</v>
      </c>
    </row>
    <row r="2161" spans="1:23" x14ac:dyDescent="0.25">
      <c r="A2161" t="s">
        <v>785</v>
      </c>
      <c r="B2161">
        <v>2007</v>
      </c>
      <c r="C2161" t="s">
        <v>643</v>
      </c>
      <c r="D2161">
        <v>59.6</v>
      </c>
      <c r="E2161">
        <v>295</v>
      </c>
      <c r="F2161">
        <v>20</v>
      </c>
      <c r="G2161">
        <v>6.78</v>
      </c>
      <c r="H2161">
        <v>7.4097716030000003</v>
      </c>
      <c r="I2161">
        <v>97</v>
      </c>
      <c r="J2161">
        <v>26</v>
      </c>
      <c r="K2161">
        <v>16.5</v>
      </c>
      <c r="L2161">
        <v>30</v>
      </c>
      <c r="M2161">
        <v>98</v>
      </c>
      <c r="N2161">
        <v>8.49</v>
      </c>
      <c r="O2161">
        <v>97</v>
      </c>
      <c r="P2161">
        <v>5</v>
      </c>
      <c r="Q2161">
        <v>44.853338999999998</v>
      </c>
      <c r="R2161">
        <v>944742</v>
      </c>
      <c r="S2161">
        <v>6.8</v>
      </c>
      <c r="T2161">
        <v>6.7</v>
      </c>
      <c r="U2161">
        <v>0.42399999999999999</v>
      </c>
      <c r="V2161">
        <v>10.1</v>
      </c>
      <c r="W2161" t="e">
        <f ca="1">Data_Completeness(LifeExpectancyData[[#This Row],[Life expectancy]:[Schooling]])</f>
        <v>#NAME?</v>
      </c>
    </row>
    <row r="2162" spans="1:23" x14ac:dyDescent="0.25">
      <c r="A2162" t="s">
        <v>785</v>
      </c>
      <c r="B2162">
        <v>2006</v>
      </c>
      <c r="C2162" t="s">
        <v>643</v>
      </c>
      <c r="D2162">
        <v>57.6</v>
      </c>
      <c r="E2162">
        <v>328</v>
      </c>
      <c r="F2162">
        <v>22</v>
      </c>
      <c r="G2162">
        <v>6.88</v>
      </c>
      <c r="H2162">
        <v>78.470202259999994</v>
      </c>
      <c r="I2162">
        <v>99</v>
      </c>
      <c r="J2162">
        <v>494</v>
      </c>
      <c r="K2162">
        <v>15.9</v>
      </c>
      <c r="L2162">
        <v>34</v>
      </c>
      <c r="M2162">
        <v>99</v>
      </c>
      <c r="N2162">
        <v>1.2</v>
      </c>
      <c r="O2162">
        <v>99</v>
      </c>
      <c r="P2162">
        <v>6.2</v>
      </c>
      <c r="Q2162">
        <v>342.36562939999999</v>
      </c>
      <c r="R2162">
        <v>92658</v>
      </c>
      <c r="S2162">
        <v>6.8</v>
      </c>
      <c r="T2162">
        <v>6.8</v>
      </c>
      <c r="U2162">
        <v>0.40400000000000003</v>
      </c>
      <c r="V2162">
        <v>9.3000000000000007</v>
      </c>
      <c r="W2162" t="e">
        <f ca="1">Data_Completeness(LifeExpectancyData[[#This Row],[Life expectancy]:[Schooling]])</f>
        <v>#NAME?</v>
      </c>
    </row>
    <row r="2163" spans="1:23" x14ac:dyDescent="0.25">
      <c r="A2163" t="s">
        <v>785</v>
      </c>
      <c r="B2163">
        <v>2005</v>
      </c>
      <c r="C2163" t="s">
        <v>643</v>
      </c>
      <c r="D2163">
        <v>55.3</v>
      </c>
      <c r="E2163">
        <v>37</v>
      </c>
      <c r="F2163">
        <v>24</v>
      </c>
      <c r="G2163">
        <v>7.01</v>
      </c>
      <c r="H2163">
        <v>39.446667150000003</v>
      </c>
      <c r="I2163">
        <v>95</v>
      </c>
      <c r="J2163">
        <v>129</v>
      </c>
      <c r="K2163">
        <v>15.4</v>
      </c>
      <c r="L2163">
        <v>38</v>
      </c>
      <c r="M2163">
        <v>95</v>
      </c>
      <c r="N2163">
        <v>6.83</v>
      </c>
      <c r="O2163">
        <v>95</v>
      </c>
      <c r="P2163">
        <v>7.1</v>
      </c>
      <c r="Q2163">
        <v>287.93187699999999</v>
      </c>
      <c r="R2163">
        <v>8991735</v>
      </c>
      <c r="S2163">
        <v>6.8</v>
      </c>
      <c r="T2163">
        <v>7</v>
      </c>
      <c r="U2163">
        <v>0.38800000000000001</v>
      </c>
      <c r="V2163">
        <v>8.8000000000000007</v>
      </c>
      <c r="W2163" t="e">
        <f ca="1">Data_Completeness(LifeExpectancyData[[#This Row],[Life expectancy]:[Schooling]])</f>
        <v>#NAME?</v>
      </c>
    </row>
    <row r="2164" spans="1:23" x14ac:dyDescent="0.25">
      <c r="A2164" t="s">
        <v>785</v>
      </c>
      <c r="B2164">
        <v>2004</v>
      </c>
      <c r="C2164" t="s">
        <v>643</v>
      </c>
      <c r="D2164">
        <v>53.4</v>
      </c>
      <c r="E2164">
        <v>397</v>
      </c>
      <c r="F2164">
        <v>26</v>
      </c>
      <c r="G2164">
        <v>6.75</v>
      </c>
      <c r="H2164">
        <v>31.93566186</v>
      </c>
      <c r="I2164">
        <v>89</v>
      </c>
      <c r="J2164">
        <v>386</v>
      </c>
      <c r="K2164">
        <v>14.9</v>
      </c>
      <c r="L2164">
        <v>42</v>
      </c>
      <c r="M2164">
        <v>89</v>
      </c>
      <c r="N2164">
        <v>6.24</v>
      </c>
      <c r="O2164">
        <v>89</v>
      </c>
      <c r="P2164">
        <v>7.7</v>
      </c>
      <c r="Q2164">
        <v>236.9114381</v>
      </c>
      <c r="R2164">
        <v>8818438</v>
      </c>
      <c r="S2164">
        <v>6.9</v>
      </c>
      <c r="T2164">
        <v>7.1</v>
      </c>
      <c r="U2164">
        <v>0.371</v>
      </c>
      <c r="V2164">
        <v>8.1999999999999993</v>
      </c>
      <c r="W2164" t="e">
        <f ca="1">Data_Completeness(LifeExpectancyData[[#This Row],[Life expectancy]:[Schooling]])</f>
        <v>#NAME?</v>
      </c>
    </row>
    <row r="2165" spans="1:23" x14ac:dyDescent="0.25">
      <c r="A2165" t="s">
        <v>785</v>
      </c>
      <c r="B2165">
        <v>2003</v>
      </c>
      <c r="C2165" t="s">
        <v>643</v>
      </c>
      <c r="D2165">
        <v>52</v>
      </c>
      <c r="E2165">
        <v>48</v>
      </c>
      <c r="F2165">
        <v>29</v>
      </c>
      <c r="G2165">
        <v>6.66</v>
      </c>
      <c r="H2165">
        <v>33.302861229999998</v>
      </c>
      <c r="I2165">
        <v>96</v>
      </c>
      <c r="J2165">
        <v>1064</v>
      </c>
      <c r="K2165">
        <v>14.5</v>
      </c>
      <c r="L2165">
        <v>46</v>
      </c>
      <c r="M2165">
        <v>96</v>
      </c>
      <c r="N2165">
        <v>6.34</v>
      </c>
      <c r="O2165">
        <v>96</v>
      </c>
      <c r="P2165">
        <v>8.1</v>
      </c>
      <c r="Q2165">
        <v>212.66194909999999</v>
      </c>
      <c r="R2165">
        <v>868346</v>
      </c>
      <c r="S2165">
        <v>7</v>
      </c>
      <c r="T2165">
        <v>7.3</v>
      </c>
      <c r="U2165">
        <v>0.35899999999999999</v>
      </c>
      <c r="V2165">
        <v>7.6</v>
      </c>
      <c r="W2165" t="e">
        <f ca="1">Data_Completeness(LifeExpectancyData[[#This Row],[Life expectancy]:[Schooling]])</f>
        <v>#NAME?</v>
      </c>
    </row>
    <row r="2166" spans="1:23" x14ac:dyDescent="0.25">
      <c r="A2166" t="s">
        <v>785</v>
      </c>
      <c r="B2166">
        <v>2002</v>
      </c>
      <c r="C2166" t="s">
        <v>643</v>
      </c>
      <c r="D2166">
        <v>57</v>
      </c>
      <c r="E2166">
        <v>415</v>
      </c>
      <c r="F2166">
        <v>31</v>
      </c>
      <c r="G2166">
        <v>7.82</v>
      </c>
      <c r="H2166">
        <v>1.9659778000000001</v>
      </c>
      <c r="I2166">
        <v>88</v>
      </c>
      <c r="J2166">
        <v>2738</v>
      </c>
      <c r="K2166">
        <v>14.1</v>
      </c>
      <c r="L2166">
        <v>50</v>
      </c>
      <c r="M2166">
        <v>85</v>
      </c>
      <c r="N2166">
        <v>4.18</v>
      </c>
      <c r="O2166">
        <v>88</v>
      </c>
      <c r="P2166">
        <v>8</v>
      </c>
      <c r="Q2166">
        <v>196.59778</v>
      </c>
      <c r="R2166">
        <v>853625</v>
      </c>
      <c r="S2166">
        <v>7.2</v>
      </c>
      <c r="T2166">
        <v>7.4</v>
      </c>
      <c r="U2166">
        <v>0.34300000000000003</v>
      </c>
      <c r="V2166">
        <v>7.2</v>
      </c>
      <c r="W2166" t="e">
        <f ca="1">Data_Completeness(LifeExpectancyData[[#This Row],[Life expectancy]:[Schooling]])</f>
        <v>#NAME?</v>
      </c>
    </row>
    <row r="2167" spans="1:23" x14ac:dyDescent="0.25">
      <c r="A2167" t="s">
        <v>785</v>
      </c>
      <c r="B2167">
        <v>2001</v>
      </c>
      <c r="C2167" t="s">
        <v>643</v>
      </c>
      <c r="D2167">
        <v>48.6</v>
      </c>
      <c r="E2167">
        <v>438</v>
      </c>
      <c r="F2167">
        <v>33</v>
      </c>
      <c r="G2167">
        <v>5.72</v>
      </c>
      <c r="H2167">
        <v>0.388253772</v>
      </c>
      <c r="J2167">
        <v>896</v>
      </c>
      <c r="K2167">
        <v>13.7</v>
      </c>
      <c r="L2167">
        <v>54</v>
      </c>
      <c r="M2167">
        <v>76</v>
      </c>
      <c r="N2167">
        <v>4.38</v>
      </c>
      <c r="O2167">
        <v>77</v>
      </c>
      <c r="P2167">
        <v>8.1</v>
      </c>
      <c r="Q2167">
        <v>21.569654</v>
      </c>
      <c r="R2167">
        <v>832946</v>
      </c>
      <c r="S2167">
        <v>7.4</v>
      </c>
      <c r="T2167">
        <v>7.5</v>
      </c>
      <c r="U2167">
        <v>0.33200000000000002</v>
      </c>
      <c r="V2167">
        <v>7.1</v>
      </c>
      <c r="W2167" t="e">
        <f ca="1">Data_Completeness(LifeExpectancyData[[#This Row],[Life expectancy]:[Schooling]])</f>
        <v>#NAME?</v>
      </c>
    </row>
    <row r="2168" spans="1:23" x14ac:dyDescent="0.25">
      <c r="A2168" t="s">
        <v>785</v>
      </c>
      <c r="B2168">
        <v>2000</v>
      </c>
      <c r="C2168" t="s">
        <v>643</v>
      </c>
      <c r="D2168">
        <v>48.3</v>
      </c>
      <c r="E2168">
        <v>426</v>
      </c>
      <c r="F2168">
        <v>34</v>
      </c>
      <c r="G2168">
        <v>7.13</v>
      </c>
      <c r="H2168">
        <v>18.41791804</v>
      </c>
      <c r="J2168">
        <v>2095</v>
      </c>
      <c r="K2168">
        <v>13.2</v>
      </c>
      <c r="L2168">
        <v>57</v>
      </c>
      <c r="M2168">
        <v>9</v>
      </c>
      <c r="N2168">
        <v>4.22</v>
      </c>
      <c r="O2168">
        <v>9</v>
      </c>
      <c r="P2168">
        <v>8.5</v>
      </c>
      <c r="Q2168">
        <v>216.17274699999999</v>
      </c>
      <c r="R2168">
        <v>82573</v>
      </c>
      <c r="S2168">
        <v>7.6</v>
      </c>
      <c r="T2168">
        <v>7.7</v>
      </c>
      <c r="U2168">
        <v>0.318</v>
      </c>
      <c r="V2168">
        <v>6.6</v>
      </c>
      <c r="W2168" t="e">
        <f ca="1">Data_Completeness(LifeExpectancyData[[#This Row],[Life expectancy]:[Schooling]])</f>
        <v>#NAME?</v>
      </c>
    </row>
    <row r="2169" spans="1:23" x14ac:dyDescent="0.25">
      <c r="A2169" t="s">
        <v>786</v>
      </c>
      <c r="B2169">
        <v>2013</v>
      </c>
      <c r="C2169" t="s">
        <v>643</v>
      </c>
      <c r="F2169">
        <v>0</v>
      </c>
      <c r="G2169">
        <v>8.5399999999999991</v>
      </c>
      <c r="H2169">
        <v>0</v>
      </c>
      <c r="I2169">
        <v>97</v>
      </c>
      <c r="J2169">
        <v>0</v>
      </c>
      <c r="K2169">
        <v>5.2</v>
      </c>
      <c r="L2169">
        <v>0</v>
      </c>
      <c r="M2169">
        <v>96</v>
      </c>
      <c r="N2169">
        <v>6.14</v>
      </c>
      <c r="O2169">
        <v>96</v>
      </c>
      <c r="P2169">
        <v>0.1</v>
      </c>
      <c r="S2169">
        <v>3.7</v>
      </c>
      <c r="T2169">
        <v>3.6</v>
      </c>
      <c r="U2169">
        <v>0.749</v>
      </c>
      <c r="V2169">
        <v>13.4</v>
      </c>
      <c r="W2169" t="e">
        <f ca="1">Data_Completeness(LifeExpectancyData[[#This Row],[Life expectancy]:[Schooling]])</f>
        <v>#NAME?</v>
      </c>
    </row>
    <row r="2170" spans="1:23" x14ac:dyDescent="0.25">
      <c r="A2170" t="s">
        <v>787</v>
      </c>
      <c r="B2170">
        <v>2015</v>
      </c>
      <c r="C2170" t="s">
        <v>643</v>
      </c>
      <c r="D2170">
        <v>75.2</v>
      </c>
      <c r="E2170">
        <v>138</v>
      </c>
      <c r="F2170">
        <v>0</v>
      </c>
      <c r="H2170">
        <v>0</v>
      </c>
      <c r="I2170">
        <v>99</v>
      </c>
      <c r="J2170">
        <v>0</v>
      </c>
      <c r="K2170">
        <v>47.5</v>
      </c>
      <c r="L2170">
        <v>0</v>
      </c>
      <c r="M2170">
        <v>99</v>
      </c>
      <c r="O2170">
        <v>99</v>
      </c>
      <c r="P2170">
        <v>0.1</v>
      </c>
      <c r="S2170">
        <v>4.3</v>
      </c>
      <c r="T2170">
        <v>4.3</v>
      </c>
      <c r="U2170">
        <v>0.73499999999999999</v>
      </c>
      <c r="V2170">
        <v>13.1</v>
      </c>
      <c r="W2170" t="e">
        <f ca="1">Data_Completeness(LifeExpectancyData[[#This Row],[Life expectancy]:[Schooling]])</f>
        <v>#NAME?</v>
      </c>
    </row>
    <row r="2171" spans="1:23" x14ac:dyDescent="0.25">
      <c r="A2171" t="s">
        <v>787</v>
      </c>
      <c r="B2171">
        <v>2014</v>
      </c>
      <c r="C2171" t="s">
        <v>643</v>
      </c>
      <c r="D2171">
        <v>75</v>
      </c>
      <c r="E2171">
        <v>139</v>
      </c>
      <c r="F2171">
        <v>0</v>
      </c>
      <c r="G2171">
        <v>9.9700000000000006</v>
      </c>
      <c r="H2171">
        <v>0</v>
      </c>
      <c r="I2171">
        <v>99</v>
      </c>
      <c r="J2171">
        <v>0</v>
      </c>
      <c r="K2171">
        <v>46.7</v>
      </c>
      <c r="L2171">
        <v>0</v>
      </c>
      <c r="M2171">
        <v>99</v>
      </c>
      <c r="N2171">
        <v>6.72</v>
      </c>
      <c r="O2171">
        <v>99</v>
      </c>
      <c r="P2171">
        <v>0.1</v>
      </c>
      <c r="S2171">
        <v>4.3</v>
      </c>
      <c r="T2171">
        <v>4.3</v>
      </c>
      <c r="U2171">
        <v>0.72299999999999998</v>
      </c>
      <c r="V2171">
        <v>13.1</v>
      </c>
      <c r="W2171" t="e">
        <f ca="1">Data_Completeness(LifeExpectancyData[[#This Row],[Life expectancy]:[Schooling]])</f>
        <v>#NAME?</v>
      </c>
    </row>
    <row r="2172" spans="1:23" x14ac:dyDescent="0.25">
      <c r="A2172" t="s">
        <v>787</v>
      </c>
      <c r="B2172">
        <v>2013</v>
      </c>
      <c r="C2172" t="s">
        <v>643</v>
      </c>
      <c r="D2172">
        <v>74.8</v>
      </c>
      <c r="E2172">
        <v>141</v>
      </c>
      <c r="F2172">
        <v>0</v>
      </c>
      <c r="G2172">
        <v>9.73</v>
      </c>
      <c r="H2172">
        <v>0</v>
      </c>
      <c r="I2172">
        <v>99</v>
      </c>
      <c r="J2172">
        <v>0</v>
      </c>
      <c r="K2172">
        <v>45.9</v>
      </c>
      <c r="L2172">
        <v>0</v>
      </c>
      <c r="M2172">
        <v>99</v>
      </c>
      <c r="N2172">
        <v>7.85</v>
      </c>
      <c r="O2172">
        <v>99</v>
      </c>
      <c r="P2172">
        <v>0.1</v>
      </c>
      <c r="S2172">
        <v>4.3</v>
      </c>
      <c r="T2172">
        <v>4.3</v>
      </c>
      <c r="U2172">
        <v>0.73399999999999999</v>
      </c>
      <c r="V2172">
        <v>13.1</v>
      </c>
      <c r="W2172" t="e">
        <f ca="1">Data_Completeness(LifeExpectancyData[[#This Row],[Life expectancy]:[Schooling]])</f>
        <v>#NAME?</v>
      </c>
    </row>
    <row r="2173" spans="1:23" x14ac:dyDescent="0.25">
      <c r="A2173" t="s">
        <v>787</v>
      </c>
      <c r="B2173">
        <v>2012</v>
      </c>
      <c r="C2173" t="s">
        <v>643</v>
      </c>
      <c r="D2173">
        <v>74.7</v>
      </c>
      <c r="E2173">
        <v>142</v>
      </c>
      <c r="F2173">
        <v>0</v>
      </c>
      <c r="G2173">
        <v>9.99</v>
      </c>
      <c r="H2173">
        <v>0</v>
      </c>
      <c r="I2173">
        <v>98</v>
      </c>
      <c r="J2173">
        <v>0</v>
      </c>
      <c r="K2173">
        <v>45.2</v>
      </c>
      <c r="L2173">
        <v>0</v>
      </c>
      <c r="M2173">
        <v>98</v>
      </c>
      <c r="N2173">
        <v>8.35</v>
      </c>
      <c r="O2173">
        <v>98</v>
      </c>
      <c r="P2173">
        <v>0.1</v>
      </c>
      <c r="S2173">
        <v>4.3</v>
      </c>
      <c r="T2173">
        <v>4.3</v>
      </c>
      <c r="U2173">
        <v>0.73499999999999999</v>
      </c>
      <c r="V2173">
        <v>13</v>
      </c>
      <c r="W2173" t="e">
        <f ca="1">Data_Completeness(LifeExpectancyData[[#This Row],[Life expectancy]:[Schooling]])</f>
        <v>#NAME?</v>
      </c>
    </row>
    <row r="2174" spans="1:23" x14ac:dyDescent="0.25">
      <c r="A2174" t="s">
        <v>787</v>
      </c>
      <c r="B2174">
        <v>2011</v>
      </c>
      <c r="C2174" t="s">
        <v>643</v>
      </c>
      <c r="D2174">
        <v>74.599999999999994</v>
      </c>
      <c r="E2174">
        <v>143</v>
      </c>
      <c r="F2174">
        <v>0</v>
      </c>
      <c r="G2174">
        <v>10.43</v>
      </c>
      <c r="H2174">
        <v>0</v>
      </c>
      <c r="I2174">
        <v>99</v>
      </c>
      <c r="J2174">
        <v>0</v>
      </c>
      <c r="K2174">
        <v>44.5</v>
      </c>
      <c r="L2174">
        <v>0</v>
      </c>
      <c r="M2174">
        <v>99</v>
      </c>
      <c r="N2174">
        <v>7.58</v>
      </c>
      <c r="O2174">
        <v>99</v>
      </c>
      <c r="P2174">
        <v>0.1</v>
      </c>
      <c r="S2174">
        <v>4.3</v>
      </c>
      <c r="T2174">
        <v>4.3</v>
      </c>
      <c r="U2174">
        <v>0.73299999999999998</v>
      </c>
      <c r="V2174">
        <v>12.9</v>
      </c>
      <c r="W2174" t="e">
        <f ca="1">Data_Completeness(LifeExpectancyData[[#This Row],[Life expectancy]:[Schooling]])</f>
        <v>#NAME?</v>
      </c>
    </row>
    <row r="2175" spans="1:23" x14ac:dyDescent="0.25">
      <c r="A2175" t="s">
        <v>787</v>
      </c>
      <c r="B2175">
        <v>2010</v>
      </c>
      <c r="C2175" t="s">
        <v>643</v>
      </c>
      <c r="D2175">
        <v>74.2</v>
      </c>
      <c r="E2175">
        <v>147</v>
      </c>
      <c r="F2175">
        <v>0</v>
      </c>
      <c r="G2175">
        <v>10.87</v>
      </c>
      <c r="H2175">
        <v>0</v>
      </c>
      <c r="I2175">
        <v>97</v>
      </c>
      <c r="J2175">
        <v>0</v>
      </c>
      <c r="K2175">
        <v>43.8</v>
      </c>
      <c r="L2175">
        <v>0</v>
      </c>
      <c r="M2175">
        <v>97</v>
      </c>
      <c r="N2175">
        <v>8.1</v>
      </c>
      <c r="O2175">
        <v>97</v>
      </c>
      <c r="P2175">
        <v>0.1</v>
      </c>
      <c r="S2175">
        <v>4.3</v>
      </c>
      <c r="T2175">
        <v>4.3</v>
      </c>
      <c r="U2175">
        <v>0.72399999999999998</v>
      </c>
      <c r="V2175">
        <v>12.8</v>
      </c>
      <c r="W2175" t="e">
        <f ca="1">Data_Completeness(LifeExpectancyData[[#This Row],[Life expectancy]:[Schooling]])</f>
        <v>#NAME?</v>
      </c>
    </row>
    <row r="2176" spans="1:23" x14ac:dyDescent="0.25">
      <c r="A2176" t="s">
        <v>787</v>
      </c>
      <c r="B2176">
        <v>2009</v>
      </c>
      <c r="C2176" t="s">
        <v>643</v>
      </c>
      <c r="D2176">
        <v>74.3</v>
      </c>
      <c r="E2176">
        <v>147</v>
      </c>
      <c r="F2176">
        <v>0</v>
      </c>
      <c r="G2176">
        <v>11.09</v>
      </c>
      <c r="H2176">
        <v>0</v>
      </c>
      <c r="I2176">
        <v>95</v>
      </c>
      <c r="J2176">
        <v>0</v>
      </c>
      <c r="K2176">
        <v>43</v>
      </c>
      <c r="L2176">
        <v>0</v>
      </c>
      <c r="M2176">
        <v>95</v>
      </c>
      <c r="N2176">
        <v>8.1199999999999992</v>
      </c>
      <c r="O2176">
        <v>95</v>
      </c>
      <c r="P2176">
        <v>0.1</v>
      </c>
      <c r="S2176">
        <v>4.3</v>
      </c>
      <c r="T2176">
        <v>4.4000000000000004</v>
      </c>
      <c r="U2176">
        <v>0.71699999999999997</v>
      </c>
      <c r="V2176">
        <v>12.7</v>
      </c>
      <c r="W2176" t="e">
        <f ca="1">Data_Completeness(LifeExpectancyData[[#This Row],[Life expectancy]:[Schooling]])</f>
        <v>#NAME?</v>
      </c>
    </row>
    <row r="2177" spans="1:23" x14ac:dyDescent="0.25">
      <c r="A2177" t="s">
        <v>787</v>
      </c>
      <c r="B2177">
        <v>2008</v>
      </c>
      <c r="C2177" t="s">
        <v>643</v>
      </c>
      <c r="D2177">
        <v>74.099999999999994</v>
      </c>
      <c r="E2177">
        <v>149</v>
      </c>
      <c r="F2177">
        <v>0</v>
      </c>
      <c r="G2177">
        <v>12.09</v>
      </c>
      <c r="H2177">
        <v>0</v>
      </c>
      <c r="I2177">
        <v>96</v>
      </c>
      <c r="J2177">
        <v>0</v>
      </c>
      <c r="K2177">
        <v>42.2</v>
      </c>
      <c r="L2177">
        <v>0</v>
      </c>
      <c r="M2177">
        <v>96</v>
      </c>
      <c r="N2177">
        <v>7.43</v>
      </c>
      <c r="O2177">
        <v>96</v>
      </c>
      <c r="P2177">
        <v>0.1</v>
      </c>
      <c r="S2177">
        <v>4.3</v>
      </c>
      <c r="T2177">
        <v>4.4000000000000004</v>
      </c>
      <c r="U2177">
        <v>0.71</v>
      </c>
      <c r="V2177">
        <v>12.6</v>
      </c>
      <c r="W2177" t="e">
        <f ca="1">Data_Completeness(LifeExpectancyData[[#This Row],[Life expectancy]:[Schooling]])</f>
        <v>#NAME?</v>
      </c>
    </row>
    <row r="2178" spans="1:23" x14ac:dyDescent="0.25">
      <c r="A2178" t="s">
        <v>787</v>
      </c>
      <c r="B2178">
        <v>2007</v>
      </c>
      <c r="C2178" t="s">
        <v>643</v>
      </c>
      <c r="D2178">
        <v>73.900000000000006</v>
      </c>
      <c r="E2178">
        <v>151</v>
      </c>
      <c r="F2178">
        <v>0</v>
      </c>
      <c r="G2178">
        <v>12.68</v>
      </c>
      <c r="H2178">
        <v>0</v>
      </c>
      <c r="I2178">
        <v>99</v>
      </c>
      <c r="J2178">
        <v>0</v>
      </c>
      <c r="K2178">
        <v>41.3</v>
      </c>
      <c r="L2178">
        <v>0</v>
      </c>
      <c r="M2178">
        <v>99</v>
      </c>
      <c r="N2178">
        <v>6.81</v>
      </c>
      <c r="O2178">
        <v>99</v>
      </c>
      <c r="P2178">
        <v>0.1</v>
      </c>
      <c r="S2178">
        <v>4.3</v>
      </c>
      <c r="T2178">
        <v>4.4000000000000004</v>
      </c>
      <c r="U2178">
        <v>0.70699999999999996</v>
      </c>
      <c r="V2178">
        <v>12.8</v>
      </c>
      <c r="W2178" t="e">
        <f ca="1">Data_Completeness(LifeExpectancyData[[#This Row],[Life expectancy]:[Schooling]])</f>
        <v>#NAME?</v>
      </c>
    </row>
    <row r="2179" spans="1:23" x14ac:dyDescent="0.25">
      <c r="A2179" t="s">
        <v>787</v>
      </c>
      <c r="B2179">
        <v>2006</v>
      </c>
      <c r="C2179" t="s">
        <v>643</v>
      </c>
      <c r="D2179">
        <v>73.5</v>
      </c>
      <c r="E2179">
        <v>155</v>
      </c>
      <c r="F2179">
        <v>0</v>
      </c>
      <c r="G2179">
        <v>13.45</v>
      </c>
      <c r="H2179">
        <v>0</v>
      </c>
      <c r="I2179">
        <v>85</v>
      </c>
      <c r="J2179">
        <v>0</v>
      </c>
      <c r="K2179">
        <v>4.4000000000000004</v>
      </c>
      <c r="L2179">
        <v>0</v>
      </c>
      <c r="M2179">
        <v>85</v>
      </c>
      <c r="N2179">
        <v>6.37</v>
      </c>
      <c r="O2179">
        <v>85</v>
      </c>
      <c r="P2179">
        <v>0.1</v>
      </c>
      <c r="S2179">
        <v>4.3</v>
      </c>
      <c r="T2179">
        <v>4.4000000000000004</v>
      </c>
      <c r="U2179">
        <v>0.69399999999999995</v>
      </c>
      <c r="V2179">
        <v>12.4</v>
      </c>
      <c r="W2179" t="e">
        <f ca="1">Data_Completeness(LifeExpectancyData[[#This Row],[Life expectancy]:[Schooling]])</f>
        <v>#NAME?</v>
      </c>
    </row>
    <row r="2180" spans="1:23" x14ac:dyDescent="0.25">
      <c r="A2180" t="s">
        <v>787</v>
      </c>
      <c r="B2180">
        <v>2005</v>
      </c>
      <c r="C2180" t="s">
        <v>643</v>
      </c>
      <c r="D2180">
        <v>73.099999999999994</v>
      </c>
      <c r="E2180">
        <v>16</v>
      </c>
      <c r="F2180">
        <v>0</v>
      </c>
      <c r="G2180">
        <v>12.32</v>
      </c>
      <c r="H2180">
        <v>0</v>
      </c>
      <c r="I2180">
        <v>95</v>
      </c>
      <c r="J2180">
        <v>0</v>
      </c>
      <c r="K2180">
        <v>39.6</v>
      </c>
      <c r="L2180">
        <v>0</v>
      </c>
      <c r="M2180">
        <v>95</v>
      </c>
      <c r="N2180">
        <v>6.25</v>
      </c>
      <c r="O2180">
        <v>95</v>
      </c>
      <c r="P2180">
        <v>0.2</v>
      </c>
      <c r="S2180">
        <v>4.4000000000000004</v>
      </c>
      <c r="T2180">
        <v>4.4000000000000004</v>
      </c>
      <c r="U2180">
        <v>0.68899999999999995</v>
      </c>
      <c r="V2180">
        <v>12.2</v>
      </c>
      <c r="W2180" t="e">
        <f ca="1">Data_Completeness(LifeExpectancyData[[#This Row],[Life expectancy]:[Schooling]])</f>
        <v>#NAME?</v>
      </c>
    </row>
    <row r="2181" spans="1:23" x14ac:dyDescent="0.25">
      <c r="A2181" t="s">
        <v>787</v>
      </c>
      <c r="B2181">
        <v>2004</v>
      </c>
      <c r="C2181" t="s">
        <v>643</v>
      </c>
      <c r="D2181">
        <v>72.599999999999994</v>
      </c>
      <c r="E2181">
        <v>166</v>
      </c>
      <c r="F2181">
        <v>0</v>
      </c>
      <c r="G2181">
        <v>11.93</v>
      </c>
      <c r="H2181">
        <v>0</v>
      </c>
      <c r="I2181">
        <v>91</v>
      </c>
      <c r="J2181">
        <v>0</v>
      </c>
      <c r="K2181">
        <v>39</v>
      </c>
      <c r="L2181">
        <v>0</v>
      </c>
      <c r="M2181">
        <v>91</v>
      </c>
      <c r="N2181">
        <v>6.2</v>
      </c>
      <c r="O2181">
        <v>91</v>
      </c>
      <c r="P2181">
        <v>0.2</v>
      </c>
      <c r="S2181">
        <v>4.4000000000000004</v>
      </c>
      <c r="T2181">
        <v>4.4000000000000004</v>
      </c>
      <c r="U2181">
        <v>0.68600000000000005</v>
      </c>
      <c r="V2181">
        <v>12.3</v>
      </c>
      <c r="W2181" t="e">
        <f ca="1">Data_Completeness(LifeExpectancyData[[#This Row],[Life expectancy]:[Schooling]])</f>
        <v>#NAME?</v>
      </c>
    </row>
    <row r="2182" spans="1:23" x14ac:dyDescent="0.25">
      <c r="A2182" t="s">
        <v>787</v>
      </c>
      <c r="B2182">
        <v>2003</v>
      </c>
      <c r="C2182" t="s">
        <v>643</v>
      </c>
      <c r="D2182">
        <v>72.2</v>
      </c>
      <c r="E2182">
        <v>171</v>
      </c>
      <c r="F2182">
        <v>0</v>
      </c>
      <c r="G2182">
        <v>12.55</v>
      </c>
      <c r="H2182">
        <v>0</v>
      </c>
      <c r="I2182">
        <v>84</v>
      </c>
      <c r="J2182">
        <v>0</v>
      </c>
      <c r="K2182">
        <v>38.4</v>
      </c>
      <c r="L2182">
        <v>0</v>
      </c>
      <c r="M2182">
        <v>91</v>
      </c>
      <c r="N2182">
        <v>6.1</v>
      </c>
      <c r="O2182">
        <v>9</v>
      </c>
      <c r="P2182">
        <v>0.2</v>
      </c>
      <c r="S2182">
        <v>4.4000000000000004</v>
      </c>
      <c r="T2182">
        <v>4.4000000000000004</v>
      </c>
      <c r="U2182">
        <v>0.68400000000000005</v>
      </c>
      <c r="V2182">
        <v>12.4</v>
      </c>
      <c r="W2182" t="e">
        <f ca="1">Data_Completeness(LifeExpectancyData[[#This Row],[Life expectancy]:[Schooling]])</f>
        <v>#NAME?</v>
      </c>
    </row>
    <row r="2183" spans="1:23" x14ac:dyDescent="0.25">
      <c r="A2183" t="s">
        <v>787</v>
      </c>
      <c r="B2183">
        <v>2002</v>
      </c>
      <c r="C2183" t="s">
        <v>643</v>
      </c>
      <c r="D2183">
        <v>72</v>
      </c>
      <c r="E2183">
        <v>174</v>
      </c>
      <c r="F2183">
        <v>0</v>
      </c>
      <c r="G2183">
        <v>11.85</v>
      </c>
      <c r="H2183">
        <v>0</v>
      </c>
      <c r="I2183">
        <v>14</v>
      </c>
      <c r="J2183">
        <v>0</v>
      </c>
      <c r="K2183">
        <v>37.9</v>
      </c>
      <c r="L2183">
        <v>0</v>
      </c>
      <c r="M2183">
        <v>9</v>
      </c>
      <c r="N2183">
        <v>6.33</v>
      </c>
      <c r="O2183">
        <v>74</v>
      </c>
      <c r="P2183">
        <v>0.1</v>
      </c>
      <c r="S2183">
        <v>4.4000000000000004</v>
      </c>
      <c r="T2183">
        <v>4.5</v>
      </c>
      <c r="U2183">
        <v>0.68100000000000005</v>
      </c>
      <c r="V2183">
        <v>12.5</v>
      </c>
      <c r="W2183" t="e">
        <f ca="1">Data_Completeness(LifeExpectancyData[[#This Row],[Life expectancy]:[Schooling]])</f>
        <v>#NAME?</v>
      </c>
    </row>
    <row r="2184" spans="1:23" x14ac:dyDescent="0.25">
      <c r="A2184" t="s">
        <v>787</v>
      </c>
      <c r="B2184">
        <v>2001</v>
      </c>
      <c r="C2184" t="s">
        <v>643</v>
      </c>
      <c r="D2184">
        <v>71.8</v>
      </c>
      <c r="E2184">
        <v>178</v>
      </c>
      <c r="F2184">
        <v>0</v>
      </c>
      <c r="G2184">
        <v>12.03</v>
      </c>
      <c r="H2184">
        <v>0</v>
      </c>
      <c r="J2184">
        <v>0</v>
      </c>
      <c r="K2184">
        <v>37.299999999999997</v>
      </c>
      <c r="L2184">
        <v>0</v>
      </c>
      <c r="M2184">
        <v>99</v>
      </c>
      <c r="N2184">
        <v>6.1</v>
      </c>
      <c r="O2184">
        <v>99</v>
      </c>
      <c r="P2184">
        <v>0.3</v>
      </c>
      <c r="S2184">
        <v>4.5</v>
      </c>
      <c r="T2184">
        <v>4.5</v>
      </c>
      <c r="U2184">
        <v>0.68400000000000005</v>
      </c>
      <c r="V2184">
        <v>12.6</v>
      </c>
      <c r="W2184" t="e">
        <f ca="1">Data_Completeness(LifeExpectancyData[[#This Row],[Life expectancy]:[Schooling]])</f>
        <v>#NAME?</v>
      </c>
    </row>
    <row r="2185" spans="1:23" x14ac:dyDescent="0.25">
      <c r="A2185" t="s">
        <v>787</v>
      </c>
      <c r="B2185">
        <v>2000</v>
      </c>
      <c r="C2185" t="s">
        <v>643</v>
      </c>
      <c r="D2185">
        <v>71.599999999999994</v>
      </c>
      <c r="E2185">
        <v>183</v>
      </c>
      <c r="F2185">
        <v>0</v>
      </c>
      <c r="G2185">
        <v>11.69</v>
      </c>
      <c r="H2185">
        <v>0</v>
      </c>
      <c r="J2185">
        <v>0</v>
      </c>
      <c r="K2185">
        <v>36.799999999999997</v>
      </c>
      <c r="L2185">
        <v>0</v>
      </c>
      <c r="M2185">
        <v>7</v>
      </c>
      <c r="N2185">
        <v>5.53</v>
      </c>
      <c r="O2185">
        <v>7</v>
      </c>
      <c r="P2185">
        <v>0.4</v>
      </c>
      <c r="S2185">
        <v>4.5</v>
      </c>
      <c r="T2185">
        <v>4.5</v>
      </c>
      <c r="U2185">
        <v>0</v>
      </c>
      <c r="V2185">
        <v>12.8</v>
      </c>
      <c r="W2185" t="e">
        <f ca="1">Data_Completeness(LifeExpectancyData[[#This Row],[Life expectancy]:[Schooling]])</f>
        <v>#NAME?</v>
      </c>
    </row>
    <row r="2186" spans="1:23" x14ac:dyDescent="0.25">
      <c r="A2186" t="s">
        <v>788</v>
      </c>
      <c r="B2186">
        <v>2015</v>
      </c>
      <c r="C2186" t="s">
        <v>643</v>
      </c>
      <c r="D2186">
        <v>73.2</v>
      </c>
      <c r="E2186">
        <v>156</v>
      </c>
      <c r="F2186">
        <v>0</v>
      </c>
      <c r="H2186">
        <v>0</v>
      </c>
      <c r="I2186">
        <v>98</v>
      </c>
      <c r="J2186">
        <v>0</v>
      </c>
      <c r="K2186">
        <v>54.1</v>
      </c>
      <c r="L2186">
        <v>0</v>
      </c>
      <c r="M2186">
        <v>97</v>
      </c>
      <c r="O2186">
        <v>98</v>
      </c>
      <c r="P2186">
        <v>0.1</v>
      </c>
      <c r="S2186">
        <v>3.5</v>
      </c>
      <c r="T2186">
        <v>3.4</v>
      </c>
      <c r="U2186">
        <v>0.72</v>
      </c>
      <c r="V2186">
        <v>13.3</v>
      </c>
      <c r="W2186" t="e">
        <f ca="1">Data_Completeness(LifeExpectancyData[[#This Row],[Life expectancy]:[Schooling]])</f>
        <v>#NAME?</v>
      </c>
    </row>
    <row r="2187" spans="1:23" x14ac:dyDescent="0.25">
      <c r="A2187" t="s">
        <v>788</v>
      </c>
      <c r="B2187">
        <v>2014</v>
      </c>
      <c r="C2187" t="s">
        <v>643</v>
      </c>
      <c r="D2187">
        <v>73.099999999999994</v>
      </c>
      <c r="E2187">
        <v>157</v>
      </c>
      <c r="F2187">
        <v>0</v>
      </c>
      <c r="G2187">
        <v>7.01</v>
      </c>
      <c r="H2187">
        <v>0</v>
      </c>
      <c r="I2187">
        <v>98</v>
      </c>
      <c r="J2187">
        <v>0</v>
      </c>
      <c r="K2187">
        <v>53.1</v>
      </c>
      <c r="L2187">
        <v>0</v>
      </c>
      <c r="M2187">
        <v>97</v>
      </c>
      <c r="N2187">
        <v>8.6300000000000008</v>
      </c>
      <c r="O2187">
        <v>98</v>
      </c>
      <c r="P2187">
        <v>0.1</v>
      </c>
      <c r="S2187">
        <v>3.5</v>
      </c>
      <c r="T2187">
        <v>3.4</v>
      </c>
      <c r="U2187">
        <v>0.72</v>
      </c>
      <c r="V2187">
        <v>13.3</v>
      </c>
      <c r="W2187" t="e">
        <f ca="1">Data_Completeness(LifeExpectancyData[[#This Row],[Life expectancy]:[Schooling]])</f>
        <v>#NAME?</v>
      </c>
    </row>
    <row r="2188" spans="1:23" x14ac:dyDescent="0.25">
      <c r="A2188" t="s">
        <v>788</v>
      </c>
      <c r="B2188">
        <v>2013</v>
      </c>
      <c r="C2188" t="s">
        <v>643</v>
      </c>
      <c r="D2188">
        <v>72.7</v>
      </c>
      <c r="E2188">
        <v>161</v>
      </c>
      <c r="F2188">
        <v>0</v>
      </c>
      <c r="G2188">
        <v>7.07</v>
      </c>
      <c r="H2188">
        <v>0</v>
      </c>
      <c r="I2188">
        <v>97</v>
      </c>
      <c r="J2188">
        <v>0</v>
      </c>
      <c r="K2188">
        <v>52.2</v>
      </c>
      <c r="L2188">
        <v>0</v>
      </c>
      <c r="M2188">
        <v>97</v>
      </c>
      <c r="N2188">
        <v>5.21</v>
      </c>
      <c r="O2188">
        <v>97</v>
      </c>
      <c r="P2188">
        <v>0.1</v>
      </c>
      <c r="S2188">
        <v>3.5</v>
      </c>
      <c r="T2188">
        <v>3.4</v>
      </c>
      <c r="U2188">
        <v>0.71699999999999997</v>
      </c>
      <c r="V2188">
        <v>13.3</v>
      </c>
      <c r="W2188" t="e">
        <f ca="1">Data_Completeness(LifeExpectancyData[[#This Row],[Life expectancy]:[Schooling]])</f>
        <v>#NAME?</v>
      </c>
    </row>
    <row r="2189" spans="1:23" x14ac:dyDescent="0.25">
      <c r="A2189" t="s">
        <v>788</v>
      </c>
      <c r="B2189">
        <v>2012</v>
      </c>
      <c r="C2189" t="s">
        <v>643</v>
      </c>
      <c r="D2189">
        <v>72.8</v>
      </c>
      <c r="E2189">
        <v>159</v>
      </c>
      <c r="F2189">
        <v>0</v>
      </c>
      <c r="G2189">
        <v>6.93</v>
      </c>
      <c r="H2189">
        <v>0</v>
      </c>
      <c r="I2189">
        <v>96</v>
      </c>
      <c r="J2189">
        <v>0</v>
      </c>
      <c r="K2189">
        <v>51.2</v>
      </c>
      <c r="L2189">
        <v>0</v>
      </c>
      <c r="M2189">
        <v>96</v>
      </c>
      <c r="N2189">
        <v>8.48</v>
      </c>
      <c r="O2189">
        <v>96</v>
      </c>
      <c r="P2189">
        <v>0.1</v>
      </c>
      <c r="S2189">
        <v>3.5</v>
      </c>
      <c r="T2189">
        <v>3.5</v>
      </c>
      <c r="U2189">
        <v>0.71299999999999997</v>
      </c>
      <c r="V2189">
        <v>13.3</v>
      </c>
      <c r="W2189" t="e">
        <f ca="1">Data_Completeness(LifeExpectancyData[[#This Row],[Life expectancy]:[Schooling]])</f>
        <v>#NAME?</v>
      </c>
    </row>
    <row r="2190" spans="1:23" x14ac:dyDescent="0.25">
      <c r="A2190" t="s">
        <v>788</v>
      </c>
      <c r="B2190">
        <v>2011</v>
      </c>
      <c r="C2190" t="s">
        <v>643</v>
      </c>
      <c r="D2190">
        <v>72.7</v>
      </c>
      <c r="E2190">
        <v>16</v>
      </c>
      <c r="F2190">
        <v>0</v>
      </c>
      <c r="G2190">
        <v>7.02</v>
      </c>
      <c r="H2190">
        <v>0</v>
      </c>
      <c r="I2190">
        <v>96</v>
      </c>
      <c r="J2190">
        <v>0</v>
      </c>
      <c r="K2190">
        <v>5.3</v>
      </c>
      <c r="L2190">
        <v>0</v>
      </c>
      <c r="M2190">
        <v>96</v>
      </c>
      <c r="N2190">
        <v>4.99</v>
      </c>
      <c r="O2190">
        <v>96</v>
      </c>
      <c r="P2190">
        <v>0.1</v>
      </c>
      <c r="S2190">
        <v>3.5</v>
      </c>
      <c r="T2190">
        <v>3.5</v>
      </c>
      <c r="U2190">
        <v>0.71199999999999997</v>
      </c>
      <c r="V2190">
        <v>13.3</v>
      </c>
      <c r="W2190" t="e">
        <f ca="1">Data_Completeness(LifeExpectancyData[[#This Row],[Life expectancy]:[Schooling]])</f>
        <v>#NAME?</v>
      </c>
    </row>
    <row r="2191" spans="1:23" x14ac:dyDescent="0.25">
      <c r="A2191" t="s">
        <v>788</v>
      </c>
      <c r="B2191">
        <v>2010</v>
      </c>
      <c r="C2191" t="s">
        <v>643</v>
      </c>
      <c r="D2191">
        <v>72.5</v>
      </c>
      <c r="E2191">
        <v>162</v>
      </c>
      <c r="F2191">
        <v>0</v>
      </c>
      <c r="G2191">
        <v>7</v>
      </c>
      <c r="H2191">
        <v>0</v>
      </c>
      <c r="I2191">
        <v>99</v>
      </c>
      <c r="J2191">
        <v>0</v>
      </c>
      <c r="K2191">
        <v>49.3</v>
      </c>
      <c r="L2191">
        <v>0</v>
      </c>
      <c r="M2191">
        <v>99</v>
      </c>
      <c r="N2191">
        <v>4.71</v>
      </c>
      <c r="O2191">
        <v>99</v>
      </c>
      <c r="P2191">
        <v>0.1</v>
      </c>
      <c r="S2191">
        <v>3.5</v>
      </c>
      <c r="T2191">
        <v>3.5</v>
      </c>
      <c r="U2191">
        <v>0.71099999999999997</v>
      </c>
      <c r="V2191">
        <v>13.3</v>
      </c>
      <c r="W2191" t="e">
        <f ca="1">Data_Completeness(LifeExpectancyData[[#This Row],[Life expectancy]:[Schooling]])</f>
        <v>#NAME?</v>
      </c>
    </row>
    <row r="2192" spans="1:23" x14ac:dyDescent="0.25">
      <c r="A2192" t="s">
        <v>788</v>
      </c>
      <c r="B2192">
        <v>2009</v>
      </c>
      <c r="C2192" t="s">
        <v>643</v>
      </c>
      <c r="D2192">
        <v>72.3</v>
      </c>
      <c r="E2192">
        <v>165</v>
      </c>
      <c r="F2192">
        <v>0</v>
      </c>
      <c r="G2192">
        <v>6.85</v>
      </c>
      <c r="H2192">
        <v>0</v>
      </c>
      <c r="I2192">
        <v>99</v>
      </c>
      <c r="J2192">
        <v>0</v>
      </c>
      <c r="K2192">
        <v>48.4</v>
      </c>
      <c r="L2192">
        <v>0</v>
      </c>
      <c r="M2192">
        <v>99</v>
      </c>
      <c r="N2192">
        <v>5.13</v>
      </c>
      <c r="O2192">
        <v>99</v>
      </c>
      <c r="P2192">
        <v>0.2</v>
      </c>
      <c r="S2192">
        <v>3.6</v>
      </c>
      <c r="T2192">
        <v>3.5</v>
      </c>
      <c r="U2192">
        <v>0.70899999999999996</v>
      </c>
      <c r="V2192">
        <v>13.3</v>
      </c>
      <c r="W2192" t="e">
        <f ca="1">Data_Completeness(LifeExpectancyData[[#This Row],[Life expectancy]:[Schooling]])</f>
        <v>#NAME?</v>
      </c>
    </row>
    <row r="2193" spans="1:23" x14ac:dyDescent="0.25">
      <c r="A2193" t="s">
        <v>788</v>
      </c>
      <c r="B2193">
        <v>2008</v>
      </c>
      <c r="C2193" t="s">
        <v>643</v>
      </c>
      <c r="D2193">
        <v>72.099999999999994</v>
      </c>
      <c r="E2193">
        <v>167</v>
      </c>
      <c r="F2193">
        <v>0</v>
      </c>
      <c r="G2193">
        <v>6.92</v>
      </c>
      <c r="H2193">
        <v>0</v>
      </c>
      <c r="I2193">
        <v>99</v>
      </c>
      <c r="J2193">
        <v>0</v>
      </c>
      <c r="K2193">
        <v>47.5</v>
      </c>
      <c r="L2193">
        <v>0</v>
      </c>
      <c r="M2193">
        <v>99</v>
      </c>
      <c r="N2193">
        <v>4.7</v>
      </c>
      <c r="O2193">
        <v>99</v>
      </c>
      <c r="P2193">
        <v>0.3</v>
      </c>
      <c r="S2193">
        <v>3.6</v>
      </c>
      <c r="T2193">
        <v>3.6</v>
      </c>
      <c r="U2193">
        <v>0.70399999999999996</v>
      </c>
      <c r="V2193">
        <v>13.3</v>
      </c>
      <c r="W2193" t="e">
        <f ca="1">Data_Completeness(LifeExpectancyData[[#This Row],[Life expectancy]:[Schooling]])</f>
        <v>#NAME?</v>
      </c>
    </row>
    <row r="2194" spans="1:23" x14ac:dyDescent="0.25">
      <c r="A2194" t="s">
        <v>788</v>
      </c>
      <c r="B2194">
        <v>2007</v>
      </c>
      <c r="C2194" t="s">
        <v>643</v>
      </c>
      <c r="D2194">
        <v>71.900000000000006</v>
      </c>
      <c r="E2194">
        <v>17</v>
      </c>
      <c r="F2194">
        <v>0</v>
      </c>
      <c r="G2194">
        <v>5.89</v>
      </c>
      <c r="H2194">
        <v>0</v>
      </c>
      <c r="I2194">
        <v>99</v>
      </c>
      <c r="J2194">
        <v>0</v>
      </c>
      <c r="K2194">
        <v>46.6</v>
      </c>
      <c r="L2194">
        <v>0</v>
      </c>
      <c r="M2194">
        <v>99</v>
      </c>
      <c r="N2194">
        <v>3.92</v>
      </c>
      <c r="O2194">
        <v>99</v>
      </c>
      <c r="P2194">
        <v>0.3</v>
      </c>
      <c r="S2194">
        <v>3.6</v>
      </c>
      <c r="T2194">
        <v>3.6</v>
      </c>
      <c r="U2194">
        <v>0.70199999999999996</v>
      </c>
      <c r="V2194">
        <v>13.3</v>
      </c>
      <c r="W2194" t="e">
        <f ca="1">Data_Completeness(LifeExpectancyData[[#This Row],[Life expectancy]:[Schooling]])</f>
        <v>#NAME?</v>
      </c>
    </row>
    <row r="2195" spans="1:23" x14ac:dyDescent="0.25">
      <c r="A2195" t="s">
        <v>788</v>
      </c>
      <c r="B2195">
        <v>2006</v>
      </c>
      <c r="C2195" t="s">
        <v>643</v>
      </c>
      <c r="D2195">
        <v>71.7</v>
      </c>
      <c r="E2195">
        <v>173</v>
      </c>
      <c r="F2195">
        <v>0</v>
      </c>
      <c r="G2195">
        <v>5.93</v>
      </c>
      <c r="H2195">
        <v>0</v>
      </c>
      <c r="I2195">
        <v>99</v>
      </c>
      <c r="J2195">
        <v>0</v>
      </c>
      <c r="K2195">
        <v>45.7</v>
      </c>
      <c r="L2195">
        <v>0</v>
      </c>
      <c r="M2195">
        <v>99</v>
      </c>
      <c r="N2195">
        <v>3.88</v>
      </c>
      <c r="O2195">
        <v>99</v>
      </c>
      <c r="P2195">
        <v>0.3</v>
      </c>
      <c r="S2195">
        <v>3.7</v>
      </c>
      <c r="T2195">
        <v>3.6</v>
      </c>
      <c r="U2195">
        <v>0.69499999999999995</v>
      </c>
      <c r="V2195">
        <v>13.3</v>
      </c>
      <c r="W2195" t="e">
        <f ca="1">Data_Completeness(LifeExpectancyData[[#This Row],[Life expectancy]:[Schooling]])</f>
        <v>#NAME?</v>
      </c>
    </row>
    <row r="2196" spans="1:23" x14ac:dyDescent="0.25">
      <c r="A2196" t="s">
        <v>788</v>
      </c>
      <c r="B2196">
        <v>2005</v>
      </c>
      <c r="C2196" t="s">
        <v>643</v>
      </c>
      <c r="D2196">
        <v>71.400000000000006</v>
      </c>
      <c r="E2196">
        <v>177</v>
      </c>
      <c r="F2196">
        <v>0</v>
      </c>
      <c r="G2196">
        <v>6.04</v>
      </c>
      <c r="H2196">
        <v>0</v>
      </c>
      <c r="I2196">
        <v>99</v>
      </c>
      <c r="J2196">
        <v>0</v>
      </c>
      <c r="K2196">
        <v>44.7</v>
      </c>
      <c r="L2196">
        <v>0</v>
      </c>
      <c r="M2196">
        <v>93</v>
      </c>
      <c r="N2196">
        <v>3.66</v>
      </c>
      <c r="O2196">
        <v>99</v>
      </c>
      <c r="P2196">
        <v>0.2</v>
      </c>
      <c r="S2196">
        <v>3.7</v>
      </c>
      <c r="T2196">
        <v>3.7</v>
      </c>
      <c r="U2196">
        <v>0.69199999999999995</v>
      </c>
      <c r="V2196">
        <v>13.3</v>
      </c>
      <c r="W2196" t="e">
        <f ca="1">Data_Completeness(LifeExpectancyData[[#This Row],[Life expectancy]:[Schooling]])</f>
        <v>#NAME?</v>
      </c>
    </row>
    <row r="2197" spans="1:23" x14ac:dyDescent="0.25">
      <c r="A2197" t="s">
        <v>788</v>
      </c>
      <c r="B2197">
        <v>2004</v>
      </c>
      <c r="C2197" t="s">
        <v>643</v>
      </c>
      <c r="D2197">
        <v>71.2</v>
      </c>
      <c r="E2197">
        <v>181</v>
      </c>
      <c r="F2197">
        <v>0</v>
      </c>
      <c r="G2197">
        <v>5.42</v>
      </c>
      <c r="H2197">
        <v>0</v>
      </c>
      <c r="I2197">
        <v>99</v>
      </c>
      <c r="J2197">
        <v>0</v>
      </c>
      <c r="K2197">
        <v>43.8</v>
      </c>
      <c r="L2197">
        <v>0</v>
      </c>
      <c r="M2197">
        <v>99</v>
      </c>
      <c r="N2197">
        <v>3.72</v>
      </c>
      <c r="O2197">
        <v>99</v>
      </c>
      <c r="P2197">
        <v>0.4</v>
      </c>
      <c r="S2197">
        <v>3.8</v>
      </c>
      <c r="T2197">
        <v>3.7</v>
      </c>
      <c r="U2197">
        <v>0.68899999999999995</v>
      </c>
      <c r="V2197">
        <v>13.2</v>
      </c>
      <c r="W2197" t="e">
        <f ca="1">Data_Completeness(LifeExpectancyData[[#This Row],[Life expectancy]:[Schooling]])</f>
        <v>#NAME?</v>
      </c>
    </row>
    <row r="2198" spans="1:23" x14ac:dyDescent="0.25">
      <c r="A2198" t="s">
        <v>788</v>
      </c>
      <c r="B2198">
        <v>2003</v>
      </c>
      <c r="C2198" t="s">
        <v>643</v>
      </c>
      <c r="D2198">
        <v>71</v>
      </c>
      <c r="E2198">
        <v>184</v>
      </c>
      <c r="F2198">
        <v>0</v>
      </c>
      <c r="G2198">
        <v>5.0999999999999996</v>
      </c>
      <c r="H2198">
        <v>0</v>
      </c>
      <c r="I2198">
        <v>31</v>
      </c>
      <c r="J2198">
        <v>0</v>
      </c>
      <c r="K2198">
        <v>42.9</v>
      </c>
      <c r="L2198">
        <v>0</v>
      </c>
      <c r="M2198">
        <v>99</v>
      </c>
      <c r="N2198">
        <v>3.91</v>
      </c>
      <c r="O2198">
        <v>99</v>
      </c>
      <c r="P2198">
        <v>0.4</v>
      </c>
      <c r="S2198">
        <v>3.8</v>
      </c>
      <c r="T2198">
        <v>3.8</v>
      </c>
      <c r="U2198">
        <v>0.68200000000000005</v>
      </c>
      <c r="V2198">
        <v>13</v>
      </c>
      <c r="W2198" t="e">
        <f ca="1">Data_Completeness(LifeExpectancyData[[#This Row],[Life expectancy]:[Schooling]])</f>
        <v>#NAME?</v>
      </c>
    </row>
    <row r="2199" spans="1:23" x14ac:dyDescent="0.25">
      <c r="A2199" t="s">
        <v>788</v>
      </c>
      <c r="B2199">
        <v>2002</v>
      </c>
      <c r="C2199" t="s">
        <v>643</v>
      </c>
      <c r="D2199">
        <v>79</v>
      </c>
      <c r="E2199">
        <v>186</v>
      </c>
      <c r="F2199">
        <v>0</v>
      </c>
      <c r="G2199">
        <v>4.9400000000000004</v>
      </c>
      <c r="H2199">
        <v>0</v>
      </c>
      <c r="J2199">
        <v>0</v>
      </c>
      <c r="K2199">
        <v>42</v>
      </c>
      <c r="L2199">
        <v>0</v>
      </c>
      <c r="M2199">
        <v>99</v>
      </c>
      <c r="N2199">
        <v>3.93</v>
      </c>
      <c r="O2199">
        <v>99</v>
      </c>
      <c r="P2199">
        <v>0.4</v>
      </c>
      <c r="S2199">
        <v>3.9</v>
      </c>
      <c r="T2199">
        <v>3.8</v>
      </c>
      <c r="U2199">
        <v>0.67700000000000005</v>
      </c>
      <c r="V2199">
        <v>12.9</v>
      </c>
      <c r="W2199" t="e">
        <f ca="1">Data_Completeness(LifeExpectancyData[[#This Row],[Life expectancy]:[Schooling]])</f>
        <v>#NAME?</v>
      </c>
    </row>
    <row r="2200" spans="1:23" x14ac:dyDescent="0.25">
      <c r="A2200" t="s">
        <v>788</v>
      </c>
      <c r="B2200">
        <v>2001</v>
      </c>
      <c r="C2200" t="s">
        <v>643</v>
      </c>
      <c r="D2200">
        <v>79</v>
      </c>
      <c r="E2200">
        <v>186</v>
      </c>
      <c r="F2200">
        <v>0</v>
      </c>
      <c r="G2200">
        <v>4.7300000000000004</v>
      </c>
      <c r="H2200">
        <v>0</v>
      </c>
      <c r="J2200">
        <v>0</v>
      </c>
      <c r="K2200">
        <v>41</v>
      </c>
      <c r="L2200">
        <v>0</v>
      </c>
      <c r="M2200">
        <v>99</v>
      </c>
      <c r="N2200">
        <v>3.64</v>
      </c>
      <c r="O2200">
        <v>99</v>
      </c>
      <c r="P2200">
        <v>0.7</v>
      </c>
      <c r="S2200">
        <v>3.9</v>
      </c>
      <c r="T2200">
        <v>3.9</v>
      </c>
      <c r="U2200">
        <v>0.67300000000000004</v>
      </c>
      <c r="V2200">
        <v>12.8</v>
      </c>
      <c r="W2200" t="e">
        <f ca="1">Data_Completeness(LifeExpectancyData[[#This Row],[Life expectancy]:[Schooling]])</f>
        <v>#NAME?</v>
      </c>
    </row>
    <row r="2201" spans="1:23" x14ac:dyDescent="0.25">
      <c r="A2201" t="s">
        <v>788</v>
      </c>
      <c r="B2201">
        <v>2000</v>
      </c>
      <c r="C2201" t="s">
        <v>643</v>
      </c>
      <c r="D2201">
        <v>79</v>
      </c>
      <c r="E2201">
        <v>186</v>
      </c>
      <c r="F2201">
        <v>0</v>
      </c>
      <c r="G2201">
        <v>4.8</v>
      </c>
      <c r="H2201">
        <v>0</v>
      </c>
      <c r="J2201">
        <v>0</v>
      </c>
      <c r="K2201">
        <v>4.0999999999999996</v>
      </c>
      <c r="L2201">
        <v>0</v>
      </c>
      <c r="M2201">
        <v>99</v>
      </c>
      <c r="N2201">
        <v>3.73</v>
      </c>
      <c r="O2201">
        <v>98</v>
      </c>
      <c r="P2201">
        <v>0.7</v>
      </c>
      <c r="S2201">
        <v>4</v>
      </c>
      <c r="T2201">
        <v>3.9</v>
      </c>
      <c r="U2201">
        <v>0</v>
      </c>
      <c r="V2201">
        <v>12.7</v>
      </c>
      <c r="W2201" t="e">
        <f ca="1">Data_Completeness(LifeExpectancyData[[#This Row],[Life expectancy]:[Schooling]])</f>
        <v>#NAME?</v>
      </c>
    </row>
    <row r="2202" spans="1:23" x14ac:dyDescent="0.25">
      <c r="A2202" t="s">
        <v>789</v>
      </c>
      <c r="B2202">
        <v>2015</v>
      </c>
      <c r="C2202" t="s">
        <v>643</v>
      </c>
      <c r="D2202">
        <v>74</v>
      </c>
      <c r="E2202">
        <v>125</v>
      </c>
      <c r="F2202">
        <v>0</v>
      </c>
      <c r="H2202">
        <v>0</v>
      </c>
      <c r="I2202">
        <v>59</v>
      </c>
      <c r="J2202">
        <v>0</v>
      </c>
      <c r="K2202">
        <v>74.7</v>
      </c>
      <c r="L2202">
        <v>0</v>
      </c>
      <c r="M2202">
        <v>61</v>
      </c>
      <c r="O2202">
        <v>66</v>
      </c>
      <c r="P2202">
        <v>0.1</v>
      </c>
      <c r="Q2202">
        <v>4149.3634439999996</v>
      </c>
      <c r="R2202">
        <v>193759</v>
      </c>
      <c r="S2202">
        <v>0.2</v>
      </c>
      <c r="T2202">
        <v>0.1</v>
      </c>
      <c r="U2202">
        <v>0.70199999999999996</v>
      </c>
      <c r="V2202">
        <v>12.9</v>
      </c>
      <c r="W2202" t="e">
        <f ca="1">Data_Completeness(LifeExpectancyData[[#This Row],[Life expectancy]:[Schooling]])</f>
        <v>#NAME?</v>
      </c>
    </row>
    <row r="2203" spans="1:23" x14ac:dyDescent="0.25">
      <c r="A2203" t="s">
        <v>789</v>
      </c>
      <c r="B2203">
        <v>2014</v>
      </c>
      <c r="C2203" t="s">
        <v>643</v>
      </c>
      <c r="D2203">
        <v>73.8</v>
      </c>
      <c r="E2203">
        <v>128</v>
      </c>
      <c r="F2203">
        <v>0</v>
      </c>
      <c r="G2203">
        <v>0.01</v>
      </c>
      <c r="H2203">
        <v>660.27779229999999</v>
      </c>
      <c r="I2203">
        <v>56</v>
      </c>
      <c r="J2203">
        <v>0</v>
      </c>
      <c r="K2203">
        <v>74.3</v>
      </c>
      <c r="L2203">
        <v>0</v>
      </c>
      <c r="M2203">
        <v>58</v>
      </c>
      <c r="N2203">
        <v>7.22</v>
      </c>
      <c r="O2203">
        <v>63</v>
      </c>
      <c r="P2203">
        <v>0.1</v>
      </c>
      <c r="Q2203">
        <v>4178.9733690000003</v>
      </c>
      <c r="R2203">
        <v>19229</v>
      </c>
      <c r="S2203">
        <v>0.2</v>
      </c>
      <c r="T2203">
        <v>0.1</v>
      </c>
      <c r="U2203">
        <v>0.70099999999999996</v>
      </c>
      <c r="V2203">
        <v>12.9</v>
      </c>
      <c r="W2203" t="e">
        <f ca="1">Data_Completeness(LifeExpectancyData[[#This Row],[Life expectancy]:[Schooling]])</f>
        <v>#NAME?</v>
      </c>
    </row>
    <row r="2204" spans="1:23" x14ac:dyDescent="0.25">
      <c r="A2204" t="s">
        <v>789</v>
      </c>
      <c r="B2204">
        <v>2013</v>
      </c>
      <c r="C2204" t="s">
        <v>643</v>
      </c>
      <c r="D2204">
        <v>73.599999999999994</v>
      </c>
      <c r="E2204">
        <v>131</v>
      </c>
      <c r="F2204">
        <v>0</v>
      </c>
      <c r="G2204">
        <v>0.01</v>
      </c>
      <c r="H2204">
        <v>698.35227859999998</v>
      </c>
      <c r="I2204">
        <v>6</v>
      </c>
      <c r="J2204">
        <v>0</v>
      </c>
      <c r="K2204">
        <v>73.8</v>
      </c>
      <c r="L2204">
        <v>0</v>
      </c>
      <c r="M2204">
        <v>62</v>
      </c>
      <c r="N2204">
        <v>6.91</v>
      </c>
      <c r="O2204">
        <v>67</v>
      </c>
      <c r="P2204">
        <v>0.1</v>
      </c>
      <c r="Q2204">
        <v>4219.6512300000004</v>
      </c>
      <c r="R2204">
        <v>19757</v>
      </c>
      <c r="S2204">
        <v>0.2</v>
      </c>
      <c r="T2204">
        <v>0.1</v>
      </c>
      <c r="U2204">
        <v>0.7</v>
      </c>
      <c r="V2204">
        <v>12.9</v>
      </c>
      <c r="W2204" t="e">
        <f ca="1">Data_Completeness(LifeExpectancyData[[#This Row],[Life expectancy]:[Schooling]])</f>
        <v>#NAME?</v>
      </c>
    </row>
    <row r="2205" spans="1:23" x14ac:dyDescent="0.25">
      <c r="A2205" t="s">
        <v>789</v>
      </c>
      <c r="B2205">
        <v>2012</v>
      </c>
      <c r="C2205" t="s">
        <v>643</v>
      </c>
      <c r="D2205">
        <v>73.2</v>
      </c>
      <c r="E2205">
        <v>136</v>
      </c>
      <c r="F2205">
        <v>0</v>
      </c>
      <c r="G2205">
        <v>0.01</v>
      </c>
      <c r="H2205">
        <v>492.05522630000002</v>
      </c>
      <c r="I2205">
        <v>64</v>
      </c>
      <c r="J2205">
        <v>1</v>
      </c>
      <c r="K2205">
        <v>73.400000000000006</v>
      </c>
      <c r="L2205">
        <v>0</v>
      </c>
      <c r="M2205">
        <v>62</v>
      </c>
      <c r="N2205">
        <v>5.2</v>
      </c>
      <c r="O2205">
        <v>64</v>
      </c>
      <c r="P2205">
        <v>0.1</v>
      </c>
      <c r="Q2205">
        <v>4234.554443</v>
      </c>
      <c r="R2205">
        <v>189194</v>
      </c>
      <c r="S2205">
        <v>0.2</v>
      </c>
      <c r="T2205">
        <v>0.1</v>
      </c>
      <c r="U2205">
        <v>0.69799999999999995</v>
      </c>
      <c r="V2205">
        <v>12.9</v>
      </c>
      <c r="W2205" t="e">
        <f ca="1">Data_Completeness(LifeExpectancyData[[#This Row],[Life expectancy]:[Schooling]])</f>
        <v>#NAME?</v>
      </c>
    </row>
    <row r="2206" spans="1:23" x14ac:dyDescent="0.25">
      <c r="A2206" t="s">
        <v>789</v>
      </c>
      <c r="B2206">
        <v>2011</v>
      </c>
      <c r="C2206" t="s">
        <v>643</v>
      </c>
      <c r="D2206">
        <v>73</v>
      </c>
      <c r="E2206">
        <v>139</v>
      </c>
      <c r="F2206">
        <v>0</v>
      </c>
      <c r="G2206">
        <v>2.15</v>
      </c>
      <c r="H2206">
        <v>558.7206486</v>
      </c>
      <c r="I2206">
        <v>58</v>
      </c>
      <c r="J2206">
        <v>0</v>
      </c>
      <c r="K2206">
        <v>72.900000000000006</v>
      </c>
      <c r="L2206">
        <v>0</v>
      </c>
      <c r="M2206">
        <v>6</v>
      </c>
      <c r="N2206">
        <v>5.8</v>
      </c>
      <c r="O2206">
        <v>65</v>
      </c>
      <c r="P2206">
        <v>0.1</v>
      </c>
      <c r="Q2206">
        <v>3942.9827</v>
      </c>
      <c r="R2206">
        <v>187665</v>
      </c>
      <c r="S2206">
        <v>0.2</v>
      </c>
      <c r="T2206">
        <v>0.1</v>
      </c>
      <c r="U2206">
        <v>0.69299999999999995</v>
      </c>
      <c r="V2206">
        <v>12.9</v>
      </c>
      <c r="W2206" t="e">
        <f ca="1">Data_Completeness(LifeExpectancyData[[#This Row],[Life expectancy]:[Schooling]])</f>
        <v>#NAME?</v>
      </c>
    </row>
    <row r="2207" spans="1:23" x14ac:dyDescent="0.25">
      <c r="A2207" t="s">
        <v>789</v>
      </c>
      <c r="B2207">
        <v>2010</v>
      </c>
      <c r="C2207" t="s">
        <v>643</v>
      </c>
      <c r="D2207">
        <v>72.599999999999994</v>
      </c>
      <c r="E2207">
        <v>144</v>
      </c>
      <c r="F2207">
        <v>0</v>
      </c>
      <c r="G2207">
        <v>3.01</v>
      </c>
      <c r="H2207">
        <v>434.79406790000002</v>
      </c>
      <c r="I2207">
        <v>57</v>
      </c>
      <c r="J2207">
        <v>8</v>
      </c>
      <c r="K2207">
        <v>72.5</v>
      </c>
      <c r="L2207">
        <v>0</v>
      </c>
      <c r="M2207">
        <v>57</v>
      </c>
      <c r="N2207">
        <v>5.7</v>
      </c>
      <c r="O2207">
        <v>62</v>
      </c>
      <c r="P2207">
        <v>0.1</v>
      </c>
      <c r="Q2207">
        <v>3453.4874340000001</v>
      </c>
      <c r="R2207">
        <v>18625</v>
      </c>
      <c r="S2207">
        <v>0.2</v>
      </c>
      <c r="T2207">
        <v>0.2</v>
      </c>
      <c r="U2207">
        <v>0.69</v>
      </c>
      <c r="V2207">
        <v>12.9</v>
      </c>
      <c r="W2207" t="e">
        <f ca="1">Data_Completeness(LifeExpectancyData[[#This Row],[Life expectancy]:[Schooling]])</f>
        <v>#NAME?</v>
      </c>
    </row>
    <row r="2208" spans="1:23" x14ac:dyDescent="0.25">
      <c r="A2208" t="s">
        <v>789</v>
      </c>
      <c r="B2208">
        <v>2009</v>
      </c>
      <c r="C2208" t="s">
        <v>643</v>
      </c>
      <c r="D2208">
        <v>76</v>
      </c>
      <c r="E2208">
        <v>172</v>
      </c>
      <c r="F2208">
        <v>0</v>
      </c>
      <c r="G2208">
        <v>2.88</v>
      </c>
      <c r="H2208">
        <v>42.123683739999997</v>
      </c>
      <c r="I2208">
        <v>44</v>
      </c>
      <c r="J2208">
        <v>0</v>
      </c>
      <c r="K2208">
        <v>72</v>
      </c>
      <c r="L2208">
        <v>0</v>
      </c>
      <c r="M2208">
        <v>45</v>
      </c>
      <c r="N2208">
        <v>5.4</v>
      </c>
      <c r="O2208">
        <v>49</v>
      </c>
      <c r="P2208">
        <v>0.1</v>
      </c>
      <c r="Q2208">
        <v>335.11283800000001</v>
      </c>
      <c r="R2208">
        <v>184826</v>
      </c>
      <c r="S2208">
        <v>0.2</v>
      </c>
      <c r="T2208">
        <v>0.2</v>
      </c>
      <c r="U2208">
        <v>0.69099999999999995</v>
      </c>
      <c r="V2208">
        <v>12.9</v>
      </c>
      <c r="W2208" t="e">
        <f ca="1">Data_Completeness(LifeExpectancyData[[#This Row],[Life expectancy]:[Schooling]])</f>
        <v>#NAME?</v>
      </c>
    </row>
    <row r="2209" spans="1:23" x14ac:dyDescent="0.25">
      <c r="A2209" t="s">
        <v>789</v>
      </c>
      <c r="B2209">
        <v>2008</v>
      </c>
      <c r="C2209" t="s">
        <v>643</v>
      </c>
      <c r="D2209">
        <v>72.5</v>
      </c>
      <c r="E2209">
        <v>146</v>
      </c>
      <c r="F2209">
        <v>0</v>
      </c>
      <c r="G2209">
        <v>3.97</v>
      </c>
      <c r="H2209">
        <v>47.35260547</v>
      </c>
      <c r="I2209">
        <v>12</v>
      </c>
      <c r="J2209">
        <v>0</v>
      </c>
      <c r="K2209">
        <v>71.400000000000006</v>
      </c>
      <c r="L2209">
        <v>0</v>
      </c>
      <c r="M2209">
        <v>54</v>
      </c>
      <c r="N2209">
        <v>4.5199999999999996</v>
      </c>
      <c r="O2209">
        <v>26</v>
      </c>
      <c r="P2209">
        <v>0.1</v>
      </c>
      <c r="Q2209">
        <v>359.82222999999999</v>
      </c>
      <c r="R2209">
        <v>183526</v>
      </c>
      <c r="S2209">
        <v>0.2</v>
      </c>
      <c r="T2209">
        <v>0.2</v>
      </c>
      <c r="U2209">
        <v>0.68799999999999994</v>
      </c>
      <c r="V2209">
        <v>12.9</v>
      </c>
      <c r="W2209" t="e">
        <f ca="1">Data_Completeness(LifeExpectancyData[[#This Row],[Life expectancy]:[Schooling]])</f>
        <v>#NAME?</v>
      </c>
    </row>
    <row r="2210" spans="1:23" x14ac:dyDescent="0.25">
      <c r="A2210" t="s">
        <v>789</v>
      </c>
      <c r="B2210">
        <v>2007</v>
      </c>
      <c r="C2210" t="s">
        <v>643</v>
      </c>
      <c r="D2210">
        <v>72.2</v>
      </c>
      <c r="E2210">
        <v>149</v>
      </c>
      <c r="F2210">
        <v>0</v>
      </c>
      <c r="G2210">
        <v>3.85</v>
      </c>
      <c r="H2210">
        <v>47.736381909999999</v>
      </c>
      <c r="I2210">
        <v>46</v>
      </c>
      <c r="J2210">
        <v>0</v>
      </c>
      <c r="K2210">
        <v>7.9</v>
      </c>
      <c r="L2210">
        <v>0</v>
      </c>
      <c r="M2210">
        <v>49</v>
      </c>
      <c r="N2210">
        <v>5.25</v>
      </c>
      <c r="O2210">
        <v>53</v>
      </c>
      <c r="P2210">
        <v>0.1</v>
      </c>
      <c r="Q2210">
        <v>322.54312099999999</v>
      </c>
      <c r="R2210">
        <v>182286</v>
      </c>
      <c r="S2210">
        <v>0.2</v>
      </c>
      <c r="T2210">
        <v>0.2</v>
      </c>
      <c r="U2210">
        <v>0.68200000000000005</v>
      </c>
      <c r="V2210">
        <v>12.9</v>
      </c>
      <c r="W2210" t="e">
        <f ca="1">Data_Completeness(LifeExpectancyData[[#This Row],[Life expectancy]:[Schooling]])</f>
        <v>#NAME?</v>
      </c>
    </row>
    <row r="2211" spans="1:23" x14ac:dyDescent="0.25">
      <c r="A2211" t="s">
        <v>789</v>
      </c>
      <c r="B2211">
        <v>2006</v>
      </c>
      <c r="C2211" t="s">
        <v>643</v>
      </c>
      <c r="D2211">
        <v>72</v>
      </c>
      <c r="E2211">
        <v>153</v>
      </c>
      <c r="F2211">
        <v>0</v>
      </c>
      <c r="G2211">
        <v>3.52</v>
      </c>
      <c r="H2211">
        <v>40.228556689999998</v>
      </c>
      <c r="I2211">
        <v>35</v>
      </c>
      <c r="J2211">
        <v>0</v>
      </c>
      <c r="K2211">
        <v>7.3</v>
      </c>
      <c r="L2211">
        <v>0</v>
      </c>
      <c r="M2211">
        <v>37</v>
      </c>
      <c r="N2211">
        <v>4.68</v>
      </c>
      <c r="O2211">
        <v>39</v>
      </c>
      <c r="P2211">
        <v>0.1</v>
      </c>
      <c r="Q2211">
        <v>287.96389900000003</v>
      </c>
      <c r="R2211">
        <v>18194</v>
      </c>
      <c r="S2211">
        <v>0.2</v>
      </c>
      <c r="T2211">
        <v>0.2</v>
      </c>
      <c r="U2211">
        <v>0.67700000000000005</v>
      </c>
      <c r="V2211">
        <v>12.7</v>
      </c>
      <c r="W2211" t="e">
        <f ca="1">Data_Completeness(LifeExpectancyData[[#This Row],[Life expectancy]:[Schooling]])</f>
        <v>#NAME?</v>
      </c>
    </row>
    <row r="2212" spans="1:23" x14ac:dyDescent="0.25">
      <c r="A2212" t="s">
        <v>789</v>
      </c>
      <c r="B2212">
        <v>2005</v>
      </c>
      <c r="C2212" t="s">
        <v>643</v>
      </c>
      <c r="D2212">
        <v>71.599999999999994</v>
      </c>
      <c r="E2212">
        <v>16</v>
      </c>
      <c r="F2212">
        <v>0</v>
      </c>
      <c r="G2212">
        <v>3.63</v>
      </c>
      <c r="H2212">
        <v>287.4671305</v>
      </c>
      <c r="I2212">
        <v>41</v>
      </c>
      <c r="J2212">
        <v>0</v>
      </c>
      <c r="K2212">
        <v>69.7</v>
      </c>
      <c r="L2212">
        <v>0</v>
      </c>
      <c r="M2212">
        <v>55</v>
      </c>
      <c r="N2212">
        <v>4.47</v>
      </c>
      <c r="O2212">
        <v>49</v>
      </c>
      <c r="P2212">
        <v>0.1</v>
      </c>
      <c r="Q2212">
        <v>2571.2623480000002</v>
      </c>
      <c r="R2212">
        <v>179929</v>
      </c>
      <c r="S2212">
        <v>0.2</v>
      </c>
      <c r="T2212">
        <v>0.2</v>
      </c>
      <c r="U2212">
        <v>0.67100000000000004</v>
      </c>
      <c r="V2212">
        <v>12.6</v>
      </c>
      <c r="W2212" t="e">
        <f ca="1">Data_Completeness(LifeExpectancyData[[#This Row],[Life expectancy]:[Schooling]])</f>
        <v>#NAME?</v>
      </c>
    </row>
    <row r="2213" spans="1:23" x14ac:dyDescent="0.25">
      <c r="A2213" t="s">
        <v>789</v>
      </c>
      <c r="B2213">
        <v>2004</v>
      </c>
      <c r="C2213" t="s">
        <v>643</v>
      </c>
      <c r="D2213">
        <v>71.400000000000006</v>
      </c>
      <c r="E2213">
        <v>162</v>
      </c>
      <c r="F2213">
        <v>0</v>
      </c>
      <c r="G2213">
        <v>3.62</v>
      </c>
      <c r="H2213">
        <v>310.61176829999999</v>
      </c>
      <c r="I2213">
        <v>54</v>
      </c>
      <c r="J2213">
        <v>0</v>
      </c>
      <c r="K2213">
        <v>68.900000000000006</v>
      </c>
      <c r="L2213">
        <v>0</v>
      </c>
      <c r="M2213">
        <v>26</v>
      </c>
      <c r="N2213">
        <v>4.45</v>
      </c>
      <c r="O2213">
        <v>55</v>
      </c>
      <c r="P2213">
        <v>0.1</v>
      </c>
      <c r="Q2213">
        <v>2351.3381399999998</v>
      </c>
      <c r="R2213">
        <v>178781</v>
      </c>
      <c r="S2213">
        <v>0.2</v>
      </c>
      <c r="T2213">
        <v>0.2</v>
      </c>
      <c r="U2213">
        <v>0.66500000000000004</v>
      </c>
      <c r="V2213">
        <v>12.4</v>
      </c>
      <c r="W2213" t="e">
        <f ca="1">Data_Completeness(LifeExpectancyData[[#This Row],[Life expectancy]:[Schooling]])</f>
        <v>#NAME?</v>
      </c>
    </row>
    <row r="2214" spans="1:23" x14ac:dyDescent="0.25">
      <c r="A2214" t="s">
        <v>789</v>
      </c>
      <c r="B2214">
        <v>2003</v>
      </c>
      <c r="C2214" t="s">
        <v>643</v>
      </c>
      <c r="D2214">
        <v>79</v>
      </c>
      <c r="E2214">
        <v>169</v>
      </c>
      <c r="F2214">
        <v>0</v>
      </c>
      <c r="G2214">
        <v>4.17</v>
      </c>
      <c r="H2214">
        <v>24.997171340000001</v>
      </c>
      <c r="I2214">
        <v>83</v>
      </c>
      <c r="J2214">
        <v>0</v>
      </c>
      <c r="K2214">
        <v>68.2</v>
      </c>
      <c r="L2214">
        <v>0</v>
      </c>
      <c r="M2214">
        <v>82</v>
      </c>
      <c r="N2214">
        <v>4.71</v>
      </c>
      <c r="O2214">
        <v>83</v>
      </c>
      <c r="P2214">
        <v>0.1</v>
      </c>
      <c r="Q2214">
        <v>197.29417000000001</v>
      </c>
      <c r="R2214">
        <v>177662</v>
      </c>
      <c r="S2214">
        <v>0.2</v>
      </c>
      <c r="T2214">
        <v>0.2</v>
      </c>
      <c r="U2214">
        <v>0.65900000000000003</v>
      </c>
      <c r="V2214">
        <v>12.3</v>
      </c>
      <c r="W2214" t="e">
        <f ca="1">Data_Completeness(LifeExpectancyData[[#This Row],[Life expectancy]:[Schooling]])</f>
        <v>#NAME?</v>
      </c>
    </row>
    <row r="2215" spans="1:23" x14ac:dyDescent="0.25">
      <c r="A2215" t="s">
        <v>789</v>
      </c>
      <c r="B2215">
        <v>2002</v>
      </c>
      <c r="C2215" t="s">
        <v>643</v>
      </c>
      <c r="D2215">
        <v>76</v>
      </c>
      <c r="E2215">
        <v>174</v>
      </c>
      <c r="F2215">
        <v>0</v>
      </c>
      <c r="G2215">
        <v>3.3</v>
      </c>
      <c r="H2215">
        <v>208.1688437</v>
      </c>
      <c r="I2215">
        <v>86</v>
      </c>
      <c r="J2215">
        <v>0</v>
      </c>
      <c r="K2215">
        <v>67.400000000000006</v>
      </c>
      <c r="L2215">
        <v>0</v>
      </c>
      <c r="M2215">
        <v>85</v>
      </c>
      <c r="N2215">
        <v>5.0999999999999996</v>
      </c>
      <c r="O2215">
        <v>86</v>
      </c>
      <c r="P2215">
        <v>0.1</v>
      </c>
      <c r="Q2215">
        <v>1631.4172699999999</v>
      </c>
      <c r="R2215">
        <v>176582</v>
      </c>
      <c r="S2215">
        <v>0.2</v>
      </c>
      <c r="T2215">
        <v>0.2</v>
      </c>
      <c r="U2215">
        <v>0.65300000000000002</v>
      </c>
      <c r="V2215">
        <v>12.1</v>
      </c>
      <c r="W2215" t="e">
        <f ca="1">Data_Completeness(LifeExpectancyData[[#This Row],[Life expectancy]:[Schooling]])</f>
        <v>#NAME?</v>
      </c>
    </row>
    <row r="2216" spans="1:23" x14ac:dyDescent="0.25">
      <c r="A2216" t="s">
        <v>789</v>
      </c>
      <c r="B2216">
        <v>2001</v>
      </c>
      <c r="C2216" t="s">
        <v>643</v>
      </c>
      <c r="D2216">
        <v>75</v>
      </c>
      <c r="E2216">
        <v>175</v>
      </c>
      <c r="F2216">
        <v>0</v>
      </c>
      <c r="G2216">
        <v>3.43</v>
      </c>
      <c r="H2216">
        <v>199.41183219999999</v>
      </c>
      <c r="I2216">
        <v>89</v>
      </c>
      <c r="J2216">
        <v>0</v>
      </c>
      <c r="K2216">
        <v>66.5</v>
      </c>
      <c r="L2216">
        <v>0</v>
      </c>
      <c r="M2216">
        <v>83</v>
      </c>
      <c r="N2216">
        <v>5.16</v>
      </c>
      <c r="O2216">
        <v>85</v>
      </c>
      <c r="P2216">
        <v>0.1</v>
      </c>
      <c r="Q2216">
        <v>1555.47451</v>
      </c>
      <c r="R2216">
        <v>175566</v>
      </c>
      <c r="S2216">
        <v>0.2</v>
      </c>
      <c r="T2216">
        <v>0.2</v>
      </c>
      <c r="U2216">
        <v>0.64500000000000002</v>
      </c>
      <c r="V2216">
        <v>12</v>
      </c>
      <c r="W2216" t="e">
        <f ca="1">Data_Completeness(LifeExpectancyData[[#This Row],[Life expectancy]:[Schooling]])</f>
        <v>#NAME?</v>
      </c>
    </row>
    <row r="2217" spans="1:23" x14ac:dyDescent="0.25">
      <c r="A2217" t="s">
        <v>789</v>
      </c>
      <c r="B2217">
        <v>2000</v>
      </c>
      <c r="C2217" t="s">
        <v>643</v>
      </c>
      <c r="D2217">
        <v>72</v>
      </c>
      <c r="E2217">
        <v>18</v>
      </c>
      <c r="F2217">
        <v>0</v>
      </c>
      <c r="G2217">
        <v>3</v>
      </c>
      <c r="H2217">
        <v>21.254300199999999</v>
      </c>
      <c r="I2217">
        <v>89</v>
      </c>
      <c r="J2217">
        <v>0</v>
      </c>
      <c r="K2217">
        <v>65.599999999999994</v>
      </c>
      <c r="L2217">
        <v>0</v>
      </c>
      <c r="M2217">
        <v>94</v>
      </c>
      <c r="N2217">
        <v>5.31</v>
      </c>
      <c r="O2217">
        <v>95</v>
      </c>
      <c r="P2217">
        <v>0.1</v>
      </c>
      <c r="Q2217">
        <v>154.68923000000001</v>
      </c>
      <c r="R2217">
        <v>17461</v>
      </c>
      <c r="S2217">
        <v>0.2</v>
      </c>
      <c r="T2217">
        <v>0.2</v>
      </c>
      <c r="U2217">
        <v>0.64</v>
      </c>
      <c r="V2217">
        <v>12.1</v>
      </c>
      <c r="W2217" t="e">
        <f ca="1">Data_Completeness(LifeExpectancyData[[#This Row],[Life expectancy]:[Schooling]])</f>
        <v>#NAME?</v>
      </c>
    </row>
    <row r="2218" spans="1:23" x14ac:dyDescent="0.25">
      <c r="A2218" t="s">
        <v>790</v>
      </c>
      <c r="B2218">
        <v>2013</v>
      </c>
      <c r="C2218" t="s">
        <v>643</v>
      </c>
      <c r="F2218">
        <v>0</v>
      </c>
      <c r="G2218">
        <v>0.01</v>
      </c>
      <c r="H2218">
        <v>0</v>
      </c>
      <c r="I2218">
        <v>69</v>
      </c>
      <c r="J2218">
        <v>0</v>
      </c>
      <c r="L2218">
        <v>0</v>
      </c>
      <c r="M2218">
        <v>69</v>
      </c>
      <c r="N2218">
        <v>6.5</v>
      </c>
      <c r="O2218">
        <v>69</v>
      </c>
      <c r="P2218">
        <v>0.1</v>
      </c>
      <c r="V2218">
        <v>15.1</v>
      </c>
      <c r="W2218" t="e">
        <f ca="1">Data_Completeness(LifeExpectancyData[[#This Row],[Life expectancy]:[Schooling]])</f>
        <v>#NAME?</v>
      </c>
    </row>
    <row r="2219" spans="1:23" x14ac:dyDescent="0.25">
      <c r="A2219" t="s">
        <v>791</v>
      </c>
      <c r="B2219">
        <v>2015</v>
      </c>
      <c r="C2219" t="s">
        <v>643</v>
      </c>
      <c r="D2219">
        <v>67.5</v>
      </c>
      <c r="E2219">
        <v>19</v>
      </c>
      <c r="F2219">
        <v>0</v>
      </c>
      <c r="H2219">
        <v>0</v>
      </c>
      <c r="I2219">
        <v>96</v>
      </c>
      <c r="J2219">
        <v>0</v>
      </c>
      <c r="K2219">
        <v>3.9</v>
      </c>
      <c r="L2219">
        <v>0</v>
      </c>
      <c r="M2219">
        <v>96</v>
      </c>
      <c r="O2219">
        <v>96</v>
      </c>
      <c r="P2219">
        <v>0.2</v>
      </c>
      <c r="Q2219">
        <v>1624.6396299999999</v>
      </c>
      <c r="R2219">
        <v>195553</v>
      </c>
      <c r="S2219">
        <v>5.5</v>
      </c>
      <c r="T2219">
        <v>5.3</v>
      </c>
      <c r="U2219">
        <v>0.56499999999999995</v>
      </c>
      <c r="V2219">
        <v>11.2</v>
      </c>
      <c r="W2219" t="e">
        <f ca="1">Data_Completeness(LifeExpectancyData[[#This Row],[Life expectancy]:[Schooling]])</f>
        <v>#NAME?</v>
      </c>
    </row>
    <row r="2220" spans="1:23" x14ac:dyDescent="0.25">
      <c r="A2220" t="s">
        <v>791</v>
      </c>
      <c r="B2220">
        <v>2014</v>
      </c>
      <c r="C2220" t="s">
        <v>643</v>
      </c>
      <c r="D2220">
        <v>67.3</v>
      </c>
      <c r="E2220">
        <v>191</v>
      </c>
      <c r="F2220">
        <v>0</v>
      </c>
      <c r="G2220">
        <v>0.01</v>
      </c>
      <c r="H2220">
        <v>225.73077509999999</v>
      </c>
      <c r="I2220">
        <v>95</v>
      </c>
      <c r="J2220">
        <v>0</v>
      </c>
      <c r="K2220">
        <v>3.1</v>
      </c>
      <c r="L2220">
        <v>0</v>
      </c>
      <c r="M2220">
        <v>95</v>
      </c>
      <c r="N2220">
        <v>8.35</v>
      </c>
      <c r="O2220">
        <v>95</v>
      </c>
      <c r="P2220">
        <v>0.2</v>
      </c>
      <c r="Q2220">
        <v>1821.8787339999999</v>
      </c>
      <c r="R2220">
        <v>191266</v>
      </c>
      <c r="S2220">
        <v>5.6</v>
      </c>
      <c r="T2220">
        <v>5.4</v>
      </c>
      <c r="U2220">
        <v>0.56200000000000006</v>
      </c>
      <c r="V2220">
        <v>11.1</v>
      </c>
      <c r="W2220" t="e">
        <f ca="1">Data_Completeness(LifeExpectancyData[[#This Row],[Life expectancy]:[Schooling]])</f>
        <v>#NAME?</v>
      </c>
    </row>
    <row r="2221" spans="1:23" x14ac:dyDescent="0.25">
      <c r="A2221" t="s">
        <v>791</v>
      </c>
      <c r="B2221">
        <v>2013</v>
      </c>
      <c r="C2221" t="s">
        <v>643</v>
      </c>
      <c r="D2221">
        <v>67.099999999999994</v>
      </c>
      <c r="E2221">
        <v>192</v>
      </c>
      <c r="F2221">
        <v>0</v>
      </c>
      <c r="G2221">
        <v>0.01</v>
      </c>
      <c r="H2221">
        <v>200.66009879999999</v>
      </c>
      <c r="I2221">
        <v>97</v>
      </c>
      <c r="J2221">
        <v>0</v>
      </c>
      <c r="K2221">
        <v>29.3</v>
      </c>
      <c r="L2221">
        <v>0</v>
      </c>
      <c r="M2221">
        <v>97</v>
      </c>
      <c r="N2221">
        <v>9.76</v>
      </c>
      <c r="O2221">
        <v>97</v>
      </c>
      <c r="P2221">
        <v>0.2</v>
      </c>
      <c r="Q2221">
        <v>1619.532678</v>
      </c>
      <c r="R2221">
        <v>18745</v>
      </c>
      <c r="S2221">
        <v>5.7</v>
      </c>
      <c r="T2221">
        <v>5.5</v>
      </c>
      <c r="U2221">
        <v>0.55900000000000005</v>
      </c>
      <c r="V2221">
        <v>11</v>
      </c>
      <c r="W2221" t="e">
        <f ca="1">Data_Completeness(LifeExpectancyData[[#This Row],[Life expectancy]:[Schooling]])</f>
        <v>#NAME?</v>
      </c>
    </row>
    <row r="2222" spans="1:23" x14ac:dyDescent="0.25">
      <c r="A2222" t="s">
        <v>791</v>
      </c>
      <c r="B2222">
        <v>2012</v>
      </c>
      <c r="C2222" t="s">
        <v>643</v>
      </c>
      <c r="D2222">
        <v>66.900000000000006</v>
      </c>
      <c r="E2222">
        <v>194</v>
      </c>
      <c r="F2222">
        <v>0</v>
      </c>
      <c r="G2222">
        <v>0.01</v>
      </c>
      <c r="H2222">
        <v>8.1980475810000009</v>
      </c>
      <c r="I2222">
        <v>96</v>
      </c>
      <c r="J2222">
        <v>0</v>
      </c>
      <c r="K2222">
        <v>28.5</v>
      </c>
      <c r="L2222">
        <v>0</v>
      </c>
      <c r="M2222">
        <v>96</v>
      </c>
      <c r="N2222">
        <v>8.6</v>
      </c>
      <c r="O2222">
        <v>96</v>
      </c>
      <c r="P2222">
        <v>0.5</v>
      </c>
      <c r="Q2222">
        <v>138.94995900000001</v>
      </c>
      <c r="R2222">
        <v>182889</v>
      </c>
      <c r="S2222">
        <v>5.9</v>
      </c>
      <c r="T2222">
        <v>5.7</v>
      </c>
      <c r="U2222">
        <v>0.55300000000000005</v>
      </c>
      <c r="V2222">
        <v>10.8</v>
      </c>
      <c r="W2222" t="e">
        <f ca="1">Data_Completeness(LifeExpectancyData[[#This Row],[Life expectancy]:[Schooling]])</f>
        <v>#NAME?</v>
      </c>
    </row>
    <row r="2223" spans="1:23" x14ac:dyDescent="0.25">
      <c r="A2223" t="s">
        <v>791</v>
      </c>
      <c r="B2223">
        <v>2011</v>
      </c>
      <c r="C2223" t="s">
        <v>643</v>
      </c>
      <c r="D2223">
        <v>66.599999999999994</v>
      </c>
      <c r="E2223">
        <v>198</v>
      </c>
      <c r="F2223">
        <v>0</v>
      </c>
      <c r="G2223">
        <v>5.69</v>
      </c>
      <c r="H2223">
        <v>7.4954013460000004</v>
      </c>
      <c r="I2223">
        <v>96</v>
      </c>
      <c r="J2223">
        <v>0</v>
      </c>
      <c r="K2223">
        <v>27.7</v>
      </c>
      <c r="L2223">
        <v>0</v>
      </c>
      <c r="M2223">
        <v>96</v>
      </c>
      <c r="N2223">
        <v>5.44</v>
      </c>
      <c r="O2223">
        <v>96</v>
      </c>
      <c r="P2223">
        <v>0.5</v>
      </c>
      <c r="Q2223">
        <v>134.326189</v>
      </c>
      <c r="R2223">
        <v>1788</v>
      </c>
      <c r="S2223">
        <v>6</v>
      </c>
      <c r="T2223">
        <v>5.9</v>
      </c>
      <c r="U2223">
        <v>0.54600000000000004</v>
      </c>
      <c r="V2223">
        <v>10.6</v>
      </c>
      <c r="W2223" t="e">
        <f ca="1">Data_Completeness(LifeExpectancyData[[#This Row],[Life expectancy]:[Schooling]])</f>
        <v>#NAME?</v>
      </c>
    </row>
    <row r="2224" spans="1:23" x14ac:dyDescent="0.25">
      <c r="A2224" t="s">
        <v>791</v>
      </c>
      <c r="B2224">
        <v>2010</v>
      </c>
      <c r="C2224" t="s">
        <v>643</v>
      </c>
      <c r="D2224">
        <v>66.2</v>
      </c>
      <c r="E2224">
        <v>24</v>
      </c>
      <c r="F2224">
        <v>0</v>
      </c>
      <c r="G2224">
        <v>5.58</v>
      </c>
      <c r="H2224">
        <v>63.040326819999997</v>
      </c>
      <c r="I2224">
        <v>98</v>
      </c>
      <c r="J2224">
        <v>0</v>
      </c>
      <c r="K2224">
        <v>26.9</v>
      </c>
      <c r="L2224">
        <v>0</v>
      </c>
      <c r="M2224">
        <v>98</v>
      </c>
      <c r="N2224">
        <v>5.24</v>
      </c>
      <c r="O2224">
        <v>98</v>
      </c>
      <c r="P2224">
        <v>0.5</v>
      </c>
      <c r="Q2224">
        <v>1129.7549610000001</v>
      </c>
      <c r="R2224">
        <v>174776</v>
      </c>
      <c r="S2224">
        <v>6.1</v>
      </c>
      <c r="T2224">
        <v>6</v>
      </c>
      <c r="U2224">
        <v>0.54200000000000004</v>
      </c>
      <c r="V2224">
        <v>10.6</v>
      </c>
      <c r="W2224" t="e">
        <f ca="1">Data_Completeness(LifeExpectancyData[[#This Row],[Life expectancy]:[Schooling]])</f>
        <v>#NAME?</v>
      </c>
    </row>
    <row r="2225" spans="1:23" x14ac:dyDescent="0.25">
      <c r="A2225" t="s">
        <v>791</v>
      </c>
      <c r="B2225">
        <v>2009</v>
      </c>
      <c r="C2225" t="s">
        <v>643</v>
      </c>
      <c r="D2225">
        <v>65.8</v>
      </c>
      <c r="E2225">
        <v>21</v>
      </c>
      <c r="F2225">
        <v>0</v>
      </c>
      <c r="G2225">
        <v>4.13</v>
      </c>
      <c r="H2225">
        <v>11.13608747</v>
      </c>
      <c r="I2225">
        <v>98</v>
      </c>
      <c r="J2225">
        <v>0</v>
      </c>
      <c r="K2225">
        <v>26.2</v>
      </c>
      <c r="L2225">
        <v>0</v>
      </c>
      <c r="M2225">
        <v>99</v>
      </c>
      <c r="N2225">
        <v>6.65</v>
      </c>
      <c r="O2225">
        <v>98</v>
      </c>
      <c r="P2225">
        <v>0.9</v>
      </c>
      <c r="Q2225">
        <v>199.57146</v>
      </c>
      <c r="R2225">
        <v>17813</v>
      </c>
      <c r="S2225">
        <v>6.3</v>
      </c>
      <c r="T2225">
        <v>6.2</v>
      </c>
      <c r="U2225">
        <v>0.53300000000000003</v>
      </c>
      <c r="V2225">
        <v>10.1</v>
      </c>
      <c r="W2225" t="e">
        <f ca="1">Data_Completeness(LifeExpectancyData[[#This Row],[Life expectancy]:[Schooling]])</f>
        <v>#NAME?</v>
      </c>
    </row>
    <row r="2226" spans="1:23" x14ac:dyDescent="0.25">
      <c r="A2226" t="s">
        <v>791</v>
      </c>
      <c r="B2226">
        <v>2008</v>
      </c>
      <c r="C2226" t="s">
        <v>643</v>
      </c>
      <c r="D2226">
        <v>65.400000000000006</v>
      </c>
      <c r="E2226">
        <v>215</v>
      </c>
      <c r="F2226">
        <v>0</v>
      </c>
      <c r="G2226">
        <v>4.3600000000000003</v>
      </c>
      <c r="H2226">
        <v>62.856586299999996</v>
      </c>
      <c r="I2226">
        <v>99</v>
      </c>
      <c r="J2226">
        <v>0</v>
      </c>
      <c r="K2226">
        <v>25.4</v>
      </c>
      <c r="L2226">
        <v>0</v>
      </c>
      <c r="M2226">
        <v>99</v>
      </c>
      <c r="N2226">
        <v>5.66</v>
      </c>
      <c r="O2226">
        <v>99</v>
      </c>
      <c r="P2226">
        <v>0.9</v>
      </c>
      <c r="Q2226">
        <v>1126.4621199999999</v>
      </c>
      <c r="R2226">
        <v>166913</v>
      </c>
      <c r="S2226">
        <v>6.5</v>
      </c>
      <c r="T2226">
        <v>6.4</v>
      </c>
      <c r="U2226">
        <v>0.53100000000000003</v>
      </c>
      <c r="V2226">
        <v>10.4</v>
      </c>
      <c r="W2226" t="e">
        <f ca="1">Data_Completeness(LifeExpectancyData[[#This Row],[Life expectancy]:[Schooling]])</f>
        <v>#NAME?</v>
      </c>
    </row>
    <row r="2227" spans="1:23" x14ac:dyDescent="0.25">
      <c r="A2227" t="s">
        <v>791</v>
      </c>
      <c r="B2227">
        <v>2007</v>
      </c>
      <c r="C2227" t="s">
        <v>643</v>
      </c>
      <c r="D2227">
        <v>65.099999999999994</v>
      </c>
      <c r="E2227">
        <v>217</v>
      </c>
      <c r="F2227">
        <v>0</v>
      </c>
      <c r="G2227">
        <v>4.1399999999999997</v>
      </c>
      <c r="H2227">
        <v>49.936981729999999</v>
      </c>
      <c r="I2227">
        <v>87</v>
      </c>
      <c r="J2227">
        <v>0</v>
      </c>
      <c r="K2227">
        <v>24.7</v>
      </c>
      <c r="L2227">
        <v>0</v>
      </c>
      <c r="M2227">
        <v>98</v>
      </c>
      <c r="N2227">
        <v>7.44</v>
      </c>
      <c r="O2227">
        <v>97</v>
      </c>
      <c r="P2227">
        <v>1.2</v>
      </c>
      <c r="Q2227">
        <v>894.92798800000003</v>
      </c>
      <c r="R2227">
        <v>16311</v>
      </c>
      <c r="S2227">
        <v>6.7</v>
      </c>
      <c r="T2227">
        <v>6.6</v>
      </c>
      <c r="U2227">
        <v>0.52700000000000002</v>
      </c>
      <c r="V2227">
        <v>10.3</v>
      </c>
      <c r="W2227" t="e">
        <f ca="1">Data_Completeness(LifeExpectancyData[[#This Row],[Life expectancy]:[Schooling]])</f>
        <v>#NAME?</v>
      </c>
    </row>
    <row r="2228" spans="1:23" x14ac:dyDescent="0.25">
      <c r="A2228" t="s">
        <v>791</v>
      </c>
      <c r="B2228">
        <v>2006</v>
      </c>
      <c r="C2228" t="s">
        <v>643</v>
      </c>
      <c r="D2228">
        <v>64.7</v>
      </c>
      <c r="E2228">
        <v>22</v>
      </c>
      <c r="F2228">
        <v>0</v>
      </c>
      <c r="G2228">
        <v>5.46</v>
      </c>
      <c r="H2228">
        <v>47.089311430000002</v>
      </c>
      <c r="I2228">
        <v>75</v>
      </c>
      <c r="J2228">
        <v>0</v>
      </c>
      <c r="K2228">
        <v>24</v>
      </c>
      <c r="L2228">
        <v>0</v>
      </c>
      <c r="M2228">
        <v>97</v>
      </c>
      <c r="N2228">
        <v>7.84</v>
      </c>
      <c r="O2228">
        <v>97</v>
      </c>
      <c r="P2228">
        <v>1.2</v>
      </c>
      <c r="Q2228">
        <v>843.89446999999996</v>
      </c>
      <c r="R2228">
        <v>159328</v>
      </c>
      <c r="S2228">
        <v>6.9</v>
      </c>
      <c r="T2228">
        <v>6.8</v>
      </c>
      <c r="U2228">
        <v>0.52100000000000002</v>
      </c>
      <c r="V2228">
        <v>10.199999999999999</v>
      </c>
      <c r="W2228" t="e">
        <f ca="1">Data_Completeness(LifeExpectancyData[[#This Row],[Life expectancy]:[Schooling]])</f>
        <v>#NAME?</v>
      </c>
    </row>
    <row r="2229" spans="1:23" x14ac:dyDescent="0.25">
      <c r="A2229" t="s">
        <v>791</v>
      </c>
      <c r="B2229">
        <v>2005</v>
      </c>
      <c r="C2229" t="s">
        <v>643</v>
      </c>
      <c r="D2229">
        <v>64.3</v>
      </c>
      <c r="E2229">
        <v>222</v>
      </c>
      <c r="F2229">
        <v>0</v>
      </c>
      <c r="G2229">
        <v>5.27</v>
      </c>
      <c r="H2229">
        <v>10.813913400000001</v>
      </c>
      <c r="I2229">
        <v>96</v>
      </c>
      <c r="J2229">
        <v>0</v>
      </c>
      <c r="K2229">
        <v>23.4</v>
      </c>
      <c r="L2229">
        <v>0</v>
      </c>
      <c r="M2229">
        <v>97</v>
      </c>
      <c r="N2229">
        <v>1.4</v>
      </c>
      <c r="O2229">
        <v>97</v>
      </c>
      <c r="P2229">
        <v>1.6</v>
      </c>
      <c r="Q2229">
        <v>81.86157</v>
      </c>
      <c r="R2229">
        <v>15563</v>
      </c>
      <c r="S2229">
        <v>7</v>
      </c>
      <c r="T2229">
        <v>7</v>
      </c>
      <c r="U2229">
        <v>0.51400000000000001</v>
      </c>
      <c r="V2229">
        <v>10</v>
      </c>
      <c r="W2229" t="e">
        <f ca="1">Data_Completeness(LifeExpectancyData[[#This Row],[Life expectancy]:[Schooling]])</f>
        <v>#NAME?</v>
      </c>
    </row>
    <row r="2230" spans="1:23" x14ac:dyDescent="0.25">
      <c r="A2230" t="s">
        <v>791</v>
      </c>
      <c r="B2230">
        <v>2004</v>
      </c>
      <c r="C2230" t="s">
        <v>643</v>
      </c>
      <c r="D2230">
        <v>63.8</v>
      </c>
      <c r="E2230">
        <v>224</v>
      </c>
      <c r="F2230">
        <v>0</v>
      </c>
      <c r="G2230">
        <v>5.78</v>
      </c>
      <c r="H2230">
        <v>9.0134938790000003</v>
      </c>
      <c r="I2230">
        <v>7</v>
      </c>
      <c r="J2230">
        <v>0</v>
      </c>
      <c r="K2230">
        <v>22.8</v>
      </c>
      <c r="L2230">
        <v>0</v>
      </c>
      <c r="M2230">
        <v>99</v>
      </c>
      <c r="N2230">
        <v>9.94</v>
      </c>
      <c r="O2230">
        <v>96</v>
      </c>
      <c r="P2230">
        <v>1.6</v>
      </c>
      <c r="Q2230">
        <v>693.34568300000001</v>
      </c>
      <c r="R2230">
        <v>151969</v>
      </c>
      <c r="S2230">
        <v>7.2</v>
      </c>
      <c r="T2230">
        <v>7.2</v>
      </c>
      <c r="U2230">
        <v>0.50900000000000001</v>
      </c>
      <c r="V2230">
        <v>9.8000000000000007</v>
      </c>
      <c r="W2230" t="e">
        <f ca="1">Data_Completeness(LifeExpectancyData[[#This Row],[Life expectancy]:[Schooling]])</f>
        <v>#NAME?</v>
      </c>
    </row>
    <row r="2231" spans="1:23" x14ac:dyDescent="0.25">
      <c r="A2231" t="s">
        <v>791</v>
      </c>
      <c r="B2231">
        <v>2003</v>
      </c>
      <c r="C2231" t="s">
        <v>643</v>
      </c>
      <c r="D2231">
        <v>63.4</v>
      </c>
      <c r="E2231">
        <v>225</v>
      </c>
      <c r="F2231">
        <v>0</v>
      </c>
      <c r="G2231">
        <v>6.54</v>
      </c>
      <c r="H2231">
        <v>86.427440559999994</v>
      </c>
      <c r="I2231">
        <v>43</v>
      </c>
      <c r="J2231">
        <v>0</v>
      </c>
      <c r="K2231">
        <v>22.2</v>
      </c>
      <c r="L2231">
        <v>0</v>
      </c>
      <c r="M2231">
        <v>94</v>
      </c>
      <c r="N2231">
        <v>11.12</v>
      </c>
      <c r="O2231">
        <v>94</v>
      </c>
      <c r="P2231">
        <v>1.6</v>
      </c>
      <c r="Q2231">
        <v>649.34215300000005</v>
      </c>
      <c r="R2231">
        <v>148372</v>
      </c>
      <c r="S2231">
        <v>7.4</v>
      </c>
      <c r="T2231">
        <v>7.4</v>
      </c>
      <c r="U2231">
        <v>0.504</v>
      </c>
      <c r="V2231">
        <v>9.6999999999999993</v>
      </c>
      <c r="W2231" t="e">
        <f ca="1">Data_Completeness(LifeExpectancyData[[#This Row],[Life expectancy]:[Schooling]])</f>
        <v>#NAME?</v>
      </c>
    </row>
    <row r="2232" spans="1:23" x14ac:dyDescent="0.25">
      <c r="A2232" t="s">
        <v>791</v>
      </c>
      <c r="B2232">
        <v>2002</v>
      </c>
      <c r="C2232" t="s">
        <v>643</v>
      </c>
      <c r="D2232">
        <v>63.1</v>
      </c>
      <c r="E2232">
        <v>226</v>
      </c>
      <c r="F2232">
        <v>0</v>
      </c>
      <c r="G2232">
        <v>5.8</v>
      </c>
      <c r="H2232">
        <v>50.801814350000001</v>
      </c>
      <c r="J2232">
        <v>0</v>
      </c>
      <c r="K2232">
        <v>21.7</v>
      </c>
      <c r="L2232">
        <v>0</v>
      </c>
      <c r="M2232">
        <v>92</v>
      </c>
      <c r="N2232">
        <v>1.21</v>
      </c>
      <c r="O2232">
        <v>92</v>
      </c>
      <c r="P2232">
        <v>1.4</v>
      </c>
      <c r="Q2232">
        <v>555.81853779999994</v>
      </c>
      <c r="R2232">
        <v>144889</v>
      </c>
      <c r="S2232">
        <v>7.6</v>
      </c>
      <c r="T2232">
        <v>7.6</v>
      </c>
      <c r="U2232">
        <v>0.501</v>
      </c>
      <c r="V2232">
        <v>9.6</v>
      </c>
      <c r="W2232" t="e">
        <f ca="1">Data_Completeness(LifeExpectancyData[[#This Row],[Life expectancy]:[Schooling]])</f>
        <v>#NAME?</v>
      </c>
    </row>
    <row r="2233" spans="1:23" x14ac:dyDescent="0.25">
      <c r="A2233" t="s">
        <v>791</v>
      </c>
      <c r="B2233">
        <v>2001</v>
      </c>
      <c r="C2233" t="s">
        <v>643</v>
      </c>
      <c r="D2233">
        <v>62.8</v>
      </c>
      <c r="E2233">
        <v>225</v>
      </c>
      <c r="F2233">
        <v>0</v>
      </c>
      <c r="G2233">
        <v>5.0199999999999996</v>
      </c>
      <c r="H2233">
        <v>3.8412285750000001</v>
      </c>
      <c r="J2233">
        <v>0</v>
      </c>
      <c r="K2233">
        <v>21.1</v>
      </c>
      <c r="L2233">
        <v>0</v>
      </c>
      <c r="M2233">
        <v>9</v>
      </c>
      <c r="N2233">
        <v>1.28</v>
      </c>
      <c r="O2233">
        <v>92</v>
      </c>
      <c r="P2233">
        <v>1.5</v>
      </c>
      <c r="Q2233">
        <v>51.216380999999998</v>
      </c>
      <c r="R2233">
        <v>141622</v>
      </c>
      <c r="S2233">
        <v>7.8</v>
      </c>
      <c r="T2233">
        <v>7.8</v>
      </c>
      <c r="U2233">
        <v>0.497</v>
      </c>
      <c r="V2233">
        <v>9.4</v>
      </c>
      <c r="W2233" t="e">
        <f ca="1">Data_Completeness(LifeExpectancyData[[#This Row],[Life expectancy]:[Schooling]])</f>
        <v>#NAME?</v>
      </c>
    </row>
    <row r="2234" spans="1:23" x14ac:dyDescent="0.25">
      <c r="A2234" t="s">
        <v>791</v>
      </c>
      <c r="B2234">
        <v>2000</v>
      </c>
      <c r="C2234" t="s">
        <v>643</v>
      </c>
      <c r="D2234">
        <v>62.6</v>
      </c>
      <c r="E2234">
        <v>224</v>
      </c>
      <c r="F2234">
        <v>0</v>
      </c>
      <c r="G2234">
        <v>5.07</v>
      </c>
      <c r="H2234">
        <v>0</v>
      </c>
      <c r="J2234">
        <v>0</v>
      </c>
      <c r="K2234">
        <v>2.7</v>
      </c>
      <c r="L2234">
        <v>0</v>
      </c>
      <c r="M2234">
        <v>87</v>
      </c>
      <c r="N2234">
        <v>8.86</v>
      </c>
      <c r="O2234">
        <v>82</v>
      </c>
      <c r="P2234">
        <v>1.5</v>
      </c>
      <c r="R2234">
        <v>13866</v>
      </c>
      <c r="S2234">
        <v>8</v>
      </c>
      <c r="T2234">
        <v>8.1</v>
      </c>
      <c r="U2234">
        <v>0.48799999999999999</v>
      </c>
      <c r="V2234">
        <v>9.3000000000000007</v>
      </c>
      <c r="W2234" t="e">
        <f ca="1">Data_Completeness(LifeExpectancyData[[#This Row],[Life expectancy]:[Schooling]])</f>
        <v>#NAME?</v>
      </c>
    </row>
    <row r="2235" spans="1:23" x14ac:dyDescent="0.25">
      <c r="A2235" t="s">
        <v>792</v>
      </c>
      <c r="B2235">
        <v>2015</v>
      </c>
      <c r="C2235" t="s">
        <v>643</v>
      </c>
      <c r="D2235">
        <v>74.5</v>
      </c>
      <c r="E2235">
        <v>88</v>
      </c>
      <c r="F2235">
        <v>7</v>
      </c>
      <c r="H2235">
        <v>0</v>
      </c>
      <c r="I2235">
        <v>98</v>
      </c>
      <c r="J2235">
        <v>219</v>
      </c>
      <c r="K2235">
        <v>68.2</v>
      </c>
      <c r="L2235">
        <v>8</v>
      </c>
      <c r="M2235">
        <v>97</v>
      </c>
      <c r="O2235">
        <v>98</v>
      </c>
      <c r="P2235">
        <v>0.1</v>
      </c>
      <c r="Q2235">
        <v>2732.8617199999999</v>
      </c>
      <c r="S2235">
        <v>7.8</v>
      </c>
      <c r="T2235">
        <v>7.6</v>
      </c>
      <c r="U2235">
        <v>0.84499999999999997</v>
      </c>
      <c r="V2235">
        <v>16.100000000000001</v>
      </c>
      <c r="W2235" t="e">
        <f ca="1">Data_Completeness(LifeExpectancyData[[#This Row],[Life expectancy]:[Schooling]])</f>
        <v>#NAME?</v>
      </c>
    </row>
    <row r="2236" spans="1:23" x14ac:dyDescent="0.25">
      <c r="A2236" t="s">
        <v>792</v>
      </c>
      <c r="B2236">
        <v>2014</v>
      </c>
      <c r="C2236" t="s">
        <v>643</v>
      </c>
      <c r="D2236">
        <v>74.400000000000006</v>
      </c>
      <c r="E2236">
        <v>88</v>
      </c>
      <c r="F2236">
        <v>7</v>
      </c>
      <c r="G2236">
        <v>0.09</v>
      </c>
      <c r="H2236">
        <v>2017.643131</v>
      </c>
      <c r="I2236">
        <v>98</v>
      </c>
      <c r="J2236">
        <v>154</v>
      </c>
      <c r="K2236">
        <v>67.3</v>
      </c>
      <c r="L2236">
        <v>9</v>
      </c>
      <c r="M2236">
        <v>98</v>
      </c>
      <c r="N2236">
        <v>4.68</v>
      </c>
      <c r="O2236">
        <v>98</v>
      </c>
      <c r="P2236">
        <v>0.1</v>
      </c>
      <c r="Q2236">
        <v>24575.434000000001</v>
      </c>
      <c r="S2236">
        <v>7.7</v>
      </c>
      <c r="T2236">
        <v>7.5</v>
      </c>
      <c r="U2236">
        <v>0.84099999999999997</v>
      </c>
      <c r="V2236">
        <v>15.8</v>
      </c>
      <c r="W2236" t="e">
        <f ca="1">Data_Completeness(LifeExpectancyData[[#This Row],[Life expectancy]:[Schooling]])</f>
        <v>#NAME?</v>
      </c>
    </row>
    <row r="2237" spans="1:23" x14ac:dyDescent="0.25">
      <c r="A2237" t="s">
        <v>792</v>
      </c>
      <c r="B2237">
        <v>2013</v>
      </c>
      <c r="C2237" t="s">
        <v>643</v>
      </c>
      <c r="D2237">
        <v>74.3</v>
      </c>
      <c r="E2237">
        <v>89</v>
      </c>
      <c r="F2237">
        <v>8</v>
      </c>
      <c r="G2237">
        <v>0.09</v>
      </c>
      <c r="H2237">
        <v>2047.113102</v>
      </c>
      <c r="I2237">
        <v>98</v>
      </c>
      <c r="J2237">
        <v>1164</v>
      </c>
      <c r="K2237">
        <v>66.400000000000006</v>
      </c>
      <c r="L2237">
        <v>9</v>
      </c>
      <c r="M2237">
        <v>98</v>
      </c>
      <c r="N2237">
        <v>4.25</v>
      </c>
      <c r="O2237">
        <v>98</v>
      </c>
      <c r="P2237">
        <v>0.1</v>
      </c>
      <c r="Q2237">
        <v>24934.386139999999</v>
      </c>
      <c r="S2237">
        <v>7.6</v>
      </c>
      <c r="T2237">
        <v>7.5</v>
      </c>
      <c r="U2237">
        <v>0.83</v>
      </c>
      <c r="V2237">
        <v>15.2</v>
      </c>
      <c r="W2237" t="e">
        <f ca="1">Data_Completeness(LifeExpectancyData[[#This Row],[Life expectancy]:[Schooling]])</f>
        <v>#NAME?</v>
      </c>
    </row>
    <row r="2238" spans="1:23" x14ac:dyDescent="0.25">
      <c r="A2238" t="s">
        <v>792</v>
      </c>
      <c r="B2238">
        <v>2012</v>
      </c>
      <c r="C2238" t="s">
        <v>643</v>
      </c>
      <c r="D2238">
        <v>74.099999999999994</v>
      </c>
      <c r="E2238">
        <v>9</v>
      </c>
      <c r="F2238">
        <v>8</v>
      </c>
      <c r="G2238">
        <v>0.09</v>
      </c>
      <c r="H2238">
        <v>196.3808305</v>
      </c>
      <c r="I2238">
        <v>98</v>
      </c>
      <c r="J2238">
        <v>294</v>
      </c>
      <c r="K2238">
        <v>65.599999999999994</v>
      </c>
      <c r="L2238">
        <v>9</v>
      </c>
      <c r="M2238">
        <v>98</v>
      </c>
      <c r="N2238">
        <v>3.86</v>
      </c>
      <c r="O2238">
        <v>98</v>
      </c>
      <c r="P2238">
        <v>0.1</v>
      </c>
      <c r="Q2238">
        <v>2533.9461999999999</v>
      </c>
      <c r="S2238">
        <v>7.5</v>
      </c>
      <c r="T2238">
        <v>7.4</v>
      </c>
      <c r="U2238">
        <v>0.81799999999999995</v>
      </c>
      <c r="V2238">
        <v>14.5</v>
      </c>
      <c r="W2238" t="e">
        <f ca="1">Data_Completeness(LifeExpectancyData[[#This Row],[Life expectancy]:[Schooling]])</f>
        <v>#NAME?</v>
      </c>
    </row>
    <row r="2239" spans="1:23" x14ac:dyDescent="0.25">
      <c r="A2239" t="s">
        <v>792</v>
      </c>
      <c r="B2239">
        <v>2011</v>
      </c>
      <c r="C2239" t="s">
        <v>643</v>
      </c>
      <c r="D2239">
        <v>73.900000000000006</v>
      </c>
      <c r="E2239">
        <v>92</v>
      </c>
      <c r="F2239">
        <v>8</v>
      </c>
      <c r="G2239">
        <v>0.09</v>
      </c>
      <c r="H2239">
        <v>173.5755595</v>
      </c>
      <c r="I2239">
        <v>98</v>
      </c>
      <c r="J2239">
        <v>362</v>
      </c>
      <c r="K2239">
        <v>64.7</v>
      </c>
      <c r="L2239">
        <v>9</v>
      </c>
      <c r="M2239">
        <v>98</v>
      </c>
      <c r="N2239">
        <v>3.57</v>
      </c>
      <c r="O2239">
        <v>98</v>
      </c>
      <c r="P2239">
        <v>0.1</v>
      </c>
      <c r="Q2239">
        <v>2377.74739</v>
      </c>
      <c r="S2239">
        <v>7.4</v>
      </c>
      <c r="T2239">
        <v>7.4</v>
      </c>
      <c r="U2239">
        <v>0.80400000000000005</v>
      </c>
      <c r="V2239">
        <v>13.9</v>
      </c>
      <c r="W2239" t="e">
        <f ca="1">Data_Completeness(LifeExpectancyData[[#This Row],[Life expectancy]:[Schooling]])</f>
        <v>#NAME?</v>
      </c>
    </row>
    <row r="2240" spans="1:23" x14ac:dyDescent="0.25">
      <c r="A2240" t="s">
        <v>792</v>
      </c>
      <c r="B2240">
        <v>2010</v>
      </c>
      <c r="C2240" t="s">
        <v>643</v>
      </c>
      <c r="D2240">
        <v>73.7</v>
      </c>
      <c r="E2240">
        <v>94</v>
      </c>
      <c r="F2240">
        <v>8</v>
      </c>
      <c r="G2240">
        <v>0.09</v>
      </c>
      <c r="H2240">
        <v>1197.946328</v>
      </c>
      <c r="I2240">
        <v>98</v>
      </c>
      <c r="J2240">
        <v>334</v>
      </c>
      <c r="K2240">
        <v>63.9</v>
      </c>
      <c r="L2240">
        <v>9</v>
      </c>
      <c r="M2240">
        <v>98</v>
      </c>
      <c r="N2240">
        <v>3.49</v>
      </c>
      <c r="O2240">
        <v>98</v>
      </c>
      <c r="P2240">
        <v>0.1</v>
      </c>
      <c r="Q2240">
        <v>19259.58726</v>
      </c>
      <c r="S2240">
        <v>7.3</v>
      </c>
      <c r="T2240">
        <v>7.4</v>
      </c>
      <c r="U2240">
        <v>0.79200000000000004</v>
      </c>
      <c r="V2240">
        <v>13.3</v>
      </c>
      <c r="W2240" t="e">
        <f ca="1">Data_Completeness(LifeExpectancyData[[#This Row],[Life expectancy]:[Schooling]])</f>
        <v>#NAME?</v>
      </c>
    </row>
    <row r="2241" spans="1:23" x14ac:dyDescent="0.25">
      <c r="A2241" t="s">
        <v>792</v>
      </c>
      <c r="B2241">
        <v>2009</v>
      </c>
      <c r="C2241" t="s">
        <v>643</v>
      </c>
      <c r="D2241">
        <v>73.400000000000006</v>
      </c>
      <c r="E2241">
        <v>97</v>
      </c>
      <c r="F2241">
        <v>8</v>
      </c>
      <c r="G2241">
        <v>0.09</v>
      </c>
      <c r="H2241">
        <v>117.92279980000001</v>
      </c>
      <c r="I2241">
        <v>98</v>
      </c>
      <c r="J2241">
        <v>82</v>
      </c>
      <c r="K2241">
        <v>63.1</v>
      </c>
      <c r="L2241">
        <v>10</v>
      </c>
      <c r="M2241">
        <v>98</v>
      </c>
      <c r="N2241">
        <v>4.9000000000000004</v>
      </c>
      <c r="O2241">
        <v>98</v>
      </c>
      <c r="P2241">
        <v>0.1</v>
      </c>
      <c r="Q2241">
        <v>1694.2931000000001</v>
      </c>
      <c r="S2241">
        <v>7.3</v>
      </c>
      <c r="T2241">
        <v>7.3</v>
      </c>
      <c r="U2241">
        <v>0.78700000000000003</v>
      </c>
      <c r="V2241">
        <v>13</v>
      </c>
      <c r="W2241" t="e">
        <f ca="1">Data_Completeness(LifeExpectancyData[[#This Row],[Life expectancy]:[Schooling]])</f>
        <v>#NAME?</v>
      </c>
    </row>
    <row r="2242" spans="1:23" x14ac:dyDescent="0.25">
      <c r="A2242" t="s">
        <v>792</v>
      </c>
      <c r="B2242">
        <v>2008</v>
      </c>
      <c r="C2242" t="s">
        <v>643</v>
      </c>
      <c r="D2242">
        <v>73.3</v>
      </c>
      <c r="E2242">
        <v>98</v>
      </c>
      <c r="F2242">
        <v>9</v>
      </c>
      <c r="G2242">
        <v>0.09</v>
      </c>
      <c r="H2242">
        <v>15.50666857</v>
      </c>
      <c r="I2242">
        <v>98</v>
      </c>
      <c r="J2242">
        <v>158</v>
      </c>
      <c r="K2242">
        <v>62.4</v>
      </c>
      <c r="L2242">
        <v>10</v>
      </c>
      <c r="M2242">
        <v>98</v>
      </c>
      <c r="N2242">
        <v>2.87</v>
      </c>
      <c r="O2242">
        <v>98</v>
      </c>
      <c r="P2242">
        <v>0.1</v>
      </c>
      <c r="Q2242">
        <v>237.83233999999999</v>
      </c>
      <c r="S2242">
        <v>7.2</v>
      </c>
      <c r="T2242">
        <v>7.3</v>
      </c>
      <c r="U2242">
        <v>0.77900000000000003</v>
      </c>
      <c r="V2242">
        <v>12.8</v>
      </c>
      <c r="W2242" t="e">
        <f ca="1">Data_Completeness(LifeExpectancyData[[#This Row],[Life expectancy]:[Schooling]])</f>
        <v>#NAME?</v>
      </c>
    </row>
    <row r="2243" spans="1:23" x14ac:dyDescent="0.25">
      <c r="A2243" t="s">
        <v>792</v>
      </c>
      <c r="B2243">
        <v>2007</v>
      </c>
      <c r="C2243" t="s">
        <v>643</v>
      </c>
      <c r="D2243">
        <v>73.2</v>
      </c>
      <c r="E2243">
        <v>99</v>
      </c>
      <c r="F2243">
        <v>9</v>
      </c>
      <c r="G2243">
        <v>0.1</v>
      </c>
      <c r="H2243">
        <v>1307.89002</v>
      </c>
      <c r="I2243">
        <v>96</v>
      </c>
      <c r="J2243">
        <v>4648</v>
      </c>
      <c r="K2243">
        <v>61.6</v>
      </c>
      <c r="L2243">
        <v>10</v>
      </c>
      <c r="M2243">
        <v>96</v>
      </c>
      <c r="N2243">
        <v>3.49</v>
      </c>
      <c r="O2243">
        <v>96</v>
      </c>
      <c r="P2243">
        <v>0.1</v>
      </c>
      <c r="Q2243">
        <v>16472.166499999999</v>
      </c>
      <c r="S2243">
        <v>7.2</v>
      </c>
      <c r="T2243">
        <v>7.3</v>
      </c>
      <c r="U2243">
        <v>0.77300000000000002</v>
      </c>
      <c r="V2243">
        <v>12.7</v>
      </c>
      <c r="W2243" t="e">
        <f ca="1">Data_Completeness(LifeExpectancyData[[#This Row],[Life expectancy]:[Schooling]])</f>
        <v>#NAME?</v>
      </c>
    </row>
    <row r="2244" spans="1:23" x14ac:dyDescent="0.25">
      <c r="A2244" t="s">
        <v>792</v>
      </c>
      <c r="B2244">
        <v>2006</v>
      </c>
      <c r="C2244" t="s">
        <v>643</v>
      </c>
      <c r="D2244">
        <v>73.2</v>
      </c>
      <c r="E2244">
        <v>1</v>
      </c>
      <c r="F2244">
        <v>9</v>
      </c>
      <c r="G2244">
        <v>0.08</v>
      </c>
      <c r="H2244">
        <v>1395.4549649999999</v>
      </c>
      <c r="I2244">
        <v>96</v>
      </c>
      <c r="J2244">
        <v>807</v>
      </c>
      <c r="K2244">
        <v>6.9</v>
      </c>
      <c r="L2244">
        <v>10</v>
      </c>
      <c r="M2244">
        <v>96</v>
      </c>
      <c r="N2244">
        <v>3.55</v>
      </c>
      <c r="O2244">
        <v>96</v>
      </c>
      <c r="P2244">
        <v>0.1</v>
      </c>
      <c r="Q2244">
        <v>15334.66994</v>
      </c>
      <c r="S2244">
        <v>7.2</v>
      </c>
      <c r="T2244">
        <v>7.3</v>
      </c>
      <c r="U2244">
        <v>0.76700000000000002</v>
      </c>
      <c r="V2244">
        <v>12.5</v>
      </c>
      <c r="W2244" t="e">
        <f ca="1">Data_Completeness(LifeExpectancyData[[#This Row],[Life expectancy]:[Schooling]])</f>
        <v>#NAME?</v>
      </c>
    </row>
    <row r="2245" spans="1:23" x14ac:dyDescent="0.25">
      <c r="A2245" t="s">
        <v>792</v>
      </c>
      <c r="B2245">
        <v>2005</v>
      </c>
      <c r="C2245" t="s">
        <v>643</v>
      </c>
      <c r="D2245">
        <v>73.099999999999994</v>
      </c>
      <c r="E2245">
        <v>11</v>
      </c>
      <c r="F2245">
        <v>9</v>
      </c>
      <c r="G2245">
        <v>0.05</v>
      </c>
      <c r="H2245">
        <v>1117.0481339999999</v>
      </c>
      <c r="I2245">
        <v>97</v>
      </c>
      <c r="J2245">
        <v>373</v>
      </c>
      <c r="K2245">
        <v>6.2</v>
      </c>
      <c r="L2245">
        <v>10</v>
      </c>
      <c r="M2245">
        <v>96</v>
      </c>
      <c r="N2245">
        <v>3.42</v>
      </c>
      <c r="O2245">
        <v>96</v>
      </c>
      <c r="P2245">
        <v>0.1</v>
      </c>
      <c r="Q2245">
        <v>13739.829449999999</v>
      </c>
      <c r="S2245">
        <v>7.2</v>
      </c>
      <c r="T2245">
        <v>7.3</v>
      </c>
      <c r="U2245">
        <v>0.76100000000000001</v>
      </c>
      <c r="V2245">
        <v>12.4</v>
      </c>
      <c r="W2245" t="e">
        <f ca="1">Data_Completeness(LifeExpectancyData[[#This Row],[Life expectancy]:[Schooling]])</f>
        <v>#NAME?</v>
      </c>
    </row>
    <row r="2246" spans="1:23" x14ac:dyDescent="0.25">
      <c r="A2246" t="s">
        <v>792</v>
      </c>
      <c r="B2246">
        <v>2004</v>
      </c>
      <c r="C2246" t="s">
        <v>643</v>
      </c>
      <c r="D2246">
        <v>73.099999999999994</v>
      </c>
      <c r="E2246">
        <v>12</v>
      </c>
      <c r="F2246">
        <v>9</v>
      </c>
      <c r="G2246">
        <v>0.06</v>
      </c>
      <c r="H2246">
        <v>816.47950820000005</v>
      </c>
      <c r="I2246">
        <v>96</v>
      </c>
      <c r="J2246">
        <v>1880</v>
      </c>
      <c r="K2246">
        <v>59.4</v>
      </c>
      <c r="L2246">
        <v>11</v>
      </c>
      <c r="M2246">
        <v>96</v>
      </c>
      <c r="N2246">
        <v>3.58</v>
      </c>
      <c r="O2246">
        <v>96</v>
      </c>
      <c r="P2246">
        <v>0.1</v>
      </c>
      <c r="Q2246">
        <v>11138.874599999999</v>
      </c>
      <c r="S2246">
        <v>7.2</v>
      </c>
      <c r="T2246">
        <v>7.3</v>
      </c>
      <c r="U2246">
        <v>0.754</v>
      </c>
      <c r="V2246">
        <v>12.3</v>
      </c>
      <c r="W2246" t="e">
        <f ca="1">Data_Completeness(LifeExpectancyData[[#This Row],[Life expectancy]:[Schooling]])</f>
        <v>#NAME?</v>
      </c>
    </row>
    <row r="2247" spans="1:23" x14ac:dyDescent="0.25">
      <c r="A2247" t="s">
        <v>792</v>
      </c>
      <c r="B2247">
        <v>2003</v>
      </c>
      <c r="C2247" t="s">
        <v>643</v>
      </c>
      <c r="D2247">
        <v>73</v>
      </c>
      <c r="E2247">
        <v>13</v>
      </c>
      <c r="F2247">
        <v>9</v>
      </c>
      <c r="G2247">
        <v>0.05</v>
      </c>
      <c r="H2247">
        <v>832.36887079999997</v>
      </c>
      <c r="I2247">
        <v>95</v>
      </c>
      <c r="J2247">
        <v>1208</v>
      </c>
      <c r="K2247">
        <v>58.5</v>
      </c>
      <c r="L2247">
        <v>11</v>
      </c>
      <c r="M2247">
        <v>95</v>
      </c>
      <c r="N2247">
        <v>4.2</v>
      </c>
      <c r="O2247">
        <v>95</v>
      </c>
      <c r="P2247">
        <v>0.1</v>
      </c>
      <c r="Q2247">
        <v>9567.4582850000006</v>
      </c>
      <c r="S2247">
        <v>7.2</v>
      </c>
      <c r="T2247">
        <v>7.3</v>
      </c>
      <c r="U2247">
        <v>0.747</v>
      </c>
      <c r="V2247">
        <v>12.2</v>
      </c>
      <c r="W2247" t="e">
        <f ca="1">Data_Completeness(LifeExpectancyData[[#This Row],[Life expectancy]:[Schooling]])</f>
        <v>#NAME?</v>
      </c>
    </row>
    <row r="2248" spans="1:23" x14ac:dyDescent="0.25">
      <c r="A2248" t="s">
        <v>792</v>
      </c>
      <c r="B2248">
        <v>2002</v>
      </c>
      <c r="C2248" t="s">
        <v>643</v>
      </c>
      <c r="D2248">
        <v>72.900000000000006</v>
      </c>
      <c r="E2248">
        <v>15</v>
      </c>
      <c r="F2248">
        <v>10</v>
      </c>
      <c r="G2248">
        <v>0.05</v>
      </c>
      <c r="H2248">
        <v>688.09726669999998</v>
      </c>
      <c r="I2248">
        <v>97</v>
      </c>
      <c r="J2248">
        <v>311</v>
      </c>
      <c r="K2248">
        <v>57.7</v>
      </c>
      <c r="L2248">
        <v>11</v>
      </c>
      <c r="M2248">
        <v>95</v>
      </c>
      <c r="N2248">
        <v>4.28</v>
      </c>
      <c r="O2248">
        <v>95</v>
      </c>
      <c r="P2248">
        <v>0.1</v>
      </c>
      <c r="Q2248">
        <v>8655.3115309999994</v>
      </c>
      <c r="S2248">
        <v>7.3</v>
      </c>
      <c r="T2248">
        <v>7.3</v>
      </c>
      <c r="U2248">
        <v>0.745</v>
      </c>
      <c r="V2248">
        <v>12.1</v>
      </c>
      <c r="W2248" t="e">
        <f ca="1">Data_Completeness(LifeExpectancyData[[#This Row],[Life expectancy]:[Schooling]])</f>
        <v>#NAME?</v>
      </c>
    </row>
    <row r="2249" spans="1:23" x14ac:dyDescent="0.25">
      <c r="A2249" t="s">
        <v>792</v>
      </c>
      <c r="B2249">
        <v>2001</v>
      </c>
      <c r="C2249" t="s">
        <v>643</v>
      </c>
      <c r="D2249">
        <v>72.8</v>
      </c>
      <c r="E2249">
        <v>17</v>
      </c>
      <c r="F2249">
        <v>10</v>
      </c>
      <c r="G2249">
        <v>0.05</v>
      </c>
      <c r="H2249">
        <v>710.49523969999996</v>
      </c>
      <c r="I2249">
        <v>95</v>
      </c>
      <c r="J2249">
        <v>155</v>
      </c>
      <c r="K2249">
        <v>56.9</v>
      </c>
      <c r="L2249">
        <v>12</v>
      </c>
      <c r="M2249">
        <v>97</v>
      </c>
      <c r="N2249">
        <v>4.49</v>
      </c>
      <c r="O2249">
        <v>97</v>
      </c>
      <c r="P2249">
        <v>0.1</v>
      </c>
      <c r="Q2249">
        <v>8643.4943999999996</v>
      </c>
      <c r="S2249">
        <v>7.3</v>
      </c>
      <c r="T2249">
        <v>7.3</v>
      </c>
      <c r="U2249">
        <v>0.74199999999999999</v>
      </c>
      <c r="V2249">
        <v>12</v>
      </c>
      <c r="W2249" t="e">
        <f ca="1">Data_Completeness(LifeExpectancyData[[#This Row],[Life expectancy]:[Schooling]])</f>
        <v>#NAME?</v>
      </c>
    </row>
    <row r="2250" spans="1:23" x14ac:dyDescent="0.25">
      <c r="A2250" t="s">
        <v>792</v>
      </c>
      <c r="B2250">
        <v>2000</v>
      </c>
      <c r="C2250" t="s">
        <v>643</v>
      </c>
      <c r="D2250">
        <v>72.599999999999994</v>
      </c>
      <c r="E2250">
        <v>11</v>
      </c>
      <c r="F2250">
        <v>10</v>
      </c>
      <c r="G2250">
        <v>0.05</v>
      </c>
      <c r="H2250">
        <v>782.17998150000005</v>
      </c>
      <c r="I2250">
        <v>93</v>
      </c>
      <c r="J2250">
        <v>0</v>
      </c>
      <c r="K2250">
        <v>56.2</v>
      </c>
      <c r="L2250">
        <v>12</v>
      </c>
      <c r="M2250">
        <v>95</v>
      </c>
      <c r="N2250">
        <v>4.24</v>
      </c>
      <c r="O2250">
        <v>95</v>
      </c>
      <c r="P2250">
        <v>0.1</v>
      </c>
      <c r="Q2250">
        <v>9126.9542770000007</v>
      </c>
      <c r="S2250">
        <v>7.3</v>
      </c>
      <c r="T2250">
        <v>7.4</v>
      </c>
      <c r="U2250">
        <v>0.73699999999999999</v>
      </c>
      <c r="V2250">
        <v>11.8</v>
      </c>
      <c r="W2250" t="e">
        <f ca="1">Data_Completeness(LifeExpectancyData[[#This Row],[Life expectancy]:[Schooling]])</f>
        <v>#NAME?</v>
      </c>
    </row>
    <row r="2251" spans="1:23" x14ac:dyDescent="0.25">
      <c r="A2251" t="s">
        <v>793</v>
      </c>
      <c r="B2251">
        <v>2015</v>
      </c>
      <c r="C2251" t="s">
        <v>643</v>
      </c>
      <c r="D2251">
        <v>66.7</v>
      </c>
      <c r="E2251">
        <v>188</v>
      </c>
      <c r="F2251">
        <v>19</v>
      </c>
      <c r="H2251">
        <v>0</v>
      </c>
      <c r="I2251">
        <v>89</v>
      </c>
      <c r="J2251">
        <v>58</v>
      </c>
      <c r="K2251">
        <v>24.3</v>
      </c>
      <c r="L2251">
        <v>26</v>
      </c>
      <c r="M2251">
        <v>85</v>
      </c>
      <c r="O2251">
        <v>89</v>
      </c>
      <c r="P2251">
        <v>0.3</v>
      </c>
      <c r="Q2251">
        <v>98.725614500000006</v>
      </c>
      <c r="R2251">
        <v>14976994</v>
      </c>
      <c r="S2251">
        <v>9.5</v>
      </c>
      <c r="T2251">
        <v>9.3000000000000007</v>
      </c>
      <c r="U2251">
        <v>0.49099999999999999</v>
      </c>
      <c r="V2251">
        <v>9.5</v>
      </c>
      <c r="W2251" t="e">
        <f ca="1">Data_Completeness(LifeExpectancyData[[#This Row],[Life expectancy]:[Schooling]])</f>
        <v>#NAME?</v>
      </c>
    </row>
    <row r="2252" spans="1:23" x14ac:dyDescent="0.25">
      <c r="A2252" t="s">
        <v>793</v>
      </c>
      <c r="B2252">
        <v>2014</v>
      </c>
      <c r="C2252" t="s">
        <v>643</v>
      </c>
      <c r="D2252">
        <v>66.400000000000006</v>
      </c>
      <c r="E2252">
        <v>192</v>
      </c>
      <c r="F2252">
        <v>19</v>
      </c>
      <c r="G2252">
        <v>0.26</v>
      </c>
      <c r="H2252">
        <v>12.80528533</v>
      </c>
      <c r="I2252">
        <v>89</v>
      </c>
      <c r="J2252">
        <v>32</v>
      </c>
      <c r="K2252">
        <v>23.8</v>
      </c>
      <c r="L2252">
        <v>27</v>
      </c>
      <c r="M2252">
        <v>85</v>
      </c>
      <c r="N2252">
        <v>4.66</v>
      </c>
      <c r="O2252">
        <v>89</v>
      </c>
      <c r="P2252">
        <v>0.3</v>
      </c>
      <c r="Q2252">
        <v>152.443873</v>
      </c>
      <c r="R2252">
        <v>14546111</v>
      </c>
      <c r="S2252">
        <v>9.6999999999999993</v>
      </c>
      <c r="T2252">
        <v>9.5</v>
      </c>
      <c r="U2252">
        <v>0.48299999999999998</v>
      </c>
      <c r="V2252">
        <v>9.1</v>
      </c>
      <c r="W2252" t="e">
        <f ca="1">Data_Completeness(LifeExpectancyData[[#This Row],[Life expectancy]:[Schooling]])</f>
        <v>#NAME?</v>
      </c>
    </row>
    <row r="2253" spans="1:23" x14ac:dyDescent="0.25">
      <c r="A2253" t="s">
        <v>793</v>
      </c>
      <c r="B2253">
        <v>2013</v>
      </c>
      <c r="C2253" t="s">
        <v>643</v>
      </c>
      <c r="D2253">
        <v>66</v>
      </c>
      <c r="E2253">
        <v>196</v>
      </c>
      <c r="F2253">
        <v>20</v>
      </c>
      <c r="G2253">
        <v>0.26</v>
      </c>
      <c r="H2253">
        <v>11.8385319</v>
      </c>
      <c r="I2253">
        <v>92</v>
      </c>
      <c r="J2253">
        <v>17</v>
      </c>
      <c r="K2253">
        <v>23.2</v>
      </c>
      <c r="L2253">
        <v>28</v>
      </c>
      <c r="M2253">
        <v>89</v>
      </c>
      <c r="N2253">
        <v>4.51</v>
      </c>
      <c r="O2253">
        <v>92</v>
      </c>
      <c r="P2253">
        <v>0.3</v>
      </c>
      <c r="Q2253">
        <v>148.912351</v>
      </c>
      <c r="R2253">
        <v>141232</v>
      </c>
      <c r="S2253">
        <v>9.9</v>
      </c>
      <c r="T2253">
        <v>9.6999999999999993</v>
      </c>
      <c r="U2253">
        <v>0.47399999999999998</v>
      </c>
      <c r="V2253">
        <v>8.6999999999999993</v>
      </c>
      <c r="W2253" t="e">
        <f ca="1">Data_Completeness(LifeExpectancyData[[#This Row],[Life expectancy]:[Schooling]])</f>
        <v>#NAME?</v>
      </c>
    </row>
    <row r="2254" spans="1:23" x14ac:dyDescent="0.25">
      <c r="A2254" t="s">
        <v>793</v>
      </c>
      <c r="B2254">
        <v>2012</v>
      </c>
      <c r="C2254" t="s">
        <v>643</v>
      </c>
      <c r="D2254">
        <v>65.599999999999994</v>
      </c>
      <c r="E2254">
        <v>2</v>
      </c>
      <c r="F2254">
        <v>20</v>
      </c>
      <c r="G2254">
        <v>0.28000000000000003</v>
      </c>
      <c r="H2254">
        <v>10.20659464</v>
      </c>
      <c r="I2254">
        <v>91</v>
      </c>
      <c r="J2254">
        <v>46</v>
      </c>
      <c r="K2254">
        <v>22.7</v>
      </c>
      <c r="L2254">
        <v>29</v>
      </c>
      <c r="M2254">
        <v>83</v>
      </c>
      <c r="N2254">
        <v>4.3099999999999996</v>
      </c>
      <c r="O2254">
        <v>91</v>
      </c>
      <c r="P2254">
        <v>0.4</v>
      </c>
      <c r="Q2254">
        <v>136.45179999999999</v>
      </c>
      <c r="R2254">
        <v>1373513</v>
      </c>
      <c r="S2254">
        <v>1</v>
      </c>
      <c r="T2254">
        <v>9.9</v>
      </c>
      <c r="U2254">
        <v>0.46300000000000002</v>
      </c>
      <c r="V2254">
        <v>8.3000000000000007</v>
      </c>
      <c r="W2254" t="e">
        <f ca="1">Data_Completeness(LifeExpectancyData[[#This Row],[Life expectancy]:[Schooling]])</f>
        <v>#NAME?</v>
      </c>
    </row>
    <row r="2255" spans="1:23" x14ac:dyDescent="0.25">
      <c r="A2255" t="s">
        <v>793</v>
      </c>
      <c r="B2255">
        <v>2011</v>
      </c>
      <c r="C2255" t="s">
        <v>643</v>
      </c>
      <c r="D2255">
        <v>64.900000000000006</v>
      </c>
      <c r="E2255">
        <v>26</v>
      </c>
      <c r="F2255">
        <v>20</v>
      </c>
      <c r="G2255">
        <v>0.32</v>
      </c>
      <c r="H2255">
        <v>1.4310516639999999</v>
      </c>
      <c r="I2255">
        <v>92</v>
      </c>
      <c r="J2255">
        <v>18</v>
      </c>
      <c r="K2255">
        <v>22.2</v>
      </c>
      <c r="L2255">
        <v>31</v>
      </c>
      <c r="M2255">
        <v>89</v>
      </c>
      <c r="N2255">
        <v>4.42</v>
      </c>
      <c r="O2255">
        <v>92</v>
      </c>
      <c r="P2255">
        <v>0.4</v>
      </c>
      <c r="Q2255">
        <v>18.253209999999999</v>
      </c>
      <c r="R2255">
        <v>13391</v>
      </c>
      <c r="S2255">
        <v>1.2</v>
      </c>
      <c r="T2255">
        <v>1.1000000000000001</v>
      </c>
      <c r="U2255">
        <v>0.45500000000000002</v>
      </c>
      <c r="V2255">
        <v>7.9</v>
      </c>
      <c r="W2255" t="e">
        <f ca="1">Data_Completeness(LifeExpectancyData[[#This Row],[Life expectancy]:[Schooling]])</f>
        <v>#NAME?</v>
      </c>
    </row>
    <row r="2256" spans="1:23" x14ac:dyDescent="0.25">
      <c r="A2256" t="s">
        <v>793</v>
      </c>
      <c r="B2256">
        <v>2010</v>
      </c>
      <c r="C2256" t="s">
        <v>643</v>
      </c>
      <c r="D2256">
        <v>64.3</v>
      </c>
      <c r="E2256">
        <v>212</v>
      </c>
      <c r="F2256">
        <v>21</v>
      </c>
      <c r="G2256">
        <v>0.28000000000000003</v>
      </c>
      <c r="H2256">
        <v>1.020071763</v>
      </c>
      <c r="I2256">
        <v>89</v>
      </c>
      <c r="J2256">
        <v>428</v>
      </c>
      <c r="K2256">
        <v>21.7</v>
      </c>
      <c r="L2256">
        <v>32</v>
      </c>
      <c r="M2256">
        <v>76</v>
      </c>
      <c r="N2256">
        <v>4.62</v>
      </c>
      <c r="O2256">
        <v>89</v>
      </c>
      <c r="P2256">
        <v>0.4</v>
      </c>
      <c r="Q2256">
        <v>11.631377000000001</v>
      </c>
      <c r="R2256">
        <v>12916229</v>
      </c>
      <c r="S2256">
        <v>1.4</v>
      </c>
      <c r="T2256">
        <v>1.3</v>
      </c>
      <c r="U2256">
        <v>0.44900000000000001</v>
      </c>
      <c r="V2256">
        <v>7.7</v>
      </c>
      <c r="W2256" t="e">
        <f ca="1">Data_Completeness(LifeExpectancyData[[#This Row],[Life expectancy]:[Schooling]])</f>
        <v>#NAME?</v>
      </c>
    </row>
    <row r="2257" spans="1:23" x14ac:dyDescent="0.25">
      <c r="A2257" t="s">
        <v>793</v>
      </c>
      <c r="B2257">
        <v>2009</v>
      </c>
      <c r="C2257" t="s">
        <v>643</v>
      </c>
      <c r="D2257">
        <v>63.5</v>
      </c>
      <c r="E2257">
        <v>219</v>
      </c>
      <c r="F2257">
        <v>21</v>
      </c>
      <c r="G2257">
        <v>0.3</v>
      </c>
      <c r="H2257">
        <v>1.1774776769999999</v>
      </c>
      <c r="I2257">
        <v>86</v>
      </c>
      <c r="J2257">
        <v>999</v>
      </c>
      <c r="K2257">
        <v>21.2</v>
      </c>
      <c r="L2257">
        <v>33</v>
      </c>
      <c r="M2257">
        <v>83</v>
      </c>
      <c r="N2257">
        <v>4.8099999999999996</v>
      </c>
      <c r="O2257">
        <v>86</v>
      </c>
      <c r="P2257">
        <v>0.5</v>
      </c>
      <c r="Q2257">
        <v>12.566464</v>
      </c>
      <c r="R2257">
        <v>1255917</v>
      </c>
      <c r="S2257">
        <v>1.6</v>
      </c>
      <c r="T2257">
        <v>1.5</v>
      </c>
      <c r="U2257">
        <v>0.44400000000000001</v>
      </c>
      <c r="V2257">
        <v>7.5</v>
      </c>
      <c r="W2257" t="e">
        <f ca="1">Data_Completeness(LifeExpectancyData[[#This Row],[Life expectancy]:[Schooling]])</f>
        <v>#NAME?</v>
      </c>
    </row>
    <row r="2258" spans="1:23" x14ac:dyDescent="0.25">
      <c r="A2258" t="s">
        <v>793</v>
      </c>
      <c r="B2258">
        <v>2008</v>
      </c>
      <c r="C2258" t="s">
        <v>643</v>
      </c>
      <c r="D2258">
        <v>62.8</v>
      </c>
      <c r="E2258">
        <v>225</v>
      </c>
      <c r="F2258">
        <v>22</v>
      </c>
      <c r="G2258">
        <v>0.28000000000000003</v>
      </c>
      <c r="H2258">
        <v>1.08833088</v>
      </c>
      <c r="I2258">
        <v>88</v>
      </c>
      <c r="J2258">
        <v>6</v>
      </c>
      <c r="K2258">
        <v>2.8</v>
      </c>
      <c r="L2258">
        <v>34</v>
      </c>
      <c r="M2258">
        <v>87</v>
      </c>
      <c r="N2258">
        <v>4.9400000000000004</v>
      </c>
      <c r="O2258">
        <v>88</v>
      </c>
      <c r="P2258">
        <v>0.6</v>
      </c>
      <c r="Q2258">
        <v>11.336779999999999</v>
      </c>
      <c r="R2258">
        <v>1223957</v>
      </c>
      <c r="S2258">
        <v>1.8</v>
      </c>
      <c r="T2258">
        <v>1.7</v>
      </c>
      <c r="U2258">
        <v>0.435</v>
      </c>
      <c r="V2258">
        <v>7.1</v>
      </c>
      <c r="W2258" t="e">
        <f ca="1">Data_Completeness(LifeExpectancyData[[#This Row],[Life expectancy]:[Schooling]])</f>
        <v>#NAME?</v>
      </c>
    </row>
    <row r="2259" spans="1:23" x14ac:dyDescent="0.25">
      <c r="A2259" t="s">
        <v>793</v>
      </c>
      <c r="B2259">
        <v>2007</v>
      </c>
      <c r="C2259" t="s">
        <v>643</v>
      </c>
      <c r="D2259">
        <v>62.1</v>
      </c>
      <c r="E2259">
        <v>23</v>
      </c>
      <c r="F2259">
        <v>22</v>
      </c>
      <c r="G2259">
        <v>0.32</v>
      </c>
      <c r="H2259">
        <v>8.3091529269999995</v>
      </c>
      <c r="I2259">
        <v>94</v>
      </c>
      <c r="J2259">
        <v>11</v>
      </c>
      <c r="K2259">
        <v>2.2999999999999998</v>
      </c>
      <c r="L2259">
        <v>36</v>
      </c>
      <c r="M2259">
        <v>93</v>
      </c>
      <c r="N2259">
        <v>4.72</v>
      </c>
      <c r="O2259">
        <v>94</v>
      </c>
      <c r="P2259">
        <v>0.7</v>
      </c>
      <c r="Q2259">
        <v>95.397852200000003</v>
      </c>
      <c r="R2259">
        <v>11873557</v>
      </c>
      <c r="S2259">
        <v>11</v>
      </c>
      <c r="T2259">
        <v>1.9</v>
      </c>
      <c r="U2259">
        <v>0.42499999999999999</v>
      </c>
      <c r="V2259">
        <v>6.8</v>
      </c>
      <c r="W2259" t="e">
        <f ca="1">Data_Completeness(LifeExpectancyData[[#This Row],[Life expectancy]:[Schooling]])</f>
        <v>#NAME?</v>
      </c>
    </row>
    <row r="2260" spans="1:23" x14ac:dyDescent="0.25">
      <c r="A2260" t="s">
        <v>793</v>
      </c>
      <c r="B2260">
        <v>2006</v>
      </c>
      <c r="C2260" t="s">
        <v>643</v>
      </c>
      <c r="D2260">
        <v>61.3</v>
      </c>
      <c r="E2260">
        <v>236</v>
      </c>
      <c r="F2260">
        <v>23</v>
      </c>
      <c r="G2260">
        <v>0.34</v>
      </c>
      <c r="H2260">
        <v>10.430226169999999</v>
      </c>
      <c r="I2260">
        <v>89</v>
      </c>
      <c r="J2260">
        <v>3</v>
      </c>
      <c r="K2260">
        <v>19.899999999999999</v>
      </c>
      <c r="L2260">
        <v>38</v>
      </c>
      <c r="M2260">
        <v>89</v>
      </c>
      <c r="N2260">
        <v>5.44</v>
      </c>
      <c r="O2260">
        <v>89</v>
      </c>
      <c r="P2260">
        <v>0.7</v>
      </c>
      <c r="Q2260">
        <v>89.838296</v>
      </c>
      <c r="R2260">
        <v>11556763</v>
      </c>
      <c r="S2260">
        <v>11.2</v>
      </c>
      <c r="T2260">
        <v>11.1</v>
      </c>
      <c r="U2260">
        <v>0.42199999999999999</v>
      </c>
      <c r="V2260">
        <v>6.6</v>
      </c>
      <c r="W2260" t="e">
        <f ca="1">Data_Completeness(LifeExpectancyData[[#This Row],[Life expectancy]:[Schooling]])</f>
        <v>#NAME?</v>
      </c>
    </row>
    <row r="2261" spans="1:23" x14ac:dyDescent="0.25">
      <c r="A2261" t="s">
        <v>793</v>
      </c>
      <c r="B2261">
        <v>2005</v>
      </c>
      <c r="C2261" t="s">
        <v>643</v>
      </c>
      <c r="D2261">
        <v>65</v>
      </c>
      <c r="E2261">
        <v>242</v>
      </c>
      <c r="F2261">
        <v>23</v>
      </c>
      <c r="G2261">
        <v>0.33</v>
      </c>
      <c r="H2261">
        <v>96.037251029999993</v>
      </c>
      <c r="I2261">
        <v>84</v>
      </c>
      <c r="J2261">
        <v>0</v>
      </c>
      <c r="K2261">
        <v>19.5</v>
      </c>
      <c r="L2261">
        <v>40</v>
      </c>
      <c r="M2261">
        <v>84</v>
      </c>
      <c r="N2261">
        <v>5.35</v>
      </c>
      <c r="O2261">
        <v>84</v>
      </c>
      <c r="P2261">
        <v>0.7</v>
      </c>
      <c r="Q2261">
        <v>773.8698713</v>
      </c>
      <c r="R2261">
        <v>11251266</v>
      </c>
      <c r="S2261">
        <v>11.4</v>
      </c>
      <c r="T2261">
        <v>11.3</v>
      </c>
      <c r="U2261">
        <v>0.41499999999999998</v>
      </c>
      <c r="V2261">
        <v>6.4</v>
      </c>
      <c r="W2261" t="e">
        <f ca="1">Data_Completeness(LifeExpectancyData[[#This Row],[Life expectancy]:[Schooling]])</f>
        <v>#NAME?</v>
      </c>
    </row>
    <row r="2262" spans="1:23" x14ac:dyDescent="0.25">
      <c r="A2262" t="s">
        <v>793</v>
      </c>
      <c r="B2262">
        <v>2004</v>
      </c>
      <c r="C2262" t="s">
        <v>643</v>
      </c>
      <c r="D2262">
        <v>59.7</v>
      </c>
      <c r="E2262">
        <v>247</v>
      </c>
      <c r="F2262">
        <v>24</v>
      </c>
      <c r="G2262">
        <v>0.35</v>
      </c>
      <c r="H2262">
        <v>66.022362990000005</v>
      </c>
      <c r="I2262">
        <v>54</v>
      </c>
      <c r="J2262">
        <v>31</v>
      </c>
      <c r="K2262">
        <v>19.100000000000001</v>
      </c>
      <c r="L2262">
        <v>42</v>
      </c>
      <c r="M2262">
        <v>87</v>
      </c>
      <c r="N2262">
        <v>5.68</v>
      </c>
      <c r="O2262">
        <v>87</v>
      </c>
      <c r="P2262">
        <v>0.7</v>
      </c>
      <c r="Q2262">
        <v>733.58181100000002</v>
      </c>
      <c r="R2262">
        <v>1955944</v>
      </c>
      <c r="S2262">
        <v>11.6</v>
      </c>
      <c r="T2262">
        <v>11.5</v>
      </c>
      <c r="U2262">
        <v>0.40799999999999997</v>
      </c>
      <c r="V2262">
        <v>6.2</v>
      </c>
      <c r="W2262" t="e">
        <f ca="1">Data_Completeness(LifeExpectancyData[[#This Row],[Life expectancy]:[Schooling]])</f>
        <v>#NAME?</v>
      </c>
    </row>
    <row r="2263" spans="1:23" x14ac:dyDescent="0.25">
      <c r="A2263" t="s">
        <v>793</v>
      </c>
      <c r="B2263">
        <v>2003</v>
      </c>
      <c r="C2263" t="s">
        <v>643</v>
      </c>
      <c r="D2263">
        <v>59</v>
      </c>
      <c r="E2263">
        <v>251</v>
      </c>
      <c r="F2263">
        <v>25</v>
      </c>
      <c r="G2263">
        <v>0.33</v>
      </c>
      <c r="H2263">
        <v>62.219778929999997</v>
      </c>
      <c r="J2263">
        <v>1519</v>
      </c>
      <c r="K2263">
        <v>18.7</v>
      </c>
      <c r="L2263">
        <v>44</v>
      </c>
      <c r="M2263">
        <v>73</v>
      </c>
      <c r="N2263">
        <v>5.4</v>
      </c>
      <c r="O2263">
        <v>73</v>
      </c>
      <c r="P2263">
        <v>0.7</v>
      </c>
      <c r="Q2263">
        <v>642.76631129999998</v>
      </c>
      <c r="R2263">
        <v>16799</v>
      </c>
      <c r="S2263">
        <v>11.8</v>
      </c>
      <c r="T2263">
        <v>11.7</v>
      </c>
      <c r="U2263">
        <v>0.40100000000000002</v>
      </c>
      <c r="V2263">
        <v>5.9</v>
      </c>
      <c r="W2263" t="e">
        <f ca="1">Data_Completeness(LifeExpectancyData[[#This Row],[Life expectancy]:[Schooling]])</f>
        <v>#NAME?</v>
      </c>
    </row>
    <row r="2264" spans="1:23" x14ac:dyDescent="0.25">
      <c r="A2264" t="s">
        <v>793</v>
      </c>
      <c r="B2264">
        <v>2002</v>
      </c>
      <c r="C2264" t="s">
        <v>643</v>
      </c>
      <c r="D2264">
        <v>58.4</v>
      </c>
      <c r="E2264">
        <v>252</v>
      </c>
      <c r="F2264">
        <v>25</v>
      </c>
      <c r="G2264">
        <v>0.36</v>
      </c>
      <c r="H2264">
        <v>49.73511396</v>
      </c>
      <c r="J2264">
        <v>18184</v>
      </c>
      <c r="K2264">
        <v>18.3</v>
      </c>
      <c r="L2264">
        <v>47</v>
      </c>
      <c r="M2264">
        <v>6</v>
      </c>
      <c r="N2264">
        <v>5.6</v>
      </c>
      <c r="O2264">
        <v>6</v>
      </c>
      <c r="P2264">
        <v>0.7</v>
      </c>
      <c r="Q2264">
        <v>513.26226999999994</v>
      </c>
      <c r="R2264">
        <v>1396861</v>
      </c>
      <c r="S2264">
        <v>12</v>
      </c>
      <c r="T2264">
        <v>11.9</v>
      </c>
      <c r="U2264">
        <v>0.39700000000000002</v>
      </c>
      <c r="V2264">
        <v>5.7</v>
      </c>
      <c r="W2264" t="e">
        <f ca="1">Data_Completeness(LifeExpectancyData[[#This Row],[Life expectancy]:[Schooling]])</f>
        <v>#NAME?</v>
      </c>
    </row>
    <row r="2265" spans="1:23" x14ac:dyDescent="0.25">
      <c r="A2265" t="s">
        <v>793</v>
      </c>
      <c r="B2265">
        <v>2001</v>
      </c>
      <c r="C2265" t="s">
        <v>643</v>
      </c>
      <c r="D2265">
        <v>57.9</v>
      </c>
      <c r="E2265">
        <v>251</v>
      </c>
      <c r="F2265">
        <v>26</v>
      </c>
      <c r="G2265">
        <v>0.34</v>
      </c>
      <c r="H2265">
        <v>6.0642212019999997</v>
      </c>
      <c r="J2265">
        <v>24789</v>
      </c>
      <c r="K2265">
        <v>17.899999999999999</v>
      </c>
      <c r="L2265">
        <v>49</v>
      </c>
      <c r="M2265">
        <v>49</v>
      </c>
      <c r="N2265">
        <v>4.9800000000000004</v>
      </c>
      <c r="O2265">
        <v>52</v>
      </c>
      <c r="P2265">
        <v>0.6</v>
      </c>
      <c r="Q2265">
        <v>481.287397</v>
      </c>
      <c r="R2265">
        <v>1134497</v>
      </c>
      <c r="S2265">
        <v>12.1</v>
      </c>
      <c r="T2265">
        <v>12.1</v>
      </c>
      <c r="U2265">
        <v>0.38100000000000001</v>
      </c>
      <c r="V2265">
        <v>5.4</v>
      </c>
      <c r="W2265" t="e">
        <f ca="1">Data_Completeness(LifeExpectancyData[[#This Row],[Life expectancy]:[Schooling]])</f>
        <v>#NAME?</v>
      </c>
    </row>
    <row r="2266" spans="1:23" x14ac:dyDescent="0.25">
      <c r="A2266" t="s">
        <v>793</v>
      </c>
      <c r="B2266">
        <v>2000</v>
      </c>
      <c r="C2266" t="s">
        <v>643</v>
      </c>
      <c r="D2266">
        <v>57.5</v>
      </c>
      <c r="E2266">
        <v>25</v>
      </c>
      <c r="F2266">
        <v>27</v>
      </c>
      <c r="G2266">
        <v>0.28999999999999998</v>
      </c>
      <c r="H2266">
        <v>5.3973685319999998</v>
      </c>
      <c r="J2266">
        <v>5839</v>
      </c>
      <c r="K2266">
        <v>17.5</v>
      </c>
      <c r="L2266">
        <v>50</v>
      </c>
      <c r="M2266">
        <v>49</v>
      </c>
      <c r="N2266">
        <v>4.63</v>
      </c>
      <c r="O2266">
        <v>52</v>
      </c>
      <c r="P2266">
        <v>0.5</v>
      </c>
      <c r="Q2266">
        <v>473.45337999999998</v>
      </c>
      <c r="R2266">
        <v>988452</v>
      </c>
      <c r="S2266">
        <v>12.3</v>
      </c>
      <c r="T2266">
        <v>12.3</v>
      </c>
      <c r="U2266">
        <v>0.378</v>
      </c>
      <c r="V2266">
        <v>5.2</v>
      </c>
      <c r="W2266" t="e">
        <f ca="1">Data_Completeness(LifeExpectancyData[[#This Row],[Life expectancy]:[Schooling]])</f>
        <v>#NAME?</v>
      </c>
    </row>
    <row r="2267" spans="1:23" x14ac:dyDescent="0.25">
      <c r="A2267" t="s">
        <v>794</v>
      </c>
      <c r="B2267">
        <v>2015</v>
      </c>
      <c r="C2267" t="s">
        <v>643</v>
      </c>
      <c r="D2267">
        <v>75.599999999999994</v>
      </c>
      <c r="E2267">
        <v>121</v>
      </c>
      <c r="F2267">
        <v>1</v>
      </c>
      <c r="H2267">
        <v>0</v>
      </c>
      <c r="I2267">
        <v>94</v>
      </c>
      <c r="J2267">
        <v>383</v>
      </c>
      <c r="K2267">
        <v>6</v>
      </c>
      <c r="L2267">
        <v>1</v>
      </c>
      <c r="M2267">
        <v>95</v>
      </c>
      <c r="O2267">
        <v>95</v>
      </c>
      <c r="P2267">
        <v>0.1</v>
      </c>
      <c r="Q2267">
        <v>5237.2553340000004</v>
      </c>
      <c r="R2267">
        <v>795383</v>
      </c>
      <c r="S2267">
        <v>2</v>
      </c>
      <c r="T2267">
        <v>2</v>
      </c>
      <c r="U2267">
        <v>0.77500000000000002</v>
      </c>
      <c r="V2267">
        <v>14.4</v>
      </c>
      <c r="W2267" t="e">
        <f ca="1">Data_Completeness(LifeExpectancyData[[#This Row],[Life expectancy]:[Schooling]])</f>
        <v>#NAME?</v>
      </c>
    </row>
    <row r="2268" spans="1:23" x14ac:dyDescent="0.25">
      <c r="A2268" t="s">
        <v>794</v>
      </c>
      <c r="B2268">
        <v>2014</v>
      </c>
      <c r="C2268" t="s">
        <v>643</v>
      </c>
      <c r="D2268">
        <v>75.400000000000006</v>
      </c>
      <c r="E2268">
        <v>123</v>
      </c>
      <c r="F2268">
        <v>1</v>
      </c>
      <c r="G2268">
        <v>9.09</v>
      </c>
      <c r="H2268">
        <v>8.6172084309999999</v>
      </c>
      <c r="I2268">
        <v>92</v>
      </c>
      <c r="J2268">
        <v>37</v>
      </c>
      <c r="K2268">
        <v>59.4</v>
      </c>
      <c r="L2268">
        <v>1</v>
      </c>
      <c r="M2268">
        <v>93</v>
      </c>
      <c r="N2268">
        <v>1.37</v>
      </c>
      <c r="O2268">
        <v>93</v>
      </c>
      <c r="P2268">
        <v>0.1</v>
      </c>
      <c r="Q2268">
        <v>62.173220999999998</v>
      </c>
      <c r="R2268">
        <v>713576</v>
      </c>
      <c r="S2268">
        <v>2.1</v>
      </c>
      <c r="T2268">
        <v>2.1</v>
      </c>
      <c r="U2268">
        <v>0.77100000000000002</v>
      </c>
      <c r="V2268">
        <v>14.3</v>
      </c>
      <c r="W2268" t="e">
        <f ca="1">Data_Completeness(LifeExpectancyData[[#This Row],[Life expectancy]:[Schooling]])</f>
        <v>#NAME?</v>
      </c>
    </row>
    <row r="2269" spans="1:23" x14ac:dyDescent="0.25">
      <c r="A2269" t="s">
        <v>794</v>
      </c>
      <c r="B2269">
        <v>2013</v>
      </c>
      <c r="C2269" t="s">
        <v>643</v>
      </c>
      <c r="D2269">
        <v>75.3</v>
      </c>
      <c r="E2269">
        <v>122</v>
      </c>
      <c r="F2269">
        <v>1</v>
      </c>
      <c r="G2269">
        <v>9.16</v>
      </c>
      <c r="H2269">
        <v>880.64033670000003</v>
      </c>
      <c r="I2269">
        <v>91</v>
      </c>
      <c r="J2269">
        <v>1</v>
      </c>
      <c r="K2269">
        <v>58.9</v>
      </c>
      <c r="L2269">
        <v>1</v>
      </c>
      <c r="M2269">
        <v>97</v>
      </c>
      <c r="N2269">
        <v>1.1200000000000001</v>
      </c>
      <c r="O2269">
        <v>95</v>
      </c>
      <c r="P2269">
        <v>0.1</v>
      </c>
      <c r="Q2269">
        <v>6353.8263829999996</v>
      </c>
      <c r="R2269">
        <v>7164132</v>
      </c>
      <c r="S2269">
        <v>2.1</v>
      </c>
      <c r="T2269">
        <v>2.1</v>
      </c>
      <c r="U2269">
        <v>0.76600000000000001</v>
      </c>
      <c r="V2269">
        <v>14.1</v>
      </c>
      <c r="W2269" t="e">
        <f ca="1">Data_Completeness(LifeExpectancyData[[#This Row],[Life expectancy]:[Schooling]])</f>
        <v>#NAME?</v>
      </c>
    </row>
    <row r="2270" spans="1:23" x14ac:dyDescent="0.25">
      <c r="A2270" t="s">
        <v>794</v>
      </c>
      <c r="B2270">
        <v>2012</v>
      </c>
      <c r="C2270" t="s">
        <v>643</v>
      </c>
      <c r="D2270">
        <v>74.900000000000006</v>
      </c>
      <c r="E2270">
        <v>126</v>
      </c>
      <c r="F2270">
        <v>1</v>
      </c>
      <c r="G2270">
        <v>9.3800000000000008</v>
      </c>
      <c r="H2270">
        <v>742.51097089999996</v>
      </c>
      <c r="I2270">
        <v>97</v>
      </c>
      <c r="J2270">
        <v>0</v>
      </c>
      <c r="K2270">
        <v>58.3</v>
      </c>
      <c r="L2270">
        <v>1</v>
      </c>
      <c r="M2270">
        <v>93</v>
      </c>
      <c r="N2270">
        <v>9.89</v>
      </c>
      <c r="O2270">
        <v>91</v>
      </c>
      <c r="P2270">
        <v>0.1</v>
      </c>
      <c r="Q2270">
        <v>5659.3824000000004</v>
      </c>
      <c r="R2270">
        <v>719977</v>
      </c>
      <c r="S2270">
        <v>2.1</v>
      </c>
      <c r="T2270">
        <v>2.1</v>
      </c>
      <c r="U2270">
        <v>0.76700000000000002</v>
      </c>
      <c r="V2270">
        <v>14</v>
      </c>
      <c r="W2270" t="e">
        <f ca="1">Data_Completeness(LifeExpectancyData[[#This Row],[Life expectancy]:[Schooling]])</f>
        <v>#NAME?</v>
      </c>
    </row>
    <row r="2271" spans="1:23" x14ac:dyDescent="0.25">
      <c r="A2271" t="s">
        <v>794</v>
      </c>
      <c r="B2271">
        <v>2011</v>
      </c>
      <c r="C2271" t="s">
        <v>643</v>
      </c>
      <c r="D2271">
        <v>74.599999999999994</v>
      </c>
      <c r="E2271">
        <v>127</v>
      </c>
      <c r="F2271">
        <v>1</v>
      </c>
      <c r="G2271">
        <v>9.56</v>
      </c>
      <c r="H2271">
        <v>915.31907909999995</v>
      </c>
      <c r="I2271">
        <v>94</v>
      </c>
      <c r="J2271">
        <v>370</v>
      </c>
      <c r="K2271">
        <v>57.7</v>
      </c>
      <c r="L2271">
        <v>1</v>
      </c>
      <c r="M2271">
        <v>94</v>
      </c>
      <c r="N2271">
        <v>9.7200000000000006</v>
      </c>
      <c r="O2271">
        <v>94</v>
      </c>
      <c r="P2271">
        <v>0.1</v>
      </c>
      <c r="Q2271">
        <v>6423.2917829999997</v>
      </c>
      <c r="R2271">
        <v>723499</v>
      </c>
      <c r="S2271">
        <v>2.2000000000000002</v>
      </c>
      <c r="T2271">
        <v>2.2000000000000002</v>
      </c>
      <c r="U2271">
        <v>0.75700000000000001</v>
      </c>
      <c r="V2271">
        <v>13.5</v>
      </c>
      <c r="W2271" t="e">
        <f ca="1">Data_Completeness(LifeExpectancyData[[#This Row],[Life expectancy]:[Schooling]])</f>
        <v>#NAME?</v>
      </c>
    </row>
    <row r="2272" spans="1:23" x14ac:dyDescent="0.25">
      <c r="A2272" t="s">
        <v>794</v>
      </c>
      <c r="B2272">
        <v>2010</v>
      </c>
      <c r="C2272" t="s">
        <v>643</v>
      </c>
      <c r="D2272">
        <v>74.400000000000006</v>
      </c>
      <c r="E2272">
        <v>128</v>
      </c>
      <c r="F2272">
        <v>1</v>
      </c>
      <c r="G2272">
        <v>9.65</v>
      </c>
      <c r="H2272">
        <v>774.43966169999999</v>
      </c>
      <c r="I2272">
        <v>89</v>
      </c>
      <c r="J2272">
        <v>20</v>
      </c>
      <c r="K2272">
        <v>57</v>
      </c>
      <c r="L2272">
        <v>1</v>
      </c>
      <c r="M2272">
        <v>91</v>
      </c>
      <c r="N2272">
        <v>1.9</v>
      </c>
      <c r="O2272">
        <v>91</v>
      </c>
      <c r="P2272">
        <v>0.1</v>
      </c>
      <c r="Q2272">
        <v>5411.8774400000002</v>
      </c>
      <c r="R2272">
        <v>7291436</v>
      </c>
      <c r="S2272">
        <v>2.2000000000000002</v>
      </c>
      <c r="T2272">
        <v>2.2999999999999998</v>
      </c>
      <c r="U2272">
        <v>0.755</v>
      </c>
      <c r="V2272">
        <v>13.6</v>
      </c>
      <c r="W2272" t="e">
        <f ca="1">Data_Completeness(LifeExpectancyData[[#This Row],[Life expectancy]:[Schooling]])</f>
        <v>#NAME?</v>
      </c>
    </row>
    <row r="2273" spans="1:23" x14ac:dyDescent="0.25">
      <c r="A2273" t="s">
        <v>794</v>
      </c>
      <c r="B2273">
        <v>2009</v>
      </c>
      <c r="C2273" t="s">
        <v>643</v>
      </c>
      <c r="D2273">
        <v>74.099999999999994</v>
      </c>
      <c r="E2273">
        <v>131</v>
      </c>
      <c r="F2273">
        <v>1</v>
      </c>
      <c r="G2273">
        <v>9.85</v>
      </c>
      <c r="H2273">
        <v>820.81090979999999</v>
      </c>
      <c r="I2273">
        <v>93</v>
      </c>
      <c r="J2273">
        <v>1</v>
      </c>
      <c r="K2273">
        <v>56.4</v>
      </c>
      <c r="L2273">
        <v>1</v>
      </c>
      <c r="M2273">
        <v>97</v>
      </c>
      <c r="N2273">
        <v>9.9</v>
      </c>
      <c r="O2273">
        <v>95</v>
      </c>
      <c r="P2273">
        <v>0.1</v>
      </c>
      <c r="Q2273">
        <v>5821.3539700000001</v>
      </c>
      <c r="R2273">
        <v>73287</v>
      </c>
      <c r="S2273">
        <v>2.2999999999999998</v>
      </c>
      <c r="T2273">
        <v>2.2999999999999998</v>
      </c>
      <c r="U2273">
        <v>0.754</v>
      </c>
      <c r="V2273">
        <v>13.6</v>
      </c>
      <c r="W2273" t="e">
        <f ca="1">Data_Completeness(LifeExpectancyData[[#This Row],[Life expectancy]:[Schooling]])</f>
        <v>#NAME?</v>
      </c>
    </row>
    <row r="2274" spans="1:23" x14ac:dyDescent="0.25">
      <c r="A2274" t="s">
        <v>794</v>
      </c>
      <c r="B2274">
        <v>2008</v>
      </c>
      <c r="C2274" t="s">
        <v>643</v>
      </c>
      <c r="D2274">
        <v>74</v>
      </c>
      <c r="E2274">
        <v>132</v>
      </c>
      <c r="F2274">
        <v>1</v>
      </c>
      <c r="G2274">
        <v>9.5399999999999991</v>
      </c>
      <c r="H2274">
        <v>96.332379119999999</v>
      </c>
      <c r="I2274">
        <v>93</v>
      </c>
      <c r="J2274">
        <v>2</v>
      </c>
      <c r="K2274">
        <v>55.8</v>
      </c>
      <c r="L2274">
        <v>1</v>
      </c>
      <c r="M2274">
        <v>95</v>
      </c>
      <c r="N2274">
        <v>1.5</v>
      </c>
      <c r="O2274">
        <v>95</v>
      </c>
      <c r="P2274">
        <v>0.1</v>
      </c>
      <c r="Q2274">
        <v>671.77391299999999</v>
      </c>
      <c r="R2274">
        <v>735222</v>
      </c>
      <c r="S2274">
        <v>2.2999999999999998</v>
      </c>
      <c r="T2274">
        <v>2.4</v>
      </c>
      <c r="U2274">
        <v>0.749</v>
      </c>
      <c r="V2274">
        <v>13.5</v>
      </c>
      <c r="W2274" t="e">
        <f ca="1">Data_Completeness(LifeExpectancyData[[#This Row],[Life expectancy]:[Schooling]])</f>
        <v>#NAME?</v>
      </c>
    </row>
    <row r="2275" spans="1:23" x14ac:dyDescent="0.25">
      <c r="A2275" t="s">
        <v>794</v>
      </c>
      <c r="B2275">
        <v>2007</v>
      </c>
      <c r="C2275" t="s">
        <v>643</v>
      </c>
      <c r="D2275">
        <v>73.8</v>
      </c>
      <c r="E2275">
        <v>132</v>
      </c>
      <c r="F2275">
        <v>1</v>
      </c>
      <c r="G2275">
        <v>9.3000000000000007</v>
      </c>
      <c r="H2275">
        <v>772.87003530000004</v>
      </c>
      <c r="I2275">
        <v>99</v>
      </c>
      <c r="J2275">
        <v>201</v>
      </c>
      <c r="K2275">
        <v>55.1</v>
      </c>
      <c r="L2275">
        <v>1</v>
      </c>
      <c r="M2275">
        <v>93</v>
      </c>
      <c r="N2275">
        <v>1.2</v>
      </c>
      <c r="O2275">
        <v>94</v>
      </c>
      <c r="P2275">
        <v>0.1</v>
      </c>
      <c r="Q2275">
        <v>5458.1217180000003</v>
      </c>
      <c r="R2275">
        <v>7381579</v>
      </c>
      <c r="S2275">
        <v>2.4</v>
      </c>
      <c r="T2275">
        <v>2.4</v>
      </c>
      <c r="U2275">
        <v>0.74299999999999999</v>
      </c>
      <c r="V2275">
        <v>13.5</v>
      </c>
      <c r="W2275" t="e">
        <f ca="1">Data_Completeness(LifeExpectancyData[[#This Row],[Life expectancy]:[Schooling]])</f>
        <v>#NAME?</v>
      </c>
    </row>
    <row r="2276" spans="1:23" x14ac:dyDescent="0.25">
      <c r="A2276" t="s">
        <v>794</v>
      </c>
      <c r="B2276">
        <v>2006</v>
      </c>
      <c r="C2276" t="s">
        <v>643</v>
      </c>
      <c r="D2276">
        <v>73.599999999999994</v>
      </c>
      <c r="E2276">
        <v>133</v>
      </c>
      <c r="F2276">
        <v>1</v>
      </c>
      <c r="G2276">
        <v>8.58</v>
      </c>
      <c r="H2276">
        <v>541.82434679999994</v>
      </c>
      <c r="I2276">
        <v>93</v>
      </c>
      <c r="J2276">
        <v>2</v>
      </c>
      <c r="K2276">
        <v>54.5</v>
      </c>
      <c r="L2276">
        <v>1</v>
      </c>
      <c r="M2276">
        <v>97</v>
      </c>
      <c r="N2276">
        <v>8.99</v>
      </c>
      <c r="O2276">
        <v>92</v>
      </c>
      <c r="P2276">
        <v>0.1</v>
      </c>
      <c r="Q2276">
        <v>4129.7587409999996</v>
      </c>
      <c r="R2276">
        <v>7411569</v>
      </c>
      <c r="S2276">
        <v>2.5</v>
      </c>
      <c r="T2276">
        <v>2.5</v>
      </c>
      <c r="U2276">
        <v>0.73899999999999999</v>
      </c>
      <c r="V2276">
        <v>13.4</v>
      </c>
      <c r="W2276" t="e">
        <f ca="1">Data_Completeness(LifeExpectancyData[[#This Row],[Life expectancy]:[Schooling]])</f>
        <v>#NAME?</v>
      </c>
    </row>
    <row r="2277" spans="1:23" x14ac:dyDescent="0.25">
      <c r="A2277" t="s">
        <v>794</v>
      </c>
      <c r="B2277">
        <v>2005</v>
      </c>
      <c r="C2277" t="s">
        <v>643</v>
      </c>
      <c r="D2277">
        <v>73</v>
      </c>
      <c r="E2277">
        <v>135</v>
      </c>
      <c r="F2277">
        <v>1</v>
      </c>
      <c r="G2277">
        <v>9.6</v>
      </c>
      <c r="H2277">
        <v>503.11159470000001</v>
      </c>
      <c r="I2277">
        <v>65</v>
      </c>
      <c r="J2277">
        <v>2</v>
      </c>
      <c r="K2277">
        <v>53.9</v>
      </c>
      <c r="L2277">
        <v>1</v>
      </c>
      <c r="M2277">
        <v>98</v>
      </c>
      <c r="N2277">
        <v>8.6999999999999993</v>
      </c>
      <c r="O2277">
        <v>98</v>
      </c>
      <c r="P2277">
        <v>0.1</v>
      </c>
      <c r="Q2277">
        <v>3528.1318000000001</v>
      </c>
      <c r="R2277">
        <v>744769</v>
      </c>
      <c r="S2277">
        <v>2.5</v>
      </c>
      <c r="T2277">
        <v>2.6</v>
      </c>
      <c r="U2277">
        <v>0.73</v>
      </c>
      <c r="V2277">
        <v>13.2</v>
      </c>
      <c r="W2277" t="e">
        <f ca="1">Data_Completeness(LifeExpectancyData[[#This Row],[Life expectancy]:[Schooling]])</f>
        <v>#NAME?</v>
      </c>
    </row>
    <row r="2278" spans="1:23" x14ac:dyDescent="0.25">
      <c r="A2278" t="s">
        <v>794</v>
      </c>
      <c r="B2278">
        <v>2004</v>
      </c>
      <c r="C2278" t="s">
        <v>643</v>
      </c>
      <c r="D2278">
        <v>73</v>
      </c>
      <c r="E2278">
        <v>134</v>
      </c>
      <c r="F2278">
        <v>1</v>
      </c>
      <c r="G2278">
        <v>7.42</v>
      </c>
      <c r="H2278">
        <v>462.70767560000002</v>
      </c>
      <c r="I2278">
        <v>89</v>
      </c>
      <c r="J2278">
        <v>11</v>
      </c>
      <c r="K2278">
        <v>53.3</v>
      </c>
      <c r="L2278">
        <v>1</v>
      </c>
      <c r="M2278">
        <v>96</v>
      </c>
      <c r="N2278">
        <v>8.24</v>
      </c>
      <c r="O2278">
        <v>88</v>
      </c>
      <c r="P2278">
        <v>0.1</v>
      </c>
      <c r="Q2278">
        <v>3331.2287660000002</v>
      </c>
      <c r="R2278">
        <v>7463157</v>
      </c>
      <c r="S2278">
        <v>2.6</v>
      </c>
      <c r="T2278">
        <v>2.6</v>
      </c>
      <c r="U2278">
        <v>0.72</v>
      </c>
      <c r="V2278">
        <v>13.1</v>
      </c>
      <c r="W2278" t="e">
        <f ca="1">Data_Completeness(LifeExpectancyData[[#This Row],[Life expectancy]:[Schooling]])</f>
        <v>#NAME?</v>
      </c>
    </row>
    <row r="2279" spans="1:23" x14ac:dyDescent="0.25">
      <c r="A2279" t="s">
        <v>794</v>
      </c>
      <c r="B2279">
        <v>2003</v>
      </c>
      <c r="C2279" t="s">
        <v>643</v>
      </c>
      <c r="D2279">
        <v>73</v>
      </c>
      <c r="E2279">
        <v>134</v>
      </c>
      <c r="F2279">
        <v>1</v>
      </c>
      <c r="G2279">
        <v>7.25</v>
      </c>
      <c r="H2279">
        <v>389.75152120000001</v>
      </c>
      <c r="J2279">
        <v>15</v>
      </c>
      <c r="K2279">
        <v>52.8</v>
      </c>
      <c r="L2279">
        <v>1</v>
      </c>
      <c r="M2279">
        <v>89</v>
      </c>
      <c r="N2279">
        <v>8.1300000000000008</v>
      </c>
      <c r="O2279">
        <v>89</v>
      </c>
      <c r="P2279">
        <v>0.1</v>
      </c>
      <c r="Q2279">
        <v>2832.4965200000001</v>
      </c>
      <c r="R2279">
        <v>748591</v>
      </c>
      <c r="S2279">
        <v>2.7</v>
      </c>
      <c r="T2279">
        <v>2.7</v>
      </c>
      <c r="U2279">
        <v>0.71499999999999997</v>
      </c>
      <c r="V2279">
        <v>13</v>
      </c>
      <c r="W2279" t="e">
        <f ca="1">Data_Completeness(LifeExpectancyData[[#This Row],[Life expectancy]:[Schooling]])</f>
        <v>#NAME?</v>
      </c>
    </row>
    <row r="2280" spans="1:23" x14ac:dyDescent="0.25">
      <c r="A2280" t="s">
        <v>794</v>
      </c>
      <c r="B2280">
        <v>2002</v>
      </c>
      <c r="C2280" t="s">
        <v>643</v>
      </c>
      <c r="D2280">
        <v>72.900000000000006</v>
      </c>
      <c r="E2280">
        <v>133</v>
      </c>
      <c r="F2280">
        <v>1</v>
      </c>
      <c r="G2280">
        <v>6.95</v>
      </c>
      <c r="H2280">
        <v>292.61423780000001</v>
      </c>
      <c r="J2280">
        <v>63</v>
      </c>
      <c r="K2280">
        <v>52.2</v>
      </c>
      <c r="L2280">
        <v>1</v>
      </c>
      <c r="M2280">
        <v>95</v>
      </c>
      <c r="N2280">
        <v>8.9</v>
      </c>
      <c r="O2280">
        <v>95</v>
      </c>
      <c r="P2280">
        <v>0.1</v>
      </c>
      <c r="Q2280">
        <v>2149.9944</v>
      </c>
      <c r="R2280">
        <v>7496522</v>
      </c>
      <c r="S2280">
        <v>2.7</v>
      </c>
      <c r="T2280">
        <v>2.8</v>
      </c>
      <c r="U2280">
        <v>0.71499999999999997</v>
      </c>
      <c r="V2280">
        <v>13.2</v>
      </c>
      <c r="W2280" t="e">
        <f ca="1">Data_Completeness(LifeExpectancyData[[#This Row],[Life expectancy]:[Schooling]])</f>
        <v>#NAME?</v>
      </c>
    </row>
    <row r="2281" spans="1:23" x14ac:dyDescent="0.25">
      <c r="A2281" t="s">
        <v>794</v>
      </c>
      <c r="B2281">
        <v>2001</v>
      </c>
      <c r="C2281" t="s">
        <v>643</v>
      </c>
      <c r="D2281">
        <v>73.099999999999994</v>
      </c>
      <c r="E2281">
        <v>135</v>
      </c>
      <c r="F2281">
        <v>1</v>
      </c>
      <c r="G2281">
        <v>7.53</v>
      </c>
      <c r="H2281">
        <v>222.50657050000001</v>
      </c>
      <c r="J2281">
        <v>35</v>
      </c>
      <c r="K2281">
        <v>51.7</v>
      </c>
      <c r="L2281">
        <v>1</v>
      </c>
      <c r="M2281">
        <v>93</v>
      </c>
      <c r="N2281">
        <v>6.89</v>
      </c>
      <c r="O2281">
        <v>93</v>
      </c>
      <c r="P2281">
        <v>0.1</v>
      </c>
      <c r="Q2281">
        <v>1634.8756100000001</v>
      </c>
      <c r="R2281">
        <v>753433</v>
      </c>
      <c r="S2281">
        <v>2.8</v>
      </c>
      <c r="T2281">
        <v>2.8</v>
      </c>
      <c r="U2281">
        <v>0.70899999999999996</v>
      </c>
      <c r="V2281">
        <v>13.1</v>
      </c>
      <c r="W2281" t="e">
        <f ca="1">Data_Completeness(LifeExpectancyData[[#This Row],[Life expectancy]:[Schooling]])</f>
        <v>#NAME?</v>
      </c>
    </row>
    <row r="2282" spans="1:23" x14ac:dyDescent="0.25">
      <c r="A2282" t="s">
        <v>794</v>
      </c>
      <c r="B2282">
        <v>2000</v>
      </c>
      <c r="C2282" t="s">
        <v>643</v>
      </c>
      <c r="D2282">
        <v>72.599999999999994</v>
      </c>
      <c r="E2282">
        <v>141</v>
      </c>
      <c r="F2282">
        <v>1</v>
      </c>
      <c r="G2282">
        <v>7.38</v>
      </c>
      <c r="H2282">
        <v>11.859281080000001</v>
      </c>
      <c r="J2282">
        <v>38</v>
      </c>
      <c r="K2282">
        <v>51.2</v>
      </c>
      <c r="L2282">
        <v>2</v>
      </c>
      <c r="M2282">
        <v>98</v>
      </c>
      <c r="N2282">
        <v>6.53</v>
      </c>
      <c r="O2282">
        <v>95</v>
      </c>
      <c r="P2282">
        <v>0.1</v>
      </c>
      <c r="Q2282">
        <v>87.136525199999994</v>
      </c>
      <c r="R2282">
        <v>7516346</v>
      </c>
      <c r="S2282">
        <v>2.8</v>
      </c>
      <c r="T2282">
        <v>2.9</v>
      </c>
      <c r="U2282">
        <v>0.70199999999999996</v>
      </c>
      <c r="V2282">
        <v>13</v>
      </c>
      <c r="W2282" t="e">
        <f ca="1">Data_Completeness(LifeExpectancyData[[#This Row],[Life expectancy]:[Schooling]])</f>
        <v>#NAME?</v>
      </c>
    </row>
    <row r="2283" spans="1:23" x14ac:dyDescent="0.25">
      <c r="A2283" t="s">
        <v>795</v>
      </c>
      <c r="B2283">
        <v>2015</v>
      </c>
      <c r="C2283" t="s">
        <v>643</v>
      </c>
      <c r="D2283">
        <v>73.2</v>
      </c>
      <c r="E2283">
        <v>168</v>
      </c>
      <c r="F2283">
        <v>0</v>
      </c>
      <c r="H2283">
        <v>0</v>
      </c>
      <c r="I2283">
        <v>98</v>
      </c>
      <c r="J2283">
        <v>0</v>
      </c>
      <c r="K2283">
        <v>37.4</v>
      </c>
      <c r="L2283">
        <v>0</v>
      </c>
      <c r="M2283">
        <v>97</v>
      </c>
      <c r="O2283">
        <v>97</v>
      </c>
      <c r="P2283">
        <v>0.1</v>
      </c>
      <c r="Q2283">
        <v>1539.4639999999999</v>
      </c>
      <c r="R2283">
        <v>93419</v>
      </c>
      <c r="S2283">
        <v>5.7</v>
      </c>
      <c r="T2283">
        <v>6</v>
      </c>
      <c r="U2283">
        <v>0.78100000000000003</v>
      </c>
      <c r="V2283">
        <v>14.1</v>
      </c>
      <c r="W2283" t="e">
        <f ca="1">Data_Completeness(LifeExpectancyData[[#This Row],[Life expectancy]:[Schooling]])</f>
        <v>#NAME?</v>
      </c>
    </row>
    <row r="2284" spans="1:23" x14ac:dyDescent="0.25">
      <c r="A2284" t="s">
        <v>795</v>
      </c>
      <c r="B2284">
        <v>2014</v>
      </c>
      <c r="C2284" t="s">
        <v>643</v>
      </c>
      <c r="D2284">
        <v>73</v>
      </c>
      <c r="E2284">
        <v>17</v>
      </c>
      <c r="F2284">
        <v>0</v>
      </c>
      <c r="G2284">
        <v>0.01</v>
      </c>
      <c r="H2284">
        <v>151.10455519999999</v>
      </c>
      <c r="I2284">
        <v>99</v>
      </c>
      <c r="J2284">
        <v>0</v>
      </c>
      <c r="K2284">
        <v>36.200000000000003</v>
      </c>
      <c r="L2284">
        <v>0</v>
      </c>
      <c r="M2284">
        <v>99</v>
      </c>
      <c r="N2284">
        <v>3.37</v>
      </c>
      <c r="O2284">
        <v>99</v>
      </c>
      <c r="P2284">
        <v>0.1</v>
      </c>
      <c r="Q2284">
        <v>1557.77892</v>
      </c>
      <c r="R2284">
        <v>91359</v>
      </c>
      <c r="S2284">
        <v>5.7</v>
      </c>
      <c r="T2284">
        <v>6</v>
      </c>
      <c r="U2284">
        <v>0.76600000000000001</v>
      </c>
      <c r="V2284">
        <v>13.2</v>
      </c>
      <c r="W2284" t="e">
        <f ca="1">Data_Completeness(LifeExpectancyData[[#This Row],[Life expectancy]:[Schooling]])</f>
        <v>#NAME?</v>
      </c>
    </row>
    <row r="2285" spans="1:23" x14ac:dyDescent="0.25">
      <c r="A2285" t="s">
        <v>795</v>
      </c>
      <c r="B2285">
        <v>2013</v>
      </c>
      <c r="C2285" t="s">
        <v>643</v>
      </c>
      <c r="D2285">
        <v>72.900000000000006</v>
      </c>
      <c r="E2285">
        <v>172</v>
      </c>
      <c r="F2285">
        <v>0</v>
      </c>
      <c r="G2285">
        <v>0.01</v>
      </c>
      <c r="H2285">
        <v>1521.6727510000001</v>
      </c>
      <c r="I2285">
        <v>99</v>
      </c>
      <c r="J2285">
        <v>0</v>
      </c>
      <c r="K2285">
        <v>35.5</v>
      </c>
      <c r="L2285">
        <v>0</v>
      </c>
      <c r="M2285">
        <v>98</v>
      </c>
      <c r="N2285">
        <v>3.58</v>
      </c>
      <c r="O2285">
        <v>98</v>
      </c>
      <c r="P2285">
        <v>0.1</v>
      </c>
      <c r="Q2285">
        <v>15687.347949999999</v>
      </c>
      <c r="R2285">
        <v>89949</v>
      </c>
      <c r="S2285">
        <v>5.7</v>
      </c>
      <c r="T2285">
        <v>6.1</v>
      </c>
      <c r="U2285">
        <v>0.76200000000000001</v>
      </c>
      <c r="V2285">
        <v>13.5</v>
      </c>
      <c r="W2285" t="e">
        <f ca="1">Data_Completeness(LifeExpectancyData[[#This Row],[Life expectancy]:[Schooling]])</f>
        <v>#NAME?</v>
      </c>
    </row>
    <row r="2286" spans="1:23" x14ac:dyDescent="0.25">
      <c r="A2286" t="s">
        <v>795</v>
      </c>
      <c r="B2286">
        <v>2012</v>
      </c>
      <c r="C2286" t="s">
        <v>643</v>
      </c>
      <c r="D2286">
        <v>72.7</v>
      </c>
      <c r="E2286">
        <v>174</v>
      </c>
      <c r="F2286">
        <v>0</v>
      </c>
      <c r="G2286">
        <v>0.01</v>
      </c>
      <c r="H2286">
        <v>177.26339609999999</v>
      </c>
      <c r="I2286">
        <v>99</v>
      </c>
      <c r="J2286">
        <v>0</v>
      </c>
      <c r="K2286">
        <v>34.799999999999997</v>
      </c>
      <c r="L2286">
        <v>0</v>
      </c>
      <c r="M2286">
        <v>98</v>
      </c>
      <c r="N2286">
        <v>4.8</v>
      </c>
      <c r="O2286">
        <v>98</v>
      </c>
      <c r="P2286">
        <v>0.1</v>
      </c>
      <c r="Q2286">
        <v>12845.173629999999</v>
      </c>
      <c r="R2286">
        <v>8833</v>
      </c>
      <c r="S2286">
        <v>5.7</v>
      </c>
      <c r="T2286">
        <v>6.1</v>
      </c>
      <c r="U2286">
        <v>0.755</v>
      </c>
      <c r="V2286">
        <v>13.5</v>
      </c>
      <c r="W2286" t="e">
        <f ca="1">Data_Completeness(LifeExpectancyData[[#This Row],[Life expectancy]:[Schooling]])</f>
        <v>#NAME?</v>
      </c>
    </row>
    <row r="2287" spans="1:23" x14ac:dyDescent="0.25">
      <c r="A2287" t="s">
        <v>795</v>
      </c>
      <c r="B2287">
        <v>2011</v>
      </c>
      <c r="C2287" t="s">
        <v>643</v>
      </c>
      <c r="D2287">
        <v>72.599999999999994</v>
      </c>
      <c r="E2287">
        <v>177</v>
      </c>
      <c r="F2287">
        <v>0</v>
      </c>
      <c r="G2287">
        <v>9.7200000000000006</v>
      </c>
      <c r="H2287">
        <v>1121.475547</v>
      </c>
      <c r="I2287">
        <v>99</v>
      </c>
      <c r="J2287">
        <v>0</v>
      </c>
      <c r="K2287">
        <v>34.200000000000003</v>
      </c>
      <c r="L2287">
        <v>0</v>
      </c>
      <c r="M2287">
        <v>99</v>
      </c>
      <c r="N2287">
        <v>3.38</v>
      </c>
      <c r="O2287">
        <v>99</v>
      </c>
      <c r="P2287">
        <v>0.1</v>
      </c>
      <c r="Q2287">
        <v>12189.9516</v>
      </c>
      <c r="R2287">
        <v>87441</v>
      </c>
      <c r="S2287">
        <v>5.7</v>
      </c>
      <c r="T2287">
        <v>6.1</v>
      </c>
      <c r="U2287">
        <v>0.74399999999999999</v>
      </c>
      <c r="V2287">
        <v>13.3</v>
      </c>
      <c r="W2287" t="e">
        <f ca="1">Data_Completeness(LifeExpectancyData[[#This Row],[Life expectancy]:[Schooling]])</f>
        <v>#NAME?</v>
      </c>
    </row>
    <row r="2288" spans="1:23" x14ac:dyDescent="0.25">
      <c r="A2288" t="s">
        <v>795</v>
      </c>
      <c r="B2288">
        <v>2010</v>
      </c>
      <c r="C2288" t="s">
        <v>643</v>
      </c>
      <c r="D2288">
        <v>72.400000000000006</v>
      </c>
      <c r="E2288">
        <v>18</v>
      </c>
      <c r="F2288">
        <v>0</v>
      </c>
      <c r="G2288">
        <v>6.51</v>
      </c>
      <c r="H2288">
        <v>16.492323169999999</v>
      </c>
      <c r="I2288">
        <v>99</v>
      </c>
      <c r="J2288">
        <v>0</v>
      </c>
      <c r="K2288">
        <v>33.5</v>
      </c>
      <c r="L2288">
        <v>0</v>
      </c>
      <c r="M2288">
        <v>99</v>
      </c>
      <c r="N2288">
        <v>3.59</v>
      </c>
      <c r="O2288">
        <v>99</v>
      </c>
      <c r="P2288">
        <v>0.1</v>
      </c>
      <c r="Q2288">
        <v>184.68447</v>
      </c>
      <c r="R2288">
        <v>8977</v>
      </c>
      <c r="S2288">
        <v>5.8</v>
      </c>
      <c r="T2288">
        <v>6.2</v>
      </c>
      <c r="U2288">
        <v>0.74</v>
      </c>
      <c r="V2288">
        <v>13.2</v>
      </c>
      <c r="W2288" t="e">
        <f ca="1">Data_Completeness(LifeExpectancyData[[#This Row],[Life expectancy]:[Schooling]])</f>
        <v>#NAME?</v>
      </c>
    </row>
    <row r="2289" spans="1:23" x14ac:dyDescent="0.25">
      <c r="A2289" t="s">
        <v>795</v>
      </c>
      <c r="B2289">
        <v>2009</v>
      </c>
      <c r="C2289" t="s">
        <v>643</v>
      </c>
      <c r="D2289">
        <v>72.3</v>
      </c>
      <c r="E2289">
        <v>182</v>
      </c>
      <c r="F2289">
        <v>0</v>
      </c>
      <c r="G2289">
        <v>4.9400000000000004</v>
      </c>
      <c r="H2289">
        <v>75.225658199999998</v>
      </c>
      <c r="I2289">
        <v>99</v>
      </c>
      <c r="J2289">
        <v>0</v>
      </c>
      <c r="K2289">
        <v>32.4</v>
      </c>
      <c r="L2289">
        <v>0</v>
      </c>
      <c r="M2289">
        <v>99</v>
      </c>
      <c r="N2289">
        <v>2.64</v>
      </c>
      <c r="O2289">
        <v>99</v>
      </c>
      <c r="P2289">
        <v>0.1</v>
      </c>
      <c r="Q2289">
        <v>976.95659999999998</v>
      </c>
      <c r="R2289">
        <v>87298</v>
      </c>
      <c r="S2289">
        <v>5.8</v>
      </c>
      <c r="T2289">
        <v>6.2</v>
      </c>
      <c r="U2289">
        <v>0.73899999999999999</v>
      </c>
      <c r="V2289">
        <v>13.2</v>
      </c>
      <c r="W2289" t="e">
        <f ca="1">Data_Completeness(LifeExpectancyData[[#This Row],[Life expectancy]:[Schooling]])</f>
        <v>#NAME?</v>
      </c>
    </row>
    <row r="2290" spans="1:23" x14ac:dyDescent="0.25">
      <c r="A2290" t="s">
        <v>795</v>
      </c>
      <c r="B2290">
        <v>2008</v>
      </c>
      <c r="C2290" t="s">
        <v>643</v>
      </c>
      <c r="D2290">
        <v>72.2</v>
      </c>
      <c r="E2290">
        <v>184</v>
      </c>
      <c r="F2290">
        <v>0</v>
      </c>
      <c r="G2290">
        <v>6.33</v>
      </c>
      <c r="H2290">
        <v>701.85263640000005</v>
      </c>
      <c r="I2290">
        <v>99</v>
      </c>
      <c r="J2290">
        <v>0</v>
      </c>
      <c r="K2290">
        <v>31.8</v>
      </c>
      <c r="L2290">
        <v>0</v>
      </c>
      <c r="M2290">
        <v>99</v>
      </c>
      <c r="N2290">
        <v>2.64</v>
      </c>
      <c r="O2290">
        <v>99</v>
      </c>
      <c r="P2290">
        <v>0.1</v>
      </c>
      <c r="Q2290">
        <v>11122.8627</v>
      </c>
      <c r="R2290">
        <v>86956</v>
      </c>
      <c r="S2290">
        <v>5.9</v>
      </c>
      <c r="T2290">
        <v>6.3</v>
      </c>
      <c r="U2290">
        <v>0.73899999999999999</v>
      </c>
      <c r="V2290">
        <v>13.2</v>
      </c>
      <c r="W2290" t="e">
        <f ca="1">Data_Completeness(LifeExpectancyData[[#This Row],[Life expectancy]:[Schooling]])</f>
        <v>#NAME?</v>
      </c>
    </row>
    <row r="2291" spans="1:23" x14ac:dyDescent="0.25">
      <c r="A2291" t="s">
        <v>795</v>
      </c>
      <c r="B2291">
        <v>2007</v>
      </c>
      <c r="C2291" t="s">
        <v>643</v>
      </c>
      <c r="D2291">
        <v>72.2</v>
      </c>
      <c r="E2291">
        <v>185</v>
      </c>
      <c r="F2291">
        <v>0</v>
      </c>
      <c r="G2291">
        <v>8.1199999999999992</v>
      </c>
      <c r="H2291">
        <v>916.4741775</v>
      </c>
      <c r="I2291">
        <v>99</v>
      </c>
      <c r="J2291">
        <v>1</v>
      </c>
      <c r="K2291">
        <v>31.2</v>
      </c>
      <c r="L2291">
        <v>0</v>
      </c>
      <c r="M2291">
        <v>99</v>
      </c>
      <c r="N2291">
        <v>3.3</v>
      </c>
      <c r="O2291">
        <v>99</v>
      </c>
      <c r="P2291">
        <v>0.1</v>
      </c>
      <c r="Q2291">
        <v>12154.82994</v>
      </c>
      <c r="R2291">
        <v>8533</v>
      </c>
      <c r="S2291">
        <v>5.9</v>
      </c>
      <c r="T2291">
        <v>6.3</v>
      </c>
      <c r="U2291">
        <v>0.73299999999999998</v>
      </c>
      <c r="V2291">
        <v>13.1</v>
      </c>
      <c r="W2291" t="e">
        <f ca="1">Data_Completeness(LifeExpectancyData[[#This Row],[Life expectancy]:[Schooling]])</f>
        <v>#NAME?</v>
      </c>
    </row>
    <row r="2292" spans="1:23" x14ac:dyDescent="0.25">
      <c r="A2292" t="s">
        <v>795</v>
      </c>
      <c r="B2292">
        <v>2006</v>
      </c>
      <c r="C2292" t="s">
        <v>643</v>
      </c>
      <c r="D2292">
        <v>72.2</v>
      </c>
      <c r="E2292">
        <v>185</v>
      </c>
      <c r="F2292">
        <v>0</v>
      </c>
      <c r="G2292">
        <v>8.1199999999999992</v>
      </c>
      <c r="H2292">
        <v>102.373909</v>
      </c>
      <c r="I2292">
        <v>99</v>
      </c>
      <c r="J2292">
        <v>10</v>
      </c>
      <c r="K2292">
        <v>3.7</v>
      </c>
      <c r="L2292">
        <v>0</v>
      </c>
      <c r="M2292">
        <v>99</v>
      </c>
      <c r="N2292">
        <v>3.73</v>
      </c>
      <c r="O2292">
        <v>99</v>
      </c>
      <c r="P2292">
        <v>0.1</v>
      </c>
      <c r="Q2292">
        <v>1214.39987</v>
      </c>
      <c r="R2292">
        <v>846</v>
      </c>
      <c r="S2292">
        <v>5.9</v>
      </c>
      <c r="T2292">
        <v>6.3</v>
      </c>
      <c r="U2292">
        <v>0.72799999999999998</v>
      </c>
      <c r="V2292">
        <v>13.1</v>
      </c>
      <c r="W2292" t="e">
        <f ca="1">Data_Completeness(LifeExpectancyData[[#This Row],[Life expectancy]:[Schooling]])</f>
        <v>#NAME?</v>
      </c>
    </row>
    <row r="2293" spans="1:23" x14ac:dyDescent="0.25">
      <c r="A2293" t="s">
        <v>795</v>
      </c>
      <c r="B2293">
        <v>2005</v>
      </c>
      <c r="C2293" t="s">
        <v>643</v>
      </c>
      <c r="D2293">
        <v>72.2</v>
      </c>
      <c r="E2293">
        <v>185</v>
      </c>
      <c r="F2293">
        <v>0</v>
      </c>
      <c r="G2293">
        <v>7.82</v>
      </c>
      <c r="H2293">
        <v>21.465313200000001</v>
      </c>
      <c r="I2293">
        <v>99</v>
      </c>
      <c r="J2293">
        <v>0</v>
      </c>
      <c r="K2293">
        <v>3.1</v>
      </c>
      <c r="L2293">
        <v>0</v>
      </c>
      <c r="M2293">
        <v>99</v>
      </c>
      <c r="N2293">
        <v>3.91</v>
      </c>
      <c r="O2293">
        <v>99</v>
      </c>
      <c r="P2293">
        <v>0.1</v>
      </c>
      <c r="Q2293">
        <v>1192.5174</v>
      </c>
      <c r="R2293">
        <v>82858</v>
      </c>
      <c r="S2293">
        <v>6</v>
      </c>
      <c r="T2293">
        <v>6.4</v>
      </c>
      <c r="U2293">
        <v>0.71199999999999997</v>
      </c>
      <c r="V2293">
        <v>12.1</v>
      </c>
      <c r="W2293" t="e">
        <f ca="1">Data_Completeness(LifeExpectancyData[[#This Row],[Life expectancy]:[Schooling]])</f>
        <v>#NAME?</v>
      </c>
    </row>
    <row r="2294" spans="1:23" x14ac:dyDescent="0.25">
      <c r="A2294" t="s">
        <v>795</v>
      </c>
      <c r="B2294">
        <v>2004</v>
      </c>
      <c r="C2294" t="s">
        <v>643</v>
      </c>
      <c r="D2294">
        <v>72.099999999999994</v>
      </c>
      <c r="E2294">
        <v>186</v>
      </c>
      <c r="F2294">
        <v>0</v>
      </c>
      <c r="G2294">
        <v>7.91</v>
      </c>
      <c r="H2294">
        <v>12.943245810000001</v>
      </c>
      <c r="I2294">
        <v>99</v>
      </c>
      <c r="J2294">
        <v>0</v>
      </c>
      <c r="K2294">
        <v>29.2</v>
      </c>
      <c r="L2294">
        <v>0</v>
      </c>
      <c r="M2294">
        <v>99</v>
      </c>
      <c r="N2294">
        <v>4.17</v>
      </c>
      <c r="O2294">
        <v>99</v>
      </c>
      <c r="P2294">
        <v>0.1</v>
      </c>
      <c r="Q2294">
        <v>1176.6587099999999</v>
      </c>
      <c r="R2294">
        <v>82475</v>
      </c>
      <c r="S2294">
        <v>6</v>
      </c>
      <c r="T2294">
        <v>6.4</v>
      </c>
      <c r="U2294">
        <v>0.71499999999999997</v>
      </c>
      <c r="V2294">
        <v>12.3</v>
      </c>
      <c r="W2294" t="e">
        <f ca="1">Data_Completeness(LifeExpectancyData[[#This Row],[Life expectancy]:[Schooling]])</f>
        <v>#NAME?</v>
      </c>
    </row>
    <row r="2295" spans="1:23" x14ac:dyDescent="0.25">
      <c r="A2295" t="s">
        <v>795</v>
      </c>
      <c r="B2295">
        <v>2003</v>
      </c>
      <c r="C2295" t="s">
        <v>643</v>
      </c>
      <c r="D2295">
        <v>72.099999999999994</v>
      </c>
      <c r="E2295">
        <v>185</v>
      </c>
      <c r="F2295">
        <v>0</v>
      </c>
      <c r="G2295">
        <v>7.41</v>
      </c>
      <c r="H2295">
        <v>843.11866620000001</v>
      </c>
      <c r="I2295">
        <v>99</v>
      </c>
      <c r="J2295">
        <v>0</v>
      </c>
      <c r="K2295">
        <v>28.7</v>
      </c>
      <c r="L2295">
        <v>0</v>
      </c>
      <c r="M2295">
        <v>99</v>
      </c>
      <c r="N2295">
        <v>4.6399999999999997</v>
      </c>
      <c r="O2295">
        <v>99</v>
      </c>
      <c r="P2295">
        <v>0.1</v>
      </c>
      <c r="Q2295">
        <v>8524.9612359999992</v>
      </c>
      <c r="R2295">
        <v>82781</v>
      </c>
      <c r="S2295">
        <v>6.1</v>
      </c>
      <c r="T2295">
        <v>6.5</v>
      </c>
      <c r="U2295">
        <v>0.71299999999999997</v>
      </c>
      <c r="V2295">
        <v>12.1</v>
      </c>
      <c r="W2295" t="e">
        <f ca="1">Data_Completeness(LifeExpectancyData[[#This Row],[Life expectancy]:[Schooling]])</f>
        <v>#NAME?</v>
      </c>
    </row>
    <row r="2296" spans="1:23" x14ac:dyDescent="0.25">
      <c r="A2296" t="s">
        <v>795</v>
      </c>
      <c r="B2296">
        <v>2002</v>
      </c>
      <c r="C2296" t="s">
        <v>643</v>
      </c>
      <c r="D2296">
        <v>72.099999999999994</v>
      </c>
      <c r="E2296">
        <v>186</v>
      </c>
      <c r="F2296">
        <v>0</v>
      </c>
      <c r="G2296">
        <v>11.15</v>
      </c>
      <c r="H2296">
        <v>562.36018479999996</v>
      </c>
      <c r="I2296">
        <v>99</v>
      </c>
      <c r="J2296">
        <v>0</v>
      </c>
      <c r="K2296">
        <v>28.1</v>
      </c>
      <c r="L2296">
        <v>0</v>
      </c>
      <c r="M2296">
        <v>99</v>
      </c>
      <c r="N2296">
        <v>4.21</v>
      </c>
      <c r="O2296">
        <v>99</v>
      </c>
      <c r="P2296">
        <v>0.1</v>
      </c>
      <c r="Q2296">
        <v>8331.2619969999996</v>
      </c>
      <c r="R2296">
        <v>83723</v>
      </c>
      <c r="S2296">
        <v>6.1</v>
      </c>
      <c r="T2296">
        <v>6.6</v>
      </c>
      <c r="U2296">
        <v>0.71199999999999997</v>
      </c>
      <c r="V2296">
        <v>12.1</v>
      </c>
      <c r="W2296" t="e">
        <f ca="1">Data_Completeness(LifeExpectancyData[[#This Row],[Life expectancy]:[Schooling]])</f>
        <v>#NAME?</v>
      </c>
    </row>
    <row r="2297" spans="1:23" x14ac:dyDescent="0.25">
      <c r="A2297" t="s">
        <v>795</v>
      </c>
      <c r="B2297">
        <v>2001</v>
      </c>
      <c r="C2297" t="s">
        <v>643</v>
      </c>
      <c r="D2297">
        <v>72</v>
      </c>
      <c r="E2297">
        <v>187</v>
      </c>
      <c r="F2297">
        <v>0</v>
      </c>
      <c r="G2297">
        <v>6.72</v>
      </c>
      <c r="H2297">
        <v>643.70357520000005</v>
      </c>
      <c r="I2297">
        <v>96</v>
      </c>
      <c r="J2297">
        <v>0</v>
      </c>
      <c r="K2297">
        <v>27.6</v>
      </c>
      <c r="L2297">
        <v>0</v>
      </c>
      <c r="M2297">
        <v>96</v>
      </c>
      <c r="N2297">
        <v>4.45</v>
      </c>
      <c r="O2297">
        <v>96</v>
      </c>
      <c r="P2297">
        <v>0.1</v>
      </c>
      <c r="Q2297">
        <v>7663.1378000000004</v>
      </c>
      <c r="R2297">
        <v>8122</v>
      </c>
      <c r="S2297">
        <v>6.2</v>
      </c>
      <c r="T2297">
        <v>6.6</v>
      </c>
      <c r="U2297">
        <v>0.71399999999999997</v>
      </c>
      <c r="V2297">
        <v>12.2</v>
      </c>
      <c r="W2297" t="e">
        <f ca="1">Data_Completeness(LifeExpectancyData[[#This Row],[Life expectancy]:[Schooling]])</f>
        <v>#NAME?</v>
      </c>
    </row>
    <row r="2298" spans="1:23" x14ac:dyDescent="0.25">
      <c r="A2298" t="s">
        <v>795</v>
      </c>
      <c r="B2298">
        <v>2000</v>
      </c>
      <c r="C2298" t="s">
        <v>643</v>
      </c>
      <c r="D2298">
        <v>71.8</v>
      </c>
      <c r="E2298">
        <v>188</v>
      </c>
      <c r="F2298">
        <v>0</v>
      </c>
      <c r="G2298">
        <v>8.24</v>
      </c>
      <c r="H2298">
        <v>601.76081150000005</v>
      </c>
      <c r="I2298">
        <v>98</v>
      </c>
      <c r="J2298">
        <v>0</v>
      </c>
      <c r="K2298">
        <v>27.1</v>
      </c>
      <c r="L2298">
        <v>0</v>
      </c>
      <c r="M2298">
        <v>98</v>
      </c>
      <c r="N2298">
        <v>4.62</v>
      </c>
      <c r="O2298">
        <v>98</v>
      </c>
      <c r="P2298">
        <v>0.1</v>
      </c>
      <c r="Q2298">
        <v>7578.8515299999999</v>
      </c>
      <c r="R2298">
        <v>81131</v>
      </c>
      <c r="S2298">
        <v>6.3</v>
      </c>
      <c r="T2298">
        <v>6.7</v>
      </c>
      <c r="U2298">
        <v>0</v>
      </c>
      <c r="V2298">
        <v>12.3</v>
      </c>
      <c r="W2298" t="e">
        <f ca="1">Data_Completeness(LifeExpectancyData[[#This Row],[Life expectancy]:[Schooling]])</f>
        <v>#NAME?</v>
      </c>
    </row>
    <row r="2299" spans="1:23" x14ac:dyDescent="0.25">
      <c r="A2299" t="s">
        <v>796</v>
      </c>
      <c r="B2299">
        <v>2015</v>
      </c>
      <c r="C2299" t="s">
        <v>643</v>
      </c>
      <c r="D2299">
        <v>51</v>
      </c>
      <c r="E2299">
        <v>413</v>
      </c>
      <c r="F2299">
        <v>22</v>
      </c>
      <c r="H2299">
        <v>0</v>
      </c>
      <c r="I2299">
        <v>86</v>
      </c>
      <c r="J2299">
        <v>607</v>
      </c>
      <c r="K2299">
        <v>24.4</v>
      </c>
      <c r="L2299">
        <v>30</v>
      </c>
      <c r="M2299">
        <v>86</v>
      </c>
      <c r="O2299">
        <v>86</v>
      </c>
      <c r="P2299">
        <v>0.5</v>
      </c>
      <c r="Q2299">
        <v>587.53823299999999</v>
      </c>
      <c r="R2299">
        <v>723725</v>
      </c>
      <c r="S2299">
        <v>7.4</v>
      </c>
      <c r="T2299">
        <v>7.3</v>
      </c>
      <c r="U2299">
        <v>0.43099999999999999</v>
      </c>
      <c r="V2299">
        <v>9.5</v>
      </c>
      <c r="W2299" t="e">
        <f ca="1">Data_Completeness(LifeExpectancyData[[#This Row],[Life expectancy]:[Schooling]])</f>
        <v>#NAME?</v>
      </c>
    </row>
    <row r="2300" spans="1:23" x14ac:dyDescent="0.25">
      <c r="A2300" t="s">
        <v>796</v>
      </c>
      <c r="B2300">
        <v>2014</v>
      </c>
      <c r="C2300" t="s">
        <v>643</v>
      </c>
      <c r="D2300">
        <v>48.1</v>
      </c>
      <c r="E2300">
        <v>463</v>
      </c>
      <c r="F2300">
        <v>23</v>
      </c>
      <c r="G2300">
        <v>0.01</v>
      </c>
      <c r="H2300">
        <v>1.443286353</v>
      </c>
      <c r="I2300">
        <v>83</v>
      </c>
      <c r="J2300">
        <v>1006</v>
      </c>
      <c r="K2300">
        <v>23.8</v>
      </c>
      <c r="L2300">
        <v>32</v>
      </c>
      <c r="M2300">
        <v>83</v>
      </c>
      <c r="N2300">
        <v>11.9</v>
      </c>
      <c r="O2300">
        <v>83</v>
      </c>
      <c r="P2300">
        <v>0.6</v>
      </c>
      <c r="Q2300">
        <v>78.439475700000003</v>
      </c>
      <c r="R2300">
        <v>779162</v>
      </c>
      <c r="S2300">
        <v>7.5</v>
      </c>
      <c r="T2300">
        <v>7.4</v>
      </c>
      <c r="U2300">
        <v>0.42599999999999999</v>
      </c>
      <c r="V2300">
        <v>9.5</v>
      </c>
      <c r="W2300" t="e">
        <f ca="1">Data_Completeness(LifeExpectancyData[[#This Row],[Life expectancy]:[Schooling]])</f>
        <v>#NAME?</v>
      </c>
    </row>
    <row r="2301" spans="1:23" x14ac:dyDescent="0.25">
      <c r="A2301" t="s">
        <v>796</v>
      </c>
      <c r="B2301">
        <v>2013</v>
      </c>
      <c r="C2301" t="s">
        <v>643</v>
      </c>
      <c r="D2301">
        <v>54</v>
      </c>
      <c r="E2301">
        <v>47</v>
      </c>
      <c r="F2301">
        <v>23</v>
      </c>
      <c r="G2301">
        <v>0.01</v>
      </c>
      <c r="H2301">
        <v>1.321464076</v>
      </c>
      <c r="I2301">
        <v>92</v>
      </c>
      <c r="J2301">
        <v>15</v>
      </c>
      <c r="K2301">
        <v>23.3</v>
      </c>
      <c r="L2301">
        <v>33</v>
      </c>
      <c r="M2301">
        <v>92</v>
      </c>
      <c r="N2301">
        <v>11.59</v>
      </c>
      <c r="O2301">
        <v>92</v>
      </c>
      <c r="P2301">
        <v>0.8</v>
      </c>
      <c r="Q2301">
        <v>71.818699800000005</v>
      </c>
      <c r="R2301">
        <v>692279</v>
      </c>
      <c r="S2301">
        <v>7.7</v>
      </c>
      <c r="T2301">
        <v>7.6</v>
      </c>
      <c r="U2301">
        <v>0.41299999999999998</v>
      </c>
      <c r="V2301">
        <v>9.3000000000000007</v>
      </c>
      <c r="W2301" t="e">
        <f ca="1">Data_Completeness(LifeExpectancyData[[#This Row],[Life expectancy]:[Schooling]])</f>
        <v>#NAME?</v>
      </c>
    </row>
    <row r="2302" spans="1:23" x14ac:dyDescent="0.25">
      <c r="A2302" t="s">
        <v>796</v>
      </c>
      <c r="B2302">
        <v>2012</v>
      </c>
      <c r="C2302" t="s">
        <v>643</v>
      </c>
      <c r="D2302">
        <v>49.7</v>
      </c>
      <c r="E2302">
        <v>411</v>
      </c>
      <c r="F2302">
        <v>25</v>
      </c>
      <c r="G2302">
        <v>0.01</v>
      </c>
      <c r="H2302">
        <v>54.560336960000001</v>
      </c>
      <c r="I2302">
        <v>91</v>
      </c>
      <c r="J2302">
        <v>678</v>
      </c>
      <c r="K2302">
        <v>22.7</v>
      </c>
      <c r="L2302">
        <v>35</v>
      </c>
      <c r="M2302">
        <v>91</v>
      </c>
      <c r="N2302">
        <v>11.24</v>
      </c>
      <c r="O2302">
        <v>91</v>
      </c>
      <c r="P2302">
        <v>0.9</v>
      </c>
      <c r="Q2302">
        <v>561.89842390000001</v>
      </c>
      <c r="R2302">
        <v>676613</v>
      </c>
      <c r="S2302">
        <v>7.9</v>
      </c>
      <c r="T2302">
        <v>7.8</v>
      </c>
      <c r="U2302">
        <v>0.40100000000000002</v>
      </c>
      <c r="V2302">
        <v>9.1</v>
      </c>
      <c r="W2302" t="e">
        <f ca="1">Data_Completeness(LifeExpectancyData[[#This Row],[Life expectancy]:[Schooling]])</f>
        <v>#NAME?</v>
      </c>
    </row>
    <row r="2303" spans="1:23" x14ac:dyDescent="0.25">
      <c r="A2303" t="s">
        <v>796</v>
      </c>
      <c r="B2303">
        <v>2011</v>
      </c>
      <c r="C2303" t="s">
        <v>643</v>
      </c>
      <c r="D2303">
        <v>48.9</v>
      </c>
      <c r="E2303">
        <v>418</v>
      </c>
      <c r="F2303">
        <v>26</v>
      </c>
      <c r="G2303">
        <v>3.78</v>
      </c>
      <c r="H2303">
        <v>54.665917499999999</v>
      </c>
      <c r="I2303">
        <v>89</v>
      </c>
      <c r="J2303">
        <v>1865</v>
      </c>
      <c r="K2303">
        <v>22.2</v>
      </c>
      <c r="L2303">
        <v>38</v>
      </c>
      <c r="M2303">
        <v>88</v>
      </c>
      <c r="N2303">
        <v>11.98</v>
      </c>
      <c r="O2303">
        <v>89</v>
      </c>
      <c r="P2303">
        <v>1.3</v>
      </c>
      <c r="Q2303">
        <v>445.52499999999998</v>
      </c>
      <c r="R2303">
        <v>6611692</v>
      </c>
      <c r="S2303">
        <v>8.1</v>
      </c>
      <c r="T2303">
        <v>8</v>
      </c>
      <c r="U2303">
        <v>0.39200000000000002</v>
      </c>
      <c r="V2303">
        <v>8.9</v>
      </c>
      <c r="W2303" t="e">
        <f ca="1">Data_Completeness(LifeExpectancyData[[#This Row],[Life expectancy]:[Schooling]])</f>
        <v>#NAME?</v>
      </c>
    </row>
    <row r="2304" spans="1:23" x14ac:dyDescent="0.25">
      <c r="A2304" t="s">
        <v>796</v>
      </c>
      <c r="B2304">
        <v>2010</v>
      </c>
      <c r="C2304" t="s">
        <v>643</v>
      </c>
      <c r="D2304">
        <v>48.1</v>
      </c>
      <c r="E2304">
        <v>424</v>
      </c>
      <c r="F2304">
        <v>27</v>
      </c>
      <c r="G2304">
        <v>3.84</v>
      </c>
      <c r="H2304">
        <v>5.347717533</v>
      </c>
      <c r="I2304">
        <v>86</v>
      </c>
      <c r="J2304">
        <v>1089</v>
      </c>
      <c r="K2304">
        <v>21.7</v>
      </c>
      <c r="L2304">
        <v>40</v>
      </c>
      <c r="M2304">
        <v>84</v>
      </c>
      <c r="N2304">
        <v>1.32</v>
      </c>
      <c r="O2304">
        <v>86</v>
      </c>
      <c r="P2304">
        <v>1.6</v>
      </c>
      <c r="Q2304">
        <v>45.128418000000003</v>
      </c>
      <c r="R2304">
        <v>645872</v>
      </c>
      <c r="S2304">
        <v>8.3000000000000007</v>
      </c>
      <c r="T2304">
        <v>8.1999999999999993</v>
      </c>
      <c r="U2304">
        <v>0.38400000000000001</v>
      </c>
      <c r="V2304">
        <v>8.6999999999999993</v>
      </c>
      <c r="W2304" t="e">
        <f ca="1">Data_Completeness(LifeExpectancyData[[#This Row],[Life expectancy]:[Schooling]])</f>
        <v>#NAME?</v>
      </c>
    </row>
    <row r="2305" spans="1:23" x14ac:dyDescent="0.25">
      <c r="A2305" t="s">
        <v>796</v>
      </c>
      <c r="B2305">
        <v>2009</v>
      </c>
      <c r="C2305" t="s">
        <v>643</v>
      </c>
      <c r="D2305">
        <v>47.1</v>
      </c>
      <c r="E2305">
        <v>433</v>
      </c>
      <c r="F2305">
        <v>28</v>
      </c>
      <c r="G2305">
        <v>3.97</v>
      </c>
      <c r="H2305">
        <v>49.837126699999999</v>
      </c>
      <c r="I2305">
        <v>84</v>
      </c>
      <c r="J2305">
        <v>31</v>
      </c>
      <c r="K2305">
        <v>21.2</v>
      </c>
      <c r="L2305">
        <v>42</v>
      </c>
      <c r="M2305">
        <v>81</v>
      </c>
      <c r="N2305">
        <v>13.13</v>
      </c>
      <c r="O2305">
        <v>84</v>
      </c>
      <c r="P2305">
        <v>1.7</v>
      </c>
      <c r="Q2305">
        <v>394.5932439</v>
      </c>
      <c r="R2305">
        <v>63126</v>
      </c>
      <c r="S2305">
        <v>8.5</v>
      </c>
      <c r="T2305">
        <v>8.4</v>
      </c>
      <c r="U2305">
        <v>0.375</v>
      </c>
      <c r="V2305">
        <v>8.5</v>
      </c>
      <c r="W2305" t="e">
        <f ca="1">Data_Completeness(LifeExpectancyData[[#This Row],[Life expectancy]:[Schooling]])</f>
        <v>#NAME?</v>
      </c>
    </row>
    <row r="2306" spans="1:23" x14ac:dyDescent="0.25">
      <c r="A2306" t="s">
        <v>796</v>
      </c>
      <c r="B2306">
        <v>2008</v>
      </c>
      <c r="C2306" t="s">
        <v>643</v>
      </c>
      <c r="D2306">
        <v>46.2</v>
      </c>
      <c r="E2306">
        <v>441</v>
      </c>
      <c r="F2306">
        <v>29</v>
      </c>
      <c r="G2306">
        <v>3.91</v>
      </c>
      <c r="H2306">
        <v>5.3796064650000002</v>
      </c>
      <c r="I2306">
        <v>77</v>
      </c>
      <c r="J2306">
        <v>44</v>
      </c>
      <c r="K2306">
        <v>2.7</v>
      </c>
      <c r="L2306">
        <v>44</v>
      </c>
      <c r="M2306">
        <v>75</v>
      </c>
      <c r="N2306">
        <v>1.29</v>
      </c>
      <c r="O2306">
        <v>77</v>
      </c>
      <c r="P2306">
        <v>1.9</v>
      </c>
      <c r="Q2306">
        <v>46.375917800000003</v>
      </c>
      <c r="R2306">
        <v>6165372</v>
      </c>
      <c r="S2306">
        <v>8.6999999999999993</v>
      </c>
      <c r="T2306">
        <v>8.6999999999999993</v>
      </c>
      <c r="U2306">
        <v>0.36699999999999999</v>
      </c>
      <c r="V2306">
        <v>8.3000000000000007</v>
      </c>
      <c r="W2306" t="e">
        <f ca="1">Data_Completeness(LifeExpectancyData[[#This Row],[Life expectancy]:[Schooling]])</f>
        <v>#NAME?</v>
      </c>
    </row>
    <row r="2307" spans="1:23" x14ac:dyDescent="0.25">
      <c r="A2307" t="s">
        <v>796</v>
      </c>
      <c r="B2307">
        <v>2007</v>
      </c>
      <c r="C2307" t="s">
        <v>643</v>
      </c>
      <c r="D2307">
        <v>45.3</v>
      </c>
      <c r="E2307">
        <v>45</v>
      </c>
      <c r="F2307">
        <v>29</v>
      </c>
      <c r="G2307">
        <v>3.86</v>
      </c>
      <c r="H2307">
        <v>45.571088889999999</v>
      </c>
      <c r="I2307">
        <v>63</v>
      </c>
      <c r="J2307">
        <v>0</v>
      </c>
      <c r="K2307">
        <v>2.2000000000000002</v>
      </c>
      <c r="L2307">
        <v>45</v>
      </c>
      <c r="M2307">
        <v>63</v>
      </c>
      <c r="N2307">
        <v>1.1200000000000001</v>
      </c>
      <c r="O2307">
        <v>64</v>
      </c>
      <c r="P2307">
        <v>2.2000000000000002</v>
      </c>
      <c r="Q2307">
        <v>358.82747160000002</v>
      </c>
      <c r="R2307">
        <v>615417</v>
      </c>
      <c r="S2307">
        <v>8.9</v>
      </c>
      <c r="T2307">
        <v>8.9</v>
      </c>
      <c r="U2307">
        <v>0.35699999999999998</v>
      </c>
      <c r="V2307">
        <v>8.1999999999999993</v>
      </c>
      <c r="W2307" t="e">
        <f ca="1">Data_Completeness(LifeExpectancyData[[#This Row],[Life expectancy]:[Schooling]])</f>
        <v>#NAME?</v>
      </c>
    </row>
    <row r="2308" spans="1:23" x14ac:dyDescent="0.25">
      <c r="A2308" t="s">
        <v>796</v>
      </c>
      <c r="B2308">
        <v>2006</v>
      </c>
      <c r="C2308" t="s">
        <v>643</v>
      </c>
      <c r="D2308">
        <v>44.3</v>
      </c>
      <c r="E2308">
        <v>464</v>
      </c>
      <c r="F2308">
        <v>30</v>
      </c>
      <c r="G2308">
        <v>3.8</v>
      </c>
      <c r="H2308">
        <v>38.000757880000002</v>
      </c>
      <c r="J2308">
        <v>33</v>
      </c>
      <c r="K2308">
        <v>19.7</v>
      </c>
      <c r="L2308">
        <v>46</v>
      </c>
      <c r="M2308">
        <v>65</v>
      </c>
      <c r="N2308">
        <v>1.68</v>
      </c>
      <c r="O2308">
        <v>64</v>
      </c>
      <c r="P2308">
        <v>2.2000000000000002</v>
      </c>
      <c r="Q2308">
        <v>322.313468</v>
      </c>
      <c r="R2308">
        <v>5848692</v>
      </c>
      <c r="S2308">
        <v>9.1</v>
      </c>
      <c r="T2308">
        <v>9.1</v>
      </c>
      <c r="U2308">
        <v>0.34799999999999998</v>
      </c>
      <c r="V2308">
        <v>8</v>
      </c>
      <c r="W2308" t="e">
        <f ca="1">Data_Completeness(LifeExpectancyData[[#This Row],[Life expectancy]:[Schooling]])</f>
        <v>#NAME?</v>
      </c>
    </row>
    <row r="2309" spans="1:23" x14ac:dyDescent="0.25">
      <c r="A2309" t="s">
        <v>796</v>
      </c>
      <c r="B2309">
        <v>2005</v>
      </c>
      <c r="C2309" t="s">
        <v>643</v>
      </c>
      <c r="D2309">
        <v>43.3</v>
      </c>
      <c r="E2309">
        <v>48</v>
      </c>
      <c r="F2309">
        <v>30</v>
      </c>
      <c r="G2309">
        <v>3.83</v>
      </c>
      <c r="H2309">
        <v>42.088929110000002</v>
      </c>
      <c r="J2309">
        <v>29</v>
      </c>
      <c r="K2309">
        <v>19.2</v>
      </c>
      <c r="L2309">
        <v>47</v>
      </c>
      <c r="M2309">
        <v>67</v>
      </c>
      <c r="N2309">
        <v>12.25</v>
      </c>
      <c r="O2309">
        <v>65</v>
      </c>
      <c r="P2309">
        <v>2.2000000000000002</v>
      </c>
      <c r="Q2309">
        <v>287.68919419999997</v>
      </c>
      <c r="R2309">
        <v>5658379</v>
      </c>
      <c r="S2309">
        <v>9.3000000000000007</v>
      </c>
      <c r="T2309">
        <v>9.3000000000000007</v>
      </c>
      <c r="U2309">
        <v>0.34100000000000003</v>
      </c>
      <c r="V2309">
        <v>7.8</v>
      </c>
      <c r="W2309" t="e">
        <f ca="1">Data_Completeness(LifeExpectancyData[[#This Row],[Life expectancy]:[Schooling]])</f>
        <v>#NAME?</v>
      </c>
    </row>
    <row r="2310" spans="1:23" x14ac:dyDescent="0.25">
      <c r="A2310" t="s">
        <v>796</v>
      </c>
      <c r="B2310">
        <v>2004</v>
      </c>
      <c r="C2310" t="s">
        <v>643</v>
      </c>
      <c r="D2310">
        <v>42.3</v>
      </c>
      <c r="E2310">
        <v>496</v>
      </c>
      <c r="F2310">
        <v>30</v>
      </c>
      <c r="G2310">
        <v>3.99</v>
      </c>
      <c r="H2310">
        <v>38.524547609999999</v>
      </c>
      <c r="J2310">
        <v>7</v>
      </c>
      <c r="K2310">
        <v>18.8</v>
      </c>
      <c r="L2310">
        <v>47</v>
      </c>
      <c r="M2310">
        <v>69</v>
      </c>
      <c r="N2310">
        <v>11.66</v>
      </c>
      <c r="O2310">
        <v>65</v>
      </c>
      <c r="P2310">
        <v>2.1</v>
      </c>
      <c r="Q2310">
        <v>263.14581700000002</v>
      </c>
      <c r="R2310">
        <v>5439695</v>
      </c>
      <c r="S2310">
        <v>9.5</v>
      </c>
      <c r="T2310">
        <v>9.5</v>
      </c>
      <c r="U2310">
        <v>0.33200000000000002</v>
      </c>
      <c r="V2310">
        <v>7.6</v>
      </c>
      <c r="W2310" t="e">
        <f ca="1">Data_Completeness(LifeExpectancyData[[#This Row],[Life expectancy]:[Schooling]])</f>
        <v>#NAME?</v>
      </c>
    </row>
    <row r="2311" spans="1:23" x14ac:dyDescent="0.25">
      <c r="A2311" t="s">
        <v>796</v>
      </c>
      <c r="B2311">
        <v>2003</v>
      </c>
      <c r="C2311" t="s">
        <v>643</v>
      </c>
      <c r="D2311">
        <v>41.5</v>
      </c>
      <c r="E2311">
        <v>57</v>
      </c>
      <c r="F2311">
        <v>30</v>
      </c>
      <c r="G2311">
        <v>4.07</v>
      </c>
      <c r="H2311">
        <v>38.614732089999997</v>
      </c>
      <c r="J2311">
        <v>586</v>
      </c>
      <c r="K2311">
        <v>18.399999999999999</v>
      </c>
      <c r="L2311">
        <v>47</v>
      </c>
      <c r="M2311">
        <v>66</v>
      </c>
      <c r="N2311">
        <v>11.69</v>
      </c>
      <c r="O2311">
        <v>73</v>
      </c>
      <c r="P2311">
        <v>1.9</v>
      </c>
      <c r="Q2311">
        <v>263.76183120000002</v>
      </c>
      <c r="R2311">
        <v>5199549</v>
      </c>
      <c r="S2311">
        <v>9.6999999999999993</v>
      </c>
      <c r="T2311">
        <v>9.8000000000000007</v>
      </c>
      <c r="U2311">
        <v>0.32200000000000001</v>
      </c>
      <c r="V2311">
        <v>7.4</v>
      </c>
      <c r="W2311" t="e">
        <f ca="1">Data_Completeness(LifeExpectancyData[[#This Row],[Life expectancy]:[Schooling]])</f>
        <v>#NAME?</v>
      </c>
    </row>
    <row r="2312" spans="1:23" x14ac:dyDescent="0.25">
      <c r="A2312" t="s">
        <v>796</v>
      </c>
      <c r="B2312">
        <v>2002</v>
      </c>
      <c r="C2312" t="s">
        <v>643</v>
      </c>
      <c r="D2312">
        <v>48</v>
      </c>
      <c r="E2312">
        <v>513</v>
      </c>
      <c r="F2312">
        <v>30</v>
      </c>
      <c r="G2312">
        <v>4.0599999999999996</v>
      </c>
      <c r="H2312">
        <v>36.591148949999997</v>
      </c>
      <c r="J2312">
        <v>568</v>
      </c>
      <c r="K2312">
        <v>17.899999999999999</v>
      </c>
      <c r="L2312">
        <v>48</v>
      </c>
      <c r="M2312">
        <v>54</v>
      </c>
      <c r="N2312">
        <v>11.96</v>
      </c>
      <c r="O2312">
        <v>53</v>
      </c>
      <c r="P2312">
        <v>1.7</v>
      </c>
      <c r="Q2312">
        <v>249.93954199999999</v>
      </c>
      <c r="R2312">
        <v>4957216</v>
      </c>
      <c r="S2312">
        <v>9.9</v>
      </c>
      <c r="T2312">
        <v>1</v>
      </c>
      <c r="U2312">
        <v>0.30599999999999999</v>
      </c>
      <c r="V2312">
        <v>7.2</v>
      </c>
      <c r="W2312" t="e">
        <f ca="1">Data_Completeness(LifeExpectancyData[[#This Row],[Life expectancy]:[Schooling]])</f>
        <v>#NAME?</v>
      </c>
    </row>
    <row r="2313" spans="1:23" x14ac:dyDescent="0.25">
      <c r="A2313" t="s">
        <v>796</v>
      </c>
      <c r="B2313">
        <v>2001</v>
      </c>
      <c r="C2313" t="s">
        <v>643</v>
      </c>
      <c r="D2313">
        <v>41</v>
      </c>
      <c r="E2313">
        <v>519</v>
      </c>
      <c r="F2313">
        <v>30</v>
      </c>
      <c r="G2313">
        <v>4.21</v>
      </c>
      <c r="H2313">
        <v>33.346914550000001</v>
      </c>
      <c r="J2313">
        <v>649</v>
      </c>
      <c r="K2313">
        <v>17.5</v>
      </c>
      <c r="L2313">
        <v>48</v>
      </c>
      <c r="M2313">
        <v>38</v>
      </c>
      <c r="N2313">
        <v>11.83</v>
      </c>
      <c r="O2313">
        <v>38</v>
      </c>
      <c r="P2313">
        <v>1.5</v>
      </c>
      <c r="Q2313">
        <v>227.779471</v>
      </c>
      <c r="R2313">
        <v>4739147</v>
      </c>
      <c r="S2313">
        <v>1.1000000000000001</v>
      </c>
      <c r="T2313">
        <v>1.2</v>
      </c>
      <c r="U2313">
        <v>0.30199999999999999</v>
      </c>
      <c r="V2313">
        <v>7</v>
      </c>
      <c r="W2313" t="e">
        <f ca="1">Data_Completeness(LifeExpectancyData[[#This Row],[Life expectancy]:[Schooling]])</f>
        <v>#NAME?</v>
      </c>
    </row>
    <row r="2314" spans="1:23" x14ac:dyDescent="0.25">
      <c r="A2314" t="s">
        <v>796</v>
      </c>
      <c r="B2314">
        <v>2000</v>
      </c>
      <c r="C2314" t="s">
        <v>643</v>
      </c>
      <c r="D2314">
        <v>39</v>
      </c>
      <c r="E2314">
        <v>533</v>
      </c>
      <c r="F2314">
        <v>29</v>
      </c>
      <c r="G2314">
        <v>3.97</v>
      </c>
      <c r="H2314">
        <v>20.395682829999998</v>
      </c>
      <c r="J2314">
        <v>3575</v>
      </c>
      <c r="K2314">
        <v>17.2</v>
      </c>
      <c r="L2314">
        <v>48</v>
      </c>
      <c r="M2314">
        <v>46</v>
      </c>
      <c r="N2314">
        <v>13.63</v>
      </c>
      <c r="O2314">
        <v>44</v>
      </c>
      <c r="P2314">
        <v>1.2</v>
      </c>
      <c r="Q2314">
        <v>139.31477340000001</v>
      </c>
      <c r="R2314">
        <v>4564297</v>
      </c>
      <c r="S2314">
        <v>1.3</v>
      </c>
      <c r="T2314">
        <v>1.4</v>
      </c>
      <c r="U2314">
        <v>0.29199999999999998</v>
      </c>
      <c r="V2314">
        <v>6.7</v>
      </c>
      <c r="W2314" t="e">
        <f ca="1">Data_Completeness(LifeExpectancyData[[#This Row],[Life expectancy]:[Schooling]])</f>
        <v>#NAME?</v>
      </c>
    </row>
    <row r="2315" spans="1:23" x14ac:dyDescent="0.25">
      <c r="A2315" t="s">
        <v>797</v>
      </c>
      <c r="B2315">
        <v>2015</v>
      </c>
      <c r="C2315" t="s">
        <v>651</v>
      </c>
      <c r="D2315">
        <v>83.1</v>
      </c>
      <c r="E2315">
        <v>55</v>
      </c>
      <c r="F2315">
        <v>0</v>
      </c>
      <c r="G2315">
        <v>1.79</v>
      </c>
      <c r="H2315">
        <v>0</v>
      </c>
      <c r="I2315">
        <v>96</v>
      </c>
      <c r="J2315">
        <v>0</v>
      </c>
      <c r="K2315">
        <v>33.200000000000003</v>
      </c>
      <c r="L2315">
        <v>0</v>
      </c>
      <c r="M2315">
        <v>96</v>
      </c>
      <c r="O2315">
        <v>96</v>
      </c>
      <c r="P2315">
        <v>0.1</v>
      </c>
      <c r="Q2315">
        <v>53629.737459999997</v>
      </c>
      <c r="S2315">
        <v>2.2000000000000002</v>
      </c>
      <c r="T2315">
        <v>2.2000000000000002</v>
      </c>
      <c r="U2315">
        <v>0.92400000000000004</v>
      </c>
      <c r="V2315">
        <v>15.4</v>
      </c>
      <c r="W2315" t="e">
        <f ca="1">Data_Completeness(LifeExpectancyData[[#This Row],[Life expectancy]:[Schooling]])</f>
        <v>#NAME?</v>
      </c>
    </row>
    <row r="2316" spans="1:23" x14ac:dyDescent="0.25">
      <c r="A2316" t="s">
        <v>797</v>
      </c>
      <c r="B2316">
        <v>2014</v>
      </c>
      <c r="C2316" t="s">
        <v>651</v>
      </c>
      <c r="D2316">
        <v>82.9</v>
      </c>
      <c r="E2316">
        <v>56</v>
      </c>
      <c r="F2316">
        <v>0</v>
      </c>
      <c r="G2316">
        <v>1.83</v>
      </c>
      <c r="H2316">
        <v>7971.6463610000001</v>
      </c>
      <c r="I2316">
        <v>96</v>
      </c>
      <c r="J2316">
        <v>0</v>
      </c>
      <c r="K2316">
        <v>32.9</v>
      </c>
      <c r="L2316">
        <v>0</v>
      </c>
      <c r="M2316">
        <v>96</v>
      </c>
      <c r="N2316">
        <v>4.92</v>
      </c>
      <c r="O2316">
        <v>96</v>
      </c>
      <c r="P2316">
        <v>0.1</v>
      </c>
      <c r="Q2316">
        <v>56336.723400000003</v>
      </c>
      <c r="S2316">
        <v>2.2000000000000002</v>
      </c>
      <c r="T2316">
        <v>2.2000000000000002</v>
      </c>
      <c r="U2316">
        <v>0.92200000000000004</v>
      </c>
      <c r="V2316">
        <v>15.4</v>
      </c>
      <c r="W2316" t="e">
        <f ca="1">Data_Completeness(LifeExpectancyData[[#This Row],[Life expectancy]:[Schooling]])</f>
        <v>#NAME?</v>
      </c>
    </row>
    <row r="2317" spans="1:23" x14ac:dyDescent="0.25">
      <c r="A2317" t="s">
        <v>797</v>
      </c>
      <c r="B2317">
        <v>2013</v>
      </c>
      <c r="C2317" t="s">
        <v>651</v>
      </c>
      <c r="D2317">
        <v>82.7</v>
      </c>
      <c r="E2317">
        <v>57</v>
      </c>
      <c r="F2317">
        <v>0</v>
      </c>
      <c r="G2317">
        <v>1.83</v>
      </c>
      <c r="H2317">
        <v>714.34410190000006</v>
      </c>
      <c r="I2317">
        <v>97</v>
      </c>
      <c r="J2317">
        <v>138</v>
      </c>
      <c r="K2317">
        <v>32.700000000000003</v>
      </c>
      <c r="L2317">
        <v>0</v>
      </c>
      <c r="M2317">
        <v>97</v>
      </c>
      <c r="N2317">
        <v>4.53</v>
      </c>
      <c r="O2317">
        <v>97</v>
      </c>
      <c r="P2317">
        <v>0.1</v>
      </c>
      <c r="Q2317">
        <v>5629.1891400000004</v>
      </c>
      <c r="S2317">
        <v>2.2000000000000002</v>
      </c>
      <c r="T2317">
        <v>2.2000000000000002</v>
      </c>
      <c r="U2317">
        <v>0.92</v>
      </c>
      <c r="V2317">
        <v>15.4</v>
      </c>
      <c r="W2317" t="e">
        <f ca="1">Data_Completeness(LifeExpectancyData[[#This Row],[Life expectancy]:[Schooling]])</f>
        <v>#NAME?</v>
      </c>
    </row>
    <row r="2318" spans="1:23" x14ac:dyDescent="0.25">
      <c r="A2318" t="s">
        <v>797</v>
      </c>
      <c r="B2318">
        <v>2012</v>
      </c>
      <c r="C2318" t="s">
        <v>651</v>
      </c>
      <c r="D2318">
        <v>82.5</v>
      </c>
      <c r="E2318">
        <v>59</v>
      </c>
      <c r="F2318">
        <v>0</v>
      </c>
      <c r="G2318">
        <v>1.89</v>
      </c>
      <c r="H2318">
        <v>6041.8589810000003</v>
      </c>
      <c r="I2318">
        <v>97</v>
      </c>
      <c r="J2318">
        <v>42</v>
      </c>
      <c r="K2318">
        <v>32.4</v>
      </c>
      <c r="L2318">
        <v>0</v>
      </c>
      <c r="M2318">
        <v>97</v>
      </c>
      <c r="N2318">
        <v>4.22</v>
      </c>
      <c r="O2318">
        <v>97</v>
      </c>
      <c r="P2318">
        <v>0.1</v>
      </c>
      <c r="Q2318">
        <v>54431.161990000001</v>
      </c>
      <c r="S2318">
        <v>2.2000000000000002</v>
      </c>
      <c r="T2318">
        <v>2.1</v>
      </c>
      <c r="U2318">
        <v>0.91700000000000004</v>
      </c>
      <c r="V2318">
        <v>15.4</v>
      </c>
      <c r="W2318" t="e">
        <f ca="1">Data_Completeness(LifeExpectancyData[[#This Row],[Life expectancy]:[Schooling]])</f>
        <v>#NAME?</v>
      </c>
    </row>
    <row r="2319" spans="1:23" x14ac:dyDescent="0.25">
      <c r="A2319" t="s">
        <v>797</v>
      </c>
      <c r="B2319">
        <v>2011</v>
      </c>
      <c r="C2319" t="s">
        <v>651</v>
      </c>
      <c r="D2319">
        <v>82.2</v>
      </c>
      <c r="E2319">
        <v>6</v>
      </c>
      <c r="F2319">
        <v>0</v>
      </c>
      <c r="G2319">
        <v>1.8</v>
      </c>
      <c r="H2319">
        <v>638.00010970000005</v>
      </c>
      <c r="I2319">
        <v>96</v>
      </c>
      <c r="J2319">
        <v>148</v>
      </c>
      <c r="K2319">
        <v>32.1</v>
      </c>
      <c r="L2319">
        <v>0</v>
      </c>
      <c r="M2319">
        <v>96</v>
      </c>
      <c r="N2319">
        <v>3.93</v>
      </c>
      <c r="O2319">
        <v>96</v>
      </c>
      <c r="P2319">
        <v>0.1</v>
      </c>
      <c r="Q2319">
        <v>53166.675810000001</v>
      </c>
      <c r="S2319">
        <v>2.1</v>
      </c>
      <c r="T2319">
        <v>2.1</v>
      </c>
      <c r="U2319">
        <v>0.91100000000000003</v>
      </c>
      <c r="V2319">
        <v>15.2</v>
      </c>
      <c r="W2319" t="e">
        <f ca="1">Data_Completeness(LifeExpectancyData[[#This Row],[Life expectancy]:[Schooling]])</f>
        <v>#NAME?</v>
      </c>
    </row>
    <row r="2320" spans="1:23" x14ac:dyDescent="0.25">
      <c r="A2320" t="s">
        <v>797</v>
      </c>
      <c r="B2320">
        <v>2010</v>
      </c>
      <c r="C2320" t="s">
        <v>651</v>
      </c>
      <c r="D2320">
        <v>82</v>
      </c>
      <c r="E2320">
        <v>61</v>
      </c>
      <c r="F2320">
        <v>0</v>
      </c>
      <c r="G2320">
        <v>1.84</v>
      </c>
      <c r="H2320">
        <v>4540.5437519999996</v>
      </c>
      <c r="I2320">
        <v>96</v>
      </c>
      <c r="J2320">
        <v>50</v>
      </c>
      <c r="K2320">
        <v>31.8</v>
      </c>
      <c r="L2320">
        <v>0</v>
      </c>
      <c r="M2320">
        <v>96</v>
      </c>
      <c r="N2320">
        <v>3.96</v>
      </c>
      <c r="O2320">
        <v>96</v>
      </c>
      <c r="P2320">
        <v>0.1</v>
      </c>
      <c r="Q2320">
        <v>46569.679510000002</v>
      </c>
      <c r="S2320">
        <v>2.1</v>
      </c>
      <c r="T2320">
        <v>2.1</v>
      </c>
      <c r="U2320">
        <v>0.88900000000000001</v>
      </c>
      <c r="V2320">
        <v>14.5</v>
      </c>
      <c r="W2320" t="e">
        <f ca="1">Data_Completeness(LifeExpectancyData[[#This Row],[Life expectancy]:[Schooling]])</f>
        <v>#NAME?</v>
      </c>
    </row>
    <row r="2321" spans="1:23" x14ac:dyDescent="0.25">
      <c r="A2321" t="s">
        <v>797</v>
      </c>
      <c r="B2321">
        <v>2009</v>
      </c>
      <c r="C2321" t="s">
        <v>651</v>
      </c>
      <c r="D2321">
        <v>81.7</v>
      </c>
      <c r="E2321">
        <v>62</v>
      </c>
      <c r="F2321">
        <v>0</v>
      </c>
      <c r="G2321">
        <v>1.73</v>
      </c>
      <c r="H2321">
        <v>462.93069860000003</v>
      </c>
      <c r="I2321">
        <v>96</v>
      </c>
      <c r="J2321">
        <v>16</v>
      </c>
      <c r="K2321">
        <v>31.5</v>
      </c>
      <c r="L2321">
        <v>0</v>
      </c>
      <c r="M2321">
        <v>97</v>
      </c>
      <c r="N2321">
        <v>4.2699999999999996</v>
      </c>
      <c r="O2321">
        <v>97</v>
      </c>
      <c r="P2321">
        <v>0.1</v>
      </c>
      <c r="Q2321">
        <v>38577.558219999999</v>
      </c>
      <c r="S2321">
        <v>2.1</v>
      </c>
      <c r="T2321">
        <v>2.1</v>
      </c>
      <c r="U2321">
        <v>0.88700000000000001</v>
      </c>
      <c r="V2321">
        <v>14.4</v>
      </c>
      <c r="W2321" t="e">
        <f ca="1">Data_Completeness(LifeExpectancyData[[#This Row],[Life expectancy]:[Schooling]])</f>
        <v>#NAME?</v>
      </c>
    </row>
    <row r="2322" spans="1:23" x14ac:dyDescent="0.25">
      <c r="A2322" t="s">
        <v>797</v>
      </c>
      <c r="B2322">
        <v>2008</v>
      </c>
      <c r="C2322" t="s">
        <v>651</v>
      </c>
      <c r="D2322">
        <v>81.400000000000006</v>
      </c>
      <c r="E2322">
        <v>64</v>
      </c>
      <c r="F2322">
        <v>0</v>
      </c>
      <c r="G2322">
        <v>1.7</v>
      </c>
      <c r="H2322">
        <v>3404.1309900000001</v>
      </c>
      <c r="I2322">
        <v>97</v>
      </c>
      <c r="J2322">
        <v>18</v>
      </c>
      <c r="K2322">
        <v>31.2</v>
      </c>
      <c r="L2322">
        <v>0</v>
      </c>
      <c r="M2322">
        <v>97</v>
      </c>
      <c r="N2322">
        <v>3.91</v>
      </c>
      <c r="O2322">
        <v>97</v>
      </c>
      <c r="P2322">
        <v>0.1</v>
      </c>
      <c r="Q2322">
        <v>39721.481800000001</v>
      </c>
      <c r="S2322">
        <v>2.1</v>
      </c>
      <c r="T2322">
        <v>2.1</v>
      </c>
      <c r="U2322">
        <v>0.88</v>
      </c>
      <c r="V2322">
        <v>14.2</v>
      </c>
      <c r="W2322" t="e">
        <f ca="1">Data_Completeness(LifeExpectancyData[[#This Row],[Life expectancy]:[Schooling]])</f>
        <v>#NAME?</v>
      </c>
    </row>
    <row r="2323" spans="1:23" x14ac:dyDescent="0.25">
      <c r="A2323" t="s">
        <v>797</v>
      </c>
      <c r="B2323">
        <v>2007</v>
      </c>
      <c r="C2323" t="s">
        <v>651</v>
      </c>
      <c r="D2323">
        <v>81.099999999999994</v>
      </c>
      <c r="E2323">
        <v>65</v>
      </c>
      <c r="F2323">
        <v>0</v>
      </c>
      <c r="G2323">
        <v>1.6</v>
      </c>
      <c r="H2323">
        <v>3082.9735350000001</v>
      </c>
      <c r="I2323">
        <v>96</v>
      </c>
      <c r="J2323">
        <v>15</v>
      </c>
      <c r="K2323">
        <v>3.9</v>
      </c>
      <c r="L2323">
        <v>0</v>
      </c>
      <c r="M2323">
        <v>97</v>
      </c>
      <c r="N2323">
        <v>3.46</v>
      </c>
      <c r="O2323">
        <v>97</v>
      </c>
      <c r="P2323">
        <v>0.1</v>
      </c>
      <c r="Q2323">
        <v>39223.581870000002</v>
      </c>
      <c r="S2323">
        <v>2.1</v>
      </c>
      <c r="T2323">
        <v>2</v>
      </c>
      <c r="U2323">
        <v>0.873</v>
      </c>
      <c r="V2323">
        <v>14.1</v>
      </c>
      <c r="W2323" t="e">
        <f ca="1">Data_Completeness(LifeExpectancyData[[#This Row],[Life expectancy]:[Schooling]])</f>
        <v>#NAME?</v>
      </c>
    </row>
    <row r="2324" spans="1:23" x14ac:dyDescent="0.25">
      <c r="A2324" t="s">
        <v>797</v>
      </c>
      <c r="B2324">
        <v>2006</v>
      </c>
      <c r="C2324" t="s">
        <v>651</v>
      </c>
      <c r="D2324">
        <v>87</v>
      </c>
      <c r="E2324">
        <v>66</v>
      </c>
      <c r="F2324">
        <v>0</v>
      </c>
      <c r="G2324">
        <v>1.55</v>
      </c>
      <c r="H2324">
        <v>2639.3769550000002</v>
      </c>
      <c r="I2324">
        <v>95</v>
      </c>
      <c r="J2324">
        <v>23</v>
      </c>
      <c r="K2324">
        <v>3.5</v>
      </c>
      <c r="L2324">
        <v>0</v>
      </c>
      <c r="M2324">
        <v>95</v>
      </c>
      <c r="N2324">
        <v>3.66</v>
      </c>
      <c r="O2324">
        <v>95</v>
      </c>
      <c r="P2324">
        <v>0.1</v>
      </c>
      <c r="Q2324">
        <v>33579.859479999999</v>
      </c>
      <c r="S2324">
        <v>2.1</v>
      </c>
      <c r="T2324">
        <v>2</v>
      </c>
      <c r="U2324">
        <v>0.83899999999999997</v>
      </c>
      <c r="V2324">
        <v>13.9</v>
      </c>
      <c r="W2324" t="e">
        <f ca="1">Data_Completeness(LifeExpectancyData[[#This Row],[Life expectancy]:[Schooling]])</f>
        <v>#NAME?</v>
      </c>
    </row>
    <row r="2325" spans="1:23" x14ac:dyDescent="0.25">
      <c r="A2325" t="s">
        <v>797</v>
      </c>
      <c r="B2325">
        <v>2005</v>
      </c>
      <c r="C2325" t="s">
        <v>651</v>
      </c>
      <c r="D2325">
        <v>82</v>
      </c>
      <c r="E2325">
        <v>69</v>
      </c>
      <c r="F2325">
        <v>0</v>
      </c>
      <c r="G2325">
        <v>1.49</v>
      </c>
      <c r="H2325">
        <v>2356.731479</v>
      </c>
      <c r="I2325">
        <v>96</v>
      </c>
      <c r="J2325">
        <v>33</v>
      </c>
      <c r="K2325">
        <v>3.2</v>
      </c>
      <c r="L2325">
        <v>0</v>
      </c>
      <c r="M2325">
        <v>96</v>
      </c>
      <c r="N2325">
        <v>3.74</v>
      </c>
      <c r="O2325">
        <v>96</v>
      </c>
      <c r="P2325">
        <v>0.1</v>
      </c>
      <c r="Q2325">
        <v>29869.85398</v>
      </c>
      <c r="S2325">
        <v>2.1</v>
      </c>
      <c r="T2325">
        <v>2</v>
      </c>
      <c r="U2325">
        <v>0.82099999999999995</v>
      </c>
      <c r="V2325">
        <v>12.6</v>
      </c>
      <c r="W2325" t="e">
        <f ca="1">Data_Completeness(LifeExpectancyData[[#This Row],[Life expectancy]:[Schooling]])</f>
        <v>#NAME?</v>
      </c>
    </row>
    <row r="2326" spans="1:23" x14ac:dyDescent="0.25">
      <c r="A2326" t="s">
        <v>797</v>
      </c>
      <c r="B2326">
        <v>2004</v>
      </c>
      <c r="C2326" t="s">
        <v>651</v>
      </c>
      <c r="D2326">
        <v>79.7</v>
      </c>
      <c r="E2326">
        <v>71</v>
      </c>
      <c r="F2326">
        <v>0</v>
      </c>
      <c r="G2326">
        <v>1.45</v>
      </c>
      <c r="H2326">
        <v>204.24818920000001</v>
      </c>
      <c r="I2326">
        <v>94</v>
      </c>
      <c r="J2326">
        <v>96</v>
      </c>
      <c r="K2326">
        <v>29.9</v>
      </c>
      <c r="L2326">
        <v>0</v>
      </c>
      <c r="M2326">
        <v>95</v>
      </c>
      <c r="N2326">
        <v>3.17</v>
      </c>
      <c r="O2326">
        <v>95</v>
      </c>
      <c r="P2326">
        <v>0.1</v>
      </c>
      <c r="Q2326">
        <v>2745.2713600000002</v>
      </c>
      <c r="S2326">
        <v>2.1</v>
      </c>
      <c r="T2326">
        <v>2</v>
      </c>
      <c r="U2326">
        <v>0.82</v>
      </c>
      <c r="V2326">
        <v>12.7</v>
      </c>
      <c r="W2326" t="e">
        <f ca="1">Data_Completeness(LifeExpectancyData[[#This Row],[Life expectancy]:[Schooling]])</f>
        <v>#NAME?</v>
      </c>
    </row>
    <row r="2327" spans="1:23" x14ac:dyDescent="0.25">
      <c r="A2327" t="s">
        <v>797</v>
      </c>
      <c r="B2327">
        <v>2003</v>
      </c>
      <c r="C2327" t="s">
        <v>651</v>
      </c>
      <c r="D2327">
        <v>79.3</v>
      </c>
      <c r="E2327">
        <v>73</v>
      </c>
      <c r="F2327">
        <v>0</v>
      </c>
      <c r="G2327">
        <v>1.43</v>
      </c>
      <c r="H2327">
        <v>2263.0683260000001</v>
      </c>
      <c r="I2327">
        <v>95</v>
      </c>
      <c r="J2327">
        <v>33</v>
      </c>
      <c r="K2327">
        <v>29.6</v>
      </c>
      <c r="L2327">
        <v>0</v>
      </c>
      <c r="M2327">
        <v>96</v>
      </c>
      <c r="N2327">
        <v>3.63</v>
      </c>
      <c r="O2327">
        <v>96</v>
      </c>
      <c r="P2327">
        <v>0.1</v>
      </c>
      <c r="Q2327">
        <v>23573.628400000001</v>
      </c>
      <c r="S2327">
        <v>2.1</v>
      </c>
      <c r="T2327">
        <v>2</v>
      </c>
      <c r="U2327">
        <v>0.81899999999999995</v>
      </c>
      <c r="V2327">
        <v>12.7</v>
      </c>
      <c r="W2327" t="e">
        <f ca="1">Data_Completeness(LifeExpectancyData[[#This Row],[Life expectancy]:[Schooling]])</f>
        <v>#NAME?</v>
      </c>
    </row>
    <row r="2328" spans="1:23" x14ac:dyDescent="0.25">
      <c r="A2328" t="s">
        <v>797</v>
      </c>
      <c r="B2328">
        <v>2002</v>
      </c>
      <c r="C2328" t="s">
        <v>651</v>
      </c>
      <c r="D2328">
        <v>79</v>
      </c>
      <c r="E2328">
        <v>74</v>
      </c>
      <c r="F2328">
        <v>0</v>
      </c>
      <c r="G2328">
        <v>2.16</v>
      </c>
      <c r="H2328">
        <v>142.09898179999999</v>
      </c>
      <c r="I2328">
        <v>95</v>
      </c>
      <c r="J2328">
        <v>211</v>
      </c>
      <c r="K2328">
        <v>29.2</v>
      </c>
      <c r="L2328">
        <v>0</v>
      </c>
      <c r="M2328">
        <v>94</v>
      </c>
      <c r="N2328">
        <v>2.84</v>
      </c>
      <c r="O2328">
        <v>94</v>
      </c>
      <c r="P2328">
        <v>0.1</v>
      </c>
      <c r="Q2328">
        <v>2216.8327899999999</v>
      </c>
      <c r="S2328">
        <v>2.1</v>
      </c>
      <c r="T2328">
        <v>2</v>
      </c>
      <c r="U2328">
        <v>0.81799999999999995</v>
      </c>
      <c r="V2328">
        <v>12.6</v>
      </c>
      <c r="W2328" t="e">
        <f ca="1">Data_Completeness(LifeExpectancyData[[#This Row],[Life expectancy]:[Schooling]])</f>
        <v>#NAME?</v>
      </c>
    </row>
    <row r="2329" spans="1:23" x14ac:dyDescent="0.25">
      <c r="A2329" t="s">
        <v>797</v>
      </c>
      <c r="B2329">
        <v>2001</v>
      </c>
      <c r="C2329" t="s">
        <v>651</v>
      </c>
      <c r="D2329">
        <v>78.7</v>
      </c>
      <c r="E2329">
        <v>76</v>
      </c>
      <c r="F2329">
        <v>0</v>
      </c>
      <c r="G2329">
        <v>2.08</v>
      </c>
      <c r="H2329">
        <v>1003.366877</v>
      </c>
      <c r="I2329">
        <v>95</v>
      </c>
      <c r="J2329">
        <v>408</v>
      </c>
      <c r="K2329">
        <v>28.9</v>
      </c>
      <c r="L2329">
        <v>0</v>
      </c>
      <c r="M2329">
        <v>95</v>
      </c>
      <c r="N2329">
        <v>2.37</v>
      </c>
      <c r="O2329">
        <v>96</v>
      </c>
      <c r="P2329">
        <v>0.1</v>
      </c>
      <c r="Q2329">
        <v>21577.782299999999</v>
      </c>
      <c r="S2329">
        <v>2.1</v>
      </c>
      <c r="T2329">
        <v>2</v>
      </c>
      <c r="U2329">
        <v>0.82</v>
      </c>
      <c r="V2329">
        <v>12.7</v>
      </c>
      <c r="W2329" t="e">
        <f ca="1">Data_Completeness(LifeExpectancyData[[#This Row],[Life expectancy]:[Schooling]])</f>
        <v>#NAME?</v>
      </c>
    </row>
    <row r="2330" spans="1:23" x14ac:dyDescent="0.25">
      <c r="A2330" t="s">
        <v>797</v>
      </c>
      <c r="B2330">
        <v>2000</v>
      </c>
      <c r="C2330" t="s">
        <v>651</v>
      </c>
      <c r="D2330">
        <v>78.3</v>
      </c>
      <c r="E2330">
        <v>78</v>
      </c>
      <c r="F2330">
        <v>0</v>
      </c>
      <c r="G2330">
        <v>2.0299999999999998</v>
      </c>
      <c r="H2330">
        <v>1855.828806</v>
      </c>
      <c r="I2330">
        <v>97</v>
      </c>
      <c r="J2330">
        <v>141</v>
      </c>
      <c r="K2330">
        <v>28.5</v>
      </c>
      <c r="L2330">
        <v>0</v>
      </c>
      <c r="M2330">
        <v>98</v>
      </c>
      <c r="N2330">
        <v>2.71</v>
      </c>
      <c r="O2330">
        <v>98</v>
      </c>
      <c r="P2330">
        <v>0.1</v>
      </c>
      <c r="Q2330">
        <v>23792.677</v>
      </c>
      <c r="S2330">
        <v>2.1</v>
      </c>
      <c r="T2330">
        <v>2</v>
      </c>
      <c r="U2330">
        <v>0.81</v>
      </c>
      <c r="V2330">
        <v>12.5</v>
      </c>
      <c r="W2330" t="e">
        <f ca="1">Data_Completeness(LifeExpectancyData[[#This Row],[Life expectancy]:[Schooling]])</f>
        <v>#NAME?</v>
      </c>
    </row>
    <row r="2331" spans="1:23" x14ac:dyDescent="0.25">
      <c r="A2331" t="s">
        <v>798</v>
      </c>
      <c r="B2331">
        <v>2015</v>
      </c>
      <c r="C2331" t="s">
        <v>651</v>
      </c>
      <c r="D2331">
        <v>76.7</v>
      </c>
      <c r="E2331">
        <v>19</v>
      </c>
      <c r="F2331">
        <v>0</v>
      </c>
      <c r="H2331">
        <v>0</v>
      </c>
      <c r="I2331">
        <v>96</v>
      </c>
      <c r="J2331">
        <v>1</v>
      </c>
      <c r="K2331">
        <v>59.1</v>
      </c>
      <c r="L2331">
        <v>0</v>
      </c>
      <c r="M2331">
        <v>96</v>
      </c>
      <c r="O2331">
        <v>96</v>
      </c>
      <c r="P2331">
        <v>0.1</v>
      </c>
      <c r="S2331">
        <v>1.2</v>
      </c>
      <c r="T2331">
        <v>1.2</v>
      </c>
      <c r="U2331">
        <v>0.84199999999999997</v>
      </c>
      <c r="V2331">
        <v>15</v>
      </c>
      <c r="W2331" t="e">
        <f ca="1">Data_Completeness(LifeExpectancyData[[#This Row],[Life expectancy]:[Schooling]])</f>
        <v>#NAME?</v>
      </c>
    </row>
    <row r="2332" spans="1:23" x14ac:dyDescent="0.25">
      <c r="A2332" t="s">
        <v>798</v>
      </c>
      <c r="B2332">
        <v>2014</v>
      </c>
      <c r="C2332" t="s">
        <v>651</v>
      </c>
      <c r="D2332">
        <v>76.400000000000006</v>
      </c>
      <c r="E2332">
        <v>113</v>
      </c>
      <c r="F2332">
        <v>0</v>
      </c>
      <c r="G2332">
        <v>10.6</v>
      </c>
      <c r="H2332">
        <v>0</v>
      </c>
      <c r="I2332">
        <v>97</v>
      </c>
      <c r="J2332">
        <v>0</v>
      </c>
      <c r="K2332">
        <v>58.4</v>
      </c>
      <c r="L2332">
        <v>0</v>
      </c>
      <c r="M2332">
        <v>97</v>
      </c>
      <c r="N2332">
        <v>8.5</v>
      </c>
      <c r="O2332">
        <v>97</v>
      </c>
      <c r="P2332">
        <v>0.1</v>
      </c>
      <c r="S2332">
        <v>1.2</v>
      </c>
      <c r="T2332">
        <v>1.2</v>
      </c>
      <c r="U2332">
        <v>0.84099999999999997</v>
      </c>
      <c r="V2332">
        <v>15.1</v>
      </c>
      <c r="W2332" t="e">
        <f ca="1">Data_Completeness(LifeExpectancyData[[#This Row],[Life expectancy]:[Schooling]])</f>
        <v>#NAME?</v>
      </c>
    </row>
    <row r="2333" spans="1:23" x14ac:dyDescent="0.25">
      <c r="A2333" t="s">
        <v>798</v>
      </c>
      <c r="B2333">
        <v>2013</v>
      </c>
      <c r="C2333" t="s">
        <v>651</v>
      </c>
      <c r="D2333">
        <v>76.099999999999994</v>
      </c>
      <c r="E2333">
        <v>114</v>
      </c>
      <c r="F2333">
        <v>0</v>
      </c>
      <c r="G2333">
        <v>9.89</v>
      </c>
      <c r="H2333">
        <v>0</v>
      </c>
      <c r="I2333">
        <v>98</v>
      </c>
      <c r="J2333">
        <v>0</v>
      </c>
      <c r="K2333">
        <v>57.8</v>
      </c>
      <c r="L2333">
        <v>0</v>
      </c>
      <c r="M2333">
        <v>98</v>
      </c>
      <c r="N2333">
        <v>8</v>
      </c>
      <c r="O2333">
        <v>98</v>
      </c>
      <c r="P2333">
        <v>0.1</v>
      </c>
      <c r="S2333">
        <v>1.2</v>
      </c>
      <c r="T2333">
        <v>1.3</v>
      </c>
      <c r="U2333">
        <v>0.83799999999999997</v>
      </c>
      <c r="V2333">
        <v>15</v>
      </c>
      <c r="W2333" t="e">
        <f ca="1">Data_Completeness(LifeExpectancyData[[#This Row],[Life expectancy]:[Schooling]])</f>
        <v>#NAME?</v>
      </c>
    </row>
    <row r="2334" spans="1:23" x14ac:dyDescent="0.25">
      <c r="A2334" t="s">
        <v>798</v>
      </c>
      <c r="B2334">
        <v>2012</v>
      </c>
      <c r="C2334" t="s">
        <v>651</v>
      </c>
      <c r="D2334">
        <v>75.8</v>
      </c>
      <c r="E2334">
        <v>118</v>
      </c>
      <c r="F2334">
        <v>0</v>
      </c>
      <c r="G2334">
        <v>10.119999999999999</v>
      </c>
      <c r="H2334">
        <v>0</v>
      </c>
      <c r="I2334">
        <v>99</v>
      </c>
      <c r="J2334">
        <v>0</v>
      </c>
      <c r="K2334">
        <v>57.2</v>
      </c>
      <c r="L2334">
        <v>0</v>
      </c>
      <c r="M2334">
        <v>99</v>
      </c>
      <c r="N2334">
        <v>8.15</v>
      </c>
      <c r="O2334">
        <v>99</v>
      </c>
      <c r="P2334">
        <v>0.1</v>
      </c>
      <c r="S2334">
        <v>1.2</v>
      </c>
      <c r="T2334">
        <v>1.3</v>
      </c>
      <c r="U2334">
        <v>0.83499999999999996</v>
      </c>
      <c r="V2334">
        <v>15</v>
      </c>
      <c r="W2334" t="e">
        <f ca="1">Data_Completeness(LifeExpectancyData[[#This Row],[Life expectancy]:[Schooling]])</f>
        <v>#NAME?</v>
      </c>
    </row>
    <row r="2335" spans="1:23" x14ac:dyDescent="0.25">
      <c r="A2335" t="s">
        <v>798</v>
      </c>
      <c r="B2335">
        <v>2011</v>
      </c>
      <c r="C2335" t="s">
        <v>651</v>
      </c>
      <c r="D2335">
        <v>75.599999999999994</v>
      </c>
      <c r="E2335">
        <v>122</v>
      </c>
      <c r="F2335">
        <v>0</v>
      </c>
      <c r="G2335">
        <v>10.24</v>
      </c>
      <c r="H2335">
        <v>0</v>
      </c>
      <c r="I2335">
        <v>99</v>
      </c>
      <c r="J2335">
        <v>0</v>
      </c>
      <c r="K2335">
        <v>56.5</v>
      </c>
      <c r="L2335">
        <v>0</v>
      </c>
      <c r="M2335">
        <v>99</v>
      </c>
      <c r="N2335">
        <v>7.96</v>
      </c>
      <c r="O2335">
        <v>99</v>
      </c>
      <c r="P2335">
        <v>0.1</v>
      </c>
      <c r="S2335">
        <v>1.2</v>
      </c>
      <c r="T2335">
        <v>1.3</v>
      </c>
      <c r="U2335">
        <v>0.82899999999999996</v>
      </c>
      <c r="V2335">
        <v>15</v>
      </c>
      <c r="W2335" t="e">
        <f ca="1">Data_Completeness(LifeExpectancyData[[#This Row],[Life expectancy]:[Schooling]])</f>
        <v>#NAME?</v>
      </c>
    </row>
    <row r="2336" spans="1:23" x14ac:dyDescent="0.25">
      <c r="A2336" t="s">
        <v>798</v>
      </c>
      <c r="B2336">
        <v>2010</v>
      </c>
      <c r="C2336" t="s">
        <v>651</v>
      </c>
      <c r="D2336">
        <v>75.099999999999994</v>
      </c>
      <c r="E2336">
        <v>124</v>
      </c>
      <c r="F2336">
        <v>0</v>
      </c>
      <c r="G2336">
        <v>10.130000000000001</v>
      </c>
      <c r="H2336">
        <v>0</v>
      </c>
      <c r="I2336">
        <v>99</v>
      </c>
      <c r="J2336">
        <v>0</v>
      </c>
      <c r="K2336">
        <v>55.9</v>
      </c>
      <c r="L2336">
        <v>0</v>
      </c>
      <c r="M2336">
        <v>99</v>
      </c>
      <c r="N2336">
        <v>8.51</v>
      </c>
      <c r="O2336">
        <v>99</v>
      </c>
      <c r="P2336">
        <v>0.1</v>
      </c>
      <c r="S2336">
        <v>1.3</v>
      </c>
      <c r="T2336">
        <v>1.3</v>
      </c>
      <c r="U2336">
        <v>0.82199999999999995</v>
      </c>
      <c r="V2336">
        <v>15</v>
      </c>
      <c r="W2336" t="e">
        <f ca="1">Data_Completeness(LifeExpectancyData[[#This Row],[Life expectancy]:[Schooling]])</f>
        <v>#NAME?</v>
      </c>
    </row>
    <row r="2337" spans="1:23" x14ac:dyDescent="0.25">
      <c r="A2337" t="s">
        <v>798</v>
      </c>
      <c r="B2337">
        <v>2009</v>
      </c>
      <c r="C2337" t="s">
        <v>651</v>
      </c>
      <c r="D2337">
        <v>75</v>
      </c>
      <c r="E2337">
        <v>131</v>
      </c>
      <c r="F2337">
        <v>0</v>
      </c>
      <c r="G2337">
        <v>10.63</v>
      </c>
      <c r="H2337">
        <v>0</v>
      </c>
      <c r="I2337">
        <v>99</v>
      </c>
      <c r="J2337">
        <v>0</v>
      </c>
      <c r="K2337">
        <v>55.3</v>
      </c>
      <c r="L2337">
        <v>0</v>
      </c>
      <c r="M2337">
        <v>99</v>
      </c>
      <c r="N2337">
        <v>9.15</v>
      </c>
      <c r="O2337">
        <v>99</v>
      </c>
      <c r="P2337">
        <v>0.1</v>
      </c>
      <c r="S2337">
        <v>1.3</v>
      </c>
      <c r="T2337">
        <v>1.4</v>
      </c>
      <c r="U2337">
        <v>0.82</v>
      </c>
      <c r="V2337">
        <v>14.9</v>
      </c>
      <c r="W2337" t="e">
        <f ca="1">Data_Completeness(LifeExpectancyData[[#This Row],[Life expectancy]:[Schooling]])</f>
        <v>#NAME?</v>
      </c>
    </row>
    <row r="2338" spans="1:23" x14ac:dyDescent="0.25">
      <c r="A2338" t="s">
        <v>798</v>
      </c>
      <c r="B2338">
        <v>2008</v>
      </c>
      <c r="C2338" t="s">
        <v>651</v>
      </c>
      <c r="D2338">
        <v>74.7</v>
      </c>
      <c r="E2338">
        <v>136</v>
      </c>
      <c r="F2338">
        <v>0</v>
      </c>
      <c r="G2338">
        <v>11.37</v>
      </c>
      <c r="H2338">
        <v>0</v>
      </c>
      <c r="I2338">
        <v>99</v>
      </c>
      <c r="J2338">
        <v>0</v>
      </c>
      <c r="K2338">
        <v>54.8</v>
      </c>
      <c r="L2338">
        <v>0</v>
      </c>
      <c r="M2338">
        <v>99</v>
      </c>
      <c r="N2338">
        <v>8.1999999999999993</v>
      </c>
      <c r="O2338">
        <v>99</v>
      </c>
      <c r="P2338">
        <v>0.1</v>
      </c>
      <c r="S2338">
        <v>1.3</v>
      </c>
      <c r="T2338">
        <v>1.4</v>
      </c>
      <c r="U2338">
        <v>0.81299999999999994</v>
      </c>
      <c r="V2338">
        <v>14.8</v>
      </c>
      <c r="W2338" t="e">
        <f ca="1">Data_Completeness(LifeExpectancyData[[#This Row],[Life expectancy]:[Schooling]])</f>
        <v>#NAME?</v>
      </c>
    </row>
    <row r="2339" spans="1:23" x14ac:dyDescent="0.25">
      <c r="A2339" t="s">
        <v>798</v>
      </c>
      <c r="B2339">
        <v>2007</v>
      </c>
      <c r="C2339" t="s">
        <v>651</v>
      </c>
      <c r="D2339">
        <v>74.400000000000006</v>
      </c>
      <c r="E2339">
        <v>14</v>
      </c>
      <c r="F2339">
        <v>0</v>
      </c>
      <c r="G2339">
        <v>10.58</v>
      </c>
      <c r="H2339">
        <v>0</v>
      </c>
      <c r="I2339">
        <v>99</v>
      </c>
      <c r="J2339">
        <v>0</v>
      </c>
      <c r="K2339">
        <v>54.2</v>
      </c>
      <c r="L2339">
        <v>0</v>
      </c>
      <c r="M2339">
        <v>99</v>
      </c>
      <c r="N2339">
        <v>7.76</v>
      </c>
      <c r="O2339">
        <v>99</v>
      </c>
      <c r="P2339">
        <v>0.1</v>
      </c>
      <c r="S2339">
        <v>1.3</v>
      </c>
      <c r="T2339">
        <v>1.4</v>
      </c>
      <c r="U2339">
        <v>0.80200000000000005</v>
      </c>
      <c r="V2339">
        <v>14.5</v>
      </c>
      <c r="W2339" t="e">
        <f ca="1">Data_Completeness(LifeExpectancyData[[#This Row],[Life expectancy]:[Schooling]])</f>
        <v>#NAME?</v>
      </c>
    </row>
    <row r="2340" spans="1:23" x14ac:dyDescent="0.25">
      <c r="A2340" t="s">
        <v>798</v>
      </c>
      <c r="B2340">
        <v>2006</v>
      </c>
      <c r="C2340" t="s">
        <v>651</v>
      </c>
      <c r="D2340">
        <v>74.3</v>
      </c>
      <c r="E2340">
        <v>138</v>
      </c>
      <c r="F2340">
        <v>0</v>
      </c>
      <c r="G2340">
        <v>10.28</v>
      </c>
      <c r="H2340">
        <v>0</v>
      </c>
      <c r="I2340">
        <v>99</v>
      </c>
      <c r="J2340">
        <v>0</v>
      </c>
      <c r="K2340">
        <v>53.7</v>
      </c>
      <c r="L2340">
        <v>0</v>
      </c>
      <c r="M2340">
        <v>99</v>
      </c>
      <c r="N2340">
        <v>7.35</v>
      </c>
      <c r="O2340">
        <v>99</v>
      </c>
      <c r="P2340">
        <v>0.1</v>
      </c>
      <c r="S2340">
        <v>1.4</v>
      </c>
      <c r="T2340">
        <v>1.5</v>
      </c>
      <c r="U2340">
        <v>0.79300000000000004</v>
      </c>
      <c r="V2340">
        <v>14.3</v>
      </c>
      <c r="W2340" t="e">
        <f ca="1">Data_Completeness(LifeExpectancyData[[#This Row],[Life expectancy]:[Schooling]])</f>
        <v>#NAME?</v>
      </c>
    </row>
    <row r="2341" spans="1:23" x14ac:dyDescent="0.25">
      <c r="A2341" t="s">
        <v>798</v>
      </c>
      <c r="B2341">
        <v>2005</v>
      </c>
      <c r="C2341" t="s">
        <v>651</v>
      </c>
      <c r="D2341">
        <v>74</v>
      </c>
      <c r="E2341">
        <v>141</v>
      </c>
      <c r="F2341">
        <v>0</v>
      </c>
      <c r="G2341">
        <v>10.81</v>
      </c>
      <c r="H2341">
        <v>0</v>
      </c>
      <c r="I2341">
        <v>99</v>
      </c>
      <c r="J2341">
        <v>0</v>
      </c>
      <c r="K2341">
        <v>53.1</v>
      </c>
      <c r="L2341">
        <v>0</v>
      </c>
      <c r="M2341">
        <v>99</v>
      </c>
      <c r="N2341">
        <v>7.4</v>
      </c>
      <c r="O2341">
        <v>99</v>
      </c>
      <c r="P2341">
        <v>0.1</v>
      </c>
      <c r="S2341">
        <v>1.4</v>
      </c>
      <c r="T2341">
        <v>1.5</v>
      </c>
      <c r="U2341">
        <v>0.78400000000000003</v>
      </c>
      <c r="V2341">
        <v>14</v>
      </c>
      <c r="W2341" t="e">
        <f ca="1">Data_Completeness(LifeExpectancyData[[#This Row],[Life expectancy]:[Schooling]])</f>
        <v>#NAME?</v>
      </c>
    </row>
    <row r="2342" spans="1:23" x14ac:dyDescent="0.25">
      <c r="A2342" t="s">
        <v>798</v>
      </c>
      <c r="B2342">
        <v>2004</v>
      </c>
      <c r="C2342" t="s">
        <v>651</v>
      </c>
      <c r="D2342">
        <v>74.099999999999994</v>
      </c>
      <c r="E2342">
        <v>138</v>
      </c>
      <c r="F2342">
        <v>0</v>
      </c>
      <c r="G2342">
        <v>10.029999999999999</v>
      </c>
      <c r="H2342">
        <v>0</v>
      </c>
      <c r="I2342">
        <v>99</v>
      </c>
      <c r="J2342">
        <v>2</v>
      </c>
      <c r="K2342">
        <v>52.6</v>
      </c>
      <c r="L2342">
        <v>0</v>
      </c>
      <c r="M2342">
        <v>99</v>
      </c>
      <c r="N2342">
        <v>7.21</v>
      </c>
      <c r="O2342">
        <v>99</v>
      </c>
      <c r="P2342">
        <v>0.1</v>
      </c>
      <c r="S2342">
        <v>1.4</v>
      </c>
      <c r="T2342">
        <v>1.5</v>
      </c>
      <c r="U2342">
        <v>0.77600000000000002</v>
      </c>
      <c r="V2342">
        <v>13.8</v>
      </c>
      <c r="W2342" t="e">
        <f ca="1">Data_Completeness(LifeExpectancyData[[#This Row],[Life expectancy]:[Schooling]])</f>
        <v>#NAME?</v>
      </c>
    </row>
    <row r="2343" spans="1:23" x14ac:dyDescent="0.25">
      <c r="A2343" t="s">
        <v>798</v>
      </c>
      <c r="B2343">
        <v>2003</v>
      </c>
      <c r="C2343" t="s">
        <v>651</v>
      </c>
      <c r="D2343">
        <v>73.8</v>
      </c>
      <c r="E2343">
        <v>144</v>
      </c>
      <c r="F2343">
        <v>0</v>
      </c>
      <c r="G2343">
        <v>9.85</v>
      </c>
      <c r="H2343">
        <v>0</v>
      </c>
      <c r="I2343">
        <v>99</v>
      </c>
      <c r="J2343">
        <v>1</v>
      </c>
      <c r="K2343">
        <v>52.1</v>
      </c>
      <c r="L2343">
        <v>0</v>
      </c>
      <c r="M2343">
        <v>98</v>
      </c>
      <c r="N2343">
        <v>5.82</v>
      </c>
      <c r="O2343">
        <v>99</v>
      </c>
      <c r="P2343">
        <v>0.1</v>
      </c>
      <c r="S2343">
        <v>1.5</v>
      </c>
      <c r="T2343">
        <v>1.6</v>
      </c>
      <c r="U2343">
        <v>0.77100000000000002</v>
      </c>
      <c r="V2343">
        <v>13.6</v>
      </c>
      <c r="W2343" t="e">
        <f ca="1">Data_Completeness(LifeExpectancyData[[#This Row],[Life expectancy]:[Schooling]])</f>
        <v>#NAME?</v>
      </c>
    </row>
    <row r="2344" spans="1:23" x14ac:dyDescent="0.25">
      <c r="A2344" t="s">
        <v>798</v>
      </c>
      <c r="B2344">
        <v>2002</v>
      </c>
      <c r="C2344" t="s">
        <v>651</v>
      </c>
      <c r="D2344">
        <v>73.7</v>
      </c>
      <c r="E2344">
        <v>145</v>
      </c>
      <c r="F2344">
        <v>0</v>
      </c>
      <c r="G2344">
        <v>10.78</v>
      </c>
      <c r="H2344">
        <v>0</v>
      </c>
      <c r="I2344">
        <v>99</v>
      </c>
      <c r="J2344">
        <v>0</v>
      </c>
      <c r="K2344">
        <v>51.6</v>
      </c>
      <c r="L2344">
        <v>0</v>
      </c>
      <c r="M2344">
        <v>98</v>
      </c>
      <c r="N2344">
        <v>5.63</v>
      </c>
      <c r="O2344">
        <v>99</v>
      </c>
      <c r="P2344">
        <v>0.1</v>
      </c>
      <c r="S2344">
        <v>1.5</v>
      </c>
      <c r="T2344">
        <v>1.6</v>
      </c>
      <c r="U2344">
        <v>0.76300000000000001</v>
      </c>
      <c r="V2344">
        <v>13.3</v>
      </c>
      <c r="W2344" t="e">
        <f ca="1">Data_Completeness(LifeExpectancyData[[#This Row],[Life expectancy]:[Schooling]])</f>
        <v>#NAME?</v>
      </c>
    </row>
    <row r="2345" spans="1:23" x14ac:dyDescent="0.25">
      <c r="A2345" t="s">
        <v>798</v>
      </c>
      <c r="B2345">
        <v>2001</v>
      </c>
      <c r="C2345" t="s">
        <v>651</v>
      </c>
      <c r="D2345">
        <v>73.3</v>
      </c>
      <c r="E2345">
        <v>145</v>
      </c>
      <c r="F2345">
        <v>0</v>
      </c>
      <c r="G2345">
        <v>10.73</v>
      </c>
      <c r="H2345">
        <v>0</v>
      </c>
      <c r="I2345">
        <v>99</v>
      </c>
      <c r="J2345">
        <v>0</v>
      </c>
      <c r="K2345">
        <v>51.1</v>
      </c>
      <c r="L2345">
        <v>1</v>
      </c>
      <c r="M2345">
        <v>99</v>
      </c>
      <c r="N2345">
        <v>5.5</v>
      </c>
      <c r="O2345">
        <v>99</v>
      </c>
      <c r="P2345">
        <v>0.1</v>
      </c>
      <c r="S2345">
        <v>1.5</v>
      </c>
      <c r="T2345">
        <v>1.6</v>
      </c>
      <c r="U2345">
        <v>0.76300000000000001</v>
      </c>
      <c r="V2345">
        <v>13.3</v>
      </c>
      <c r="W2345" t="e">
        <f ca="1">Data_Completeness(LifeExpectancyData[[#This Row],[Life expectancy]:[Schooling]])</f>
        <v>#NAME?</v>
      </c>
    </row>
    <row r="2346" spans="1:23" x14ac:dyDescent="0.25">
      <c r="A2346" t="s">
        <v>798</v>
      </c>
      <c r="B2346">
        <v>2000</v>
      </c>
      <c r="C2346" t="s">
        <v>651</v>
      </c>
      <c r="D2346">
        <v>73</v>
      </c>
      <c r="E2346">
        <v>147</v>
      </c>
      <c r="F2346">
        <v>0</v>
      </c>
      <c r="G2346">
        <v>11.06</v>
      </c>
      <c r="H2346">
        <v>0</v>
      </c>
      <c r="I2346">
        <v>98</v>
      </c>
      <c r="J2346">
        <v>0</v>
      </c>
      <c r="K2346">
        <v>5.7</v>
      </c>
      <c r="L2346">
        <v>1</v>
      </c>
      <c r="M2346">
        <v>98</v>
      </c>
      <c r="N2346">
        <v>5.5</v>
      </c>
      <c r="O2346">
        <v>99</v>
      </c>
      <c r="P2346">
        <v>0.1</v>
      </c>
      <c r="S2346">
        <v>1.6</v>
      </c>
      <c r="T2346">
        <v>1.7</v>
      </c>
      <c r="U2346">
        <v>0.76100000000000001</v>
      </c>
      <c r="V2346">
        <v>13</v>
      </c>
      <c r="W2346" t="e">
        <f ca="1">Data_Completeness(LifeExpectancyData[[#This Row],[Life expectancy]:[Schooling]])</f>
        <v>#NAME?</v>
      </c>
    </row>
    <row r="2347" spans="1:23" x14ac:dyDescent="0.25">
      <c r="A2347" t="s">
        <v>799</v>
      </c>
      <c r="B2347">
        <v>2015</v>
      </c>
      <c r="C2347" t="s">
        <v>651</v>
      </c>
      <c r="D2347">
        <v>88</v>
      </c>
      <c r="E2347">
        <v>74</v>
      </c>
      <c r="F2347">
        <v>0</v>
      </c>
      <c r="H2347">
        <v>0</v>
      </c>
      <c r="J2347">
        <v>18</v>
      </c>
      <c r="K2347">
        <v>6.1</v>
      </c>
      <c r="L2347">
        <v>0</v>
      </c>
      <c r="M2347">
        <v>95</v>
      </c>
      <c r="O2347">
        <v>95</v>
      </c>
      <c r="P2347">
        <v>0.1</v>
      </c>
      <c r="Q2347">
        <v>2729.8638299999998</v>
      </c>
      <c r="R2347">
        <v>263531</v>
      </c>
      <c r="S2347">
        <v>1.4</v>
      </c>
      <c r="T2347">
        <v>1.3</v>
      </c>
      <c r="U2347">
        <v>0.88800000000000001</v>
      </c>
      <c r="V2347">
        <v>17.3</v>
      </c>
      <c r="W2347" t="e">
        <f ca="1">Data_Completeness(LifeExpectancyData[[#This Row],[Life expectancy]:[Schooling]])</f>
        <v>#NAME?</v>
      </c>
    </row>
    <row r="2348" spans="1:23" x14ac:dyDescent="0.25">
      <c r="A2348" t="s">
        <v>799</v>
      </c>
      <c r="B2348">
        <v>2014</v>
      </c>
      <c r="C2348" t="s">
        <v>651</v>
      </c>
      <c r="D2348">
        <v>87</v>
      </c>
      <c r="E2348">
        <v>76</v>
      </c>
      <c r="F2348">
        <v>0</v>
      </c>
      <c r="G2348">
        <v>10.46</v>
      </c>
      <c r="H2348">
        <v>31.134927940000001</v>
      </c>
      <c r="J2348">
        <v>52</v>
      </c>
      <c r="K2348">
        <v>59.5</v>
      </c>
      <c r="L2348">
        <v>0</v>
      </c>
      <c r="M2348">
        <v>95</v>
      </c>
      <c r="N2348">
        <v>9.23</v>
      </c>
      <c r="O2348">
        <v>95</v>
      </c>
      <c r="P2348">
        <v>0.1</v>
      </c>
      <c r="Q2348">
        <v>242.67285999999999</v>
      </c>
      <c r="R2348">
        <v>26198</v>
      </c>
      <c r="S2348">
        <v>1.4</v>
      </c>
      <c r="T2348">
        <v>1.4</v>
      </c>
      <c r="U2348">
        <v>0.88800000000000001</v>
      </c>
      <c r="V2348">
        <v>17.600000000000001</v>
      </c>
      <c r="W2348" t="e">
        <f ca="1">Data_Completeness(LifeExpectancyData[[#This Row],[Life expectancy]:[Schooling]])</f>
        <v>#NAME?</v>
      </c>
    </row>
    <row r="2349" spans="1:23" x14ac:dyDescent="0.25">
      <c r="A2349" t="s">
        <v>799</v>
      </c>
      <c r="B2349">
        <v>2013</v>
      </c>
      <c r="C2349" t="s">
        <v>651</v>
      </c>
      <c r="D2349">
        <v>85</v>
      </c>
      <c r="E2349">
        <v>78</v>
      </c>
      <c r="F2349">
        <v>0</v>
      </c>
      <c r="G2349">
        <v>9.5299999999999994</v>
      </c>
      <c r="H2349">
        <v>259.77867850000001</v>
      </c>
      <c r="J2349">
        <v>1</v>
      </c>
      <c r="K2349">
        <v>58.9</v>
      </c>
      <c r="L2349">
        <v>0</v>
      </c>
      <c r="M2349">
        <v>95</v>
      </c>
      <c r="N2349">
        <v>9.2899999999999991</v>
      </c>
      <c r="O2349">
        <v>95</v>
      </c>
      <c r="P2349">
        <v>0.1</v>
      </c>
      <c r="Q2349">
        <v>2315.31799</v>
      </c>
      <c r="R2349">
        <v>259953</v>
      </c>
      <c r="S2349">
        <v>1.4</v>
      </c>
      <c r="T2349">
        <v>1.4</v>
      </c>
      <c r="U2349">
        <v>0.878</v>
      </c>
      <c r="V2349">
        <v>16.8</v>
      </c>
      <c r="W2349" t="e">
        <f ca="1">Data_Completeness(LifeExpectancyData[[#This Row],[Life expectancy]:[Schooling]])</f>
        <v>#NAME?</v>
      </c>
    </row>
    <row r="2350" spans="1:23" x14ac:dyDescent="0.25">
      <c r="A2350" t="s">
        <v>799</v>
      </c>
      <c r="B2350">
        <v>2012</v>
      </c>
      <c r="C2350" t="s">
        <v>651</v>
      </c>
      <c r="D2350">
        <v>82</v>
      </c>
      <c r="E2350">
        <v>81</v>
      </c>
      <c r="F2350">
        <v>0</v>
      </c>
      <c r="G2350">
        <v>10.95</v>
      </c>
      <c r="H2350">
        <v>3283.024864</v>
      </c>
      <c r="J2350">
        <v>2</v>
      </c>
      <c r="K2350">
        <v>58.2</v>
      </c>
      <c r="L2350">
        <v>0</v>
      </c>
      <c r="M2350">
        <v>96</v>
      </c>
      <c r="N2350">
        <v>9.3699999999999992</v>
      </c>
      <c r="O2350">
        <v>96</v>
      </c>
      <c r="P2350">
        <v>0.1</v>
      </c>
      <c r="Q2350">
        <v>22486.471669999999</v>
      </c>
      <c r="R2350">
        <v>257159</v>
      </c>
      <c r="S2350">
        <v>1.5</v>
      </c>
      <c r="T2350">
        <v>1.5</v>
      </c>
      <c r="U2350">
        <v>0.877</v>
      </c>
      <c r="V2350">
        <v>16.8</v>
      </c>
      <c r="W2350" t="e">
        <f ca="1">Data_Completeness(LifeExpectancyData[[#This Row],[Life expectancy]:[Schooling]])</f>
        <v>#NAME?</v>
      </c>
    </row>
    <row r="2351" spans="1:23" x14ac:dyDescent="0.25">
      <c r="A2351" t="s">
        <v>799</v>
      </c>
      <c r="B2351">
        <v>2011</v>
      </c>
      <c r="C2351" t="s">
        <v>651</v>
      </c>
      <c r="D2351">
        <v>79.8</v>
      </c>
      <c r="E2351">
        <v>84</v>
      </c>
      <c r="F2351">
        <v>0</v>
      </c>
      <c r="G2351">
        <v>10.61</v>
      </c>
      <c r="H2351">
        <v>3343.0262189999999</v>
      </c>
      <c r="J2351">
        <v>22</v>
      </c>
      <c r="K2351">
        <v>57.6</v>
      </c>
      <c r="L2351">
        <v>0</v>
      </c>
      <c r="M2351">
        <v>96</v>
      </c>
      <c r="N2351">
        <v>9.8000000000000007</v>
      </c>
      <c r="O2351">
        <v>96</v>
      </c>
      <c r="P2351">
        <v>0.1</v>
      </c>
      <c r="Q2351">
        <v>24985.24827</v>
      </c>
      <c r="R2351">
        <v>252843</v>
      </c>
      <c r="S2351">
        <v>1.6</v>
      </c>
      <c r="T2351">
        <v>1.6</v>
      </c>
      <c r="U2351">
        <v>0.876</v>
      </c>
      <c r="V2351">
        <v>17</v>
      </c>
      <c r="W2351" t="e">
        <f ca="1">Data_Completeness(LifeExpectancyData[[#This Row],[Life expectancy]:[Schooling]])</f>
        <v>#NAME?</v>
      </c>
    </row>
    <row r="2352" spans="1:23" x14ac:dyDescent="0.25">
      <c r="A2352" t="s">
        <v>799</v>
      </c>
      <c r="B2352">
        <v>2010</v>
      </c>
      <c r="C2352" t="s">
        <v>651</v>
      </c>
      <c r="D2352">
        <v>79.5</v>
      </c>
      <c r="E2352">
        <v>87</v>
      </c>
      <c r="F2352">
        <v>0</v>
      </c>
      <c r="G2352">
        <v>10.32</v>
      </c>
      <c r="H2352">
        <v>3187.4962190000001</v>
      </c>
      <c r="J2352">
        <v>2</v>
      </c>
      <c r="K2352">
        <v>57</v>
      </c>
      <c r="L2352">
        <v>0</v>
      </c>
      <c r="M2352">
        <v>96</v>
      </c>
      <c r="N2352">
        <v>9.6999999999999993</v>
      </c>
      <c r="O2352">
        <v>96</v>
      </c>
      <c r="P2352">
        <v>0.1</v>
      </c>
      <c r="Q2352">
        <v>23437.4722</v>
      </c>
      <c r="R2352">
        <v>248583</v>
      </c>
      <c r="S2352">
        <v>1.6</v>
      </c>
      <c r="T2352">
        <v>1.6</v>
      </c>
      <c r="U2352">
        <v>0.872</v>
      </c>
      <c r="V2352">
        <v>16.899999999999999</v>
      </c>
      <c r="W2352" t="e">
        <f ca="1">Data_Completeness(LifeExpectancyData[[#This Row],[Life expectancy]:[Schooling]])</f>
        <v>#NAME?</v>
      </c>
    </row>
    <row r="2353" spans="1:23" x14ac:dyDescent="0.25">
      <c r="A2353" t="s">
        <v>799</v>
      </c>
      <c r="B2353">
        <v>2009</v>
      </c>
      <c r="C2353" t="s">
        <v>651</v>
      </c>
      <c r="D2353">
        <v>79.099999999999994</v>
      </c>
      <c r="E2353">
        <v>9</v>
      </c>
      <c r="F2353">
        <v>0</v>
      </c>
      <c r="G2353">
        <v>10.52</v>
      </c>
      <c r="H2353">
        <v>3505.3894340000002</v>
      </c>
      <c r="J2353">
        <v>0</v>
      </c>
      <c r="K2353">
        <v>56.4</v>
      </c>
      <c r="L2353">
        <v>0</v>
      </c>
      <c r="M2353">
        <v>96</v>
      </c>
      <c r="N2353">
        <v>9.3800000000000008</v>
      </c>
      <c r="O2353">
        <v>96</v>
      </c>
      <c r="P2353">
        <v>0.1</v>
      </c>
      <c r="Q2353">
        <v>24633.797849999999</v>
      </c>
      <c r="R2353">
        <v>239669</v>
      </c>
      <c r="S2353">
        <v>1.7</v>
      </c>
      <c r="T2353">
        <v>1.7</v>
      </c>
      <c r="U2353">
        <v>0.873</v>
      </c>
      <c r="V2353">
        <v>16.899999999999999</v>
      </c>
      <c r="W2353" t="e">
        <f ca="1">Data_Completeness(LifeExpectancyData[[#This Row],[Life expectancy]:[Schooling]])</f>
        <v>#NAME?</v>
      </c>
    </row>
    <row r="2354" spans="1:23" x14ac:dyDescent="0.25">
      <c r="A2354" t="s">
        <v>799</v>
      </c>
      <c r="B2354">
        <v>2008</v>
      </c>
      <c r="C2354" t="s">
        <v>651</v>
      </c>
      <c r="D2354">
        <v>78.900000000000006</v>
      </c>
      <c r="E2354">
        <v>96</v>
      </c>
      <c r="F2354">
        <v>0</v>
      </c>
      <c r="G2354">
        <v>10.94</v>
      </c>
      <c r="H2354">
        <v>392.9588536</v>
      </c>
      <c r="J2354">
        <v>0</v>
      </c>
      <c r="K2354">
        <v>55.8</v>
      </c>
      <c r="L2354">
        <v>0</v>
      </c>
      <c r="M2354">
        <v>97</v>
      </c>
      <c r="N2354">
        <v>8.4700000000000006</v>
      </c>
      <c r="O2354">
        <v>97</v>
      </c>
      <c r="P2354">
        <v>0.1</v>
      </c>
      <c r="Q2354">
        <v>2751.8126999999999</v>
      </c>
      <c r="R2354">
        <v>221316</v>
      </c>
      <c r="S2354">
        <v>1.7</v>
      </c>
      <c r="T2354">
        <v>1.7</v>
      </c>
      <c r="U2354">
        <v>0.86899999999999999</v>
      </c>
      <c r="V2354">
        <v>16.899999999999999</v>
      </c>
      <c r="W2354" t="e">
        <f ca="1">Data_Completeness(LifeExpectancyData[[#This Row],[Life expectancy]:[Schooling]])</f>
        <v>#NAME?</v>
      </c>
    </row>
    <row r="2355" spans="1:23" x14ac:dyDescent="0.25">
      <c r="A2355" t="s">
        <v>799</v>
      </c>
      <c r="B2355">
        <v>2007</v>
      </c>
      <c r="C2355" t="s">
        <v>651</v>
      </c>
      <c r="D2355">
        <v>78.3</v>
      </c>
      <c r="E2355">
        <v>12</v>
      </c>
      <c r="F2355">
        <v>0</v>
      </c>
      <c r="G2355">
        <v>11.02</v>
      </c>
      <c r="H2355">
        <v>3256.7240280000001</v>
      </c>
      <c r="J2355">
        <v>0</v>
      </c>
      <c r="K2355">
        <v>55.2</v>
      </c>
      <c r="L2355">
        <v>0</v>
      </c>
      <c r="M2355">
        <v>97</v>
      </c>
      <c r="N2355">
        <v>7.98</v>
      </c>
      <c r="O2355">
        <v>97</v>
      </c>
      <c r="P2355">
        <v>0.1</v>
      </c>
      <c r="Q2355">
        <v>23841.317920000001</v>
      </c>
      <c r="R2355">
        <v>218122</v>
      </c>
      <c r="S2355">
        <v>1.8</v>
      </c>
      <c r="T2355">
        <v>1.8</v>
      </c>
      <c r="U2355">
        <v>0.86499999999999999</v>
      </c>
      <c r="V2355">
        <v>16.8</v>
      </c>
      <c r="W2355" t="e">
        <f ca="1">Data_Completeness(LifeExpectancyData[[#This Row],[Life expectancy]:[Schooling]])</f>
        <v>#NAME?</v>
      </c>
    </row>
    <row r="2356" spans="1:23" x14ac:dyDescent="0.25">
      <c r="A2356" t="s">
        <v>799</v>
      </c>
      <c r="B2356">
        <v>2006</v>
      </c>
      <c r="C2356" t="s">
        <v>651</v>
      </c>
      <c r="D2356">
        <v>78.099999999999994</v>
      </c>
      <c r="E2356">
        <v>17</v>
      </c>
      <c r="F2356">
        <v>0</v>
      </c>
      <c r="G2356">
        <v>12.26</v>
      </c>
      <c r="H2356">
        <v>2724.1780699999999</v>
      </c>
      <c r="J2356">
        <v>0</v>
      </c>
      <c r="K2356">
        <v>54.7</v>
      </c>
      <c r="L2356">
        <v>0</v>
      </c>
      <c r="M2356">
        <v>97</v>
      </c>
      <c r="N2356">
        <v>8.42</v>
      </c>
      <c r="O2356">
        <v>97</v>
      </c>
      <c r="P2356">
        <v>0.1</v>
      </c>
      <c r="Q2356">
        <v>19726.126499999998</v>
      </c>
      <c r="R2356">
        <v>26868</v>
      </c>
      <c r="S2356">
        <v>1.8</v>
      </c>
      <c r="T2356">
        <v>1.9</v>
      </c>
      <c r="U2356">
        <v>0.85799999999999998</v>
      </c>
      <c r="V2356">
        <v>16.7</v>
      </c>
      <c r="W2356" t="e">
        <f ca="1">Data_Completeness(LifeExpectancyData[[#This Row],[Life expectancy]:[Schooling]])</f>
        <v>#NAME?</v>
      </c>
    </row>
    <row r="2357" spans="1:23" x14ac:dyDescent="0.25">
      <c r="A2357" t="s">
        <v>799</v>
      </c>
      <c r="B2357">
        <v>2005</v>
      </c>
      <c r="C2357" t="s">
        <v>651</v>
      </c>
      <c r="D2357">
        <v>77.5</v>
      </c>
      <c r="E2357">
        <v>14</v>
      </c>
      <c r="F2357">
        <v>0</v>
      </c>
      <c r="G2357">
        <v>11.14</v>
      </c>
      <c r="H2357">
        <v>2503.714258</v>
      </c>
      <c r="J2357">
        <v>0</v>
      </c>
      <c r="K2357">
        <v>54.1</v>
      </c>
      <c r="L2357">
        <v>0</v>
      </c>
      <c r="M2357">
        <v>95</v>
      </c>
      <c r="N2357">
        <v>8.5</v>
      </c>
      <c r="O2357">
        <v>95</v>
      </c>
      <c r="P2357">
        <v>0.1</v>
      </c>
      <c r="Q2357">
        <v>18169.1891</v>
      </c>
      <c r="R2357">
        <v>2474</v>
      </c>
      <c r="S2357">
        <v>1.9</v>
      </c>
      <c r="T2357">
        <v>2</v>
      </c>
      <c r="U2357">
        <v>0.85299999999999998</v>
      </c>
      <c r="V2357">
        <v>16.3</v>
      </c>
      <c r="W2357" t="e">
        <f ca="1">Data_Completeness(LifeExpectancyData[[#This Row],[Life expectancy]:[Schooling]])</f>
        <v>#NAME?</v>
      </c>
    </row>
    <row r="2358" spans="1:23" x14ac:dyDescent="0.25">
      <c r="A2358" t="s">
        <v>799</v>
      </c>
      <c r="B2358">
        <v>2004</v>
      </c>
      <c r="C2358" t="s">
        <v>651</v>
      </c>
      <c r="D2358">
        <v>77.2</v>
      </c>
      <c r="E2358">
        <v>113</v>
      </c>
      <c r="F2358">
        <v>0</v>
      </c>
      <c r="G2358">
        <v>10</v>
      </c>
      <c r="H2358">
        <v>235.37852810000001</v>
      </c>
      <c r="J2358">
        <v>0</v>
      </c>
      <c r="K2358">
        <v>53.5</v>
      </c>
      <c r="L2358">
        <v>0</v>
      </c>
      <c r="M2358">
        <v>94</v>
      </c>
      <c r="N2358">
        <v>8.4700000000000006</v>
      </c>
      <c r="O2358">
        <v>94</v>
      </c>
      <c r="P2358">
        <v>0.1</v>
      </c>
      <c r="Q2358">
        <v>1726.9150999999999</v>
      </c>
      <c r="R2358">
        <v>199712</v>
      </c>
      <c r="S2358">
        <v>2</v>
      </c>
      <c r="T2358">
        <v>2</v>
      </c>
      <c r="U2358">
        <v>0.85</v>
      </c>
      <c r="V2358">
        <v>16.600000000000001</v>
      </c>
      <c r="W2358" t="e">
        <f ca="1">Data_Completeness(LifeExpectancyData[[#This Row],[Life expectancy]:[Schooling]])</f>
        <v>#NAME?</v>
      </c>
    </row>
    <row r="2359" spans="1:23" x14ac:dyDescent="0.25">
      <c r="A2359" t="s">
        <v>799</v>
      </c>
      <c r="B2359">
        <v>2003</v>
      </c>
      <c r="C2359" t="s">
        <v>651</v>
      </c>
      <c r="D2359">
        <v>76.5</v>
      </c>
      <c r="E2359">
        <v>119</v>
      </c>
      <c r="F2359">
        <v>0</v>
      </c>
      <c r="G2359">
        <v>11.58</v>
      </c>
      <c r="H2359">
        <v>203.3252124</v>
      </c>
      <c r="J2359">
        <v>0</v>
      </c>
      <c r="K2359">
        <v>52.9</v>
      </c>
      <c r="L2359">
        <v>0</v>
      </c>
      <c r="M2359">
        <v>95</v>
      </c>
      <c r="N2359">
        <v>8.77</v>
      </c>
      <c r="O2359">
        <v>95</v>
      </c>
      <c r="P2359">
        <v>0.1</v>
      </c>
      <c r="Q2359">
        <v>1488.47154</v>
      </c>
      <c r="R2359">
        <v>1995733</v>
      </c>
      <c r="S2359">
        <v>2</v>
      </c>
      <c r="T2359">
        <v>2.1</v>
      </c>
      <c r="U2359">
        <v>0.84299999999999997</v>
      </c>
      <c r="V2359">
        <v>16.100000000000001</v>
      </c>
      <c r="W2359" t="e">
        <f ca="1">Data_Completeness(LifeExpectancyData[[#This Row],[Life expectancy]:[Schooling]])</f>
        <v>#NAME?</v>
      </c>
    </row>
    <row r="2360" spans="1:23" x14ac:dyDescent="0.25">
      <c r="A2360" t="s">
        <v>799</v>
      </c>
      <c r="B2360">
        <v>2002</v>
      </c>
      <c r="C2360" t="s">
        <v>651</v>
      </c>
      <c r="D2360">
        <v>76.599999999999994</v>
      </c>
      <c r="E2360">
        <v>117</v>
      </c>
      <c r="F2360">
        <v>0</v>
      </c>
      <c r="G2360">
        <v>9.2899999999999991</v>
      </c>
      <c r="H2360">
        <v>1617.473418</v>
      </c>
      <c r="J2360">
        <v>0</v>
      </c>
      <c r="K2360">
        <v>52.3</v>
      </c>
      <c r="L2360">
        <v>0</v>
      </c>
      <c r="M2360">
        <v>93</v>
      </c>
      <c r="N2360">
        <v>8.6199999999999992</v>
      </c>
      <c r="O2360">
        <v>93</v>
      </c>
      <c r="P2360">
        <v>0.1</v>
      </c>
      <c r="Q2360">
        <v>11814.999400000001</v>
      </c>
      <c r="R2360">
        <v>199453</v>
      </c>
      <c r="S2360">
        <v>2.1</v>
      </c>
      <c r="T2360">
        <v>2.2000000000000002</v>
      </c>
      <c r="U2360">
        <v>0.83499999999999996</v>
      </c>
      <c r="V2360">
        <v>15.6</v>
      </c>
      <c r="W2360" t="e">
        <f ca="1">Data_Completeness(LifeExpectancyData[[#This Row],[Life expectancy]:[Schooling]])</f>
        <v>#NAME?</v>
      </c>
    </row>
    <row r="2361" spans="1:23" x14ac:dyDescent="0.25">
      <c r="A2361" t="s">
        <v>799</v>
      </c>
      <c r="B2361">
        <v>2001</v>
      </c>
      <c r="C2361" t="s">
        <v>651</v>
      </c>
      <c r="D2361">
        <v>76.2</v>
      </c>
      <c r="E2361">
        <v>124</v>
      </c>
      <c r="F2361">
        <v>0</v>
      </c>
      <c r="G2361">
        <v>10.8</v>
      </c>
      <c r="H2361">
        <v>196.30262429999999</v>
      </c>
      <c r="J2361">
        <v>0</v>
      </c>
      <c r="K2361">
        <v>51.8</v>
      </c>
      <c r="L2361">
        <v>0</v>
      </c>
      <c r="M2361">
        <v>93</v>
      </c>
      <c r="N2361">
        <v>8.57</v>
      </c>
      <c r="O2361">
        <v>92</v>
      </c>
      <c r="P2361">
        <v>0.1</v>
      </c>
      <c r="Q2361">
        <v>1479.2963400000001</v>
      </c>
      <c r="R2361">
        <v>19926</v>
      </c>
      <c r="S2361">
        <v>2.2000000000000002</v>
      </c>
      <c r="T2361">
        <v>2.2000000000000002</v>
      </c>
      <c r="U2361">
        <v>0.82399999999999995</v>
      </c>
      <c r="V2361">
        <v>14.7</v>
      </c>
      <c r="W2361" t="e">
        <f ca="1">Data_Completeness(LifeExpectancyData[[#This Row],[Life expectancy]:[Schooling]])</f>
        <v>#NAME?</v>
      </c>
    </row>
    <row r="2362" spans="1:23" x14ac:dyDescent="0.25">
      <c r="A2362" t="s">
        <v>799</v>
      </c>
      <c r="B2362">
        <v>2000</v>
      </c>
      <c r="C2362" t="s">
        <v>651</v>
      </c>
      <c r="D2362">
        <v>76</v>
      </c>
      <c r="E2362">
        <v>122</v>
      </c>
      <c r="F2362">
        <v>0</v>
      </c>
      <c r="G2362">
        <v>11.9</v>
      </c>
      <c r="H2362">
        <v>161.44738530000001</v>
      </c>
      <c r="J2362">
        <v>0</v>
      </c>
      <c r="K2362">
        <v>51.2</v>
      </c>
      <c r="L2362">
        <v>0</v>
      </c>
      <c r="M2362">
        <v>93</v>
      </c>
      <c r="N2362">
        <v>8.26</v>
      </c>
      <c r="O2362">
        <v>91</v>
      </c>
      <c r="P2362">
        <v>0.1</v>
      </c>
      <c r="Q2362">
        <v>1227.73677</v>
      </c>
      <c r="R2362">
        <v>1988925</v>
      </c>
      <c r="S2362">
        <v>2.2000000000000002</v>
      </c>
      <c r="T2362">
        <v>2.2999999999999998</v>
      </c>
      <c r="U2362">
        <v>0.81799999999999995</v>
      </c>
      <c r="V2362">
        <v>14.6</v>
      </c>
      <c r="W2362" t="e">
        <f ca="1">Data_Completeness(LifeExpectancyData[[#This Row],[Life expectancy]:[Schooling]])</f>
        <v>#NAME?</v>
      </c>
    </row>
    <row r="2363" spans="1:23" x14ac:dyDescent="0.25">
      <c r="A2363" t="s">
        <v>800</v>
      </c>
      <c r="B2363">
        <v>2015</v>
      </c>
      <c r="C2363" t="s">
        <v>643</v>
      </c>
      <c r="D2363">
        <v>69.2</v>
      </c>
      <c r="E2363">
        <v>177</v>
      </c>
      <c r="F2363">
        <v>0</v>
      </c>
      <c r="H2363">
        <v>0</v>
      </c>
      <c r="I2363">
        <v>98</v>
      </c>
      <c r="J2363">
        <v>0</v>
      </c>
      <c r="K2363">
        <v>5.5</v>
      </c>
      <c r="L2363">
        <v>0</v>
      </c>
      <c r="M2363">
        <v>99</v>
      </c>
      <c r="O2363">
        <v>98</v>
      </c>
      <c r="P2363">
        <v>0.1</v>
      </c>
      <c r="Q2363">
        <v>1922.4138800000001</v>
      </c>
      <c r="R2363">
        <v>587482</v>
      </c>
      <c r="S2363">
        <v>1.1000000000000001</v>
      </c>
      <c r="T2363">
        <v>1.2</v>
      </c>
      <c r="U2363">
        <v>0.51400000000000001</v>
      </c>
      <c r="V2363">
        <v>9.6</v>
      </c>
      <c r="W2363" t="e">
        <f ca="1">Data_Completeness(LifeExpectancyData[[#This Row],[Life expectancy]:[Schooling]])</f>
        <v>#NAME?</v>
      </c>
    </row>
    <row r="2364" spans="1:23" x14ac:dyDescent="0.25">
      <c r="A2364" t="s">
        <v>800</v>
      </c>
      <c r="B2364">
        <v>2014</v>
      </c>
      <c r="C2364" t="s">
        <v>643</v>
      </c>
      <c r="D2364">
        <v>68.8</v>
      </c>
      <c r="E2364">
        <v>183</v>
      </c>
      <c r="F2364">
        <v>0</v>
      </c>
      <c r="G2364">
        <v>0.01</v>
      </c>
      <c r="H2364">
        <v>3.7184387989999999</v>
      </c>
      <c r="I2364">
        <v>88</v>
      </c>
      <c r="J2364">
        <v>0</v>
      </c>
      <c r="K2364">
        <v>49.7</v>
      </c>
      <c r="L2364">
        <v>0</v>
      </c>
      <c r="M2364">
        <v>94</v>
      </c>
      <c r="N2364">
        <v>5.5</v>
      </c>
      <c r="O2364">
        <v>88</v>
      </c>
      <c r="P2364">
        <v>0.1</v>
      </c>
      <c r="Q2364">
        <v>29.652622000000001</v>
      </c>
      <c r="R2364">
        <v>57554</v>
      </c>
      <c r="S2364">
        <v>1.1000000000000001</v>
      </c>
      <c r="T2364">
        <v>1.2</v>
      </c>
      <c r="U2364">
        <v>0.51200000000000001</v>
      </c>
      <c r="V2364">
        <v>9.6</v>
      </c>
      <c r="W2364" t="e">
        <f ca="1">Data_Completeness(LifeExpectancyData[[#This Row],[Life expectancy]:[Schooling]])</f>
        <v>#NAME?</v>
      </c>
    </row>
    <row r="2365" spans="1:23" x14ac:dyDescent="0.25">
      <c r="A2365" t="s">
        <v>800</v>
      </c>
      <c r="B2365">
        <v>2013</v>
      </c>
      <c r="C2365" t="s">
        <v>643</v>
      </c>
      <c r="D2365">
        <v>68.8</v>
      </c>
      <c r="E2365">
        <v>182</v>
      </c>
      <c r="F2365">
        <v>0</v>
      </c>
      <c r="G2365">
        <v>0.01</v>
      </c>
      <c r="H2365">
        <v>24.733286079999999</v>
      </c>
      <c r="I2365">
        <v>94</v>
      </c>
      <c r="J2365">
        <v>0</v>
      </c>
      <c r="K2365">
        <v>48.9</v>
      </c>
      <c r="L2365">
        <v>0</v>
      </c>
      <c r="M2365">
        <v>99</v>
      </c>
      <c r="N2365">
        <v>5.42</v>
      </c>
      <c r="O2365">
        <v>94</v>
      </c>
      <c r="P2365">
        <v>0.1</v>
      </c>
      <c r="Q2365">
        <v>188.51589999999999</v>
      </c>
      <c r="R2365">
        <v>563513</v>
      </c>
      <c r="S2365">
        <v>1.1000000000000001</v>
      </c>
      <c r="T2365">
        <v>1.2</v>
      </c>
      <c r="U2365">
        <v>0.50900000000000001</v>
      </c>
      <c r="V2365">
        <v>9.5</v>
      </c>
      <c r="W2365" t="e">
        <f ca="1">Data_Completeness(LifeExpectancyData[[#This Row],[Life expectancy]:[Schooling]])</f>
        <v>#NAME?</v>
      </c>
    </row>
    <row r="2366" spans="1:23" x14ac:dyDescent="0.25">
      <c r="A2366" t="s">
        <v>800</v>
      </c>
      <c r="B2366">
        <v>2012</v>
      </c>
      <c r="C2366" t="s">
        <v>643</v>
      </c>
      <c r="D2366">
        <v>68.7</v>
      </c>
      <c r="E2366">
        <v>184</v>
      </c>
      <c r="F2366">
        <v>0</v>
      </c>
      <c r="G2366">
        <v>0.01</v>
      </c>
      <c r="H2366">
        <v>247.94922840000001</v>
      </c>
      <c r="I2366">
        <v>99</v>
      </c>
      <c r="J2366">
        <v>0</v>
      </c>
      <c r="K2366">
        <v>48.1</v>
      </c>
      <c r="L2366">
        <v>0</v>
      </c>
      <c r="M2366">
        <v>99</v>
      </c>
      <c r="N2366">
        <v>5.48</v>
      </c>
      <c r="O2366">
        <v>99</v>
      </c>
      <c r="P2366">
        <v>0.1</v>
      </c>
      <c r="Q2366">
        <v>1858.6898679999999</v>
      </c>
      <c r="R2366">
        <v>551531</v>
      </c>
      <c r="S2366">
        <v>1.2</v>
      </c>
      <c r="T2366">
        <v>1.2</v>
      </c>
      <c r="U2366">
        <v>0.505</v>
      </c>
      <c r="V2366">
        <v>9.4</v>
      </c>
      <c r="W2366" t="e">
        <f ca="1">Data_Completeness(LifeExpectancyData[[#This Row],[Life expectancy]:[Schooling]])</f>
        <v>#NAME?</v>
      </c>
    </row>
    <row r="2367" spans="1:23" x14ac:dyDescent="0.25">
      <c r="A2367" t="s">
        <v>800</v>
      </c>
      <c r="B2367">
        <v>2011</v>
      </c>
      <c r="C2367" t="s">
        <v>643</v>
      </c>
      <c r="D2367">
        <v>68.5</v>
      </c>
      <c r="E2367">
        <v>186</v>
      </c>
      <c r="F2367">
        <v>0</v>
      </c>
      <c r="G2367">
        <v>0.99</v>
      </c>
      <c r="H2367">
        <v>229.6687488</v>
      </c>
      <c r="I2367">
        <v>99</v>
      </c>
      <c r="J2367">
        <v>0</v>
      </c>
      <c r="K2367">
        <v>47.2</v>
      </c>
      <c r="L2367">
        <v>0</v>
      </c>
      <c r="M2367">
        <v>99</v>
      </c>
      <c r="N2367">
        <v>5.8</v>
      </c>
      <c r="O2367">
        <v>99</v>
      </c>
      <c r="P2367">
        <v>0.1</v>
      </c>
      <c r="Q2367">
        <v>1642.837974</v>
      </c>
      <c r="R2367">
        <v>539614</v>
      </c>
      <c r="S2367">
        <v>1.2</v>
      </c>
      <c r="T2367">
        <v>1.2</v>
      </c>
      <c r="U2367">
        <v>0.497</v>
      </c>
      <c r="V2367">
        <v>9.4</v>
      </c>
      <c r="W2367" t="e">
        <f ca="1">Data_Completeness(LifeExpectancyData[[#This Row],[Life expectancy]:[Schooling]])</f>
        <v>#NAME?</v>
      </c>
    </row>
    <row r="2368" spans="1:23" x14ac:dyDescent="0.25">
      <c r="A2368" t="s">
        <v>800</v>
      </c>
      <c r="B2368">
        <v>2010</v>
      </c>
      <c r="C2368" t="s">
        <v>643</v>
      </c>
      <c r="D2368">
        <v>68.3</v>
      </c>
      <c r="E2368">
        <v>188</v>
      </c>
      <c r="F2368">
        <v>0</v>
      </c>
      <c r="G2368">
        <v>1.1000000000000001</v>
      </c>
      <c r="H2368">
        <v>29.520799400000001</v>
      </c>
      <c r="I2368">
        <v>9</v>
      </c>
      <c r="J2368">
        <v>0</v>
      </c>
      <c r="K2368">
        <v>46.4</v>
      </c>
      <c r="L2368">
        <v>0</v>
      </c>
      <c r="M2368">
        <v>94</v>
      </c>
      <c r="N2368">
        <v>7.47</v>
      </c>
      <c r="O2368">
        <v>9</v>
      </c>
      <c r="P2368">
        <v>0.1</v>
      </c>
      <c r="Q2368">
        <v>1272.4482499999999</v>
      </c>
      <c r="R2368">
        <v>52779</v>
      </c>
      <c r="S2368">
        <v>1.2</v>
      </c>
      <c r="T2368">
        <v>1.2</v>
      </c>
      <c r="U2368">
        <v>0.49199999999999999</v>
      </c>
      <c r="V2368">
        <v>9.3000000000000007</v>
      </c>
      <c r="W2368" t="e">
        <f ca="1">Data_Completeness(LifeExpectancyData[[#This Row],[Life expectancy]:[Schooling]])</f>
        <v>#NAME?</v>
      </c>
    </row>
    <row r="2369" spans="1:23" x14ac:dyDescent="0.25">
      <c r="A2369" t="s">
        <v>800</v>
      </c>
      <c r="B2369">
        <v>2009</v>
      </c>
      <c r="C2369" t="s">
        <v>643</v>
      </c>
      <c r="D2369">
        <v>68.099999999999994</v>
      </c>
      <c r="E2369">
        <v>192</v>
      </c>
      <c r="F2369">
        <v>0</v>
      </c>
      <c r="G2369">
        <v>1.21</v>
      </c>
      <c r="H2369">
        <v>244.3976438</v>
      </c>
      <c r="I2369">
        <v>92</v>
      </c>
      <c r="J2369">
        <v>0</v>
      </c>
      <c r="K2369">
        <v>45.5</v>
      </c>
      <c r="L2369">
        <v>0</v>
      </c>
      <c r="M2369">
        <v>98</v>
      </c>
      <c r="N2369">
        <v>7.92</v>
      </c>
      <c r="O2369">
        <v>92</v>
      </c>
      <c r="P2369">
        <v>0.1</v>
      </c>
      <c r="Q2369">
        <v>1158.282672</v>
      </c>
      <c r="R2369">
        <v>51679</v>
      </c>
      <c r="S2369">
        <v>1.2</v>
      </c>
      <c r="T2369">
        <v>1.2</v>
      </c>
      <c r="U2369">
        <v>0.49399999999999999</v>
      </c>
      <c r="V2369">
        <v>9.3000000000000007</v>
      </c>
      <c r="W2369" t="e">
        <f ca="1">Data_Completeness(LifeExpectancyData[[#This Row],[Life expectancy]:[Schooling]])</f>
        <v>#NAME?</v>
      </c>
    </row>
    <row r="2370" spans="1:23" x14ac:dyDescent="0.25">
      <c r="A2370" t="s">
        <v>800</v>
      </c>
      <c r="B2370">
        <v>2008</v>
      </c>
      <c r="C2370" t="s">
        <v>643</v>
      </c>
      <c r="D2370">
        <v>68</v>
      </c>
      <c r="E2370">
        <v>193</v>
      </c>
      <c r="F2370">
        <v>0</v>
      </c>
      <c r="G2370">
        <v>1.0900000000000001</v>
      </c>
      <c r="H2370">
        <v>19.749292189999998</v>
      </c>
      <c r="I2370">
        <v>89</v>
      </c>
      <c r="J2370">
        <v>0</v>
      </c>
      <c r="K2370">
        <v>44.7</v>
      </c>
      <c r="L2370">
        <v>0</v>
      </c>
      <c r="M2370">
        <v>94</v>
      </c>
      <c r="N2370">
        <v>5.97</v>
      </c>
      <c r="O2370">
        <v>89</v>
      </c>
      <c r="P2370">
        <v>0.1</v>
      </c>
      <c r="Q2370">
        <v>125.79167</v>
      </c>
      <c r="R2370">
        <v>54477</v>
      </c>
      <c r="S2370">
        <v>1.2</v>
      </c>
      <c r="T2370">
        <v>1.2</v>
      </c>
      <c r="U2370">
        <v>0.48899999999999999</v>
      </c>
      <c r="V2370">
        <v>9.1999999999999993</v>
      </c>
      <c r="W2370" t="e">
        <f ca="1">Data_Completeness(LifeExpectancyData[[#This Row],[Life expectancy]:[Schooling]])</f>
        <v>#NAME?</v>
      </c>
    </row>
    <row r="2371" spans="1:23" x14ac:dyDescent="0.25">
      <c r="A2371" t="s">
        <v>800</v>
      </c>
      <c r="B2371">
        <v>2007</v>
      </c>
      <c r="C2371" t="s">
        <v>643</v>
      </c>
      <c r="D2371">
        <v>67.599999999999994</v>
      </c>
      <c r="E2371">
        <v>2</v>
      </c>
      <c r="F2371">
        <v>0</v>
      </c>
      <c r="G2371">
        <v>0.85</v>
      </c>
      <c r="H2371">
        <v>28.901352289999998</v>
      </c>
      <c r="I2371">
        <v>9</v>
      </c>
      <c r="J2371">
        <v>0</v>
      </c>
      <c r="K2371">
        <v>43.8</v>
      </c>
      <c r="L2371">
        <v>0</v>
      </c>
      <c r="M2371">
        <v>93</v>
      </c>
      <c r="N2371">
        <v>6.42</v>
      </c>
      <c r="O2371">
        <v>9</v>
      </c>
      <c r="P2371">
        <v>0.1</v>
      </c>
      <c r="Q2371">
        <v>146.93112500000001</v>
      </c>
      <c r="R2371">
        <v>49294</v>
      </c>
      <c r="S2371">
        <v>1.2</v>
      </c>
      <c r="T2371">
        <v>1.2</v>
      </c>
      <c r="U2371">
        <v>0.48199999999999998</v>
      </c>
      <c r="V2371">
        <v>9</v>
      </c>
      <c r="W2371" t="e">
        <f ca="1">Data_Completeness(LifeExpectancyData[[#This Row],[Life expectancy]:[Schooling]])</f>
        <v>#NAME?</v>
      </c>
    </row>
    <row r="2372" spans="1:23" x14ac:dyDescent="0.25">
      <c r="A2372" t="s">
        <v>800</v>
      </c>
      <c r="B2372">
        <v>2006</v>
      </c>
      <c r="C2372" t="s">
        <v>643</v>
      </c>
      <c r="D2372">
        <v>67.599999999999994</v>
      </c>
      <c r="E2372">
        <v>2</v>
      </c>
      <c r="F2372">
        <v>0</v>
      </c>
      <c r="G2372">
        <v>0.99</v>
      </c>
      <c r="H2372">
        <v>240.48512020000001</v>
      </c>
      <c r="I2372">
        <v>99</v>
      </c>
      <c r="J2372">
        <v>0</v>
      </c>
      <c r="K2372">
        <v>43</v>
      </c>
      <c r="L2372">
        <v>0</v>
      </c>
      <c r="M2372">
        <v>99</v>
      </c>
      <c r="N2372">
        <v>6.66</v>
      </c>
      <c r="O2372">
        <v>99</v>
      </c>
      <c r="P2372">
        <v>0.1</v>
      </c>
      <c r="Q2372">
        <v>948.65925110000001</v>
      </c>
      <c r="R2372">
        <v>481422</v>
      </c>
      <c r="S2372">
        <v>1.3</v>
      </c>
      <c r="T2372">
        <v>1.3</v>
      </c>
      <c r="U2372">
        <v>0.47</v>
      </c>
      <c r="V2372">
        <v>8.4</v>
      </c>
      <c r="W2372" t="e">
        <f ca="1">Data_Completeness(LifeExpectancyData[[#This Row],[Life expectancy]:[Schooling]])</f>
        <v>#NAME?</v>
      </c>
    </row>
    <row r="2373" spans="1:23" x14ac:dyDescent="0.25">
      <c r="A2373" t="s">
        <v>800</v>
      </c>
      <c r="B2373">
        <v>2005</v>
      </c>
      <c r="C2373" t="s">
        <v>643</v>
      </c>
      <c r="D2373">
        <v>67.400000000000006</v>
      </c>
      <c r="E2373">
        <v>24</v>
      </c>
      <c r="F2373">
        <v>0</v>
      </c>
      <c r="G2373">
        <v>0.9</v>
      </c>
      <c r="H2373">
        <v>25.311559559999999</v>
      </c>
      <c r="I2373">
        <v>83</v>
      </c>
      <c r="J2373">
        <v>0</v>
      </c>
      <c r="K2373">
        <v>42.1</v>
      </c>
      <c r="L2373">
        <v>0</v>
      </c>
      <c r="M2373">
        <v>9</v>
      </c>
      <c r="N2373">
        <v>7.83</v>
      </c>
      <c r="O2373">
        <v>89</v>
      </c>
      <c r="P2373">
        <v>0.1</v>
      </c>
      <c r="Q2373">
        <v>88.874858000000003</v>
      </c>
      <c r="R2373">
        <v>469885</v>
      </c>
      <c r="S2373">
        <v>1.3</v>
      </c>
      <c r="T2373">
        <v>1.3</v>
      </c>
      <c r="U2373">
        <v>0.46500000000000002</v>
      </c>
      <c r="V2373">
        <v>8.3000000000000007</v>
      </c>
      <c r="W2373" t="e">
        <f ca="1">Data_Completeness(LifeExpectancyData[[#This Row],[Life expectancy]:[Schooling]])</f>
        <v>#NAME?</v>
      </c>
    </row>
    <row r="2374" spans="1:23" x14ac:dyDescent="0.25">
      <c r="A2374" t="s">
        <v>800</v>
      </c>
      <c r="B2374">
        <v>2004</v>
      </c>
      <c r="C2374" t="s">
        <v>643</v>
      </c>
      <c r="D2374">
        <v>67.099999999999994</v>
      </c>
      <c r="E2374">
        <v>29</v>
      </c>
      <c r="F2374">
        <v>0</v>
      </c>
      <c r="G2374">
        <v>1.18</v>
      </c>
      <c r="H2374">
        <v>195.5259417</v>
      </c>
      <c r="I2374">
        <v>81</v>
      </c>
      <c r="J2374">
        <v>0</v>
      </c>
      <c r="K2374">
        <v>41.3</v>
      </c>
      <c r="L2374">
        <v>0</v>
      </c>
      <c r="M2374">
        <v>89</v>
      </c>
      <c r="N2374">
        <v>5.64</v>
      </c>
      <c r="O2374">
        <v>9</v>
      </c>
      <c r="P2374">
        <v>0.1</v>
      </c>
      <c r="Q2374">
        <v>818.44261900000004</v>
      </c>
      <c r="R2374">
        <v>458324</v>
      </c>
      <c r="S2374">
        <v>1.3</v>
      </c>
      <c r="T2374">
        <v>1.3</v>
      </c>
      <c r="U2374">
        <v>0.45900000000000002</v>
      </c>
      <c r="V2374">
        <v>8.1</v>
      </c>
      <c r="W2374" t="e">
        <f ca="1">Data_Completeness(LifeExpectancyData[[#This Row],[Life expectancy]:[Schooling]])</f>
        <v>#NAME?</v>
      </c>
    </row>
    <row r="2375" spans="1:23" x14ac:dyDescent="0.25">
      <c r="A2375" t="s">
        <v>800</v>
      </c>
      <c r="B2375">
        <v>2003</v>
      </c>
      <c r="C2375" t="s">
        <v>643</v>
      </c>
      <c r="D2375">
        <v>66.8</v>
      </c>
      <c r="E2375">
        <v>215</v>
      </c>
      <c r="F2375">
        <v>0</v>
      </c>
      <c r="G2375">
        <v>1.18</v>
      </c>
      <c r="H2375">
        <v>16.83170578</v>
      </c>
      <c r="I2375">
        <v>79</v>
      </c>
      <c r="J2375">
        <v>0</v>
      </c>
      <c r="K2375">
        <v>4.4000000000000004</v>
      </c>
      <c r="L2375">
        <v>0</v>
      </c>
      <c r="M2375">
        <v>84</v>
      </c>
      <c r="N2375">
        <v>6</v>
      </c>
      <c r="O2375">
        <v>84</v>
      </c>
      <c r="P2375">
        <v>0.1</v>
      </c>
      <c r="Q2375">
        <v>744.76574230000006</v>
      </c>
      <c r="R2375">
        <v>446769</v>
      </c>
      <c r="S2375">
        <v>1.3</v>
      </c>
      <c r="T2375">
        <v>1.3</v>
      </c>
      <c r="U2375">
        <v>0.45300000000000001</v>
      </c>
      <c r="V2375">
        <v>8</v>
      </c>
      <c r="W2375" t="e">
        <f ca="1">Data_Completeness(LifeExpectancyData[[#This Row],[Life expectancy]:[Schooling]])</f>
        <v>#NAME?</v>
      </c>
    </row>
    <row r="2376" spans="1:23" x14ac:dyDescent="0.25">
      <c r="A2376" t="s">
        <v>800</v>
      </c>
      <c r="B2376">
        <v>2002</v>
      </c>
      <c r="C2376" t="s">
        <v>643</v>
      </c>
      <c r="D2376">
        <v>66.5</v>
      </c>
      <c r="E2376">
        <v>22</v>
      </c>
      <c r="F2376">
        <v>0</v>
      </c>
      <c r="G2376">
        <v>1.08</v>
      </c>
      <c r="H2376">
        <v>156.28479680000001</v>
      </c>
      <c r="I2376">
        <v>75</v>
      </c>
      <c r="J2376">
        <v>0</v>
      </c>
      <c r="K2376">
        <v>39.6</v>
      </c>
      <c r="L2376">
        <v>0</v>
      </c>
      <c r="M2376">
        <v>78</v>
      </c>
      <c r="N2376">
        <v>6.9</v>
      </c>
      <c r="O2376">
        <v>78</v>
      </c>
      <c r="P2376">
        <v>0.1</v>
      </c>
      <c r="Q2376">
        <v>784.95628739999995</v>
      </c>
      <c r="R2376">
        <v>435262</v>
      </c>
      <c r="S2376">
        <v>1.4</v>
      </c>
      <c r="T2376">
        <v>1.4</v>
      </c>
      <c r="U2376">
        <v>0.44600000000000001</v>
      </c>
      <c r="V2376">
        <v>7.3</v>
      </c>
      <c r="W2376" t="e">
        <f ca="1">Data_Completeness(LifeExpectancyData[[#This Row],[Life expectancy]:[Schooling]])</f>
        <v>#NAME?</v>
      </c>
    </row>
    <row r="2377" spans="1:23" x14ac:dyDescent="0.25">
      <c r="A2377" t="s">
        <v>800</v>
      </c>
      <c r="B2377">
        <v>2001</v>
      </c>
      <c r="C2377" t="s">
        <v>643</v>
      </c>
      <c r="D2377">
        <v>66.2</v>
      </c>
      <c r="E2377">
        <v>227</v>
      </c>
      <c r="F2377">
        <v>0</v>
      </c>
      <c r="G2377">
        <v>0.7</v>
      </c>
      <c r="H2377">
        <v>325.11147460000001</v>
      </c>
      <c r="I2377">
        <v>83</v>
      </c>
      <c r="J2377">
        <v>0</v>
      </c>
      <c r="K2377">
        <v>38.700000000000003</v>
      </c>
      <c r="L2377">
        <v>0</v>
      </c>
      <c r="M2377">
        <v>88</v>
      </c>
      <c r="N2377">
        <v>6.44</v>
      </c>
      <c r="O2377">
        <v>84</v>
      </c>
      <c r="P2377">
        <v>0.1</v>
      </c>
      <c r="Q2377">
        <v>944.81683999999996</v>
      </c>
      <c r="R2377">
        <v>423853</v>
      </c>
      <c r="S2377">
        <v>1.4</v>
      </c>
      <c r="T2377">
        <v>1.4</v>
      </c>
      <c r="U2377">
        <v>0.442</v>
      </c>
      <c r="V2377">
        <v>6.6</v>
      </c>
      <c r="W2377" t="e">
        <f ca="1">Data_Completeness(LifeExpectancyData[[#This Row],[Life expectancy]:[Schooling]])</f>
        <v>#NAME?</v>
      </c>
    </row>
    <row r="2378" spans="1:23" x14ac:dyDescent="0.25">
      <c r="A2378" t="s">
        <v>800</v>
      </c>
      <c r="B2378">
        <v>2000</v>
      </c>
      <c r="C2378" t="s">
        <v>643</v>
      </c>
      <c r="D2378">
        <v>65.8</v>
      </c>
      <c r="E2378">
        <v>235</v>
      </c>
      <c r="F2378">
        <v>0</v>
      </c>
      <c r="G2378">
        <v>0.71</v>
      </c>
      <c r="H2378">
        <v>4.2492607299999996</v>
      </c>
      <c r="I2378">
        <v>81</v>
      </c>
      <c r="J2378">
        <v>0</v>
      </c>
      <c r="K2378">
        <v>37.9</v>
      </c>
      <c r="L2378">
        <v>0</v>
      </c>
      <c r="M2378">
        <v>88</v>
      </c>
      <c r="N2378">
        <v>4.5599999999999996</v>
      </c>
      <c r="O2378">
        <v>86</v>
      </c>
      <c r="P2378">
        <v>0.1</v>
      </c>
      <c r="Q2378">
        <v>154.51857200000001</v>
      </c>
      <c r="R2378">
        <v>41269</v>
      </c>
      <c r="S2378">
        <v>1.4</v>
      </c>
      <c r="T2378">
        <v>1.4</v>
      </c>
      <c r="U2378">
        <v>0.45500000000000002</v>
      </c>
      <c r="V2378">
        <v>7.2</v>
      </c>
      <c r="W2378" t="e">
        <f ca="1">Data_Completeness(LifeExpectancyData[[#This Row],[Life expectancy]:[Schooling]])</f>
        <v>#NAME?</v>
      </c>
    </row>
    <row r="2379" spans="1:23" x14ac:dyDescent="0.25">
      <c r="A2379" t="s">
        <v>801</v>
      </c>
      <c r="B2379">
        <v>2015</v>
      </c>
      <c r="C2379" t="s">
        <v>643</v>
      </c>
      <c r="D2379">
        <v>55</v>
      </c>
      <c r="E2379">
        <v>312</v>
      </c>
      <c r="F2379">
        <v>50</v>
      </c>
      <c r="H2379">
        <v>0</v>
      </c>
      <c r="I2379">
        <v>42</v>
      </c>
      <c r="J2379">
        <v>7497</v>
      </c>
      <c r="K2379">
        <v>24.3</v>
      </c>
      <c r="L2379">
        <v>80</v>
      </c>
      <c r="M2379">
        <v>47</v>
      </c>
      <c r="O2379">
        <v>42</v>
      </c>
      <c r="P2379">
        <v>0.7</v>
      </c>
      <c r="Q2379">
        <v>426.98536999999999</v>
      </c>
      <c r="S2379">
        <v>6.6</v>
      </c>
      <c r="T2379">
        <v>6.4</v>
      </c>
      <c r="W2379" t="e">
        <f ca="1">Data_Completeness(LifeExpectancyData[[#This Row],[Life expectancy]:[Schooling]])</f>
        <v>#NAME?</v>
      </c>
    </row>
    <row r="2380" spans="1:23" x14ac:dyDescent="0.25">
      <c r="A2380" t="s">
        <v>801</v>
      </c>
      <c r="B2380">
        <v>2014</v>
      </c>
      <c r="C2380" t="s">
        <v>643</v>
      </c>
      <c r="D2380">
        <v>54.3</v>
      </c>
      <c r="E2380">
        <v>321</v>
      </c>
      <c r="F2380">
        <v>51</v>
      </c>
      <c r="G2380">
        <v>0.01</v>
      </c>
      <c r="H2380">
        <v>0</v>
      </c>
      <c r="I2380">
        <v>42</v>
      </c>
      <c r="J2380">
        <v>10229</v>
      </c>
      <c r="K2380">
        <v>23.8</v>
      </c>
      <c r="L2380">
        <v>80</v>
      </c>
      <c r="M2380">
        <v>47</v>
      </c>
      <c r="O2380">
        <v>42</v>
      </c>
      <c r="P2380">
        <v>0.8</v>
      </c>
      <c r="Q2380">
        <v>417.89143000000001</v>
      </c>
      <c r="S2380">
        <v>6.7</v>
      </c>
      <c r="T2380">
        <v>6.5</v>
      </c>
      <c r="W2380" t="e">
        <f ca="1">Data_Completeness(LifeExpectancyData[[#This Row],[Life expectancy]:[Schooling]])</f>
        <v>#NAME?</v>
      </c>
    </row>
    <row r="2381" spans="1:23" x14ac:dyDescent="0.25">
      <c r="A2381" t="s">
        <v>801</v>
      </c>
      <c r="B2381">
        <v>2013</v>
      </c>
      <c r="C2381" t="s">
        <v>643</v>
      </c>
      <c r="D2381">
        <v>54.2</v>
      </c>
      <c r="E2381">
        <v>318</v>
      </c>
      <c r="F2381">
        <v>51</v>
      </c>
      <c r="G2381">
        <v>0.01</v>
      </c>
      <c r="H2381">
        <v>0</v>
      </c>
      <c r="I2381">
        <v>42</v>
      </c>
      <c r="J2381">
        <v>3173</v>
      </c>
      <c r="K2381">
        <v>23.3</v>
      </c>
      <c r="L2381">
        <v>81</v>
      </c>
      <c r="M2381">
        <v>47</v>
      </c>
      <c r="O2381">
        <v>42</v>
      </c>
      <c r="P2381">
        <v>0.8</v>
      </c>
      <c r="Q2381">
        <v>47.5432354</v>
      </c>
      <c r="S2381">
        <v>6.8</v>
      </c>
      <c r="T2381">
        <v>6.6</v>
      </c>
      <c r="W2381" t="e">
        <f ca="1">Data_Completeness(LifeExpectancyData[[#This Row],[Life expectancy]:[Schooling]])</f>
        <v>#NAME?</v>
      </c>
    </row>
    <row r="2382" spans="1:23" x14ac:dyDescent="0.25">
      <c r="A2382" t="s">
        <v>801</v>
      </c>
      <c r="B2382">
        <v>2012</v>
      </c>
      <c r="C2382" t="s">
        <v>643</v>
      </c>
      <c r="D2382">
        <v>53.1</v>
      </c>
      <c r="E2382">
        <v>336</v>
      </c>
      <c r="F2382">
        <v>51</v>
      </c>
      <c r="G2382">
        <v>0.01</v>
      </c>
      <c r="H2382">
        <v>0</v>
      </c>
      <c r="J2382">
        <v>9983</v>
      </c>
      <c r="K2382">
        <v>22.9</v>
      </c>
      <c r="L2382">
        <v>82</v>
      </c>
      <c r="M2382">
        <v>47</v>
      </c>
      <c r="O2382">
        <v>42</v>
      </c>
      <c r="P2382">
        <v>0.8</v>
      </c>
      <c r="S2382">
        <v>6.8</v>
      </c>
      <c r="T2382">
        <v>6.7</v>
      </c>
      <c r="W2382" t="e">
        <f ca="1">Data_Completeness(LifeExpectancyData[[#This Row],[Life expectancy]:[Schooling]])</f>
        <v>#NAME?</v>
      </c>
    </row>
    <row r="2383" spans="1:23" x14ac:dyDescent="0.25">
      <c r="A2383" t="s">
        <v>801</v>
      </c>
      <c r="B2383">
        <v>2011</v>
      </c>
      <c r="C2383" t="s">
        <v>643</v>
      </c>
      <c r="D2383">
        <v>53.1</v>
      </c>
      <c r="E2383">
        <v>329</v>
      </c>
      <c r="F2383">
        <v>51</v>
      </c>
      <c r="G2383">
        <v>0.01</v>
      </c>
      <c r="H2383">
        <v>0</v>
      </c>
      <c r="J2383">
        <v>17298</v>
      </c>
      <c r="K2383">
        <v>22.4</v>
      </c>
      <c r="L2383">
        <v>82</v>
      </c>
      <c r="M2383">
        <v>49</v>
      </c>
      <c r="O2383">
        <v>41</v>
      </c>
      <c r="P2383">
        <v>0.8</v>
      </c>
      <c r="S2383">
        <v>6.9</v>
      </c>
      <c r="T2383">
        <v>6.7</v>
      </c>
      <c r="W2383" t="e">
        <f ca="1">Data_Completeness(LifeExpectancyData[[#This Row],[Life expectancy]:[Schooling]])</f>
        <v>#NAME?</v>
      </c>
    </row>
    <row r="2384" spans="1:23" x14ac:dyDescent="0.25">
      <c r="A2384" t="s">
        <v>801</v>
      </c>
      <c r="B2384">
        <v>2010</v>
      </c>
      <c r="C2384" t="s">
        <v>643</v>
      </c>
      <c r="D2384">
        <v>52.4</v>
      </c>
      <c r="E2384">
        <v>336</v>
      </c>
      <c r="F2384">
        <v>52</v>
      </c>
      <c r="G2384">
        <v>0.01</v>
      </c>
      <c r="H2384">
        <v>0</v>
      </c>
      <c r="J2384">
        <v>115</v>
      </c>
      <c r="K2384">
        <v>22</v>
      </c>
      <c r="L2384">
        <v>83</v>
      </c>
      <c r="M2384">
        <v>49</v>
      </c>
      <c r="O2384">
        <v>45</v>
      </c>
      <c r="P2384">
        <v>0.8</v>
      </c>
      <c r="S2384">
        <v>7</v>
      </c>
      <c r="T2384">
        <v>6.8</v>
      </c>
      <c r="W2384" t="e">
        <f ca="1">Data_Completeness(LifeExpectancyData[[#This Row],[Life expectancy]:[Schooling]])</f>
        <v>#NAME?</v>
      </c>
    </row>
    <row r="2385" spans="1:23" x14ac:dyDescent="0.25">
      <c r="A2385" t="s">
        <v>801</v>
      </c>
      <c r="B2385">
        <v>2009</v>
      </c>
      <c r="C2385" t="s">
        <v>643</v>
      </c>
      <c r="D2385">
        <v>52.2</v>
      </c>
      <c r="E2385">
        <v>335</v>
      </c>
      <c r="F2385">
        <v>52</v>
      </c>
      <c r="G2385">
        <v>0.01</v>
      </c>
      <c r="H2385">
        <v>0</v>
      </c>
      <c r="J2385">
        <v>13</v>
      </c>
      <c r="K2385">
        <v>21.5</v>
      </c>
      <c r="L2385">
        <v>84</v>
      </c>
      <c r="M2385">
        <v>41</v>
      </c>
      <c r="O2385">
        <v>42</v>
      </c>
      <c r="P2385">
        <v>0.8</v>
      </c>
      <c r="S2385">
        <v>7.1</v>
      </c>
      <c r="T2385">
        <v>6.9</v>
      </c>
      <c r="W2385" t="e">
        <f ca="1">Data_Completeness(LifeExpectancyData[[#This Row],[Life expectancy]:[Schooling]])</f>
        <v>#NAME?</v>
      </c>
    </row>
    <row r="2386" spans="1:23" x14ac:dyDescent="0.25">
      <c r="A2386" t="s">
        <v>801</v>
      </c>
      <c r="B2386">
        <v>2008</v>
      </c>
      <c r="C2386" t="s">
        <v>643</v>
      </c>
      <c r="D2386">
        <v>51.9</v>
      </c>
      <c r="E2386">
        <v>336</v>
      </c>
      <c r="F2386">
        <v>52</v>
      </c>
      <c r="G2386">
        <v>0.01</v>
      </c>
      <c r="H2386">
        <v>0</v>
      </c>
      <c r="J2386">
        <v>1081</v>
      </c>
      <c r="K2386">
        <v>21.1</v>
      </c>
      <c r="L2386">
        <v>84</v>
      </c>
      <c r="M2386">
        <v>4</v>
      </c>
      <c r="O2386">
        <v>31</v>
      </c>
      <c r="P2386">
        <v>0.9</v>
      </c>
      <c r="S2386">
        <v>7.2</v>
      </c>
      <c r="T2386">
        <v>7</v>
      </c>
      <c r="W2386" t="e">
        <f ca="1">Data_Completeness(LifeExpectancyData[[#This Row],[Life expectancy]:[Schooling]])</f>
        <v>#NAME?</v>
      </c>
    </row>
    <row r="2387" spans="1:23" x14ac:dyDescent="0.25">
      <c r="A2387" t="s">
        <v>801</v>
      </c>
      <c r="B2387">
        <v>2007</v>
      </c>
      <c r="C2387" t="s">
        <v>643</v>
      </c>
      <c r="D2387">
        <v>51.5</v>
      </c>
      <c r="E2387">
        <v>34</v>
      </c>
      <c r="F2387">
        <v>52</v>
      </c>
      <c r="G2387">
        <v>0.01</v>
      </c>
      <c r="H2387">
        <v>0</v>
      </c>
      <c r="J2387">
        <v>1149</v>
      </c>
      <c r="K2387">
        <v>2.7</v>
      </c>
      <c r="L2387">
        <v>84</v>
      </c>
      <c r="M2387">
        <v>4</v>
      </c>
      <c r="O2387">
        <v>4</v>
      </c>
      <c r="P2387">
        <v>0.9</v>
      </c>
      <c r="S2387">
        <v>7.3</v>
      </c>
      <c r="T2387">
        <v>7.1</v>
      </c>
      <c r="W2387" t="e">
        <f ca="1">Data_Completeness(LifeExpectancyData[[#This Row],[Life expectancy]:[Schooling]])</f>
        <v>#NAME?</v>
      </c>
    </row>
    <row r="2388" spans="1:23" x14ac:dyDescent="0.25">
      <c r="A2388" t="s">
        <v>801</v>
      </c>
      <c r="B2388">
        <v>2006</v>
      </c>
      <c r="C2388" t="s">
        <v>643</v>
      </c>
      <c r="D2388">
        <v>51.5</v>
      </c>
      <c r="E2388">
        <v>337</v>
      </c>
      <c r="F2388">
        <v>51</v>
      </c>
      <c r="G2388">
        <v>0.01</v>
      </c>
      <c r="H2388">
        <v>0</v>
      </c>
      <c r="J2388">
        <v>7</v>
      </c>
      <c r="K2388">
        <v>2.2000000000000002</v>
      </c>
      <c r="L2388">
        <v>83</v>
      </c>
      <c r="M2388">
        <v>26</v>
      </c>
      <c r="O2388">
        <v>26</v>
      </c>
      <c r="P2388">
        <v>0.9</v>
      </c>
      <c r="S2388">
        <v>7.4</v>
      </c>
      <c r="T2388">
        <v>7.2</v>
      </c>
      <c r="W2388" t="e">
        <f ca="1">Data_Completeness(LifeExpectancyData[[#This Row],[Life expectancy]:[Schooling]])</f>
        <v>#NAME?</v>
      </c>
    </row>
    <row r="2389" spans="1:23" x14ac:dyDescent="0.25">
      <c r="A2389" t="s">
        <v>801</v>
      </c>
      <c r="B2389">
        <v>2005</v>
      </c>
      <c r="C2389" t="s">
        <v>643</v>
      </c>
      <c r="D2389">
        <v>51.6</v>
      </c>
      <c r="E2389">
        <v>334</v>
      </c>
      <c r="F2389">
        <v>50</v>
      </c>
      <c r="G2389">
        <v>0.01</v>
      </c>
      <c r="H2389">
        <v>0</v>
      </c>
      <c r="J2389">
        <v>0</v>
      </c>
      <c r="K2389">
        <v>19.8</v>
      </c>
      <c r="L2389">
        <v>82</v>
      </c>
      <c r="M2389">
        <v>35</v>
      </c>
      <c r="O2389">
        <v>35</v>
      </c>
      <c r="P2389">
        <v>0.9</v>
      </c>
      <c r="S2389">
        <v>7.5</v>
      </c>
      <c r="T2389">
        <v>7.3</v>
      </c>
      <c r="W2389" t="e">
        <f ca="1">Data_Completeness(LifeExpectancyData[[#This Row],[Life expectancy]:[Schooling]])</f>
        <v>#NAME?</v>
      </c>
    </row>
    <row r="2390" spans="1:23" x14ac:dyDescent="0.25">
      <c r="A2390" t="s">
        <v>801</v>
      </c>
      <c r="B2390">
        <v>2004</v>
      </c>
      <c r="C2390" t="s">
        <v>643</v>
      </c>
      <c r="D2390">
        <v>51.2</v>
      </c>
      <c r="E2390">
        <v>341</v>
      </c>
      <c r="F2390">
        <v>49</v>
      </c>
      <c r="G2390">
        <v>0.01</v>
      </c>
      <c r="H2390">
        <v>0</v>
      </c>
      <c r="J2390">
        <v>12008</v>
      </c>
      <c r="K2390">
        <v>19.399999999999999</v>
      </c>
      <c r="L2390">
        <v>80</v>
      </c>
      <c r="M2390">
        <v>3</v>
      </c>
      <c r="O2390">
        <v>3</v>
      </c>
      <c r="P2390">
        <v>0.9</v>
      </c>
      <c r="S2390">
        <v>7.6</v>
      </c>
      <c r="T2390">
        <v>7.4</v>
      </c>
      <c r="W2390" t="e">
        <f ca="1">Data_Completeness(LifeExpectancyData[[#This Row],[Life expectancy]:[Schooling]])</f>
        <v>#NAME?</v>
      </c>
    </row>
    <row r="2391" spans="1:23" x14ac:dyDescent="0.25">
      <c r="A2391" t="s">
        <v>801</v>
      </c>
      <c r="B2391">
        <v>2003</v>
      </c>
      <c r="C2391" t="s">
        <v>643</v>
      </c>
      <c r="D2391">
        <v>51.1</v>
      </c>
      <c r="E2391">
        <v>344</v>
      </c>
      <c r="F2391">
        <v>48</v>
      </c>
      <c r="G2391">
        <v>0.01</v>
      </c>
      <c r="H2391">
        <v>0</v>
      </c>
      <c r="J2391">
        <v>8257</v>
      </c>
      <c r="K2391">
        <v>19</v>
      </c>
      <c r="L2391">
        <v>78</v>
      </c>
      <c r="M2391">
        <v>4</v>
      </c>
      <c r="O2391">
        <v>4</v>
      </c>
      <c r="P2391">
        <v>0.9</v>
      </c>
      <c r="S2391">
        <v>7.7</v>
      </c>
      <c r="T2391">
        <v>7.5</v>
      </c>
      <c r="W2391" t="e">
        <f ca="1">Data_Completeness(LifeExpectancyData[[#This Row],[Life expectancy]:[Schooling]])</f>
        <v>#NAME?</v>
      </c>
    </row>
    <row r="2392" spans="1:23" x14ac:dyDescent="0.25">
      <c r="A2392" t="s">
        <v>801</v>
      </c>
      <c r="B2392">
        <v>2002</v>
      </c>
      <c r="C2392" t="s">
        <v>643</v>
      </c>
      <c r="D2392">
        <v>58</v>
      </c>
      <c r="E2392">
        <v>348</v>
      </c>
      <c r="F2392">
        <v>47</v>
      </c>
      <c r="G2392">
        <v>0.01</v>
      </c>
      <c r="H2392">
        <v>0</v>
      </c>
      <c r="J2392">
        <v>9559</v>
      </c>
      <c r="K2392">
        <v>18.600000000000001</v>
      </c>
      <c r="L2392">
        <v>77</v>
      </c>
      <c r="M2392">
        <v>4</v>
      </c>
      <c r="O2392">
        <v>4</v>
      </c>
      <c r="P2392">
        <v>0.9</v>
      </c>
      <c r="S2392">
        <v>7.8</v>
      </c>
      <c r="T2392">
        <v>7.6</v>
      </c>
      <c r="W2392" t="e">
        <f ca="1">Data_Completeness(LifeExpectancyData[[#This Row],[Life expectancy]:[Schooling]])</f>
        <v>#NAME?</v>
      </c>
    </row>
    <row r="2393" spans="1:23" x14ac:dyDescent="0.25">
      <c r="A2393" t="s">
        <v>801</v>
      </c>
      <c r="B2393">
        <v>2001</v>
      </c>
      <c r="C2393" t="s">
        <v>643</v>
      </c>
      <c r="D2393">
        <v>57</v>
      </c>
      <c r="E2393">
        <v>352</v>
      </c>
      <c r="F2393">
        <v>46</v>
      </c>
      <c r="G2393">
        <v>0.01</v>
      </c>
      <c r="H2393">
        <v>0</v>
      </c>
      <c r="J2393">
        <v>3571</v>
      </c>
      <c r="K2393">
        <v>18.2</v>
      </c>
      <c r="L2393">
        <v>75</v>
      </c>
      <c r="M2393">
        <v>33</v>
      </c>
      <c r="O2393">
        <v>33</v>
      </c>
      <c r="P2393">
        <v>0.8</v>
      </c>
      <c r="S2393">
        <v>7.9</v>
      </c>
      <c r="T2393">
        <v>7.7</v>
      </c>
      <c r="W2393" t="e">
        <f ca="1">Data_Completeness(LifeExpectancyData[[#This Row],[Life expectancy]:[Schooling]])</f>
        <v>#NAME?</v>
      </c>
    </row>
    <row r="2394" spans="1:23" x14ac:dyDescent="0.25">
      <c r="A2394" t="s">
        <v>801</v>
      </c>
      <c r="B2394">
        <v>2000</v>
      </c>
      <c r="C2394" t="s">
        <v>643</v>
      </c>
      <c r="D2394">
        <v>55</v>
      </c>
      <c r="E2394">
        <v>355</v>
      </c>
      <c r="F2394">
        <v>45</v>
      </c>
      <c r="G2394">
        <v>0.01</v>
      </c>
      <c r="H2394">
        <v>0</v>
      </c>
      <c r="J2394">
        <v>3965</v>
      </c>
      <c r="K2394">
        <v>17.8</v>
      </c>
      <c r="L2394">
        <v>74</v>
      </c>
      <c r="M2394">
        <v>37</v>
      </c>
      <c r="O2394">
        <v>33</v>
      </c>
      <c r="P2394">
        <v>0.8</v>
      </c>
      <c r="S2394">
        <v>8</v>
      </c>
      <c r="T2394">
        <v>7.9</v>
      </c>
      <c r="W2394" t="e">
        <f ca="1">Data_Completeness(LifeExpectancyData[[#This Row],[Life expectancy]:[Schooling]])</f>
        <v>#NAME?</v>
      </c>
    </row>
    <row r="2395" spans="1:23" x14ac:dyDescent="0.25">
      <c r="A2395" t="s">
        <v>802</v>
      </c>
      <c r="B2395">
        <v>2015</v>
      </c>
      <c r="C2395" t="s">
        <v>643</v>
      </c>
      <c r="D2395">
        <v>62.9</v>
      </c>
      <c r="E2395">
        <v>328</v>
      </c>
      <c r="F2395">
        <v>42</v>
      </c>
      <c r="H2395">
        <v>0</v>
      </c>
      <c r="I2395">
        <v>75</v>
      </c>
      <c r="J2395">
        <v>17</v>
      </c>
      <c r="K2395">
        <v>51.1</v>
      </c>
      <c r="L2395">
        <v>52</v>
      </c>
      <c r="M2395">
        <v>75</v>
      </c>
      <c r="O2395">
        <v>75</v>
      </c>
      <c r="P2395">
        <v>3.6</v>
      </c>
      <c r="Q2395">
        <v>5769.7725799999998</v>
      </c>
      <c r="R2395">
        <v>5511976.6799999997</v>
      </c>
      <c r="S2395">
        <v>4.4000000000000004</v>
      </c>
      <c r="T2395">
        <v>5.3</v>
      </c>
      <c r="U2395">
        <v>0.66500000000000004</v>
      </c>
      <c r="V2395">
        <v>13</v>
      </c>
      <c r="W2395" t="e">
        <f ca="1">Data_Completeness(LifeExpectancyData[[#This Row],[Life expectancy]:[Schooling]])</f>
        <v>#NAME?</v>
      </c>
    </row>
    <row r="2396" spans="1:23" x14ac:dyDescent="0.25">
      <c r="A2396" t="s">
        <v>802</v>
      </c>
      <c r="B2396">
        <v>2014</v>
      </c>
      <c r="C2396" t="s">
        <v>643</v>
      </c>
      <c r="D2396">
        <v>62</v>
      </c>
      <c r="E2396">
        <v>347</v>
      </c>
      <c r="F2396">
        <v>42</v>
      </c>
      <c r="G2396">
        <v>7.38</v>
      </c>
      <c r="H2396">
        <v>922.05073130000005</v>
      </c>
      <c r="I2396">
        <v>8</v>
      </c>
      <c r="J2396">
        <v>66</v>
      </c>
      <c r="K2396">
        <v>5.3</v>
      </c>
      <c r="L2396">
        <v>52</v>
      </c>
      <c r="M2396">
        <v>77</v>
      </c>
      <c r="N2396">
        <v>8.8000000000000007</v>
      </c>
      <c r="O2396">
        <v>77</v>
      </c>
      <c r="P2396">
        <v>3.7</v>
      </c>
      <c r="Q2396">
        <v>6479.6256590000003</v>
      </c>
      <c r="R2396">
        <v>54146734.740000002</v>
      </c>
      <c r="S2396">
        <v>4.9000000000000004</v>
      </c>
      <c r="T2396">
        <v>5.9</v>
      </c>
      <c r="U2396">
        <v>0.66</v>
      </c>
      <c r="V2396">
        <v>13</v>
      </c>
      <c r="W2396" t="e">
        <f ca="1">Data_Completeness(LifeExpectancyData[[#This Row],[Life expectancy]:[Schooling]])</f>
        <v>#NAME?</v>
      </c>
    </row>
    <row r="2397" spans="1:23" x14ac:dyDescent="0.25">
      <c r="A2397" t="s">
        <v>802</v>
      </c>
      <c r="B2397">
        <v>2013</v>
      </c>
      <c r="C2397" t="s">
        <v>643</v>
      </c>
      <c r="D2397">
        <v>69</v>
      </c>
      <c r="E2397">
        <v>371</v>
      </c>
      <c r="F2397">
        <v>43</v>
      </c>
      <c r="G2397">
        <v>7.34</v>
      </c>
      <c r="H2397">
        <v>978.59052870000005</v>
      </c>
      <c r="I2397">
        <v>7</v>
      </c>
      <c r="J2397">
        <v>25</v>
      </c>
      <c r="K2397">
        <v>49.5</v>
      </c>
      <c r="L2397">
        <v>54</v>
      </c>
      <c r="M2397">
        <v>73</v>
      </c>
      <c r="N2397">
        <v>8.7799999999999994</v>
      </c>
      <c r="O2397">
        <v>73</v>
      </c>
      <c r="P2397">
        <v>4.5</v>
      </c>
      <c r="Q2397">
        <v>6876.9538210000001</v>
      </c>
      <c r="R2397">
        <v>53311955.609999999</v>
      </c>
      <c r="S2397">
        <v>5.4</v>
      </c>
      <c r="T2397">
        <v>6.5</v>
      </c>
      <c r="U2397">
        <v>0.65200000000000002</v>
      </c>
      <c r="V2397">
        <v>12.8</v>
      </c>
      <c r="W2397" t="e">
        <f ca="1">Data_Completeness(LifeExpectancyData[[#This Row],[Life expectancy]:[Schooling]])</f>
        <v>#NAME?</v>
      </c>
    </row>
    <row r="2398" spans="1:23" x14ac:dyDescent="0.25">
      <c r="A2398" t="s">
        <v>802</v>
      </c>
      <c r="B2398">
        <v>2012</v>
      </c>
      <c r="C2398" t="s">
        <v>643</v>
      </c>
      <c r="D2398">
        <v>59.2</v>
      </c>
      <c r="E2398">
        <v>48</v>
      </c>
      <c r="F2398">
        <v>43</v>
      </c>
      <c r="G2398">
        <v>7.38</v>
      </c>
      <c r="H2398">
        <v>1089.9548380000001</v>
      </c>
      <c r="I2398">
        <v>68</v>
      </c>
      <c r="J2398">
        <v>32</v>
      </c>
      <c r="K2398">
        <v>48.7</v>
      </c>
      <c r="L2398">
        <v>56</v>
      </c>
      <c r="M2398">
        <v>65</v>
      </c>
      <c r="N2398">
        <v>8.7899999999999991</v>
      </c>
      <c r="O2398">
        <v>65</v>
      </c>
      <c r="P2398">
        <v>7.6</v>
      </c>
      <c r="Q2398">
        <v>7548.1636980000003</v>
      </c>
      <c r="R2398">
        <v>5256515.8</v>
      </c>
      <c r="S2398">
        <v>6</v>
      </c>
      <c r="T2398">
        <v>7.3</v>
      </c>
      <c r="U2398">
        <v>0.64400000000000002</v>
      </c>
      <c r="V2398">
        <v>12.8</v>
      </c>
      <c r="W2398" t="e">
        <f ca="1">Data_Completeness(LifeExpectancyData[[#This Row],[Life expectancy]:[Schooling]])</f>
        <v>#NAME?</v>
      </c>
    </row>
    <row r="2399" spans="1:23" x14ac:dyDescent="0.25">
      <c r="A2399" t="s">
        <v>802</v>
      </c>
      <c r="B2399">
        <v>2011</v>
      </c>
      <c r="C2399" t="s">
        <v>643</v>
      </c>
      <c r="D2399">
        <v>58.9</v>
      </c>
      <c r="E2399">
        <v>413</v>
      </c>
      <c r="F2399">
        <v>43</v>
      </c>
      <c r="G2399">
        <v>7.38</v>
      </c>
      <c r="H2399">
        <v>123.75333500000001</v>
      </c>
      <c r="I2399">
        <v>76</v>
      </c>
      <c r="J2399">
        <v>92</v>
      </c>
      <c r="K2399">
        <v>47.9</v>
      </c>
      <c r="L2399">
        <v>58</v>
      </c>
      <c r="M2399">
        <v>69</v>
      </c>
      <c r="N2399">
        <v>8.61</v>
      </c>
      <c r="O2399">
        <v>69</v>
      </c>
      <c r="P2399">
        <v>8.5</v>
      </c>
      <c r="Q2399">
        <v>849.95422399999995</v>
      </c>
      <c r="R2399">
        <v>51729345.359999999</v>
      </c>
      <c r="S2399">
        <v>6.6</v>
      </c>
      <c r="T2399">
        <v>8</v>
      </c>
      <c r="U2399">
        <v>0.63800000000000001</v>
      </c>
      <c r="V2399">
        <v>12.8</v>
      </c>
      <c r="W2399" t="e">
        <f ca="1">Data_Completeness(LifeExpectancyData[[#This Row],[Life expectancy]:[Schooling]])</f>
        <v>#NAME?</v>
      </c>
    </row>
    <row r="2400" spans="1:23" x14ac:dyDescent="0.25">
      <c r="A2400" t="s">
        <v>802</v>
      </c>
      <c r="B2400">
        <v>2010</v>
      </c>
      <c r="C2400" t="s">
        <v>643</v>
      </c>
      <c r="D2400">
        <v>58</v>
      </c>
      <c r="E2400">
        <v>428</v>
      </c>
      <c r="F2400">
        <v>43</v>
      </c>
      <c r="G2400">
        <v>7.28</v>
      </c>
      <c r="H2400">
        <v>1038.885632</v>
      </c>
      <c r="I2400">
        <v>71</v>
      </c>
      <c r="J2400">
        <v>12499</v>
      </c>
      <c r="K2400">
        <v>47.2</v>
      </c>
      <c r="L2400">
        <v>62</v>
      </c>
      <c r="M2400">
        <v>72</v>
      </c>
      <c r="N2400">
        <v>8.5</v>
      </c>
      <c r="O2400">
        <v>72</v>
      </c>
      <c r="P2400">
        <v>11</v>
      </c>
      <c r="Q2400">
        <v>7362.7613899999997</v>
      </c>
      <c r="R2400">
        <v>5979432.3600000003</v>
      </c>
      <c r="S2400">
        <v>7.3</v>
      </c>
      <c r="T2400">
        <v>8.9</v>
      </c>
      <c r="U2400">
        <v>0.63</v>
      </c>
      <c r="V2400">
        <v>12.8</v>
      </c>
      <c r="W2400" t="e">
        <f ca="1">Data_Completeness(LifeExpectancyData[[#This Row],[Life expectancy]:[Schooling]])</f>
        <v>#NAME?</v>
      </c>
    </row>
    <row r="2401" spans="1:23" x14ac:dyDescent="0.25">
      <c r="A2401" t="s">
        <v>802</v>
      </c>
      <c r="B2401">
        <v>2009</v>
      </c>
      <c r="C2401" t="s">
        <v>643</v>
      </c>
      <c r="D2401">
        <v>56.5</v>
      </c>
      <c r="E2401">
        <v>449</v>
      </c>
      <c r="F2401">
        <v>46</v>
      </c>
      <c r="G2401">
        <v>7.6</v>
      </c>
      <c r="H2401">
        <v>782.59871439999995</v>
      </c>
      <c r="I2401">
        <v>74</v>
      </c>
      <c r="J2401">
        <v>5857</v>
      </c>
      <c r="K2401">
        <v>46.4</v>
      </c>
      <c r="L2401">
        <v>70</v>
      </c>
      <c r="M2401">
        <v>75</v>
      </c>
      <c r="N2401">
        <v>8.39</v>
      </c>
      <c r="O2401">
        <v>76</v>
      </c>
      <c r="P2401">
        <v>19</v>
      </c>
      <c r="Q2401">
        <v>5888.6283999999996</v>
      </c>
      <c r="R2401">
        <v>5255813.1100000003</v>
      </c>
      <c r="S2401">
        <v>8.1</v>
      </c>
      <c r="T2401">
        <v>9.8000000000000007</v>
      </c>
      <c r="U2401">
        <v>0.622</v>
      </c>
      <c r="V2401">
        <v>12.8</v>
      </c>
      <c r="W2401" t="e">
        <f ca="1">Data_Completeness(LifeExpectancyData[[#This Row],[Life expectancy]:[Schooling]])</f>
        <v>#NAME?</v>
      </c>
    </row>
    <row r="2402" spans="1:23" x14ac:dyDescent="0.25">
      <c r="A2402" t="s">
        <v>802</v>
      </c>
      <c r="B2402">
        <v>2008</v>
      </c>
      <c r="C2402" t="s">
        <v>643</v>
      </c>
      <c r="D2402">
        <v>55.3</v>
      </c>
      <c r="E2402">
        <v>473</v>
      </c>
      <c r="F2402">
        <v>50</v>
      </c>
      <c r="G2402">
        <v>8.19</v>
      </c>
      <c r="H2402">
        <v>780.0336423</v>
      </c>
      <c r="I2402">
        <v>76</v>
      </c>
      <c r="J2402">
        <v>39</v>
      </c>
      <c r="K2402">
        <v>45.7</v>
      </c>
      <c r="L2402">
        <v>75</v>
      </c>
      <c r="M2402">
        <v>77</v>
      </c>
      <c r="N2402">
        <v>7.75</v>
      </c>
      <c r="O2402">
        <v>79</v>
      </c>
      <c r="P2402">
        <v>23.5</v>
      </c>
      <c r="Q2402">
        <v>5786.5997200000002</v>
      </c>
      <c r="R2402">
        <v>49557573.299999997</v>
      </c>
      <c r="S2402">
        <v>8.9</v>
      </c>
      <c r="T2402">
        <v>1.7</v>
      </c>
      <c r="U2402">
        <v>0.61599999999999999</v>
      </c>
      <c r="V2402">
        <v>12.9</v>
      </c>
      <c r="W2402" t="e">
        <f ca="1">Data_Completeness(LifeExpectancyData[[#This Row],[Life expectancy]:[Schooling]])</f>
        <v>#NAME?</v>
      </c>
    </row>
    <row r="2403" spans="1:23" x14ac:dyDescent="0.25">
      <c r="A2403" t="s">
        <v>802</v>
      </c>
      <c r="B2403">
        <v>2007</v>
      </c>
      <c r="C2403" t="s">
        <v>643</v>
      </c>
      <c r="D2403">
        <v>54.5</v>
      </c>
      <c r="E2403">
        <v>486</v>
      </c>
      <c r="F2403">
        <v>51</v>
      </c>
      <c r="G2403">
        <v>8.48</v>
      </c>
      <c r="H2403">
        <v>805.49007900000004</v>
      </c>
      <c r="I2403">
        <v>83</v>
      </c>
      <c r="J2403">
        <v>31</v>
      </c>
      <c r="K2403">
        <v>45</v>
      </c>
      <c r="L2403">
        <v>79</v>
      </c>
      <c r="M2403">
        <v>79</v>
      </c>
      <c r="N2403">
        <v>7.53</v>
      </c>
      <c r="O2403">
        <v>82</v>
      </c>
      <c r="P2403">
        <v>26.4</v>
      </c>
      <c r="Q2403">
        <v>6125.39984</v>
      </c>
      <c r="R2403">
        <v>48883844.990000002</v>
      </c>
      <c r="S2403">
        <v>9.6999999999999993</v>
      </c>
      <c r="T2403">
        <v>11.7</v>
      </c>
      <c r="U2403">
        <v>0.61199999999999999</v>
      </c>
      <c r="V2403">
        <v>12.9</v>
      </c>
      <c r="W2403" t="e">
        <f ca="1">Data_Completeness(LifeExpectancyData[[#This Row],[Life expectancy]:[Schooling]])</f>
        <v>#NAME?</v>
      </c>
    </row>
    <row r="2404" spans="1:23" x14ac:dyDescent="0.25">
      <c r="A2404" t="s">
        <v>802</v>
      </c>
      <c r="B2404">
        <v>2006</v>
      </c>
      <c r="C2404" t="s">
        <v>643</v>
      </c>
      <c r="D2404">
        <v>54</v>
      </c>
      <c r="E2404">
        <v>496</v>
      </c>
      <c r="F2404">
        <v>54</v>
      </c>
      <c r="G2404">
        <v>8.5</v>
      </c>
      <c r="H2404">
        <v>732.12553049999997</v>
      </c>
      <c r="I2404">
        <v>83</v>
      </c>
      <c r="J2404">
        <v>81</v>
      </c>
      <c r="K2404">
        <v>44.3</v>
      </c>
      <c r="L2404">
        <v>82</v>
      </c>
      <c r="M2404">
        <v>79</v>
      </c>
      <c r="N2404">
        <v>7.57</v>
      </c>
      <c r="O2404">
        <v>82</v>
      </c>
      <c r="P2404">
        <v>28.1</v>
      </c>
      <c r="Q2404">
        <v>5631.7348499999998</v>
      </c>
      <c r="R2404">
        <v>4823384.4800000004</v>
      </c>
      <c r="S2404">
        <v>1.6</v>
      </c>
      <c r="T2404">
        <v>12.8</v>
      </c>
      <c r="U2404">
        <v>0.60899999999999999</v>
      </c>
      <c r="V2404">
        <v>12.9</v>
      </c>
      <c r="W2404" t="e">
        <f ca="1">Data_Completeness(LifeExpectancyData[[#This Row],[Life expectancy]:[Schooling]])</f>
        <v>#NAME?</v>
      </c>
    </row>
    <row r="2405" spans="1:23" x14ac:dyDescent="0.25">
      <c r="A2405" t="s">
        <v>802</v>
      </c>
      <c r="B2405">
        <v>2005</v>
      </c>
      <c r="C2405" t="s">
        <v>643</v>
      </c>
      <c r="D2405">
        <v>53.8</v>
      </c>
      <c r="E2405">
        <v>498</v>
      </c>
      <c r="F2405">
        <v>55</v>
      </c>
      <c r="G2405">
        <v>8.69</v>
      </c>
      <c r="H2405">
        <v>709.31709669999998</v>
      </c>
      <c r="I2405">
        <v>79</v>
      </c>
      <c r="J2405">
        <v>615</v>
      </c>
      <c r="K2405">
        <v>43.6</v>
      </c>
      <c r="L2405">
        <v>84</v>
      </c>
      <c r="M2405">
        <v>75</v>
      </c>
      <c r="N2405">
        <v>7.77</v>
      </c>
      <c r="O2405">
        <v>79</v>
      </c>
      <c r="P2405">
        <v>29.5</v>
      </c>
      <c r="Q2405">
        <v>5414.6343260000003</v>
      </c>
      <c r="R2405">
        <v>476667.24</v>
      </c>
      <c r="S2405">
        <v>11.6</v>
      </c>
      <c r="T2405">
        <v>13.9</v>
      </c>
      <c r="U2405">
        <v>0.60899999999999999</v>
      </c>
      <c r="V2405">
        <v>12.9</v>
      </c>
      <c r="W2405" t="e">
        <f ca="1">Data_Completeness(LifeExpectancyData[[#This Row],[Life expectancy]:[Schooling]])</f>
        <v>#NAME?</v>
      </c>
    </row>
    <row r="2406" spans="1:23" x14ac:dyDescent="0.25">
      <c r="A2406" t="s">
        <v>802</v>
      </c>
      <c r="B2406">
        <v>2004</v>
      </c>
      <c r="C2406" t="s">
        <v>643</v>
      </c>
      <c r="D2406">
        <v>53.7</v>
      </c>
      <c r="E2406">
        <v>497</v>
      </c>
      <c r="F2406">
        <v>55</v>
      </c>
      <c r="G2406">
        <v>6.96</v>
      </c>
      <c r="H2406">
        <v>622.04380900000001</v>
      </c>
      <c r="I2406">
        <v>76</v>
      </c>
      <c r="J2406">
        <v>830</v>
      </c>
      <c r="K2406">
        <v>42.9</v>
      </c>
      <c r="L2406">
        <v>83</v>
      </c>
      <c r="M2406">
        <v>73</v>
      </c>
      <c r="N2406">
        <v>7.93</v>
      </c>
      <c r="O2406">
        <v>74</v>
      </c>
      <c r="P2406">
        <v>29.7</v>
      </c>
      <c r="Q2406">
        <v>4863.5168800000001</v>
      </c>
      <c r="R2406">
        <v>4717.99</v>
      </c>
      <c r="S2406">
        <v>12.6</v>
      </c>
      <c r="T2406">
        <v>15</v>
      </c>
      <c r="U2406">
        <v>0.61099999999999999</v>
      </c>
      <c r="V2406">
        <v>12.9</v>
      </c>
      <c r="W2406" t="e">
        <f ca="1">Data_Completeness(LifeExpectancyData[[#This Row],[Life expectancy]:[Schooling]])</f>
        <v>#NAME?</v>
      </c>
    </row>
    <row r="2407" spans="1:23" x14ac:dyDescent="0.25">
      <c r="A2407" t="s">
        <v>802</v>
      </c>
      <c r="B2407">
        <v>2003</v>
      </c>
      <c r="C2407" t="s">
        <v>643</v>
      </c>
      <c r="D2407">
        <v>54</v>
      </c>
      <c r="E2407">
        <v>485</v>
      </c>
      <c r="F2407">
        <v>55</v>
      </c>
      <c r="G2407">
        <v>6.93</v>
      </c>
      <c r="H2407">
        <v>519.15637809999998</v>
      </c>
      <c r="I2407">
        <v>71</v>
      </c>
      <c r="J2407">
        <v>244</v>
      </c>
      <c r="K2407">
        <v>42.2</v>
      </c>
      <c r="L2407">
        <v>82</v>
      </c>
      <c r="M2407">
        <v>7</v>
      </c>
      <c r="N2407">
        <v>8.26</v>
      </c>
      <c r="O2407">
        <v>69</v>
      </c>
      <c r="P2407">
        <v>28.9</v>
      </c>
      <c r="Q2407">
        <v>3775.6827499999999</v>
      </c>
      <c r="R2407">
        <v>46418193.899999999</v>
      </c>
      <c r="S2407">
        <v>13.5</v>
      </c>
      <c r="T2407">
        <v>16.100000000000001</v>
      </c>
      <c r="U2407">
        <v>0.61299999999999999</v>
      </c>
      <c r="V2407">
        <v>12.9</v>
      </c>
      <c r="W2407" t="e">
        <f ca="1">Data_Completeness(LifeExpectancyData[[#This Row],[Life expectancy]:[Schooling]])</f>
        <v>#NAME?</v>
      </c>
    </row>
    <row r="2408" spans="1:23" x14ac:dyDescent="0.25">
      <c r="A2408" t="s">
        <v>802</v>
      </c>
      <c r="B2408">
        <v>2002</v>
      </c>
      <c r="C2408" t="s">
        <v>643</v>
      </c>
      <c r="D2408">
        <v>54.9</v>
      </c>
      <c r="E2408">
        <v>459</v>
      </c>
      <c r="F2408">
        <v>54</v>
      </c>
      <c r="G2408">
        <v>7.04</v>
      </c>
      <c r="H2408">
        <v>346.53160070000001</v>
      </c>
      <c r="I2408">
        <v>72</v>
      </c>
      <c r="J2408">
        <v>1043</v>
      </c>
      <c r="K2408">
        <v>41.6</v>
      </c>
      <c r="L2408">
        <v>79</v>
      </c>
      <c r="M2408">
        <v>7</v>
      </c>
      <c r="N2408">
        <v>8.9</v>
      </c>
      <c r="O2408">
        <v>7</v>
      </c>
      <c r="P2408">
        <v>26.6</v>
      </c>
      <c r="Q2408">
        <v>2518.3982609999998</v>
      </c>
      <c r="R2408">
        <v>45855482.880000003</v>
      </c>
      <c r="S2408">
        <v>14.5</v>
      </c>
      <c r="T2408">
        <v>17.100000000000001</v>
      </c>
      <c r="U2408">
        <v>0.62</v>
      </c>
      <c r="V2408">
        <v>12.9</v>
      </c>
      <c r="W2408" t="e">
        <f ca="1">Data_Completeness(LifeExpectancyData[[#This Row],[Life expectancy]:[Schooling]])</f>
        <v>#NAME?</v>
      </c>
    </row>
    <row r="2409" spans="1:23" x14ac:dyDescent="0.25">
      <c r="A2409" t="s">
        <v>802</v>
      </c>
      <c r="B2409">
        <v>2001</v>
      </c>
      <c r="C2409" t="s">
        <v>643</v>
      </c>
      <c r="D2409">
        <v>56</v>
      </c>
      <c r="E2409">
        <v>429</v>
      </c>
      <c r="F2409">
        <v>52</v>
      </c>
      <c r="G2409">
        <v>7.38</v>
      </c>
      <c r="H2409">
        <v>365.2585722</v>
      </c>
      <c r="I2409">
        <v>72</v>
      </c>
      <c r="J2409">
        <v>1166</v>
      </c>
      <c r="K2409">
        <v>4.9000000000000004</v>
      </c>
      <c r="L2409">
        <v>76</v>
      </c>
      <c r="M2409">
        <v>71</v>
      </c>
      <c r="N2409">
        <v>8.31</v>
      </c>
      <c r="O2409">
        <v>71</v>
      </c>
      <c r="P2409">
        <v>24</v>
      </c>
      <c r="Q2409">
        <v>2681.7809999999999</v>
      </c>
      <c r="R2409">
        <v>45312937</v>
      </c>
      <c r="S2409">
        <v>15.4</v>
      </c>
      <c r="T2409">
        <v>18.100000000000001</v>
      </c>
      <c r="U2409">
        <v>0.629</v>
      </c>
      <c r="V2409">
        <v>13</v>
      </c>
      <c r="W2409" t="e">
        <f ca="1">Data_Completeness(LifeExpectancyData[[#This Row],[Life expectancy]:[Schooling]])</f>
        <v>#NAME?</v>
      </c>
    </row>
    <row r="2410" spans="1:23" x14ac:dyDescent="0.25">
      <c r="A2410" t="s">
        <v>802</v>
      </c>
      <c r="B2410">
        <v>2000</v>
      </c>
      <c r="C2410" t="s">
        <v>643</v>
      </c>
      <c r="D2410">
        <v>57.3</v>
      </c>
      <c r="E2410">
        <v>397</v>
      </c>
      <c r="F2410">
        <v>51</v>
      </c>
      <c r="G2410">
        <v>7.3</v>
      </c>
      <c r="H2410">
        <v>45.963808389999997</v>
      </c>
      <c r="I2410">
        <v>73</v>
      </c>
      <c r="J2410">
        <v>1459</v>
      </c>
      <c r="K2410">
        <v>4.0999999999999996</v>
      </c>
      <c r="L2410">
        <v>73</v>
      </c>
      <c r="M2410">
        <v>71</v>
      </c>
      <c r="N2410">
        <v>8.6999999999999993</v>
      </c>
      <c r="O2410">
        <v>73</v>
      </c>
      <c r="P2410">
        <v>21.3</v>
      </c>
      <c r="Q2410">
        <v>337.2253</v>
      </c>
      <c r="R2410">
        <v>44896856</v>
      </c>
      <c r="S2410">
        <v>16.3</v>
      </c>
      <c r="T2410">
        <v>19.100000000000001</v>
      </c>
      <c r="U2410">
        <v>0.63500000000000001</v>
      </c>
      <c r="V2410">
        <v>13</v>
      </c>
      <c r="W2410" t="e">
        <f ca="1">Data_Completeness(LifeExpectancyData[[#This Row],[Life expectancy]:[Schooling]])</f>
        <v>#NAME?</v>
      </c>
    </row>
    <row r="2411" spans="1:23" x14ac:dyDescent="0.25">
      <c r="A2411" t="s">
        <v>803</v>
      </c>
      <c r="B2411">
        <v>2015</v>
      </c>
      <c r="C2411" t="s">
        <v>643</v>
      </c>
      <c r="D2411">
        <v>57.3</v>
      </c>
      <c r="E2411">
        <v>332</v>
      </c>
      <c r="F2411">
        <v>26</v>
      </c>
      <c r="H2411">
        <v>0</v>
      </c>
      <c r="I2411">
        <v>31</v>
      </c>
      <c r="J2411">
        <v>878</v>
      </c>
      <c r="L2411">
        <v>39</v>
      </c>
      <c r="M2411">
        <v>41</v>
      </c>
      <c r="O2411">
        <v>31</v>
      </c>
      <c r="P2411">
        <v>3.4</v>
      </c>
      <c r="Q2411">
        <v>758.72578199999998</v>
      </c>
      <c r="R2411">
        <v>11882136</v>
      </c>
      <c r="U2411">
        <v>0.42099999999999999</v>
      </c>
      <c r="V2411">
        <v>4.9000000000000004</v>
      </c>
      <c r="W2411" t="e">
        <f ca="1">Data_Completeness(LifeExpectancyData[[#This Row],[Life expectancy]:[Schooling]])</f>
        <v>#NAME?</v>
      </c>
    </row>
    <row r="2412" spans="1:23" x14ac:dyDescent="0.25">
      <c r="A2412" t="s">
        <v>803</v>
      </c>
      <c r="B2412">
        <v>2014</v>
      </c>
      <c r="C2412" t="s">
        <v>643</v>
      </c>
      <c r="D2412">
        <v>56.6</v>
      </c>
      <c r="E2412">
        <v>343</v>
      </c>
      <c r="F2412">
        <v>26</v>
      </c>
      <c r="H2412">
        <v>46.074468600000003</v>
      </c>
      <c r="J2412">
        <v>441</v>
      </c>
      <c r="L2412">
        <v>39</v>
      </c>
      <c r="M2412">
        <v>44</v>
      </c>
      <c r="N2412">
        <v>2.74</v>
      </c>
      <c r="O2412">
        <v>39</v>
      </c>
      <c r="P2412">
        <v>3.5</v>
      </c>
      <c r="Q2412">
        <v>1151.861715</v>
      </c>
      <c r="R2412">
        <v>1153971</v>
      </c>
      <c r="U2412">
        <v>0.42099999999999999</v>
      </c>
      <c r="V2412">
        <v>4.9000000000000004</v>
      </c>
      <c r="W2412" t="e">
        <f ca="1">Data_Completeness(LifeExpectancyData[[#This Row],[Life expectancy]:[Schooling]])</f>
        <v>#NAME?</v>
      </c>
    </row>
    <row r="2413" spans="1:23" x14ac:dyDescent="0.25">
      <c r="A2413" t="s">
        <v>803</v>
      </c>
      <c r="B2413">
        <v>2013</v>
      </c>
      <c r="C2413" t="s">
        <v>643</v>
      </c>
      <c r="D2413">
        <v>56.4</v>
      </c>
      <c r="E2413">
        <v>345</v>
      </c>
      <c r="F2413">
        <v>26</v>
      </c>
      <c r="H2413">
        <v>47.44453</v>
      </c>
      <c r="J2413">
        <v>525</v>
      </c>
      <c r="L2413">
        <v>40</v>
      </c>
      <c r="M2413">
        <v>5</v>
      </c>
      <c r="N2413">
        <v>2.62</v>
      </c>
      <c r="O2413">
        <v>45</v>
      </c>
      <c r="P2413">
        <v>3.6</v>
      </c>
      <c r="Q2413">
        <v>1186.1132500000001</v>
      </c>
      <c r="R2413">
        <v>1117749</v>
      </c>
      <c r="U2413">
        <v>0.41699999999999998</v>
      </c>
      <c r="V2413">
        <v>4.9000000000000004</v>
      </c>
      <c r="W2413" t="e">
        <f ca="1">Data_Completeness(LifeExpectancyData[[#This Row],[Life expectancy]:[Schooling]])</f>
        <v>#NAME?</v>
      </c>
    </row>
    <row r="2414" spans="1:23" x14ac:dyDescent="0.25">
      <c r="A2414" t="s">
        <v>803</v>
      </c>
      <c r="B2414">
        <v>2012</v>
      </c>
      <c r="C2414" t="s">
        <v>643</v>
      </c>
      <c r="D2414">
        <v>56</v>
      </c>
      <c r="E2414">
        <v>347</v>
      </c>
      <c r="F2414">
        <v>26</v>
      </c>
      <c r="H2414">
        <v>38.338232400000003</v>
      </c>
      <c r="J2414">
        <v>1952</v>
      </c>
      <c r="L2414">
        <v>40</v>
      </c>
      <c r="M2414">
        <v>64</v>
      </c>
      <c r="N2414">
        <v>2.77</v>
      </c>
      <c r="O2414">
        <v>59</v>
      </c>
      <c r="P2414">
        <v>3.8</v>
      </c>
      <c r="Q2414">
        <v>958.45581000000004</v>
      </c>
      <c r="R2414">
        <v>1818258</v>
      </c>
      <c r="U2414">
        <v>0.41899999999999998</v>
      </c>
      <c r="V2414">
        <v>4.9000000000000004</v>
      </c>
      <c r="W2414" t="e">
        <f ca="1">Data_Completeness(LifeExpectancyData[[#This Row],[Life expectancy]:[Schooling]])</f>
        <v>#NAME?</v>
      </c>
    </row>
    <row r="2415" spans="1:23" x14ac:dyDescent="0.25">
      <c r="A2415" t="s">
        <v>803</v>
      </c>
      <c r="B2415">
        <v>2011</v>
      </c>
      <c r="C2415" t="s">
        <v>643</v>
      </c>
      <c r="D2415">
        <v>55.4</v>
      </c>
      <c r="E2415">
        <v>355</v>
      </c>
      <c r="F2415">
        <v>27</v>
      </c>
      <c r="H2415">
        <v>0</v>
      </c>
      <c r="J2415">
        <v>1256</v>
      </c>
      <c r="L2415">
        <v>41</v>
      </c>
      <c r="M2415">
        <v>66</v>
      </c>
      <c r="O2415">
        <v>61</v>
      </c>
      <c r="P2415">
        <v>3.9</v>
      </c>
      <c r="Q2415">
        <v>176.97130000000001</v>
      </c>
      <c r="R2415">
        <v>1448857</v>
      </c>
      <c r="U2415">
        <v>0.42899999999999999</v>
      </c>
      <c r="V2415">
        <v>4.9000000000000004</v>
      </c>
      <c r="W2415" t="e">
        <f ca="1">Data_Completeness(LifeExpectancyData[[#This Row],[Life expectancy]:[Schooling]])</f>
        <v>#NAME?</v>
      </c>
    </row>
    <row r="2416" spans="1:23" x14ac:dyDescent="0.25">
      <c r="A2416" t="s">
        <v>803</v>
      </c>
      <c r="B2416">
        <v>2010</v>
      </c>
      <c r="C2416" t="s">
        <v>643</v>
      </c>
      <c r="D2416">
        <v>55</v>
      </c>
      <c r="E2416">
        <v>359</v>
      </c>
      <c r="F2416">
        <v>27</v>
      </c>
      <c r="H2416">
        <v>0</v>
      </c>
      <c r="J2416">
        <v>0</v>
      </c>
      <c r="L2416">
        <v>41</v>
      </c>
      <c r="P2416">
        <v>4</v>
      </c>
      <c r="Q2416">
        <v>1562.2393460000001</v>
      </c>
      <c r="R2416">
        <v>167192</v>
      </c>
      <c r="U2416">
        <v>0</v>
      </c>
      <c r="V2416">
        <v>0</v>
      </c>
      <c r="W2416" t="e">
        <f ca="1">Data_Completeness(LifeExpectancyData[[#This Row],[Life expectancy]:[Schooling]])</f>
        <v>#NAME?</v>
      </c>
    </row>
    <row r="2417" spans="1:23" x14ac:dyDescent="0.25">
      <c r="A2417" t="s">
        <v>803</v>
      </c>
      <c r="B2417">
        <v>2009</v>
      </c>
      <c r="C2417" t="s">
        <v>643</v>
      </c>
      <c r="D2417">
        <v>54.3</v>
      </c>
      <c r="E2417">
        <v>369</v>
      </c>
      <c r="F2417">
        <v>27</v>
      </c>
      <c r="H2417">
        <v>0</v>
      </c>
      <c r="J2417">
        <v>0</v>
      </c>
      <c r="L2417">
        <v>42</v>
      </c>
      <c r="P2417">
        <v>4.2</v>
      </c>
      <c r="Q2417">
        <v>1264.78998</v>
      </c>
      <c r="R2417">
        <v>967667</v>
      </c>
      <c r="U2417">
        <v>0</v>
      </c>
      <c r="V2417">
        <v>0</v>
      </c>
      <c r="W2417" t="e">
        <f ca="1">Data_Completeness(LifeExpectancyData[[#This Row],[Life expectancy]:[Schooling]])</f>
        <v>#NAME?</v>
      </c>
    </row>
    <row r="2418" spans="1:23" x14ac:dyDescent="0.25">
      <c r="A2418" t="s">
        <v>803</v>
      </c>
      <c r="B2418">
        <v>2008</v>
      </c>
      <c r="C2418" t="s">
        <v>643</v>
      </c>
      <c r="D2418">
        <v>53.6</v>
      </c>
      <c r="E2418">
        <v>377</v>
      </c>
      <c r="F2418">
        <v>27</v>
      </c>
      <c r="H2418">
        <v>0</v>
      </c>
      <c r="J2418">
        <v>0</v>
      </c>
      <c r="L2418">
        <v>42</v>
      </c>
      <c r="P2418">
        <v>4.2</v>
      </c>
      <c r="Q2418">
        <v>1678.7118620000001</v>
      </c>
      <c r="R2418">
        <v>9263136</v>
      </c>
      <c r="U2418">
        <v>0</v>
      </c>
      <c r="V2418">
        <v>0</v>
      </c>
      <c r="W2418" t="e">
        <f ca="1">Data_Completeness(LifeExpectancyData[[#This Row],[Life expectancy]:[Schooling]])</f>
        <v>#NAME?</v>
      </c>
    </row>
    <row r="2419" spans="1:23" x14ac:dyDescent="0.25">
      <c r="A2419" t="s">
        <v>803</v>
      </c>
      <c r="B2419">
        <v>2007</v>
      </c>
      <c r="C2419" t="s">
        <v>643</v>
      </c>
      <c r="D2419">
        <v>53.1</v>
      </c>
      <c r="E2419">
        <v>381</v>
      </c>
      <c r="F2419">
        <v>27</v>
      </c>
      <c r="H2419">
        <v>0</v>
      </c>
      <c r="J2419">
        <v>0</v>
      </c>
      <c r="L2419">
        <v>43</v>
      </c>
      <c r="P2419">
        <v>4.2</v>
      </c>
      <c r="R2419">
        <v>88568</v>
      </c>
      <c r="U2419">
        <v>0</v>
      </c>
      <c r="V2419">
        <v>0</v>
      </c>
      <c r="W2419" t="e">
        <f ca="1">Data_Completeness(LifeExpectancyData[[#This Row],[Life expectancy]:[Schooling]])</f>
        <v>#NAME?</v>
      </c>
    </row>
    <row r="2420" spans="1:23" x14ac:dyDescent="0.25">
      <c r="A2420" t="s">
        <v>803</v>
      </c>
      <c r="B2420">
        <v>2006</v>
      </c>
      <c r="C2420" t="s">
        <v>643</v>
      </c>
      <c r="D2420">
        <v>52.5</v>
      </c>
      <c r="E2420">
        <v>383</v>
      </c>
      <c r="F2420">
        <v>28</v>
      </c>
      <c r="H2420">
        <v>0</v>
      </c>
      <c r="J2420">
        <v>0</v>
      </c>
      <c r="L2420">
        <v>43</v>
      </c>
      <c r="P2420">
        <v>4.0999999999999996</v>
      </c>
      <c r="R2420">
        <v>8468152</v>
      </c>
      <c r="U2420">
        <v>0</v>
      </c>
      <c r="V2420">
        <v>0</v>
      </c>
      <c r="W2420" t="e">
        <f ca="1">Data_Completeness(LifeExpectancyData[[#This Row],[Life expectancy]:[Schooling]])</f>
        <v>#NAME?</v>
      </c>
    </row>
    <row r="2421" spans="1:23" x14ac:dyDescent="0.25">
      <c r="A2421" t="s">
        <v>803</v>
      </c>
      <c r="B2421">
        <v>2005</v>
      </c>
      <c r="C2421" t="s">
        <v>643</v>
      </c>
      <c r="D2421">
        <v>51.9</v>
      </c>
      <c r="E2421">
        <v>383</v>
      </c>
      <c r="F2421">
        <v>28</v>
      </c>
      <c r="H2421">
        <v>0</v>
      </c>
      <c r="J2421">
        <v>0</v>
      </c>
      <c r="L2421">
        <v>44</v>
      </c>
      <c r="P2421">
        <v>3.9</v>
      </c>
      <c r="R2421">
        <v>818877</v>
      </c>
      <c r="U2421">
        <v>0</v>
      </c>
      <c r="V2421">
        <v>0</v>
      </c>
      <c r="W2421" t="e">
        <f ca="1">Data_Completeness(LifeExpectancyData[[#This Row],[Life expectancy]:[Schooling]])</f>
        <v>#NAME?</v>
      </c>
    </row>
    <row r="2422" spans="1:23" x14ac:dyDescent="0.25">
      <c r="A2422" t="s">
        <v>803</v>
      </c>
      <c r="B2422">
        <v>2004</v>
      </c>
      <c r="C2422" t="s">
        <v>643</v>
      </c>
      <c r="D2422">
        <v>51.4</v>
      </c>
      <c r="E2422">
        <v>383</v>
      </c>
      <c r="F2422">
        <v>29</v>
      </c>
      <c r="H2422">
        <v>0</v>
      </c>
      <c r="J2422">
        <v>0</v>
      </c>
      <c r="L2422">
        <v>45</v>
      </c>
      <c r="P2422">
        <v>3.8</v>
      </c>
      <c r="R2422">
        <v>7787655</v>
      </c>
      <c r="U2422">
        <v>0</v>
      </c>
      <c r="V2422">
        <v>0</v>
      </c>
      <c r="W2422" t="e">
        <f ca="1">Data_Completeness(LifeExpectancyData[[#This Row],[Life expectancy]:[Schooling]])</f>
        <v>#NAME?</v>
      </c>
    </row>
    <row r="2423" spans="1:23" x14ac:dyDescent="0.25">
      <c r="A2423" t="s">
        <v>803</v>
      </c>
      <c r="B2423">
        <v>2003</v>
      </c>
      <c r="C2423" t="s">
        <v>643</v>
      </c>
      <c r="D2423">
        <v>58</v>
      </c>
      <c r="E2423">
        <v>383</v>
      </c>
      <c r="F2423">
        <v>29</v>
      </c>
      <c r="H2423">
        <v>0</v>
      </c>
      <c r="J2423">
        <v>0</v>
      </c>
      <c r="L2423">
        <v>46</v>
      </c>
      <c r="P2423">
        <v>3.5</v>
      </c>
      <c r="R2423">
        <v>751642</v>
      </c>
      <c r="U2423">
        <v>0</v>
      </c>
      <c r="V2423">
        <v>0</v>
      </c>
      <c r="W2423" t="e">
        <f ca="1">Data_Completeness(LifeExpectancyData[[#This Row],[Life expectancy]:[Schooling]])</f>
        <v>#NAME?</v>
      </c>
    </row>
    <row r="2424" spans="1:23" x14ac:dyDescent="0.25">
      <c r="A2424" t="s">
        <v>803</v>
      </c>
      <c r="B2424">
        <v>2002</v>
      </c>
      <c r="C2424" t="s">
        <v>643</v>
      </c>
      <c r="D2424">
        <v>52</v>
      </c>
      <c r="E2424">
        <v>382</v>
      </c>
      <c r="F2424">
        <v>30</v>
      </c>
      <c r="H2424">
        <v>0</v>
      </c>
      <c r="J2424">
        <v>0</v>
      </c>
      <c r="L2424">
        <v>48</v>
      </c>
      <c r="P2424">
        <v>3.3</v>
      </c>
      <c r="R2424">
        <v>7237276</v>
      </c>
      <c r="U2424">
        <v>0</v>
      </c>
      <c r="V2424">
        <v>0</v>
      </c>
      <c r="W2424" t="e">
        <f ca="1">Data_Completeness(LifeExpectancyData[[#This Row],[Life expectancy]:[Schooling]])</f>
        <v>#NAME?</v>
      </c>
    </row>
    <row r="2425" spans="1:23" x14ac:dyDescent="0.25">
      <c r="A2425" t="s">
        <v>803</v>
      </c>
      <c r="B2425">
        <v>2001</v>
      </c>
      <c r="C2425" t="s">
        <v>643</v>
      </c>
      <c r="D2425">
        <v>49.6</v>
      </c>
      <c r="E2425">
        <v>381</v>
      </c>
      <c r="F2425">
        <v>30</v>
      </c>
      <c r="H2425">
        <v>0</v>
      </c>
      <c r="J2425">
        <v>0</v>
      </c>
      <c r="L2425">
        <v>49</v>
      </c>
      <c r="P2425">
        <v>3</v>
      </c>
      <c r="R2425">
        <v>6974442</v>
      </c>
      <c r="U2425">
        <v>0</v>
      </c>
      <c r="V2425">
        <v>0</v>
      </c>
      <c r="W2425" t="e">
        <f ca="1">Data_Completeness(LifeExpectancyData[[#This Row],[Life expectancy]:[Schooling]])</f>
        <v>#NAME?</v>
      </c>
    </row>
    <row r="2426" spans="1:23" x14ac:dyDescent="0.25">
      <c r="A2426" t="s">
        <v>803</v>
      </c>
      <c r="B2426">
        <v>2000</v>
      </c>
      <c r="C2426" t="s">
        <v>643</v>
      </c>
      <c r="D2426">
        <v>48.9</v>
      </c>
      <c r="E2426">
        <v>38</v>
      </c>
      <c r="F2426">
        <v>31</v>
      </c>
      <c r="H2426">
        <v>0</v>
      </c>
      <c r="J2426">
        <v>0</v>
      </c>
      <c r="L2426">
        <v>50</v>
      </c>
      <c r="P2426">
        <v>2.7</v>
      </c>
      <c r="R2426">
        <v>67656</v>
      </c>
      <c r="U2426">
        <v>0</v>
      </c>
      <c r="V2426">
        <v>0</v>
      </c>
      <c r="W2426" t="e">
        <f ca="1">Data_Completeness(LifeExpectancyData[[#This Row],[Life expectancy]:[Schooling]])</f>
        <v>#NAME?</v>
      </c>
    </row>
    <row r="2427" spans="1:23" x14ac:dyDescent="0.25">
      <c r="A2427" t="s">
        <v>804</v>
      </c>
      <c r="B2427">
        <v>2015</v>
      </c>
      <c r="C2427" t="s">
        <v>651</v>
      </c>
      <c r="D2427">
        <v>82.8</v>
      </c>
      <c r="E2427">
        <v>56</v>
      </c>
      <c r="F2427">
        <v>1</v>
      </c>
      <c r="H2427">
        <v>0</v>
      </c>
      <c r="I2427">
        <v>97</v>
      </c>
      <c r="J2427">
        <v>115</v>
      </c>
      <c r="K2427">
        <v>66.599999999999994</v>
      </c>
      <c r="L2427">
        <v>1</v>
      </c>
      <c r="M2427">
        <v>97</v>
      </c>
      <c r="O2427">
        <v>97</v>
      </c>
      <c r="P2427">
        <v>0.1</v>
      </c>
      <c r="Q2427">
        <v>25683.845649999999</v>
      </c>
      <c r="R2427">
        <v>46447697</v>
      </c>
      <c r="S2427">
        <v>0.6</v>
      </c>
      <c r="T2427">
        <v>0.5</v>
      </c>
      <c r="U2427">
        <v>0.88200000000000001</v>
      </c>
      <c r="V2427">
        <v>17.7</v>
      </c>
      <c r="W2427" t="e">
        <f ca="1">Data_Completeness(LifeExpectancyData[[#This Row],[Life expectancy]:[Schooling]])</f>
        <v>#NAME?</v>
      </c>
    </row>
    <row r="2428" spans="1:23" x14ac:dyDescent="0.25">
      <c r="A2428" t="s">
        <v>804</v>
      </c>
      <c r="B2428">
        <v>2014</v>
      </c>
      <c r="C2428" t="s">
        <v>651</v>
      </c>
      <c r="D2428">
        <v>82.6</v>
      </c>
      <c r="E2428">
        <v>58</v>
      </c>
      <c r="F2428">
        <v>1</v>
      </c>
      <c r="G2428">
        <v>0.01</v>
      </c>
      <c r="H2428">
        <v>42.988476249999998</v>
      </c>
      <c r="I2428">
        <v>96</v>
      </c>
      <c r="J2428">
        <v>154</v>
      </c>
      <c r="K2428">
        <v>66</v>
      </c>
      <c r="L2428">
        <v>1</v>
      </c>
      <c r="M2428">
        <v>97</v>
      </c>
      <c r="N2428">
        <v>9.3000000000000007</v>
      </c>
      <c r="O2428">
        <v>97</v>
      </c>
      <c r="P2428">
        <v>0.1</v>
      </c>
      <c r="Q2428">
        <v>296.47224999999997</v>
      </c>
      <c r="R2428">
        <v>4648882</v>
      </c>
      <c r="S2428">
        <v>0.6</v>
      </c>
      <c r="T2428">
        <v>0.5</v>
      </c>
      <c r="U2428">
        <v>0.877</v>
      </c>
      <c r="V2428">
        <v>17.600000000000001</v>
      </c>
      <c r="W2428" t="e">
        <f ca="1">Data_Completeness(LifeExpectancyData[[#This Row],[Life expectancy]:[Schooling]])</f>
        <v>#NAME?</v>
      </c>
    </row>
    <row r="2429" spans="1:23" x14ac:dyDescent="0.25">
      <c r="A2429" t="s">
        <v>804</v>
      </c>
      <c r="B2429">
        <v>2013</v>
      </c>
      <c r="C2429" t="s">
        <v>651</v>
      </c>
      <c r="D2429">
        <v>82.4</v>
      </c>
      <c r="E2429">
        <v>6</v>
      </c>
      <c r="F2429">
        <v>1</v>
      </c>
      <c r="G2429">
        <v>9.25</v>
      </c>
      <c r="H2429">
        <v>423.68045899999998</v>
      </c>
      <c r="I2429">
        <v>95</v>
      </c>
      <c r="J2429">
        <v>131</v>
      </c>
      <c r="K2429">
        <v>65.400000000000006</v>
      </c>
      <c r="L2429">
        <v>2</v>
      </c>
      <c r="M2429">
        <v>96</v>
      </c>
      <c r="N2429">
        <v>9.1</v>
      </c>
      <c r="O2429">
        <v>96</v>
      </c>
      <c r="P2429">
        <v>0.1</v>
      </c>
      <c r="Q2429">
        <v>2921.9342000000001</v>
      </c>
      <c r="R2429">
        <v>466245</v>
      </c>
      <c r="S2429">
        <v>0.6</v>
      </c>
      <c r="T2429">
        <v>0.5</v>
      </c>
      <c r="U2429">
        <v>0.874</v>
      </c>
      <c r="V2429">
        <v>17.5</v>
      </c>
      <c r="W2429" t="e">
        <f ca="1">Data_Completeness(LifeExpectancyData[[#This Row],[Life expectancy]:[Schooling]])</f>
        <v>#NAME?</v>
      </c>
    </row>
    <row r="2430" spans="1:23" x14ac:dyDescent="0.25">
      <c r="A2430" t="s">
        <v>804</v>
      </c>
      <c r="B2430">
        <v>2012</v>
      </c>
      <c r="C2430" t="s">
        <v>651</v>
      </c>
      <c r="D2430">
        <v>82</v>
      </c>
      <c r="E2430">
        <v>61</v>
      </c>
      <c r="F2430">
        <v>1</v>
      </c>
      <c r="G2430">
        <v>9.35</v>
      </c>
      <c r="H2430">
        <v>4255.7816929999999</v>
      </c>
      <c r="I2430">
        <v>96</v>
      </c>
      <c r="J2430">
        <v>1204</v>
      </c>
      <c r="K2430">
        <v>64.8</v>
      </c>
      <c r="L2430">
        <v>2</v>
      </c>
      <c r="M2430">
        <v>97</v>
      </c>
      <c r="N2430">
        <v>9.39</v>
      </c>
      <c r="O2430">
        <v>97</v>
      </c>
      <c r="P2430">
        <v>0.1</v>
      </c>
      <c r="Q2430">
        <v>28562.293239999999</v>
      </c>
      <c r="R2430">
        <v>4677355</v>
      </c>
      <c r="S2430">
        <v>0.6</v>
      </c>
      <c r="T2430">
        <v>0.5</v>
      </c>
      <c r="U2430">
        <v>0.871</v>
      </c>
      <c r="V2430">
        <v>17.2</v>
      </c>
      <c r="W2430" t="e">
        <f ca="1">Data_Completeness(LifeExpectancyData[[#This Row],[Life expectancy]:[Schooling]])</f>
        <v>#NAME?</v>
      </c>
    </row>
    <row r="2431" spans="1:23" x14ac:dyDescent="0.25">
      <c r="A2431" t="s">
        <v>804</v>
      </c>
      <c r="B2431">
        <v>2011</v>
      </c>
      <c r="C2431" t="s">
        <v>651</v>
      </c>
      <c r="D2431">
        <v>82.1</v>
      </c>
      <c r="E2431">
        <v>63</v>
      </c>
      <c r="F2431">
        <v>1</v>
      </c>
      <c r="G2431">
        <v>9.6199999999999992</v>
      </c>
      <c r="H2431">
        <v>4873.8188</v>
      </c>
      <c r="I2431">
        <v>97</v>
      </c>
      <c r="J2431">
        <v>3802</v>
      </c>
      <c r="K2431">
        <v>64.099999999999994</v>
      </c>
      <c r="L2431">
        <v>2</v>
      </c>
      <c r="M2431">
        <v>97</v>
      </c>
      <c r="N2431">
        <v>9.48</v>
      </c>
      <c r="O2431">
        <v>97</v>
      </c>
      <c r="P2431">
        <v>0.1</v>
      </c>
      <c r="Q2431">
        <v>31834.21816</v>
      </c>
      <c r="R2431">
        <v>46742697</v>
      </c>
      <c r="S2431">
        <v>0.6</v>
      </c>
      <c r="T2431">
        <v>0.5</v>
      </c>
      <c r="U2431">
        <v>0.86699999999999999</v>
      </c>
      <c r="V2431">
        <v>16.899999999999999</v>
      </c>
      <c r="W2431" t="e">
        <f ca="1">Data_Completeness(LifeExpectancyData[[#This Row],[Life expectancy]:[Schooling]])</f>
        <v>#NAME?</v>
      </c>
    </row>
    <row r="2432" spans="1:23" x14ac:dyDescent="0.25">
      <c r="A2432" t="s">
        <v>804</v>
      </c>
      <c r="B2432">
        <v>2010</v>
      </c>
      <c r="C2432" t="s">
        <v>651</v>
      </c>
      <c r="D2432">
        <v>81.900000000000006</v>
      </c>
      <c r="E2432">
        <v>64</v>
      </c>
      <c r="F2432">
        <v>1</v>
      </c>
      <c r="G2432">
        <v>9.7799999999999994</v>
      </c>
      <c r="H2432">
        <v>578.74171720000004</v>
      </c>
      <c r="I2432">
        <v>97</v>
      </c>
      <c r="J2432">
        <v>302</v>
      </c>
      <c r="K2432">
        <v>63.5</v>
      </c>
      <c r="L2432">
        <v>2</v>
      </c>
      <c r="M2432">
        <v>97</v>
      </c>
      <c r="N2432">
        <v>9.56</v>
      </c>
      <c r="O2432">
        <v>97</v>
      </c>
      <c r="P2432">
        <v>0.1</v>
      </c>
      <c r="Q2432">
        <v>3736.2280000000001</v>
      </c>
      <c r="R2432">
        <v>46576897</v>
      </c>
      <c r="S2432">
        <v>0.6</v>
      </c>
      <c r="T2432">
        <v>0.5</v>
      </c>
      <c r="U2432">
        <v>0.86</v>
      </c>
      <c r="V2432">
        <v>16.399999999999999</v>
      </c>
      <c r="W2432" t="e">
        <f ca="1">Data_Completeness(LifeExpectancyData[[#This Row],[Life expectancy]:[Schooling]])</f>
        <v>#NAME?</v>
      </c>
    </row>
    <row r="2433" spans="1:23" x14ac:dyDescent="0.25">
      <c r="A2433" t="s">
        <v>804</v>
      </c>
      <c r="B2433">
        <v>2009</v>
      </c>
      <c r="C2433" t="s">
        <v>651</v>
      </c>
      <c r="D2433">
        <v>81.599999999999994</v>
      </c>
      <c r="E2433">
        <v>66</v>
      </c>
      <c r="F2433">
        <v>2</v>
      </c>
      <c r="G2433">
        <v>9.99</v>
      </c>
      <c r="H2433">
        <v>5047.2540580000004</v>
      </c>
      <c r="I2433">
        <v>96</v>
      </c>
      <c r="J2433">
        <v>41</v>
      </c>
      <c r="K2433">
        <v>62.9</v>
      </c>
      <c r="L2433">
        <v>2</v>
      </c>
      <c r="M2433">
        <v>96</v>
      </c>
      <c r="N2433">
        <v>9.52</v>
      </c>
      <c r="O2433">
        <v>96</v>
      </c>
      <c r="P2433">
        <v>0.1</v>
      </c>
      <c r="Q2433">
        <v>32333.466100000001</v>
      </c>
      <c r="R2433">
        <v>46362946</v>
      </c>
      <c r="S2433">
        <v>0.6</v>
      </c>
      <c r="T2433">
        <v>0.5</v>
      </c>
      <c r="U2433">
        <v>0.85799999999999998</v>
      </c>
      <c r="V2433">
        <v>16.3</v>
      </c>
      <c r="W2433" t="e">
        <f ca="1">Data_Completeness(LifeExpectancyData[[#This Row],[Life expectancy]:[Schooling]])</f>
        <v>#NAME?</v>
      </c>
    </row>
    <row r="2434" spans="1:23" x14ac:dyDescent="0.25">
      <c r="A2434" t="s">
        <v>804</v>
      </c>
      <c r="B2434">
        <v>2008</v>
      </c>
      <c r="C2434" t="s">
        <v>651</v>
      </c>
      <c r="D2434">
        <v>81.3</v>
      </c>
      <c r="E2434">
        <v>7</v>
      </c>
      <c r="F2434">
        <v>2</v>
      </c>
      <c r="G2434">
        <v>10.24</v>
      </c>
      <c r="H2434">
        <v>5596.5352030000004</v>
      </c>
      <c r="I2434">
        <v>97</v>
      </c>
      <c r="J2434">
        <v>297</v>
      </c>
      <c r="K2434">
        <v>62.3</v>
      </c>
      <c r="L2434">
        <v>2</v>
      </c>
      <c r="M2434">
        <v>97</v>
      </c>
      <c r="N2434">
        <v>8.8000000000000007</v>
      </c>
      <c r="O2434">
        <v>97</v>
      </c>
      <c r="P2434">
        <v>0.1</v>
      </c>
      <c r="Q2434">
        <v>35578.736190000003</v>
      </c>
      <c r="R2434">
        <v>4595416</v>
      </c>
      <c r="S2434">
        <v>0.6</v>
      </c>
      <c r="T2434">
        <v>0.5</v>
      </c>
      <c r="U2434">
        <v>0.85399999999999998</v>
      </c>
      <c r="V2434">
        <v>16.100000000000001</v>
      </c>
      <c r="W2434" t="e">
        <f ca="1">Data_Completeness(LifeExpectancyData[[#This Row],[Life expectancy]:[Schooling]])</f>
        <v>#NAME?</v>
      </c>
    </row>
    <row r="2435" spans="1:23" x14ac:dyDescent="0.25">
      <c r="A2435" t="s">
        <v>804</v>
      </c>
      <c r="B2435">
        <v>2007</v>
      </c>
      <c r="C2435" t="s">
        <v>651</v>
      </c>
      <c r="D2435">
        <v>89</v>
      </c>
      <c r="E2435">
        <v>72</v>
      </c>
      <c r="F2435">
        <v>2</v>
      </c>
      <c r="G2435">
        <v>11.05</v>
      </c>
      <c r="H2435">
        <v>510.9327012</v>
      </c>
      <c r="I2435">
        <v>96</v>
      </c>
      <c r="J2435">
        <v>267</v>
      </c>
      <c r="K2435">
        <v>61.7</v>
      </c>
      <c r="L2435">
        <v>2</v>
      </c>
      <c r="M2435">
        <v>96</v>
      </c>
      <c r="N2435">
        <v>8.36</v>
      </c>
      <c r="O2435">
        <v>96</v>
      </c>
      <c r="P2435">
        <v>0.1</v>
      </c>
      <c r="Q2435">
        <v>3279.4140000000002</v>
      </c>
      <c r="R2435">
        <v>4522683</v>
      </c>
      <c r="S2435">
        <v>0.6</v>
      </c>
      <c r="T2435">
        <v>0.5</v>
      </c>
      <c r="U2435">
        <v>0.84899999999999998</v>
      </c>
      <c r="V2435">
        <v>16</v>
      </c>
      <c r="W2435" t="e">
        <f ca="1">Data_Completeness(LifeExpectancyData[[#This Row],[Life expectancy]:[Schooling]])</f>
        <v>#NAME?</v>
      </c>
    </row>
    <row r="2436" spans="1:23" x14ac:dyDescent="0.25">
      <c r="A2436" t="s">
        <v>804</v>
      </c>
      <c r="B2436">
        <v>2006</v>
      </c>
      <c r="C2436" t="s">
        <v>651</v>
      </c>
      <c r="D2436">
        <v>88</v>
      </c>
      <c r="E2436">
        <v>73</v>
      </c>
      <c r="F2436">
        <v>2</v>
      </c>
      <c r="G2436">
        <v>11.86</v>
      </c>
      <c r="H2436">
        <v>4460.3900059999996</v>
      </c>
      <c r="I2436">
        <v>97</v>
      </c>
      <c r="J2436">
        <v>362</v>
      </c>
      <c r="K2436">
        <v>61.1</v>
      </c>
      <c r="L2436">
        <v>2</v>
      </c>
      <c r="M2436">
        <v>98</v>
      </c>
      <c r="N2436">
        <v>8.23</v>
      </c>
      <c r="O2436">
        <v>98</v>
      </c>
      <c r="P2436">
        <v>0.1</v>
      </c>
      <c r="Q2436">
        <v>28482.694800000001</v>
      </c>
      <c r="R2436">
        <v>44397319</v>
      </c>
      <c r="S2436">
        <v>0.6</v>
      </c>
      <c r="T2436">
        <v>0.5</v>
      </c>
      <c r="U2436">
        <v>0.84399999999999997</v>
      </c>
      <c r="V2436">
        <v>15.9</v>
      </c>
      <c r="W2436" t="e">
        <f ca="1">Data_Completeness(LifeExpectancyData[[#This Row],[Life expectancy]:[Schooling]])</f>
        <v>#NAME?</v>
      </c>
    </row>
    <row r="2437" spans="1:23" x14ac:dyDescent="0.25">
      <c r="A2437" t="s">
        <v>804</v>
      </c>
      <c r="B2437">
        <v>2005</v>
      </c>
      <c r="C2437" t="s">
        <v>651</v>
      </c>
      <c r="D2437">
        <v>81</v>
      </c>
      <c r="E2437">
        <v>77</v>
      </c>
      <c r="F2437">
        <v>2</v>
      </c>
      <c r="G2437">
        <v>11.92</v>
      </c>
      <c r="H2437">
        <v>405.44759809999999</v>
      </c>
      <c r="I2437">
        <v>96</v>
      </c>
      <c r="J2437">
        <v>22</v>
      </c>
      <c r="K2437">
        <v>6.5</v>
      </c>
      <c r="L2437">
        <v>2</v>
      </c>
      <c r="M2437">
        <v>96</v>
      </c>
      <c r="N2437">
        <v>8.1199999999999992</v>
      </c>
      <c r="O2437">
        <v>96</v>
      </c>
      <c r="P2437">
        <v>0.1</v>
      </c>
      <c r="Q2437">
        <v>2651.7174500000001</v>
      </c>
      <c r="R2437">
        <v>43653155</v>
      </c>
      <c r="S2437">
        <v>0.6</v>
      </c>
      <c r="T2437">
        <v>0.5</v>
      </c>
      <c r="U2437">
        <v>0.83699999999999997</v>
      </c>
      <c r="V2437">
        <v>15.8</v>
      </c>
      <c r="W2437" t="e">
        <f ca="1">Data_Completeness(LifeExpectancyData[[#This Row],[Life expectancy]:[Schooling]])</f>
        <v>#NAME?</v>
      </c>
    </row>
    <row r="2438" spans="1:23" x14ac:dyDescent="0.25">
      <c r="A2438" t="s">
        <v>804</v>
      </c>
      <c r="B2438">
        <v>2004</v>
      </c>
      <c r="C2438" t="s">
        <v>651</v>
      </c>
      <c r="D2438">
        <v>81</v>
      </c>
      <c r="E2438">
        <v>79</v>
      </c>
      <c r="F2438">
        <v>2</v>
      </c>
      <c r="G2438">
        <v>11.96</v>
      </c>
      <c r="H2438">
        <v>3715.3700950000002</v>
      </c>
      <c r="I2438">
        <v>97</v>
      </c>
      <c r="J2438">
        <v>26</v>
      </c>
      <c r="K2438">
        <v>59.9</v>
      </c>
      <c r="L2438">
        <v>2</v>
      </c>
      <c r="M2438">
        <v>97</v>
      </c>
      <c r="N2438">
        <v>8.5</v>
      </c>
      <c r="O2438">
        <v>97</v>
      </c>
      <c r="P2438">
        <v>0.1</v>
      </c>
      <c r="Q2438">
        <v>24918.645840000001</v>
      </c>
      <c r="R2438">
        <v>42921895</v>
      </c>
      <c r="S2438">
        <v>0.6</v>
      </c>
      <c r="T2438">
        <v>0.5</v>
      </c>
      <c r="U2438">
        <v>0.83299999999999996</v>
      </c>
      <c r="V2438">
        <v>15.6</v>
      </c>
      <c r="W2438" t="e">
        <f ca="1">Data_Completeness(LifeExpectancyData[[#This Row],[Life expectancy]:[Schooling]])</f>
        <v>#NAME?</v>
      </c>
    </row>
    <row r="2439" spans="1:23" x14ac:dyDescent="0.25">
      <c r="A2439" t="s">
        <v>804</v>
      </c>
      <c r="B2439">
        <v>2003</v>
      </c>
      <c r="C2439" t="s">
        <v>651</v>
      </c>
      <c r="D2439">
        <v>79.400000000000006</v>
      </c>
      <c r="E2439">
        <v>83</v>
      </c>
      <c r="F2439">
        <v>2</v>
      </c>
      <c r="G2439">
        <v>12.09</v>
      </c>
      <c r="H2439">
        <v>3205.019918</v>
      </c>
      <c r="I2439">
        <v>81</v>
      </c>
      <c r="J2439">
        <v>256</v>
      </c>
      <c r="K2439">
        <v>59.3</v>
      </c>
      <c r="L2439">
        <v>2</v>
      </c>
      <c r="M2439">
        <v>99</v>
      </c>
      <c r="N2439">
        <v>7.99</v>
      </c>
      <c r="O2439">
        <v>98</v>
      </c>
      <c r="P2439">
        <v>0.1</v>
      </c>
      <c r="Q2439">
        <v>21495.774099999999</v>
      </c>
      <c r="R2439">
        <v>42187645</v>
      </c>
      <c r="S2439">
        <v>0.6</v>
      </c>
      <c r="T2439">
        <v>0.5</v>
      </c>
      <c r="U2439">
        <v>0.83</v>
      </c>
      <c r="V2439">
        <v>15.6</v>
      </c>
      <c r="W2439" t="e">
        <f ca="1">Data_Completeness(LifeExpectancyData[[#This Row],[Life expectancy]:[Schooling]])</f>
        <v>#NAME?</v>
      </c>
    </row>
    <row r="2440" spans="1:23" x14ac:dyDescent="0.25">
      <c r="A2440" t="s">
        <v>804</v>
      </c>
      <c r="B2440">
        <v>2002</v>
      </c>
      <c r="C2440" t="s">
        <v>651</v>
      </c>
      <c r="D2440">
        <v>79.5</v>
      </c>
      <c r="E2440">
        <v>83</v>
      </c>
      <c r="F2440">
        <v>2</v>
      </c>
      <c r="G2440">
        <v>12.26</v>
      </c>
      <c r="H2440">
        <v>228.35430239999999</v>
      </c>
      <c r="I2440">
        <v>82</v>
      </c>
      <c r="J2440">
        <v>67</v>
      </c>
      <c r="K2440">
        <v>58.8</v>
      </c>
      <c r="L2440">
        <v>2</v>
      </c>
      <c r="M2440">
        <v>98</v>
      </c>
      <c r="N2440">
        <v>7.25</v>
      </c>
      <c r="O2440">
        <v>98</v>
      </c>
      <c r="P2440">
        <v>0.1</v>
      </c>
      <c r="Q2440">
        <v>1719.53541</v>
      </c>
      <c r="R2440">
        <v>41431558</v>
      </c>
      <c r="S2440">
        <v>0.6</v>
      </c>
      <c r="T2440">
        <v>0.5</v>
      </c>
      <c r="U2440">
        <v>0.82799999999999996</v>
      </c>
      <c r="V2440">
        <v>15.7</v>
      </c>
      <c r="W2440" t="e">
        <f ca="1">Data_Completeness(LifeExpectancyData[[#This Row],[Life expectancy]:[Schooling]])</f>
        <v>#NAME?</v>
      </c>
    </row>
    <row r="2441" spans="1:23" x14ac:dyDescent="0.25">
      <c r="A2441" t="s">
        <v>804</v>
      </c>
      <c r="B2441">
        <v>2001</v>
      </c>
      <c r="C2441" t="s">
        <v>651</v>
      </c>
      <c r="D2441">
        <v>79.400000000000006</v>
      </c>
      <c r="E2441">
        <v>84</v>
      </c>
      <c r="F2441">
        <v>2</v>
      </c>
      <c r="G2441">
        <v>9.86</v>
      </c>
      <c r="H2441">
        <v>2044.1697610000001</v>
      </c>
      <c r="I2441">
        <v>83</v>
      </c>
      <c r="J2441">
        <v>0</v>
      </c>
      <c r="K2441">
        <v>58.2</v>
      </c>
      <c r="L2441">
        <v>2</v>
      </c>
      <c r="M2441">
        <v>95</v>
      </c>
      <c r="N2441">
        <v>7.24</v>
      </c>
      <c r="O2441">
        <v>96</v>
      </c>
      <c r="P2441">
        <v>0.1</v>
      </c>
      <c r="Q2441">
        <v>15323.6114</v>
      </c>
      <c r="R2441">
        <v>485412</v>
      </c>
      <c r="S2441">
        <v>0.6</v>
      </c>
      <c r="T2441">
        <v>0.5</v>
      </c>
      <c r="U2441">
        <v>0.82499999999999996</v>
      </c>
      <c r="V2441">
        <v>15.7</v>
      </c>
      <c r="W2441" t="e">
        <f ca="1">Data_Completeness(LifeExpectancyData[[#This Row],[Life expectancy]:[Schooling]])</f>
        <v>#NAME?</v>
      </c>
    </row>
    <row r="2442" spans="1:23" x14ac:dyDescent="0.25">
      <c r="A2442" t="s">
        <v>804</v>
      </c>
      <c r="B2442">
        <v>2000</v>
      </c>
      <c r="C2442" t="s">
        <v>651</v>
      </c>
      <c r="D2442">
        <v>79.099999999999994</v>
      </c>
      <c r="E2442">
        <v>86</v>
      </c>
      <c r="F2442">
        <v>2</v>
      </c>
      <c r="G2442">
        <v>11.12</v>
      </c>
      <c r="H2442">
        <v>1934.398154</v>
      </c>
      <c r="I2442">
        <v>77</v>
      </c>
      <c r="J2442">
        <v>152</v>
      </c>
      <c r="K2442">
        <v>57.6</v>
      </c>
      <c r="L2442">
        <v>2</v>
      </c>
      <c r="M2442">
        <v>95</v>
      </c>
      <c r="N2442">
        <v>7.21</v>
      </c>
      <c r="O2442">
        <v>95</v>
      </c>
      <c r="P2442">
        <v>0.1</v>
      </c>
      <c r="Q2442">
        <v>14676.769</v>
      </c>
      <c r="R2442">
        <v>4567864</v>
      </c>
      <c r="S2442">
        <v>0.6</v>
      </c>
      <c r="T2442">
        <v>0.5</v>
      </c>
      <c r="U2442">
        <v>0.82</v>
      </c>
      <c r="V2442">
        <v>15.7</v>
      </c>
      <c r="W2442" t="e">
        <f ca="1">Data_Completeness(LifeExpectancyData[[#This Row],[Life expectancy]:[Schooling]])</f>
        <v>#NAME?</v>
      </c>
    </row>
    <row r="2443" spans="1:23" x14ac:dyDescent="0.25">
      <c r="A2443" t="s">
        <v>805</v>
      </c>
      <c r="B2443">
        <v>2015</v>
      </c>
      <c r="C2443" t="s">
        <v>643</v>
      </c>
      <c r="D2443">
        <v>74.900000000000006</v>
      </c>
      <c r="E2443">
        <v>138</v>
      </c>
      <c r="F2443">
        <v>3</v>
      </c>
      <c r="H2443">
        <v>0</v>
      </c>
      <c r="I2443">
        <v>99</v>
      </c>
      <c r="J2443">
        <v>1568</v>
      </c>
      <c r="K2443">
        <v>23.4</v>
      </c>
      <c r="L2443">
        <v>3</v>
      </c>
      <c r="M2443">
        <v>99</v>
      </c>
      <c r="O2443">
        <v>99</v>
      </c>
      <c r="P2443">
        <v>0.1</v>
      </c>
      <c r="Q2443">
        <v>3844.8912300000002</v>
      </c>
      <c r="R2443">
        <v>2966</v>
      </c>
      <c r="S2443">
        <v>15.1</v>
      </c>
      <c r="T2443">
        <v>15</v>
      </c>
      <c r="U2443">
        <v>0.76400000000000001</v>
      </c>
      <c r="V2443">
        <v>14</v>
      </c>
      <c r="W2443" t="e">
        <f ca="1">Data_Completeness(LifeExpectancyData[[#This Row],[Life expectancy]:[Schooling]])</f>
        <v>#NAME?</v>
      </c>
    </row>
    <row r="2444" spans="1:23" x14ac:dyDescent="0.25">
      <c r="A2444" t="s">
        <v>805</v>
      </c>
      <c r="B2444">
        <v>2014</v>
      </c>
      <c r="C2444" t="s">
        <v>643</v>
      </c>
      <c r="D2444">
        <v>74.7</v>
      </c>
      <c r="E2444">
        <v>141</v>
      </c>
      <c r="F2444">
        <v>3</v>
      </c>
      <c r="G2444">
        <v>2.37</v>
      </c>
      <c r="H2444">
        <v>42.730828299999999</v>
      </c>
      <c r="I2444">
        <v>99</v>
      </c>
      <c r="J2444">
        <v>1686</v>
      </c>
      <c r="K2444">
        <v>22.7</v>
      </c>
      <c r="L2444">
        <v>3</v>
      </c>
      <c r="M2444">
        <v>99</v>
      </c>
      <c r="N2444">
        <v>3.5</v>
      </c>
      <c r="O2444">
        <v>99</v>
      </c>
      <c r="P2444">
        <v>0.1</v>
      </c>
      <c r="Q2444">
        <v>382.54993999999999</v>
      </c>
      <c r="R2444">
        <v>2771</v>
      </c>
      <c r="S2444">
        <v>15.2</v>
      </c>
      <c r="T2444">
        <v>15</v>
      </c>
      <c r="U2444">
        <v>0.76</v>
      </c>
      <c r="V2444">
        <v>14</v>
      </c>
      <c r="W2444" t="e">
        <f ca="1">Data_Completeness(LifeExpectancyData[[#This Row],[Life expectancy]:[Schooling]])</f>
        <v>#NAME?</v>
      </c>
    </row>
    <row r="2445" spans="1:23" x14ac:dyDescent="0.25">
      <c r="A2445" t="s">
        <v>805</v>
      </c>
      <c r="B2445">
        <v>2013</v>
      </c>
      <c r="C2445" t="s">
        <v>643</v>
      </c>
      <c r="D2445">
        <v>74.599999999999994</v>
      </c>
      <c r="E2445">
        <v>142</v>
      </c>
      <c r="F2445">
        <v>3</v>
      </c>
      <c r="G2445">
        <v>2.56</v>
      </c>
      <c r="H2445">
        <v>41.620535879999998</v>
      </c>
      <c r="I2445">
        <v>99</v>
      </c>
      <c r="J2445">
        <v>2107</v>
      </c>
      <c r="K2445">
        <v>21.9</v>
      </c>
      <c r="L2445">
        <v>3</v>
      </c>
      <c r="M2445">
        <v>99</v>
      </c>
      <c r="N2445">
        <v>3.68</v>
      </c>
      <c r="O2445">
        <v>99</v>
      </c>
      <c r="P2445">
        <v>0.1</v>
      </c>
      <c r="Q2445">
        <v>361.28937400000001</v>
      </c>
      <c r="R2445">
        <v>2585</v>
      </c>
      <c r="S2445">
        <v>15.2</v>
      </c>
      <c r="T2445">
        <v>15.1</v>
      </c>
      <c r="U2445">
        <v>0.75700000000000001</v>
      </c>
      <c r="V2445">
        <v>13.8</v>
      </c>
      <c r="W2445" t="e">
        <f ca="1">Data_Completeness(LifeExpectancyData[[#This Row],[Life expectancy]:[Schooling]])</f>
        <v>#NAME?</v>
      </c>
    </row>
    <row r="2446" spans="1:23" x14ac:dyDescent="0.25">
      <c r="A2446" t="s">
        <v>805</v>
      </c>
      <c r="B2446">
        <v>2012</v>
      </c>
      <c r="C2446" t="s">
        <v>643</v>
      </c>
      <c r="D2446">
        <v>74.5</v>
      </c>
      <c r="E2446">
        <v>143</v>
      </c>
      <c r="F2446">
        <v>3</v>
      </c>
      <c r="G2446">
        <v>2.8</v>
      </c>
      <c r="H2446">
        <v>20.768773110000001</v>
      </c>
      <c r="I2446">
        <v>99</v>
      </c>
      <c r="J2446">
        <v>51</v>
      </c>
      <c r="K2446">
        <v>21.2</v>
      </c>
      <c r="L2446">
        <v>4</v>
      </c>
      <c r="M2446">
        <v>99</v>
      </c>
      <c r="N2446">
        <v>3.21</v>
      </c>
      <c r="O2446">
        <v>99</v>
      </c>
      <c r="P2446">
        <v>0.1</v>
      </c>
      <c r="Q2446">
        <v>335.52137499999998</v>
      </c>
      <c r="R2446">
        <v>2425</v>
      </c>
      <c r="S2446">
        <v>15.3</v>
      </c>
      <c r="T2446">
        <v>15.2</v>
      </c>
      <c r="U2446">
        <v>0.752</v>
      </c>
      <c r="V2446">
        <v>13.7</v>
      </c>
      <c r="W2446" t="e">
        <f ca="1">Data_Completeness(LifeExpectancyData[[#This Row],[Life expectancy]:[Schooling]])</f>
        <v>#NAME?</v>
      </c>
    </row>
    <row r="2447" spans="1:23" x14ac:dyDescent="0.25">
      <c r="A2447" t="s">
        <v>805</v>
      </c>
      <c r="B2447">
        <v>2011</v>
      </c>
      <c r="C2447" t="s">
        <v>643</v>
      </c>
      <c r="D2447">
        <v>74.5</v>
      </c>
      <c r="E2447">
        <v>141</v>
      </c>
      <c r="F2447">
        <v>3</v>
      </c>
      <c r="G2447">
        <v>3.03</v>
      </c>
      <c r="H2447">
        <v>20.833023669999999</v>
      </c>
      <c r="I2447">
        <v>99</v>
      </c>
      <c r="J2447">
        <v>60</v>
      </c>
      <c r="K2447">
        <v>2.5</v>
      </c>
      <c r="L2447">
        <v>4</v>
      </c>
      <c r="M2447">
        <v>99</v>
      </c>
      <c r="N2447">
        <v>3.28</v>
      </c>
      <c r="O2447">
        <v>99</v>
      </c>
      <c r="P2447">
        <v>0.1</v>
      </c>
      <c r="Q2447">
        <v>322.992615</v>
      </c>
      <c r="R2447">
        <v>2271</v>
      </c>
      <c r="S2447">
        <v>15.3</v>
      </c>
      <c r="T2447">
        <v>15.3</v>
      </c>
      <c r="U2447">
        <v>0.746</v>
      </c>
      <c r="V2447">
        <v>13.6</v>
      </c>
      <c r="W2447" t="e">
        <f ca="1">Data_Completeness(LifeExpectancyData[[#This Row],[Life expectancy]:[Schooling]])</f>
        <v>#NAME?</v>
      </c>
    </row>
    <row r="2448" spans="1:23" x14ac:dyDescent="0.25">
      <c r="A2448" t="s">
        <v>805</v>
      </c>
      <c r="B2448">
        <v>2010</v>
      </c>
      <c r="C2448" t="s">
        <v>643</v>
      </c>
      <c r="D2448">
        <v>74.5</v>
      </c>
      <c r="E2448">
        <v>138</v>
      </c>
      <c r="F2448">
        <v>3</v>
      </c>
      <c r="G2448">
        <v>2.31</v>
      </c>
      <c r="H2448">
        <v>191.72675889999999</v>
      </c>
      <c r="I2448">
        <v>99</v>
      </c>
      <c r="J2448">
        <v>79</v>
      </c>
      <c r="K2448">
        <v>19.8</v>
      </c>
      <c r="L2448">
        <v>4</v>
      </c>
      <c r="M2448">
        <v>99</v>
      </c>
      <c r="N2448">
        <v>3.43</v>
      </c>
      <c r="O2448">
        <v>99</v>
      </c>
      <c r="P2448">
        <v>0.1</v>
      </c>
      <c r="Q2448">
        <v>2819.5111609999999</v>
      </c>
      <c r="R2448">
        <v>2119</v>
      </c>
      <c r="S2448">
        <v>15.3</v>
      </c>
      <c r="T2448">
        <v>15.3</v>
      </c>
      <c r="U2448">
        <v>0.73899999999999999</v>
      </c>
      <c r="V2448">
        <v>13.5</v>
      </c>
      <c r="W2448" t="e">
        <f ca="1">Data_Completeness(LifeExpectancyData[[#This Row],[Life expectancy]:[Schooling]])</f>
        <v>#NAME?</v>
      </c>
    </row>
    <row r="2449" spans="1:23" x14ac:dyDescent="0.25">
      <c r="A2449" t="s">
        <v>805</v>
      </c>
      <c r="B2449">
        <v>2009</v>
      </c>
      <c r="C2449" t="s">
        <v>643</v>
      </c>
      <c r="D2449">
        <v>71.8</v>
      </c>
      <c r="E2449">
        <v>183</v>
      </c>
      <c r="F2449">
        <v>4</v>
      </c>
      <c r="G2449">
        <v>2.0499999999999998</v>
      </c>
      <c r="H2449">
        <v>13.39092189</v>
      </c>
      <c r="I2449">
        <v>97</v>
      </c>
      <c r="J2449">
        <v>21</v>
      </c>
      <c r="K2449">
        <v>19.2</v>
      </c>
      <c r="L2449">
        <v>4</v>
      </c>
      <c r="M2449">
        <v>97</v>
      </c>
      <c r="N2449">
        <v>3.37</v>
      </c>
      <c r="O2449">
        <v>97</v>
      </c>
      <c r="P2449">
        <v>0.1</v>
      </c>
      <c r="Q2449">
        <v>216.68158399999999</v>
      </c>
      <c r="R2449">
        <v>19968</v>
      </c>
      <c r="S2449">
        <v>15.3</v>
      </c>
      <c r="T2449">
        <v>15.4</v>
      </c>
      <c r="U2449">
        <v>0.73499999999999999</v>
      </c>
      <c r="V2449">
        <v>13.4</v>
      </c>
      <c r="W2449" t="e">
        <f ca="1">Data_Completeness(LifeExpectancyData[[#This Row],[Life expectancy]:[Schooling]])</f>
        <v>#NAME?</v>
      </c>
    </row>
    <row r="2450" spans="1:23" x14ac:dyDescent="0.25">
      <c r="A2450" t="s">
        <v>805</v>
      </c>
      <c r="B2450">
        <v>2008</v>
      </c>
      <c r="C2450" t="s">
        <v>643</v>
      </c>
      <c r="D2450">
        <v>72.3</v>
      </c>
      <c r="E2450">
        <v>172</v>
      </c>
      <c r="F2450">
        <v>4</v>
      </c>
      <c r="G2450">
        <v>2.1</v>
      </c>
      <c r="H2450">
        <v>17.814243439999998</v>
      </c>
      <c r="I2450">
        <v>98</v>
      </c>
      <c r="J2450">
        <v>33</v>
      </c>
      <c r="K2450">
        <v>18.5</v>
      </c>
      <c r="L2450">
        <v>4</v>
      </c>
      <c r="M2450">
        <v>98</v>
      </c>
      <c r="N2450">
        <v>3.44</v>
      </c>
      <c r="O2450">
        <v>98</v>
      </c>
      <c r="P2450">
        <v>0.1</v>
      </c>
      <c r="Q2450">
        <v>254.489192</v>
      </c>
      <c r="R2450">
        <v>19817</v>
      </c>
      <c r="S2450">
        <v>15.4</v>
      </c>
      <c r="T2450">
        <v>15.4</v>
      </c>
      <c r="U2450">
        <v>0.73099999999999998</v>
      </c>
      <c r="V2450">
        <v>13.3</v>
      </c>
      <c r="W2450" t="e">
        <f ca="1">Data_Completeness(LifeExpectancyData[[#This Row],[Life expectancy]:[Schooling]])</f>
        <v>#NAME?</v>
      </c>
    </row>
    <row r="2451" spans="1:23" x14ac:dyDescent="0.25">
      <c r="A2451" t="s">
        <v>805</v>
      </c>
      <c r="B2451">
        <v>2007</v>
      </c>
      <c r="C2451" t="s">
        <v>643</v>
      </c>
      <c r="D2451">
        <v>73.7</v>
      </c>
      <c r="E2451">
        <v>146</v>
      </c>
      <c r="F2451">
        <v>4</v>
      </c>
      <c r="G2451">
        <v>2.29</v>
      </c>
      <c r="H2451">
        <v>127.6377505</v>
      </c>
      <c r="I2451">
        <v>98</v>
      </c>
      <c r="J2451">
        <v>44</v>
      </c>
      <c r="K2451">
        <v>17.899999999999999</v>
      </c>
      <c r="L2451">
        <v>5</v>
      </c>
      <c r="M2451">
        <v>98</v>
      </c>
      <c r="N2451">
        <v>3.76</v>
      </c>
      <c r="O2451">
        <v>98</v>
      </c>
      <c r="P2451">
        <v>0.1</v>
      </c>
      <c r="Q2451">
        <v>1644.816372</v>
      </c>
      <c r="R2451">
        <v>19668</v>
      </c>
      <c r="S2451">
        <v>15.4</v>
      </c>
      <c r="T2451">
        <v>15.5</v>
      </c>
      <c r="U2451">
        <v>0.72499999999999998</v>
      </c>
      <c r="V2451">
        <v>13.2</v>
      </c>
      <c r="W2451" t="e">
        <f ca="1">Data_Completeness(LifeExpectancyData[[#This Row],[Life expectancy]:[Schooling]])</f>
        <v>#NAME?</v>
      </c>
    </row>
    <row r="2452" spans="1:23" x14ac:dyDescent="0.25">
      <c r="A2452" t="s">
        <v>805</v>
      </c>
      <c r="B2452">
        <v>2006</v>
      </c>
      <c r="C2452" t="s">
        <v>643</v>
      </c>
      <c r="D2452">
        <v>73.8</v>
      </c>
      <c r="E2452">
        <v>145</v>
      </c>
      <c r="F2452">
        <v>4</v>
      </c>
      <c r="G2452">
        <v>1.96</v>
      </c>
      <c r="H2452">
        <v>120.24717130000001</v>
      </c>
      <c r="I2452">
        <v>98</v>
      </c>
      <c r="J2452">
        <v>0</v>
      </c>
      <c r="K2452">
        <v>17.2</v>
      </c>
      <c r="L2452">
        <v>5</v>
      </c>
      <c r="M2452">
        <v>98</v>
      </c>
      <c r="N2452">
        <v>4.5999999999999996</v>
      </c>
      <c r="O2452">
        <v>98</v>
      </c>
      <c r="P2452">
        <v>0.1</v>
      </c>
      <c r="Q2452">
        <v>1448.7610999999999</v>
      </c>
      <c r="R2452">
        <v>1952</v>
      </c>
      <c r="S2452">
        <v>15.4</v>
      </c>
      <c r="T2452">
        <v>15.5</v>
      </c>
      <c r="U2452">
        <v>0.71799999999999997</v>
      </c>
      <c r="V2452">
        <v>13.1</v>
      </c>
      <c r="W2452" t="e">
        <f ca="1">Data_Completeness(LifeExpectancyData[[#This Row],[Life expectancy]:[Schooling]])</f>
        <v>#NAME?</v>
      </c>
    </row>
    <row r="2453" spans="1:23" x14ac:dyDescent="0.25">
      <c r="A2453" t="s">
        <v>805</v>
      </c>
      <c r="B2453">
        <v>2005</v>
      </c>
      <c r="C2453" t="s">
        <v>643</v>
      </c>
      <c r="D2453">
        <v>74.2</v>
      </c>
      <c r="E2453">
        <v>138</v>
      </c>
      <c r="F2453">
        <v>4</v>
      </c>
      <c r="G2453">
        <v>1.97</v>
      </c>
      <c r="H2453">
        <v>97.766370620000004</v>
      </c>
      <c r="I2453">
        <v>99</v>
      </c>
      <c r="J2453">
        <v>3</v>
      </c>
      <c r="K2453">
        <v>16.600000000000001</v>
      </c>
      <c r="L2453">
        <v>5</v>
      </c>
      <c r="M2453">
        <v>99</v>
      </c>
      <c r="N2453">
        <v>4.5999999999999996</v>
      </c>
      <c r="O2453">
        <v>99</v>
      </c>
      <c r="P2453">
        <v>0.1</v>
      </c>
      <c r="Q2453">
        <v>1259.87591</v>
      </c>
      <c r="R2453">
        <v>19373</v>
      </c>
      <c r="S2453">
        <v>15.4</v>
      </c>
      <c r="T2453">
        <v>15.5</v>
      </c>
      <c r="U2453">
        <v>0.71199999999999997</v>
      </c>
      <c r="V2453">
        <v>12.9</v>
      </c>
      <c r="W2453" t="e">
        <f ca="1">Data_Completeness(LifeExpectancyData[[#This Row],[Life expectancy]:[Schooling]])</f>
        <v>#NAME?</v>
      </c>
    </row>
    <row r="2454" spans="1:23" x14ac:dyDescent="0.25">
      <c r="A2454" t="s">
        <v>805</v>
      </c>
      <c r="B2454">
        <v>2004</v>
      </c>
      <c r="C2454" t="s">
        <v>643</v>
      </c>
      <c r="D2454">
        <v>69.099999999999994</v>
      </c>
      <c r="E2454">
        <v>197</v>
      </c>
      <c r="F2454">
        <v>6</v>
      </c>
      <c r="G2454">
        <v>1.56</v>
      </c>
      <c r="H2454">
        <v>15.35342268</v>
      </c>
      <c r="I2454">
        <v>62</v>
      </c>
      <c r="J2454">
        <v>35</v>
      </c>
      <c r="K2454">
        <v>16.100000000000001</v>
      </c>
      <c r="L2454">
        <v>10</v>
      </c>
      <c r="M2454">
        <v>97</v>
      </c>
      <c r="N2454">
        <v>4.28</v>
      </c>
      <c r="O2454">
        <v>97</v>
      </c>
      <c r="P2454">
        <v>0.1</v>
      </c>
      <c r="Q2454">
        <v>174.66919999999999</v>
      </c>
      <c r="R2454">
        <v>19228</v>
      </c>
      <c r="S2454">
        <v>15.4</v>
      </c>
      <c r="T2454">
        <v>15.5</v>
      </c>
      <c r="U2454">
        <v>0.70499999999999996</v>
      </c>
      <c r="V2454">
        <v>12.8</v>
      </c>
      <c r="W2454" t="e">
        <f ca="1">Data_Completeness(LifeExpectancyData[[#This Row],[Life expectancy]:[Schooling]])</f>
        <v>#NAME?</v>
      </c>
    </row>
    <row r="2455" spans="1:23" x14ac:dyDescent="0.25">
      <c r="A2455" t="s">
        <v>805</v>
      </c>
      <c r="B2455">
        <v>2003</v>
      </c>
      <c r="C2455" t="s">
        <v>643</v>
      </c>
      <c r="D2455">
        <v>73.900000000000006</v>
      </c>
      <c r="E2455">
        <v>146</v>
      </c>
      <c r="F2455">
        <v>5</v>
      </c>
      <c r="G2455">
        <v>1.69</v>
      </c>
      <c r="H2455">
        <v>72.428089400000005</v>
      </c>
      <c r="I2455">
        <v>32</v>
      </c>
      <c r="J2455">
        <v>65</v>
      </c>
      <c r="K2455">
        <v>15.6</v>
      </c>
      <c r="L2455">
        <v>5</v>
      </c>
      <c r="M2455">
        <v>98</v>
      </c>
      <c r="N2455">
        <v>3.95</v>
      </c>
      <c r="O2455">
        <v>99</v>
      </c>
      <c r="P2455">
        <v>0.1</v>
      </c>
      <c r="Q2455">
        <v>989.45477319999998</v>
      </c>
      <c r="R2455">
        <v>1983</v>
      </c>
      <c r="S2455">
        <v>15.4</v>
      </c>
      <c r="T2455">
        <v>15.5</v>
      </c>
      <c r="U2455">
        <v>0.69699999999999995</v>
      </c>
      <c r="V2455">
        <v>12.7</v>
      </c>
      <c r="W2455" t="e">
        <f ca="1">Data_Completeness(LifeExpectancyData[[#This Row],[Life expectancy]:[Schooling]])</f>
        <v>#NAME?</v>
      </c>
    </row>
    <row r="2456" spans="1:23" x14ac:dyDescent="0.25">
      <c r="A2456" t="s">
        <v>805</v>
      </c>
      <c r="B2456">
        <v>2002</v>
      </c>
      <c r="C2456" t="s">
        <v>643</v>
      </c>
      <c r="D2456">
        <v>73.7</v>
      </c>
      <c r="E2456">
        <v>149</v>
      </c>
      <c r="F2456">
        <v>5</v>
      </c>
      <c r="G2456">
        <v>1.62</v>
      </c>
      <c r="H2456">
        <v>59.635956739999997</v>
      </c>
      <c r="J2456">
        <v>139</v>
      </c>
      <c r="K2456">
        <v>15.1</v>
      </c>
      <c r="L2456">
        <v>5</v>
      </c>
      <c r="M2456">
        <v>98</v>
      </c>
      <c r="N2456">
        <v>3.89</v>
      </c>
      <c r="O2456">
        <v>98</v>
      </c>
      <c r="P2456">
        <v>0.1</v>
      </c>
      <c r="Q2456">
        <v>873.14724360000002</v>
      </c>
      <c r="R2456">
        <v>18939</v>
      </c>
      <c r="S2456">
        <v>15.4</v>
      </c>
      <c r="T2456">
        <v>15.6</v>
      </c>
      <c r="U2456">
        <v>0.69899999999999995</v>
      </c>
      <c r="V2456">
        <v>12.6</v>
      </c>
      <c r="W2456" t="e">
        <f ca="1">Data_Completeness(LifeExpectancyData[[#This Row],[Life expectancy]:[Schooling]])</f>
        <v>#NAME?</v>
      </c>
    </row>
    <row r="2457" spans="1:23" x14ac:dyDescent="0.25">
      <c r="A2457" t="s">
        <v>805</v>
      </c>
      <c r="B2457">
        <v>2001</v>
      </c>
      <c r="C2457" t="s">
        <v>643</v>
      </c>
      <c r="D2457">
        <v>72.7</v>
      </c>
      <c r="E2457">
        <v>16</v>
      </c>
      <c r="F2457">
        <v>5</v>
      </c>
      <c r="G2457">
        <v>1.68</v>
      </c>
      <c r="H2457">
        <v>53.612786370000002</v>
      </c>
      <c r="J2457">
        <v>309</v>
      </c>
      <c r="K2457">
        <v>14.6</v>
      </c>
      <c r="L2457">
        <v>6</v>
      </c>
      <c r="M2457">
        <v>98</v>
      </c>
      <c r="N2457">
        <v>3.81</v>
      </c>
      <c r="O2457">
        <v>98</v>
      </c>
      <c r="P2457">
        <v>0.1</v>
      </c>
      <c r="Q2457">
        <v>837.69978700000001</v>
      </c>
      <c r="R2457">
        <v>18797</v>
      </c>
      <c r="S2457">
        <v>15.4</v>
      </c>
      <c r="T2457">
        <v>15.6</v>
      </c>
      <c r="U2457">
        <v>0.68600000000000005</v>
      </c>
      <c r="V2457">
        <v>12.5</v>
      </c>
      <c r="W2457" t="e">
        <f ca="1">Data_Completeness(LifeExpectancyData[[#This Row],[Life expectancy]:[Schooling]])</f>
        <v>#NAME?</v>
      </c>
    </row>
    <row r="2458" spans="1:23" x14ac:dyDescent="0.25">
      <c r="A2458" t="s">
        <v>805</v>
      </c>
      <c r="B2458">
        <v>2000</v>
      </c>
      <c r="C2458" t="s">
        <v>643</v>
      </c>
      <c r="D2458">
        <v>71.5</v>
      </c>
      <c r="E2458">
        <v>175</v>
      </c>
      <c r="F2458">
        <v>5</v>
      </c>
      <c r="G2458">
        <v>1.45</v>
      </c>
      <c r="H2458">
        <v>60.490981499999997</v>
      </c>
      <c r="J2458">
        <v>16527</v>
      </c>
      <c r="K2458">
        <v>14.1</v>
      </c>
      <c r="L2458">
        <v>6</v>
      </c>
      <c r="M2458">
        <v>99</v>
      </c>
      <c r="N2458">
        <v>3.77</v>
      </c>
      <c r="O2458">
        <v>99</v>
      </c>
      <c r="P2458">
        <v>0.1</v>
      </c>
      <c r="Q2458">
        <v>875.41217800000004</v>
      </c>
      <c r="R2458">
        <v>18655</v>
      </c>
      <c r="S2458">
        <v>15.3</v>
      </c>
      <c r="T2458">
        <v>15.5</v>
      </c>
      <c r="U2458">
        <v>0.67700000000000005</v>
      </c>
      <c r="V2458">
        <v>12.4</v>
      </c>
      <c r="W2458" t="e">
        <f ca="1">Data_Completeness(LifeExpectancyData[[#This Row],[Life expectancy]:[Schooling]])</f>
        <v>#NAME?</v>
      </c>
    </row>
    <row r="2459" spans="1:23" x14ac:dyDescent="0.25">
      <c r="A2459" t="s">
        <v>806</v>
      </c>
      <c r="B2459">
        <v>2015</v>
      </c>
      <c r="C2459" t="s">
        <v>643</v>
      </c>
      <c r="D2459">
        <v>64.099999999999994</v>
      </c>
      <c r="E2459">
        <v>225</v>
      </c>
      <c r="F2459">
        <v>58</v>
      </c>
      <c r="H2459">
        <v>0</v>
      </c>
      <c r="I2459">
        <v>93</v>
      </c>
      <c r="J2459">
        <v>3585</v>
      </c>
      <c r="L2459">
        <v>85</v>
      </c>
      <c r="M2459">
        <v>93</v>
      </c>
      <c r="O2459">
        <v>93</v>
      </c>
      <c r="P2459">
        <v>0.3</v>
      </c>
      <c r="Q2459">
        <v>2513.8846610000001</v>
      </c>
      <c r="R2459">
        <v>3864783</v>
      </c>
      <c r="U2459">
        <v>0.48799999999999999</v>
      </c>
      <c r="V2459">
        <v>7.2</v>
      </c>
      <c r="W2459" t="e">
        <f ca="1">Data_Completeness(LifeExpectancyData[[#This Row],[Life expectancy]:[Schooling]])</f>
        <v>#NAME?</v>
      </c>
    </row>
    <row r="2460" spans="1:23" x14ac:dyDescent="0.25">
      <c r="A2460" t="s">
        <v>806</v>
      </c>
      <c r="B2460">
        <v>2014</v>
      </c>
      <c r="C2460" t="s">
        <v>643</v>
      </c>
      <c r="D2460">
        <v>63.8</v>
      </c>
      <c r="E2460">
        <v>229</v>
      </c>
      <c r="F2460">
        <v>59</v>
      </c>
      <c r="G2460">
        <v>0.01</v>
      </c>
      <c r="H2460">
        <v>253.60865079999999</v>
      </c>
      <c r="I2460">
        <v>94</v>
      </c>
      <c r="J2460">
        <v>676</v>
      </c>
      <c r="L2460">
        <v>86</v>
      </c>
      <c r="M2460">
        <v>94</v>
      </c>
      <c r="N2460">
        <v>8.43</v>
      </c>
      <c r="O2460">
        <v>94</v>
      </c>
      <c r="P2460">
        <v>0.3</v>
      </c>
      <c r="Q2460">
        <v>2176.8982900000001</v>
      </c>
      <c r="R2460">
        <v>37737913</v>
      </c>
      <c r="U2460">
        <v>0.48499999999999999</v>
      </c>
      <c r="V2460">
        <v>7.2</v>
      </c>
      <c r="W2460" t="e">
        <f ca="1">Data_Completeness(LifeExpectancyData[[#This Row],[Life expectancy]:[Schooling]])</f>
        <v>#NAME?</v>
      </c>
    </row>
    <row r="2461" spans="1:23" x14ac:dyDescent="0.25">
      <c r="A2461" t="s">
        <v>806</v>
      </c>
      <c r="B2461">
        <v>2013</v>
      </c>
      <c r="C2461" t="s">
        <v>643</v>
      </c>
      <c r="D2461">
        <v>63.5</v>
      </c>
      <c r="E2461">
        <v>232</v>
      </c>
      <c r="F2461">
        <v>60</v>
      </c>
      <c r="G2461">
        <v>0.01</v>
      </c>
      <c r="H2461">
        <v>227.83532080000001</v>
      </c>
      <c r="I2461">
        <v>93</v>
      </c>
      <c r="J2461">
        <v>2813</v>
      </c>
      <c r="L2461">
        <v>88</v>
      </c>
      <c r="M2461">
        <v>93</v>
      </c>
      <c r="N2461">
        <v>8.42</v>
      </c>
      <c r="O2461">
        <v>93</v>
      </c>
      <c r="P2461">
        <v>0.3</v>
      </c>
      <c r="Q2461">
        <v>1955.6679899999999</v>
      </c>
      <c r="R2461">
        <v>36849918</v>
      </c>
      <c r="U2461">
        <v>0.47799999999999998</v>
      </c>
      <c r="V2461">
        <v>7</v>
      </c>
      <c r="W2461" t="e">
        <f ca="1">Data_Completeness(LifeExpectancyData[[#This Row],[Life expectancy]:[Schooling]])</f>
        <v>#NAME?</v>
      </c>
    </row>
    <row r="2462" spans="1:23" x14ac:dyDescent="0.25">
      <c r="A2462" t="s">
        <v>806</v>
      </c>
      <c r="B2462">
        <v>2012</v>
      </c>
      <c r="C2462" t="s">
        <v>643</v>
      </c>
      <c r="D2462">
        <v>63.2</v>
      </c>
      <c r="E2462">
        <v>235</v>
      </c>
      <c r="F2462">
        <v>61</v>
      </c>
      <c r="G2462">
        <v>0.01</v>
      </c>
      <c r="H2462">
        <v>220.52219199999999</v>
      </c>
      <c r="I2462">
        <v>92</v>
      </c>
      <c r="J2462">
        <v>8523</v>
      </c>
      <c r="L2462">
        <v>89</v>
      </c>
      <c r="M2462">
        <v>92</v>
      </c>
      <c r="N2462">
        <v>8.1999999999999993</v>
      </c>
      <c r="O2462">
        <v>92</v>
      </c>
      <c r="P2462">
        <v>0.3</v>
      </c>
      <c r="Q2462">
        <v>1892.894352</v>
      </c>
      <c r="R2462">
        <v>3599192</v>
      </c>
      <c r="U2462">
        <v>0.46800000000000003</v>
      </c>
      <c r="V2462">
        <v>6.8</v>
      </c>
      <c r="W2462" t="e">
        <f ca="1">Data_Completeness(LifeExpectancyData[[#This Row],[Life expectancy]:[Schooling]])</f>
        <v>#NAME?</v>
      </c>
    </row>
    <row r="2463" spans="1:23" x14ac:dyDescent="0.25">
      <c r="A2463" t="s">
        <v>806</v>
      </c>
      <c r="B2463">
        <v>2011</v>
      </c>
      <c r="C2463" t="s">
        <v>643</v>
      </c>
      <c r="D2463">
        <v>62.7</v>
      </c>
      <c r="E2463">
        <v>241</v>
      </c>
      <c r="F2463">
        <v>61</v>
      </c>
      <c r="G2463">
        <v>2.12</v>
      </c>
      <c r="H2463">
        <v>196.6892153</v>
      </c>
      <c r="I2463">
        <v>93</v>
      </c>
      <c r="J2463">
        <v>5616</v>
      </c>
      <c r="L2463">
        <v>91</v>
      </c>
      <c r="M2463">
        <v>93</v>
      </c>
      <c r="N2463">
        <v>8.3000000000000007</v>
      </c>
      <c r="O2463">
        <v>93</v>
      </c>
      <c r="P2463">
        <v>0.3</v>
      </c>
      <c r="Q2463">
        <v>1666.857757</v>
      </c>
      <c r="R2463">
        <v>35167314</v>
      </c>
      <c r="U2463">
        <v>0.46300000000000002</v>
      </c>
      <c r="V2463">
        <v>7</v>
      </c>
      <c r="W2463" t="e">
        <f ca="1">Data_Completeness(LifeExpectancyData[[#This Row],[Life expectancy]:[Schooling]])</f>
        <v>#NAME?</v>
      </c>
    </row>
    <row r="2464" spans="1:23" x14ac:dyDescent="0.25">
      <c r="A2464" t="s">
        <v>806</v>
      </c>
      <c r="B2464">
        <v>2010</v>
      </c>
      <c r="C2464" t="s">
        <v>643</v>
      </c>
      <c r="D2464">
        <v>62.5</v>
      </c>
      <c r="E2464">
        <v>243</v>
      </c>
      <c r="F2464">
        <v>62</v>
      </c>
      <c r="G2464">
        <v>1.77</v>
      </c>
      <c r="H2464">
        <v>172.00978839999999</v>
      </c>
      <c r="I2464">
        <v>75</v>
      </c>
      <c r="J2464">
        <v>680</v>
      </c>
      <c r="L2464">
        <v>92</v>
      </c>
      <c r="M2464">
        <v>9</v>
      </c>
      <c r="N2464">
        <v>7.97</v>
      </c>
      <c r="O2464">
        <v>9</v>
      </c>
      <c r="P2464">
        <v>0.3</v>
      </c>
      <c r="Q2464">
        <v>1476.4788699999999</v>
      </c>
      <c r="R2464">
        <v>34385963</v>
      </c>
      <c r="U2464">
        <v>0.46100000000000002</v>
      </c>
      <c r="V2464">
        <v>7</v>
      </c>
      <c r="W2464" t="e">
        <f ca="1">Data_Completeness(LifeExpectancyData[[#This Row],[Life expectancy]:[Schooling]])</f>
        <v>#NAME?</v>
      </c>
    </row>
    <row r="2465" spans="1:23" x14ac:dyDescent="0.25">
      <c r="A2465" t="s">
        <v>806</v>
      </c>
      <c r="B2465">
        <v>2009</v>
      </c>
      <c r="C2465" t="s">
        <v>643</v>
      </c>
      <c r="D2465">
        <v>62</v>
      </c>
      <c r="E2465">
        <v>248</v>
      </c>
      <c r="F2465">
        <v>63</v>
      </c>
      <c r="G2465">
        <v>1.99</v>
      </c>
      <c r="H2465">
        <v>17.053692900000001</v>
      </c>
      <c r="I2465">
        <v>72</v>
      </c>
      <c r="J2465">
        <v>68</v>
      </c>
      <c r="L2465">
        <v>94</v>
      </c>
      <c r="M2465">
        <v>81</v>
      </c>
      <c r="N2465">
        <v>8.4</v>
      </c>
      <c r="O2465">
        <v>81</v>
      </c>
      <c r="P2465">
        <v>0.3</v>
      </c>
      <c r="Q2465">
        <v>1226.8843810000001</v>
      </c>
      <c r="R2465">
        <v>3365619</v>
      </c>
      <c r="U2465">
        <v>0.45600000000000002</v>
      </c>
      <c r="V2465">
        <v>6.8</v>
      </c>
      <c r="W2465" t="e">
        <f ca="1">Data_Completeness(LifeExpectancyData[[#This Row],[Life expectancy]:[Schooling]])</f>
        <v>#NAME?</v>
      </c>
    </row>
    <row r="2466" spans="1:23" x14ac:dyDescent="0.25">
      <c r="A2466" t="s">
        <v>806</v>
      </c>
      <c r="B2466">
        <v>2008</v>
      </c>
      <c r="C2466" t="s">
        <v>643</v>
      </c>
      <c r="D2466">
        <v>61.8</v>
      </c>
      <c r="E2466">
        <v>251</v>
      </c>
      <c r="F2466">
        <v>64</v>
      </c>
      <c r="G2466">
        <v>2.0099999999999998</v>
      </c>
      <c r="H2466">
        <v>128.63627109999999</v>
      </c>
      <c r="I2466">
        <v>78</v>
      </c>
      <c r="J2466">
        <v>129</v>
      </c>
      <c r="L2466">
        <v>95</v>
      </c>
      <c r="M2466">
        <v>85</v>
      </c>
      <c r="N2466">
        <v>8.17</v>
      </c>
      <c r="O2466">
        <v>86</v>
      </c>
      <c r="P2466">
        <v>0.3</v>
      </c>
      <c r="Q2466">
        <v>1291.528826</v>
      </c>
      <c r="R2466">
        <v>32955496</v>
      </c>
      <c r="U2466">
        <v>0.44400000000000001</v>
      </c>
      <c r="V2466">
        <v>6.3</v>
      </c>
      <c r="W2466" t="e">
        <f ca="1">Data_Completeness(LifeExpectancyData[[#This Row],[Life expectancy]:[Schooling]])</f>
        <v>#NAME?</v>
      </c>
    </row>
    <row r="2467" spans="1:23" x14ac:dyDescent="0.25">
      <c r="A2467" t="s">
        <v>806</v>
      </c>
      <c r="B2467">
        <v>2007</v>
      </c>
      <c r="C2467" t="s">
        <v>643</v>
      </c>
      <c r="D2467">
        <v>61.4</v>
      </c>
      <c r="E2467">
        <v>254</v>
      </c>
      <c r="F2467">
        <v>65</v>
      </c>
      <c r="G2467">
        <v>2.0099999999999998</v>
      </c>
      <c r="H2467">
        <v>86.131669439999996</v>
      </c>
      <c r="I2467">
        <v>78</v>
      </c>
      <c r="J2467">
        <v>327</v>
      </c>
      <c r="L2467">
        <v>97</v>
      </c>
      <c r="M2467">
        <v>84</v>
      </c>
      <c r="N2467">
        <v>4.72</v>
      </c>
      <c r="O2467">
        <v>84</v>
      </c>
      <c r="P2467">
        <v>0.3</v>
      </c>
      <c r="Q2467">
        <v>1115.6952000000001</v>
      </c>
      <c r="R2467">
        <v>32282526</v>
      </c>
      <c r="U2467">
        <v>0.44</v>
      </c>
      <c r="V2467">
        <v>6.4</v>
      </c>
      <c r="W2467" t="e">
        <f ca="1">Data_Completeness(LifeExpectancyData[[#This Row],[Life expectancy]:[Schooling]])</f>
        <v>#NAME?</v>
      </c>
    </row>
    <row r="2468" spans="1:23" x14ac:dyDescent="0.25">
      <c r="A2468" t="s">
        <v>806</v>
      </c>
      <c r="B2468">
        <v>2006</v>
      </c>
      <c r="C2468" t="s">
        <v>643</v>
      </c>
      <c r="D2468">
        <v>61</v>
      </c>
      <c r="E2468">
        <v>26</v>
      </c>
      <c r="F2468">
        <v>66</v>
      </c>
      <c r="G2468">
        <v>1.9</v>
      </c>
      <c r="H2468">
        <v>60.336857100000003</v>
      </c>
      <c r="I2468">
        <v>6</v>
      </c>
      <c r="J2468">
        <v>228</v>
      </c>
      <c r="L2468">
        <v>99</v>
      </c>
      <c r="M2468">
        <v>77</v>
      </c>
      <c r="N2468">
        <v>3.93</v>
      </c>
      <c r="O2468">
        <v>78</v>
      </c>
      <c r="P2468">
        <v>0.2</v>
      </c>
      <c r="Q2468">
        <v>893.87936449999995</v>
      </c>
      <c r="R2468">
        <v>316764</v>
      </c>
      <c r="U2468">
        <v>0.43</v>
      </c>
      <c r="V2468">
        <v>6.2</v>
      </c>
      <c r="W2468" t="e">
        <f ca="1">Data_Completeness(LifeExpectancyData[[#This Row],[Life expectancy]:[Schooling]])</f>
        <v>#NAME?</v>
      </c>
    </row>
    <row r="2469" spans="1:23" x14ac:dyDescent="0.25">
      <c r="A2469" t="s">
        <v>806</v>
      </c>
      <c r="B2469">
        <v>2005</v>
      </c>
      <c r="C2469" t="s">
        <v>643</v>
      </c>
      <c r="D2469">
        <v>67</v>
      </c>
      <c r="E2469">
        <v>261</v>
      </c>
      <c r="F2469">
        <v>66</v>
      </c>
      <c r="G2469">
        <v>1.55</v>
      </c>
      <c r="H2469">
        <v>37.590395919999999</v>
      </c>
      <c r="I2469">
        <v>22</v>
      </c>
      <c r="J2469">
        <v>1374</v>
      </c>
      <c r="L2469">
        <v>101</v>
      </c>
      <c r="M2469">
        <v>78</v>
      </c>
      <c r="N2469">
        <v>3.18</v>
      </c>
      <c r="O2469">
        <v>78</v>
      </c>
      <c r="P2469">
        <v>0.2</v>
      </c>
      <c r="Q2469">
        <v>679.75399489999995</v>
      </c>
      <c r="R2469">
        <v>3911914</v>
      </c>
      <c r="U2469">
        <v>0.42299999999999999</v>
      </c>
      <c r="V2469">
        <v>6.1</v>
      </c>
      <c r="W2469" t="e">
        <f ca="1">Data_Completeness(LifeExpectancyData[[#This Row],[Life expectancy]:[Schooling]])</f>
        <v>#NAME?</v>
      </c>
    </row>
    <row r="2470" spans="1:23" x14ac:dyDescent="0.25">
      <c r="A2470" t="s">
        <v>806</v>
      </c>
      <c r="B2470">
        <v>2004</v>
      </c>
      <c r="C2470" t="s">
        <v>643</v>
      </c>
      <c r="D2470">
        <v>59.7</v>
      </c>
      <c r="E2470">
        <v>278</v>
      </c>
      <c r="F2470">
        <v>68</v>
      </c>
      <c r="G2470">
        <v>1.59</v>
      </c>
      <c r="H2470">
        <v>37.044799560000001</v>
      </c>
      <c r="J2470">
        <v>9562</v>
      </c>
      <c r="L2470">
        <v>102</v>
      </c>
      <c r="M2470">
        <v>74</v>
      </c>
      <c r="N2470">
        <v>3.39</v>
      </c>
      <c r="O2470">
        <v>74</v>
      </c>
      <c r="P2470">
        <v>0.2</v>
      </c>
      <c r="Q2470">
        <v>565.56945900000005</v>
      </c>
      <c r="R2470">
        <v>3186341</v>
      </c>
      <c r="U2470">
        <v>0.41499999999999998</v>
      </c>
      <c r="V2470">
        <v>5.7</v>
      </c>
      <c r="W2470" t="e">
        <f ca="1">Data_Completeness(LifeExpectancyData[[#This Row],[Life expectancy]:[Schooling]])</f>
        <v>#NAME?</v>
      </c>
    </row>
    <row r="2471" spans="1:23" x14ac:dyDescent="0.25">
      <c r="A2471" t="s">
        <v>806</v>
      </c>
      <c r="B2471">
        <v>2003</v>
      </c>
      <c r="C2471" t="s">
        <v>643</v>
      </c>
      <c r="D2471">
        <v>59.6</v>
      </c>
      <c r="E2471">
        <v>278</v>
      </c>
      <c r="F2471">
        <v>69</v>
      </c>
      <c r="G2471">
        <v>1.74</v>
      </c>
      <c r="H2471">
        <v>35.35264737</v>
      </c>
      <c r="J2471">
        <v>4381</v>
      </c>
      <c r="L2471">
        <v>104</v>
      </c>
      <c r="M2471">
        <v>69</v>
      </c>
      <c r="N2471">
        <v>3.18</v>
      </c>
      <c r="O2471">
        <v>69</v>
      </c>
      <c r="P2471">
        <v>0.2</v>
      </c>
      <c r="Q2471">
        <v>477.73847799999999</v>
      </c>
      <c r="R2471">
        <v>29435944</v>
      </c>
      <c r="U2471">
        <v>0.40899999999999997</v>
      </c>
      <c r="V2471">
        <v>5.6</v>
      </c>
      <c r="W2471" t="e">
        <f ca="1">Data_Completeness(LifeExpectancyData[[#This Row],[Life expectancy]:[Schooling]])</f>
        <v>#NAME?</v>
      </c>
    </row>
    <row r="2472" spans="1:23" x14ac:dyDescent="0.25">
      <c r="A2472" t="s">
        <v>806</v>
      </c>
      <c r="B2472">
        <v>2002</v>
      </c>
      <c r="C2472" t="s">
        <v>643</v>
      </c>
      <c r="D2472">
        <v>59.4</v>
      </c>
      <c r="E2472">
        <v>277</v>
      </c>
      <c r="F2472">
        <v>70</v>
      </c>
      <c r="G2472">
        <v>1.59</v>
      </c>
      <c r="H2472">
        <v>30.622875480000001</v>
      </c>
      <c r="J2472">
        <v>4529</v>
      </c>
      <c r="L2472">
        <v>106</v>
      </c>
      <c r="M2472">
        <v>6</v>
      </c>
      <c r="N2472">
        <v>2.95</v>
      </c>
      <c r="O2472">
        <v>6</v>
      </c>
      <c r="P2472">
        <v>0.2</v>
      </c>
      <c r="Q2472">
        <v>412.1517561</v>
      </c>
      <c r="R2472">
        <v>28679565</v>
      </c>
      <c r="U2472">
        <v>0.40300000000000002</v>
      </c>
      <c r="V2472">
        <v>5.6</v>
      </c>
      <c r="W2472" t="e">
        <f ca="1">Data_Completeness(LifeExpectancyData[[#This Row],[Life expectancy]:[Schooling]])</f>
        <v>#NAME?</v>
      </c>
    </row>
    <row r="2473" spans="1:23" x14ac:dyDescent="0.25">
      <c r="A2473" t="s">
        <v>806</v>
      </c>
      <c r="B2473">
        <v>2001</v>
      </c>
      <c r="C2473" t="s">
        <v>643</v>
      </c>
      <c r="D2473">
        <v>58.9</v>
      </c>
      <c r="E2473">
        <v>283</v>
      </c>
      <c r="F2473">
        <v>71</v>
      </c>
      <c r="G2473">
        <v>1.81</v>
      </c>
      <c r="H2473">
        <v>28.880696570000001</v>
      </c>
      <c r="J2473">
        <v>4362</v>
      </c>
      <c r="L2473">
        <v>108</v>
      </c>
      <c r="M2473">
        <v>66</v>
      </c>
      <c r="N2473">
        <v>2.96</v>
      </c>
      <c r="O2473">
        <v>66</v>
      </c>
      <c r="P2473">
        <v>0.2</v>
      </c>
      <c r="Q2473">
        <v>377.52544540000002</v>
      </c>
      <c r="R2473">
        <v>279455</v>
      </c>
      <c r="U2473">
        <v>0.39900000000000002</v>
      </c>
      <c r="V2473">
        <v>5.6</v>
      </c>
      <c r="W2473" t="e">
        <f ca="1">Data_Completeness(LifeExpectancyData[[#This Row],[Life expectancy]:[Schooling]])</f>
        <v>#NAME?</v>
      </c>
    </row>
    <row r="2474" spans="1:23" x14ac:dyDescent="0.25">
      <c r="A2474" t="s">
        <v>806</v>
      </c>
      <c r="B2474">
        <v>2000</v>
      </c>
      <c r="C2474" t="s">
        <v>643</v>
      </c>
      <c r="D2474">
        <v>58.6</v>
      </c>
      <c r="E2474">
        <v>284</v>
      </c>
      <c r="F2474">
        <v>71</v>
      </c>
      <c r="G2474">
        <v>1.76</v>
      </c>
      <c r="H2474">
        <v>30.86000992</v>
      </c>
      <c r="J2474">
        <v>2875</v>
      </c>
      <c r="L2474">
        <v>109</v>
      </c>
      <c r="M2474">
        <v>62</v>
      </c>
      <c r="N2474">
        <v>3.23</v>
      </c>
      <c r="O2474">
        <v>62</v>
      </c>
      <c r="P2474">
        <v>0.1</v>
      </c>
      <c r="Q2474">
        <v>361.35843</v>
      </c>
      <c r="R2474">
        <v>2725535</v>
      </c>
      <c r="U2474">
        <v>0.39400000000000002</v>
      </c>
      <c r="V2474">
        <v>5.5</v>
      </c>
      <c r="W2474" t="e">
        <f ca="1">Data_Completeness(LifeExpectancyData[[#This Row],[Life expectancy]:[Schooling]])</f>
        <v>#NAME?</v>
      </c>
    </row>
    <row r="2475" spans="1:23" x14ac:dyDescent="0.25">
      <c r="A2475" t="s">
        <v>807</v>
      </c>
      <c r="B2475">
        <v>2015</v>
      </c>
      <c r="C2475" t="s">
        <v>643</v>
      </c>
      <c r="D2475">
        <v>71.599999999999994</v>
      </c>
      <c r="E2475">
        <v>176</v>
      </c>
      <c r="F2475">
        <v>0</v>
      </c>
      <c r="H2475">
        <v>0</v>
      </c>
      <c r="I2475">
        <v>89</v>
      </c>
      <c r="J2475">
        <v>0</v>
      </c>
      <c r="K2475">
        <v>58.3</v>
      </c>
      <c r="L2475">
        <v>0</v>
      </c>
      <c r="M2475">
        <v>89</v>
      </c>
      <c r="O2475">
        <v>89</v>
      </c>
      <c r="P2475">
        <v>0.4</v>
      </c>
      <c r="Q2475">
        <v>8818.9825660000006</v>
      </c>
      <c r="R2475">
        <v>55328</v>
      </c>
      <c r="S2475">
        <v>3.5</v>
      </c>
      <c r="T2475">
        <v>3.5</v>
      </c>
      <c r="U2475">
        <v>0.72299999999999998</v>
      </c>
      <c r="V2475">
        <v>12.7</v>
      </c>
      <c r="W2475" t="e">
        <f ca="1">Data_Completeness(LifeExpectancyData[[#This Row],[Life expectancy]:[Schooling]])</f>
        <v>#NAME?</v>
      </c>
    </row>
    <row r="2476" spans="1:23" x14ac:dyDescent="0.25">
      <c r="A2476" t="s">
        <v>807</v>
      </c>
      <c r="B2476">
        <v>2014</v>
      </c>
      <c r="C2476" t="s">
        <v>643</v>
      </c>
      <c r="D2476">
        <v>71.400000000000006</v>
      </c>
      <c r="E2476">
        <v>178</v>
      </c>
      <c r="F2476">
        <v>0</v>
      </c>
      <c r="G2476">
        <v>6.32</v>
      </c>
      <c r="H2476">
        <v>1132.432517</v>
      </c>
      <c r="I2476">
        <v>85</v>
      </c>
      <c r="J2476">
        <v>0</v>
      </c>
      <c r="K2476">
        <v>57.7</v>
      </c>
      <c r="L2476">
        <v>0</v>
      </c>
      <c r="M2476">
        <v>85</v>
      </c>
      <c r="N2476">
        <v>5.69</v>
      </c>
      <c r="O2476">
        <v>85</v>
      </c>
      <c r="P2476">
        <v>0.4</v>
      </c>
      <c r="Q2476">
        <v>9564.4638300000006</v>
      </c>
      <c r="R2476">
        <v>547928</v>
      </c>
      <c r="S2476">
        <v>3.5</v>
      </c>
      <c r="T2476">
        <v>3.5</v>
      </c>
      <c r="U2476">
        <v>0.72199999999999998</v>
      </c>
      <c r="V2476">
        <v>12.7</v>
      </c>
      <c r="W2476" t="e">
        <f ca="1">Data_Completeness(LifeExpectancyData[[#This Row],[Life expectancy]:[Schooling]])</f>
        <v>#NAME?</v>
      </c>
    </row>
    <row r="2477" spans="1:23" x14ac:dyDescent="0.25">
      <c r="A2477" t="s">
        <v>807</v>
      </c>
      <c r="B2477">
        <v>2013</v>
      </c>
      <c r="C2477" t="s">
        <v>643</v>
      </c>
      <c r="D2477">
        <v>71.2</v>
      </c>
      <c r="E2477">
        <v>179</v>
      </c>
      <c r="F2477">
        <v>0</v>
      </c>
      <c r="G2477">
        <v>6.02</v>
      </c>
      <c r="H2477">
        <v>1122.9729669999999</v>
      </c>
      <c r="I2477">
        <v>86</v>
      </c>
      <c r="J2477">
        <v>0</v>
      </c>
      <c r="K2477">
        <v>57</v>
      </c>
      <c r="L2477">
        <v>0</v>
      </c>
      <c r="M2477">
        <v>86</v>
      </c>
      <c r="N2477">
        <v>5.96</v>
      </c>
      <c r="O2477">
        <v>86</v>
      </c>
      <c r="P2477">
        <v>0.4</v>
      </c>
      <c r="Q2477">
        <v>9484.56898</v>
      </c>
      <c r="R2477">
        <v>54254</v>
      </c>
      <c r="S2477">
        <v>3.5</v>
      </c>
      <c r="T2477">
        <v>3.5</v>
      </c>
      <c r="U2477">
        <v>0.71899999999999997</v>
      </c>
      <c r="V2477">
        <v>12.7</v>
      </c>
      <c r="W2477" t="e">
        <f ca="1">Data_Completeness(LifeExpectancyData[[#This Row],[Life expectancy]:[Schooling]])</f>
        <v>#NAME?</v>
      </c>
    </row>
    <row r="2478" spans="1:23" x14ac:dyDescent="0.25">
      <c r="A2478" t="s">
        <v>807</v>
      </c>
      <c r="B2478">
        <v>2012</v>
      </c>
      <c r="C2478" t="s">
        <v>643</v>
      </c>
      <c r="D2478">
        <v>71.3</v>
      </c>
      <c r="E2478">
        <v>178</v>
      </c>
      <c r="F2478">
        <v>0</v>
      </c>
      <c r="G2478">
        <v>5.73</v>
      </c>
      <c r="H2478">
        <v>1168.3240949999999</v>
      </c>
      <c r="I2478">
        <v>84</v>
      </c>
      <c r="J2478">
        <v>0</v>
      </c>
      <c r="K2478">
        <v>56.3</v>
      </c>
      <c r="L2478">
        <v>0</v>
      </c>
      <c r="M2478">
        <v>84</v>
      </c>
      <c r="N2478">
        <v>6.9</v>
      </c>
      <c r="O2478">
        <v>84</v>
      </c>
      <c r="P2478">
        <v>0.9</v>
      </c>
      <c r="Q2478">
        <v>9272.4134529999992</v>
      </c>
      <c r="R2478">
        <v>53777</v>
      </c>
      <c r="S2478">
        <v>3.5</v>
      </c>
      <c r="T2478">
        <v>3.4</v>
      </c>
      <c r="U2478">
        <v>0.70799999999999996</v>
      </c>
      <c r="V2478">
        <v>12.7</v>
      </c>
      <c r="W2478" t="e">
        <f ca="1">Data_Completeness(LifeExpectancyData[[#This Row],[Life expectancy]:[Schooling]])</f>
        <v>#NAME?</v>
      </c>
    </row>
    <row r="2479" spans="1:23" x14ac:dyDescent="0.25">
      <c r="A2479" t="s">
        <v>807</v>
      </c>
      <c r="B2479">
        <v>2011</v>
      </c>
      <c r="C2479" t="s">
        <v>643</v>
      </c>
      <c r="D2479">
        <v>76</v>
      </c>
      <c r="E2479">
        <v>187</v>
      </c>
      <c r="F2479">
        <v>0</v>
      </c>
      <c r="G2479">
        <v>5.64</v>
      </c>
      <c r="H2479">
        <v>989.12635580000006</v>
      </c>
      <c r="I2479">
        <v>86</v>
      </c>
      <c r="J2479">
        <v>0</v>
      </c>
      <c r="K2479">
        <v>55.5</v>
      </c>
      <c r="L2479">
        <v>0</v>
      </c>
      <c r="M2479">
        <v>86</v>
      </c>
      <c r="N2479">
        <v>5.93</v>
      </c>
      <c r="O2479">
        <v>86</v>
      </c>
      <c r="P2479">
        <v>0.1</v>
      </c>
      <c r="Q2479">
        <v>8318.9769199999992</v>
      </c>
      <c r="R2479">
        <v>531589</v>
      </c>
      <c r="S2479">
        <v>3.5</v>
      </c>
      <c r="T2479">
        <v>3.4</v>
      </c>
      <c r="U2479">
        <v>0.70399999999999996</v>
      </c>
      <c r="V2479">
        <v>12.5</v>
      </c>
      <c r="W2479" t="e">
        <f ca="1">Data_Completeness(LifeExpectancyData[[#This Row],[Life expectancy]:[Schooling]])</f>
        <v>#NAME?</v>
      </c>
    </row>
    <row r="2480" spans="1:23" x14ac:dyDescent="0.25">
      <c r="A2480" t="s">
        <v>807</v>
      </c>
      <c r="B2480">
        <v>2010</v>
      </c>
      <c r="C2480" t="s">
        <v>643</v>
      </c>
      <c r="D2480">
        <v>73</v>
      </c>
      <c r="E2480">
        <v>19</v>
      </c>
      <c r="F2480">
        <v>0</v>
      </c>
      <c r="G2480">
        <v>5.26</v>
      </c>
      <c r="H2480">
        <v>99.080953750000006</v>
      </c>
      <c r="I2480">
        <v>86</v>
      </c>
      <c r="J2480">
        <v>0</v>
      </c>
      <c r="K2480">
        <v>54.8</v>
      </c>
      <c r="L2480">
        <v>0</v>
      </c>
      <c r="M2480">
        <v>96</v>
      </c>
      <c r="N2480">
        <v>5.81</v>
      </c>
      <c r="O2480">
        <v>96</v>
      </c>
      <c r="P2480">
        <v>0.5</v>
      </c>
      <c r="Q2480">
        <v>833.31331999999998</v>
      </c>
      <c r="R2480">
        <v>52613</v>
      </c>
      <c r="S2480">
        <v>3.5</v>
      </c>
      <c r="T2480">
        <v>3.4</v>
      </c>
      <c r="U2480">
        <v>0.7</v>
      </c>
      <c r="V2480">
        <v>12.3</v>
      </c>
      <c r="W2480" t="e">
        <f ca="1">Data_Completeness(LifeExpectancyData[[#This Row],[Life expectancy]:[Schooling]])</f>
        <v>#NAME?</v>
      </c>
    </row>
    <row r="2481" spans="1:23" x14ac:dyDescent="0.25">
      <c r="A2481" t="s">
        <v>807</v>
      </c>
      <c r="B2481">
        <v>2009</v>
      </c>
      <c r="C2481" t="s">
        <v>643</v>
      </c>
      <c r="D2481">
        <v>70</v>
      </c>
      <c r="E2481">
        <v>196</v>
      </c>
      <c r="F2481">
        <v>0</v>
      </c>
      <c r="G2481">
        <v>5.13</v>
      </c>
      <c r="H2481">
        <v>885.07397660000004</v>
      </c>
      <c r="I2481">
        <v>87</v>
      </c>
      <c r="J2481">
        <v>0</v>
      </c>
      <c r="K2481">
        <v>54.1</v>
      </c>
      <c r="L2481">
        <v>0</v>
      </c>
      <c r="M2481">
        <v>85</v>
      </c>
      <c r="N2481">
        <v>6.14</v>
      </c>
      <c r="O2481">
        <v>87</v>
      </c>
      <c r="P2481">
        <v>0.6</v>
      </c>
      <c r="Q2481">
        <v>7443.85178</v>
      </c>
      <c r="R2481">
        <v>52619</v>
      </c>
      <c r="S2481">
        <v>3.5</v>
      </c>
      <c r="T2481">
        <v>3.4</v>
      </c>
      <c r="U2481">
        <v>0.69599999999999995</v>
      </c>
      <c r="V2481">
        <v>12.1</v>
      </c>
      <c r="W2481" t="e">
        <f ca="1">Data_Completeness(LifeExpectancyData[[#This Row],[Life expectancy]:[Schooling]])</f>
        <v>#NAME?</v>
      </c>
    </row>
    <row r="2482" spans="1:23" x14ac:dyDescent="0.25">
      <c r="A2482" t="s">
        <v>807</v>
      </c>
      <c r="B2482">
        <v>2008</v>
      </c>
      <c r="C2482" t="s">
        <v>643</v>
      </c>
      <c r="D2482">
        <v>69.8</v>
      </c>
      <c r="E2482">
        <v>196</v>
      </c>
      <c r="F2482">
        <v>0</v>
      </c>
      <c r="G2482">
        <v>4.9400000000000004</v>
      </c>
      <c r="H2482">
        <v>815.43559949999997</v>
      </c>
      <c r="I2482">
        <v>84</v>
      </c>
      <c r="J2482">
        <v>0</v>
      </c>
      <c r="K2482">
        <v>53.3</v>
      </c>
      <c r="L2482">
        <v>0</v>
      </c>
      <c r="M2482">
        <v>85</v>
      </c>
      <c r="N2482">
        <v>5.92</v>
      </c>
      <c r="O2482">
        <v>85</v>
      </c>
      <c r="P2482">
        <v>1.2</v>
      </c>
      <c r="Q2482">
        <v>6858.1631580000003</v>
      </c>
      <c r="R2482">
        <v>515148</v>
      </c>
      <c r="S2482">
        <v>3.5</v>
      </c>
      <c r="T2482">
        <v>3.4</v>
      </c>
      <c r="U2482">
        <v>0.69099999999999995</v>
      </c>
      <c r="V2482">
        <v>11.9</v>
      </c>
      <c r="W2482" t="e">
        <f ca="1">Data_Completeness(LifeExpectancyData[[#This Row],[Life expectancy]:[Schooling]])</f>
        <v>#NAME?</v>
      </c>
    </row>
    <row r="2483" spans="1:23" x14ac:dyDescent="0.25">
      <c r="A2483" t="s">
        <v>807</v>
      </c>
      <c r="B2483">
        <v>2007</v>
      </c>
      <c r="C2483" t="s">
        <v>643</v>
      </c>
      <c r="D2483">
        <v>69.5</v>
      </c>
      <c r="E2483">
        <v>22</v>
      </c>
      <c r="F2483">
        <v>0</v>
      </c>
      <c r="G2483">
        <v>4.72</v>
      </c>
      <c r="H2483">
        <v>685.02990829999999</v>
      </c>
      <c r="I2483">
        <v>84</v>
      </c>
      <c r="J2483">
        <v>0</v>
      </c>
      <c r="K2483">
        <v>52.6</v>
      </c>
      <c r="L2483">
        <v>0</v>
      </c>
      <c r="M2483">
        <v>84</v>
      </c>
      <c r="N2483">
        <v>5.92</v>
      </c>
      <c r="O2483">
        <v>84</v>
      </c>
      <c r="P2483">
        <v>0.8</v>
      </c>
      <c r="Q2483">
        <v>5761.3953600000004</v>
      </c>
      <c r="R2483">
        <v>5975</v>
      </c>
      <c r="S2483">
        <v>3.5</v>
      </c>
      <c r="T2483">
        <v>3.4</v>
      </c>
      <c r="U2483">
        <v>0.68400000000000005</v>
      </c>
      <c r="V2483">
        <v>11.7</v>
      </c>
      <c r="W2483" t="e">
        <f ca="1">Data_Completeness(LifeExpectancyData[[#This Row],[Life expectancy]:[Schooling]])</f>
        <v>#NAME?</v>
      </c>
    </row>
    <row r="2484" spans="1:23" x14ac:dyDescent="0.25">
      <c r="A2484" t="s">
        <v>807</v>
      </c>
      <c r="B2484">
        <v>2006</v>
      </c>
      <c r="C2484" t="s">
        <v>643</v>
      </c>
      <c r="D2484">
        <v>69.3</v>
      </c>
      <c r="E2484">
        <v>199</v>
      </c>
      <c r="F2484">
        <v>0</v>
      </c>
      <c r="G2484">
        <v>4.5199999999999996</v>
      </c>
      <c r="H2484">
        <v>72.800167999999999</v>
      </c>
      <c r="I2484">
        <v>84</v>
      </c>
      <c r="J2484">
        <v>0</v>
      </c>
      <c r="K2484">
        <v>51.8</v>
      </c>
      <c r="L2484">
        <v>0</v>
      </c>
      <c r="M2484">
        <v>84</v>
      </c>
      <c r="N2484">
        <v>6.22</v>
      </c>
      <c r="O2484">
        <v>84</v>
      </c>
      <c r="P2484">
        <v>0.6</v>
      </c>
      <c r="Q2484">
        <v>527.91999999999996</v>
      </c>
      <c r="R2484">
        <v>5437</v>
      </c>
      <c r="S2484">
        <v>3.5</v>
      </c>
      <c r="T2484">
        <v>3.4</v>
      </c>
      <c r="U2484">
        <v>0.67800000000000005</v>
      </c>
      <c r="V2484">
        <v>11.5</v>
      </c>
      <c r="W2484" t="e">
        <f ca="1">Data_Completeness(LifeExpectancyData[[#This Row],[Life expectancy]:[Schooling]])</f>
        <v>#NAME?</v>
      </c>
    </row>
    <row r="2485" spans="1:23" x14ac:dyDescent="0.25">
      <c r="A2485" t="s">
        <v>807</v>
      </c>
      <c r="B2485">
        <v>2005</v>
      </c>
      <c r="C2485" t="s">
        <v>643</v>
      </c>
      <c r="D2485">
        <v>68.900000000000006</v>
      </c>
      <c r="E2485">
        <v>25</v>
      </c>
      <c r="F2485">
        <v>0</v>
      </c>
      <c r="G2485">
        <v>4.47</v>
      </c>
      <c r="H2485">
        <v>418.92066080000001</v>
      </c>
      <c r="I2485">
        <v>83</v>
      </c>
      <c r="J2485">
        <v>0</v>
      </c>
      <c r="K2485">
        <v>51.1</v>
      </c>
      <c r="L2485">
        <v>0</v>
      </c>
      <c r="M2485">
        <v>84</v>
      </c>
      <c r="N2485">
        <v>6.78</v>
      </c>
      <c r="O2485">
        <v>83</v>
      </c>
      <c r="P2485">
        <v>0.6</v>
      </c>
      <c r="Q2485">
        <v>3595.8854999999999</v>
      </c>
      <c r="R2485">
        <v>498946</v>
      </c>
      <c r="S2485">
        <v>3.5</v>
      </c>
      <c r="T2485">
        <v>3.4</v>
      </c>
      <c r="U2485">
        <v>0.67200000000000004</v>
      </c>
      <c r="V2485">
        <v>11.3</v>
      </c>
      <c r="W2485" t="e">
        <f ca="1">Data_Completeness(LifeExpectancyData[[#This Row],[Life expectancy]:[Schooling]])</f>
        <v>#NAME?</v>
      </c>
    </row>
    <row r="2486" spans="1:23" x14ac:dyDescent="0.25">
      <c r="A2486" t="s">
        <v>807</v>
      </c>
      <c r="B2486">
        <v>2004</v>
      </c>
      <c r="C2486" t="s">
        <v>643</v>
      </c>
      <c r="D2486">
        <v>68.3</v>
      </c>
      <c r="E2486">
        <v>214</v>
      </c>
      <c r="F2486">
        <v>0</v>
      </c>
      <c r="G2486">
        <v>4.55</v>
      </c>
      <c r="H2486">
        <v>4.2325766800000002</v>
      </c>
      <c r="J2486">
        <v>0</v>
      </c>
      <c r="K2486">
        <v>5.4</v>
      </c>
      <c r="L2486">
        <v>0</v>
      </c>
      <c r="M2486">
        <v>84</v>
      </c>
      <c r="N2486">
        <v>6.88</v>
      </c>
      <c r="O2486">
        <v>85</v>
      </c>
      <c r="P2486">
        <v>0.9</v>
      </c>
      <c r="Q2486">
        <v>36.487729999999999</v>
      </c>
      <c r="R2486">
        <v>49363</v>
      </c>
      <c r="S2486">
        <v>3.5</v>
      </c>
      <c r="T2486">
        <v>3.5</v>
      </c>
      <c r="U2486">
        <v>0</v>
      </c>
      <c r="V2486">
        <v>11.1</v>
      </c>
      <c r="W2486" t="e">
        <f ca="1">Data_Completeness(LifeExpectancyData[[#This Row],[Life expectancy]:[Schooling]])</f>
        <v>#NAME?</v>
      </c>
    </row>
    <row r="2487" spans="1:23" x14ac:dyDescent="0.25">
      <c r="A2487" t="s">
        <v>807</v>
      </c>
      <c r="B2487">
        <v>2003</v>
      </c>
      <c r="C2487" t="s">
        <v>643</v>
      </c>
      <c r="D2487">
        <v>68</v>
      </c>
      <c r="E2487">
        <v>223</v>
      </c>
      <c r="F2487">
        <v>0</v>
      </c>
      <c r="G2487">
        <v>4.53</v>
      </c>
      <c r="H2487">
        <v>32.366207699999997</v>
      </c>
      <c r="J2487">
        <v>0</v>
      </c>
      <c r="K2487">
        <v>49.7</v>
      </c>
      <c r="L2487">
        <v>0</v>
      </c>
      <c r="M2487">
        <v>74</v>
      </c>
      <c r="N2487">
        <v>6.62</v>
      </c>
      <c r="O2487">
        <v>75</v>
      </c>
      <c r="P2487">
        <v>1</v>
      </c>
      <c r="Q2487">
        <v>263.13990000000001</v>
      </c>
      <c r="R2487">
        <v>488332</v>
      </c>
      <c r="S2487">
        <v>3.5</v>
      </c>
      <c r="T2487">
        <v>3.5</v>
      </c>
      <c r="U2487">
        <v>0</v>
      </c>
      <c r="V2487">
        <v>10.9</v>
      </c>
      <c r="W2487" t="e">
        <f ca="1">Data_Completeness(LifeExpectancyData[[#This Row],[Life expectancy]:[Schooling]])</f>
        <v>#NAME?</v>
      </c>
    </row>
    <row r="2488" spans="1:23" x14ac:dyDescent="0.25">
      <c r="A2488" t="s">
        <v>807</v>
      </c>
      <c r="B2488">
        <v>2002</v>
      </c>
      <c r="C2488" t="s">
        <v>643</v>
      </c>
      <c r="D2488">
        <v>67.900000000000006</v>
      </c>
      <c r="E2488">
        <v>221</v>
      </c>
      <c r="F2488">
        <v>0</v>
      </c>
      <c r="G2488">
        <v>4.41</v>
      </c>
      <c r="H2488">
        <v>250.71123729999999</v>
      </c>
      <c r="J2488">
        <v>0</v>
      </c>
      <c r="K2488">
        <v>49</v>
      </c>
      <c r="L2488">
        <v>0</v>
      </c>
      <c r="M2488">
        <v>74</v>
      </c>
      <c r="N2488">
        <v>7.14</v>
      </c>
      <c r="O2488">
        <v>73</v>
      </c>
      <c r="P2488">
        <v>1.6</v>
      </c>
      <c r="Q2488">
        <v>2232.5132440000002</v>
      </c>
      <c r="R2488">
        <v>48344</v>
      </c>
      <c r="S2488">
        <v>3.5</v>
      </c>
      <c r="T2488">
        <v>3.5</v>
      </c>
      <c r="U2488">
        <v>0</v>
      </c>
      <c r="V2488">
        <v>11</v>
      </c>
      <c r="W2488" t="e">
        <f ca="1">Data_Completeness(LifeExpectancyData[[#This Row],[Life expectancy]:[Schooling]])</f>
        <v>#NAME?</v>
      </c>
    </row>
    <row r="2489" spans="1:23" x14ac:dyDescent="0.25">
      <c r="A2489" t="s">
        <v>807</v>
      </c>
      <c r="B2489">
        <v>2001</v>
      </c>
      <c r="C2489" t="s">
        <v>643</v>
      </c>
      <c r="D2489">
        <v>67.7</v>
      </c>
      <c r="E2489">
        <v>219</v>
      </c>
      <c r="F2489">
        <v>0</v>
      </c>
      <c r="G2489">
        <v>4.2300000000000004</v>
      </c>
      <c r="H2489">
        <v>191.21350440000001</v>
      </c>
      <c r="J2489">
        <v>0</v>
      </c>
      <c r="K2489">
        <v>48.3</v>
      </c>
      <c r="L2489">
        <v>0</v>
      </c>
      <c r="M2489">
        <v>65</v>
      </c>
      <c r="N2489">
        <v>8.3800000000000008</v>
      </c>
      <c r="O2489">
        <v>68</v>
      </c>
      <c r="P2489">
        <v>1.8</v>
      </c>
      <c r="Q2489">
        <v>1598.77512</v>
      </c>
      <c r="R2489">
        <v>47774</v>
      </c>
      <c r="S2489">
        <v>3.6</v>
      </c>
      <c r="T2489">
        <v>3.5</v>
      </c>
      <c r="U2489">
        <v>0</v>
      </c>
      <c r="V2489">
        <v>11</v>
      </c>
      <c r="W2489" t="e">
        <f ca="1">Data_Completeness(LifeExpectancyData[[#This Row],[Life expectancy]:[Schooling]])</f>
        <v>#NAME?</v>
      </c>
    </row>
    <row r="2490" spans="1:23" x14ac:dyDescent="0.25">
      <c r="A2490" t="s">
        <v>807</v>
      </c>
      <c r="B2490">
        <v>2000</v>
      </c>
      <c r="C2490" t="s">
        <v>643</v>
      </c>
      <c r="D2490">
        <v>67.400000000000006</v>
      </c>
      <c r="E2490">
        <v>224</v>
      </c>
      <c r="F2490">
        <v>0</v>
      </c>
      <c r="G2490">
        <v>4.29</v>
      </c>
      <c r="H2490">
        <v>268.18379720000001</v>
      </c>
      <c r="J2490">
        <v>0</v>
      </c>
      <c r="K2490">
        <v>47.6</v>
      </c>
      <c r="L2490">
        <v>0</v>
      </c>
      <c r="M2490">
        <v>7</v>
      </c>
      <c r="N2490">
        <v>9.65</v>
      </c>
      <c r="O2490">
        <v>71</v>
      </c>
      <c r="P2490">
        <v>0.4</v>
      </c>
      <c r="Q2490">
        <v>1888.6182899999999</v>
      </c>
      <c r="R2490">
        <v>47239</v>
      </c>
      <c r="S2490">
        <v>3.6</v>
      </c>
      <c r="T2490">
        <v>3.6</v>
      </c>
      <c r="U2490">
        <v>0</v>
      </c>
      <c r="V2490">
        <v>11.1</v>
      </c>
      <c r="W2490" t="e">
        <f ca="1">Data_Completeness(LifeExpectancyData[[#This Row],[Life expectancy]:[Schooling]])</f>
        <v>#NAME?</v>
      </c>
    </row>
    <row r="2491" spans="1:23" x14ac:dyDescent="0.25">
      <c r="A2491" t="s">
        <v>808</v>
      </c>
      <c r="B2491">
        <v>2015</v>
      </c>
      <c r="C2491" t="s">
        <v>643</v>
      </c>
      <c r="D2491">
        <v>58.9</v>
      </c>
      <c r="E2491">
        <v>373</v>
      </c>
      <c r="F2491">
        <v>2</v>
      </c>
      <c r="H2491">
        <v>0</v>
      </c>
      <c r="I2491">
        <v>9</v>
      </c>
      <c r="J2491">
        <v>0</v>
      </c>
      <c r="K2491">
        <v>32.299999999999997</v>
      </c>
      <c r="L2491">
        <v>3</v>
      </c>
      <c r="M2491">
        <v>84</v>
      </c>
      <c r="O2491">
        <v>9</v>
      </c>
      <c r="P2491">
        <v>7.1</v>
      </c>
      <c r="Q2491">
        <v>3136.9251100000001</v>
      </c>
      <c r="R2491">
        <v>131911</v>
      </c>
      <c r="S2491">
        <v>4</v>
      </c>
      <c r="T2491">
        <v>4.0999999999999996</v>
      </c>
      <c r="U2491">
        <v>0.54100000000000004</v>
      </c>
      <c r="V2491">
        <v>11.4</v>
      </c>
      <c r="W2491" t="e">
        <f ca="1">Data_Completeness(LifeExpectancyData[[#This Row],[Life expectancy]:[Schooling]])</f>
        <v>#NAME?</v>
      </c>
    </row>
    <row r="2492" spans="1:23" x14ac:dyDescent="0.25">
      <c r="A2492" t="s">
        <v>808</v>
      </c>
      <c r="B2492">
        <v>2014</v>
      </c>
      <c r="C2492" t="s">
        <v>643</v>
      </c>
      <c r="D2492">
        <v>58.4</v>
      </c>
      <c r="E2492">
        <v>382</v>
      </c>
      <c r="F2492">
        <v>2</v>
      </c>
      <c r="G2492">
        <v>0.01</v>
      </c>
      <c r="H2492">
        <v>574.38951020000002</v>
      </c>
      <c r="I2492">
        <v>98</v>
      </c>
      <c r="J2492">
        <v>0</v>
      </c>
      <c r="K2492">
        <v>31.8</v>
      </c>
      <c r="L2492">
        <v>3</v>
      </c>
      <c r="M2492">
        <v>98</v>
      </c>
      <c r="N2492">
        <v>9.25</v>
      </c>
      <c r="O2492">
        <v>98</v>
      </c>
      <c r="P2492">
        <v>7.3</v>
      </c>
      <c r="Q2492">
        <v>3464.35169</v>
      </c>
      <c r="R2492">
        <v>129597</v>
      </c>
      <c r="S2492">
        <v>4.3</v>
      </c>
      <c r="T2492">
        <v>4.3</v>
      </c>
      <c r="U2492">
        <v>0.54100000000000004</v>
      </c>
      <c r="V2492">
        <v>11.4</v>
      </c>
      <c r="W2492" t="e">
        <f ca="1">Data_Completeness(LifeExpectancyData[[#This Row],[Life expectancy]:[Schooling]])</f>
        <v>#NAME?</v>
      </c>
    </row>
    <row r="2493" spans="1:23" x14ac:dyDescent="0.25">
      <c r="A2493" t="s">
        <v>808</v>
      </c>
      <c r="B2493">
        <v>2013</v>
      </c>
      <c r="C2493" t="s">
        <v>643</v>
      </c>
      <c r="D2493">
        <v>57.6</v>
      </c>
      <c r="E2493">
        <v>393</v>
      </c>
      <c r="F2493">
        <v>2</v>
      </c>
      <c r="G2493">
        <v>0.01</v>
      </c>
      <c r="H2493">
        <v>708.95566480000002</v>
      </c>
      <c r="I2493">
        <v>98</v>
      </c>
      <c r="J2493">
        <v>0</v>
      </c>
      <c r="K2493">
        <v>31.2</v>
      </c>
      <c r="L2493">
        <v>3</v>
      </c>
      <c r="M2493">
        <v>98</v>
      </c>
      <c r="N2493">
        <v>9.66</v>
      </c>
      <c r="O2493">
        <v>98</v>
      </c>
      <c r="P2493">
        <v>9.8000000000000007</v>
      </c>
      <c r="Q2493">
        <v>3598.75972</v>
      </c>
      <c r="R2493">
        <v>1271456</v>
      </c>
      <c r="S2493">
        <v>4.5</v>
      </c>
      <c r="T2493">
        <v>4.5999999999999996</v>
      </c>
      <c r="U2493">
        <v>0.53900000000000003</v>
      </c>
      <c r="V2493">
        <v>11.4</v>
      </c>
      <c r="W2493" t="e">
        <f ca="1">Data_Completeness(LifeExpectancyData[[#This Row],[Life expectancy]:[Schooling]])</f>
        <v>#NAME?</v>
      </c>
    </row>
    <row r="2494" spans="1:23" x14ac:dyDescent="0.25">
      <c r="A2494" t="s">
        <v>808</v>
      </c>
      <c r="B2494">
        <v>2012</v>
      </c>
      <c r="C2494" t="s">
        <v>643</v>
      </c>
      <c r="D2494">
        <v>56.5</v>
      </c>
      <c r="E2494">
        <v>412</v>
      </c>
      <c r="F2494">
        <v>2</v>
      </c>
      <c r="G2494">
        <v>0.01</v>
      </c>
      <c r="H2494">
        <v>720.23339290000001</v>
      </c>
      <c r="I2494">
        <v>95</v>
      </c>
      <c r="J2494">
        <v>0</v>
      </c>
      <c r="K2494">
        <v>3.7</v>
      </c>
      <c r="L2494">
        <v>3</v>
      </c>
      <c r="M2494">
        <v>92</v>
      </c>
      <c r="N2494">
        <v>8.76</v>
      </c>
      <c r="O2494">
        <v>95</v>
      </c>
      <c r="P2494">
        <v>12.2</v>
      </c>
      <c r="Q2494">
        <v>3851.5154699999998</v>
      </c>
      <c r="R2494">
        <v>1248158</v>
      </c>
      <c r="S2494">
        <v>4.8</v>
      </c>
      <c r="T2494">
        <v>4.9000000000000004</v>
      </c>
      <c r="U2494">
        <v>0.53400000000000003</v>
      </c>
      <c r="V2494">
        <v>11.3</v>
      </c>
      <c r="W2494" t="e">
        <f ca="1">Data_Completeness(LifeExpectancyData[[#This Row],[Life expectancy]:[Schooling]])</f>
        <v>#NAME?</v>
      </c>
    </row>
    <row r="2495" spans="1:23" x14ac:dyDescent="0.25">
      <c r="A2495" t="s">
        <v>808</v>
      </c>
      <c r="B2495">
        <v>2011</v>
      </c>
      <c r="C2495" t="s">
        <v>643</v>
      </c>
      <c r="D2495">
        <v>55</v>
      </c>
      <c r="E2495">
        <v>438</v>
      </c>
      <c r="F2495">
        <v>2</v>
      </c>
      <c r="G2495">
        <v>5.2</v>
      </c>
      <c r="H2495">
        <v>735.7090978</v>
      </c>
      <c r="I2495">
        <v>91</v>
      </c>
      <c r="J2495">
        <v>0</v>
      </c>
      <c r="K2495">
        <v>3.2</v>
      </c>
      <c r="L2495">
        <v>3</v>
      </c>
      <c r="M2495">
        <v>85</v>
      </c>
      <c r="N2495">
        <v>8.61</v>
      </c>
      <c r="O2495">
        <v>91</v>
      </c>
      <c r="P2495">
        <v>15.7</v>
      </c>
      <c r="Q2495">
        <v>3934.2732500000002</v>
      </c>
      <c r="R2495">
        <v>1225258</v>
      </c>
      <c r="S2495">
        <v>5.0999999999999996</v>
      </c>
      <c r="T2495">
        <v>5.2</v>
      </c>
      <c r="U2495">
        <v>0.52600000000000002</v>
      </c>
      <c r="V2495">
        <v>11.2</v>
      </c>
      <c r="W2495" t="e">
        <f ca="1">Data_Completeness(LifeExpectancyData[[#This Row],[Life expectancy]:[Schooling]])</f>
        <v>#NAME?</v>
      </c>
    </row>
    <row r="2496" spans="1:23" x14ac:dyDescent="0.25">
      <c r="A2496" t="s">
        <v>808</v>
      </c>
      <c r="B2496">
        <v>2010</v>
      </c>
      <c r="C2496" t="s">
        <v>643</v>
      </c>
      <c r="D2496">
        <v>53.6</v>
      </c>
      <c r="E2496">
        <v>459</v>
      </c>
      <c r="F2496">
        <v>2</v>
      </c>
      <c r="G2496">
        <v>4.93</v>
      </c>
      <c r="H2496">
        <v>56.936705609999997</v>
      </c>
      <c r="I2496">
        <v>89</v>
      </c>
      <c r="J2496">
        <v>313</v>
      </c>
      <c r="K2496">
        <v>29.7</v>
      </c>
      <c r="L2496">
        <v>4</v>
      </c>
      <c r="M2496">
        <v>89</v>
      </c>
      <c r="N2496">
        <v>8.4700000000000006</v>
      </c>
      <c r="O2496">
        <v>89</v>
      </c>
      <c r="P2496">
        <v>21.6</v>
      </c>
      <c r="Q2496">
        <v>369.23933599999998</v>
      </c>
      <c r="R2496">
        <v>122843</v>
      </c>
      <c r="S2496">
        <v>5.4</v>
      </c>
      <c r="T2496">
        <v>5.6</v>
      </c>
      <c r="U2496">
        <v>0.52300000000000002</v>
      </c>
      <c r="V2496">
        <v>11</v>
      </c>
      <c r="W2496" t="e">
        <f ca="1">Data_Completeness(LifeExpectancyData[[#This Row],[Life expectancy]:[Schooling]])</f>
        <v>#NAME?</v>
      </c>
    </row>
    <row r="2497" spans="1:23" x14ac:dyDescent="0.25">
      <c r="A2497" t="s">
        <v>808</v>
      </c>
      <c r="B2497">
        <v>2009</v>
      </c>
      <c r="C2497" t="s">
        <v>643</v>
      </c>
      <c r="D2497">
        <v>52.6</v>
      </c>
      <c r="E2497">
        <v>46</v>
      </c>
      <c r="F2497">
        <v>3</v>
      </c>
      <c r="G2497">
        <v>4.9000000000000004</v>
      </c>
      <c r="H2497">
        <v>47.616452299999999</v>
      </c>
      <c r="I2497">
        <v>88</v>
      </c>
      <c r="J2497">
        <v>26</v>
      </c>
      <c r="K2497">
        <v>29.3</v>
      </c>
      <c r="L2497">
        <v>4</v>
      </c>
      <c r="M2497">
        <v>89</v>
      </c>
      <c r="N2497">
        <v>8.4600000000000009</v>
      </c>
      <c r="O2497">
        <v>88</v>
      </c>
      <c r="P2497">
        <v>33.700000000000003</v>
      </c>
      <c r="Q2497">
        <v>332.51712500000002</v>
      </c>
      <c r="R2497">
        <v>118675</v>
      </c>
      <c r="S2497">
        <v>5.8</v>
      </c>
      <c r="T2497">
        <v>5.9</v>
      </c>
      <c r="U2497">
        <v>0.51900000000000002</v>
      </c>
      <c r="V2497">
        <v>10.8</v>
      </c>
      <c r="W2497" t="e">
        <f ca="1">Data_Completeness(LifeExpectancyData[[#This Row],[Life expectancy]:[Schooling]])</f>
        <v>#NAME?</v>
      </c>
    </row>
    <row r="2498" spans="1:23" x14ac:dyDescent="0.25">
      <c r="A2498" t="s">
        <v>808</v>
      </c>
      <c r="B2498">
        <v>2008</v>
      </c>
      <c r="C2498" t="s">
        <v>643</v>
      </c>
      <c r="D2498">
        <v>51.4</v>
      </c>
      <c r="E2498">
        <v>477</v>
      </c>
      <c r="F2498">
        <v>3</v>
      </c>
      <c r="G2498">
        <v>4.87</v>
      </c>
      <c r="H2498">
        <v>413.00630269999999</v>
      </c>
      <c r="I2498">
        <v>9</v>
      </c>
      <c r="J2498">
        <v>1</v>
      </c>
      <c r="K2498">
        <v>28.9</v>
      </c>
      <c r="L2498">
        <v>4</v>
      </c>
      <c r="M2498">
        <v>89</v>
      </c>
      <c r="N2498">
        <v>8.19</v>
      </c>
      <c r="O2498">
        <v>88</v>
      </c>
      <c r="P2498">
        <v>40.200000000000003</v>
      </c>
      <c r="Q2498">
        <v>2842.4384220000002</v>
      </c>
      <c r="R2498">
        <v>1158897</v>
      </c>
      <c r="S2498">
        <v>6.1</v>
      </c>
      <c r="T2498">
        <v>6.3</v>
      </c>
      <c r="U2498">
        <v>0.51400000000000001</v>
      </c>
      <c r="V2498">
        <v>10.6</v>
      </c>
      <c r="W2498" t="e">
        <f ca="1">Data_Completeness(LifeExpectancyData[[#This Row],[Life expectancy]:[Schooling]])</f>
        <v>#NAME?</v>
      </c>
    </row>
    <row r="2499" spans="1:23" x14ac:dyDescent="0.25">
      <c r="A2499" t="s">
        <v>808</v>
      </c>
      <c r="B2499">
        <v>2007</v>
      </c>
      <c r="C2499" t="s">
        <v>643</v>
      </c>
      <c r="D2499">
        <v>50</v>
      </c>
      <c r="E2499">
        <v>51</v>
      </c>
      <c r="F2499">
        <v>3</v>
      </c>
      <c r="G2499">
        <v>5.55</v>
      </c>
      <c r="H2499">
        <v>43.366499900000001</v>
      </c>
      <c r="I2499">
        <v>92</v>
      </c>
      <c r="J2499">
        <v>0</v>
      </c>
      <c r="K2499">
        <v>28.5</v>
      </c>
      <c r="L2499">
        <v>4</v>
      </c>
      <c r="M2499">
        <v>88</v>
      </c>
      <c r="N2499">
        <v>7.5</v>
      </c>
      <c r="O2499">
        <v>87</v>
      </c>
      <c r="P2499">
        <v>40.700000000000003</v>
      </c>
      <c r="Q2499">
        <v>347.48797999999999</v>
      </c>
      <c r="R2499">
        <v>1138434</v>
      </c>
      <c r="S2499">
        <v>6.5</v>
      </c>
      <c r="T2499">
        <v>6.7</v>
      </c>
      <c r="U2499">
        <v>0.50800000000000001</v>
      </c>
      <c r="V2499">
        <v>10.5</v>
      </c>
      <c r="W2499" t="e">
        <f ca="1">Data_Completeness(LifeExpectancyData[[#This Row],[Life expectancy]:[Schooling]])</f>
        <v>#NAME?</v>
      </c>
    </row>
    <row r="2500" spans="1:23" x14ac:dyDescent="0.25">
      <c r="A2500" t="s">
        <v>808</v>
      </c>
      <c r="B2500">
        <v>2006</v>
      </c>
      <c r="C2500" t="s">
        <v>643</v>
      </c>
      <c r="D2500">
        <v>47.8</v>
      </c>
      <c r="E2500">
        <v>564</v>
      </c>
      <c r="F2500">
        <v>3</v>
      </c>
      <c r="G2500">
        <v>5.53</v>
      </c>
      <c r="H2500">
        <v>437.08024380000001</v>
      </c>
      <c r="I2500">
        <v>93</v>
      </c>
      <c r="J2500">
        <v>0</v>
      </c>
      <c r="K2500">
        <v>28.2</v>
      </c>
      <c r="L2500">
        <v>4</v>
      </c>
      <c r="M2500">
        <v>88</v>
      </c>
      <c r="N2500">
        <v>6.81</v>
      </c>
      <c r="O2500">
        <v>87</v>
      </c>
      <c r="P2500">
        <v>43.7</v>
      </c>
      <c r="Q2500">
        <v>2937.3672299999998</v>
      </c>
      <c r="R2500">
        <v>112514</v>
      </c>
      <c r="S2500">
        <v>6.9</v>
      </c>
      <c r="T2500">
        <v>7.1</v>
      </c>
      <c r="U2500">
        <v>0.502</v>
      </c>
      <c r="V2500">
        <v>9.9</v>
      </c>
      <c r="W2500" t="e">
        <f ca="1">Data_Completeness(LifeExpectancyData[[#This Row],[Life expectancy]:[Schooling]])</f>
        <v>#NAME?</v>
      </c>
    </row>
    <row r="2501" spans="1:23" x14ac:dyDescent="0.25">
      <c r="A2501" t="s">
        <v>808</v>
      </c>
      <c r="B2501">
        <v>2005</v>
      </c>
      <c r="C2501" t="s">
        <v>643</v>
      </c>
      <c r="D2501">
        <v>46</v>
      </c>
      <c r="E2501">
        <v>63</v>
      </c>
      <c r="F2501">
        <v>3</v>
      </c>
      <c r="G2501">
        <v>5.08</v>
      </c>
      <c r="H2501">
        <v>372.1651473</v>
      </c>
      <c r="I2501">
        <v>95</v>
      </c>
      <c r="J2501">
        <v>0</v>
      </c>
      <c r="K2501">
        <v>27.8</v>
      </c>
      <c r="L2501">
        <v>4</v>
      </c>
      <c r="M2501">
        <v>88</v>
      </c>
      <c r="N2501">
        <v>6.8</v>
      </c>
      <c r="O2501">
        <v>86</v>
      </c>
      <c r="P2501">
        <v>49.1</v>
      </c>
      <c r="Q2501">
        <v>2873.8621410000001</v>
      </c>
      <c r="R2501">
        <v>115873</v>
      </c>
      <c r="S2501">
        <v>7.3</v>
      </c>
      <c r="T2501">
        <v>7.5</v>
      </c>
      <c r="U2501">
        <v>0.495</v>
      </c>
      <c r="V2501">
        <v>9.6999999999999993</v>
      </c>
      <c r="W2501" t="e">
        <f ca="1">Data_Completeness(LifeExpectancyData[[#This Row],[Life expectancy]:[Schooling]])</f>
        <v>#NAME?</v>
      </c>
    </row>
    <row r="2502" spans="1:23" x14ac:dyDescent="0.25">
      <c r="A2502" t="s">
        <v>808</v>
      </c>
      <c r="B2502">
        <v>2004</v>
      </c>
      <c r="C2502" t="s">
        <v>643</v>
      </c>
      <c r="D2502">
        <v>45.6</v>
      </c>
      <c r="E2502">
        <v>69</v>
      </c>
      <c r="F2502">
        <v>3</v>
      </c>
      <c r="G2502">
        <v>5.78</v>
      </c>
      <c r="H2502">
        <v>37.438576640000001</v>
      </c>
      <c r="I2502">
        <v>93</v>
      </c>
      <c r="J2502">
        <v>0</v>
      </c>
      <c r="K2502">
        <v>27.4</v>
      </c>
      <c r="L2502">
        <v>4</v>
      </c>
      <c r="M2502">
        <v>88</v>
      </c>
      <c r="N2502">
        <v>5.88</v>
      </c>
      <c r="O2502">
        <v>86</v>
      </c>
      <c r="P2502">
        <v>50.3</v>
      </c>
      <c r="Q2502">
        <v>2529.6335570000001</v>
      </c>
      <c r="R2502">
        <v>19553</v>
      </c>
      <c r="S2502">
        <v>7.7</v>
      </c>
      <c r="T2502">
        <v>7.9</v>
      </c>
      <c r="U2502">
        <v>0.49199999999999999</v>
      </c>
      <c r="V2502">
        <v>9.4</v>
      </c>
      <c r="W2502" t="e">
        <f ca="1">Data_Completeness(LifeExpectancyData[[#This Row],[Life expectancy]:[Schooling]])</f>
        <v>#NAME?</v>
      </c>
    </row>
    <row r="2503" spans="1:23" x14ac:dyDescent="0.25">
      <c r="A2503" t="s">
        <v>808</v>
      </c>
      <c r="B2503">
        <v>2003</v>
      </c>
      <c r="C2503" t="s">
        <v>643</v>
      </c>
      <c r="D2503">
        <v>45.9</v>
      </c>
      <c r="E2503">
        <v>6</v>
      </c>
      <c r="F2503">
        <v>3</v>
      </c>
      <c r="G2503">
        <v>5.65</v>
      </c>
      <c r="H2503">
        <v>2.8191244740000001</v>
      </c>
      <c r="I2503">
        <v>9</v>
      </c>
      <c r="J2503">
        <v>350</v>
      </c>
      <c r="K2503">
        <v>27.1</v>
      </c>
      <c r="L2503">
        <v>4</v>
      </c>
      <c r="M2503">
        <v>87</v>
      </c>
      <c r="N2503">
        <v>5.71</v>
      </c>
      <c r="O2503">
        <v>85</v>
      </c>
      <c r="P2503">
        <v>50.6</v>
      </c>
      <c r="Q2503">
        <v>22.994489999999999</v>
      </c>
      <c r="R2503">
        <v>187392</v>
      </c>
      <c r="S2503">
        <v>8.1999999999999993</v>
      </c>
      <c r="T2503">
        <v>8.4</v>
      </c>
      <c r="U2503">
        <v>0.49299999999999999</v>
      </c>
      <c r="V2503">
        <v>9.1</v>
      </c>
      <c r="W2503" t="e">
        <f ca="1">Data_Completeness(LifeExpectancyData[[#This Row],[Life expectancy]:[Schooling]])</f>
        <v>#NAME?</v>
      </c>
    </row>
    <row r="2504" spans="1:23" x14ac:dyDescent="0.25">
      <c r="A2504" t="s">
        <v>808</v>
      </c>
      <c r="B2504">
        <v>2002</v>
      </c>
      <c r="C2504" t="s">
        <v>643</v>
      </c>
      <c r="D2504">
        <v>46.4</v>
      </c>
      <c r="E2504">
        <v>587</v>
      </c>
      <c r="F2504">
        <v>3</v>
      </c>
      <c r="G2504">
        <v>5.52</v>
      </c>
      <c r="H2504">
        <v>131.0421269</v>
      </c>
      <c r="I2504">
        <v>88</v>
      </c>
      <c r="J2504">
        <v>37</v>
      </c>
      <c r="K2504">
        <v>26.7</v>
      </c>
      <c r="L2504">
        <v>4</v>
      </c>
      <c r="M2504">
        <v>87</v>
      </c>
      <c r="N2504">
        <v>5.16</v>
      </c>
      <c r="O2504">
        <v>85</v>
      </c>
      <c r="P2504">
        <v>49.9</v>
      </c>
      <c r="Q2504">
        <v>1324.996228</v>
      </c>
      <c r="R2504">
        <v>1893</v>
      </c>
      <c r="S2504">
        <v>8.6</v>
      </c>
      <c r="T2504">
        <v>8.8000000000000007</v>
      </c>
      <c r="U2504">
        <v>0.502</v>
      </c>
      <c r="V2504">
        <v>9.1999999999999993</v>
      </c>
      <c r="W2504" t="e">
        <f ca="1">Data_Completeness(LifeExpectancyData[[#This Row],[Life expectancy]:[Schooling]])</f>
        <v>#NAME?</v>
      </c>
    </row>
    <row r="2505" spans="1:23" x14ac:dyDescent="0.25">
      <c r="A2505" t="s">
        <v>808</v>
      </c>
      <c r="B2505">
        <v>2001</v>
      </c>
      <c r="C2505" t="s">
        <v>643</v>
      </c>
      <c r="D2505">
        <v>47.1</v>
      </c>
      <c r="E2505">
        <v>568</v>
      </c>
      <c r="F2505">
        <v>3</v>
      </c>
      <c r="G2505">
        <v>6.72</v>
      </c>
      <c r="H2505">
        <v>143.61973159999999</v>
      </c>
      <c r="I2505">
        <v>86</v>
      </c>
      <c r="J2505">
        <v>49</v>
      </c>
      <c r="K2505">
        <v>26.3</v>
      </c>
      <c r="L2505">
        <v>4</v>
      </c>
      <c r="M2505">
        <v>87</v>
      </c>
      <c r="N2505">
        <v>5.1100000000000003</v>
      </c>
      <c r="O2505">
        <v>84</v>
      </c>
      <c r="P2505">
        <v>48.8</v>
      </c>
      <c r="Q2505">
        <v>1437.634951</v>
      </c>
      <c r="R2505">
        <v>172927</v>
      </c>
      <c r="S2505">
        <v>9</v>
      </c>
      <c r="T2505">
        <v>9.1999999999999993</v>
      </c>
      <c r="U2505">
        <v>0.50600000000000001</v>
      </c>
      <c r="V2505">
        <v>9.3000000000000007</v>
      </c>
      <c r="W2505" t="e">
        <f ca="1">Data_Completeness(LifeExpectancyData[[#This Row],[Life expectancy]:[Schooling]])</f>
        <v>#NAME?</v>
      </c>
    </row>
    <row r="2506" spans="1:23" x14ac:dyDescent="0.25">
      <c r="A2506" t="s">
        <v>808</v>
      </c>
      <c r="B2506">
        <v>2000</v>
      </c>
      <c r="C2506" t="s">
        <v>643</v>
      </c>
      <c r="D2506">
        <v>48.4</v>
      </c>
      <c r="E2506">
        <v>536</v>
      </c>
      <c r="F2506">
        <v>3</v>
      </c>
      <c r="G2506">
        <v>7.19</v>
      </c>
      <c r="H2506">
        <v>25.216833179999998</v>
      </c>
      <c r="I2506">
        <v>83</v>
      </c>
      <c r="J2506">
        <v>10</v>
      </c>
      <c r="K2506">
        <v>25.9</v>
      </c>
      <c r="L2506">
        <v>4</v>
      </c>
      <c r="M2506">
        <v>87</v>
      </c>
      <c r="N2506">
        <v>5.26</v>
      </c>
      <c r="O2506">
        <v>84</v>
      </c>
      <c r="P2506">
        <v>46.4</v>
      </c>
      <c r="Q2506">
        <v>1637.4567</v>
      </c>
      <c r="R2506">
        <v>161468</v>
      </c>
      <c r="S2506">
        <v>9.4</v>
      </c>
      <c r="T2506">
        <v>9.6</v>
      </c>
      <c r="U2506">
        <v>0.51600000000000001</v>
      </c>
      <c r="V2506">
        <v>9.4</v>
      </c>
      <c r="W2506" t="e">
        <f ca="1">Data_Completeness(LifeExpectancyData[[#This Row],[Life expectancy]:[Schooling]])</f>
        <v>#NAME?</v>
      </c>
    </row>
    <row r="2507" spans="1:23" x14ac:dyDescent="0.25">
      <c r="A2507" t="s">
        <v>809</v>
      </c>
      <c r="B2507">
        <v>2015</v>
      </c>
      <c r="C2507" t="s">
        <v>651</v>
      </c>
      <c r="D2507">
        <v>82.4</v>
      </c>
      <c r="E2507">
        <v>53</v>
      </c>
      <c r="F2507">
        <v>0</v>
      </c>
      <c r="H2507">
        <v>0</v>
      </c>
      <c r="I2507">
        <v>67</v>
      </c>
      <c r="J2507">
        <v>22</v>
      </c>
      <c r="K2507">
        <v>59.5</v>
      </c>
      <c r="L2507">
        <v>0</v>
      </c>
      <c r="M2507">
        <v>98</v>
      </c>
      <c r="O2507">
        <v>98</v>
      </c>
      <c r="P2507">
        <v>0.1</v>
      </c>
      <c r="Q2507">
        <v>5585.2584699999998</v>
      </c>
      <c r="R2507">
        <v>9799186</v>
      </c>
      <c r="S2507">
        <v>1.5</v>
      </c>
      <c r="T2507">
        <v>1.4</v>
      </c>
      <c r="U2507">
        <v>0.90900000000000003</v>
      </c>
      <c r="V2507">
        <v>15.9</v>
      </c>
      <c r="W2507" t="e">
        <f ca="1">Data_Completeness(LifeExpectancyData[[#This Row],[Life expectancy]:[Schooling]])</f>
        <v>#NAME?</v>
      </c>
    </row>
    <row r="2508" spans="1:23" x14ac:dyDescent="0.25">
      <c r="A2508" t="s">
        <v>809</v>
      </c>
      <c r="B2508">
        <v>2014</v>
      </c>
      <c r="C2508" t="s">
        <v>651</v>
      </c>
      <c r="D2508">
        <v>82.3</v>
      </c>
      <c r="E2508">
        <v>54</v>
      </c>
      <c r="F2508">
        <v>0</v>
      </c>
      <c r="G2508">
        <v>7.3</v>
      </c>
      <c r="H2508">
        <v>1142.212403</v>
      </c>
      <c r="I2508">
        <v>67</v>
      </c>
      <c r="J2508">
        <v>26</v>
      </c>
      <c r="K2508">
        <v>59</v>
      </c>
      <c r="L2508">
        <v>0</v>
      </c>
      <c r="M2508">
        <v>98</v>
      </c>
      <c r="N2508">
        <v>11.93</v>
      </c>
      <c r="O2508">
        <v>98</v>
      </c>
      <c r="P2508">
        <v>0.1</v>
      </c>
      <c r="Q2508">
        <v>5918.1989800000001</v>
      </c>
      <c r="R2508">
        <v>969611</v>
      </c>
      <c r="S2508">
        <v>1.5</v>
      </c>
      <c r="T2508">
        <v>1.3</v>
      </c>
      <c r="U2508">
        <v>0.90600000000000003</v>
      </c>
      <c r="V2508">
        <v>15.8</v>
      </c>
      <c r="W2508" t="e">
        <f ca="1">Data_Completeness(LifeExpectancyData[[#This Row],[Life expectancy]:[Schooling]])</f>
        <v>#NAME?</v>
      </c>
    </row>
    <row r="2509" spans="1:23" x14ac:dyDescent="0.25">
      <c r="A2509" t="s">
        <v>809</v>
      </c>
      <c r="B2509">
        <v>2013</v>
      </c>
      <c r="C2509" t="s">
        <v>651</v>
      </c>
      <c r="D2509">
        <v>81.900000000000006</v>
      </c>
      <c r="E2509">
        <v>57</v>
      </c>
      <c r="F2509">
        <v>0</v>
      </c>
      <c r="G2509">
        <v>7.3</v>
      </c>
      <c r="H2509">
        <v>1212.6663269999999</v>
      </c>
      <c r="I2509">
        <v>67</v>
      </c>
      <c r="J2509">
        <v>51</v>
      </c>
      <c r="K2509">
        <v>58.5</v>
      </c>
      <c r="L2509">
        <v>0</v>
      </c>
      <c r="M2509">
        <v>98</v>
      </c>
      <c r="N2509">
        <v>11.97</v>
      </c>
      <c r="O2509">
        <v>98</v>
      </c>
      <c r="P2509">
        <v>0.1</v>
      </c>
      <c r="Q2509">
        <v>6283.2452199999998</v>
      </c>
      <c r="R2509">
        <v>96379</v>
      </c>
      <c r="S2509">
        <v>1.4</v>
      </c>
      <c r="T2509">
        <v>1.3</v>
      </c>
      <c r="U2509">
        <v>0.90400000000000003</v>
      </c>
      <c r="V2509">
        <v>15.8</v>
      </c>
      <c r="W2509" t="e">
        <f ca="1">Data_Completeness(LifeExpectancyData[[#This Row],[Life expectancy]:[Schooling]])</f>
        <v>#NAME?</v>
      </c>
    </row>
    <row r="2510" spans="1:23" x14ac:dyDescent="0.25">
      <c r="A2510" t="s">
        <v>809</v>
      </c>
      <c r="B2510">
        <v>2012</v>
      </c>
      <c r="C2510" t="s">
        <v>651</v>
      </c>
      <c r="D2510">
        <v>81.7</v>
      </c>
      <c r="E2510">
        <v>57</v>
      </c>
      <c r="F2510">
        <v>0</v>
      </c>
      <c r="G2510">
        <v>7.4</v>
      </c>
      <c r="H2510">
        <v>10947.02327</v>
      </c>
      <c r="I2510">
        <v>53</v>
      </c>
      <c r="J2510">
        <v>30</v>
      </c>
      <c r="K2510">
        <v>58.1</v>
      </c>
      <c r="L2510">
        <v>0</v>
      </c>
      <c r="M2510">
        <v>98</v>
      </c>
      <c r="N2510">
        <v>11.8</v>
      </c>
      <c r="O2510">
        <v>98</v>
      </c>
      <c r="P2510">
        <v>0.1</v>
      </c>
      <c r="Q2510">
        <v>57134.777000000002</v>
      </c>
      <c r="R2510">
        <v>9519374</v>
      </c>
      <c r="S2510">
        <v>1.4</v>
      </c>
      <c r="T2510">
        <v>1.3</v>
      </c>
      <c r="U2510">
        <v>0.90300000000000002</v>
      </c>
      <c r="V2510">
        <v>15.8</v>
      </c>
      <c r="W2510" t="e">
        <f ca="1">Data_Completeness(LifeExpectancyData[[#This Row],[Life expectancy]:[Schooling]])</f>
        <v>#NAME?</v>
      </c>
    </row>
    <row r="2511" spans="1:23" x14ac:dyDescent="0.25">
      <c r="A2511" t="s">
        <v>809</v>
      </c>
      <c r="B2511">
        <v>2011</v>
      </c>
      <c r="C2511" t="s">
        <v>651</v>
      </c>
      <c r="D2511">
        <v>81.7</v>
      </c>
      <c r="E2511">
        <v>58</v>
      </c>
      <c r="F2511">
        <v>0</v>
      </c>
      <c r="G2511">
        <v>7.4</v>
      </c>
      <c r="H2511">
        <v>11477.667100000001</v>
      </c>
      <c r="I2511">
        <v>42</v>
      </c>
      <c r="J2511">
        <v>26</v>
      </c>
      <c r="K2511">
        <v>57.7</v>
      </c>
      <c r="L2511">
        <v>0</v>
      </c>
      <c r="M2511">
        <v>98</v>
      </c>
      <c r="N2511">
        <v>11.7</v>
      </c>
      <c r="O2511">
        <v>98</v>
      </c>
      <c r="P2511">
        <v>0.1</v>
      </c>
      <c r="Q2511">
        <v>59593.287109999997</v>
      </c>
      <c r="R2511">
        <v>9449213</v>
      </c>
      <c r="S2511">
        <v>1.4</v>
      </c>
      <c r="T2511">
        <v>1.3</v>
      </c>
      <c r="U2511">
        <v>0.90100000000000002</v>
      </c>
      <c r="V2511">
        <v>16</v>
      </c>
      <c r="W2511" t="e">
        <f ca="1">Data_Completeness(LifeExpectancyData[[#This Row],[Life expectancy]:[Schooling]])</f>
        <v>#NAME?</v>
      </c>
    </row>
    <row r="2512" spans="1:23" x14ac:dyDescent="0.25">
      <c r="A2512" t="s">
        <v>809</v>
      </c>
      <c r="B2512">
        <v>2010</v>
      </c>
      <c r="C2512" t="s">
        <v>651</v>
      </c>
      <c r="D2512">
        <v>81.5</v>
      </c>
      <c r="E2512">
        <v>58</v>
      </c>
      <c r="F2512">
        <v>0</v>
      </c>
      <c r="G2512">
        <v>7.2</v>
      </c>
      <c r="H2512">
        <v>778.24774669999999</v>
      </c>
      <c r="J2512">
        <v>6</v>
      </c>
      <c r="K2512">
        <v>57.3</v>
      </c>
      <c r="L2512">
        <v>0</v>
      </c>
      <c r="M2512">
        <v>98</v>
      </c>
      <c r="N2512">
        <v>9.4700000000000006</v>
      </c>
      <c r="O2512">
        <v>98</v>
      </c>
      <c r="P2512">
        <v>0.1</v>
      </c>
      <c r="Q2512">
        <v>5276.2559099999999</v>
      </c>
      <c r="R2512">
        <v>9378126</v>
      </c>
      <c r="S2512">
        <v>1.3</v>
      </c>
      <c r="T2512">
        <v>1.3</v>
      </c>
      <c r="U2512">
        <v>0.89500000000000002</v>
      </c>
      <c r="V2512">
        <v>15.8</v>
      </c>
      <c r="W2512" t="e">
        <f ca="1">Data_Completeness(LifeExpectancyData[[#This Row],[Life expectancy]:[Schooling]])</f>
        <v>#NAME?</v>
      </c>
    </row>
    <row r="2513" spans="1:23" x14ac:dyDescent="0.25">
      <c r="A2513" t="s">
        <v>809</v>
      </c>
      <c r="B2513">
        <v>2009</v>
      </c>
      <c r="C2513" t="s">
        <v>651</v>
      </c>
      <c r="D2513">
        <v>81.400000000000006</v>
      </c>
      <c r="E2513">
        <v>62</v>
      </c>
      <c r="F2513">
        <v>0</v>
      </c>
      <c r="G2513">
        <v>7.3</v>
      </c>
      <c r="H2513">
        <v>682.1070608</v>
      </c>
      <c r="J2513">
        <v>3</v>
      </c>
      <c r="K2513">
        <v>56.9</v>
      </c>
      <c r="L2513">
        <v>0</v>
      </c>
      <c r="M2513">
        <v>98</v>
      </c>
      <c r="N2513">
        <v>9.94</v>
      </c>
      <c r="O2513">
        <v>98</v>
      </c>
      <c r="P2513">
        <v>0.1</v>
      </c>
      <c r="Q2513">
        <v>4627.5919999999996</v>
      </c>
      <c r="R2513">
        <v>9298515</v>
      </c>
      <c r="S2513">
        <v>1.3</v>
      </c>
      <c r="T2513">
        <v>1.3</v>
      </c>
      <c r="U2513">
        <v>0.89800000000000002</v>
      </c>
      <c r="V2513">
        <v>15.8</v>
      </c>
      <c r="W2513" t="e">
        <f ca="1">Data_Completeness(LifeExpectancyData[[#This Row],[Life expectancy]:[Schooling]])</f>
        <v>#NAME?</v>
      </c>
    </row>
    <row r="2514" spans="1:23" x14ac:dyDescent="0.25">
      <c r="A2514" t="s">
        <v>809</v>
      </c>
      <c r="B2514">
        <v>2008</v>
      </c>
      <c r="C2514" t="s">
        <v>651</v>
      </c>
      <c r="D2514">
        <v>81.099999999999994</v>
      </c>
      <c r="E2514">
        <v>62</v>
      </c>
      <c r="F2514">
        <v>0</v>
      </c>
      <c r="G2514">
        <v>6.9</v>
      </c>
      <c r="H2514">
        <v>8105.5908820000004</v>
      </c>
      <c r="J2514">
        <v>25</v>
      </c>
      <c r="K2514">
        <v>56.5</v>
      </c>
      <c r="L2514">
        <v>0</v>
      </c>
      <c r="M2514">
        <v>98</v>
      </c>
      <c r="N2514">
        <v>9.23</v>
      </c>
      <c r="O2514">
        <v>98</v>
      </c>
      <c r="P2514">
        <v>0.1</v>
      </c>
      <c r="Q2514">
        <v>55746.842380000002</v>
      </c>
      <c r="R2514">
        <v>9219637</v>
      </c>
      <c r="S2514">
        <v>1.3</v>
      </c>
      <c r="T2514">
        <v>1.3</v>
      </c>
      <c r="U2514">
        <v>0.89700000000000002</v>
      </c>
      <c r="V2514">
        <v>15.7</v>
      </c>
      <c r="W2514" t="e">
        <f ca="1">Data_Completeness(LifeExpectancyData[[#This Row],[Life expectancy]:[Schooling]])</f>
        <v>#NAME?</v>
      </c>
    </row>
    <row r="2515" spans="1:23" x14ac:dyDescent="0.25">
      <c r="A2515" t="s">
        <v>809</v>
      </c>
      <c r="B2515">
        <v>2007</v>
      </c>
      <c r="C2515" t="s">
        <v>651</v>
      </c>
      <c r="D2515">
        <v>89</v>
      </c>
      <c r="E2515">
        <v>63</v>
      </c>
      <c r="F2515">
        <v>0</v>
      </c>
      <c r="G2515">
        <v>6.9</v>
      </c>
      <c r="H2515">
        <v>7593.3916220000001</v>
      </c>
      <c r="J2515">
        <v>1</v>
      </c>
      <c r="K2515">
        <v>56.1</v>
      </c>
      <c r="L2515">
        <v>0</v>
      </c>
      <c r="M2515">
        <v>98</v>
      </c>
      <c r="N2515">
        <v>8.92</v>
      </c>
      <c r="O2515">
        <v>98</v>
      </c>
      <c r="P2515">
        <v>0.1</v>
      </c>
      <c r="Q2515">
        <v>53324.379370000002</v>
      </c>
      <c r="R2515">
        <v>914892</v>
      </c>
      <c r="S2515">
        <v>1.3</v>
      </c>
      <c r="T2515">
        <v>1.3</v>
      </c>
      <c r="U2515">
        <v>0.89500000000000002</v>
      </c>
      <c r="V2515">
        <v>15.8</v>
      </c>
      <c r="W2515" t="e">
        <f ca="1">Data_Completeness(LifeExpectancyData[[#This Row],[Life expectancy]:[Schooling]])</f>
        <v>#NAME?</v>
      </c>
    </row>
    <row r="2516" spans="1:23" x14ac:dyDescent="0.25">
      <c r="A2516" t="s">
        <v>809</v>
      </c>
      <c r="B2516">
        <v>2006</v>
      </c>
      <c r="C2516" t="s">
        <v>651</v>
      </c>
      <c r="D2516">
        <v>88</v>
      </c>
      <c r="E2516">
        <v>64</v>
      </c>
      <c r="F2516">
        <v>0</v>
      </c>
      <c r="G2516">
        <v>6.5</v>
      </c>
      <c r="H2516">
        <v>6369.5161390000003</v>
      </c>
      <c r="J2516">
        <v>19</v>
      </c>
      <c r="K2516">
        <v>55.7</v>
      </c>
      <c r="L2516">
        <v>0</v>
      </c>
      <c r="M2516">
        <v>98</v>
      </c>
      <c r="N2516">
        <v>8.9499999999999993</v>
      </c>
      <c r="O2516">
        <v>98</v>
      </c>
      <c r="P2516">
        <v>0.1</v>
      </c>
      <c r="Q2516">
        <v>46256.471599999997</v>
      </c>
      <c r="R2516">
        <v>9855</v>
      </c>
      <c r="S2516">
        <v>1.3</v>
      </c>
      <c r="T2516">
        <v>1.3</v>
      </c>
      <c r="U2516">
        <v>0.89200000000000002</v>
      </c>
      <c r="V2516">
        <v>15.9</v>
      </c>
      <c r="W2516" t="e">
        <f ca="1">Data_Completeness(LifeExpectancyData[[#This Row],[Life expectancy]:[Schooling]])</f>
        <v>#NAME?</v>
      </c>
    </row>
    <row r="2517" spans="1:23" x14ac:dyDescent="0.25">
      <c r="A2517" t="s">
        <v>809</v>
      </c>
      <c r="B2517">
        <v>2005</v>
      </c>
      <c r="C2517" t="s">
        <v>651</v>
      </c>
      <c r="D2517">
        <v>85</v>
      </c>
      <c r="E2517">
        <v>66</v>
      </c>
      <c r="F2517">
        <v>0</v>
      </c>
      <c r="G2517">
        <v>6.5</v>
      </c>
      <c r="H2517">
        <v>599.03924029999996</v>
      </c>
      <c r="J2517">
        <v>13</v>
      </c>
      <c r="K2517">
        <v>55.3</v>
      </c>
      <c r="L2517">
        <v>0</v>
      </c>
      <c r="M2517">
        <v>98</v>
      </c>
      <c r="N2517">
        <v>9.6</v>
      </c>
      <c r="O2517">
        <v>98</v>
      </c>
      <c r="P2517">
        <v>0.1</v>
      </c>
      <c r="Q2517">
        <v>4385.3531499999999</v>
      </c>
      <c r="R2517">
        <v>929572</v>
      </c>
      <c r="S2517">
        <v>1.3</v>
      </c>
      <c r="T2517">
        <v>1.3</v>
      </c>
      <c r="U2517">
        <v>0.89</v>
      </c>
      <c r="V2517">
        <v>16</v>
      </c>
      <c r="W2517" t="e">
        <f ca="1">Data_Completeness(LifeExpectancyData[[#This Row],[Life expectancy]:[Schooling]])</f>
        <v>#NAME?</v>
      </c>
    </row>
    <row r="2518" spans="1:23" x14ac:dyDescent="0.25">
      <c r="A2518" t="s">
        <v>809</v>
      </c>
      <c r="B2518">
        <v>2004</v>
      </c>
      <c r="C2518" t="s">
        <v>651</v>
      </c>
      <c r="D2518">
        <v>83</v>
      </c>
      <c r="E2518">
        <v>7</v>
      </c>
      <c r="F2518">
        <v>0</v>
      </c>
      <c r="G2518">
        <v>6.6</v>
      </c>
      <c r="H2518">
        <v>5793.363644</v>
      </c>
      <c r="J2518">
        <v>5</v>
      </c>
      <c r="K2518">
        <v>54.9</v>
      </c>
      <c r="L2518">
        <v>0</v>
      </c>
      <c r="M2518">
        <v>99</v>
      </c>
      <c r="N2518">
        <v>9.9</v>
      </c>
      <c r="O2518">
        <v>99</v>
      </c>
      <c r="P2518">
        <v>0.1</v>
      </c>
      <c r="Q2518">
        <v>42442.224499999997</v>
      </c>
      <c r="R2518">
        <v>8993531</v>
      </c>
      <c r="S2518">
        <v>1.3</v>
      </c>
      <c r="T2518">
        <v>1.3</v>
      </c>
      <c r="U2518">
        <v>0.88800000000000001</v>
      </c>
      <c r="V2518">
        <v>16</v>
      </c>
      <c r="W2518" t="e">
        <f ca="1">Data_Completeness(LifeExpectancyData[[#This Row],[Life expectancy]:[Schooling]])</f>
        <v>#NAME?</v>
      </c>
    </row>
    <row r="2519" spans="1:23" x14ac:dyDescent="0.25">
      <c r="A2519" t="s">
        <v>809</v>
      </c>
      <c r="B2519">
        <v>2003</v>
      </c>
      <c r="C2519" t="s">
        <v>651</v>
      </c>
      <c r="D2519">
        <v>82</v>
      </c>
      <c r="E2519">
        <v>69</v>
      </c>
      <c r="F2519">
        <v>0</v>
      </c>
      <c r="G2519">
        <v>6.9</v>
      </c>
      <c r="H2519">
        <v>5067.4114179999997</v>
      </c>
      <c r="J2519">
        <v>3</v>
      </c>
      <c r="K2519">
        <v>54.4</v>
      </c>
      <c r="L2519">
        <v>0</v>
      </c>
      <c r="M2519">
        <v>99</v>
      </c>
      <c r="N2519">
        <v>9.31</v>
      </c>
      <c r="O2519">
        <v>99</v>
      </c>
      <c r="P2519">
        <v>0.1</v>
      </c>
      <c r="Q2519">
        <v>36961.425369999997</v>
      </c>
      <c r="R2519">
        <v>8958229</v>
      </c>
      <c r="S2519">
        <v>1.3</v>
      </c>
      <c r="T2519">
        <v>1.3</v>
      </c>
      <c r="U2519">
        <v>0.88200000000000001</v>
      </c>
      <c r="V2519">
        <v>15.9</v>
      </c>
      <c r="W2519" t="e">
        <f ca="1">Data_Completeness(LifeExpectancyData[[#This Row],[Life expectancy]:[Schooling]])</f>
        <v>#NAME?</v>
      </c>
    </row>
    <row r="2520" spans="1:23" x14ac:dyDescent="0.25">
      <c r="A2520" t="s">
        <v>809</v>
      </c>
      <c r="B2520">
        <v>2002</v>
      </c>
      <c r="C2520" t="s">
        <v>651</v>
      </c>
      <c r="D2520">
        <v>79.900000000000006</v>
      </c>
      <c r="E2520">
        <v>71</v>
      </c>
      <c r="F2520">
        <v>0</v>
      </c>
      <c r="G2520">
        <v>6.9</v>
      </c>
      <c r="H2520">
        <v>3998.09987</v>
      </c>
      <c r="J2520">
        <v>9</v>
      </c>
      <c r="K2520">
        <v>53.9</v>
      </c>
      <c r="L2520">
        <v>0</v>
      </c>
      <c r="M2520">
        <v>99</v>
      </c>
      <c r="N2520">
        <v>9.23</v>
      </c>
      <c r="O2520">
        <v>99</v>
      </c>
      <c r="P2520">
        <v>0.1</v>
      </c>
      <c r="Q2520">
        <v>29571.744600000002</v>
      </c>
      <c r="R2520">
        <v>8924958</v>
      </c>
      <c r="S2520">
        <v>1.3</v>
      </c>
      <c r="T2520">
        <v>1.3</v>
      </c>
      <c r="U2520">
        <v>0.88</v>
      </c>
      <c r="V2520">
        <v>15.9</v>
      </c>
      <c r="W2520" t="e">
        <f ca="1">Data_Completeness(LifeExpectancyData[[#This Row],[Life expectancy]:[Schooling]])</f>
        <v>#NAME?</v>
      </c>
    </row>
    <row r="2521" spans="1:23" x14ac:dyDescent="0.25">
      <c r="A2521" t="s">
        <v>809</v>
      </c>
      <c r="B2521">
        <v>2001</v>
      </c>
      <c r="C2521" t="s">
        <v>651</v>
      </c>
      <c r="D2521">
        <v>79.8</v>
      </c>
      <c r="E2521">
        <v>73</v>
      </c>
      <c r="F2521">
        <v>0</v>
      </c>
      <c r="G2521">
        <v>6.6</v>
      </c>
      <c r="H2521">
        <v>3554.5464339999999</v>
      </c>
      <c r="J2521">
        <v>5</v>
      </c>
      <c r="K2521">
        <v>53.4</v>
      </c>
      <c r="L2521">
        <v>0</v>
      </c>
      <c r="M2521">
        <v>99</v>
      </c>
      <c r="N2521">
        <v>8.86</v>
      </c>
      <c r="O2521">
        <v>99</v>
      </c>
      <c r="P2521">
        <v>0.1</v>
      </c>
      <c r="Q2521">
        <v>26969.244569999999</v>
      </c>
      <c r="R2521">
        <v>889596</v>
      </c>
      <c r="S2521">
        <v>1.3</v>
      </c>
      <c r="T2521">
        <v>1.3</v>
      </c>
      <c r="U2521">
        <v>0.877</v>
      </c>
      <c r="V2521">
        <v>15.9</v>
      </c>
      <c r="W2521" t="e">
        <f ca="1">Data_Completeness(LifeExpectancyData[[#This Row],[Life expectancy]:[Schooling]])</f>
        <v>#NAME?</v>
      </c>
    </row>
    <row r="2522" spans="1:23" x14ac:dyDescent="0.25">
      <c r="A2522" t="s">
        <v>809</v>
      </c>
      <c r="B2522">
        <v>2000</v>
      </c>
      <c r="C2522" t="s">
        <v>651</v>
      </c>
      <c r="D2522">
        <v>79.599999999999994</v>
      </c>
      <c r="E2522">
        <v>73</v>
      </c>
      <c r="F2522">
        <v>0</v>
      </c>
      <c r="G2522">
        <v>6.2</v>
      </c>
      <c r="H2522">
        <v>3689.7273</v>
      </c>
      <c r="J2522">
        <v>59</v>
      </c>
      <c r="K2522">
        <v>52.8</v>
      </c>
      <c r="L2522">
        <v>0</v>
      </c>
      <c r="M2522">
        <v>99</v>
      </c>
      <c r="N2522">
        <v>8.18</v>
      </c>
      <c r="O2522">
        <v>99</v>
      </c>
      <c r="P2522">
        <v>0.1</v>
      </c>
      <c r="Q2522">
        <v>29283.55</v>
      </c>
      <c r="R2522">
        <v>887219</v>
      </c>
      <c r="S2522">
        <v>1.4</v>
      </c>
      <c r="T2522">
        <v>1.3</v>
      </c>
      <c r="U2522">
        <v>0.873</v>
      </c>
      <c r="V2522">
        <v>15.9</v>
      </c>
      <c r="W2522" t="e">
        <f ca="1">Data_Completeness(LifeExpectancyData[[#This Row],[Life expectancy]:[Schooling]])</f>
        <v>#NAME?</v>
      </c>
    </row>
    <row r="2523" spans="1:23" x14ac:dyDescent="0.25">
      <c r="A2523" t="s">
        <v>810</v>
      </c>
      <c r="B2523">
        <v>2015</v>
      </c>
      <c r="C2523" t="s">
        <v>651</v>
      </c>
      <c r="D2523">
        <v>83.4</v>
      </c>
      <c r="E2523">
        <v>49</v>
      </c>
      <c r="F2523">
        <v>0</v>
      </c>
      <c r="H2523">
        <v>0</v>
      </c>
      <c r="J2523">
        <v>35</v>
      </c>
      <c r="K2523">
        <v>57.4</v>
      </c>
      <c r="L2523">
        <v>0</v>
      </c>
      <c r="M2523">
        <v>97</v>
      </c>
      <c r="O2523">
        <v>97</v>
      </c>
      <c r="P2523">
        <v>0.1</v>
      </c>
      <c r="Q2523">
        <v>8989.8423999999995</v>
      </c>
      <c r="R2523">
        <v>8282396</v>
      </c>
      <c r="S2523">
        <v>0.4</v>
      </c>
      <c r="T2523">
        <v>0.3</v>
      </c>
      <c r="U2523">
        <v>0.93799999999999994</v>
      </c>
      <c r="V2523">
        <v>16</v>
      </c>
      <c r="W2523" t="e">
        <f ca="1">Data_Completeness(LifeExpectancyData[[#This Row],[Life expectancy]:[Schooling]])</f>
        <v>#NAME?</v>
      </c>
    </row>
    <row r="2524" spans="1:23" x14ac:dyDescent="0.25">
      <c r="A2524" t="s">
        <v>810</v>
      </c>
      <c r="B2524">
        <v>2014</v>
      </c>
      <c r="C2524" t="s">
        <v>651</v>
      </c>
      <c r="D2524">
        <v>83.2</v>
      </c>
      <c r="E2524">
        <v>51</v>
      </c>
      <c r="F2524">
        <v>0</v>
      </c>
      <c r="G2524">
        <v>9.61</v>
      </c>
      <c r="H2524">
        <v>19479.911609999999</v>
      </c>
      <c r="J2524">
        <v>23</v>
      </c>
      <c r="K2524">
        <v>57</v>
      </c>
      <c r="L2524">
        <v>0</v>
      </c>
      <c r="M2524">
        <v>96</v>
      </c>
      <c r="N2524">
        <v>11.66</v>
      </c>
      <c r="O2524">
        <v>96</v>
      </c>
      <c r="P2524">
        <v>0.1</v>
      </c>
      <c r="Q2524">
        <v>85814.588570000007</v>
      </c>
      <c r="R2524">
        <v>8188649</v>
      </c>
      <c r="S2524">
        <v>0.4</v>
      </c>
      <c r="T2524">
        <v>0.3</v>
      </c>
      <c r="U2524">
        <v>0.93600000000000005</v>
      </c>
      <c r="V2524">
        <v>15.9</v>
      </c>
      <c r="W2524" t="e">
        <f ca="1">Data_Completeness(LifeExpectancyData[[#This Row],[Life expectancy]:[Schooling]])</f>
        <v>#NAME?</v>
      </c>
    </row>
    <row r="2525" spans="1:23" x14ac:dyDescent="0.25">
      <c r="A2525" t="s">
        <v>810</v>
      </c>
      <c r="B2525">
        <v>2013</v>
      </c>
      <c r="C2525" t="s">
        <v>651</v>
      </c>
      <c r="D2525">
        <v>83</v>
      </c>
      <c r="E2525">
        <v>52</v>
      </c>
      <c r="F2525">
        <v>0</v>
      </c>
      <c r="G2525">
        <v>9.73</v>
      </c>
      <c r="H2525">
        <v>19099.04506</v>
      </c>
      <c r="J2525">
        <v>175</v>
      </c>
      <c r="K2525">
        <v>56.6</v>
      </c>
      <c r="L2525">
        <v>0</v>
      </c>
      <c r="M2525">
        <v>96</v>
      </c>
      <c r="N2525">
        <v>11.71</v>
      </c>
      <c r="O2525">
        <v>96</v>
      </c>
      <c r="P2525">
        <v>0.1</v>
      </c>
      <c r="Q2525">
        <v>84658.88768</v>
      </c>
      <c r="R2525">
        <v>889346</v>
      </c>
      <c r="S2525">
        <v>0.4</v>
      </c>
      <c r="T2525">
        <v>0.3</v>
      </c>
      <c r="U2525">
        <v>0.93400000000000005</v>
      </c>
      <c r="V2525">
        <v>15.8</v>
      </c>
      <c r="W2525" t="e">
        <f ca="1">Data_Completeness(LifeExpectancyData[[#This Row],[Life expectancy]:[Schooling]])</f>
        <v>#NAME?</v>
      </c>
    </row>
    <row r="2526" spans="1:23" x14ac:dyDescent="0.25">
      <c r="A2526" t="s">
        <v>810</v>
      </c>
      <c r="B2526">
        <v>2012</v>
      </c>
      <c r="C2526" t="s">
        <v>651</v>
      </c>
      <c r="D2526">
        <v>82.7</v>
      </c>
      <c r="E2526">
        <v>54</v>
      </c>
      <c r="F2526">
        <v>0</v>
      </c>
      <c r="G2526">
        <v>9.86</v>
      </c>
      <c r="H2526">
        <v>18379.329740000001</v>
      </c>
      <c r="J2526">
        <v>61</v>
      </c>
      <c r="K2526">
        <v>56.2</v>
      </c>
      <c r="L2526">
        <v>0</v>
      </c>
      <c r="M2526">
        <v>96</v>
      </c>
      <c r="N2526">
        <v>11.59</v>
      </c>
      <c r="O2526">
        <v>96</v>
      </c>
      <c r="P2526">
        <v>0.1</v>
      </c>
      <c r="Q2526">
        <v>83164.387950000004</v>
      </c>
      <c r="R2526">
        <v>7996861</v>
      </c>
      <c r="S2526">
        <v>0.5</v>
      </c>
      <c r="T2526">
        <v>0.3</v>
      </c>
      <c r="U2526">
        <v>0.93200000000000005</v>
      </c>
      <c r="V2526">
        <v>15.7</v>
      </c>
      <c r="W2526" t="e">
        <f ca="1">Data_Completeness(LifeExpectancyData[[#This Row],[Life expectancy]:[Schooling]])</f>
        <v>#NAME?</v>
      </c>
    </row>
    <row r="2527" spans="1:23" x14ac:dyDescent="0.25">
      <c r="A2527" t="s">
        <v>810</v>
      </c>
      <c r="B2527">
        <v>2011</v>
      </c>
      <c r="C2527" t="s">
        <v>651</v>
      </c>
      <c r="D2527">
        <v>82.6</v>
      </c>
      <c r="E2527">
        <v>55</v>
      </c>
      <c r="F2527">
        <v>0</v>
      </c>
      <c r="G2527">
        <v>9.99</v>
      </c>
      <c r="H2527">
        <v>18822.867320000001</v>
      </c>
      <c r="J2527">
        <v>621</v>
      </c>
      <c r="K2527">
        <v>55.8</v>
      </c>
      <c r="L2527">
        <v>0</v>
      </c>
      <c r="M2527">
        <v>96</v>
      </c>
      <c r="N2527">
        <v>11.21</v>
      </c>
      <c r="O2527">
        <v>96</v>
      </c>
      <c r="P2527">
        <v>0.1</v>
      </c>
      <c r="Q2527">
        <v>87998.444680000001</v>
      </c>
      <c r="R2527">
        <v>7912398</v>
      </c>
      <c r="S2527">
        <v>0.5</v>
      </c>
      <c r="T2527">
        <v>0.3</v>
      </c>
      <c r="U2527">
        <v>0.93200000000000005</v>
      </c>
      <c r="V2527">
        <v>15.6</v>
      </c>
      <c r="W2527" t="e">
        <f ca="1">Data_Completeness(LifeExpectancyData[[#This Row],[Life expectancy]:[Schooling]])</f>
        <v>#NAME?</v>
      </c>
    </row>
    <row r="2528" spans="1:23" x14ac:dyDescent="0.25">
      <c r="A2528" t="s">
        <v>810</v>
      </c>
      <c r="B2528">
        <v>2010</v>
      </c>
      <c r="C2528" t="s">
        <v>651</v>
      </c>
      <c r="D2528">
        <v>82.3</v>
      </c>
      <c r="E2528">
        <v>57</v>
      </c>
      <c r="F2528">
        <v>0</v>
      </c>
      <c r="G2528">
        <v>10.01</v>
      </c>
      <c r="H2528">
        <v>2198.5908650000001</v>
      </c>
      <c r="J2528">
        <v>77</v>
      </c>
      <c r="K2528">
        <v>55.4</v>
      </c>
      <c r="L2528">
        <v>0</v>
      </c>
      <c r="M2528">
        <v>96</v>
      </c>
      <c r="N2528">
        <v>11.7</v>
      </c>
      <c r="O2528">
        <v>95</v>
      </c>
      <c r="P2528">
        <v>0.1</v>
      </c>
      <c r="Q2528">
        <v>74276.718420000005</v>
      </c>
      <c r="R2528">
        <v>782499</v>
      </c>
      <c r="S2528">
        <v>0.5</v>
      </c>
      <c r="T2528">
        <v>0.4</v>
      </c>
      <c r="U2528">
        <v>0.92</v>
      </c>
      <c r="V2528">
        <v>15.4</v>
      </c>
      <c r="W2528" t="e">
        <f ca="1">Data_Completeness(LifeExpectancyData[[#This Row],[Life expectancy]:[Schooling]])</f>
        <v>#NAME?</v>
      </c>
    </row>
    <row r="2529" spans="1:23" x14ac:dyDescent="0.25">
      <c r="A2529" t="s">
        <v>810</v>
      </c>
      <c r="B2529">
        <v>2009</v>
      </c>
      <c r="C2529" t="s">
        <v>651</v>
      </c>
      <c r="D2529">
        <v>82.1</v>
      </c>
      <c r="E2529">
        <v>6</v>
      </c>
      <c r="F2529">
        <v>0</v>
      </c>
      <c r="G2529">
        <v>10.15</v>
      </c>
      <c r="H2529">
        <v>14714.82588</v>
      </c>
      <c r="J2529">
        <v>958</v>
      </c>
      <c r="K2529">
        <v>55</v>
      </c>
      <c r="L2529">
        <v>0</v>
      </c>
      <c r="M2529">
        <v>96</v>
      </c>
      <c r="N2529">
        <v>11</v>
      </c>
      <c r="O2529">
        <v>95</v>
      </c>
      <c r="P2529">
        <v>0.1</v>
      </c>
      <c r="Q2529">
        <v>69672.471000000005</v>
      </c>
      <c r="R2529">
        <v>7743831</v>
      </c>
      <c r="S2529">
        <v>0.5</v>
      </c>
      <c r="T2529">
        <v>0.4</v>
      </c>
      <c r="U2529">
        <v>0.91600000000000004</v>
      </c>
      <c r="V2529">
        <v>15.3</v>
      </c>
      <c r="W2529" t="e">
        <f ca="1">Data_Completeness(LifeExpectancyData[[#This Row],[Life expectancy]:[Schooling]])</f>
        <v>#NAME?</v>
      </c>
    </row>
    <row r="2530" spans="1:23" x14ac:dyDescent="0.25">
      <c r="A2530" t="s">
        <v>810</v>
      </c>
      <c r="B2530">
        <v>2008</v>
      </c>
      <c r="C2530" t="s">
        <v>651</v>
      </c>
      <c r="D2530">
        <v>82</v>
      </c>
      <c r="E2530">
        <v>6</v>
      </c>
      <c r="F2530">
        <v>0</v>
      </c>
      <c r="G2530">
        <v>10.29</v>
      </c>
      <c r="H2530">
        <v>2084.2555349999998</v>
      </c>
      <c r="J2530">
        <v>2022</v>
      </c>
      <c r="K2530">
        <v>54.6</v>
      </c>
      <c r="L2530">
        <v>0</v>
      </c>
      <c r="M2530">
        <v>96</v>
      </c>
      <c r="N2530">
        <v>1.29</v>
      </c>
      <c r="O2530">
        <v>95</v>
      </c>
      <c r="P2530">
        <v>0.1</v>
      </c>
      <c r="Q2530">
        <v>72119.568700000003</v>
      </c>
      <c r="R2530">
        <v>7647675</v>
      </c>
      <c r="S2530">
        <v>0.5</v>
      </c>
      <c r="T2530">
        <v>0.4</v>
      </c>
      <c r="U2530">
        <v>0.91400000000000003</v>
      </c>
      <c r="V2530">
        <v>15.3</v>
      </c>
      <c r="W2530" t="e">
        <f ca="1">Data_Completeness(LifeExpectancyData[[#This Row],[Life expectancy]:[Schooling]])</f>
        <v>#NAME?</v>
      </c>
    </row>
    <row r="2531" spans="1:23" x14ac:dyDescent="0.25">
      <c r="A2531" t="s">
        <v>810</v>
      </c>
      <c r="B2531">
        <v>2007</v>
      </c>
      <c r="C2531" t="s">
        <v>651</v>
      </c>
      <c r="D2531">
        <v>81.7</v>
      </c>
      <c r="E2531">
        <v>63</v>
      </c>
      <c r="F2531">
        <v>0</v>
      </c>
      <c r="G2531">
        <v>10.44</v>
      </c>
      <c r="H2531">
        <v>11892.334290000001</v>
      </c>
      <c r="J2531">
        <v>1015</v>
      </c>
      <c r="K2531">
        <v>54.1</v>
      </c>
      <c r="L2531">
        <v>0</v>
      </c>
      <c r="M2531">
        <v>94</v>
      </c>
      <c r="N2531">
        <v>1.21</v>
      </c>
      <c r="O2531">
        <v>94</v>
      </c>
      <c r="P2531">
        <v>0.1</v>
      </c>
      <c r="Q2531">
        <v>63223.467779999999</v>
      </c>
      <c r="R2531">
        <v>7551117</v>
      </c>
      <c r="S2531">
        <v>0.5</v>
      </c>
      <c r="T2531">
        <v>0.4</v>
      </c>
      <c r="U2531">
        <v>0.91100000000000003</v>
      </c>
      <c r="V2531">
        <v>15.3</v>
      </c>
      <c r="W2531" t="e">
        <f ca="1">Data_Completeness(LifeExpectancyData[[#This Row],[Life expectancy]:[Schooling]])</f>
        <v>#NAME?</v>
      </c>
    </row>
    <row r="2532" spans="1:23" x14ac:dyDescent="0.25">
      <c r="A2532" t="s">
        <v>810</v>
      </c>
      <c r="B2532">
        <v>2006</v>
      </c>
      <c r="C2532" t="s">
        <v>651</v>
      </c>
      <c r="D2532">
        <v>81.5</v>
      </c>
      <c r="E2532">
        <v>65</v>
      </c>
      <c r="F2532">
        <v>0</v>
      </c>
      <c r="G2532">
        <v>10.24</v>
      </c>
      <c r="H2532">
        <v>10598.08187</v>
      </c>
      <c r="J2532">
        <v>0</v>
      </c>
      <c r="K2532">
        <v>53.7</v>
      </c>
      <c r="L2532">
        <v>0</v>
      </c>
      <c r="M2532">
        <v>94</v>
      </c>
      <c r="N2532">
        <v>1.39</v>
      </c>
      <c r="O2532">
        <v>94</v>
      </c>
      <c r="P2532">
        <v>0.1</v>
      </c>
      <c r="Q2532">
        <v>57348.927880000003</v>
      </c>
      <c r="R2532">
        <v>7483934</v>
      </c>
      <c r="S2532">
        <v>0.6</v>
      </c>
      <c r="T2532">
        <v>0.4</v>
      </c>
      <c r="U2532">
        <v>0.90400000000000003</v>
      </c>
      <c r="V2532">
        <v>15.2</v>
      </c>
      <c r="W2532" t="e">
        <f ca="1">Data_Completeness(LifeExpectancyData[[#This Row],[Life expectancy]:[Schooling]])</f>
        <v>#NAME?</v>
      </c>
    </row>
    <row r="2533" spans="1:23" x14ac:dyDescent="0.25">
      <c r="A2533" t="s">
        <v>810</v>
      </c>
      <c r="B2533">
        <v>2005</v>
      </c>
      <c r="C2533" t="s">
        <v>651</v>
      </c>
      <c r="D2533">
        <v>81.099999999999994</v>
      </c>
      <c r="E2533">
        <v>66</v>
      </c>
      <c r="F2533">
        <v>0</v>
      </c>
      <c r="G2533">
        <v>10.15</v>
      </c>
      <c r="H2533">
        <v>10055.34981</v>
      </c>
      <c r="J2533">
        <v>60</v>
      </c>
      <c r="K2533">
        <v>53.2</v>
      </c>
      <c r="L2533">
        <v>0</v>
      </c>
      <c r="M2533">
        <v>94</v>
      </c>
      <c r="N2533">
        <v>1.86</v>
      </c>
      <c r="O2533">
        <v>94</v>
      </c>
      <c r="P2533">
        <v>0.1</v>
      </c>
      <c r="Q2533">
        <v>54797.546629999997</v>
      </c>
      <c r="R2533">
        <v>7437115</v>
      </c>
      <c r="S2533">
        <v>0.6</v>
      </c>
      <c r="T2533">
        <v>0.4</v>
      </c>
      <c r="U2533">
        <v>0.89900000000000002</v>
      </c>
      <c r="V2533">
        <v>15.2</v>
      </c>
      <c r="W2533" t="e">
        <f ca="1">Data_Completeness(LifeExpectancyData[[#This Row],[Life expectancy]:[Schooling]])</f>
        <v>#NAME?</v>
      </c>
    </row>
    <row r="2534" spans="1:23" x14ac:dyDescent="0.25">
      <c r="A2534" t="s">
        <v>810</v>
      </c>
      <c r="B2534">
        <v>2004</v>
      </c>
      <c r="C2534" t="s">
        <v>651</v>
      </c>
      <c r="D2534">
        <v>81</v>
      </c>
      <c r="E2534">
        <v>69</v>
      </c>
      <c r="F2534">
        <v>0</v>
      </c>
      <c r="G2534">
        <v>10.55</v>
      </c>
      <c r="H2534">
        <v>9495.5405759999994</v>
      </c>
      <c r="J2534">
        <v>39</v>
      </c>
      <c r="K2534">
        <v>52.8</v>
      </c>
      <c r="L2534">
        <v>0</v>
      </c>
      <c r="M2534">
        <v>95</v>
      </c>
      <c r="N2534">
        <v>1.96</v>
      </c>
      <c r="O2534">
        <v>93</v>
      </c>
      <c r="P2534">
        <v>0.1</v>
      </c>
      <c r="Q2534">
        <v>53255.976309999998</v>
      </c>
      <c r="R2534">
        <v>7389625</v>
      </c>
      <c r="S2534">
        <v>0.6</v>
      </c>
      <c r="T2534">
        <v>0.4</v>
      </c>
      <c r="U2534">
        <v>0.89500000000000002</v>
      </c>
      <c r="V2534">
        <v>15.1</v>
      </c>
      <c r="W2534" t="e">
        <f ca="1">Data_Completeness(LifeExpectancyData[[#This Row],[Life expectancy]:[Schooling]])</f>
        <v>#NAME?</v>
      </c>
    </row>
    <row r="2535" spans="1:23" x14ac:dyDescent="0.25">
      <c r="A2535" t="s">
        <v>810</v>
      </c>
      <c r="B2535">
        <v>2003</v>
      </c>
      <c r="C2535" t="s">
        <v>651</v>
      </c>
      <c r="D2535">
        <v>85</v>
      </c>
      <c r="E2535">
        <v>72</v>
      </c>
      <c r="F2535">
        <v>0</v>
      </c>
      <c r="G2535">
        <v>10.82</v>
      </c>
      <c r="H2535">
        <v>842.27680869999995</v>
      </c>
      <c r="J2535">
        <v>574</v>
      </c>
      <c r="K2535">
        <v>52.3</v>
      </c>
      <c r="L2535">
        <v>0</v>
      </c>
      <c r="M2535">
        <v>95</v>
      </c>
      <c r="N2535">
        <v>1.93</v>
      </c>
      <c r="O2535">
        <v>93</v>
      </c>
      <c r="P2535">
        <v>0.1</v>
      </c>
      <c r="Q2535">
        <v>4796.5649700000004</v>
      </c>
      <c r="R2535">
        <v>73391</v>
      </c>
      <c r="S2535">
        <v>0.6</v>
      </c>
      <c r="T2535">
        <v>0.5</v>
      </c>
      <c r="U2535">
        <v>0.88900000000000001</v>
      </c>
      <c r="V2535">
        <v>15</v>
      </c>
      <c r="W2535" t="e">
        <f ca="1">Data_Completeness(LifeExpectancyData[[#This Row],[Life expectancy]:[Schooling]])</f>
        <v>#NAME?</v>
      </c>
    </row>
    <row r="2536" spans="1:23" x14ac:dyDescent="0.25">
      <c r="A2536" t="s">
        <v>810</v>
      </c>
      <c r="B2536">
        <v>2002</v>
      </c>
      <c r="C2536" t="s">
        <v>651</v>
      </c>
      <c r="D2536">
        <v>84</v>
      </c>
      <c r="E2536">
        <v>74</v>
      </c>
      <c r="F2536">
        <v>0</v>
      </c>
      <c r="G2536">
        <v>10.85</v>
      </c>
      <c r="H2536">
        <v>6853.6284939999996</v>
      </c>
      <c r="J2536">
        <v>0</v>
      </c>
      <c r="K2536">
        <v>51.8</v>
      </c>
      <c r="L2536">
        <v>0</v>
      </c>
      <c r="M2536">
        <v>95</v>
      </c>
      <c r="N2536">
        <v>1.61</v>
      </c>
      <c r="O2536">
        <v>93</v>
      </c>
      <c r="P2536">
        <v>0.1</v>
      </c>
      <c r="Q2536">
        <v>41336.721920000004</v>
      </c>
      <c r="R2536">
        <v>7284753</v>
      </c>
      <c r="S2536">
        <v>0.6</v>
      </c>
      <c r="T2536">
        <v>0.5</v>
      </c>
      <c r="U2536">
        <v>0.89</v>
      </c>
      <c r="V2536">
        <v>15.2</v>
      </c>
      <c r="W2536" t="e">
        <f ca="1">Data_Completeness(LifeExpectancyData[[#This Row],[Life expectancy]:[Schooling]])</f>
        <v>#NAME?</v>
      </c>
    </row>
    <row r="2537" spans="1:23" x14ac:dyDescent="0.25">
      <c r="A2537" t="s">
        <v>810</v>
      </c>
      <c r="B2537">
        <v>2001</v>
      </c>
      <c r="C2537" t="s">
        <v>651</v>
      </c>
      <c r="D2537">
        <v>82</v>
      </c>
      <c r="E2537">
        <v>75</v>
      </c>
      <c r="F2537">
        <v>0</v>
      </c>
      <c r="G2537">
        <v>11.12</v>
      </c>
      <c r="H2537">
        <v>6478.3461349999998</v>
      </c>
      <c r="J2537">
        <v>700</v>
      </c>
      <c r="K2537">
        <v>51.3</v>
      </c>
      <c r="L2537">
        <v>0</v>
      </c>
      <c r="M2537">
        <v>95</v>
      </c>
      <c r="N2537">
        <v>1.28</v>
      </c>
      <c r="O2537">
        <v>93</v>
      </c>
      <c r="P2537">
        <v>0.1</v>
      </c>
      <c r="Q2537">
        <v>38538.644469999999</v>
      </c>
      <c r="R2537">
        <v>7229854</v>
      </c>
      <c r="S2537">
        <v>0.7</v>
      </c>
      <c r="T2537">
        <v>0.5</v>
      </c>
      <c r="U2537">
        <v>0.88800000000000001</v>
      </c>
      <c r="V2537">
        <v>15.2</v>
      </c>
      <c r="W2537" t="e">
        <f ca="1">Data_Completeness(LifeExpectancyData[[#This Row],[Life expectancy]:[Schooling]])</f>
        <v>#NAME?</v>
      </c>
    </row>
    <row r="2538" spans="1:23" x14ac:dyDescent="0.25">
      <c r="A2538" t="s">
        <v>810</v>
      </c>
      <c r="B2538">
        <v>2000</v>
      </c>
      <c r="C2538" t="s">
        <v>651</v>
      </c>
      <c r="D2538">
        <v>79.7</v>
      </c>
      <c r="E2538">
        <v>78</v>
      </c>
      <c r="F2538">
        <v>0</v>
      </c>
      <c r="G2538">
        <v>11.26</v>
      </c>
      <c r="H2538">
        <v>5834.5820460000004</v>
      </c>
      <c r="J2538">
        <v>0</v>
      </c>
      <c r="K2538">
        <v>5.8</v>
      </c>
      <c r="L2538">
        <v>0</v>
      </c>
      <c r="M2538">
        <v>95</v>
      </c>
      <c r="N2538">
        <v>9.91</v>
      </c>
      <c r="O2538">
        <v>93</v>
      </c>
      <c r="P2538">
        <v>0.1</v>
      </c>
      <c r="Q2538">
        <v>37813.234259999997</v>
      </c>
      <c r="R2538">
        <v>718425</v>
      </c>
      <c r="S2538">
        <v>0.7</v>
      </c>
      <c r="T2538">
        <v>0.5</v>
      </c>
      <c r="U2538">
        <v>0.879</v>
      </c>
      <c r="V2538">
        <v>15.1</v>
      </c>
      <c r="W2538" t="e">
        <f ca="1">Data_Completeness(LifeExpectancyData[[#This Row],[Life expectancy]:[Schooling]])</f>
        <v>#NAME?</v>
      </c>
    </row>
    <row r="2539" spans="1:23" x14ac:dyDescent="0.25">
      <c r="A2539" t="s">
        <v>811</v>
      </c>
      <c r="B2539">
        <v>2015</v>
      </c>
      <c r="C2539" t="s">
        <v>643</v>
      </c>
      <c r="D2539">
        <v>64.5</v>
      </c>
      <c r="E2539">
        <v>293</v>
      </c>
      <c r="F2539">
        <v>6</v>
      </c>
      <c r="H2539">
        <v>0</v>
      </c>
      <c r="I2539">
        <v>41</v>
      </c>
      <c r="J2539">
        <v>45</v>
      </c>
      <c r="K2539">
        <v>57.1</v>
      </c>
      <c r="L2539">
        <v>8</v>
      </c>
      <c r="M2539">
        <v>5</v>
      </c>
      <c r="O2539">
        <v>41</v>
      </c>
      <c r="P2539">
        <v>0.1</v>
      </c>
      <c r="R2539">
        <v>18734987</v>
      </c>
      <c r="S2539">
        <v>6.3</v>
      </c>
      <c r="T2539">
        <v>6.1</v>
      </c>
      <c r="U2539">
        <v>0.55300000000000005</v>
      </c>
      <c r="V2539">
        <v>9</v>
      </c>
      <c r="W2539" t="e">
        <f ca="1">Data_Completeness(LifeExpectancyData[[#This Row],[Life expectancy]:[Schooling]])</f>
        <v>#NAME?</v>
      </c>
    </row>
    <row r="2540" spans="1:23" x14ac:dyDescent="0.25">
      <c r="A2540" t="s">
        <v>811</v>
      </c>
      <c r="B2540">
        <v>2014</v>
      </c>
      <c r="C2540" t="s">
        <v>643</v>
      </c>
      <c r="D2540">
        <v>64.400000000000006</v>
      </c>
      <c r="E2540">
        <v>294</v>
      </c>
      <c r="F2540">
        <v>7</v>
      </c>
      <c r="G2540">
        <v>0.01</v>
      </c>
      <c r="H2540">
        <v>0</v>
      </c>
      <c r="I2540">
        <v>47</v>
      </c>
      <c r="J2540">
        <v>594</v>
      </c>
      <c r="K2540">
        <v>56.2</v>
      </c>
      <c r="L2540">
        <v>8</v>
      </c>
      <c r="M2540">
        <v>52</v>
      </c>
      <c r="N2540">
        <v>3.25</v>
      </c>
      <c r="O2540">
        <v>43</v>
      </c>
      <c r="P2540">
        <v>0.1</v>
      </c>
      <c r="R2540">
        <v>19239</v>
      </c>
      <c r="S2540">
        <v>6.3</v>
      </c>
      <c r="T2540">
        <v>6.1</v>
      </c>
      <c r="U2540">
        <v>0.57499999999999996</v>
      </c>
      <c r="V2540">
        <v>9</v>
      </c>
      <c r="W2540" t="e">
        <f ca="1">Data_Completeness(LifeExpectancyData[[#This Row],[Life expectancy]:[Schooling]])</f>
        <v>#NAME?</v>
      </c>
    </row>
    <row r="2541" spans="1:23" x14ac:dyDescent="0.25">
      <c r="A2541" t="s">
        <v>811</v>
      </c>
      <c r="B2541">
        <v>2013</v>
      </c>
      <c r="C2541" t="s">
        <v>643</v>
      </c>
      <c r="D2541">
        <v>63.6</v>
      </c>
      <c r="E2541">
        <v>37</v>
      </c>
      <c r="F2541">
        <v>7</v>
      </c>
      <c r="G2541">
        <v>0.01</v>
      </c>
      <c r="H2541">
        <v>0</v>
      </c>
      <c r="I2541">
        <v>71</v>
      </c>
      <c r="J2541">
        <v>740</v>
      </c>
      <c r="K2541">
        <v>55.2</v>
      </c>
      <c r="L2541">
        <v>9</v>
      </c>
      <c r="M2541">
        <v>5</v>
      </c>
      <c r="N2541">
        <v>3.25</v>
      </c>
      <c r="O2541">
        <v>41</v>
      </c>
      <c r="P2541">
        <v>0.1</v>
      </c>
      <c r="R2541">
        <v>1989141</v>
      </c>
      <c r="S2541">
        <v>6.3</v>
      </c>
      <c r="T2541">
        <v>6.1</v>
      </c>
      <c r="U2541">
        <v>0.63500000000000001</v>
      </c>
      <c r="V2541">
        <v>13</v>
      </c>
      <c r="W2541" t="e">
        <f ca="1">Data_Completeness(LifeExpectancyData[[#This Row],[Life expectancy]:[Schooling]])</f>
        <v>#NAME?</v>
      </c>
    </row>
    <row r="2542" spans="1:23" x14ac:dyDescent="0.25">
      <c r="A2542" t="s">
        <v>811</v>
      </c>
      <c r="B2542">
        <v>2012</v>
      </c>
      <c r="C2542" t="s">
        <v>643</v>
      </c>
      <c r="D2542">
        <v>62.8</v>
      </c>
      <c r="E2542">
        <v>32</v>
      </c>
      <c r="F2542">
        <v>7</v>
      </c>
      <c r="G2542">
        <v>0.01</v>
      </c>
      <c r="H2542">
        <v>0</v>
      </c>
      <c r="I2542">
        <v>43</v>
      </c>
      <c r="J2542">
        <v>13</v>
      </c>
      <c r="K2542">
        <v>54.2</v>
      </c>
      <c r="L2542">
        <v>9</v>
      </c>
      <c r="M2542">
        <v>47</v>
      </c>
      <c r="N2542">
        <v>3.25</v>
      </c>
      <c r="O2542">
        <v>45</v>
      </c>
      <c r="P2542">
        <v>0.1</v>
      </c>
      <c r="R2542">
        <v>24271</v>
      </c>
      <c r="S2542">
        <v>6.3</v>
      </c>
      <c r="T2542">
        <v>6.1</v>
      </c>
      <c r="U2542">
        <v>0.64500000000000002</v>
      </c>
      <c r="V2542">
        <v>12.5</v>
      </c>
      <c r="W2542" t="e">
        <f ca="1">Data_Completeness(LifeExpectancyData[[#This Row],[Life expectancy]:[Schooling]])</f>
        <v>#NAME?</v>
      </c>
    </row>
    <row r="2543" spans="1:23" x14ac:dyDescent="0.25">
      <c r="A2543" t="s">
        <v>811</v>
      </c>
      <c r="B2543">
        <v>2011</v>
      </c>
      <c r="C2543" t="s">
        <v>643</v>
      </c>
      <c r="D2543">
        <v>71.7</v>
      </c>
      <c r="E2543">
        <v>163</v>
      </c>
      <c r="F2543">
        <v>7</v>
      </c>
      <c r="G2543">
        <v>0.76</v>
      </c>
      <c r="H2543">
        <v>0</v>
      </c>
      <c r="I2543">
        <v>66</v>
      </c>
      <c r="J2543">
        <v>13</v>
      </c>
      <c r="K2543">
        <v>53.2</v>
      </c>
      <c r="L2543">
        <v>8</v>
      </c>
      <c r="M2543">
        <v>6</v>
      </c>
      <c r="N2543">
        <v>3.23</v>
      </c>
      <c r="O2543">
        <v>72</v>
      </c>
      <c r="P2543">
        <v>0.1</v>
      </c>
      <c r="R2543">
        <v>2863993</v>
      </c>
      <c r="S2543">
        <v>6.3</v>
      </c>
      <c r="T2543">
        <v>6.1</v>
      </c>
      <c r="U2543">
        <v>0.64600000000000002</v>
      </c>
      <c r="V2543">
        <v>12</v>
      </c>
      <c r="W2543" t="e">
        <f ca="1">Data_Completeness(LifeExpectancyData[[#This Row],[Life expectancy]:[Schooling]])</f>
        <v>#NAME?</v>
      </c>
    </row>
    <row r="2544" spans="1:23" x14ac:dyDescent="0.25">
      <c r="A2544" t="s">
        <v>811</v>
      </c>
      <c r="B2544">
        <v>2010</v>
      </c>
      <c r="C2544" t="s">
        <v>643</v>
      </c>
      <c r="D2544">
        <v>73.7</v>
      </c>
      <c r="E2544">
        <v>127</v>
      </c>
      <c r="F2544">
        <v>7</v>
      </c>
      <c r="G2544">
        <v>0.78</v>
      </c>
      <c r="H2544">
        <v>0</v>
      </c>
      <c r="I2544">
        <v>84</v>
      </c>
      <c r="J2544">
        <v>26</v>
      </c>
      <c r="K2544">
        <v>52.3</v>
      </c>
      <c r="L2544">
        <v>9</v>
      </c>
      <c r="M2544">
        <v>83</v>
      </c>
      <c r="N2544">
        <v>3.28</v>
      </c>
      <c r="O2544">
        <v>8</v>
      </c>
      <c r="P2544">
        <v>0.1</v>
      </c>
      <c r="R2544">
        <v>2118834</v>
      </c>
      <c r="S2544">
        <v>6.4</v>
      </c>
      <c r="T2544">
        <v>6.1</v>
      </c>
      <c r="U2544">
        <v>0.65</v>
      </c>
      <c r="V2544">
        <v>11.7</v>
      </c>
      <c r="W2544" t="e">
        <f ca="1">Data_Completeness(LifeExpectancyData[[#This Row],[Life expectancy]:[Schooling]])</f>
        <v>#NAME?</v>
      </c>
    </row>
    <row r="2545" spans="1:23" x14ac:dyDescent="0.25">
      <c r="A2545" t="s">
        <v>811</v>
      </c>
      <c r="B2545">
        <v>2009</v>
      </c>
      <c r="C2545" t="s">
        <v>643</v>
      </c>
      <c r="D2545">
        <v>73.8</v>
      </c>
      <c r="E2545">
        <v>124</v>
      </c>
      <c r="F2545">
        <v>7</v>
      </c>
      <c r="G2545">
        <v>0.81</v>
      </c>
      <c r="H2545">
        <v>0</v>
      </c>
      <c r="I2545">
        <v>84</v>
      </c>
      <c r="J2545">
        <v>22</v>
      </c>
      <c r="K2545">
        <v>51.3</v>
      </c>
      <c r="L2545">
        <v>9</v>
      </c>
      <c r="M2545">
        <v>83</v>
      </c>
      <c r="N2545">
        <v>3.55</v>
      </c>
      <c r="O2545">
        <v>8</v>
      </c>
      <c r="P2545">
        <v>0.1</v>
      </c>
      <c r="R2545">
        <v>2824893</v>
      </c>
      <c r="S2545">
        <v>6.4</v>
      </c>
      <c r="T2545">
        <v>6.2</v>
      </c>
      <c r="U2545">
        <v>0.64800000000000002</v>
      </c>
      <c r="V2545">
        <v>11.8</v>
      </c>
      <c r="W2545" t="e">
        <f ca="1">Data_Completeness(LifeExpectancyData[[#This Row],[Life expectancy]:[Schooling]])</f>
        <v>#NAME?</v>
      </c>
    </row>
    <row r="2546" spans="1:23" x14ac:dyDescent="0.25">
      <c r="A2546" t="s">
        <v>811</v>
      </c>
      <c r="B2546">
        <v>2008</v>
      </c>
      <c r="C2546" t="s">
        <v>643</v>
      </c>
      <c r="D2546">
        <v>73.8</v>
      </c>
      <c r="E2546">
        <v>122</v>
      </c>
      <c r="F2546">
        <v>8</v>
      </c>
      <c r="G2546">
        <v>0.8</v>
      </c>
      <c r="H2546">
        <v>0</v>
      </c>
      <c r="I2546">
        <v>83</v>
      </c>
      <c r="J2546">
        <v>19</v>
      </c>
      <c r="K2546">
        <v>5.4</v>
      </c>
      <c r="L2546">
        <v>9</v>
      </c>
      <c r="M2546">
        <v>83</v>
      </c>
      <c r="N2546">
        <v>3.4</v>
      </c>
      <c r="O2546">
        <v>79</v>
      </c>
      <c r="P2546">
        <v>0.1</v>
      </c>
      <c r="R2546">
        <v>2325443</v>
      </c>
      <c r="S2546">
        <v>6.4</v>
      </c>
      <c r="T2546">
        <v>6.2</v>
      </c>
      <c r="U2546">
        <v>0.65100000000000002</v>
      </c>
      <c r="V2546">
        <v>11.6</v>
      </c>
      <c r="W2546" t="e">
        <f ca="1">Data_Completeness(LifeExpectancyData[[#This Row],[Life expectancy]:[Schooling]])</f>
        <v>#NAME?</v>
      </c>
    </row>
    <row r="2547" spans="1:23" x14ac:dyDescent="0.25">
      <c r="A2547" t="s">
        <v>811</v>
      </c>
      <c r="B2547">
        <v>2007</v>
      </c>
      <c r="C2547" t="s">
        <v>643</v>
      </c>
      <c r="D2547">
        <v>73.8</v>
      </c>
      <c r="E2547">
        <v>121</v>
      </c>
      <c r="F2547">
        <v>8</v>
      </c>
      <c r="G2547">
        <v>0.83</v>
      </c>
      <c r="H2547">
        <v>17.981361840000002</v>
      </c>
      <c r="I2547">
        <v>83</v>
      </c>
      <c r="J2547">
        <v>403</v>
      </c>
      <c r="K2547">
        <v>49.4</v>
      </c>
      <c r="L2547">
        <v>9</v>
      </c>
      <c r="M2547">
        <v>83</v>
      </c>
      <c r="N2547">
        <v>3.72</v>
      </c>
      <c r="O2547">
        <v>8</v>
      </c>
      <c r="P2547">
        <v>0.1</v>
      </c>
      <c r="Q2547">
        <v>258.35289999999998</v>
      </c>
      <c r="R2547">
        <v>1963286</v>
      </c>
      <c r="S2547">
        <v>6.4</v>
      </c>
      <c r="T2547">
        <v>6.2</v>
      </c>
      <c r="U2547">
        <v>0.64400000000000002</v>
      </c>
      <c r="V2547">
        <v>11.5</v>
      </c>
      <c r="W2547" t="e">
        <f ca="1">Data_Completeness(LifeExpectancyData[[#This Row],[Life expectancy]:[Schooling]])</f>
        <v>#NAME?</v>
      </c>
    </row>
    <row r="2548" spans="1:23" x14ac:dyDescent="0.25">
      <c r="A2548" t="s">
        <v>811</v>
      </c>
      <c r="B2548">
        <v>2006</v>
      </c>
      <c r="C2548" t="s">
        <v>643</v>
      </c>
      <c r="D2548">
        <v>73.7</v>
      </c>
      <c r="E2548">
        <v>123</v>
      </c>
      <c r="F2548">
        <v>8</v>
      </c>
      <c r="G2548">
        <v>0.97</v>
      </c>
      <c r="H2548">
        <v>122.6523334</v>
      </c>
      <c r="I2548">
        <v>83</v>
      </c>
      <c r="J2548">
        <v>517</v>
      </c>
      <c r="K2548">
        <v>48.5</v>
      </c>
      <c r="L2548">
        <v>10</v>
      </c>
      <c r="M2548">
        <v>83</v>
      </c>
      <c r="N2548">
        <v>3.78</v>
      </c>
      <c r="O2548">
        <v>8</v>
      </c>
      <c r="P2548">
        <v>0.1</v>
      </c>
      <c r="Q2548">
        <v>1762.2461699999999</v>
      </c>
      <c r="R2548">
        <v>18914977</v>
      </c>
      <c r="S2548">
        <v>6.4</v>
      </c>
      <c r="T2548">
        <v>6.3</v>
      </c>
      <c r="U2548">
        <v>0.63600000000000001</v>
      </c>
      <c r="V2548">
        <v>11.4</v>
      </c>
      <c r="W2548" t="e">
        <f ca="1">Data_Completeness(LifeExpectancyData[[#This Row],[Life expectancy]:[Schooling]])</f>
        <v>#NAME?</v>
      </c>
    </row>
    <row r="2549" spans="1:23" x14ac:dyDescent="0.25">
      <c r="A2549" t="s">
        <v>811</v>
      </c>
      <c r="B2549">
        <v>2005</v>
      </c>
      <c r="C2549" t="s">
        <v>643</v>
      </c>
      <c r="D2549">
        <v>73.5</v>
      </c>
      <c r="E2549">
        <v>127</v>
      </c>
      <c r="F2549">
        <v>9</v>
      </c>
      <c r="G2549">
        <v>0.92</v>
      </c>
      <c r="H2549">
        <v>116.2585943</v>
      </c>
      <c r="I2549">
        <v>83</v>
      </c>
      <c r="J2549">
        <v>375</v>
      </c>
      <c r="K2549">
        <v>47.6</v>
      </c>
      <c r="L2549">
        <v>10</v>
      </c>
      <c r="M2549">
        <v>83</v>
      </c>
      <c r="N2549">
        <v>4.1100000000000003</v>
      </c>
      <c r="O2549">
        <v>8</v>
      </c>
      <c r="P2549">
        <v>0.1</v>
      </c>
      <c r="Q2549">
        <v>1577.4571820000001</v>
      </c>
      <c r="R2549">
        <v>18294611</v>
      </c>
      <c r="S2549">
        <v>6.5</v>
      </c>
      <c r="T2549">
        <v>6.3</v>
      </c>
      <c r="U2549">
        <v>0.624</v>
      </c>
      <c r="V2549">
        <v>11</v>
      </c>
      <c r="W2549" t="e">
        <f ca="1">Data_Completeness(LifeExpectancyData[[#This Row],[Life expectancy]:[Schooling]])</f>
        <v>#NAME?</v>
      </c>
    </row>
    <row r="2550" spans="1:23" x14ac:dyDescent="0.25">
      <c r="A2550" t="s">
        <v>811</v>
      </c>
      <c r="B2550">
        <v>2004</v>
      </c>
      <c r="C2550" t="s">
        <v>643</v>
      </c>
      <c r="D2550">
        <v>73.2</v>
      </c>
      <c r="E2550">
        <v>131</v>
      </c>
      <c r="F2550">
        <v>9</v>
      </c>
      <c r="G2550">
        <v>0.93</v>
      </c>
      <c r="H2550">
        <v>10.211297829999999</v>
      </c>
      <c r="I2550">
        <v>82</v>
      </c>
      <c r="J2550">
        <v>189</v>
      </c>
      <c r="K2550">
        <v>46.8</v>
      </c>
      <c r="L2550">
        <v>10</v>
      </c>
      <c r="M2550">
        <v>84</v>
      </c>
      <c r="N2550">
        <v>4.4800000000000004</v>
      </c>
      <c r="O2550">
        <v>81</v>
      </c>
      <c r="P2550">
        <v>0.1</v>
      </c>
      <c r="Q2550">
        <v>148.85273799999999</v>
      </c>
      <c r="R2550">
        <v>1786638</v>
      </c>
      <c r="S2550">
        <v>6.5</v>
      </c>
      <c r="T2550">
        <v>6.3</v>
      </c>
      <c r="U2550">
        <v>0.61</v>
      </c>
      <c r="V2550">
        <v>10.6</v>
      </c>
      <c r="W2550" t="e">
        <f ca="1">Data_Completeness(LifeExpectancyData[[#This Row],[Life expectancy]:[Schooling]])</f>
        <v>#NAME?</v>
      </c>
    </row>
    <row r="2551" spans="1:23" x14ac:dyDescent="0.25">
      <c r="A2551" t="s">
        <v>811</v>
      </c>
      <c r="B2551">
        <v>2003</v>
      </c>
      <c r="C2551" t="s">
        <v>643</v>
      </c>
      <c r="D2551">
        <v>73</v>
      </c>
      <c r="E2551">
        <v>134</v>
      </c>
      <c r="F2551">
        <v>9</v>
      </c>
      <c r="G2551">
        <v>1.29</v>
      </c>
      <c r="H2551">
        <v>94.756392109999993</v>
      </c>
      <c r="I2551">
        <v>81</v>
      </c>
      <c r="J2551">
        <v>801</v>
      </c>
      <c r="K2551">
        <v>46</v>
      </c>
      <c r="L2551">
        <v>11</v>
      </c>
      <c r="M2551">
        <v>85</v>
      </c>
      <c r="N2551">
        <v>5.12</v>
      </c>
      <c r="O2551">
        <v>83</v>
      </c>
      <c r="P2551">
        <v>0.1</v>
      </c>
      <c r="Q2551">
        <v>1253.3914299999999</v>
      </c>
      <c r="R2551">
        <v>17415266</v>
      </c>
      <c r="S2551">
        <v>6.6</v>
      </c>
      <c r="T2551">
        <v>6.4</v>
      </c>
      <c r="U2551">
        <v>0.59899999999999998</v>
      </c>
      <c r="V2551">
        <v>10.3</v>
      </c>
      <c r="W2551" t="e">
        <f ca="1">Data_Completeness(LifeExpectancyData[[#This Row],[Life expectancy]:[Schooling]])</f>
        <v>#NAME?</v>
      </c>
    </row>
    <row r="2552" spans="1:23" x14ac:dyDescent="0.25">
      <c r="A2552" t="s">
        <v>811</v>
      </c>
      <c r="B2552">
        <v>2002</v>
      </c>
      <c r="C2552" t="s">
        <v>643</v>
      </c>
      <c r="D2552">
        <v>72.8</v>
      </c>
      <c r="E2552">
        <v>135</v>
      </c>
      <c r="F2552">
        <v>9</v>
      </c>
      <c r="G2552">
        <v>1.25</v>
      </c>
      <c r="H2552">
        <v>91.703568329999996</v>
      </c>
      <c r="I2552">
        <v>8</v>
      </c>
      <c r="J2552">
        <v>538</v>
      </c>
      <c r="K2552">
        <v>45.3</v>
      </c>
      <c r="L2552">
        <v>11</v>
      </c>
      <c r="M2552">
        <v>86</v>
      </c>
      <c r="N2552">
        <v>4.9400000000000004</v>
      </c>
      <c r="O2552">
        <v>84</v>
      </c>
      <c r="P2552">
        <v>0.1</v>
      </c>
      <c r="Q2552">
        <v>1263.13455</v>
      </c>
      <c r="R2552">
        <v>178791</v>
      </c>
      <c r="S2552">
        <v>6.6</v>
      </c>
      <c r="T2552">
        <v>6.5</v>
      </c>
      <c r="U2552">
        <v>0.59599999999999997</v>
      </c>
      <c r="V2552">
        <v>10.199999999999999</v>
      </c>
      <c r="W2552" t="e">
        <f ca="1">Data_Completeness(LifeExpectancyData[[#This Row],[Life expectancy]:[Schooling]])</f>
        <v>#NAME?</v>
      </c>
    </row>
    <row r="2553" spans="1:23" x14ac:dyDescent="0.25">
      <c r="A2553" t="s">
        <v>811</v>
      </c>
      <c r="B2553">
        <v>2001</v>
      </c>
      <c r="C2553" t="s">
        <v>643</v>
      </c>
      <c r="D2553">
        <v>72.7</v>
      </c>
      <c r="E2553">
        <v>135</v>
      </c>
      <c r="F2553">
        <v>10</v>
      </c>
      <c r="G2553">
        <v>1.29</v>
      </c>
      <c r="H2553">
        <v>93.500751109999996</v>
      </c>
      <c r="I2553">
        <v>8</v>
      </c>
      <c r="J2553">
        <v>290</v>
      </c>
      <c r="K2553">
        <v>44.6</v>
      </c>
      <c r="L2553">
        <v>11</v>
      </c>
      <c r="M2553">
        <v>83</v>
      </c>
      <c r="N2553">
        <v>4.92</v>
      </c>
      <c r="O2553">
        <v>82</v>
      </c>
      <c r="P2553">
        <v>0.1</v>
      </c>
      <c r="Q2553">
        <v>1258.421953</v>
      </c>
      <c r="R2553">
        <v>16766899</v>
      </c>
      <c r="S2553">
        <v>6.7</v>
      </c>
      <c r="T2553">
        <v>6.5</v>
      </c>
      <c r="U2553">
        <v>0.58899999999999997</v>
      </c>
      <c r="V2553">
        <v>10.1</v>
      </c>
      <c r="W2553" t="e">
        <f ca="1">Data_Completeness(LifeExpectancyData[[#This Row],[Life expectancy]:[Schooling]])</f>
        <v>#NAME?</v>
      </c>
    </row>
    <row r="2554" spans="1:23" x14ac:dyDescent="0.25">
      <c r="A2554" t="s">
        <v>811</v>
      </c>
      <c r="B2554">
        <v>2000</v>
      </c>
      <c r="C2554" t="s">
        <v>643</v>
      </c>
      <c r="D2554">
        <v>72.599999999999994</v>
      </c>
      <c r="E2554">
        <v>136</v>
      </c>
      <c r="F2554">
        <v>10</v>
      </c>
      <c r="G2554">
        <v>1.41</v>
      </c>
      <c r="H2554">
        <v>81.727471199999997</v>
      </c>
      <c r="I2554">
        <v>79</v>
      </c>
      <c r="J2554">
        <v>146</v>
      </c>
      <c r="K2554">
        <v>43.9</v>
      </c>
      <c r="L2554">
        <v>12</v>
      </c>
      <c r="M2554">
        <v>86</v>
      </c>
      <c r="N2554">
        <v>4.92</v>
      </c>
      <c r="O2554">
        <v>84</v>
      </c>
      <c r="P2554">
        <v>0.1</v>
      </c>
      <c r="Q2554">
        <v>1177.6292679999999</v>
      </c>
      <c r="R2554">
        <v>1641848</v>
      </c>
      <c r="S2554">
        <v>6.8</v>
      </c>
      <c r="T2554">
        <v>6.6</v>
      </c>
      <c r="U2554">
        <v>0.58799999999999997</v>
      </c>
      <c r="V2554">
        <v>10</v>
      </c>
      <c r="W2554" t="e">
        <f ca="1">Data_Completeness(LifeExpectancyData[[#This Row],[Life expectancy]:[Schooling]])</f>
        <v>#NAME?</v>
      </c>
    </row>
    <row r="2555" spans="1:23" x14ac:dyDescent="0.25">
      <c r="A2555" t="s">
        <v>812</v>
      </c>
      <c r="B2555">
        <v>2015</v>
      </c>
      <c r="C2555" t="s">
        <v>643</v>
      </c>
      <c r="D2555">
        <v>69.7</v>
      </c>
      <c r="E2555">
        <v>161</v>
      </c>
      <c r="F2555">
        <v>10</v>
      </c>
      <c r="H2555">
        <v>0</v>
      </c>
      <c r="I2555">
        <v>96</v>
      </c>
      <c r="J2555">
        <v>3</v>
      </c>
      <c r="K2555">
        <v>4.7</v>
      </c>
      <c r="L2555">
        <v>11</v>
      </c>
      <c r="M2555">
        <v>96</v>
      </c>
      <c r="O2555">
        <v>96</v>
      </c>
      <c r="P2555">
        <v>0.2</v>
      </c>
      <c r="Q2555">
        <v>918.67715429999998</v>
      </c>
      <c r="R2555">
        <v>8548651</v>
      </c>
      <c r="S2555">
        <v>3.6</v>
      </c>
      <c r="T2555">
        <v>3.7</v>
      </c>
      <c r="U2555">
        <v>0.625</v>
      </c>
      <c r="V2555">
        <v>11.3</v>
      </c>
      <c r="W2555" t="e">
        <f ca="1">Data_Completeness(LifeExpectancyData[[#This Row],[Life expectancy]:[Schooling]])</f>
        <v>#NAME?</v>
      </c>
    </row>
    <row r="2556" spans="1:23" x14ac:dyDescent="0.25">
      <c r="A2556" t="s">
        <v>812</v>
      </c>
      <c r="B2556">
        <v>2014</v>
      </c>
      <c r="C2556" t="s">
        <v>643</v>
      </c>
      <c r="D2556">
        <v>69.599999999999994</v>
      </c>
      <c r="E2556">
        <v>162</v>
      </c>
      <c r="F2556">
        <v>10</v>
      </c>
      <c r="G2556">
        <v>0.01</v>
      </c>
      <c r="H2556">
        <v>7.8290085960000004</v>
      </c>
      <c r="I2556">
        <v>97</v>
      </c>
      <c r="J2556">
        <v>0</v>
      </c>
      <c r="K2556">
        <v>39.9</v>
      </c>
      <c r="L2556">
        <v>11</v>
      </c>
      <c r="M2556">
        <v>94</v>
      </c>
      <c r="N2556">
        <v>6.88</v>
      </c>
      <c r="O2556">
        <v>97</v>
      </c>
      <c r="P2556">
        <v>0.2</v>
      </c>
      <c r="Q2556">
        <v>114.45919000000001</v>
      </c>
      <c r="R2556">
        <v>8362745</v>
      </c>
      <c r="S2556">
        <v>3.6</v>
      </c>
      <c r="T2556">
        <v>3.7</v>
      </c>
      <c r="U2556">
        <v>0.622</v>
      </c>
      <c r="V2556">
        <v>11.3</v>
      </c>
      <c r="W2556" t="e">
        <f ca="1">Data_Completeness(LifeExpectancyData[[#This Row],[Life expectancy]:[Schooling]])</f>
        <v>#NAME?</v>
      </c>
    </row>
    <row r="2557" spans="1:23" x14ac:dyDescent="0.25">
      <c r="A2557" t="s">
        <v>812</v>
      </c>
      <c r="B2557">
        <v>2013</v>
      </c>
      <c r="C2557" t="s">
        <v>643</v>
      </c>
      <c r="D2557">
        <v>69.3</v>
      </c>
      <c r="E2557">
        <v>163</v>
      </c>
      <c r="F2557">
        <v>10</v>
      </c>
      <c r="G2557">
        <v>0.01</v>
      </c>
      <c r="H2557">
        <v>1.0419164000000001</v>
      </c>
      <c r="I2557">
        <v>96</v>
      </c>
      <c r="J2557">
        <v>1</v>
      </c>
      <c r="K2557">
        <v>39</v>
      </c>
      <c r="L2557">
        <v>11</v>
      </c>
      <c r="M2557">
        <v>97</v>
      </c>
      <c r="N2557">
        <v>6.75</v>
      </c>
      <c r="O2557">
        <v>96</v>
      </c>
      <c r="P2557">
        <v>0.2</v>
      </c>
      <c r="Q2557">
        <v>14.214411999999999</v>
      </c>
      <c r="R2557">
        <v>817789</v>
      </c>
      <c r="S2557">
        <v>3.6</v>
      </c>
      <c r="T2557">
        <v>3.7</v>
      </c>
      <c r="U2557">
        <v>0.61699999999999999</v>
      </c>
      <c r="V2557">
        <v>11.2</v>
      </c>
      <c r="W2557" t="e">
        <f ca="1">Data_Completeness(LifeExpectancyData[[#This Row],[Life expectancy]:[Schooling]])</f>
        <v>#NAME?</v>
      </c>
    </row>
    <row r="2558" spans="1:23" x14ac:dyDescent="0.25">
      <c r="A2558" t="s">
        <v>812</v>
      </c>
      <c r="B2558">
        <v>2012</v>
      </c>
      <c r="C2558" t="s">
        <v>643</v>
      </c>
      <c r="D2558">
        <v>68.8</v>
      </c>
      <c r="E2558">
        <v>164</v>
      </c>
      <c r="F2558">
        <v>10</v>
      </c>
      <c r="G2558">
        <v>0.01</v>
      </c>
      <c r="H2558">
        <v>71.508921450000003</v>
      </c>
      <c r="I2558">
        <v>94</v>
      </c>
      <c r="J2558">
        <v>16</v>
      </c>
      <c r="K2558">
        <v>38.200000000000003</v>
      </c>
      <c r="L2558">
        <v>12</v>
      </c>
      <c r="M2558">
        <v>96</v>
      </c>
      <c r="N2558">
        <v>6.39</v>
      </c>
      <c r="O2558">
        <v>94</v>
      </c>
      <c r="P2558">
        <v>0.2</v>
      </c>
      <c r="Q2558">
        <v>954.72525299999995</v>
      </c>
      <c r="R2558">
        <v>799562</v>
      </c>
      <c r="S2558">
        <v>3.6</v>
      </c>
      <c r="T2558">
        <v>3.7</v>
      </c>
      <c r="U2558">
        <v>0.61299999999999999</v>
      </c>
      <c r="V2558">
        <v>11.1</v>
      </c>
      <c r="W2558" t="e">
        <f ca="1">Data_Completeness(LifeExpectancyData[[#This Row],[Life expectancy]:[Schooling]])</f>
        <v>#NAME?</v>
      </c>
    </row>
    <row r="2559" spans="1:23" x14ac:dyDescent="0.25">
      <c r="A2559" t="s">
        <v>812</v>
      </c>
      <c r="B2559">
        <v>2011</v>
      </c>
      <c r="C2559" t="s">
        <v>643</v>
      </c>
      <c r="D2559">
        <v>68.099999999999994</v>
      </c>
      <c r="E2559">
        <v>166</v>
      </c>
      <c r="F2559">
        <v>10</v>
      </c>
      <c r="G2559">
        <v>0.32</v>
      </c>
      <c r="H2559">
        <v>51.991922700000003</v>
      </c>
      <c r="I2559">
        <v>96</v>
      </c>
      <c r="J2559">
        <v>1</v>
      </c>
      <c r="K2559">
        <v>37.4</v>
      </c>
      <c r="L2559">
        <v>12</v>
      </c>
      <c r="M2559">
        <v>97</v>
      </c>
      <c r="N2559">
        <v>5.98</v>
      </c>
      <c r="O2559">
        <v>96</v>
      </c>
      <c r="P2559">
        <v>0.2</v>
      </c>
      <c r="Q2559">
        <v>834.5412953</v>
      </c>
      <c r="R2559">
        <v>7815949</v>
      </c>
      <c r="S2559">
        <v>3.7</v>
      </c>
      <c r="T2559">
        <v>3.7</v>
      </c>
      <c r="U2559">
        <v>0.60799999999999998</v>
      </c>
      <c r="V2559">
        <v>11.1</v>
      </c>
      <c r="W2559" t="e">
        <f ca="1">Data_Completeness(LifeExpectancyData[[#This Row],[Life expectancy]:[Schooling]])</f>
        <v>#NAME?</v>
      </c>
    </row>
    <row r="2560" spans="1:23" x14ac:dyDescent="0.25">
      <c r="A2560" t="s">
        <v>812</v>
      </c>
      <c r="B2560">
        <v>2010</v>
      </c>
      <c r="C2560" t="s">
        <v>643</v>
      </c>
      <c r="D2560">
        <v>67.3</v>
      </c>
      <c r="E2560">
        <v>171</v>
      </c>
      <c r="F2560">
        <v>10</v>
      </c>
      <c r="G2560">
        <v>0.32</v>
      </c>
      <c r="H2560">
        <v>43.340999580000002</v>
      </c>
      <c r="I2560">
        <v>93</v>
      </c>
      <c r="J2560">
        <v>0</v>
      </c>
      <c r="K2560">
        <v>36.6</v>
      </c>
      <c r="L2560">
        <v>12</v>
      </c>
      <c r="M2560">
        <v>95</v>
      </c>
      <c r="N2560">
        <v>6.4</v>
      </c>
      <c r="O2560">
        <v>93</v>
      </c>
      <c r="P2560">
        <v>0.2</v>
      </c>
      <c r="Q2560">
        <v>738.34752270000001</v>
      </c>
      <c r="R2560">
        <v>764163</v>
      </c>
      <c r="S2560">
        <v>3.7</v>
      </c>
      <c r="T2560">
        <v>3.8</v>
      </c>
      <c r="U2560">
        <v>0.60299999999999998</v>
      </c>
      <c r="V2560">
        <v>11.1</v>
      </c>
      <c r="W2560" t="e">
        <f ca="1">Data_Completeness(LifeExpectancyData[[#This Row],[Life expectancy]:[Schooling]])</f>
        <v>#NAME?</v>
      </c>
    </row>
    <row r="2561" spans="1:23" x14ac:dyDescent="0.25">
      <c r="A2561" t="s">
        <v>812</v>
      </c>
      <c r="B2561">
        <v>2009</v>
      </c>
      <c r="C2561" t="s">
        <v>643</v>
      </c>
      <c r="D2561">
        <v>66.7</v>
      </c>
      <c r="E2561">
        <v>174</v>
      </c>
      <c r="F2561">
        <v>10</v>
      </c>
      <c r="G2561">
        <v>0.3</v>
      </c>
      <c r="H2561">
        <v>35.716137930000002</v>
      </c>
      <c r="I2561">
        <v>93</v>
      </c>
      <c r="J2561">
        <v>0</v>
      </c>
      <c r="K2561">
        <v>35.9</v>
      </c>
      <c r="L2561">
        <v>12</v>
      </c>
      <c r="M2561">
        <v>93</v>
      </c>
      <c r="N2561">
        <v>5.93</v>
      </c>
      <c r="O2561">
        <v>93</v>
      </c>
      <c r="P2561">
        <v>0.2</v>
      </c>
      <c r="Q2561">
        <v>666.34585689999994</v>
      </c>
      <c r="R2561">
        <v>7472819</v>
      </c>
      <c r="S2561">
        <v>3.7</v>
      </c>
      <c r="T2561">
        <v>3.8</v>
      </c>
      <c r="U2561">
        <v>0.60099999999999998</v>
      </c>
      <c r="V2561">
        <v>11.1</v>
      </c>
      <c r="W2561" t="e">
        <f ca="1">Data_Completeness(LifeExpectancyData[[#This Row],[Life expectancy]:[Schooling]])</f>
        <v>#NAME?</v>
      </c>
    </row>
    <row r="2562" spans="1:23" x14ac:dyDescent="0.25">
      <c r="A2562" t="s">
        <v>812</v>
      </c>
      <c r="B2562">
        <v>2008</v>
      </c>
      <c r="C2562" t="s">
        <v>643</v>
      </c>
      <c r="D2562">
        <v>66.400000000000006</v>
      </c>
      <c r="E2562">
        <v>178</v>
      </c>
      <c r="F2562">
        <v>10</v>
      </c>
      <c r="G2562">
        <v>0.32</v>
      </c>
      <c r="H2562">
        <v>4.1533629120000004</v>
      </c>
      <c r="I2562">
        <v>86</v>
      </c>
      <c r="J2562">
        <v>0</v>
      </c>
      <c r="K2562">
        <v>35.299999999999997</v>
      </c>
      <c r="L2562">
        <v>12</v>
      </c>
      <c r="M2562">
        <v>87</v>
      </c>
      <c r="N2562">
        <v>5.58</v>
      </c>
      <c r="O2562">
        <v>86</v>
      </c>
      <c r="P2562">
        <v>0.3</v>
      </c>
      <c r="Q2562">
        <v>76.914128000000005</v>
      </c>
      <c r="R2562">
        <v>739728</v>
      </c>
      <c r="S2562">
        <v>3.8</v>
      </c>
      <c r="T2562">
        <v>3.8</v>
      </c>
      <c r="U2562">
        <v>0.59199999999999997</v>
      </c>
      <c r="V2562">
        <v>10.8</v>
      </c>
      <c r="W2562" t="e">
        <f ca="1">Data_Completeness(LifeExpectancyData[[#This Row],[Life expectancy]:[Schooling]])</f>
        <v>#NAME?</v>
      </c>
    </row>
    <row r="2563" spans="1:23" x14ac:dyDescent="0.25">
      <c r="A2563" t="s">
        <v>812</v>
      </c>
      <c r="B2563">
        <v>2007</v>
      </c>
      <c r="C2563" t="s">
        <v>643</v>
      </c>
      <c r="D2563">
        <v>66.099999999999994</v>
      </c>
      <c r="E2563">
        <v>181</v>
      </c>
      <c r="F2563">
        <v>10</v>
      </c>
      <c r="G2563">
        <v>0.35</v>
      </c>
      <c r="H2563">
        <v>2.2724049040000001</v>
      </c>
      <c r="I2563">
        <v>84</v>
      </c>
      <c r="J2563">
        <v>2</v>
      </c>
      <c r="K2563">
        <v>34.700000000000003</v>
      </c>
      <c r="L2563">
        <v>12</v>
      </c>
      <c r="M2563">
        <v>85</v>
      </c>
      <c r="N2563">
        <v>5.35</v>
      </c>
      <c r="O2563">
        <v>86</v>
      </c>
      <c r="P2563">
        <v>0.3</v>
      </c>
      <c r="Q2563">
        <v>52.359560000000002</v>
      </c>
      <c r="R2563">
        <v>7152385</v>
      </c>
      <c r="S2563">
        <v>3.8</v>
      </c>
      <c r="T2563">
        <v>3.8</v>
      </c>
      <c r="U2563">
        <v>0.58599999999999997</v>
      </c>
      <c r="V2563">
        <v>10.9</v>
      </c>
      <c r="W2563" t="e">
        <f ca="1">Data_Completeness(LifeExpectancyData[[#This Row],[Life expectancy]:[Schooling]])</f>
        <v>#NAME?</v>
      </c>
    </row>
    <row r="2564" spans="1:23" x14ac:dyDescent="0.25">
      <c r="A2564" t="s">
        <v>812</v>
      </c>
      <c r="B2564">
        <v>2006</v>
      </c>
      <c r="C2564" t="s">
        <v>643</v>
      </c>
      <c r="D2564">
        <v>65.900000000000006</v>
      </c>
      <c r="E2564">
        <v>183</v>
      </c>
      <c r="F2564">
        <v>10</v>
      </c>
      <c r="G2564">
        <v>0.38</v>
      </c>
      <c r="H2564">
        <v>2.6262349029999998</v>
      </c>
      <c r="I2564">
        <v>88</v>
      </c>
      <c r="J2564">
        <v>3</v>
      </c>
      <c r="K2564">
        <v>34.1</v>
      </c>
      <c r="L2564">
        <v>12</v>
      </c>
      <c r="M2564">
        <v>76</v>
      </c>
      <c r="N2564">
        <v>5.7</v>
      </c>
      <c r="O2564">
        <v>83</v>
      </c>
      <c r="P2564">
        <v>0.3</v>
      </c>
      <c r="Q2564">
        <v>44.287266500000001</v>
      </c>
      <c r="R2564">
        <v>7557</v>
      </c>
      <c r="S2564">
        <v>3.8</v>
      </c>
      <c r="T2564">
        <v>3.9</v>
      </c>
      <c r="U2564">
        <v>0.57899999999999996</v>
      </c>
      <c r="V2564">
        <v>10.7</v>
      </c>
      <c r="W2564" t="e">
        <f ca="1">Data_Completeness(LifeExpectancyData[[#This Row],[Life expectancy]:[Schooling]])</f>
        <v>#NAME?</v>
      </c>
    </row>
    <row r="2565" spans="1:23" x14ac:dyDescent="0.25">
      <c r="A2565" t="s">
        <v>812</v>
      </c>
      <c r="B2565">
        <v>2005</v>
      </c>
      <c r="C2565" t="s">
        <v>643</v>
      </c>
      <c r="D2565">
        <v>65.5</v>
      </c>
      <c r="E2565">
        <v>194</v>
      </c>
      <c r="F2565">
        <v>10</v>
      </c>
      <c r="G2565">
        <v>0.37</v>
      </c>
      <c r="H2565">
        <v>19.836723079999999</v>
      </c>
      <c r="I2565">
        <v>81</v>
      </c>
      <c r="J2565">
        <v>0</v>
      </c>
      <c r="K2565">
        <v>33.5</v>
      </c>
      <c r="L2565">
        <v>12</v>
      </c>
      <c r="M2565">
        <v>79</v>
      </c>
      <c r="N2565">
        <v>5.89</v>
      </c>
      <c r="O2565">
        <v>84</v>
      </c>
      <c r="P2565">
        <v>0.3</v>
      </c>
      <c r="Q2565">
        <v>337.35923600000001</v>
      </c>
      <c r="R2565">
        <v>6854176</v>
      </c>
      <c r="S2565">
        <v>3.8</v>
      </c>
      <c r="T2565">
        <v>3.9</v>
      </c>
      <c r="U2565">
        <v>0.57199999999999995</v>
      </c>
      <c r="V2565">
        <v>10.6</v>
      </c>
      <c r="W2565" t="e">
        <f ca="1">Data_Completeness(LifeExpectancyData[[#This Row],[Life expectancy]:[Schooling]])</f>
        <v>#NAME?</v>
      </c>
    </row>
    <row r="2566" spans="1:23" x14ac:dyDescent="0.25">
      <c r="A2566" t="s">
        <v>812</v>
      </c>
      <c r="B2566">
        <v>2004</v>
      </c>
      <c r="C2566" t="s">
        <v>643</v>
      </c>
      <c r="D2566">
        <v>65.900000000000006</v>
      </c>
      <c r="E2566">
        <v>177</v>
      </c>
      <c r="F2566">
        <v>11</v>
      </c>
      <c r="G2566">
        <v>0.38</v>
      </c>
      <c r="H2566">
        <v>2.093721752</v>
      </c>
      <c r="I2566">
        <v>81</v>
      </c>
      <c r="J2566">
        <v>4</v>
      </c>
      <c r="K2566">
        <v>33</v>
      </c>
      <c r="L2566">
        <v>13</v>
      </c>
      <c r="M2566">
        <v>82</v>
      </c>
      <c r="N2566">
        <v>5.7</v>
      </c>
      <c r="O2566">
        <v>86</v>
      </c>
      <c r="P2566">
        <v>0.3</v>
      </c>
      <c r="Q2566">
        <v>39.281834000000003</v>
      </c>
      <c r="R2566">
        <v>6712841</v>
      </c>
      <c r="S2566">
        <v>3.9</v>
      </c>
      <c r="T2566">
        <v>3.9</v>
      </c>
      <c r="U2566">
        <v>0.56299999999999994</v>
      </c>
      <c r="V2566">
        <v>10.5</v>
      </c>
      <c r="W2566" t="e">
        <f ca="1">Data_Completeness(LifeExpectancyData[[#This Row],[Life expectancy]:[Schooling]])</f>
        <v>#NAME?</v>
      </c>
    </row>
    <row r="2567" spans="1:23" x14ac:dyDescent="0.25">
      <c r="A2567" t="s">
        <v>812</v>
      </c>
      <c r="B2567">
        <v>2003</v>
      </c>
      <c r="C2567" t="s">
        <v>643</v>
      </c>
      <c r="D2567">
        <v>65.2</v>
      </c>
      <c r="E2567">
        <v>182</v>
      </c>
      <c r="F2567">
        <v>11</v>
      </c>
      <c r="G2567">
        <v>0.36</v>
      </c>
      <c r="H2567">
        <v>13.257239970000001</v>
      </c>
      <c r="I2567">
        <v>58</v>
      </c>
      <c r="J2567">
        <v>2144</v>
      </c>
      <c r="K2567">
        <v>32.5</v>
      </c>
      <c r="L2567">
        <v>14</v>
      </c>
      <c r="M2567">
        <v>82</v>
      </c>
      <c r="N2567">
        <v>4.46</v>
      </c>
      <c r="O2567">
        <v>85</v>
      </c>
      <c r="P2567">
        <v>0.3</v>
      </c>
      <c r="Q2567">
        <v>236.314438</v>
      </c>
      <c r="R2567">
        <v>6576877</v>
      </c>
      <c r="S2567">
        <v>4</v>
      </c>
      <c r="T2567">
        <v>4</v>
      </c>
      <c r="U2567">
        <v>0.55300000000000005</v>
      </c>
      <c r="V2567">
        <v>10.1</v>
      </c>
      <c r="W2567" t="e">
        <f ca="1">Data_Completeness(LifeExpectancyData[[#This Row],[Life expectancy]:[Schooling]])</f>
        <v>#NAME?</v>
      </c>
    </row>
    <row r="2568" spans="1:23" x14ac:dyDescent="0.25">
      <c r="A2568" t="s">
        <v>812</v>
      </c>
      <c r="B2568">
        <v>2002</v>
      </c>
      <c r="C2568" t="s">
        <v>643</v>
      </c>
      <c r="D2568">
        <v>64.3</v>
      </c>
      <c r="E2568">
        <v>193</v>
      </c>
      <c r="F2568">
        <v>12</v>
      </c>
      <c r="G2568">
        <v>0.6</v>
      </c>
      <c r="H2568">
        <v>10.681474850000001</v>
      </c>
      <c r="I2568">
        <v>39</v>
      </c>
      <c r="J2568">
        <v>927</v>
      </c>
      <c r="K2568">
        <v>32.1</v>
      </c>
      <c r="L2568">
        <v>15</v>
      </c>
      <c r="M2568">
        <v>84</v>
      </c>
      <c r="N2568">
        <v>4.4800000000000004</v>
      </c>
      <c r="O2568">
        <v>85</v>
      </c>
      <c r="P2568">
        <v>0.3</v>
      </c>
      <c r="Q2568">
        <v>189.38785189999999</v>
      </c>
      <c r="R2568">
        <v>6447688</v>
      </c>
      <c r="S2568">
        <v>4</v>
      </c>
      <c r="T2568">
        <v>4</v>
      </c>
      <c r="U2568">
        <v>0.54300000000000004</v>
      </c>
      <c r="V2568">
        <v>9.8000000000000007</v>
      </c>
      <c r="W2568" t="e">
        <f ca="1">Data_Completeness(LifeExpectancyData[[#This Row],[Life expectancy]:[Schooling]])</f>
        <v>#NAME?</v>
      </c>
    </row>
    <row r="2569" spans="1:23" x14ac:dyDescent="0.25">
      <c r="A2569" t="s">
        <v>812</v>
      </c>
      <c r="B2569">
        <v>2001</v>
      </c>
      <c r="C2569" t="s">
        <v>643</v>
      </c>
      <c r="D2569">
        <v>64</v>
      </c>
      <c r="E2569">
        <v>194</v>
      </c>
      <c r="F2569">
        <v>13</v>
      </c>
      <c r="G2569">
        <v>0.86</v>
      </c>
      <c r="H2569">
        <v>1.142003812</v>
      </c>
      <c r="J2569">
        <v>38</v>
      </c>
      <c r="K2569">
        <v>31.6</v>
      </c>
      <c r="L2569">
        <v>16</v>
      </c>
      <c r="M2569">
        <v>84</v>
      </c>
      <c r="N2569">
        <v>4.59</v>
      </c>
      <c r="O2569">
        <v>85</v>
      </c>
      <c r="P2569">
        <v>0.3</v>
      </c>
      <c r="Q2569">
        <v>17.8159721</v>
      </c>
      <c r="R2569">
        <v>6327125</v>
      </c>
      <c r="S2569">
        <v>4.0999999999999996</v>
      </c>
      <c r="T2569">
        <v>4.0999999999999996</v>
      </c>
      <c r="U2569">
        <v>0.53500000000000003</v>
      </c>
      <c r="V2569">
        <v>9.6999999999999993</v>
      </c>
      <c r="W2569" t="e">
        <f ca="1">Data_Completeness(LifeExpectancyData[[#This Row],[Life expectancy]:[Schooling]])</f>
        <v>#NAME?</v>
      </c>
    </row>
    <row r="2570" spans="1:23" x14ac:dyDescent="0.25">
      <c r="A2570" t="s">
        <v>812</v>
      </c>
      <c r="B2570">
        <v>2000</v>
      </c>
      <c r="C2570" t="s">
        <v>643</v>
      </c>
      <c r="D2570">
        <v>63.7</v>
      </c>
      <c r="E2570">
        <v>198</v>
      </c>
      <c r="F2570">
        <v>14</v>
      </c>
      <c r="G2570">
        <v>0.37</v>
      </c>
      <c r="H2570">
        <v>8.9430064920000003</v>
      </c>
      <c r="J2570">
        <v>192</v>
      </c>
      <c r="K2570">
        <v>31.3</v>
      </c>
      <c r="L2570">
        <v>17</v>
      </c>
      <c r="M2570">
        <v>86</v>
      </c>
      <c r="N2570">
        <v>4.6399999999999997</v>
      </c>
      <c r="O2570">
        <v>83</v>
      </c>
      <c r="P2570">
        <v>0.3</v>
      </c>
      <c r="Q2570">
        <v>138.436633</v>
      </c>
      <c r="R2570">
        <v>621625</v>
      </c>
      <c r="S2570">
        <v>4.2</v>
      </c>
      <c r="T2570">
        <v>4.0999999999999996</v>
      </c>
      <c r="U2570">
        <v>0.52900000000000003</v>
      </c>
      <c r="V2570">
        <v>9.6</v>
      </c>
      <c r="W2570" t="e">
        <f ca="1">Data_Completeness(LifeExpectancyData[[#This Row],[Life expectancy]:[Schooling]])</f>
        <v>#NAME?</v>
      </c>
    </row>
    <row r="2571" spans="1:23" x14ac:dyDescent="0.25">
      <c r="A2571" t="s">
        <v>813</v>
      </c>
      <c r="B2571">
        <v>2015</v>
      </c>
      <c r="C2571" t="s">
        <v>643</v>
      </c>
      <c r="D2571">
        <v>74.900000000000006</v>
      </c>
      <c r="E2571">
        <v>148</v>
      </c>
      <c r="F2571">
        <v>8</v>
      </c>
      <c r="H2571">
        <v>0</v>
      </c>
      <c r="I2571">
        <v>99</v>
      </c>
      <c r="J2571">
        <v>154</v>
      </c>
      <c r="K2571">
        <v>33.6</v>
      </c>
      <c r="L2571">
        <v>9</v>
      </c>
      <c r="M2571">
        <v>99</v>
      </c>
      <c r="O2571">
        <v>99</v>
      </c>
      <c r="P2571">
        <v>0.1</v>
      </c>
      <c r="Q2571">
        <v>5814.8631340000002</v>
      </c>
      <c r="R2571">
        <v>686576</v>
      </c>
      <c r="S2571">
        <v>7.7</v>
      </c>
      <c r="T2571">
        <v>7.7</v>
      </c>
      <c r="U2571">
        <v>0.73799999999999999</v>
      </c>
      <c r="V2571">
        <v>13.6</v>
      </c>
      <c r="W2571" t="e">
        <f ca="1">Data_Completeness(LifeExpectancyData[[#This Row],[Life expectancy]:[Schooling]])</f>
        <v>#NAME?</v>
      </c>
    </row>
    <row r="2572" spans="1:23" x14ac:dyDescent="0.25">
      <c r="A2572" t="s">
        <v>813</v>
      </c>
      <c r="B2572">
        <v>2014</v>
      </c>
      <c r="C2572" t="s">
        <v>643</v>
      </c>
      <c r="D2572">
        <v>74.599999999999994</v>
      </c>
      <c r="E2572">
        <v>152</v>
      </c>
      <c r="F2572">
        <v>8</v>
      </c>
      <c r="G2572">
        <v>6.41</v>
      </c>
      <c r="H2572">
        <v>789.07729489999997</v>
      </c>
      <c r="I2572">
        <v>99</v>
      </c>
      <c r="J2572">
        <v>0</v>
      </c>
      <c r="K2572">
        <v>32.4</v>
      </c>
      <c r="L2572">
        <v>10</v>
      </c>
      <c r="M2572">
        <v>99</v>
      </c>
      <c r="N2572">
        <v>4.12</v>
      </c>
      <c r="O2572">
        <v>99</v>
      </c>
      <c r="P2572">
        <v>0.1</v>
      </c>
      <c r="Q2572">
        <v>5941.8471</v>
      </c>
      <c r="R2572">
        <v>68416772</v>
      </c>
      <c r="S2572">
        <v>7.8</v>
      </c>
      <c r="T2572">
        <v>7.8</v>
      </c>
      <c r="U2572">
        <v>0.73699999999999999</v>
      </c>
      <c r="V2572">
        <v>13.6</v>
      </c>
      <c r="W2572" t="e">
        <f ca="1">Data_Completeness(LifeExpectancyData[[#This Row],[Life expectancy]:[Schooling]])</f>
        <v>#NAME?</v>
      </c>
    </row>
    <row r="2573" spans="1:23" x14ac:dyDescent="0.25">
      <c r="A2573" t="s">
        <v>813</v>
      </c>
      <c r="B2573">
        <v>2013</v>
      </c>
      <c r="C2573" t="s">
        <v>643</v>
      </c>
      <c r="D2573">
        <v>74.5</v>
      </c>
      <c r="E2573">
        <v>153</v>
      </c>
      <c r="F2573">
        <v>9</v>
      </c>
      <c r="G2573">
        <v>6.5</v>
      </c>
      <c r="H2573">
        <v>788.68734029999996</v>
      </c>
      <c r="I2573">
        <v>99</v>
      </c>
      <c r="J2573">
        <v>2641</v>
      </c>
      <c r="K2573">
        <v>31.3</v>
      </c>
      <c r="L2573">
        <v>10</v>
      </c>
      <c r="M2573">
        <v>99</v>
      </c>
      <c r="N2573">
        <v>4</v>
      </c>
      <c r="O2573">
        <v>99</v>
      </c>
      <c r="P2573">
        <v>0.1</v>
      </c>
      <c r="Q2573">
        <v>6171.262444</v>
      </c>
      <c r="R2573">
        <v>6814365</v>
      </c>
      <c r="S2573">
        <v>7.9</v>
      </c>
      <c r="T2573">
        <v>7.9</v>
      </c>
      <c r="U2573">
        <v>0.73299999999999998</v>
      </c>
      <c r="V2573">
        <v>13.6</v>
      </c>
      <c r="W2573" t="e">
        <f ca="1">Data_Completeness(LifeExpectancyData[[#This Row],[Life expectancy]:[Schooling]])</f>
        <v>#NAME?</v>
      </c>
    </row>
    <row r="2574" spans="1:23" x14ac:dyDescent="0.25">
      <c r="A2574" t="s">
        <v>813</v>
      </c>
      <c r="B2574">
        <v>2012</v>
      </c>
      <c r="C2574" t="s">
        <v>643</v>
      </c>
      <c r="D2574">
        <v>74.3</v>
      </c>
      <c r="E2574">
        <v>154</v>
      </c>
      <c r="F2574">
        <v>9</v>
      </c>
      <c r="G2574">
        <v>6.56</v>
      </c>
      <c r="H2574">
        <v>801.05046549999997</v>
      </c>
      <c r="I2574">
        <v>98</v>
      </c>
      <c r="J2574">
        <v>5197</v>
      </c>
      <c r="K2574">
        <v>3.1</v>
      </c>
      <c r="L2574">
        <v>11</v>
      </c>
      <c r="M2574">
        <v>99</v>
      </c>
      <c r="N2574">
        <v>4.17</v>
      </c>
      <c r="O2574">
        <v>99</v>
      </c>
      <c r="P2574">
        <v>0.1</v>
      </c>
      <c r="Q2574">
        <v>5859.9156220000004</v>
      </c>
      <c r="R2574">
        <v>67843979</v>
      </c>
      <c r="S2574">
        <v>8</v>
      </c>
      <c r="T2574">
        <v>8.1</v>
      </c>
      <c r="U2574">
        <v>0.72899999999999998</v>
      </c>
      <c r="V2574">
        <v>13.7</v>
      </c>
      <c r="W2574" t="e">
        <f ca="1">Data_Completeness(LifeExpectancyData[[#This Row],[Life expectancy]:[Schooling]])</f>
        <v>#NAME?</v>
      </c>
    </row>
    <row r="2575" spans="1:23" x14ac:dyDescent="0.25">
      <c r="A2575" t="s">
        <v>813</v>
      </c>
      <c r="B2575">
        <v>2011</v>
      </c>
      <c r="C2575" t="s">
        <v>643</v>
      </c>
      <c r="D2575">
        <v>74.099999999999994</v>
      </c>
      <c r="E2575">
        <v>155</v>
      </c>
      <c r="F2575">
        <v>10</v>
      </c>
      <c r="G2575">
        <v>6.07</v>
      </c>
      <c r="H2575">
        <v>748.44510539999999</v>
      </c>
      <c r="I2575">
        <v>98</v>
      </c>
      <c r="J2575">
        <v>3156</v>
      </c>
      <c r="K2575">
        <v>29</v>
      </c>
      <c r="L2575">
        <v>11</v>
      </c>
      <c r="M2575">
        <v>99</v>
      </c>
      <c r="N2575">
        <v>4.12</v>
      </c>
      <c r="O2575">
        <v>99</v>
      </c>
      <c r="P2575">
        <v>0.2</v>
      </c>
      <c r="Q2575">
        <v>5491.1599809999998</v>
      </c>
      <c r="R2575">
        <v>675313</v>
      </c>
      <c r="S2575">
        <v>8.1</v>
      </c>
      <c r="T2575">
        <v>8.1999999999999993</v>
      </c>
      <c r="U2575">
        <v>0.72</v>
      </c>
      <c r="V2575">
        <v>13.3</v>
      </c>
      <c r="W2575" t="e">
        <f ca="1">Data_Completeness(LifeExpectancyData[[#This Row],[Life expectancy]:[Schooling]])</f>
        <v>#NAME?</v>
      </c>
    </row>
    <row r="2576" spans="1:23" x14ac:dyDescent="0.25">
      <c r="A2576" t="s">
        <v>813</v>
      </c>
      <c r="B2576">
        <v>2010</v>
      </c>
      <c r="C2576" t="s">
        <v>643</v>
      </c>
      <c r="D2576">
        <v>73.900000000000006</v>
      </c>
      <c r="E2576">
        <v>158</v>
      </c>
      <c r="F2576">
        <v>10</v>
      </c>
      <c r="G2576">
        <v>5.95</v>
      </c>
      <c r="H2576">
        <v>71.685091299999996</v>
      </c>
      <c r="I2576">
        <v>98</v>
      </c>
      <c r="J2576">
        <v>2583</v>
      </c>
      <c r="K2576">
        <v>27.9</v>
      </c>
      <c r="L2576">
        <v>12</v>
      </c>
      <c r="M2576">
        <v>99</v>
      </c>
      <c r="N2576">
        <v>3.81</v>
      </c>
      <c r="O2576">
        <v>99</v>
      </c>
      <c r="P2576">
        <v>0.2</v>
      </c>
      <c r="Q2576">
        <v>575.32176000000004</v>
      </c>
      <c r="R2576">
        <v>672888</v>
      </c>
      <c r="S2576">
        <v>8.1999999999999993</v>
      </c>
      <c r="T2576">
        <v>8.3000000000000007</v>
      </c>
      <c r="U2576">
        <v>0.71099999999999997</v>
      </c>
      <c r="V2576">
        <v>13.1</v>
      </c>
      <c r="W2576" t="e">
        <f ca="1">Data_Completeness(LifeExpectancyData[[#This Row],[Life expectancy]:[Schooling]])</f>
        <v>#NAME?</v>
      </c>
    </row>
    <row r="2577" spans="1:23" x14ac:dyDescent="0.25">
      <c r="A2577" t="s">
        <v>813</v>
      </c>
      <c r="B2577">
        <v>2009</v>
      </c>
      <c r="C2577" t="s">
        <v>643</v>
      </c>
      <c r="D2577">
        <v>73.7</v>
      </c>
      <c r="E2577">
        <v>16</v>
      </c>
      <c r="F2577">
        <v>11</v>
      </c>
      <c r="G2577">
        <v>5.88</v>
      </c>
      <c r="H2577">
        <v>547.21014109999999</v>
      </c>
      <c r="I2577">
        <v>98</v>
      </c>
      <c r="J2577">
        <v>6071</v>
      </c>
      <c r="K2577">
        <v>26.8</v>
      </c>
      <c r="L2577">
        <v>12</v>
      </c>
      <c r="M2577">
        <v>99</v>
      </c>
      <c r="N2577">
        <v>4.1100000000000003</v>
      </c>
      <c r="O2577">
        <v>99</v>
      </c>
      <c r="P2577">
        <v>0.3</v>
      </c>
      <c r="Q2577">
        <v>4212.5492000000004</v>
      </c>
      <c r="R2577">
        <v>66881867</v>
      </c>
      <c r="S2577">
        <v>8.3000000000000007</v>
      </c>
      <c r="T2577">
        <v>8.5</v>
      </c>
      <c r="U2577">
        <v>0.70599999999999996</v>
      </c>
      <c r="V2577">
        <v>13</v>
      </c>
      <c r="W2577" t="e">
        <f ca="1">Data_Completeness(LifeExpectancyData[[#This Row],[Life expectancy]:[Schooling]])</f>
        <v>#NAME?</v>
      </c>
    </row>
    <row r="2578" spans="1:23" x14ac:dyDescent="0.25">
      <c r="A2578" t="s">
        <v>813</v>
      </c>
      <c r="B2578">
        <v>2008</v>
      </c>
      <c r="C2578" t="s">
        <v>643</v>
      </c>
      <c r="D2578">
        <v>73.5</v>
      </c>
      <c r="E2578">
        <v>162</v>
      </c>
      <c r="F2578">
        <v>11</v>
      </c>
      <c r="G2578">
        <v>5.92</v>
      </c>
      <c r="H2578">
        <v>609.9511632</v>
      </c>
      <c r="I2578">
        <v>98</v>
      </c>
      <c r="J2578">
        <v>7790</v>
      </c>
      <c r="K2578">
        <v>25.7</v>
      </c>
      <c r="L2578">
        <v>13</v>
      </c>
      <c r="M2578">
        <v>99</v>
      </c>
      <c r="N2578">
        <v>3.92</v>
      </c>
      <c r="O2578">
        <v>99</v>
      </c>
      <c r="P2578">
        <v>0.3</v>
      </c>
      <c r="Q2578">
        <v>4378.6874600000001</v>
      </c>
      <c r="R2578">
        <v>6654576</v>
      </c>
      <c r="S2578">
        <v>8.5</v>
      </c>
      <c r="T2578">
        <v>8.6</v>
      </c>
      <c r="U2578">
        <v>0.7</v>
      </c>
      <c r="V2578">
        <v>12.9</v>
      </c>
      <c r="W2578" t="e">
        <f ca="1">Data_Completeness(LifeExpectancyData[[#This Row],[Life expectancy]:[Schooling]])</f>
        <v>#NAME?</v>
      </c>
    </row>
    <row r="2579" spans="1:23" x14ac:dyDescent="0.25">
      <c r="A2579" t="s">
        <v>813</v>
      </c>
      <c r="B2579">
        <v>2007</v>
      </c>
      <c r="C2579" t="s">
        <v>643</v>
      </c>
      <c r="D2579">
        <v>73.3</v>
      </c>
      <c r="E2579">
        <v>165</v>
      </c>
      <c r="F2579">
        <v>12</v>
      </c>
      <c r="G2579">
        <v>6.2</v>
      </c>
      <c r="H2579">
        <v>520.7639087</v>
      </c>
      <c r="I2579">
        <v>96</v>
      </c>
      <c r="J2579">
        <v>3893</v>
      </c>
      <c r="K2579">
        <v>24.6</v>
      </c>
      <c r="L2579">
        <v>14</v>
      </c>
      <c r="M2579">
        <v>98</v>
      </c>
      <c r="N2579">
        <v>3.56</v>
      </c>
      <c r="O2579">
        <v>98</v>
      </c>
      <c r="P2579">
        <v>0.4</v>
      </c>
      <c r="Q2579">
        <v>3972.2647499999998</v>
      </c>
      <c r="R2579">
        <v>66195615</v>
      </c>
      <c r="S2579">
        <v>8.6</v>
      </c>
      <c r="T2579">
        <v>8.8000000000000007</v>
      </c>
      <c r="U2579">
        <v>0.68700000000000006</v>
      </c>
      <c r="V2579">
        <v>12.3</v>
      </c>
      <c r="W2579" t="e">
        <f ca="1">Data_Completeness(LifeExpectancyData[[#This Row],[Life expectancy]:[Schooling]])</f>
        <v>#NAME?</v>
      </c>
    </row>
    <row r="2580" spans="1:23" x14ac:dyDescent="0.25">
      <c r="A2580" t="s">
        <v>813</v>
      </c>
      <c r="B2580">
        <v>2006</v>
      </c>
      <c r="C2580" t="s">
        <v>643</v>
      </c>
      <c r="D2580">
        <v>73</v>
      </c>
      <c r="E2580">
        <v>168</v>
      </c>
      <c r="F2580">
        <v>13</v>
      </c>
      <c r="G2580">
        <v>6.18</v>
      </c>
      <c r="H2580">
        <v>433.9210918</v>
      </c>
      <c r="I2580">
        <v>96</v>
      </c>
      <c r="J2580">
        <v>3588</v>
      </c>
      <c r="K2580">
        <v>23.6</v>
      </c>
      <c r="L2580">
        <v>15</v>
      </c>
      <c r="M2580">
        <v>98</v>
      </c>
      <c r="N2580">
        <v>3.49</v>
      </c>
      <c r="O2580">
        <v>98</v>
      </c>
      <c r="P2580">
        <v>0.5</v>
      </c>
      <c r="Q2580">
        <v>3368.9525760000001</v>
      </c>
      <c r="R2580">
        <v>65824164</v>
      </c>
      <c r="S2580">
        <v>8.6999999999999993</v>
      </c>
      <c r="T2580">
        <v>8.9</v>
      </c>
      <c r="U2580">
        <v>0.68600000000000005</v>
      </c>
      <c r="V2580">
        <v>12.4</v>
      </c>
      <c r="W2580" t="e">
        <f ca="1">Data_Completeness(LifeExpectancyData[[#This Row],[Life expectancy]:[Schooling]])</f>
        <v>#NAME?</v>
      </c>
    </row>
    <row r="2581" spans="1:23" x14ac:dyDescent="0.25">
      <c r="A2581" t="s">
        <v>813</v>
      </c>
      <c r="B2581">
        <v>2005</v>
      </c>
      <c r="C2581" t="s">
        <v>643</v>
      </c>
      <c r="D2581">
        <v>72.5</v>
      </c>
      <c r="E2581">
        <v>177</v>
      </c>
      <c r="F2581">
        <v>13</v>
      </c>
      <c r="G2581">
        <v>6.26</v>
      </c>
      <c r="H2581">
        <v>321.19530049999997</v>
      </c>
      <c r="I2581">
        <v>96</v>
      </c>
      <c r="J2581">
        <v>3526</v>
      </c>
      <c r="K2581">
        <v>22.6</v>
      </c>
      <c r="L2581">
        <v>15</v>
      </c>
      <c r="M2581">
        <v>98</v>
      </c>
      <c r="N2581">
        <v>3.55</v>
      </c>
      <c r="O2581">
        <v>98</v>
      </c>
      <c r="P2581">
        <v>0.5</v>
      </c>
      <c r="Q2581">
        <v>2893.6513559999999</v>
      </c>
      <c r="R2581">
        <v>6542547</v>
      </c>
      <c r="S2581">
        <v>8.9</v>
      </c>
      <c r="T2581">
        <v>9.1</v>
      </c>
      <c r="U2581">
        <v>0.68200000000000005</v>
      </c>
      <c r="V2581">
        <v>12</v>
      </c>
      <c r="W2581" t="e">
        <f ca="1">Data_Completeness(LifeExpectancyData[[#This Row],[Life expectancy]:[Schooling]])</f>
        <v>#NAME?</v>
      </c>
    </row>
    <row r="2582" spans="1:23" x14ac:dyDescent="0.25">
      <c r="A2582" t="s">
        <v>813</v>
      </c>
      <c r="B2582">
        <v>2004</v>
      </c>
      <c r="C2582" t="s">
        <v>643</v>
      </c>
      <c r="D2582">
        <v>71.599999999999994</v>
      </c>
      <c r="E2582">
        <v>189</v>
      </c>
      <c r="F2582">
        <v>14</v>
      </c>
      <c r="G2582">
        <v>6.17</v>
      </c>
      <c r="H2582">
        <v>301.35977910000003</v>
      </c>
      <c r="I2582">
        <v>96</v>
      </c>
      <c r="J2582">
        <v>4165</v>
      </c>
      <c r="K2582">
        <v>21.7</v>
      </c>
      <c r="L2582">
        <v>16</v>
      </c>
      <c r="M2582">
        <v>98</v>
      </c>
      <c r="N2582">
        <v>3.51</v>
      </c>
      <c r="O2582">
        <v>98</v>
      </c>
      <c r="P2582">
        <v>0.5</v>
      </c>
      <c r="Q2582">
        <v>2659.8391799999999</v>
      </c>
      <c r="R2582">
        <v>652231</v>
      </c>
      <c r="S2582">
        <v>9</v>
      </c>
      <c r="T2582">
        <v>9.1999999999999993</v>
      </c>
      <c r="U2582">
        <v>0.67400000000000004</v>
      </c>
      <c r="V2582">
        <v>11.9</v>
      </c>
      <c r="W2582" t="e">
        <f ca="1">Data_Completeness(LifeExpectancyData[[#This Row],[Life expectancy]:[Schooling]])</f>
        <v>#NAME?</v>
      </c>
    </row>
    <row r="2583" spans="1:23" x14ac:dyDescent="0.25">
      <c r="A2583" t="s">
        <v>813</v>
      </c>
      <c r="B2583">
        <v>2003</v>
      </c>
      <c r="C2583" t="s">
        <v>643</v>
      </c>
      <c r="D2583">
        <v>71.7</v>
      </c>
      <c r="E2583">
        <v>189</v>
      </c>
      <c r="F2583">
        <v>15</v>
      </c>
      <c r="G2583">
        <v>6.14</v>
      </c>
      <c r="H2583">
        <v>282.83646119999997</v>
      </c>
      <c r="I2583">
        <v>96</v>
      </c>
      <c r="J2583">
        <v>4519</v>
      </c>
      <c r="K2583">
        <v>2.9</v>
      </c>
      <c r="L2583">
        <v>18</v>
      </c>
      <c r="M2583">
        <v>98</v>
      </c>
      <c r="N2583">
        <v>3.58</v>
      </c>
      <c r="O2583">
        <v>98</v>
      </c>
      <c r="P2583">
        <v>0.6</v>
      </c>
      <c r="Q2583">
        <v>2358.9362900000001</v>
      </c>
      <c r="R2583">
        <v>64554952</v>
      </c>
      <c r="S2583">
        <v>9.1</v>
      </c>
      <c r="T2583">
        <v>9.3000000000000007</v>
      </c>
      <c r="U2583">
        <v>0.66600000000000004</v>
      </c>
      <c r="V2583">
        <v>11.8</v>
      </c>
      <c r="W2583" t="e">
        <f ca="1">Data_Completeness(LifeExpectancyData[[#This Row],[Life expectancy]:[Schooling]])</f>
        <v>#NAME?</v>
      </c>
    </row>
    <row r="2584" spans="1:23" x14ac:dyDescent="0.25">
      <c r="A2584" t="s">
        <v>813</v>
      </c>
      <c r="B2584">
        <v>2002</v>
      </c>
      <c r="C2584" t="s">
        <v>643</v>
      </c>
      <c r="D2584">
        <v>71.400000000000006</v>
      </c>
      <c r="E2584">
        <v>192</v>
      </c>
      <c r="F2584">
        <v>16</v>
      </c>
      <c r="G2584">
        <v>5.93</v>
      </c>
      <c r="H2584">
        <v>27.638103040000001</v>
      </c>
      <c r="I2584">
        <v>95</v>
      </c>
      <c r="J2584">
        <v>10315</v>
      </c>
      <c r="K2584">
        <v>2.2000000000000002</v>
      </c>
      <c r="L2584">
        <v>19</v>
      </c>
      <c r="M2584">
        <v>97</v>
      </c>
      <c r="N2584">
        <v>3.7</v>
      </c>
      <c r="O2584">
        <v>96</v>
      </c>
      <c r="P2584">
        <v>0.7</v>
      </c>
      <c r="Q2584">
        <v>296.54617000000002</v>
      </c>
      <c r="R2584">
        <v>6473164</v>
      </c>
      <c r="S2584">
        <v>9.1999999999999993</v>
      </c>
      <c r="T2584">
        <v>9.5</v>
      </c>
      <c r="U2584">
        <v>0.65700000000000003</v>
      </c>
      <c r="V2584">
        <v>11.5</v>
      </c>
      <c r="W2584" t="e">
        <f ca="1">Data_Completeness(LifeExpectancyData[[#This Row],[Life expectancy]:[Schooling]])</f>
        <v>#NAME?</v>
      </c>
    </row>
    <row r="2585" spans="1:23" x14ac:dyDescent="0.25">
      <c r="A2585" t="s">
        <v>813</v>
      </c>
      <c r="B2585">
        <v>2001</v>
      </c>
      <c r="C2585" t="s">
        <v>643</v>
      </c>
      <c r="D2585">
        <v>71.2</v>
      </c>
      <c r="E2585">
        <v>194</v>
      </c>
      <c r="F2585">
        <v>17</v>
      </c>
      <c r="G2585">
        <v>5.92</v>
      </c>
      <c r="H2585">
        <v>176.0625201</v>
      </c>
      <c r="I2585">
        <v>95</v>
      </c>
      <c r="J2585">
        <v>7319</v>
      </c>
      <c r="K2585">
        <v>19.399999999999999</v>
      </c>
      <c r="L2585">
        <v>20</v>
      </c>
      <c r="M2585">
        <v>97</v>
      </c>
      <c r="N2585">
        <v>3.32</v>
      </c>
      <c r="O2585">
        <v>96</v>
      </c>
      <c r="P2585">
        <v>0.8</v>
      </c>
      <c r="Q2585">
        <v>1893.1453770000001</v>
      </c>
      <c r="R2585">
        <v>63543322</v>
      </c>
      <c r="S2585">
        <v>9.3000000000000007</v>
      </c>
      <c r="T2585">
        <v>9.6</v>
      </c>
      <c r="U2585">
        <v>0.64900000000000002</v>
      </c>
      <c r="V2585">
        <v>11.2</v>
      </c>
      <c r="W2585" t="e">
        <f ca="1">Data_Completeness(LifeExpectancyData[[#This Row],[Life expectancy]:[Schooling]])</f>
        <v>#NAME?</v>
      </c>
    </row>
    <row r="2586" spans="1:23" x14ac:dyDescent="0.25">
      <c r="A2586" t="s">
        <v>813</v>
      </c>
      <c r="B2586">
        <v>2000</v>
      </c>
      <c r="C2586" t="s">
        <v>643</v>
      </c>
      <c r="D2586">
        <v>71.099999999999994</v>
      </c>
      <c r="E2586">
        <v>194</v>
      </c>
      <c r="F2586">
        <v>18</v>
      </c>
      <c r="G2586">
        <v>5.88</v>
      </c>
      <c r="H2586">
        <v>0.27564825999999998</v>
      </c>
      <c r="I2586">
        <v>95</v>
      </c>
      <c r="J2586">
        <v>4074</v>
      </c>
      <c r="K2586">
        <v>18.7</v>
      </c>
      <c r="L2586">
        <v>21</v>
      </c>
      <c r="M2586">
        <v>97</v>
      </c>
      <c r="N2586">
        <v>3.4</v>
      </c>
      <c r="O2586">
        <v>97</v>
      </c>
      <c r="P2586">
        <v>0.8</v>
      </c>
      <c r="Q2586">
        <v>27.564826</v>
      </c>
      <c r="R2586">
        <v>6295821</v>
      </c>
      <c r="S2586">
        <v>9.4</v>
      </c>
      <c r="T2586">
        <v>9.6999999999999993</v>
      </c>
      <c r="U2586">
        <v>0.64</v>
      </c>
      <c r="V2586">
        <v>10.9</v>
      </c>
      <c r="W2586" t="e">
        <f ca="1">Data_Completeness(LifeExpectancyData[[#This Row],[Life expectancy]:[Schooling]])</f>
        <v>#NAME?</v>
      </c>
    </row>
    <row r="2587" spans="1:23" x14ac:dyDescent="0.25">
      <c r="A2587" t="s">
        <v>814</v>
      </c>
      <c r="B2587">
        <v>2015</v>
      </c>
      <c r="C2587" t="s">
        <v>643</v>
      </c>
      <c r="D2587">
        <v>75.7</v>
      </c>
      <c r="E2587">
        <v>12</v>
      </c>
      <c r="F2587">
        <v>0</v>
      </c>
      <c r="H2587">
        <v>0</v>
      </c>
      <c r="I2587">
        <v>92</v>
      </c>
      <c r="J2587">
        <v>1</v>
      </c>
      <c r="K2587">
        <v>6.3</v>
      </c>
      <c r="L2587">
        <v>0</v>
      </c>
      <c r="M2587">
        <v>92</v>
      </c>
      <c r="O2587">
        <v>91</v>
      </c>
      <c r="P2587">
        <v>0.1</v>
      </c>
      <c r="S2587">
        <v>2.1</v>
      </c>
      <c r="T2587">
        <v>2.1</v>
      </c>
      <c r="U2587">
        <v>0.746</v>
      </c>
      <c r="V2587">
        <v>12.9</v>
      </c>
      <c r="W2587" t="e">
        <f ca="1">Data_Completeness(LifeExpectancyData[[#This Row],[Life expectancy]:[Schooling]])</f>
        <v>#NAME?</v>
      </c>
    </row>
    <row r="2588" spans="1:23" x14ac:dyDescent="0.25">
      <c r="A2588" t="s">
        <v>814</v>
      </c>
      <c r="B2588">
        <v>2014</v>
      </c>
      <c r="C2588" t="s">
        <v>643</v>
      </c>
      <c r="D2588">
        <v>75.5</v>
      </c>
      <c r="E2588">
        <v>12</v>
      </c>
      <c r="F2588">
        <v>0</v>
      </c>
      <c r="G2588">
        <v>1.1299999999999999</v>
      </c>
      <c r="H2588">
        <v>0</v>
      </c>
      <c r="I2588">
        <v>97</v>
      </c>
      <c r="J2588">
        <v>116</v>
      </c>
      <c r="K2588">
        <v>59.7</v>
      </c>
      <c r="L2588">
        <v>0</v>
      </c>
      <c r="M2588">
        <v>96</v>
      </c>
      <c r="N2588">
        <v>6.48</v>
      </c>
      <c r="O2588">
        <v>95</v>
      </c>
      <c r="P2588">
        <v>0.1</v>
      </c>
      <c r="S2588">
        <v>2.2000000000000002</v>
      </c>
      <c r="T2588">
        <v>2.2000000000000002</v>
      </c>
      <c r="U2588">
        <v>0.74299999999999999</v>
      </c>
      <c r="V2588">
        <v>12.9</v>
      </c>
      <c r="W2588" t="e">
        <f ca="1">Data_Completeness(LifeExpectancyData[[#This Row],[Life expectancy]:[Schooling]])</f>
        <v>#NAME?</v>
      </c>
    </row>
    <row r="2589" spans="1:23" x14ac:dyDescent="0.25">
      <c r="A2589" t="s">
        <v>814</v>
      </c>
      <c r="B2589">
        <v>2013</v>
      </c>
      <c r="C2589" t="s">
        <v>643</v>
      </c>
      <c r="D2589">
        <v>75.3</v>
      </c>
      <c r="E2589">
        <v>14</v>
      </c>
      <c r="F2589">
        <v>0</v>
      </c>
      <c r="G2589">
        <v>1.03</v>
      </c>
      <c r="H2589">
        <v>0</v>
      </c>
      <c r="I2589">
        <v>97</v>
      </c>
      <c r="J2589">
        <v>4</v>
      </c>
      <c r="K2589">
        <v>59.1</v>
      </c>
      <c r="L2589">
        <v>0</v>
      </c>
      <c r="M2589">
        <v>98</v>
      </c>
      <c r="N2589">
        <v>6.7</v>
      </c>
      <c r="O2589">
        <v>98</v>
      </c>
      <c r="P2589">
        <v>0.1</v>
      </c>
      <c r="S2589">
        <v>2.2000000000000002</v>
      </c>
      <c r="T2589">
        <v>2.2000000000000002</v>
      </c>
      <c r="U2589">
        <v>0.74099999999999999</v>
      </c>
      <c r="V2589">
        <v>12.9</v>
      </c>
      <c r="W2589" t="e">
        <f ca="1">Data_Completeness(LifeExpectancyData[[#This Row],[Life expectancy]:[Schooling]])</f>
        <v>#NAME?</v>
      </c>
    </row>
    <row r="2590" spans="1:23" x14ac:dyDescent="0.25">
      <c r="A2590" t="s">
        <v>814</v>
      </c>
      <c r="B2590">
        <v>2012</v>
      </c>
      <c r="C2590" t="s">
        <v>643</v>
      </c>
      <c r="D2590">
        <v>75.099999999999994</v>
      </c>
      <c r="E2590">
        <v>15</v>
      </c>
      <c r="F2590">
        <v>0</v>
      </c>
      <c r="G2590">
        <v>1.23</v>
      </c>
      <c r="H2590">
        <v>0</v>
      </c>
      <c r="I2590">
        <v>98</v>
      </c>
      <c r="J2590">
        <v>7</v>
      </c>
      <c r="K2590">
        <v>58.5</v>
      </c>
      <c r="L2590">
        <v>0</v>
      </c>
      <c r="M2590">
        <v>97</v>
      </c>
      <c r="N2590">
        <v>6.76</v>
      </c>
      <c r="O2590">
        <v>95</v>
      </c>
      <c r="P2590">
        <v>0.1</v>
      </c>
      <c r="S2590">
        <v>2.2000000000000002</v>
      </c>
      <c r="T2590">
        <v>2.2000000000000002</v>
      </c>
      <c r="U2590">
        <v>0.73899999999999999</v>
      </c>
      <c r="V2590">
        <v>12.9</v>
      </c>
      <c r="W2590" t="e">
        <f ca="1">Data_Completeness(LifeExpectancyData[[#This Row],[Life expectancy]:[Schooling]])</f>
        <v>#NAME?</v>
      </c>
    </row>
    <row r="2591" spans="1:23" x14ac:dyDescent="0.25">
      <c r="A2591" t="s">
        <v>814</v>
      </c>
      <c r="B2591">
        <v>2011</v>
      </c>
      <c r="C2591" t="s">
        <v>643</v>
      </c>
      <c r="D2591">
        <v>74.900000000000006</v>
      </c>
      <c r="E2591">
        <v>17</v>
      </c>
      <c r="F2591">
        <v>0</v>
      </c>
      <c r="G2591">
        <v>1.1599999999999999</v>
      </c>
      <c r="H2591">
        <v>0</v>
      </c>
      <c r="I2591">
        <v>96</v>
      </c>
      <c r="J2591">
        <v>701</v>
      </c>
      <c r="K2591">
        <v>57.9</v>
      </c>
      <c r="L2591">
        <v>0</v>
      </c>
      <c r="M2591">
        <v>97</v>
      </c>
      <c r="N2591">
        <v>6.61</v>
      </c>
      <c r="O2591">
        <v>96</v>
      </c>
      <c r="P2591">
        <v>0.1</v>
      </c>
      <c r="S2591">
        <v>2.2000000000000002</v>
      </c>
      <c r="T2591">
        <v>2.2999999999999998</v>
      </c>
      <c r="U2591">
        <v>0.73499999999999999</v>
      </c>
      <c r="V2591">
        <v>12.9</v>
      </c>
      <c r="W2591" t="e">
        <f ca="1">Data_Completeness(LifeExpectancyData[[#This Row],[Life expectancy]:[Schooling]])</f>
        <v>#NAME?</v>
      </c>
    </row>
    <row r="2592" spans="1:23" x14ac:dyDescent="0.25">
      <c r="A2592" t="s">
        <v>814</v>
      </c>
      <c r="B2592">
        <v>2010</v>
      </c>
      <c r="C2592" t="s">
        <v>643</v>
      </c>
      <c r="D2592">
        <v>74.7</v>
      </c>
      <c r="E2592">
        <v>18</v>
      </c>
      <c r="F2592">
        <v>0</v>
      </c>
      <c r="G2592">
        <v>1.47</v>
      </c>
      <c r="H2592">
        <v>0</v>
      </c>
      <c r="I2592">
        <v>9</v>
      </c>
      <c r="J2592">
        <v>217</v>
      </c>
      <c r="K2592">
        <v>57.4</v>
      </c>
      <c r="L2592">
        <v>0</v>
      </c>
      <c r="M2592">
        <v>95</v>
      </c>
      <c r="N2592">
        <v>6.83</v>
      </c>
      <c r="O2592">
        <v>95</v>
      </c>
      <c r="P2592">
        <v>0.1</v>
      </c>
      <c r="S2592">
        <v>2.2999999999999998</v>
      </c>
      <c r="T2592">
        <v>2.2999999999999998</v>
      </c>
      <c r="U2592">
        <v>0.73199999999999998</v>
      </c>
      <c r="V2592">
        <v>13</v>
      </c>
      <c r="W2592" t="e">
        <f ca="1">Data_Completeness(LifeExpectancyData[[#This Row],[Life expectancy]:[Schooling]])</f>
        <v>#NAME?</v>
      </c>
    </row>
    <row r="2593" spans="1:23" x14ac:dyDescent="0.25">
      <c r="A2593" t="s">
        <v>814</v>
      </c>
      <c r="B2593">
        <v>2009</v>
      </c>
      <c r="C2593" t="s">
        <v>643</v>
      </c>
      <c r="D2593">
        <v>74.400000000000006</v>
      </c>
      <c r="E2593">
        <v>111</v>
      </c>
      <c r="F2593">
        <v>0</v>
      </c>
      <c r="G2593">
        <v>1.77</v>
      </c>
      <c r="H2593">
        <v>0</v>
      </c>
      <c r="I2593">
        <v>95</v>
      </c>
      <c r="J2593">
        <v>5</v>
      </c>
      <c r="K2593">
        <v>56.9</v>
      </c>
      <c r="L2593">
        <v>0</v>
      </c>
      <c r="M2593">
        <v>96</v>
      </c>
      <c r="N2593">
        <v>6.74</v>
      </c>
      <c r="O2593">
        <v>96</v>
      </c>
      <c r="P2593">
        <v>0.1</v>
      </c>
      <c r="S2593">
        <v>2.2999999999999998</v>
      </c>
      <c r="T2593">
        <v>2.4</v>
      </c>
      <c r="U2593">
        <v>0.73</v>
      </c>
      <c r="V2593">
        <v>13</v>
      </c>
      <c r="W2593" t="e">
        <f ca="1">Data_Completeness(LifeExpectancyData[[#This Row],[Life expectancy]:[Schooling]])</f>
        <v>#NAME?</v>
      </c>
    </row>
    <row r="2594" spans="1:23" x14ac:dyDescent="0.25">
      <c r="A2594" t="s">
        <v>814</v>
      </c>
      <c r="B2594">
        <v>2008</v>
      </c>
      <c r="C2594" t="s">
        <v>643</v>
      </c>
      <c r="D2594">
        <v>74.2</v>
      </c>
      <c r="E2594">
        <v>111</v>
      </c>
      <c r="F2594">
        <v>0</v>
      </c>
      <c r="G2594">
        <v>1.72</v>
      </c>
      <c r="H2594">
        <v>0</v>
      </c>
      <c r="I2594">
        <v>97</v>
      </c>
      <c r="J2594">
        <v>27</v>
      </c>
      <c r="K2594">
        <v>56.4</v>
      </c>
      <c r="L2594">
        <v>0</v>
      </c>
      <c r="M2594">
        <v>96</v>
      </c>
      <c r="N2594">
        <v>6.85</v>
      </c>
      <c r="O2594">
        <v>95</v>
      </c>
      <c r="P2594">
        <v>0.1</v>
      </c>
      <c r="S2594">
        <v>2.4</v>
      </c>
      <c r="T2594">
        <v>2.4</v>
      </c>
      <c r="U2594">
        <v>0.71399999999999997</v>
      </c>
      <c r="V2594">
        <v>12.2</v>
      </c>
      <c r="W2594" t="e">
        <f ca="1">Data_Completeness(LifeExpectancyData[[#This Row],[Life expectancy]:[Schooling]])</f>
        <v>#NAME?</v>
      </c>
    </row>
    <row r="2595" spans="1:23" x14ac:dyDescent="0.25">
      <c r="A2595" t="s">
        <v>814</v>
      </c>
      <c r="B2595">
        <v>2007</v>
      </c>
      <c r="C2595" t="s">
        <v>643</v>
      </c>
      <c r="D2595">
        <v>73.5</v>
      </c>
      <c r="E2595">
        <v>12</v>
      </c>
      <c r="F2595">
        <v>0</v>
      </c>
      <c r="G2595">
        <v>1.75</v>
      </c>
      <c r="H2595">
        <v>0</v>
      </c>
      <c r="I2595">
        <v>96</v>
      </c>
      <c r="J2595">
        <v>1</v>
      </c>
      <c r="K2595">
        <v>55.9</v>
      </c>
      <c r="L2595">
        <v>0</v>
      </c>
      <c r="M2595">
        <v>96</v>
      </c>
      <c r="N2595">
        <v>6.9</v>
      </c>
      <c r="O2595">
        <v>95</v>
      </c>
      <c r="P2595">
        <v>0.1</v>
      </c>
      <c r="S2595">
        <v>2.4</v>
      </c>
      <c r="T2595">
        <v>2.5</v>
      </c>
      <c r="U2595">
        <v>0.70899999999999996</v>
      </c>
      <c r="V2595">
        <v>12.2</v>
      </c>
      <c r="W2595" t="e">
        <f ca="1">Data_Completeness(LifeExpectancyData[[#This Row],[Life expectancy]:[Schooling]])</f>
        <v>#NAME?</v>
      </c>
    </row>
    <row r="2596" spans="1:23" x14ac:dyDescent="0.25">
      <c r="A2596" t="s">
        <v>814</v>
      </c>
      <c r="B2596">
        <v>2006</v>
      </c>
      <c r="C2596" t="s">
        <v>643</v>
      </c>
      <c r="D2596">
        <v>73.7</v>
      </c>
      <c r="E2596">
        <v>122</v>
      </c>
      <c r="F2596">
        <v>0</v>
      </c>
      <c r="G2596">
        <v>1.74</v>
      </c>
      <c r="H2596">
        <v>0</v>
      </c>
      <c r="I2596">
        <v>89</v>
      </c>
      <c r="J2596">
        <v>3</v>
      </c>
      <c r="K2596">
        <v>55.4</v>
      </c>
      <c r="L2596">
        <v>0</v>
      </c>
      <c r="M2596">
        <v>92</v>
      </c>
      <c r="N2596">
        <v>7.61</v>
      </c>
      <c r="O2596">
        <v>93</v>
      </c>
      <c r="P2596">
        <v>0.1</v>
      </c>
      <c r="S2596">
        <v>2.5</v>
      </c>
      <c r="T2596">
        <v>2.5</v>
      </c>
      <c r="U2596">
        <v>0.70299999999999996</v>
      </c>
      <c r="V2596">
        <v>12.1</v>
      </c>
      <c r="W2596" t="e">
        <f ca="1">Data_Completeness(LifeExpectancyData[[#This Row],[Life expectancy]:[Schooling]])</f>
        <v>#NAME?</v>
      </c>
    </row>
    <row r="2597" spans="1:23" x14ac:dyDescent="0.25">
      <c r="A2597" t="s">
        <v>814</v>
      </c>
      <c r="B2597">
        <v>2005</v>
      </c>
      <c r="C2597" t="s">
        <v>643</v>
      </c>
      <c r="D2597">
        <v>73.599999999999994</v>
      </c>
      <c r="E2597">
        <v>12</v>
      </c>
      <c r="F2597">
        <v>0</v>
      </c>
      <c r="G2597">
        <v>1.75</v>
      </c>
      <c r="H2597">
        <v>0</v>
      </c>
      <c r="I2597">
        <v>53</v>
      </c>
      <c r="J2597">
        <v>5</v>
      </c>
      <c r="K2597">
        <v>54.9</v>
      </c>
      <c r="L2597">
        <v>0</v>
      </c>
      <c r="M2597">
        <v>98</v>
      </c>
      <c r="N2597">
        <v>7.95</v>
      </c>
      <c r="O2597">
        <v>97</v>
      </c>
      <c r="P2597">
        <v>0.1</v>
      </c>
      <c r="S2597">
        <v>2.5</v>
      </c>
      <c r="T2597">
        <v>2.6</v>
      </c>
      <c r="U2597">
        <v>0</v>
      </c>
      <c r="V2597">
        <v>11.9</v>
      </c>
      <c r="W2597" t="e">
        <f ca="1">Data_Completeness(LifeExpectancyData[[#This Row],[Life expectancy]:[Schooling]])</f>
        <v>#NAME?</v>
      </c>
    </row>
    <row r="2598" spans="1:23" x14ac:dyDescent="0.25">
      <c r="A2598" t="s">
        <v>814</v>
      </c>
      <c r="B2598">
        <v>2004</v>
      </c>
      <c r="C2598" t="s">
        <v>643</v>
      </c>
      <c r="D2598">
        <v>73.5</v>
      </c>
      <c r="E2598">
        <v>12</v>
      </c>
      <c r="F2598">
        <v>0</v>
      </c>
      <c r="G2598">
        <v>2.0699999999999998</v>
      </c>
      <c r="H2598">
        <v>0</v>
      </c>
      <c r="J2598">
        <v>9</v>
      </c>
      <c r="K2598">
        <v>54.5</v>
      </c>
      <c r="L2598">
        <v>0</v>
      </c>
      <c r="M2598">
        <v>95</v>
      </c>
      <c r="N2598">
        <v>8.64</v>
      </c>
      <c r="O2598">
        <v>94</v>
      </c>
      <c r="P2598">
        <v>0.1</v>
      </c>
      <c r="S2598">
        <v>2.6</v>
      </c>
      <c r="T2598">
        <v>2.6</v>
      </c>
      <c r="U2598">
        <v>0</v>
      </c>
      <c r="V2598">
        <v>11.9</v>
      </c>
      <c r="W2598" t="e">
        <f ca="1">Data_Completeness(LifeExpectancyData[[#This Row],[Life expectancy]:[Schooling]])</f>
        <v>#NAME?</v>
      </c>
    </row>
    <row r="2599" spans="1:23" x14ac:dyDescent="0.25">
      <c r="A2599" t="s">
        <v>814</v>
      </c>
      <c r="B2599">
        <v>2003</v>
      </c>
      <c r="C2599" t="s">
        <v>643</v>
      </c>
      <c r="D2599">
        <v>73.2</v>
      </c>
      <c r="E2599">
        <v>126</v>
      </c>
      <c r="F2599">
        <v>0</v>
      </c>
      <c r="G2599">
        <v>2.4</v>
      </c>
      <c r="H2599">
        <v>0</v>
      </c>
      <c r="J2599">
        <v>18</v>
      </c>
      <c r="K2599">
        <v>54.1</v>
      </c>
      <c r="L2599">
        <v>0</v>
      </c>
      <c r="M2599">
        <v>96</v>
      </c>
      <c r="N2599">
        <v>9.17</v>
      </c>
      <c r="O2599">
        <v>96</v>
      </c>
      <c r="P2599">
        <v>0.1</v>
      </c>
      <c r="S2599">
        <v>2.7</v>
      </c>
      <c r="T2599">
        <v>2.7</v>
      </c>
      <c r="U2599">
        <v>0</v>
      </c>
      <c r="V2599">
        <v>11.9</v>
      </c>
      <c r="W2599" t="e">
        <f ca="1">Data_Completeness(LifeExpectancyData[[#This Row],[Life expectancy]:[Schooling]])</f>
        <v>#NAME?</v>
      </c>
    </row>
    <row r="2600" spans="1:23" x14ac:dyDescent="0.25">
      <c r="A2600" t="s">
        <v>814</v>
      </c>
      <c r="B2600">
        <v>2002</v>
      </c>
      <c r="C2600" t="s">
        <v>643</v>
      </c>
      <c r="D2600">
        <v>72.8</v>
      </c>
      <c r="E2600">
        <v>128</v>
      </c>
      <c r="F2600">
        <v>0</v>
      </c>
      <c r="G2600">
        <v>2.5299999999999998</v>
      </c>
      <c r="H2600">
        <v>0</v>
      </c>
      <c r="J2600">
        <v>19</v>
      </c>
      <c r="K2600">
        <v>53.6</v>
      </c>
      <c r="L2600">
        <v>0</v>
      </c>
      <c r="M2600">
        <v>97</v>
      </c>
      <c r="N2600">
        <v>9.1</v>
      </c>
      <c r="O2600">
        <v>96</v>
      </c>
      <c r="P2600">
        <v>0.1</v>
      </c>
      <c r="S2600">
        <v>2.7</v>
      </c>
      <c r="T2600">
        <v>2.7</v>
      </c>
      <c r="U2600">
        <v>0</v>
      </c>
      <c r="V2600">
        <v>11.9</v>
      </c>
      <c r="W2600" t="e">
        <f ca="1">Data_Completeness(LifeExpectancyData[[#This Row],[Life expectancy]:[Schooling]])</f>
        <v>#NAME?</v>
      </c>
    </row>
    <row r="2601" spans="1:23" x14ac:dyDescent="0.25">
      <c r="A2601" t="s">
        <v>814</v>
      </c>
      <c r="B2601">
        <v>2001</v>
      </c>
      <c r="C2601" t="s">
        <v>643</v>
      </c>
      <c r="D2601">
        <v>73.099999999999994</v>
      </c>
      <c r="E2601">
        <v>126</v>
      </c>
      <c r="F2601">
        <v>0</v>
      </c>
      <c r="G2601">
        <v>3.27</v>
      </c>
      <c r="H2601">
        <v>0</v>
      </c>
      <c r="J2601">
        <v>27</v>
      </c>
      <c r="K2601">
        <v>53.2</v>
      </c>
      <c r="L2601">
        <v>0</v>
      </c>
      <c r="M2601">
        <v>91</v>
      </c>
      <c r="N2601">
        <v>8.18</v>
      </c>
      <c r="O2601">
        <v>91</v>
      </c>
      <c r="P2601">
        <v>0.1</v>
      </c>
      <c r="S2601">
        <v>2.8</v>
      </c>
      <c r="T2601">
        <v>2.8</v>
      </c>
      <c r="U2601">
        <v>0</v>
      </c>
      <c r="V2601">
        <v>11.8</v>
      </c>
      <c r="W2601" t="e">
        <f ca="1">Data_Completeness(LifeExpectancyData[[#This Row],[Life expectancy]:[Schooling]])</f>
        <v>#NAME?</v>
      </c>
    </row>
    <row r="2602" spans="1:23" x14ac:dyDescent="0.25">
      <c r="A2602" t="s">
        <v>814</v>
      </c>
      <c r="B2602">
        <v>2000</v>
      </c>
      <c r="C2602" t="s">
        <v>643</v>
      </c>
      <c r="D2602">
        <v>72.599999999999994</v>
      </c>
      <c r="E2602">
        <v>125</v>
      </c>
      <c r="F2602">
        <v>0</v>
      </c>
      <c r="G2602">
        <v>2.86</v>
      </c>
      <c r="H2602">
        <v>0</v>
      </c>
      <c r="J2602">
        <v>36</v>
      </c>
      <c r="K2602">
        <v>52.7</v>
      </c>
      <c r="L2602">
        <v>0</v>
      </c>
      <c r="M2602">
        <v>96</v>
      </c>
      <c r="N2602">
        <v>8.52</v>
      </c>
      <c r="O2602">
        <v>95</v>
      </c>
      <c r="P2602">
        <v>0.1</v>
      </c>
      <c r="S2602">
        <v>2.8</v>
      </c>
      <c r="T2602">
        <v>2.8</v>
      </c>
      <c r="U2602">
        <v>0</v>
      </c>
      <c r="V2602">
        <v>11.7</v>
      </c>
      <c r="W2602" t="e">
        <f ca="1">Data_Completeness(LifeExpectancyData[[#This Row],[Life expectancy]:[Schooling]])</f>
        <v>#NAME?</v>
      </c>
    </row>
    <row r="2603" spans="1:23" x14ac:dyDescent="0.25">
      <c r="A2603" t="s">
        <v>815</v>
      </c>
      <c r="B2603">
        <v>2015</v>
      </c>
      <c r="C2603" t="s">
        <v>643</v>
      </c>
      <c r="D2603">
        <v>68.3</v>
      </c>
      <c r="E2603">
        <v>152</v>
      </c>
      <c r="F2603">
        <v>2</v>
      </c>
      <c r="H2603">
        <v>0</v>
      </c>
      <c r="I2603">
        <v>76</v>
      </c>
      <c r="J2603">
        <v>43</v>
      </c>
      <c r="K2603">
        <v>17.399999999999999</v>
      </c>
      <c r="L2603">
        <v>2</v>
      </c>
      <c r="M2603">
        <v>75</v>
      </c>
      <c r="O2603">
        <v>76</v>
      </c>
      <c r="P2603">
        <v>0.1</v>
      </c>
      <c r="Q2603">
        <v>1161.76935</v>
      </c>
      <c r="R2603">
        <v>124977</v>
      </c>
      <c r="S2603">
        <v>1.9</v>
      </c>
      <c r="T2603">
        <v>11.1</v>
      </c>
      <c r="U2603">
        <v>0.60299999999999998</v>
      </c>
      <c r="V2603">
        <v>12.5</v>
      </c>
      <c r="W2603" t="e">
        <f ca="1">Data_Completeness(LifeExpectancyData[[#This Row],[Life expectancy]:[Schooling]])</f>
        <v>#NAME?</v>
      </c>
    </row>
    <row r="2604" spans="1:23" x14ac:dyDescent="0.25">
      <c r="A2604" t="s">
        <v>815</v>
      </c>
      <c r="B2604">
        <v>2014</v>
      </c>
      <c r="C2604" t="s">
        <v>643</v>
      </c>
      <c r="D2604">
        <v>68</v>
      </c>
      <c r="E2604">
        <v>155</v>
      </c>
      <c r="F2604">
        <v>2</v>
      </c>
      <c r="G2604">
        <v>0.01</v>
      </c>
      <c r="H2604">
        <v>28.145785029999999</v>
      </c>
      <c r="I2604">
        <v>77</v>
      </c>
      <c r="J2604">
        <v>47</v>
      </c>
      <c r="K2604">
        <v>17</v>
      </c>
      <c r="L2604">
        <v>2</v>
      </c>
      <c r="M2604">
        <v>76</v>
      </c>
      <c r="N2604">
        <v>1.48</v>
      </c>
      <c r="O2604">
        <v>77</v>
      </c>
      <c r="P2604">
        <v>0.1</v>
      </c>
      <c r="Q2604">
        <v>1153.5157799999999</v>
      </c>
      <c r="R2604">
        <v>1212814</v>
      </c>
      <c r="S2604">
        <v>1.9</v>
      </c>
      <c r="T2604">
        <v>11.1</v>
      </c>
      <c r="U2604">
        <v>0.61199999999999999</v>
      </c>
      <c r="V2604">
        <v>12.5</v>
      </c>
      <c r="W2604" t="e">
        <f ca="1">Data_Completeness(LifeExpectancyData[[#This Row],[Life expectancy]:[Schooling]])</f>
        <v>#NAME?</v>
      </c>
    </row>
    <row r="2605" spans="1:23" x14ac:dyDescent="0.25">
      <c r="A2605" t="s">
        <v>815</v>
      </c>
      <c r="B2605">
        <v>2013</v>
      </c>
      <c r="C2605" t="s">
        <v>643</v>
      </c>
      <c r="D2605">
        <v>67.7</v>
      </c>
      <c r="E2605">
        <v>158</v>
      </c>
      <c r="F2605">
        <v>2</v>
      </c>
      <c r="G2605">
        <v>0.01</v>
      </c>
      <c r="H2605">
        <v>3.3798748440000002</v>
      </c>
      <c r="I2605">
        <v>82</v>
      </c>
      <c r="J2605">
        <v>4</v>
      </c>
      <c r="K2605">
        <v>16.600000000000001</v>
      </c>
      <c r="L2605">
        <v>2</v>
      </c>
      <c r="M2605">
        <v>82</v>
      </c>
      <c r="N2605">
        <v>1.29</v>
      </c>
      <c r="O2605">
        <v>82</v>
      </c>
      <c r="P2605">
        <v>0.1</v>
      </c>
      <c r="Q2605">
        <v>117.765674</v>
      </c>
      <c r="R2605">
        <v>1184366</v>
      </c>
      <c r="S2605">
        <v>11.1</v>
      </c>
      <c r="T2605">
        <v>11.2</v>
      </c>
      <c r="U2605">
        <v>0.62</v>
      </c>
      <c r="V2605">
        <v>12.5</v>
      </c>
      <c r="W2605" t="e">
        <f ca="1">Data_Completeness(LifeExpectancyData[[#This Row],[Life expectancy]:[Schooling]])</f>
        <v>#NAME?</v>
      </c>
    </row>
    <row r="2606" spans="1:23" x14ac:dyDescent="0.25">
      <c r="A2606" t="s">
        <v>815</v>
      </c>
      <c r="B2606">
        <v>2012</v>
      </c>
      <c r="C2606" t="s">
        <v>643</v>
      </c>
      <c r="D2606">
        <v>67.400000000000006</v>
      </c>
      <c r="E2606">
        <v>159</v>
      </c>
      <c r="F2606">
        <v>2</v>
      </c>
      <c r="G2606">
        <v>0.01</v>
      </c>
      <c r="H2606">
        <v>30.179985479999999</v>
      </c>
      <c r="I2606">
        <v>83</v>
      </c>
      <c r="J2606">
        <v>16</v>
      </c>
      <c r="K2606">
        <v>16.2</v>
      </c>
      <c r="L2606">
        <v>2</v>
      </c>
      <c r="M2606">
        <v>83</v>
      </c>
      <c r="N2606">
        <v>1.1000000000000001</v>
      </c>
      <c r="O2606">
        <v>83</v>
      </c>
      <c r="P2606">
        <v>0.1</v>
      </c>
      <c r="Q2606">
        <v>1117.7772399999999</v>
      </c>
      <c r="R2606">
        <v>115676</v>
      </c>
      <c r="S2606">
        <v>11.2</v>
      </c>
      <c r="T2606">
        <v>11.3</v>
      </c>
      <c r="U2606">
        <v>0.61799999999999999</v>
      </c>
      <c r="V2606">
        <v>12.5</v>
      </c>
      <c r="W2606" t="e">
        <f ca="1">Data_Completeness(LifeExpectancyData[[#This Row],[Life expectancy]:[Schooling]])</f>
        <v>#NAME?</v>
      </c>
    </row>
    <row r="2607" spans="1:23" x14ac:dyDescent="0.25">
      <c r="A2607" t="s">
        <v>815</v>
      </c>
      <c r="B2607">
        <v>2011</v>
      </c>
      <c r="C2607" t="s">
        <v>643</v>
      </c>
      <c r="D2607">
        <v>67.2</v>
      </c>
      <c r="E2607">
        <v>161</v>
      </c>
      <c r="F2607">
        <v>2</v>
      </c>
      <c r="G2607">
        <v>0.5</v>
      </c>
      <c r="H2607">
        <v>2.7265706019999998</v>
      </c>
      <c r="I2607">
        <v>67</v>
      </c>
      <c r="J2607">
        <v>763</v>
      </c>
      <c r="K2607">
        <v>15.8</v>
      </c>
      <c r="L2607">
        <v>3</v>
      </c>
      <c r="M2607">
        <v>66</v>
      </c>
      <c r="N2607">
        <v>0.76</v>
      </c>
      <c r="O2607">
        <v>67</v>
      </c>
      <c r="P2607">
        <v>0.1</v>
      </c>
      <c r="Q2607">
        <v>114.56179</v>
      </c>
      <c r="R2607">
        <v>1131523</v>
      </c>
      <c r="S2607">
        <v>11.3</v>
      </c>
      <c r="T2607">
        <v>11.4</v>
      </c>
      <c r="U2607">
        <v>0.60699999999999998</v>
      </c>
      <c r="V2607">
        <v>12.5</v>
      </c>
      <c r="W2607" t="e">
        <f ca="1">Data_Completeness(LifeExpectancyData[[#This Row],[Life expectancy]:[Schooling]])</f>
        <v>#NAME?</v>
      </c>
    </row>
    <row r="2608" spans="1:23" x14ac:dyDescent="0.25">
      <c r="A2608" t="s">
        <v>815</v>
      </c>
      <c r="B2608">
        <v>2010</v>
      </c>
      <c r="C2608" t="s">
        <v>643</v>
      </c>
      <c r="D2608">
        <v>66.900000000000006</v>
      </c>
      <c r="E2608">
        <v>163</v>
      </c>
      <c r="F2608">
        <v>2</v>
      </c>
      <c r="G2608">
        <v>0.1</v>
      </c>
      <c r="H2608">
        <v>38.583766449999999</v>
      </c>
      <c r="I2608">
        <v>72</v>
      </c>
      <c r="J2608">
        <v>50</v>
      </c>
      <c r="K2608">
        <v>15.5</v>
      </c>
      <c r="L2608">
        <v>3</v>
      </c>
      <c r="M2608">
        <v>72</v>
      </c>
      <c r="N2608">
        <v>0.92</v>
      </c>
      <c r="O2608">
        <v>72</v>
      </c>
      <c r="P2608">
        <v>0.1</v>
      </c>
      <c r="Q2608">
        <v>849.86269719999996</v>
      </c>
      <c r="R2608">
        <v>119591</v>
      </c>
      <c r="S2608">
        <v>11.5</v>
      </c>
      <c r="T2608">
        <v>11.5</v>
      </c>
      <c r="U2608">
        <v>0.59899999999999998</v>
      </c>
      <c r="V2608">
        <v>12.4</v>
      </c>
      <c r="W2608" t="e">
        <f ca="1">Data_Completeness(LifeExpectancyData[[#This Row],[Life expectancy]:[Schooling]])</f>
        <v>#NAME?</v>
      </c>
    </row>
    <row r="2609" spans="1:23" x14ac:dyDescent="0.25">
      <c r="A2609" t="s">
        <v>815</v>
      </c>
      <c r="B2609">
        <v>2009</v>
      </c>
      <c r="C2609" t="s">
        <v>643</v>
      </c>
      <c r="D2609">
        <v>66.599999999999994</v>
      </c>
      <c r="E2609">
        <v>165</v>
      </c>
      <c r="F2609">
        <v>2</v>
      </c>
      <c r="G2609">
        <v>0.09</v>
      </c>
      <c r="H2609">
        <v>36.199486999999998</v>
      </c>
      <c r="I2609">
        <v>72</v>
      </c>
      <c r="J2609">
        <v>10</v>
      </c>
      <c r="K2609">
        <v>15.1</v>
      </c>
      <c r="L2609">
        <v>3</v>
      </c>
      <c r="M2609">
        <v>78</v>
      </c>
      <c r="N2609">
        <v>1.2</v>
      </c>
      <c r="O2609">
        <v>72</v>
      </c>
      <c r="P2609">
        <v>0.1</v>
      </c>
      <c r="Q2609">
        <v>757.31144359999996</v>
      </c>
      <c r="R2609">
        <v>19221</v>
      </c>
      <c r="S2609">
        <v>11.6</v>
      </c>
      <c r="T2609">
        <v>11.6</v>
      </c>
      <c r="U2609">
        <v>0.59899999999999998</v>
      </c>
      <c r="V2609">
        <v>12.1</v>
      </c>
      <c r="W2609" t="e">
        <f ca="1">Data_Completeness(LifeExpectancyData[[#This Row],[Life expectancy]:[Schooling]])</f>
        <v>#NAME?</v>
      </c>
    </row>
    <row r="2610" spans="1:23" x14ac:dyDescent="0.25">
      <c r="A2610" t="s">
        <v>815</v>
      </c>
      <c r="B2610">
        <v>2008</v>
      </c>
      <c r="C2610" t="s">
        <v>643</v>
      </c>
      <c r="D2610">
        <v>66.2</v>
      </c>
      <c r="E2610">
        <v>168</v>
      </c>
      <c r="F2610">
        <v>2</v>
      </c>
      <c r="G2610">
        <v>0.06</v>
      </c>
      <c r="H2610">
        <v>36.691989270000001</v>
      </c>
      <c r="I2610">
        <v>79</v>
      </c>
      <c r="J2610">
        <v>0</v>
      </c>
      <c r="K2610">
        <v>14.7</v>
      </c>
      <c r="L2610">
        <v>3</v>
      </c>
      <c r="M2610">
        <v>79</v>
      </c>
      <c r="N2610">
        <v>0.74</v>
      </c>
      <c r="O2610">
        <v>79</v>
      </c>
      <c r="P2610">
        <v>0.1</v>
      </c>
      <c r="Q2610">
        <v>643.71911</v>
      </c>
      <c r="R2610">
        <v>17811</v>
      </c>
      <c r="S2610">
        <v>11.7</v>
      </c>
      <c r="T2610">
        <v>11.7</v>
      </c>
      <c r="U2610">
        <v>0.56599999999999995</v>
      </c>
      <c r="V2610">
        <v>11.7</v>
      </c>
      <c r="W2610" t="e">
        <f ca="1">Data_Completeness(LifeExpectancyData[[#This Row],[Life expectancy]:[Schooling]])</f>
        <v>#NAME?</v>
      </c>
    </row>
    <row r="2611" spans="1:23" x14ac:dyDescent="0.25">
      <c r="A2611" t="s">
        <v>815</v>
      </c>
      <c r="B2611">
        <v>2007</v>
      </c>
      <c r="C2611" t="s">
        <v>643</v>
      </c>
      <c r="D2611">
        <v>65.8</v>
      </c>
      <c r="E2611">
        <v>173</v>
      </c>
      <c r="F2611">
        <v>2</v>
      </c>
      <c r="G2611">
        <v>0.05</v>
      </c>
      <c r="H2611">
        <v>11.757668969999999</v>
      </c>
      <c r="J2611">
        <v>0</v>
      </c>
      <c r="K2611">
        <v>14.2</v>
      </c>
      <c r="L2611">
        <v>3</v>
      </c>
      <c r="M2611">
        <v>7</v>
      </c>
      <c r="N2611">
        <v>0.37</v>
      </c>
      <c r="O2611">
        <v>7</v>
      </c>
      <c r="P2611">
        <v>0.1</v>
      </c>
      <c r="Q2611">
        <v>524.89593630000002</v>
      </c>
      <c r="R2611">
        <v>164973</v>
      </c>
      <c r="S2611">
        <v>11.8</v>
      </c>
      <c r="T2611">
        <v>11.8</v>
      </c>
      <c r="U2611">
        <v>0.54100000000000004</v>
      </c>
      <c r="V2611">
        <v>11.3</v>
      </c>
      <c r="W2611" t="e">
        <f ca="1">Data_Completeness(LifeExpectancyData[[#This Row],[Life expectancy]:[Schooling]])</f>
        <v>#NAME?</v>
      </c>
    </row>
    <row r="2612" spans="1:23" x14ac:dyDescent="0.25">
      <c r="A2612" t="s">
        <v>815</v>
      </c>
      <c r="B2612">
        <v>2006</v>
      </c>
      <c r="C2612" t="s">
        <v>643</v>
      </c>
      <c r="D2612">
        <v>64.900000000000006</v>
      </c>
      <c r="E2612">
        <v>186</v>
      </c>
      <c r="F2612">
        <v>2</v>
      </c>
      <c r="G2612">
        <v>0.04</v>
      </c>
      <c r="H2612">
        <v>28.12560496</v>
      </c>
      <c r="J2612">
        <v>90</v>
      </c>
      <c r="K2612">
        <v>13.9</v>
      </c>
      <c r="L2612">
        <v>3</v>
      </c>
      <c r="M2612">
        <v>62</v>
      </c>
      <c r="N2612">
        <v>0.65</v>
      </c>
      <c r="O2612">
        <v>63</v>
      </c>
      <c r="P2612">
        <v>0.1</v>
      </c>
      <c r="Q2612">
        <v>441.53226000000001</v>
      </c>
      <c r="R2612">
        <v>148621</v>
      </c>
      <c r="S2612">
        <v>11.9</v>
      </c>
      <c r="T2612">
        <v>11.9</v>
      </c>
      <c r="U2612">
        <v>0.51100000000000001</v>
      </c>
      <c r="V2612">
        <v>11</v>
      </c>
      <c r="W2612" t="e">
        <f ca="1">Data_Completeness(LifeExpectancyData[[#This Row],[Life expectancy]:[Schooling]])</f>
        <v>#NAME?</v>
      </c>
    </row>
    <row r="2613" spans="1:23" x14ac:dyDescent="0.25">
      <c r="A2613" t="s">
        <v>815</v>
      </c>
      <c r="B2613">
        <v>2005</v>
      </c>
      <c r="C2613" t="s">
        <v>643</v>
      </c>
      <c r="D2613">
        <v>63.7</v>
      </c>
      <c r="E2613">
        <v>26</v>
      </c>
      <c r="F2613">
        <v>3</v>
      </c>
      <c r="G2613">
        <v>0.36</v>
      </c>
      <c r="H2613">
        <v>7.1271446989999996</v>
      </c>
      <c r="J2613">
        <v>203</v>
      </c>
      <c r="K2613">
        <v>13.5</v>
      </c>
      <c r="L2613">
        <v>3</v>
      </c>
      <c r="M2613">
        <v>55</v>
      </c>
      <c r="N2613">
        <v>1.5</v>
      </c>
      <c r="O2613">
        <v>55</v>
      </c>
      <c r="P2613">
        <v>0.1</v>
      </c>
      <c r="Q2613">
        <v>478.33185900000001</v>
      </c>
      <c r="R2613">
        <v>126484</v>
      </c>
      <c r="S2613">
        <v>12</v>
      </c>
      <c r="T2613">
        <v>11.9</v>
      </c>
      <c r="U2613">
        <v>0.49199999999999999</v>
      </c>
      <c r="V2613">
        <v>10.6</v>
      </c>
      <c r="W2613" t="e">
        <f ca="1">Data_Completeness(LifeExpectancyData[[#This Row],[Life expectancy]:[Schooling]])</f>
        <v>#NAME?</v>
      </c>
    </row>
    <row r="2614" spans="1:23" x14ac:dyDescent="0.25">
      <c r="A2614" t="s">
        <v>815</v>
      </c>
      <c r="B2614">
        <v>2004</v>
      </c>
      <c r="C2614" t="s">
        <v>643</v>
      </c>
      <c r="D2614">
        <v>62.3</v>
      </c>
      <c r="E2614">
        <v>229</v>
      </c>
      <c r="F2614">
        <v>3</v>
      </c>
      <c r="G2614">
        <v>0.38</v>
      </c>
      <c r="H2614">
        <v>8.4157889350000001</v>
      </c>
      <c r="J2614">
        <v>41</v>
      </c>
      <c r="K2614">
        <v>13.2</v>
      </c>
      <c r="L2614">
        <v>3</v>
      </c>
      <c r="M2614">
        <v>57</v>
      </c>
      <c r="N2614">
        <v>1.31</v>
      </c>
      <c r="O2614">
        <v>57</v>
      </c>
      <c r="P2614">
        <v>0.1</v>
      </c>
      <c r="Q2614">
        <v>467.5438297</v>
      </c>
      <c r="R2614">
        <v>996698</v>
      </c>
      <c r="S2614">
        <v>12</v>
      </c>
      <c r="T2614">
        <v>12</v>
      </c>
      <c r="U2614">
        <v>0.48399999999999999</v>
      </c>
      <c r="V2614">
        <v>10.199999999999999</v>
      </c>
      <c r="W2614" t="e">
        <f ca="1">Data_Completeness(LifeExpectancyData[[#This Row],[Life expectancy]:[Schooling]])</f>
        <v>#NAME?</v>
      </c>
    </row>
    <row r="2615" spans="1:23" x14ac:dyDescent="0.25">
      <c r="A2615" t="s">
        <v>815</v>
      </c>
      <c r="B2615">
        <v>2003</v>
      </c>
      <c r="C2615" t="s">
        <v>643</v>
      </c>
      <c r="D2615">
        <v>61</v>
      </c>
      <c r="E2615">
        <v>25</v>
      </c>
      <c r="F2615">
        <v>3</v>
      </c>
      <c r="G2615">
        <v>0.44</v>
      </c>
      <c r="H2615">
        <v>46.391327699999998</v>
      </c>
      <c r="J2615">
        <v>94</v>
      </c>
      <c r="K2615">
        <v>12.9</v>
      </c>
      <c r="L2615">
        <v>4</v>
      </c>
      <c r="M2615">
        <v>55</v>
      </c>
      <c r="N2615">
        <v>2.48</v>
      </c>
      <c r="O2615">
        <v>55</v>
      </c>
      <c r="P2615">
        <v>0.1</v>
      </c>
      <c r="Q2615">
        <v>471.45658229999998</v>
      </c>
      <c r="R2615">
        <v>96852</v>
      </c>
      <c r="S2615">
        <v>12.1</v>
      </c>
      <c r="T2615">
        <v>12.1</v>
      </c>
      <c r="U2615">
        <v>0.48499999999999999</v>
      </c>
      <c r="V2615">
        <v>9.8000000000000007</v>
      </c>
      <c r="W2615" t="e">
        <f ca="1">Data_Completeness(LifeExpectancyData[[#This Row],[Life expectancy]:[Schooling]])</f>
        <v>#NAME?</v>
      </c>
    </row>
    <row r="2616" spans="1:23" x14ac:dyDescent="0.25">
      <c r="A2616" t="s">
        <v>815</v>
      </c>
      <c r="B2616">
        <v>2002</v>
      </c>
      <c r="C2616" t="s">
        <v>643</v>
      </c>
      <c r="D2616">
        <v>62</v>
      </c>
      <c r="E2616">
        <v>261</v>
      </c>
      <c r="F2616">
        <v>3</v>
      </c>
      <c r="G2616">
        <v>0.48</v>
      </c>
      <c r="H2616">
        <v>5.6491234239999999</v>
      </c>
      <c r="J2616">
        <v>0</v>
      </c>
      <c r="K2616">
        <v>12.6</v>
      </c>
      <c r="L2616">
        <v>4</v>
      </c>
      <c r="M2616">
        <v>38</v>
      </c>
      <c r="N2616">
        <v>3.89</v>
      </c>
      <c r="O2616">
        <v>54</v>
      </c>
      <c r="P2616">
        <v>0.1</v>
      </c>
      <c r="Q2616">
        <v>48.615519999999997</v>
      </c>
      <c r="R2616">
        <v>923825</v>
      </c>
      <c r="S2616">
        <v>12.1</v>
      </c>
      <c r="T2616">
        <v>12.1</v>
      </c>
      <c r="U2616">
        <v>0.47499999999999998</v>
      </c>
      <c r="V2616">
        <v>9.8000000000000007</v>
      </c>
      <c r="W2616" t="e">
        <f ca="1">Data_Completeness(LifeExpectancyData[[#This Row],[Life expectancy]:[Schooling]])</f>
        <v>#NAME?</v>
      </c>
    </row>
    <row r="2617" spans="1:23" x14ac:dyDescent="0.25">
      <c r="A2617" t="s">
        <v>815</v>
      </c>
      <c r="B2617">
        <v>2001</v>
      </c>
      <c r="C2617" t="s">
        <v>643</v>
      </c>
      <c r="D2617">
        <v>59.4</v>
      </c>
      <c r="E2617">
        <v>269</v>
      </c>
      <c r="F2617">
        <v>3</v>
      </c>
      <c r="G2617">
        <v>0.5</v>
      </c>
      <c r="H2617">
        <v>6.5565834780000003</v>
      </c>
      <c r="J2617">
        <v>0</v>
      </c>
      <c r="K2617">
        <v>12.3</v>
      </c>
      <c r="L2617">
        <v>4</v>
      </c>
      <c r="N2617">
        <v>3.75</v>
      </c>
      <c r="P2617">
        <v>0.1</v>
      </c>
      <c r="Q2617">
        <v>56.4249869</v>
      </c>
      <c r="R2617">
        <v>892531</v>
      </c>
      <c r="S2617">
        <v>12.1</v>
      </c>
      <c r="T2617">
        <v>12.2</v>
      </c>
      <c r="U2617">
        <v>0.47</v>
      </c>
      <c r="V2617">
        <v>9.8000000000000007</v>
      </c>
      <c r="W2617" t="e">
        <f ca="1">Data_Completeness(LifeExpectancyData[[#This Row],[Life expectancy]:[Schooling]])</f>
        <v>#NAME?</v>
      </c>
    </row>
    <row r="2618" spans="1:23" x14ac:dyDescent="0.25">
      <c r="A2618" t="s">
        <v>815</v>
      </c>
      <c r="B2618">
        <v>2000</v>
      </c>
      <c r="C2618" t="s">
        <v>643</v>
      </c>
      <c r="D2618">
        <v>58.7</v>
      </c>
      <c r="E2618">
        <v>276</v>
      </c>
      <c r="F2618">
        <v>3</v>
      </c>
      <c r="G2618">
        <v>0.5</v>
      </c>
      <c r="H2618">
        <v>49.069671550000002</v>
      </c>
      <c r="J2618">
        <v>0</v>
      </c>
      <c r="K2618">
        <v>11.9</v>
      </c>
      <c r="L2618">
        <v>4</v>
      </c>
      <c r="N2618">
        <v>3.26</v>
      </c>
      <c r="P2618">
        <v>0.1</v>
      </c>
      <c r="Q2618">
        <v>422.28633000000002</v>
      </c>
      <c r="R2618">
        <v>87167</v>
      </c>
      <c r="S2618">
        <v>12.2</v>
      </c>
      <c r="T2618">
        <v>12.2</v>
      </c>
      <c r="U2618">
        <v>0</v>
      </c>
      <c r="V2618">
        <v>0</v>
      </c>
      <c r="W2618" t="e">
        <f ca="1">Data_Completeness(LifeExpectancyData[[#This Row],[Life expectancy]:[Schooling]])</f>
        <v>#NAME?</v>
      </c>
    </row>
    <row r="2619" spans="1:23" x14ac:dyDescent="0.25">
      <c r="A2619" t="s">
        <v>816</v>
      </c>
      <c r="B2619">
        <v>2015</v>
      </c>
      <c r="C2619" t="s">
        <v>643</v>
      </c>
      <c r="D2619">
        <v>59.9</v>
      </c>
      <c r="E2619">
        <v>287</v>
      </c>
      <c r="F2619">
        <v>13</v>
      </c>
      <c r="H2619">
        <v>0</v>
      </c>
      <c r="I2619">
        <v>88</v>
      </c>
      <c r="J2619">
        <v>20</v>
      </c>
      <c r="K2619">
        <v>24.3</v>
      </c>
      <c r="L2619">
        <v>20</v>
      </c>
      <c r="M2619">
        <v>88</v>
      </c>
      <c r="O2619">
        <v>88</v>
      </c>
      <c r="P2619">
        <v>1</v>
      </c>
      <c r="Q2619">
        <v>551.13834599999996</v>
      </c>
      <c r="R2619">
        <v>741682</v>
      </c>
      <c r="S2619">
        <v>6.5</v>
      </c>
      <c r="T2619">
        <v>6.2</v>
      </c>
      <c r="U2619">
        <v>0.48399999999999999</v>
      </c>
      <c r="V2619">
        <v>12</v>
      </c>
      <c r="W2619" t="e">
        <f ca="1">Data_Completeness(LifeExpectancyData[[#This Row],[Life expectancy]:[Schooling]])</f>
        <v>#NAME?</v>
      </c>
    </row>
    <row r="2620" spans="1:23" x14ac:dyDescent="0.25">
      <c r="A2620" t="s">
        <v>816</v>
      </c>
      <c r="B2620">
        <v>2014</v>
      </c>
      <c r="C2620" t="s">
        <v>643</v>
      </c>
      <c r="D2620">
        <v>59.7</v>
      </c>
      <c r="E2620">
        <v>285</v>
      </c>
      <c r="F2620">
        <v>13</v>
      </c>
      <c r="G2620">
        <v>0.01</v>
      </c>
      <c r="H2620">
        <v>4.8773501389999998</v>
      </c>
      <c r="I2620">
        <v>87</v>
      </c>
      <c r="J2620">
        <v>577</v>
      </c>
      <c r="K2620">
        <v>23.7</v>
      </c>
      <c r="L2620">
        <v>20</v>
      </c>
      <c r="M2620">
        <v>85</v>
      </c>
      <c r="N2620">
        <v>5.25</v>
      </c>
      <c r="O2620">
        <v>87</v>
      </c>
      <c r="P2620">
        <v>1</v>
      </c>
      <c r="Q2620">
        <v>62.131848900000001</v>
      </c>
      <c r="R2620">
        <v>7228915</v>
      </c>
      <c r="S2620">
        <v>6.6</v>
      </c>
      <c r="T2620">
        <v>6.4</v>
      </c>
      <c r="U2620">
        <v>0.47499999999999998</v>
      </c>
      <c r="V2620">
        <v>12</v>
      </c>
      <c r="W2620" t="e">
        <f ca="1">Data_Completeness(LifeExpectancyData[[#This Row],[Life expectancy]:[Schooling]])</f>
        <v>#NAME?</v>
      </c>
    </row>
    <row r="2621" spans="1:23" x14ac:dyDescent="0.25">
      <c r="A2621" t="s">
        <v>816</v>
      </c>
      <c r="B2621">
        <v>2013</v>
      </c>
      <c r="C2621" t="s">
        <v>643</v>
      </c>
      <c r="D2621">
        <v>59.4</v>
      </c>
      <c r="E2621">
        <v>287</v>
      </c>
      <c r="F2621">
        <v>14</v>
      </c>
      <c r="G2621">
        <v>0.01</v>
      </c>
      <c r="H2621">
        <v>48.730470889999999</v>
      </c>
      <c r="I2621">
        <v>84</v>
      </c>
      <c r="J2621">
        <v>564</v>
      </c>
      <c r="K2621">
        <v>23.1</v>
      </c>
      <c r="L2621">
        <v>20</v>
      </c>
      <c r="M2621">
        <v>84</v>
      </c>
      <c r="N2621">
        <v>5.12</v>
      </c>
      <c r="O2621">
        <v>84</v>
      </c>
      <c r="P2621">
        <v>1.5</v>
      </c>
      <c r="Q2621">
        <v>579.43484999999998</v>
      </c>
      <c r="R2621">
        <v>742948</v>
      </c>
      <c r="S2621">
        <v>6.8</v>
      </c>
      <c r="T2621">
        <v>6.6</v>
      </c>
      <c r="U2621">
        <v>0.47</v>
      </c>
      <c r="V2621">
        <v>12</v>
      </c>
      <c r="W2621" t="e">
        <f ca="1">Data_Completeness(LifeExpectancyData[[#This Row],[Life expectancy]:[Schooling]])</f>
        <v>#NAME?</v>
      </c>
    </row>
    <row r="2622" spans="1:23" x14ac:dyDescent="0.25">
      <c r="A2622" t="s">
        <v>816</v>
      </c>
      <c r="B2622">
        <v>2012</v>
      </c>
      <c r="C2622" t="s">
        <v>643</v>
      </c>
      <c r="D2622">
        <v>58.9</v>
      </c>
      <c r="E2622">
        <v>294</v>
      </c>
      <c r="F2622">
        <v>14</v>
      </c>
      <c r="G2622">
        <v>0.01</v>
      </c>
      <c r="H2622">
        <v>41.600279540000002</v>
      </c>
      <c r="I2622">
        <v>84</v>
      </c>
      <c r="J2622">
        <v>238</v>
      </c>
      <c r="K2622">
        <v>22.6</v>
      </c>
      <c r="L2622">
        <v>21</v>
      </c>
      <c r="M2622">
        <v>84</v>
      </c>
      <c r="N2622">
        <v>5.1100000000000003</v>
      </c>
      <c r="O2622">
        <v>84</v>
      </c>
      <c r="P2622">
        <v>1.7</v>
      </c>
      <c r="Q2622">
        <v>563.68942470000002</v>
      </c>
      <c r="R2622">
        <v>6859482</v>
      </c>
      <c r="S2622">
        <v>7</v>
      </c>
      <c r="T2622">
        <v>6.8</v>
      </c>
      <c r="U2622">
        <v>0.46400000000000002</v>
      </c>
      <c r="V2622">
        <v>12</v>
      </c>
      <c r="W2622" t="e">
        <f ca="1">Data_Completeness(LifeExpectancyData[[#This Row],[Life expectancy]:[Schooling]])</f>
        <v>#NAME?</v>
      </c>
    </row>
    <row r="2623" spans="1:23" x14ac:dyDescent="0.25">
      <c r="A2623" t="s">
        <v>816</v>
      </c>
      <c r="B2623">
        <v>2011</v>
      </c>
      <c r="C2623" t="s">
        <v>643</v>
      </c>
      <c r="D2623">
        <v>58.3</v>
      </c>
      <c r="E2623">
        <v>34</v>
      </c>
      <c r="F2623">
        <v>14</v>
      </c>
      <c r="G2623">
        <v>1.44</v>
      </c>
      <c r="H2623">
        <v>39.082585459999997</v>
      </c>
      <c r="I2623">
        <v>85</v>
      </c>
      <c r="J2623">
        <v>187</v>
      </c>
      <c r="K2623">
        <v>22</v>
      </c>
      <c r="L2623">
        <v>21</v>
      </c>
      <c r="M2623">
        <v>85</v>
      </c>
      <c r="N2623">
        <v>5.21</v>
      </c>
      <c r="O2623">
        <v>85</v>
      </c>
      <c r="P2623">
        <v>2.6</v>
      </c>
      <c r="Q2623">
        <v>562.33935919999999</v>
      </c>
      <c r="R2623">
        <v>6679282</v>
      </c>
      <c r="S2623">
        <v>7.1</v>
      </c>
      <c r="T2623">
        <v>7</v>
      </c>
      <c r="U2623">
        <v>0.45700000000000002</v>
      </c>
      <c r="V2623">
        <v>11.5</v>
      </c>
      <c r="W2623" t="e">
        <f ca="1">Data_Completeness(LifeExpectancyData[[#This Row],[Life expectancy]:[Schooling]])</f>
        <v>#NAME?</v>
      </c>
    </row>
    <row r="2624" spans="1:23" x14ac:dyDescent="0.25">
      <c r="A2624" t="s">
        <v>816</v>
      </c>
      <c r="B2624">
        <v>2010</v>
      </c>
      <c r="C2624" t="s">
        <v>643</v>
      </c>
      <c r="D2624">
        <v>57.4</v>
      </c>
      <c r="E2624">
        <v>323</v>
      </c>
      <c r="F2624">
        <v>14</v>
      </c>
      <c r="G2624">
        <v>1.21</v>
      </c>
      <c r="H2624">
        <v>41.96145465</v>
      </c>
      <c r="I2624">
        <v>83</v>
      </c>
      <c r="J2624">
        <v>120</v>
      </c>
      <c r="K2624">
        <v>21.4</v>
      </c>
      <c r="L2624">
        <v>21</v>
      </c>
      <c r="M2624">
        <v>83</v>
      </c>
      <c r="N2624">
        <v>5.37</v>
      </c>
      <c r="O2624">
        <v>83</v>
      </c>
      <c r="P2624">
        <v>3.8</v>
      </c>
      <c r="Q2624">
        <v>487.92389129999998</v>
      </c>
      <c r="R2624">
        <v>652952</v>
      </c>
      <c r="S2624">
        <v>7.3</v>
      </c>
      <c r="T2624">
        <v>7.2</v>
      </c>
      <c r="U2624">
        <v>0.44900000000000001</v>
      </c>
      <c r="V2624">
        <v>11</v>
      </c>
      <c r="W2624" t="e">
        <f ca="1">Data_Completeness(LifeExpectancyData[[#This Row],[Life expectancy]:[Schooling]])</f>
        <v>#NAME?</v>
      </c>
    </row>
    <row r="2625" spans="1:23" x14ac:dyDescent="0.25">
      <c r="A2625" t="s">
        <v>816</v>
      </c>
      <c r="B2625">
        <v>2009</v>
      </c>
      <c r="C2625" t="s">
        <v>643</v>
      </c>
      <c r="D2625">
        <v>56.7</v>
      </c>
      <c r="E2625">
        <v>336</v>
      </c>
      <c r="F2625">
        <v>14</v>
      </c>
      <c r="G2625">
        <v>1.24</v>
      </c>
      <c r="H2625">
        <v>77.095512240000005</v>
      </c>
      <c r="I2625">
        <v>78</v>
      </c>
      <c r="J2625">
        <v>425</v>
      </c>
      <c r="K2625">
        <v>2.9</v>
      </c>
      <c r="L2625">
        <v>22</v>
      </c>
      <c r="M2625">
        <v>78</v>
      </c>
      <c r="N2625">
        <v>6.64</v>
      </c>
      <c r="O2625">
        <v>78</v>
      </c>
      <c r="P2625">
        <v>4.3</v>
      </c>
      <c r="Q2625">
        <v>499.64687129999999</v>
      </c>
      <c r="R2625">
        <v>633472</v>
      </c>
      <c r="S2625">
        <v>7.5</v>
      </c>
      <c r="T2625">
        <v>7.4</v>
      </c>
      <c r="U2625">
        <v>0.442</v>
      </c>
      <c r="V2625">
        <v>10.6</v>
      </c>
      <c r="W2625" t="e">
        <f ca="1">Data_Completeness(LifeExpectancyData[[#This Row],[Life expectancy]:[Schooling]])</f>
        <v>#NAME?</v>
      </c>
    </row>
    <row r="2626" spans="1:23" x14ac:dyDescent="0.25">
      <c r="A2626" t="s">
        <v>816</v>
      </c>
      <c r="B2626">
        <v>2008</v>
      </c>
      <c r="C2626" t="s">
        <v>643</v>
      </c>
      <c r="D2626">
        <v>56.2</v>
      </c>
      <c r="E2626">
        <v>344</v>
      </c>
      <c r="F2626">
        <v>14</v>
      </c>
      <c r="G2626">
        <v>1.33</v>
      </c>
      <c r="H2626">
        <v>69.359247580000002</v>
      </c>
      <c r="I2626">
        <v>24</v>
      </c>
      <c r="J2626">
        <v>187</v>
      </c>
      <c r="K2626">
        <v>2.4</v>
      </c>
      <c r="L2626">
        <v>22</v>
      </c>
      <c r="M2626">
        <v>8</v>
      </c>
      <c r="N2626">
        <v>5.73</v>
      </c>
      <c r="O2626">
        <v>81</v>
      </c>
      <c r="P2626">
        <v>4.8</v>
      </c>
      <c r="Q2626">
        <v>513.39191400000004</v>
      </c>
      <c r="R2626">
        <v>6161796</v>
      </c>
      <c r="S2626">
        <v>7.7</v>
      </c>
      <c r="T2626">
        <v>7.6</v>
      </c>
      <c r="U2626">
        <v>0.441</v>
      </c>
      <c r="V2626">
        <v>10.1</v>
      </c>
      <c r="W2626" t="e">
        <f ca="1">Data_Completeness(LifeExpectancyData[[#This Row],[Life expectancy]:[Schooling]])</f>
        <v>#NAME?</v>
      </c>
    </row>
    <row r="2627" spans="1:23" x14ac:dyDescent="0.25">
      <c r="A2627" t="s">
        <v>816</v>
      </c>
      <c r="B2627">
        <v>2007</v>
      </c>
      <c r="C2627" t="s">
        <v>643</v>
      </c>
      <c r="D2627">
        <v>55.9</v>
      </c>
      <c r="E2627">
        <v>344</v>
      </c>
      <c r="F2627">
        <v>14</v>
      </c>
      <c r="G2627">
        <v>1.37</v>
      </c>
      <c r="H2627">
        <v>0.67568293899999998</v>
      </c>
      <c r="J2627">
        <v>8</v>
      </c>
      <c r="K2627">
        <v>19.8</v>
      </c>
      <c r="L2627">
        <v>22</v>
      </c>
      <c r="M2627">
        <v>72</v>
      </c>
      <c r="N2627">
        <v>5.55</v>
      </c>
      <c r="O2627">
        <v>82</v>
      </c>
      <c r="P2627">
        <v>5.0999999999999996</v>
      </c>
      <c r="Q2627">
        <v>42.764743000000003</v>
      </c>
      <c r="R2627">
        <v>5997385</v>
      </c>
      <c r="S2627">
        <v>7.9</v>
      </c>
      <c r="T2627">
        <v>7.8</v>
      </c>
      <c r="U2627">
        <v>0.443</v>
      </c>
      <c r="V2627">
        <v>10.6</v>
      </c>
      <c r="W2627" t="e">
        <f ca="1">Data_Completeness(LifeExpectancyData[[#This Row],[Life expectancy]:[Schooling]])</f>
        <v>#NAME?</v>
      </c>
    </row>
    <row r="2628" spans="1:23" x14ac:dyDescent="0.25">
      <c r="A2628" t="s">
        <v>816</v>
      </c>
      <c r="B2628">
        <v>2006</v>
      </c>
      <c r="C2628" t="s">
        <v>643</v>
      </c>
      <c r="D2628">
        <v>55.7</v>
      </c>
      <c r="E2628">
        <v>345</v>
      </c>
      <c r="F2628">
        <v>15</v>
      </c>
      <c r="G2628">
        <v>1.37</v>
      </c>
      <c r="H2628">
        <v>6.2260487849999997</v>
      </c>
      <c r="J2628">
        <v>26</v>
      </c>
      <c r="K2628">
        <v>19.3</v>
      </c>
      <c r="L2628">
        <v>22</v>
      </c>
      <c r="M2628">
        <v>85</v>
      </c>
      <c r="N2628">
        <v>5.56</v>
      </c>
      <c r="O2628">
        <v>84</v>
      </c>
      <c r="P2628">
        <v>5</v>
      </c>
      <c r="Q2628">
        <v>377.33629000000002</v>
      </c>
      <c r="R2628">
        <v>5837792</v>
      </c>
      <c r="S2628">
        <v>8.1</v>
      </c>
      <c r="T2628">
        <v>8</v>
      </c>
      <c r="U2628">
        <v>0.436</v>
      </c>
      <c r="V2628">
        <v>10.199999999999999</v>
      </c>
      <c r="W2628" t="e">
        <f ca="1">Data_Completeness(LifeExpectancyData[[#This Row],[Life expectancy]:[Schooling]])</f>
        <v>#NAME?</v>
      </c>
    </row>
    <row r="2629" spans="1:23" x14ac:dyDescent="0.25">
      <c r="A2629" t="s">
        <v>816</v>
      </c>
      <c r="B2629">
        <v>2005</v>
      </c>
      <c r="C2629" t="s">
        <v>643</v>
      </c>
      <c r="D2629">
        <v>55</v>
      </c>
      <c r="E2629">
        <v>357</v>
      </c>
      <c r="F2629">
        <v>15</v>
      </c>
      <c r="G2629">
        <v>1.1399999999999999</v>
      </c>
      <c r="H2629">
        <v>36.621742879999999</v>
      </c>
      <c r="J2629">
        <v>38</v>
      </c>
      <c r="K2629">
        <v>18.899999999999999</v>
      </c>
      <c r="L2629">
        <v>22</v>
      </c>
      <c r="M2629">
        <v>8</v>
      </c>
      <c r="N2629">
        <v>5.17</v>
      </c>
      <c r="O2629">
        <v>82</v>
      </c>
      <c r="P2629">
        <v>5</v>
      </c>
      <c r="Q2629">
        <v>372.17218370000001</v>
      </c>
      <c r="R2629">
        <v>5683268</v>
      </c>
      <c r="S2629">
        <v>8.4</v>
      </c>
      <c r="T2629">
        <v>8.3000000000000007</v>
      </c>
      <c r="U2629">
        <v>0.435</v>
      </c>
      <c r="V2629">
        <v>10.1</v>
      </c>
      <c r="W2629" t="e">
        <f ca="1">Data_Completeness(LifeExpectancyData[[#This Row],[Life expectancy]:[Schooling]])</f>
        <v>#NAME?</v>
      </c>
    </row>
    <row r="2630" spans="1:23" x14ac:dyDescent="0.25">
      <c r="A2630" t="s">
        <v>816</v>
      </c>
      <c r="B2630">
        <v>2004</v>
      </c>
      <c r="C2630" t="s">
        <v>643</v>
      </c>
      <c r="D2630">
        <v>54.9</v>
      </c>
      <c r="E2630">
        <v>355</v>
      </c>
      <c r="F2630">
        <v>15</v>
      </c>
      <c r="G2630">
        <v>1.01</v>
      </c>
      <c r="H2630">
        <v>3.989928468</v>
      </c>
      <c r="J2630">
        <v>61</v>
      </c>
      <c r="K2630">
        <v>18.399999999999999</v>
      </c>
      <c r="L2630">
        <v>22</v>
      </c>
      <c r="M2630">
        <v>71</v>
      </c>
      <c r="N2630">
        <v>5.6</v>
      </c>
      <c r="O2630">
        <v>71</v>
      </c>
      <c r="P2630">
        <v>5.0999999999999996</v>
      </c>
      <c r="Q2630">
        <v>349.99372529999999</v>
      </c>
      <c r="R2630">
        <v>5534598</v>
      </c>
      <c r="S2630">
        <v>8.6</v>
      </c>
      <c r="T2630">
        <v>8.5</v>
      </c>
      <c r="U2630">
        <v>0.432</v>
      </c>
      <c r="V2630">
        <v>10</v>
      </c>
      <c r="W2630" t="e">
        <f ca="1">Data_Completeness(LifeExpectancyData[[#This Row],[Life expectancy]:[Schooling]])</f>
        <v>#NAME?</v>
      </c>
    </row>
    <row r="2631" spans="1:23" x14ac:dyDescent="0.25">
      <c r="A2631" t="s">
        <v>816</v>
      </c>
      <c r="B2631">
        <v>2003</v>
      </c>
      <c r="C2631" t="s">
        <v>643</v>
      </c>
      <c r="D2631">
        <v>54.7</v>
      </c>
      <c r="E2631">
        <v>355</v>
      </c>
      <c r="F2631">
        <v>15</v>
      </c>
      <c r="G2631">
        <v>1.02</v>
      </c>
      <c r="H2631">
        <v>2.9959598230000002</v>
      </c>
      <c r="J2631">
        <v>295</v>
      </c>
      <c r="K2631">
        <v>17.899999999999999</v>
      </c>
      <c r="L2631">
        <v>22</v>
      </c>
      <c r="M2631">
        <v>72</v>
      </c>
      <c r="N2631">
        <v>5</v>
      </c>
      <c r="O2631">
        <v>72</v>
      </c>
      <c r="P2631">
        <v>5.2</v>
      </c>
      <c r="Q2631">
        <v>31.437144</v>
      </c>
      <c r="R2631">
        <v>539141</v>
      </c>
      <c r="S2631">
        <v>8.8000000000000007</v>
      </c>
      <c r="T2631">
        <v>8.6999999999999993</v>
      </c>
      <c r="U2631">
        <v>0.42799999999999999</v>
      </c>
      <c r="V2631">
        <v>9.9</v>
      </c>
      <c r="W2631" t="e">
        <f ca="1">Data_Completeness(LifeExpectancyData[[#This Row],[Life expectancy]:[Schooling]])</f>
        <v>#NAME?</v>
      </c>
    </row>
    <row r="2632" spans="1:23" x14ac:dyDescent="0.25">
      <c r="A2632" t="s">
        <v>816</v>
      </c>
      <c r="B2632">
        <v>2002</v>
      </c>
      <c r="C2632" t="s">
        <v>643</v>
      </c>
      <c r="D2632">
        <v>54.7</v>
      </c>
      <c r="E2632">
        <v>351</v>
      </c>
      <c r="F2632">
        <v>15</v>
      </c>
      <c r="G2632">
        <v>1</v>
      </c>
      <c r="H2632">
        <v>1.995182912</v>
      </c>
      <c r="J2632">
        <v>363</v>
      </c>
      <c r="K2632">
        <v>17.5</v>
      </c>
      <c r="L2632">
        <v>22</v>
      </c>
      <c r="M2632">
        <v>58</v>
      </c>
      <c r="N2632">
        <v>4.7</v>
      </c>
      <c r="O2632">
        <v>59</v>
      </c>
      <c r="P2632">
        <v>5.3</v>
      </c>
      <c r="Q2632">
        <v>28.832122999999999</v>
      </c>
      <c r="R2632">
        <v>5251472</v>
      </c>
      <c r="S2632">
        <v>9</v>
      </c>
      <c r="T2632">
        <v>8.9</v>
      </c>
      <c r="U2632">
        <v>0.42799999999999999</v>
      </c>
      <c r="V2632">
        <v>9.6999999999999993</v>
      </c>
      <c r="W2632" t="e">
        <f ca="1">Data_Completeness(LifeExpectancyData[[#This Row],[Life expectancy]:[Schooling]])</f>
        <v>#NAME?</v>
      </c>
    </row>
    <row r="2633" spans="1:23" x14ac:dyDescent="0.25">
      <c r="A2633" t="s">
        <v>816</v>
      </c>
      <c r="B2633">
        <v>2001</v>
      </c>
      <c r="C2633" t="s">
        <v>643</v>
      </c>
      <c r="D2633">
        <v>54.6</v>
      </c>
      <c r="E2633">
        <v>345</v>
      </c>
      <c r="F2633">
        <v>14</v>
      </c>
      <c r="G2633">
        <v>0.95</v>
      </c>
      <c r="H2633">
        <v>2.0485748739999998</v>
      </c>
      <c r="J2633">
        <v>1833</v>
      </c>
      <c r="K2633">
        <v>17.100000000000001</v>
      </c>
      <c r="L2633">
        <v>22</v>
      </c>
      <c r="M2633">
        <v>51</v>
      </c>
      <c r="N2633">
        <v>4.29</v>
      </c>
      <c r="O2633">
        <v>5</v>
      </c>
      <c r="P2633">
        <v>5.3</v>
      </c>
      <c r="Q2633">
        <v>26.6394652</v>
      </c>
      <c r="R2633">
        <v>511177</v>
      </c>
      <c r="S2633">
        <v>9.1999999999999993</v>
      </c>
      <c r="T2633">
        <v>9.1</v>
      </c>
      <c r="U2633">
        <v>0.42599999999999999</v>
      </c>
      <c r="V2633">
        <v>9.4</v>
      </c>
      <c r="W2633" t="e">
        <f ca="1">Data_Completeness(LifeExpectancyData[[#This Row],[Life expectancy]:[Schooling]])</f>
        <v>#NAME?</v>
      </c>
    </row>
    <row r="2634" spans="1:23" x14ac:dyDescent="0.25">
      <c r="A2634" t="s">
        <v>816</v>
      </c>
      <c r="B2634">
        <v>2000</v>
      </c>
      <c r="C2634" t="s">
        <v>643</v>
      </c>
      <c r="D2634">
        <v>54.6</v>
      </c>
      <c r="E2634">
        <v>339</v>
      </c>
      <c r="F2634">
        <v>14</v>
      </c>
      <c r="G2634">
        <v>1.1000000000000001</v>
      </c>
      <c r="H2634">
        <v>2.0296442699999999</v>
      </c>
      <c r="J2634">
        <v>3578</v>
      </c>
      <c r="K2634">
        <v>16.600000000000001</v>
      </c>
      <c r="L2634">
        <v>22</v>
      </c>
      <c r="M2634">
        <v>63</v>
      </c>
      <c r="N2634">
        <v>4.3499999999999996</v>
      </c>
      <c r="O2634">
        <v>64</v>
      </c>
      <c r="P2634">
        <v>5.0999999999999996</v>
      </c>
      <c r="Q2634">
        <v>26.393293499999999</v>
      </c>
      <c r="R2634">
        <v>497367</v>
      </c>
      <c r="S2634">
        <v>9.4</v>
      </c>
      <c r="T2634">
        <v>9.3000000000000007</v>
      </c>
      <c r="U2634">
        <v>0.42499999999999999</v>
      </c>
      <c r="V2634">
        <v>9.3000000000000007</v>
      </c>
      <c r="W2634" t="e">
        <f ca="1">Data_Completeness(LifeExpectancyData[[#This Row],[Life expectancy]:[Schooling]])</f>
        <v>#NAME?</v>
      </c>
    </row>
    <row r="2635" spans="1:23" x14ac:dyDescent="0.25">
      <c r="A2635" t="s">
        <v>817</v>
      </c>
      <c r="B2635">
        <v>2015</v>
      </c>
      <c r="C2635" t="s">
        <v>643</v>
      </c>
      <c r="D2635">
        <v>73.5</v>
      </c>
      <c r="E2635">
        <v>133</v>
      </c>
      <c r="F2635">
        <v>0</v>
      </c>
      <c r="H2635">
        <v>0</v>
      </c>
      <c r="I2635">
        <v>78</v>
      </c>
      <c r="J2635">
        <v>0</v>
      </c>
      <c r="K2635">
        <v>75.2</v>
      </c>
      <c r="L2635">
        <v>0</v>
      </c>
      <c r="M2635">
        <v>8</v>
      </c>
      <c r="O2635">
        <v>78</v>
      </c>
      <c r="P2635">
        <v>0.1</v>
      </c>
      <c r="Q2635">
        <v>493.77538700000002</v>
      </c>
      <c r="R2635">
        <v>16364</v>
      </c>
      <c r="S2635">
        <v>0.1</v>
      </c>
      <c r="T2635">
        <v>0.1</v>
      </c>
      <c r="U2635">
        <v>0.71799999999999997</v>
      </c>
      <c r="V2635">
        <v>14.3</v>
      </c>
      <c r="W2635" t="e">
        <f ca="1">Data_Completeness(LifeExpectancyData[[#This Row],[Life expectancy]:[Schooling]])</f>
        <v>#NAME?</v>
      </c>
    </row>
    <row r="2636" spans="1:23" x14ac:dyDescent="0.25">
      <c r="A2636" t="s">
        <v>817</v>
      </c>
      <c r="B2636">
        <v>2014</v>
      </c>
      <c r="C2636" t="s">
        <v>643</v>
      </c>
      <c r="D2636">
        <v>73.3</v>
      </c>
      <c r="E2636">
        <v>135</v>
      </c>
      <c r="F2636">
        <v>0</v>
      </c>
      <c r="G2636">
        <v>0.01</v>
      </c>
      <c r="H2636">
        <v>565.96721730000002</v>
      </c>
      <c r="I2636">
        <v>8</v>
      </c>
      <c r="J2636">
        <v>0</v>
      </c>
      <c r="K2636">
        <v>74.8</v>
      </c>
      <c r="L2636">
        <v>0</v>
      </c>
      <c r="M2636">
        <v>82</v>
      </c>
      <c r="N2636">
        <v>5.18</v>
      </c>
      <c r="O2636">
        <v>8</v>
      </c>
      <c r="P2636">
        <v>0.1</v>
      </c>
      <c r="Q2636">
        <v>4192.3497580000003</v>
      </c>
      <c r="R2636">
        <v>15782</v>
      </c>
      <c r="S2636">
        <v>0.1</v>
      </c>
      <c r="T2636">
        <v>0.1</v>
      </c>
      <c r="U2636">
        <v>0.71599999999999997</v>
      </c>
      <c r="V2636">
        <v>14.3</v>
      </c>
      <c r="W2636" t="e">
        <f ca="1">Data_Completeness(LifeExpectancyData[[#This Row],[Life expectancy]:[Schooling]])</f>
        <v>#NAME?</v>
      </c>
    </row>
    <row r="2637" spans="1:23" x14ac:dyDescent="0.25">
      <c r="A2637" t="s">
        <v>817</v>
      </c>
      <c r="B2637">
        <v>2013</v>
      </c>
      <c r="C2637" t="s">
        <v>643</v>
      </c>
      <c r="D2637">
        <v>73.2</v>
      </c>
      <c r="E2637">
        <v>137</v>
      </c>
      <c r="F2637">
        <v>0</v>
      </c>
      <c r="G2637">
        <v>0.01</v>
      </c>
      <c r="H2637">
        <v>584.94498859999999</v>
      </c>
      <c r="I2637">
        <v>82</v>
      </c>
      <c r="J2637">
        <v>0</v>
      </c>
      <c r="K2637">
        <v>74.3</v>
      </c>
      <c r="L2637">
        <v>0</v>
      </c>
      <c r="M2637">
        <v>84</v>
      </c>
      <c r="N2637">
        <v>4.9800000000000004</v>
      </c>
      <c r="O2637">
        <v>82</v>
      </c>
      <c r="P2637">
        <v>0.1</v>
      </c>
      <c r="Q2637">
        <v>4266.5571739999996</v>
      </c>
      <c r="R2637">
        <v>15328</v>
      </c>
      <c r="S2637">
        <v>0.1</v>
      </c>
      <c r="T2637">
        <v>0.1</v>
      </c>
      <c r="U2637">
        <v>0.71799999999999997</v>
      </c>
      <c r="V2637">
        <v>14.3</v>
      </c>
      <c r="W2637" t="e">
        <f ca="1">Data_Completeness(LifeExpectancyData[[#This Row],[Life expectancy]:[Schooling]])</f>
        <v>#NAME?</v>
      </c>
    </row>
    <row r="2638" spans="1:23" x14ac:dyDescent="0.25">
      <c r="A2638" t="s">
        <v>817</v>
      </c>
      <c r="B2638">
        <v>2012</v>
      </c>
      <c r="C2638" t="s">
        <v>643</v>
      </c>
      <c r="D2638">
        <v>73</v>
      </c>
      <c r="E2638">
        <v>138</v>
      </c>
      <c r="F2638">
        <v>0</v>
      </c>
      <c r="G2638">
        <v>0.01</v>
      </c>
      <c r="H2638">
        <v>63.80294988</v>
      </c>
      <c r="I2638">
        <v>77</v>
      </c>
      <c r="J2638">
        <v>0</v>
      </c>
      <c r="K2638">
        <v>73.8</v>
      </c>
      <c r="L2638">
        <v>0</v>
      </c>
      <c r="M2638">
        <v>79</v>
      </c>
      <c r="N2638">
        <v>4.51</v>
      </c>
      <c r="O2638">
        <v>77</v>
      </c>
      <c r="P2638">
        <v>0.1</v>
      </c>
      <c r="Q2638">
        <v>451.542462</v>
      </c>
      <c r="R2638">
        <v>14951</v>
      </c>
      <c r="S2638">
        <v>0.1</v>
      </c>
      <c r="T2638">
        <v>0.1</v>
      </c>
      <c r="U2638">
        <v>0.71699999999999997</v>
      </c>
      <c r="V2638">
        <v>14.4</v>
      </c>
      <c r="W2638" t="e">
        <f ca="1">Data_Completeness(LifeExpectancyData[[#This Row],[Life expectancy]:[Schooling]])</f>
        <v>#NAME?</v>
      </c>
    </row>
    <row r="2639" spans="1:23" x14ac:dyDescent="0.25">
      <c r="A2639" t="s">
        <v>817</v>
      </c>
      <c r="B2639">
        <v>2011</v>
      </c>
      <c r="C2639" t="s">
        <v>643</v>
      </c>
      <c r="D2639">
        <v>72.900000000000006</v>
      </c>
      <c r="E2639">
        <v>14</v>
      </c>
      <c r="F2639">
        <v>0</v>
      </c>
      <c r="G2639">
        <v>0.96</v>
      </c>
      <c r="H2639">
        <v>7.0339808279999998</v>
      </c>
      <c r="I2639">
        <v>82</v>
      </c>
      <c r="J2639">
        <v>0</v>
      </c>
      <c r="K2639">
        <v>73.3</v>
      </c>
      <c r="L2639">
        <v>0</v>
      </c>
      <c r="M2639">
        <v>84</v>
      </c>
      <c r="N2639">
        <v>4.5999999999999996</v>
      </c>
      <c r="O2639">
        <v>82</v>
      </c>
      <c r="P2639">
        <v>0.1</v>
      </c>
      <c r="Q2639">
        <v>445.18866000000003</v>
      </c>
      <c r="R2639">
        <v>14577</v>
      </c>
      <c r="S2639">
        <v>0.1</v>
      </c>
      <c r="T2639">
        <v>0.1</v>
      </c>
      <c r="U2639">
        <v>0.71199999999999997</v>
      </c>
      <c r="V2639">
        <v>14.4</v>
      </c>
      <c r="W2639" t="e">
        <f ca="1">Data_Completeness(LifeExpectancyData[[#This Row],[Life expectancy]:[Schooling]])</f>
        <v>#NAME?</v>
      </c>
    </row>
    <row r="2640" spans="1:23" x14ac:dyDescent="0.25">
      <c r="A2640" t="s">
        <v>817</v>
      </c>
      <c r="B2640">
        <v>2010</v>
      </c>
      <c r="C2640" t="s">
        <v>643</v>
      </c>
      <c r="D2640">
        <v>72.8</v>
      </c>
      <c r="E2640">
        <v>142</v>
      </c>
      <c r="F2640">
        <v>0</v>
      </c>
      <c r="G2640">
        <v>1.24</v>
      </c>
      <c r="H2640">
        <v>471.83076679999999</v>
      </c>
      <c r="I2640">
        <v>82</v>
      </c>
      <c r="J2640">
        <v>0</v>
      </c>
      <c r="K2640">
        <v>72.7</v>
      </c>
      <c r="L2640">
        <v>0</v>
      </c>
      <c r="M2640">
        <v>84</v>
      </c>
      <c r="N2640">
        <v>4.59</v>
      </c>
      <c r="O2640">
        <v>82</v>
      </c>
      <c r="P2640">
        <v>0.1</v>
      </c>
      <c r="Q2640">
        <v>3547.5997499999999</v>
      </c>
      <c r="R2640">
        <v>14137</v>
      </c>
      <c r="S2640">
        <v>0.1</v>
      </c>
      <c r="T2640">
        <v>0.1</v>
      </c>
      <c r="U2640">
        <v>0.70699999999999996</v>
      </c>
      <c r="V2640">
        <v>14.4</v>
      </c>
      <c r="W2640" t="e">
        <f ca="1">Data_Completeness(LifeExpectancyData[[#This Row],[Life expectancy]:[Schooling]])</f>
        <v>#NAME?</v>
      </c>
    </row>
    <row r="2641" spans="1:23" x14ac:dyDescent="0.25">
      <c r="A2641" t="s">
        <v>817</v>
      </c>
      <c r="B2641">
        <v>2009</v>
      </c>
      <c r="C2641" t="s">
        <v>643</v>
      </c>
      <c r="D2641">
        <v>72.5</v>
      </c>
      <c r="E2641">
        <v>147</v>
      </c>
      <c r="F2641">
        <v>0</v>
      </c>
      <c r="G2641">
        <v>1.08</v>
      </c>
      <c r="H2641">
        <v>4.7838055629999996</v>
      </c>
      <c r="I2641">
        <v>84</v>
      </c>
      <c r="J2641">
        <v>0</v>
      </c>
      <c r="K2641">
        <v>72.099999999999994</v>
      </c>
      <c r="L2641">
        <v>0</v>
      </c>
      <c r="M2641">
        <v>86</v>
      </c>
      <c r="N2641">
        <v>4.67</v>
      </c>
      <c r="O2641">
        <v>84</v>
      </c>
      <c r="P2641">
        <v>0.1</v>
      </c>
      <c r="Q2641">
        <v>37.846563000000003</v>
      </c>
      <c r="R2641">
        <v>1364</v>
      </c>
      <c r="S2641">
        <v>0.1</v>
      </c>
      <c r="T2641">
        <v>0.1</v>
      </c>
      <c r="U2641">
        <v>0.70299999999999996</v>
      </c>
      <c r="V2641">
        <v>14.5</v>
      </c>
      <c r="W2641" t="e">
        <f ca="1">Data_Completeness(LifeExpectancyData[[#This Row],[Life expectancy]:[Schooling]])</f>
        <v>#NAME?</v>
      </c>
    </row>
    <row r="2642" spans="1:23" x14ac:dyDescent="0.25">
      <c r="A2642" t="s">
        <v>817</v>
      </c>
      <c r="B2642">
        <v>2008</v>
      </c>
      <c r="C2642" t="s">
        <v>643</v>
      </c>
      <c r="D2642">
        <v>72.599999999999994</v>
      </c>
      <c r="E2642">
        <v>145</v>
      </c>
      <c r="F2642">
        <v>0</v>
      </c>
      <c r="G2642">
        <v>1.1000000000000001</v>
      </c>
      <c r="H2642">
        <v>569.62550350000004</v>
      </c>
      <c r="I2642">
        <v>84</v>
      </c>
      <c r="J2642">
        <v>0</v>
      </c>
      <c r="K2642">
        <v>71.5</v>
      </c>
      <c r="L2642">
        <v>0</v>
      </c>
      <c r="M2642">
        <v>88</v>
      </c>
      <c r="N2642">
        <v>5.13</v>
      </c>
      <c r="O2642">
        <v>86</v>
      </c>
      <c r="P2642">
        <v>0.1</v>
      </c>
      <c r="Q2642">
        <v>3392.64743</v>
      </c>
      <c r="R2642">
        <v>135</v>
      </c>
      <c r="S2642">
        <v>0.1</v>
      </c>
      <c r="T2642">
        <v>0.1</v>
      </c>
      <c r="U2642">
        <v>0.69799999999999995</v>
      </c>
      <c r="V2642">
        <v>14.5</v>
      </c>
      <c r="W2642" t="e">
        <f ca="1">Data_Completeness(LifeExpectancyData[[#This Row],[Life expectancy]:[Schooling]])</f>
        <v>#NAME?</v>
      </c>
    </row>
    <row r="2643" spans="1:23" x14ac:dyDescent="0.25">
      <c r="A2643" t="s">
        <v>817</v>
      </c>
      <c r="B2643">
        <v>2007</v>
      </c>
      <c r="C2643" t="s">
        <v>643</v>
      </c>
      <c r="D2643">
        <v>72.5</v>
      </c>
      <c r="E2643">
        <v>146</v>
      </c>
      <c r="F2643">
        <v>0</v>
      </c>
      <c r="G2643">
        <v>2.0499999999999998</v>
      </c>
      <c r="H2643">
        <v>568.86928130000001</v>
      </c>
      <c r="I2643">
        <v>87</v>
      </c>
      <c r="J2643">
        <v>0</v>
      </c>
      <c r="K2643">
        <v>7.8</v>
      </c>
      <c r="L2643">
        <v>0</v>
      </c>
      <c r="M2643">
        <v>88</v>
      </c>
      <c r="N2643">
        <v>5.82</v>
      </c>
      <c r="O2643">
        <v>87</v>
      </c>
      <c r="P2643">
        <v>0.1</v>
      </c>
      <c r="Q2643">
        <v>2932.3158830000002</v>
      </c>
      <c r="R2643">
        <v>12357</v>
      </c>
      <c r="S2643">
        <v>0.1</v>
      </c>
      <c r="T2643">
        <v>0.1</v>
      </c>
      <c r="U2643">
        <v>0.69799999999999995</v>
      </c>
      <c r="V2643">
        <v>14.5</v>
      </c>
      <c r="W2643" t="e">
        <f ca="1">Data_Completeness(LifeExpectancyData[[#This Row],[Life expectancy]:[Schooling]])</f>
        <v>#NAME?</v>
      </c>
    </row>
    <row r="2644" spans="1:23" x14ac:dyDescent="0.25">
      <c r="A2644" t="s">
        <v>817</v>
      </c>
      <c r="B2644">
        <v>2006</v>
      </c>
      <c r="C2644" t="s">
        <v>643</v>
      </c>
      <c r="D2644">
        <v>72.400000000000006</v>
      </c>
      <c r="E2644">
        <v>148</v>
      </c>
      <c r="F2644">
        <v>0</v>
      </c>
      <c r="G2644">
        <v>1.79</v>
      </c>
      <c r="H2644">
        <v>503.58819560000001</v>
      </c>
      <c r="I2644">
        <v>89</v>
      </c>
      <c r="J2644">
        <v>0</v>
      </c>
      <c r="K2644">
        <v>7.1</v>
      </c>
      <c r="L2644">
        <v>0</v>
      </c>
      <c r="M2644">
        <v>89</v>
      </c>
      <c r="N2644">
        <v>5.61</v>
      </c>
      <c r="O2644">
        <v>88</v>
      </c>
      <c r="P2644">
        <v>0.1</v>
      </c>
      <c r="Q2644">
        <v>2892.5226630000002</v>
      </c>
      <c r="R2644">
        <v>11689</v>
      </c>
      <c r="S2644">
        <v>0.1</v>
      </c>
      <c r="T2644">
        <v>0.1</v>
      </c>
      <c r="U2644">
        <v>0.69499999999999995</v>
      </c>
      <c r="V2644">
        <v>14.6</v>
      </c>
      <c r="W2644" t="e">
        <f ca="1">Data_Completeness(LifeExpectancyData[[#This Row],[Life expectancy]:[Schooling]])</f>
        <v>#NAME?</v>
      </c>
    </row>
    <row r="2645" spans="1:23" x14ac:dyDescent="0.25">
      <c r="A2645" t="s">
        <v>817</v>
      </c>
      <c r="B2645">
        <v>2005</v>
      </c>
      <c r="C2645" t="s">
        <v>643</v>
      </c>
      <c r="D2645">
        <v>72.3</v>
      </c>
      <c r="E2645">
        <v>15</v>
      </c>
      <c r="F2645">
        <v>0</v>
      </c>
      <c r="G2645">
        <v>1.57</v>
      </c>
      <c r="H2645">
        <v>689.94402230000003</v>
      </c>
      <c r="I2645">
        <v>89</v>
      </c>
      <c r="J2645">
        <v>0</v>
      </c>
      <c r="K2645">
        <v>69.400000000000006</v>
      </c>
      <c r="L2645">
        <v>0</v>
      </c>
      <c r="M2645">
        <v>9</v>
      </c>
      <c r="N2645">
        <v>6.52</v>
      </c>
      <c r="O2645">
        <v>89</v>
      </c>
      <c r="P2645">
        <v>0.1</v>
      </c>
      <c r="Q2645">
        <v>2594.7499899999998</v>
      </c>
      <c r="R2645">
        <v>1141</v>
      </c>
      <c r="S2645">
        <v>0.1</v>
      </c>
      <c r="T2645">
        <v>0.1</v>
      </c>
      <c r="U2645">
        <v>0.69399999999999995</v>
      </c>
      <c r="V2645">
        <v>14.6</v>
      </c>
      <c r="W2645" t="e">
        <f ca="1">Data_Completeness(LifeExpectancyData[[#This Row],[Life expectancy]:[Schooling]])</f>
        <v>#NAME?</v>
      </c>
    </row>
    <row r="2646" spans="1:23" x14ac:dyDescent="0.25">
      <c r="A2646" t="s">
        <v>817</v>
      </c>
      <c r="B2646">
        <v>2004</v>
      </c>
      <c r="C2646" t="s">
        <v>643</v>
      </c>
      <c r="D2646">
        <v>72.2</v>
      </c>
      <c r="E2646">
        <v>151</v>
      </c>
      <c r="F2646">
        <v>0</v>
      </c>
      <c r="G2646">
        <v>1.8</v>
      </c>
      <c r="H2646">
        <v>423.29535090000002</v>
      </c>
      <c r="I2646">
        <v>9</v>
      </c>
      <c r="J2646">
        <v>0</v>
      </c>
      <c r="K2646">
        <v>68.599999999999994</v>
      </c>
      <c r="L2646">
        <v>0</v>
      </c>
      <c r="M2646">
        <v>91</v>
      </c>
      <c r="N2646">
        <v>4.87</v>
      </c>
      <c r="O2646">
        <v>9</v>
      </c>
      <c r="P2646">
        <v>0.1</v>
      </c>
      <c r="Q2646">
        <v>2284.3785800000001</v>
      </c>
      <c r="R2646">
        <v>146</v>
      </c>
      <c r="S2646">
        <v>0.1</v>
      </c>
      <c r="T2646">
        <v>0.1</v>
      </c>
      <c r="U2646">
        <v>0.69299999999999995</v>
      </c>
      <c r="V2646">
        <v>14.6</v>
      </c>
      <c r="W2646" t="e">
        <f ca="1">Data_Completeness(LifeExpectancyData[[#This Row],[Life expectancy]:[Schooling]])</f>
        <v>#NAME?</v>
      </c>
    </row>
    <row r="2647" spans="1:23" x14ac:dyDescent="0.25">
      <c r="A2647" t="s">
        <v>817</v>
      </c>
      <c r="B2647">
        <v>2003</v>
      </c>
      <c r="C2647" t="s">
        <v>643</v>
      </c>
      <c r="D2647">
        <v>72</v>
      </c>
      <c r="E2647">
        <v>153</v>
      </c>
      <c r="F2647">
        <v>0</v>
      </c>
      <c r="G2647">
        <v>1.79</v>
      </c>
      <c r="H2647">
        <v>45.851057709999999</v>
      </c>
      <c r="I2647">
        <v>85</v>
      </c>
      <c r="J2647">
        <v>0</v>
      </c>
      <c r="K2647">
        <v>67.8</v>
      </c>
      <c r="L2647">
        <v>0</v>
      </c>
      <c r="M2647">
        <v>91</v>
      </c>
      <c r="N2647">
        <v>5.9</v>
      </c>
      <c r="O2647">
        <v>9</v>
      </c>
      <c r="P2647">
        <v>0.1</v>
      </c>
      <c r="Q2647">
        <v>229.714718</v>
      </c>
      <c r="R2647">
        <v>99789</v>
      </c>
      <c r="S2647">
        <v>0.1</v>
      </c>
      <c r="T2647">
        <v>0.1</v>
      </c>
      <c r="U2647">
        <v>0.68300000000000005</v>
      </c>
      <c r="V2647">
        <v>13.7</v>
      </c>
      <c r="W2647" t="e">
        <f ca="1">Data_Completeness(LifeExpectancyData[[#This Row],[Life expectancy]:[Schooling]])</f>
        <v>#NAME?</v>
      </c>
    </row>
    <row r="2648" spans="1:23" x14ac:dyDescent="0.25">
      <c r="A2648" t="s">
        <v>817</v>
      </c>
      <c r="B2648">
        <v>2002</v>
      </c>
      <c r="C2648" t="s">
        <v>643</v>
      </c>
      <c r="D2648">
        <v>71.900000000000006</v>
      </c>
      <c r="E2648">
        <v>155</v>
      </c>
      <c r="F2648">
        <v>0</v>
      </c>
      <c r="G2648">
        <v>1.51</v>
      </c>
      <c r="H2648">
        <v>310.82033819999998</v>
      </c>
      <c r="I2648">
        <v>88</v>
      </c>
      <c r="J2648">
        <v>0</v>
      </c>
      <c r="K2648">
        <v>67</v>
      </c>
      <c r="L2648">
        <v>0</v>
      </c>
      <c r="M2648">
        <v>85</v>
      </c>
      <c r="N2648">
        <v>5.3</v>
      </c>
      <c r="O2648">
        <v>84</v>
      </c>
      <c r="P2648">
        <v>0.1</v>
      </c>
      <c r="Q2648">
        <v>1842.4442100000001</v>
      </c>
      <c r="R2648">
        <v>99184</v>
      </c>
      <c r="S2648">
        <v>0.1</v>
      </c>
      <c r="T2648">
        <v>0.1</v>
      </c>
      <c r="U2648">
        <v>0.67900000000000005</v>
      </c>
      <c r="V2648">
        <v>13.5</v>
      </c>
      <c r="W2648" t="e">
        <f ca="1">Data_Completeness(LifeExpectancyData[[#This Row],[Life expectancy]:[Schooling]])</f>
        <v>#NAME?</v>
      </c>
    </row>
    <row r="2649" spans="1:23" x14ac:dyDescent="0.25">
      <c r="A2649" t="s">
        <v>817</v>
      </c>
      <c r="B2649">
        <v>2001</v>
      </c>
      <c r="C2649" t="s">
        <v>643</v>
      </c>
      <c r="D2649">
        <v>71.8</v>
      </c>
      <c r="E2649">
        <v>157</v>
      </c>
      <c r="F2649">
        <v>0</v>
      </c>
      <c r="G2649">
        <v>1.35</v>
      </c>
      <c r="H2649">
        <v>330.10073940000001</v>
      </c>
      <c r="I2649">
        <v>91</v>
      </c>
      <c r="J2649">
        <v>4</v>
      </c>
      <c r="K2649">
        <v>66.2</v>
      </c>
      <c r="L2649">
        <v>0</v>
      </c>
      <c r="M2649">
        <v>91</v>
      </c>
      <c r="N2649">
        <v>5.66</v>
      </c>
      <c r="O2649">
        <v>89</v>
      </c>
      <c r="P2649">
        <v>0.1</v>
      </c>
      <c r="Q2649">
        <v>1837.9773909999999</v>
      </c>
      <c r="R2649">
        <v>98611</v>
      </c>
      <c r="S2649">
        <v>0.1</v>
      </c>
      <c r="T2649">
        <v>0.1</v>
      </c>
      <c r="U2649">
        <v>0.67400000000000004</v>
      </c>
      <c r="V2649">
        <v>13.2</v>
      </c>
      <c r="W2649" t="e">
        <f ca="1">Data_Completeness(LifeExpectancyData[[#This Row],[Life expectancy]:[Schooling]])</f>
        <v>#NAME?</v>
      </c>
    </row>
    <row r="2650" spans="1:23" x14ac:dyDescent="0.25">
      <c r="A2650" t="s">
        <v>817</v>
      </c>
      <c r="B2650">
        <v>2000</v>
      </c>
      <c r="C2650" t="s">
        <v>643</v>
      </c>
      <c r="D2650">
        <v>71.599999999999994</v>
      </c>
      <c r="E2650">
        <v>158</v>
      </c>
      <c r="F2650">
        <v>0</v>
      </c>
      <c r="G2650">
        <v>1.24</v>
      </c>
      <c r="H2650">
        <v>40.491288969999999</v>
      </c>
      <c r="I2650">
        <v>93</v>
      </c>
      <c r="J2650">
        <v>0</v>
      </c>
      <c r="K2650">
        <v>65.5</v>
      </c>
      <c r="L2650">
        <v>0</v>
      </c>
      <c r="M2650">
        <v>91</v>
      </c>
      <c r="N2650">
        <v>4.75</v>
      </c>
      <c r="O2650">
        <v>91</v>
      </c>
      <c r="P2650">
        <v>0.1</v>
      </c>
      <c r="Q2650">
        <v>263.27235999999999</v>
      </c>
      <c r="R2650">
        <v>9882</v>
      </c>
      <c r="S2650">
        <v>0.1</v>
      </c>
      <c r="T2650">
        <v>0.1</v>
      </c>
      <c r="U2650">
        <v>0.67600000000000005</v>
      </c>
      <c r="V2650">
        <v>13.7</v>
      </c>
      <c r="W2650" t="e">
        <f ca="1">Data_Completeness(LifeExpectancyData[[#This Row],[Life expectancy]:[Schooling]])</f>
        <v>#NAME?</v>
      </c>
    </row>
    <row r="2651" spans="1:23" x14ac:dyDescent="0.25">
      <c r="A2651" t="s">
        <v>818</v>
      </c>
      <c r="B2651">
        <v>2015</v>
      </c>
      <c r="C2651" t="s">
        <v>643</v>
      </c>
      <c r="D2651">
        <v>71.2</v>
      </c>
      <c r="E2651">
        <v>17</v>
      </c>
      <c r="F2651">
        <v>0</v>
      </c>
      <c r="H2651">
        <v>0</v>
      </c>
      <c r="I2651">
        <v>9</v>
      </c>
      <c r="J2651">
        <v>0</v>
      </c>
      <c r="K2651">
        <v>47.1</v>
      </c>
      <c r="L2651">
        <v>0</v>
      </c>
      <c r="M2651">
        <v>88</v>
      </c>
      <c r="O2651">
        <v>96</v>
      </c>
      <c r="P2651">
        <v>0.3</v>
      </c>
      <c r="Q2651">
        <v>17321.833729999998</v>
      </c>
      <c r="R2651">
        <v>13692</v>
      </c>
      <c r="S2651">
        <v>5.7</v>
      </c>
      <c r="T2651">
        <v>5.9</v>
      </c>
      <c r="U2651">
        <v>0.77900000000000003</v>
      </c>
      <c r="V2651">
        <v>12.7</v>
      </c>
      <c r="W2651" t="e">
        <f ca="1">Data_Completeness(LifeExpectancyData[[#This Row],[Life expectancy]:[Schooling]])</f>
        <v>#NAME?</v>
      </c>
    </row>
    <row r="2652" spans="1:23" x14ac:dyDescent="0.25">
      <c r="A2652" t="s">
        <v>818</v>
      </c>
      <c r="B2652">
        <v>2014</v>
      </c>
      <c r="C2652" t="s">
        <v>643</v>
      </c>
      <c r="D2652">
        <v>71.099999999999994</v>
      </c>
      <c r="E2652">
        <v>171</v>
      </c>
      <c r="F2652">
        <v>0</v>
      </c>
      <c r="G2652">
        <v>6.94</v>
      </c>
      <c r="H2652">
        <v>1578.872339</v>
      </c>
      <c r="I2652">
        <v>92</v>
      </c>
      <c r="J2652">
        <v>0</v>
      </c>
      <c r="K2652">
        <v>46</v>
      </c>
      <c r="L2652">
        <v>0</v>
      </c>
      <c r="M2652">
        <v>94</v>
      </c>
      <c r="N2652">
        <v>5.93</v>
      </c>
      <c r="O2652">
        <v>92</v>
      </c>
      <c r="P2652">
        <v>0.3</v>
      </c>
      <c r="Q2652">
        <v>19325.242829999999</v>
      </c>
      <c r="R2652">
        <v>1354493</v>
      </c>
      <c r="S2652">
        <v>5.8</v>
      </c>
      <c r="T2652">
        <v>6</v>
      </c>
      <c r="U2652">
        <v>0.77800000000000002</v>
      </c>
      <c r="V2652">
        <v>12.7</v>
      </c>
      <c r="W2652" t="e">
        <f ca="1">Data_Completeness(LifeExpectancyData[[#This Row],[Life expectancy]:[Schooling]])</f>
        <v>#NAME?</v>
      </c>
    </row>
    <row r="2653" spans="1:23" x14ac:dyDescent="0.25">
      <c r="A2653" t="s">
        <v>818</v>
      </c>
      <c r="B2653">
        <v>2013</v>
      </c>
      <c r="C2653" t="s">
        <v>643</v>
      </c>
      <c r="D2653">
        <v>71</v>
      </c>
      <c r="E2653">
        <v>172</v>
      </c>
      <c r="F2653">
        <v>0</v>
      </c>
      <c r="G2653">
        <v>6.71</v>
      </c>
      <c r="H2653">
        <v>167.2657906</v>
      </c>
      <c r="I2653">
        <v>92</v>
      </c>
      <c r="J2653">
        <v>0</v>
      </c>
      <c r="K2653">
        <v>45</v>
      </c>
      <c r="L2653">
        <v>0</v>
      </c>
      <c r="M2653">
        <v>94</v>
      </c>
      <c r="N2653">
        <v>5.98</v>
      </c>
      <c r="O2653">
        <v>92</v>
      </c>
      <c r="P2653">
        <v>0.3</v>
      </c>
      <c r="Q2653">
        <v>1967.8328300000001</v>
      </c>
      <c r="R2653">
        <v>1348248</v>
      </c>
      <c r="S2653">
        <v>5.8</v>
      </c>
      <c r="T2653">
        <v>6</v>
      </c>
      <c r="U2653">
        <v>0.77300000000000002</v>
      </c>
      <c r="V2653">
        <v>12.7</v>
      </c>
      <c r="W2653" t="e">
        <f ca="1">Data_Completeness(LifeExpectancyData[[#This Row],[Life expectancy]:[Schooling]])</f>
        <v>#NAME?</v>
      </c>
    </row>
    <row r="2654" spans="1:23" x14ac:dyDescent="0.25">
      <c r="A2654" t="s">
        <v>818</v>
      </c>
      <c r="B2654">
        <v>2012</v>
      </c>
      <c r="C2654" t="s">
        <v>643</v>
      </c>
      <c r="D2654">
        <v>78</v>
      </c>
      <c r="E2654">
        <v>174</v>
      </c>
      <c r="F2654">
        <v>0</v>
      </c>
      <c r="G2654">
        <v>6.7</v>
      </c>
      <c r="H2654">
        <v>1486.236406</v>
      </c>
      <c r="I2654">
        <v>92</v>
      </c>
      <c r="J2654">
        <v>0</v>
      </c>
      <c r="K2654">
        <v>44</v>
      </c>
      <c r="L2654">
        <v>0</v>
      </c>
      <c r="M2654">
        <v>91</v>
      </c>
      <c r="N2654">
        <v>5.78</v>
      </c>
      <c r="O2654">
        <v>92</v>
      </c>
      <c r="P2654">
        <v>0.4</v>
      </c>
      <c r="Q2654">
        <v>19152.530999999999</v>
      </c>
      <c r="R2654">
        <v>1341588</v>
      </c>
      <c r="S2654">
        <v>5.9</v>
      </c>
      <c r="T2654">
        <v>6.1</v>
      </c>
      <c r="U2654">
        <v>0.77200000000000002</v>
      </c>
      <c r="V2654">
        <v>12.6</v>
      </c>
      <c r="W2654" t="e">
        <f ca="1">Data_Completeness(LifeExpectancyData[[#This Row],[Life expectancy]:[Schooling]])</f>
        <v>#NAME?</v>
      </c>
    </row>
    <row r="2655" spans="1:23" x14ac:dyDescent="0.25">
      <c r="A2655" t="s">
        <v>818</v>
      </c>
      <c r="B2655">
        <v>2011</v>
      </c>
      <c r="C2655" t="s">
        <v>643</v>
      </c>
      <c r="D2655">
        <v>76</v>
      </c>
      <c r="E2655">
        <v>176</v>
      </c>
      <c r="F2655">
        <v>0</v>
      </c>
      <c r="G2655">
        <v>6.5</v>
      </c>
      <c r="H2655">
        <v>144.9850711</v>
      </c>
      <c r="I2655">
        <v>9</v>
      </c>
      <c r="J2655">
        <v>0</v>
      </c>
      <c r="K2655">
        <v>43</v>
      </c>
      <c r="L2655">
        <v>0</v>
      </c>
      <c r="M2655">
        <v>91</v>
      </c>
      <c r="N2655">
        <v>5.6</v>
      </c>
      <c r="O2655">
        <v>9</v>
      </c>
      <c r="P2655">
        <v>0.4</v>
      </c>
      <c r="Q2655">
        <v>1953.9766999999999</v>
      </c>
      <c r="R2655">
        <v>1334788</v>
      </c>
      <c r="S2655">
        <v>5.9</v>
      </c>
      <c r="T2655">
        <v>6.2</v>
      </c>
      <c r="U2655">
        <v>0.77400000000000002</v>
      </c>
      <c r="V2655">
        <v>12.6</v>
      </c>
      <c r="W2655" t="e">
        <f ca="1">Data_Completeness(LifeExpectancyData[[#This Row],[Life expectancy]:[Schooling]])</f>
        <v>#NAME?</v>
      </c>
    </row>
    <row r="2656" spans="1:23" x14ac:dyDescent="0.25">
      <c r="A2656" t="s">
        <v>818</v>
      </c>
      <c r="B2656">
        <v>2010</v>
      </c>
      <c r="C2656" t="s">
        <v>643</v>
      </c>
      <c r="D2656">
        <v>74</v>
      </c>
      <c r="E2656">
        <v>179</v>
      </c>
      <c r="F2656">
        <v>0</v>
      </c>
      <c r="G2656">
        <v>6.5</v>
      </c>
      <c r="H2656">
        <v>1389.7726829999999</v>
      </c>
      <c r="I2656">
        <v>9</v>
      </c>
      <c r="J2656">
        <v>0</v>
      </c>
      <c r="K2656">
        <v>42</v>
      </c>
      <c r="L2656">
        <v>0</v>
      </c>
      <c r="M2656">
        <v>91</v>
      </c>
      <c r="N2656">
        <v>5.29</v>
      </c>
      <c r="O2656">
        <v>9</v>
      </c>
      <c r="P2656">
        <v>0.4</v>
      </c>
      <c r="Q2656">
        <v>16683.945779999998</v>
      </c>
      <c r="R2656">
        <v>13281</v>
      </c>
      <c r="S2656">
        <v>5.9</v>
      </c>
      <c r="T2656">
        <v>6.3</v>
      </c>
      <c r="U2656">
        <v>0.77200000000000002</v>
      </c>
      <c r="V2656">
        <v>12.5</v>
      </c>
      <c r="W2656" t="e">
        <f ca="1">Data_Completeness(LifeExpectancyData[[#This Row],[Life expectancy]:[Schooling]])</f>
        <v>#NAME?</v>
      </c>
    </row>
    <row r="2657" spans="1:23" x14ac:dyDescent="0.25">
      <c r="A2657" t="s">
        <v>818</v>
      </c>
      <c r="B2657">
        <v>2009</v>
      </c>
      <c r="C2657" t="s">
        <v>643</v>
      </c>
      <c r="D2657">
        <v>71</v>
      </c>
      <c r="E2657">
        <v>183</v>
      </c>
      <c r="F2657">
        <v>0</v>
      </c>
      <c r="G2657">
        <v>6.37</v>
      </c>
      <c r="H2657">
        <v>128.08962890000001</v>
      </c>
      <c r="I2657">
        <v>9</v>
      </c>
      <c r="J2657">
        <v>0</v>
      </c>
      <c r="K2657">
        <v>41.1</v>
      </c>
      <c r="L2657">
        <v>0</v>
      </c>
      <c r="M2657">
        <v>9</v>
      </c>
      <c r="N2657">
        <v>6.47</v>
      </c>
      <c r="O2657">
        <v>9</v>
      </c>
      <c r="P2657">
        <v>0.2</v>
      </c>
      <c r="Q2657">
        <v>1458.8796</v>
      </c>
      <c r="R2657">
        <v>1321618</v>
      </c>
      <c r="S2657">
        <v>6</v>
      </c>
      <c r="T2657">
        <v>6.4</v>
      </c>
      <c r="U2657">
        <v>0.77300000000000002</v>
      </c>
      <c r="V2657">
        <v>12.5</v>
      </c>
      <c r="W2657" t="e">
        <f ca="1">Data_Completeness(LifeExpectancyData[[#This Row],[Life expectancy]:[Schooling]])</f>
        <v>#NAME?</v>
      </c>
    </row>
    <row r="2658" spans="1:23" x14ac:dyDescent="0.25">
      <c r="A2658" t="s">
        <v>818</v>
      </c>
      <c r="B2658">
        <v>2008</v>
      </c>
      <c r="C2658" t="s">
        <v>643</v>
      </c>
      <c r="D2658">
        <v>69.900000000000006</v>
      </c>
      <c r="E2658">
        <v>185</v>
      </c>
      <c r="F2658">
        <v>0</v>
      </c>
      <c r="G2658">
        <v>6.41</v>
      </c>
      <c r="H2658">
        <v>1902.6930480000001</v>
      </c>
      <c r="I2658">
        <v>9</v>
      </c>
      <c r="J2658">
        <v>0</v>
      </c>
      <c r="K2658">
        <v>4.2</v>
      </c>
      <c r="L2658">
        <v>0</v>
      </c>
      <c r="M2658">
        <v>91</v>
      </c>
      <c r="N2658">
        <v>4.4000000000000004</v>
      </c>
      <c r="O2658">
        <v>9</v>
      </c>
      <c r="P2658">
        <v>0.3</v>
      </c>
      <c r="Q2658">
        <v>21188.118569999999</v>
      </c>
      <c r="R2658">
        <v>1315372</v>
      </c>
      <c r="S2658">
        <v>6.1</v>
      </c>
      <c r="T2658">
        <v>6.4</v>
      </c>
      <c r="U2658">
        <v>0.76700000000000002</v>
      </c>
      <c r="V2658">
        <v>12.4</v>
      </c>
      <c r="W2658" t="e">
        <f ca="1">Data_Completeness(LifeExpectancyData[[#This Row],[Life expectancy]:[Schooling]])</f>
        <v>#NAME?</v>
      </c>
    </row>
    <row r="2659" spans="1:23" x14ac:dyDescent="0.25">
      <c r="A2659" t="s">
        <v>818</v>
      </c>
      <c r="B2659">
        <v>2007</v>
      </c>
      <c r="C2659" t="s">
        <v>643</v>
      </c>
      <c r="D2659">
        <v>69.7</v>
      </c>
      <c r="E2659">
        <v>187</v>
      </c>
      <c r="F2659">
        <v>0</v>
      </c>
      <c r="G2659">
        <v>6.37</v>
      </c>
      <c r="H2659">
        <v>136.88366830000001</v>
      </c>
      <c r="I2659">
        <v>89</v>
      </c>
      <c r="J2659">
        <v>0</v>
      </c>
      <c r="K2659">
        <v>39.299999999999997</v>
      </c>
      <c r="L2659">
        <v>0</v>
      </c>
      <c r="M2659">
        <v>9</v>
      </c>
      <c r="N2659">
        <v>4.82</v>
      </c>
      <c r="O2659">
        <v>88</v>
      </c>
      <c r="P2659">
        <v>0.7</v>
      </c>
      <c r="Q2659">
        <v>1653.1844000000001</v>
      </c>
      <c r="R2659">
        <v>13926</v>
      </c>
      <c r="S2659">
        <v>6.1</v>
      </c>
      <c r="T2659">
        <v>6.5</v>
      </c>
      <c r="U2659">
        <v>0.76</v>
      </c>
      <c r="V2659">
        <v>12.4</v>
      </c>
      <c r="W2659" t="e">
        <f ca="1">Data_Completeness(LifeExpectancyData[[#This Row],[Life expectancy]:[Schooling]])</f>
        <v>#NAME?</v>
      </c>
    </row>
    <row r="2660" spans="1:23" x14ac:dyDescent="0.25">
      <c r="A2660" t="s">
        <v>818</v>
      </c>
      <c r="B2660">
        <v>2006</v>
      </c>
      <c r="C2660" t="s">
        <v>643</v>
      </c>
      <c r="D2660">
        <v>69.599999999999994</v>
      </c>
      <c r="E2660">
        <v>188</v>
      </c>
      <c r="F2660">
        <v>0</v>
      </c>
      <c r="G2660">
        <v>6.35</v>
      </c>
      <c r="H2660">
        <v>103.3710689</v>
      </c>
      <c r="I2660">
        <v>89</v>
      </c>
      <c r="J2660">
        <v>0</v>
      </c>
      <c r="K2660">
        <v>38.4</v>
      </c>
      <c r="L2660">
        <v>0</v>
      </c>
      <c r="M2660">
        <v>89</v>
      </c>
      <c r="N2660">
        <v>4.49</v>
      </c>
      <c r="O2660">
        <v>92</v>
      </c>
      <c r="P2660">
        <v>0.6</v>
      </c>
      <c r="Q2660">
        <v>1495.9633699999999</v>
      </c>
      <c r="R2660">
        <v>133144</v>
      </c>
      <c r="S2660">
        <v>6.2</v>
      </c>
      <c r="T2660">
        <v>6.6</v>
      </c>
      <c r="U2660">
        <v>0.751</v>
      </c>
      <c r="V2660">
        <v>12.3</v>
      </c>
      <c r="W2660" t="e">
        <f ca="1">Data_Completeness(LifeExpectancyData[[#This Row],[Life expectancy]:[Schooling]])</f>
        <v>#NAME?</v>
      </c>
    </row>
    <row r="2661" spans="1:23" x14ac:dyDescent="0.25">
      <c r="A2661" t="s">
        <v>818</v>
      </c>
      <c r="B2661">
        <v>2005</v>
      </c>
      <c r="C2661" t="s">
        <v>643</v>
      </c>
      <c r="D2661">
        <v>69.5</v>
      </c>
      <c r="E2661">
        <v>189</v>
      </c>
      <c r="F2661">
        <v>0</v>
      </c>
      <c r="G2661">
        <v>6.12</v>
      </c>
      <c r="H2661">
        <v>1187.9494910000001</v>
      </c>
      <c r="I2661">
        <v>95</v>
      </c>
      <c r="J2661">
        <v>0</v>
      </c>
      <c r="K2661">
        <v>37.6</v>
      </c>
      <c r="L2661">
        <v>0</v>
      </c>
      <c r="M2661">
        <v>95</v>
      </c>
      <c r="N2661">
        <v>5.31</v>
      </c>
      <c r="O2661">
        <v>95</v>
      </c>
      <c r="P2661">
        <v>0.5</v>
      </c>
      <c r="Q2661">
        <v>12323.127500000001</v>
      </c>
      <c r="R2661">
        <v>1296934</v>
      </c>
      <c r="S2661">
        <v>6.3</v>
      </c>
      <c r="T2661">
        <v>6.7</v>
      </c>
      <c r="U2661">
        <v>0.745</v>
      </c>
      <c r="V2661">
        <v>12.3</v>
      </c>
      <c r="W2661" t="e">
        <f ca="1">Data_Completeness(LifeExpectancyData[[#This Row],[Life expectancy]:[Schooling]])</f>
        <v>#NAME?</v>
      </c>
    </row>
    <row r="2662" spans="1:23" x14ac:dyDescent="0.25">
      <c r="A2662" t="s">
        <v>818</v>
      </c>
      <c r="B2662">
        <v>2004</v>
      </c>
      <c r="C2662" t="s">
        <v>643</v>
      </c>
      <c r="D2662">
        <v>69.400000000000006</v>
      </c>
      <c r="E2662">
        <v>19</v>
      </c>
      <c r="F2662">
        <v>0</v>
      </c>
      <c r="G2662">
        <v>5.82</v>
      </c>
      <c r="H2662">
        <v>11.851001309999999</v>
      </c>
      <c r="I2662">
        <v>94</v>
      </c>
      <c r="J2662">
        <v>0</v>
      </c>
      <c r="K2662">
        <v>36.799999999999997</v>
      </c>
      <c r="L2662">
        <v>0</v>
      </c>
      <c r="M2662">
        <v>94</v>
      </c>
      <c r="N2662">
        <v>5.22</v>
      </c>
      <c r="O2662">
        <v>94</v>
      </c>
      <c r="P2662">
        <v>1</v>
      </c>
      <c r="Q2662">
        <v>129.51913999999999</v>
      </c>
      <c r="R2662">
        <v>129535</v>
      </c>
      <c r="S2662">
        <v>6.3</v>
      </c>
      <c r="T2662">
        <v>6.8</v>
      </c>
      <c r="U2662">
        <v>0.73599999999999999</v>
      </c>
      <c r="V2662">
        <v>12.2</v>
      </c>
      <c r="W2662" t="e">
        <f ca="1">Data_Completeness(LifeExpectancyData[[#This Row],[Life expectancy]:[Schooling]])</f>
        <v>#NAME?</v>
      </c>
    </row>
    <row r="2663" spans="1:23" x14ac:dyDescent="0.25">
      <c r="A2663" t="s">
        <v>818</v>
      </c>
      <c r="B2663">
        <v>2003</v>
      </c>
      <c r="C2663" t="s">
        <v>643</v>
      </c>
      <c r="D2663">
        <v>69.3</v>
      </c>
      <c r="E2663">
        <v>191</v>
      </c>
      <c r="F2663">
        <v>0</v>
      </c>
      <c r="G2663">
        <v>5.53</v>
      </c>
      <c r="H2663">
        <v>78.722161270000001</v>
      </c>
      <c r="I2663">
        <v>76</v>
      </c>
      <c r="J2663">
        <v>0</v>
      </c>
      <c r="K2663">
        <v>36</v>
      </c>
      <c r="L2663">
        <v>1</v>
      </c>
      <c r="M2663">
        <v>91</v>
      </c>
      <c r="N2663">
        <v>5.13</v>
      </c>
      <c r="O2663">
        <v>91</v>
      </c>
      <c r="P2663">
        <v>0.5</v>
      </c>
      <c r="Q2663">
        <v>884.51866600000005</v>
      </c>
      <c r="R2663">
        <v>128452</v>
      </c>
      <c r="S2663">
        <v>6.4</v>
      </c>
      <c r="T2663">
        <v>6.9</v>
      </c>
      <c r="U2663">
        <v>0.72899999999999998</v>
      </c>
      <c r="V2663">
        <v>12</v>
      </c>
      <c r="W2663" t="e">
        <f ca="1">Data_Completeness(LifeExpectancyData[[#This Row],[Life expectancy]:[Schooling]])</f>
        <v>#NAME?</v>
      </c>
    </row>
    <row r="2664" spans="1:23" x14ac:dyDescent="0.25">
      <c r="A2664" t="s">
        <v>818</v>
      </c>
      <c r="B2664">
        <v>2002</v>
      </c>
      <c r="C2664" t="s">
        <v>643</v>
      </c>
      <c r="D2664">
        <v>69.2</v>
      </c>
      <c r="E2664">
        <v>192</v>
      </c>
      <c r="F2664">
        <v>0</v>
      </c>
      <c r="G2664">
        <v>5.12</v>
      </c>
      <c r="H2664">
        <v>72.039117410000003</v>
      </c>
      <c r="I2664">
        <v>5</v>
      </c>
      <c r="J2664">
        <v>0</v>
      </c>
      <c r="K2664">
        <v>35.200000000000003</v>
      </c>
      <c r="L2664">
        <v>1</v>
      </c>
      <c r="M2664">
        <v>96</v>
      </c>
      <c r="N2664">
        <v>5</v>
      </c>
      <c r="O2664">
        <v>96</v>
      </c>
      <c r="P2664">
        <v>2</v>
      </c>
      <c r="Q2664">
        <v>749.62661200000002</v>
      </c>
      <c r="R2664">
        <v>1277837</v>
      </c>
      <c r="S2664">
        <v>6.5</v>
      </c>
      <c r="T2664">
        <v>7</v>
      </c>
      <c r="U2664">
        <v>0.72099999999999997</v>
      </c>
      <c r="V2664">
        <v>11.9</v>
      </c>
      <c r="W2664" t="e">
        <f ca="1">Data_Completeness(LifeExpectancyData[[#This Row],[Life expectancy]:[Schooling]])</f>
        <v>#NAME?</v>
      </c>
    </row>
    <row r="2665" spans="1:23" x14ac:dyDescent="0.25">
      <c r="A2665" t="s">
        <v>818</v>
      </c>
      <c r="B2665">
        <v>2001</v>
      </c>
      <c r="C2665" t="s">
        <v>643</v>
      </c>
      <c r="D2665">
        <v>69.099999999999994</v>
      </c>
      <c r="E2665">
        <v>194</v>
      </c>
      <c r="F2665">
        <v>0</v>
      </c>
      <c r="G2665">
        <v>4.55</v>
      </c>
      <c r="H2665">
        <v>516.71124810000003</v>
      </c>
      <c r="J2665">
        <v>0</v>
      </c>
      <c r="K2665">
        <v>34.4</v>
      </c>
      <c r="L2665">
        <v>1</v>
      </c>
      <c r="M2665">
        <v>91</v>
      </c>
      <c r="N2665">
        <v>4.4000000000000004</v>
      </c>
      <c r="O2665">
        <v>91</v>
      </c>
      <c r="P2665">
        <v>1.2</v>
      </c>
      <c r="Q2665">
        <v>6935.7214510000003</v>
      </c>
      <c r="R2665">
        <v>127238</v>
      </c>
      <c r="S2665">
        <v>6.6</v>
      </c>
      <c r="T2665">
        <v>7.1</v>
      </c>
      <c r="U2665">
        <v>0.71499999999999997</v>
      </c>
      <c r="V2665">
        <v>11.8</v>
      </c>
      <c r="W2665" t="e">
        <f ca="1">Data_Completeness(LifeExpectancyData[[#This Row],[Life expectancy]:[Schooling]])</f>
        <v>#NAME?</v>
      </c>
    </row>
    <row r="2666" spans="1:23" x14ac:dyDescent="0.25">
      <c r="A2666" t="s">
        <v>818</v>
      </c>
      <c r="B2666">
        <v>2000</v>
      </c>
      <c r="C2666" t="s">
        <v>643</v>
      </c>
      <c r="D2666">
        <v>69.099999999999994</v>
      </c>
      <c r="E2666">
        <v>197</v>
      </c>
      <c r="F2666">
        <v>0</v>
      </c>
      <c r="G2666">
        <v>4.68</v>
      </c>
      <c r="H2666">
        <v>43.595229639999999</v>
      </c>
      <c r="J2666">
        <v>0</v>
      </c>
      <c r="K2666">
        <v>33.6</v>
      </c>
      <c r="L2666">
        <v>1</v>
      </c>
      <c r="M2666">
        <v>9</v>
      </c>
      <c r="N2666">
        <v>4.17</v>
      </c>
      <c r="O2666">
        <v>9</v>
      </c>
      <c r="P2666">
        <v>0.9</v>
      </c>
      <c r="Q2666">
        <v>643.94726200000002</v>
      </c>
      <c r="R2666">
        <v>1267984</v>
      </c>
      <c r="S2666">
        <v>6.7</v>
      </c>
      <c r="T2666">
        <v>7.2</v>
      </c>
      <c r="U2666">
        <v>0.70899999999999996</v>
      </c>
      <c r="V2666">
        <v>11.7</v>
      </c>
      <c r="W2666" t="e">
        <f ca="1">Data_Completeness(LifeExpectancyData[[#This Row],[Life expectancy]:[Schooling]])</f>
        <v>#NAME?</v>
      </c>
    </row>
    <row r="2667" spans="1:23" x14ac:dyDescent="0.25">
      <c r="A2667" t="s">
        <v>819</v>
      </c>
      <c r="B2667">
        <v>2015</v>
      </c>
      <c r="C2667" t="s">
        <v>643</v>
      </c>
      <c r="D2667">
        <v>75.3</v>
      </c>
      <c r="E2667">
        <v>1</v>
      </c>
      <c r="F2667">
        <v>3</v>
      </c>
      <c r="H2667">
        <v>0</v>
      </c>
      <c r="I2667">
        <v>98</v>
      </c>
      <c r="J2667">
        <v>16</v>
      </c>
      <c r="K2667">
        <v>61.2</v>
      </c>
      <c r="L2667">
        <v>3</v>
      </c>
      <c r="M2667">
        <v>98</v>
      </c>
      <c r="O2667">
        <v>98</v>
      </c>
      <c r="P2667">
        <v>0.1</v>
      </c>
      <c r="Q2667">
        <v>3828.9158900000002</v>
      </c>
      <c r="R2667">
        <v>11273661</v>
      </c>
      <c r="S2667">
        <v>6.5</v>
      </c>
      <c r="T2667">
        <v>6.4</v>
      </c>
      <c r="U2667">
        <v>0.72299999999999998</v>
      </c>
      <c r="V2667">
        <v>14.6</v>
      </c>
      <c r="W2667" t="e">
        <f ca="1">Data_Completeness(LifeExpectancyData[[#This Row],[Life expectancy]:[Schooling]])</f>
        <v>#NAME?</v>
      </c>
    </row>
    <row r="2668" spans="1:23" x14ac:dyDescent="0.25">
      <c r="A2668" t="s">
        <v>819</v>
      </c>
      <c r="B2668">
        <v>2014</v>
      </c>
      <c r="C2668" t="s">
        <v>643</v>
      </c>
      <c r="D2668">
        <v>75.099999999999994</v>
      </c>
      <c r="E2668">
        <v>12</v>
      </c>
      <c r="F2668">
        <v>3</v>
      </c>
      <c r="G2668">
        <v>1.39</v>
      </c>
      <c r="H2668">
        <v>604.87013160000004</v>
      </c>
      <c r="I2668">
        <v>98</v>
      </c>
      <c r="J2668">
        <v>15</v>
      </c>
      <c r="K2668">
        <v>6.2</v>
      </c>
      <c r="L2668">
        <v>3</v>
      </c>
      <c r="M2668">
        <v>98</v>
      </c>
      <c r="N2668">
        <v>7</v>
      </c>
      <c r="O2668">
        <v>98</v>
      </c>
      <c r="P2668">
        <v>0.1</v>
      </c>
      <c r="Q2668">
        <v>4271.6817199999996</v>
      </c>
      <c r="R2668">
        <v>1114398</v>
      </c>
      <c r="S2668">
        <v>6.5</v>
      </c>
      <c r="T2668">
        <v>6.4</v>
      </c>
      <c r="U2668">
        <v>0.72199999999999998</v>
      </c>
      <c r="V2668">
        <v>14.7</v>
      </c>
      <c r="W2668" t="e">
        <f ca="1">Data_Completeness(LifeExpectancyData[[#This Row],[Life expectancy]:[Schooling]])</f>
        <v>#NAME?</v>
      </c>
    </row>
    <row r="2669" spans="1:23" x14ac:dyDescent="0.25">
      <c r="A2669" t="s">
        <v>819</v>
      </c>
      <c r="B2669">
        <v>2013</v>
      </c>
      <c r="C2669" t="s">
        <v>643</v>
      </c>
      <c r="D2669">
        <v>74.900000000000006</v>
      </c>
      <c r="E2669">
        <v>13</v>
      </c>
      <c r="F2669">
        <v>3</v>
      </c>
      <c r="G2669">
        <v>1.29</v>
      </c>
      <c r="H2669">
        <v>594.64531020000004</v>
      </c>
      <c r="I2669">
        <v>98</v>
      </c>
      <c r="J2669">
        <v>16</v>
      </c>
      <c r="K2669">
        <v>59.3</v>
      </c>
      <c r="L2669">
        <v>3</v>
      </c>
      <c r="M2669">
        <v>98</v>
      </c>
      <c r="N2669">
        <v>7.26</v>
      </c>
      <c r="O2669">
        <v>98</v>
      </c>
      <c r="P2669">
        <v>0.1</v>
      </c>
      <c r="Q2669">
        <v>4199.47253</v>
      </c>
      <c r="R2669">
        <v>1114558</v>
      </c>
      <c r="S2669">
        <v>6.4</v>
      </c>
      <c r="T2669">
        <v>6.3</v>
      </c>
      <c r="U2669">
        <v>0.72</v>
      </c>
      <c r="V2669">
        <v>14.7</v>
      </c>
      <c r="W2669" t="e">
        <f ca="1">Data_Completeness(LifeExpectancyData[[#This Row],[Life expectancy]:[Schooling]])</f>
        <v>#NAME?</v>
      </c>
    </row>
    <row r="2670" spans="1:23" x14ac:dyDescent="0.25">
      <c r="A2670" t="s">
        <v>819</v>
      </c>
      <c r="B2670">
        <v>2012</v>
      </c>
      <c r="C2670" t="s">
        <v>643</v>
      </c>
      <c r="D2670">
        <v>74.900000000000006</v>
      </c>
      <c r="E2670">
        <v>13</v>
      </c>
      <c r="F2670">
        <v>3</v>
      </c>
      <c r="G2670">
        <v>1.3</v>
      </c>
      <c r="H2670">
        <v>585.87767610000003</v>
      </c>
      <c r="I2670">
        <v>97</v>
      </c>
      <c r="J2670">
        <v>48</v>
      </c>
      <c r="K2670">
        <v>58.3</v>
      </c>
      <c r="L2670">
        <v>3</v>
      </c>
      <c r="M2670">
        <v>97</v>
      </c>
      <c r="N2670">
        <v>7.18</v>
      </c>
      <c r="O2670">
        <v>97</v>
      </c>
      <c r="P2670">
        <v>0.1</v>
      </c>
      <c r="Q2670">
        <v>4137.5542100000002</v>
      </c>
      <c r="R2670">
        <v>1886668</v>
      </c>
      <c r="S2670">
        <v>6.4</v>
      </c>
      <c r="T2670">
        <v>6.3</v>
      </c>
      <c r="U2670">
        <v>0.71699999999999997</v>
      </c>
      <c r="V2670">
        <v>14.6</v>
      </c>
      <c r="W2670" t="e">
        <f ca="1">Data_Completeness(LifeExpectancyData[[#This Row],[Life expectancy]:[Schooling]])</f>
        <v>#NAME?</v>
      </c>
    </row>
    <row r="2671" spans="1:23" x14ac:dyDescent="0.25">
      <c r="A2671" t="s">
        <v>819</v>
      </c>
      <c r="B2671">
        <v>2011</v>
      </c>
      <c r="C2671" t="s">
        <v>643</v>
      </c>
      <c r="D2671">
        <v>74.8</v>
      </c>
      <c r="E2671">
        <v>13</v>
      </c>
      <c r="F2671">
        <v>3</v>
      </c>
      <c r="G2671">
        <v>1.29</v>
      </c>
      <c r="H2671">
        <v>623.21203249999996</v>
      </c>
      <c r="I2671">
        <v>98</v>
      </c>
      <c r="J2671">
        <v>11</v>
      </c>
      <c r="K2671">
        <v>57.4</v>
      </c>
      <c r="L2671">
        <v>3</v>
      </c>
      <c r="M2671">
        <v>98</v>
      </c>
      <c r="N2671">
        <v>7.15</v>
      </c>
      <c r="O2671">
        <v>98</v>
      </c>
      <c r="P2671">
        <v>0.1</v>
      </c>
      <c r="Q2671">
        <v>4256.9127900000003</v>
      </c>
      <c r="R2671">
        <v>1761467</v>
      </c>
      <c r="S2671">
        <v>6.4</v>
      </c>
      <c r="T2671">
        <v>6.3</v>
      </c>
      <c r="U2671">
        <v>0.71399999999999997</v>
      </c>
      <c r="V2671">
        <v>14.5</v>
      </c>
      <c r="W2671" t="e">
        <f ca="1">Data_Completeness(LifeExpectancyData[[#This Row],[Life expectancy]:[Schooling]])</f>
        <v>#NAME?</v>
      </c>
    </row>
    <row r="2672" spans="1:23" x14ac:dyDescent="0.25">
      <c r="A2672" t="s">
        <v>819</v>
      </c>
      <c r="B2672">
        <v>2010</v>
      </c>
      <c r="C2672" t="s">
        <v>643</v>
      </c>
      <c r="D2672">
        <v>74.8</v>
      </c>
      <c r="E2672">
        <v>12</v>
      </c>
      <c r="F2672">
        <v>3</v>
      </c>
      <c r="G2672">
        <v>1.28</v>
      </c>
      <c r="H2672">
        <v>64.85616718</v>
      </c>
      <c r="I2672">
        <v>98</v>
      </c>
      <c r="J2672">
        <v>1</v>
      </c>
      <c r="K2672">
        <v>56.5</v>
      </c>
      <c r="L2672">
        <v>3</v>
      </c>
      <c r="M2672">
        <v>98</v>
      </c>
      <c r="N2672">
        <v>6.54</v>
      </c>
      <c r="O2672">
        <v>98</v>
      </c>
      <c r="P2672">
        <v>0.1</v>
      </c>
      <c r="Q2672">
        <v>414.15177</v>
      </c>
      <c r="R2672">
        <v>1639931</v>
      </c>
      <c r="S2672">
        <v>6.3</v>
      </c>
      <c r="T2672">
        <v>6.3</v>
      </c>
      <c r="U2672">
        <v>0.71</v>
      </c>
      <c r="V2672">
        <v>14.4</v>
      </c>
      <c r="W2672" t="e">
        <f ca="1">Data_Completeness(LifeExpectancyData[[#This Row],[Life expectancy]:[Schooling]])</f>
        <v>#NAME?</v>
      </c>
    </row>
    <row r="2673" spans="1:23" x14ac:dyDescent="0.25">
      <c r="A2673" t="s">
        <v>819</v>
      </c>
      <c r="B2673">
        <v>2009</v>
      </c>
      <c r="C2673" t="s">
        <v>643</v>
      </c>
      <c r="D2673">
        <v>74.7</v>
      </c>
      <c r="E2673">
        <v>12</v>
      </c>
      <c r="F2673">
        <v>3</v>
      </c>
      <c r="G2673">
        <v>1.4</v>
      </c>
      <c r="H2673">
        <v>585.63078610000002</v>
      </c>
      <c r="I2673">
        <v>99</v>
      </c>
      <c r="J2673">
        <v>1</v>
      </c>
      <c r="K2673">
        <v>55.6</v>
      </c>
      <c r="L2673">
        <v>3</v>
      </c>
      <c r="M2673">
        <v>99</v>
      </c>
      <c r="N2673">
        <v>6.18</v>
      </c>
      <c r="O2673">
        <v>99</v>
      </c>
      <c r="P2673">
        <v>0.1</v>
      </c>
      <c r="Q2673">
        <v>4129.9773349999996</v>
      </c>
      <c r="R2673">
        <v>1521834</v>
      </c>
      <c r="S2673">
        <v>6.3</v>
      </c>
      <c r="T2673">
        <v>6.3</v>
      </c>
      <c r="U2673">
        <v>0.70599999999999996</v>
      </c>
      <c r="V2673">
        <v>14.4</v>
      </c>
      <c r="W2673" t="e">
        <f ca="1">Data_Completeness(LifeExpectancyData[[#This Row],[Life expectancy]:[Schooling]])</f>
        <v>#NAME?</v>
      </c>
    </row>
    <row r="2674" spans="1:23" x14ac:dyDescent="0.25">
      <c r="A2674" t="s">
        <v>819</v>
      </c>
      <c r="B2674">
        <v>2008</v>
      </c>
      <c r="C2674" t="s">
        <v>643</v>
      </c>
      <c r="D2674">
        <v>74.7</v>
      </c>
      <c r="E2674">
        <v>12</v>
      </c>
      <c r="F2674">
        <v>3</v>
      </c>
      <c r="G2674">
        <v>1.37</v>
      </c>
      <c r="H2674">
        <v>53.084516540000003</v>
      </c>
      <c r="I2674">
        <v>99</v>
      </c>
      <c r="J2674">
        <v>2</v>
      </c>
      <c r="K2674">
        <v>54.7</v>
      </c>
      <c r="L2674">
        <v>3</v>
      </c>
      <c r="M2674">
        <v>99</v>
      </c>
      <c r="N2674">
        <v>5.63</v>
      </c>
      <c r="O2674">
        <v>99</v>
      </c>
      <c r="P2674">
        <v>0.1</v>
      </c>
      <c r="Q2674">
        <v>431.93259999999998</v>
      </c>
      <c r="R2674">
        <v>147336</v>
      </c>
      <c r="S2674">
        <v>6.3</v>
      </c>
      <c r="T2674">
        <v>6.3</v>
      </c>
      <c r="U2674">
        <v>0.70099999999999996</v>
      </c>
      <c r="V2674">
        <v>14.3</v>
      </c>
      <c r="W2674" t="e">
        <f ca="1">Data_Completeness(LifeExpectancyData[[#This Row],[Life expectancy]:[Schooling]])</f>
        <v>#NAME?</v>
      </c>
    </row>
    <row r="2675" spans="1:23" x14ac:dyDescent="0.25">
      <c r="A2675" t="s">
        <v>819</v>
      </c>
      <c r="B2675">
        <v>2007</v>
      </c>
      <c r="C2675" t="s">
        <v>643</v>
      </c>
      <c r="D2675">
        <v>74.599999999999994</v>
      </c>
      <c r="E2675">
        <v>12</v>
      </c>
      <c r="F2675">
        <v>3</v>
      </c>
      <c r="G2675">
        <v>1.24</v>
      </c>
      <c r="H2675">
        <v>469.62829249999999</v>
      </c>
      <c r="I2675">
        <v>98</v>
      </c>
      <c r="J2675">
        <v>4</v>
      </c>
      <c r="K2675">
        <v>53.9</v>
      </c>
      <c r="L2675">
        <v>4</v>
      </c>
      <c r="M2675">
        <v>98</v>
      </c>
      <c r="N2675">
        <v>5.64</v>
      </c>
      <c r="O2675">
        <v>98</v>
      </c>
      <c r="P2675">
        <v>0.1</v>
      </c>
      <c r="Q2675">
        <v>3778.1841709999999</v>
      </c>
      <c r="R2675">
        <v>129887</v>
      </c>
      <c r="S2675">
        <v>6.3</v>
      </c>
      <c r="T2675">
        <v>6.3</v>
      </c>
      <c r="U2675">
        <v>0.69499999999999995</v>
      </c>
      <c r="V2675">
        <v>14.3</v>
      </c>
      <c r="W2675" t="e">
        <f ca="1">Data_Completeness(LifeExpectancyData[[#This Row],[Life expectancy]:[Schooling]])</f>
        <v>#NAME?</v>
      </c>
    </row>
    <row r="2676" spans="1:23" x14ac:dyDescent="0.25">
      <c r="A2676" t="s">
        <v>819</v>
      </c>
      <c r="B2676">
        <v>2006</v>
      </c>
      <c r="C2676" t="s">
        <v>643</v>
      </c>
      <c r="D2676">
        <v>74.400000000000006</v>
      </c>
      <c r="E2676">
        <v>12</v>
      </c>
      <c r="F2676">
        <v>3</v>
      </c>
      <c r="G2676">
        <v>1.46</v>
      </c>
      <c r="H2676">
        <v>420.11535379999998</v>
      </c>
      <c r="I2676">
        <v>99</v>
      </c>
      <c r="J2676">
        <v>3</v>
      </c>
      <c r="K2676">
        <v>53.1</v>
      </c>
      <c r="L2676">
        <v>4</v>
      </c>
      <c r="M2676">
        <v>99</v>
      </c>
      <c r="N2676">
        <v>5.64</v>
      </c>
      <c r="O2676">
        <v>99</v>
      </c>
      <c r="P2676">
        <v>0.1</v>
      </c>
      <c r="Q2676">
        <v>3371.7123099999999</v>
      </c>
      <c r="R2676">
        <v>1196136</v>
      </c>
      <c r="S2676">
        <v>6.3</v>
      </c>
      <c r="T2676">
        <v>6.3</v>
      </c>
      <c r="U2676">
        <v>0.68899999999999995</v>
      </c>
      <c r="V2676">
        <v>14.2</v>
      </c>
      <c r="W2676" t="e">
        <f ca="1">Data_Completeness(LifeExpectancyData[[#This Row],[Life expectancy]:[Schooling]])</f>
        <v>#NAME?</v>
      </c>
    </row>
    <row r="2677" spans="1:23" x14ac:dyDescent="0.25">
      <c r="A2677" t="s">
        <v>819</v>
      </c>
      <c r="B2677">
        <v>2005</v>
      </c>
      <c r="C2677" t="s">
        <v>643</v>
      </c>
      <c r="D2677">
        <v>74.2</v>
      </c>
      <c r="E2677">
        <v>14</v>
      </c>
      <c r="F2677">
        <v>3</v>
      </c>
      <c r="G2677">
        <v>1.37</v>
      </c>
      <c r="H2677">
        <v>379.51399450000002</v>
      </c>
      <c r="I2677">
        <v>97</v>
      </c>
      <c r="J2677">
        <v>15</v>
      </c>
      <c r="K2677">
        <v>52.2</v>
      </c>
      <c r="L2677">
        <v>4</v>
      </c>
      <c r="M2677">
        <v>98</v>
      </c>
      <c r="N2677">
        <v>5.57</v>
      </c>
      <c r="O2677">
        <v>98</v>
      </c>
      <c r="P2677">
        <v>0.1</v>
      </c>
      <c r="Q2677">
        <v>3194.5622429999999</v>
      </c>
      <c r="R2677">
        <v>112482</v>
      </c>
      <c r="S2677">
        <v>6.4</v>
      </c>
      <c r="T2677">
        <v>6.3</v>
      </c>
      <c r="U2677">
        <v>0.68300000000000005</v>
      </c>
      <c r="V2677">
        <v>13.9</v>
      </c>
      <c r="W2677" t="e">
        <f ca="1">Data_Completeness(LifeExpectancyData[[#This Row],[Life expectancy]:[Schooling]])</f>
        <v>#NAME?</v>
      </c>
    </row>
    <row r="2678" spans="1:23" x14ac:dyDescent="0.25">
      <c r="A2678" t="s">
        <v>819</v>
      </c>
      <c r="B2678">
        <v>2004</v>
      </c>
      <c r="C2678" t="s">
        <v>643</v>
      </c>
      <c r="D2678">
        <v>74</v>
      </c>
      <c r="E2678">
        <v>15</v>
      </c>
      <c r="F2678">
        <v>3</v>
      </c>
      <c r="G2678">
        <v>1.36</v>
      </c>
      <c r="H2678">
        <v>379.76590540000001</v>
      </c>
      <c r="I2678">
        <v>96</v>
      </c>
      <c r="J2678">
        <v>1</v>
      </c>
      <c r="K2678">
        <v>51.4</v>
      </c>
      <c r="L2678">
        <v>4</v>
      </c>
      <c r="M2678">
        <v>97</v>
      </c>
      <c r="N2678">
        <v>5.63</v>
      </c>
      <c r="O2678">
        <v>97</v>
      </c>
      <c r="P2678">
        <v>0.1</v>
      </c>
      <c r="Q2678">
        <v>3112.83529</v>
      </c>
      <c r="R2678">
        <v>11761</v>
      </c>
      <c r="S2678">
        <v>6.4</v>
      </c>
      <c r="T2678">
        <v>6.3</v>
      </c>
      <c r="U2678">
        <v>0.67300000000000004</v>
      </c>
      <c r="V2678">
        <v>13.6</v>
      </c>
      <c r="W2678" t="e">
        <f ca="1">Data_Completeness(LifeExpectancyData[[#This Row],[Life expectancy]:[Schooling]])</f>
        <v>#NAME?</v>
      </c>
    </row>
    <row r="2679" spans="1:23" x14ac:dyDescent="0.25">
      <c r="A2679" t="s">
        <v>819</v>
      </c>
      <c r="B2679">
        <v>2003</v>
      </c>
      <c r="C2679" t="s">
        <v>643</v>
      </c>
      <c r="D2679">
        <v>73.7</v>
      </c>
      <c r="E2679">
        <v>17</v>
      </c>
      <c r="F2679">
        <v>4</v>
      </c>
      <c r="G2679">
        <v>1.34</v>
      </c>
      <c r="H2679">
        <v>321.76941749999997</v>
      </c>
      <c r="I2679">
        <v>92</v>
      </c>
      <c r="J2679">
        <v>22</v>
      </c>
      <c r="K2679">
        <v>5.6</v>
      </c>
      <c r="L2679">
        <v>4</v>
      </c>
      <c r="M2679">
        <v>95</v>
      </c>
      <c r="N2679">
        <v>5.36</v>
      </c>
      <c r="O2679">
        <v>95</v>
      </c>
      <c r="P2679">
        <v>0.1</v>
      </c>
      <c r="Q2679">
        <v>2761.9692490000002</v>
      </c>
      <c r="R2679">
        <v>9939678</v>
      </c>
      <c r="S2679">
        <v>6.4</v>
      </c>
      <c r="T2679">
        <v>6.3</v>
      </c>
      <c r="U2679">
        <v>0.66700000000000004</v>
      </c>
      <c r="V2679">
        <v>13.5</v>
      </c>
      <c r="W2679" t="e">
        <f ca="1">Data_Completeness(LifeExpectancyData[[#This Row],[Life expectancy]:[Schooling]])</f>
        <v>#NAME?</v>
      </c>
    </row>
    <row r="2680" spans="1:23" x14ac:dyDescent="0.25">
      <c r="A2680" t="s">
        <v>819</v>
      </c>
      <c r="B2680">
        <v>2002</v>
      </c>
      <c r="C2680" t="s">
        <v>643</v>
      </c>
      <c r="D2680">
        <v>73.5</v>
      </c>
      <c r="E2680">
        <v>19</v>
      </c>
      <c r="F2680">
        <v>4</v>
      </c>
      <c r="G2680">
        <v>1.17</v>
      </c>
      <c r="H2680">
        <v>262.81849440000002</v>
      </c>
      <c r="I2680">
        <v>93</v>
      </c>
      <c r="J2680">
        <v>98</v>
      </c>
      <c r="K2680">
        <v>49.7</v>
      </c>
      <c r="L2680">
        <v>5</v>
      </c>
      <c r="M2680">
        <v>96</v>
      </c>
      <c r="N2680">
        <v>5.32</v>
      </c>
      <c r="O2680">
        <v>96</v>
      </c>
      <c r="P2680">
        <v>0.1</v>
      </c>
      <c r="Q2680">
        <v>2346.5936999999999</v>
      </c>
      <c r="R2680">
        <v>9864326</v>
      </c>
      <c r="S2680">
        <v>6.5</v>
      </c>
      <c r="T2680">
        <v>6.4</v>
      </c>
      <c r="U2680">
        <v>0.66200000000000003</v>
      </c>
      <c r="V2680">
        <v>13.3</v>
      </c>
      <c r="W2680" t="e">
        <f ca="1">Data_Completeness(LifeExpectancyData[[#This Row],[Life expectancy]:[Schooling]])</f>
        <v>#NAME?</v>
      </c>
    </row>
    <row r="2681" spans="1:23" x14ac:dyDescent="0.25">
      <c r="A2681" t="s">
        <v>819</v>
      </c>
      <c r="B2681">
        <v>2001</v>
      </c>
      <c r="C2681" t="s">
        <v>643</v>
      </c>
      <c r="D2681">
        <v>73.2</v>
      </c>
      <c r="E2681">
        <v>11</v>
      </c>
      <c r="F2681">
        <v>4</v>
      </c>
      <c r="G2681">
        <v>1.19</v>
      </c>
      <c r="H2681">
        <v>257.28786969999999</v>
      </c>
      <c r="I2681">
        <v>94</v>
      </c>
      <c r="J2681">
        <v>231</v>
      </c>
      <c r="K2681">
        <v>48.9</v>
      </c>
      <c r="L2681">
        <v>5</v>
      </c>
      <c r="M2681">
        <v>98</v>
      </c>
      <c r="N2681">
        <v>5.29</v>
      </c>
      <c r="O2681">
        <v>98</v>
      </c>
      <c r="P2681">
        <v>0.1</v>
      </c>
      <c r="Q2681">
        <v>2254.9331259999999</v>
      </c>
      <c r="R2681">
        <v>978571</v>
      </c>
      <c r="S2681">
        <v>6.5</v>
      </c>
      <c r="T2681">
        <v>6.4</v>
      </c>
      <c r="U2681">
        <v>0.65400000000000003</v>
      </c>
      <c r="V2681">
        <v>13.1</v>
      </c>
      <c r="W2681" t="e">
        <f ca="1">Data_Completeness(LifeExpectancyData[[#This Row],[Life expectancy]:[Schooling]])</f>
        <v>#NAME?</v>
      </c>
    </row>
    <row r="2682" spans="1:23" x14ac:dyDescent="0.25">
      <c r="A2682" t="s">
        <v>819</v>
      </c>
      <c r="B2682">
        <v>2000</v>
      </c>
      <c r="C2682" t="s">
        <v>643</v>
      </c>
      <c r="D2682">
        <v>72.900000000000006</v>
      </c>
      <c r="E2682">
        <v>112</v>
      </c>
      <c r="F2682">
        <v>4</v>
      </c>
      <c r="G2682">
        <v>1.21</v>
      </c>
      <c r="H2682">
        <v>264.78421959999997</v>
      </c>
      <c r="I2682">
        <v>94</v>
      </c>
      <c r="J2682">
        <v>47</v>
      </c>
      <c r="K2682">
        <v>48.1</v>
      </c>
      <c r="L2682">
        <v>5</v>
      </c>
      <c r="M2682">
        <v>97</v>
      </c>
      <c r="N2682">
        <v>5.4</v>
      </c>
      <c r="O2682">
        <v>97</v>
      </c>
      <c r="P2682">
        <v>0.1</v>
      </c>
      <c r="Q2682">
        <v>2213.9148799999998</v>
      </c>
      <c r="R2682">
        <v>9699197</v>
      </c>
      <c r="S2682">
        <v>6.6</v>
      </c>
      <c r="T2682">
        <v>6.5</v>
      </c>
      <c r="U2682">
        <v>0.64600000000000002</v>
      </c>
      <c r="V2682">
        <v>12.8</v>
      </c>
      <c r="W2682" t="e">
        <f ca="1">Data_Completeness(LifeExpectancyData[[#This Row],[Life expectancy]:[Schooling]])</f>
        <v>#NAME?</v>
      </c>
    </row>
    <row r="2683" spans="1:23" x14ac:dyDescent="0.25">
      <c r="A2683" t="s">
        <v>820</v>
      </c>
      <c r="B2683">
        <v>2015</v>
      </c>
      <c r="C2683" t="s">
        <v>643</v>
      </c>
      <c r="D2683">
        <v>75.8</v>
      </c>
      <c r="E2683">
        <v>16</v>
      </c>
      <c r="F2683">
        <v>15</v>
      </c>
      <c r="H2683">
        <v>0</v>
      </c>
      <c r="I2683">
        <v>97</v>
      </c>
      <c r="J2683">
        <v>342</v>
      </c>
      <c r="K2683">
        <v>66.099999999999994</v>
      </c>
      <c r="L2683">
        <v>18</v>
      </c>
      <c r="M2683">
        <v>97</v>
      </c>
      <c r="O2683">
        <v>97</v>
      </c>
      <c r="P2683">
        <v>0.1</v>
      </c>
      <c r="Q2683">
        <v>1979.5256899999999</v>
      </c>
      <c r="R2683">
        <v>78271472</v>
      </c>
      <c r="S2683">
        <v>4.9000000000000004</v>
      </c>
      <c r="T2683">
        <v>4.8</v>
      </c>
      <c r="U2683">
        <v>0.76400000000000001</v>
      </c>
      <c r="V2683">
        <v>14.5</v>
      </c>
      <c r="W2683" t="e">
        <f ca="1">Data_Completeness(LifeExpectancyData[[#This Row],[Life expectancy]:[Schooling]])</f>
        <v>#NAME?</v>
      </c>
    </row>
    <row r="2684" spans="1:23" x14ac:dyDescent="0.25">
      <c r="A2684" t="s">
        <v>820</v>
      </c>
      <c r="B2684">
        <v>2014</v>
      </c>
      <c r="C2684" t="s">
        <v>643</v>
      </c>
      <c r="D2684">
        <v>75.5</v>
      </c>
      <c r="E2684">
        <v>17</v>
      </c>
      <c r="F2684">
        <v>16</v>
      </c>
      <c r="G2684">
        <v>1.45</v>
      </c>
      <c r="H2684">
        <v>181.90837830000001</v>
      </c>
      <c r="I2684">
        <v>96</v>
      </c>
      <c r="J2684">
        <v>565</v>
      </c>
      <c r="K2684">
        <v>65.3</v>
      </c>
      <c r="L2684">
        <v>19</v>
      </c>
      <c r="M2684">
        <v>96</v>
      </c>
      <c r="N2684">
        <v>5.41</v>
      </c>
      <c r="O2684">
        <v>96</v>
      </c>
      <c r="P2684">
        <v>0.1</v>
      </c>
      <c r="Q2684">
        <v>12127.22522</v>
      </c>
      <c r="R2684">
        <v>773628</v>
      </c>
      <c r="S2684">
        <v>4.9000000000000004</v>
      </c>
      <c r="T2684">
        <v>4.7</v>
      </c>
      <c r="U2684">
        <v>0.75900000000000001</v>
      </c>
      <c r="V2684">
        <v>14.5</v>
      </c>
      <c r="W2684" t="e">
        <f ca="1">Data_Completeness(LifeExpectancyData[[#This Row],[Life expectancy]:[Schooling]])</f>
        <v>#NAME?</v>
      </c>
    </row>
    <row r="2685" spans="1:23" x14ac:dyDescent="0.25">
      <c r="A2685" t="s">
        <v>820</v>
      </c>
      <c r="B2685">
        <v>2013</v>
      </c>
      <c r="C2685" t="s">
        <v>643</v>
      </c>
      <c r="D2685">
        <v>75.2</v>
      </c>
      <c r="E2685">
        <v>19</v>
      </c>
      <c r="F2685">
        <v>17</v>
      </c>
      <c r="G2685">
        <v>1.41</v>
      </c>
      <c r="H2685">
        <v>188.14403479999999</v>
      </c>
      <c r="I2685">
        <v>97</v>
      </c>
      <c r="J2685">
        <v>7405</v>
      </c>
      <c r="K2685">
        <v>64.5</v>
      </c>
      <c r="L2685">
        <v>20</v>
      </c>
      <c r="M2685">
        <v>98</v>
      </c>
      <c r="N2685">
        <v>5.38</v>
      </c>
      <c r="O2685">
        <v>98</v>
      </c>
      <c r="P2685">
        <v>0.1</v>
      </c>
      <c r="Q2685">
        <v>12542.935649999999</v>
      </c>
      <c r="R2685">
        <v>75787333</v>
      </c>
      <c r="S2685">
        <v>4.9000000000000004</v>
      </c>
      <c r="T2685">
        <v>4.7</v>
      </c>
      <c r="U2685">
        <v>0.754</v>
      </c>
      <c r="V2685">
        <v>14.4</v>
      </c>
      <c r="W2685" t="e">
        <f ca="1">Data_Completeness(LifeExpectancyData[[#This Row],[Life expectancy]:[Schooling]])</f>
        <v>#NAME?</v>
      </c>
    </row>
    <row r="2686" spans="1:23" x14ac:dyDescent="0.25">
      <c r="A2686" t="s">
        <v>820</v>
      </c>
      <c r="B2686">
        <v>2012</v>
      </c>
      <c r="C2686" t="s">
        <v>643</v>
      </c>
      <c r="D2686">
        <v>74.8</v>
      </c>
      <c r="E2686">
        <v>112</v>
      </c>
      <c r="F2686">
        <v>19</v>
      </c>
      <c r="G2686">
        <v>1.54</v>
      </c>
      <c r="H2686">
        <v>20.751202110000001</v>
      </c>
      <c r="I2686">
        <v>97</v>
      </c>
      <c r="J2686">
        <v>349</v>
      </c>
      <c r="K2686">
        <v>63.7</v>
      </c>
      <c r="L2686">
        <v>22</v>
      </c>
      <c r="M2686">
        <v>97</v>
      </c>
      <c r="N2686">
        <v>5.24</v>
      </c>
      <c r="O2686">
        <v>97</v>
      </c>
      <c r="P2686">
        <v>0.1</v>
      </c>
      <c r="Q2686">
        <v>1172.3842999999999</v>
      </c>
      <c r="R2686">
        <v>74569867</v>
      </c>
      <c r="S2686">
        <v>4.9000000000000004</v>
      </c>
      <c r="T2686">
        <v>4.7</v>
      </c>
      <c r="U2686">
        <v>0.75</v>
      </c>
      <c r="V2686">
        <v>14.3</v>
      </c>
      <c r="W2686" t="e">
        <f ca="1">Data_Completeness(LifeExpectancyData[[#This Row],[Life expectancy]:[Schooling]])</f>
        <v>#NAME?</v>
      </c>
    </row>
    <row r="2687" spans="1:23" x14ac:dyDescent="0.25">
      <c r="A2687" t="s">
        <v>820</v>
      </c>
      <c r="B2687">
        <v>2011</v>
      </c>
      <c r="C2687" t="s">
        <v>643</v>
      </c>
      <c r="D2687">
        <v>74.5</v>
      </c>
      <c r="E2687">
        <v>114</v>
      </c>
      <c r="F2687">
        <v>20</v>
      </c>
      <c r="G2687">
        <v>1.53</v>
      </c>
      <c r="H2687">
        <v>1275.877569</v>
      </c>
      <c r="I2687">
        <v>96</v>
      </c>
      <c r="J2687">
        <v>111</v>
      </c>
      <c r="K2687">
        <v>62.8</v>
      </c>
      <c r="L2687">
        <v>23</v>
      </c>
      <c r="M2687">
        <v>97</v>
      </c>
      <c r="N2687">
        <v>5.29</v>
      </c>
      <c r="O2687">
        <v>97</v>
      </c>
      <c r="P2687">
        <v>0.1</v>
      </c>
      <c r="Q2687">
        <v>11341.133949999999</v>
      </c>
      <c r="R2687">
        <v>7349455</v>
      </c>
      <c r="S2687">
        <v>4.9000000000000004</v>
      </c>
      <c r="T2687">
        <v>4.7</v>
      </c>
      <c r="U2687">
        <v>0.73699999999999999</v>
      </c>
      <c r="V2687">
        <v>13.8</v>
      </c>
      <c r="W2687" t="e">
        <f ca="1">Data_Completeness(LifeExpectancyData[[#This Row],[Life expectancy]:[Schooling]])</f>
        <v>#NAME?</v>
      </c>
    </row>
    <row r="2688" spans="1:23" x14ac:dyDescent="0.25">
      <c r="A2688" t="s">
        <v>820</v>
      </c>
      <c r="B2688">
        <v>2010</v>
      </c>
      <c r="C2688" t="s">
        <v>643</v>
      </c>
      <c r="D2688">
        <v>74.2</v>
      </c>
      <c r="E2688">
        <v>116</v>
      </c>
      <c r="F2688">
        <v>21</v>
      </c>
      <c r="G2688">
        <v>1.49</v>
      </c>
      <c r="H2688">
        <v>32.782358279999997</v>
      </c>
      <c r="I2688">
        <v>96</v>
      </c>
      <c r="J2688">
        <v>7</v>
      </c>
      <c r="K2688">
        <v>61.9</v>
      </c>
      <c r="L2688">
        <v>25</v>
      </c>
      <c r="M2688">
        <v>97</v>
      </c>
      <c r="N2688">
        <v>5.61</v>
      </c>
      <c r="O2688">
        <v>97</v>
      </c>
      <c r="P2688">
        <v>0.1</v>
      </c>
      <c r="Q2688">
        <v>1672.5693000000001</v>
      </c>
      <c r="R2688">
        <v>72326914</v>
      </c>
      <c r="S2688">
        <v>4.9000000000000004</v>
      </c>
      <c r="T2688">
        <v>4.7</v>
      </c>
      <c r="U2688">
        <v>0.71499999999999997</v>
      </c>
      <c r="V2688">
        <v>13</v>
      </c>
      <c r="W2688" t="e">
        <f ca="1">Data_Completeness(LifeExpectancyData[[#This Row],[Life expectancy]:[Schooling]])</f>
        <v>#NAME?</v>
      </c>
    </row>
    <row r="2689" spans="1:23" x14ac:dyDescent="0.25">
      <c r="A2689" t="s">
        <v>820</v>
      </c>
      <c r="B2689">
        <v>2009</v>
      </c>
      <c r="C2689" t="s">
        <v>643</v>
      </c>
      <c r="D2689">
        <v>73.900000000000006</v>
      </c>
      <c r="E2689">
        <v>118</v>
      </c>
      <c r="F2689">
        <v>23</v>
      </c>
      <c r="G2689">
        <v>1.4</v>
      </c>
      <c r="H2689">
        <v>106.9482898</v>
      </c>
      <c r="I2689">
        <v>94</v>
      </c>
      <c r="J2689">
        <v>4</v>
      </c>
      <c r="K2689">
        <v>61.1</v>
      </c>
      <c r="L2689">
        <v>27</v>
      </c>
      <c r="M2689">
        <v>96</v>
      </c>
      <c r="N2689">
        <v>6.8</v>
      </c>
      <c r="O2689">
        <v>96</v>
      </c>
      <c r="P2689">
        <v>0.1</v>
      </c>
      <c r="Q2689">
        <v>936.499911</v>
      </c>
      <c r="R2689">
        <v>71339185</v>
      </c>
      <c r="S2689">
        <v>4.9000000000000004</v>
      </c>
      <c r="T2689">
        <v>4.8</v>
      </c>
      <c r="U2689">
        <v>0.70899999999999996</v>
      </c>
      <c r="V2689">
        <v>12.5</v>
      </c>
      <c r="W2689" t="e">
        <f ca="1">Data_Completeness(LifeExpectancyData[[#This Row],[Life expectancy]:[Schooling]])</f>
        <v>#NAME?</v>
      </c>
    </row>
    <row r="2690" spans="1:23" x14ac:dyDescent="0.25">
      <c r="A2690" t="s">
        <v>820</v>
      </c>
      <c r="B2690">
        <v>2008</v>
      </c>
      <c r="C2690" t="s">
        <v>643</v>
      </c>
      <c r="D2690">
        <v>73.5</v>
      </c>
      <c r="E2690">
        <v>121</v>
      </c>
      <c r="F2690">
        <v>25</v>
      </c>
      <c r="G2690">
        <v>1.39</v>
      </c>
      <c r="H2690">
        <v>22.67271848</v>
      </c>
      <c r="I2690">
        <v>92</v>
      </c>
      <c r="J2690">
        <v>0</v>
      </c>
      <c r="K2690">
        <v>6.2</v>
      </c>
      <c r="L2690">
        <v>29</v>
      </c>
      <c r="M2690">
        <v>96</v>
      </c>
      <c r="N2690">
        <v>6.7</v>
      </c>
      <c r="O2690">
        <v>96</v>
      </c>
      <c r="P2690">
        <v>0.1</v>
      </c>
      <c r="Q2690">
        <v>185.68975</v>
      </c>
      <c r="R2690">
        <v>74432</v>
      </c>
      <c r="S2690">
        <v>5</v>
      </c>
      <c r="T2690">
        <v>4.8</v>
      </c>
      <c r="U2690">
        <v>0.70499999999999996</v>
      </c>
      <c r="V2690">
        <v>12.5</v>
      </c>
      <c r="W2690" t="e">
        <f ca="1">Data_Completeness(LifeExpectancyData[[#This Row],[Life expectancy]:[Schooling]])</f>
        <v>#NAME?</v>
      </c>
    </row>
    <row r="2691" spans="1:23" x14ac:dyDescent="0.25">
      <c r="A2691" t="s">
        <v>820</v>
      </c>
      <c r="B2691">
        <v>2007</v>
      </c>
      <c r="C2691" t="s">
        <v>643</v>
      </c>
      <c r="D2691">
        <v>73.2</v>
      </c>
      <c r="E2691">
        <v>124</v>
      </c>
      <c r="F2691">
        <v>26</v>
      </c>
      <c r="G2691">
        <v>1.26</v>
      </c>
      <c r="H2691">
        <v>115.5801103</v>
      </c>
      <c r="I2691">
        <v>96</v>
      </c>
      <c r="J2691">
        <v>3</v>
      </c>
      <c r="K2691">
        <v>59.3</v>
      </c>
      <c r="L2691">
        <v>31</v>
      </c>
      <c r="M2691">
        <v>96</v>
      </c>
      <c r="N2691">
        <v>6.4</v>
      </c>
      <c r="O2691">
        <v>96</v>
      </c>
      <c r="P2691">
        <v>0.1</v>
      </c>
      <c r="Q2691">
        <v>979.49246000000005</v>
      </c>
      <c r="R2691">
        <v>69597281</v>
      </c>
      <c r="S2691">
        <v>5</v>
      </c>
      <c r="T2691">
        <v>4.8</v>
      </c>
      <c r="U2691">
        <v>0.69699999999999995</v>
      </c>
      <c r="V2691">
        <v>12.3</v>
      </c>
      <c r="W2691" t="e">
        <f ca="1">Data_Completeness(LifeExpectancyData[[#This Row],[Life expectancy]:[Schooling]])</f>
        <v>#NAME?</v>
      </c>
    </row>
    <row r="2692" spans="1:23" x14ac:dyDescent="0.25">
      <c r="A2692" t="s">
        <v>820</v>
      </c>
      <c r="B2692">
        <v>2006</v>
      </c>
      <c r="C2692" t="s">
        <v>643</v>
      </c>
      <c r="D2692">
        <v>72.8</v>
      </c>
      <c r="E2692">
        <v>126</v>
      </c>
      <c r="F2692">
        <v>28</v>
      </c>
      <c r="G2692">
        <v>1.29</v>
      </c>
      <c r="H2692">
        <v>103.523776</v>
      </c>
      <c r="I2692">
        <v>82</v>
      </c>
      <c r="J2692">
        <v>34</v>
      </c>
      <c r="K2692">
        <v>58.5</v>
      </c>
      <c r="L2692">
        <v>34</v>
      </c>
      <c r="M2692">
        <v>9</v>
      </c>
      <c r="N2692">
        <v>5.81</v>
      </c>
      <c r="O2692">
        <v>9</v>
      </c>
      <c r="P2692">
        <v>0.1</v>
      </c>
      <c r="Q2692">
        <v>834.86916099999996</v>
      </c>
      <c r="R2692">
        <v>6876345</v>
      </c>
      <c r="S2692">
        <v>5</v>
      </c>
      <c r="T2692">
        <v>4.8</v>
      </c>
      <c r="U2692">
        <v>0.68700000000000006</v>
      </c>
      <c r="V2692">
        <v>11.9</v>
      </c>
      <c r="W2692" t="e">
        <f ca="1">Data_Completeness(LifeExpectancyData[[#This Row],[Life expectancy]:[Schooling]])</f>
        <v>#NAME?</v>
      </c>
    </row>
    <row r="2693" spans="1:23" x14ac:dyDescent="0.25">
      <c r="A2693" t="s">
        <v>820</v>
      </c>
      <c r="B2693">
        <v>2005</v>
      </c>
      <c r="C2693" t="s">
        <v>643</v>
      </c>
      <c r="D2693">
        <v>72.400000000000006</v>
      </c>
      <c r="E2693">
        <v>129</v>
      </c>
      <c r="F2693">
        <v>30</v>
      </c>
      <c r="G2693">
        <v>1.29</v>
      </c>
      <c r="H2693">
        <v>832.95520580000004</v>
      </c>
      <c r="I2693">
        <v>85</v>
      </c>
      <c r="J2693">
        <v>6200</v>
      </c>
      <c r="K2693">
        <v>57.6</v>
      </c>
      <c r="L2693">
        <v>36</v>
      </c>
      <c r="M2693">
        <v>9</v>
      </c>
      <c r="N2693">
        <v>5.45</v>
      </c>
      <c r="O2693">
        <v>9</v>
      </c>
      <c r="P2693">
        <v>0.1</v>
      </c>
      <c r="Q2693">
        <v>7384.3546610000003</v>
      </c>
      <c r="R2693">
        <v>679346</v>
      </c>
      <c r="S2693">
        <v>5</v>
      </c>
      <c r="T2693">
        <v>4.9000000000000004</v>
      </c>
      <c r="U2693">
        <v>0.68100000000000005</v>
      </c>
      <c r="V2693">
        <v>11.9</v>
      </c>
      <c r="W2693" t="e">
        <f ca="1">Data_Completeness(LifeExpectancyData[[#This Row],[Life expectancy]:[Schooling]])</f>
        <v>#NAME?</v>
      </c>
    </row>
    <row r="2694" spans="1:23" x14ac:dyDescent="0.25">
      <c r="A2694" t="s">
        <v>820</v>
      </c>
      <c r="B2694">
        <v>2004</v>
      </c>
      <c r="C2694" t="s">
        <v>643</v>
      </c>
      <c r="D2694">
        <v>72</v>
      </c>
      <c r="E2694">
        <v>132</v>
      </c>
      <c r="F2694">
        <v>33</v>
      </c>
      <c r="G2694">
        <v>1.35</v>
      </c>
      <c r="H2694">
        <v>1.1327667749999999</v>
      </c>
      <c r="I2694">
        <v>77</v>
      </c>
      <c r="J2694">
        <v>8927</v>
      </c>
      <c r="K2694">
        <v>56.8</v>
      </c>
      <c r="L2694">
        <v>39</v>
      </c>
      <c r="M2694">
        <v>85</v>
      </c>
      <c r="N2694">
        <v>5.37</v>
      </c>
      <c r="O2694">
        <v>85</v>
      </c>
      <c r="P2694">
        <v>0.1</v>
      </c>
      <c r="Q2694">
        <v>64.729529999999997</v>
      </c>
      <c r="R2694">
        <v>677855</v>
      </c>
      <c r="S2694">
        <v>5.0999999999999996</v>
      </c>
      <c r="T2694">
        <v>4.9000000000000004</v>
      </c>
      <c r="U2694">
        <v>0.67500000000000004</v>
      </c>
      <c r="V2694">
        <v>12</v>
      </c>
      <c r="W2694" t="e">
        <f ca="1">Data_Completeness(LifeExpectancyData[[#This Row],[Life expectancy]:[Schooling]])</f>
        <v>#NAME?</v>
      </c>
    </row>
    <row r="2695" spans="1:23" x14ac:dyDescent="0.25">
      <c r="A2695" t="s">
        <v>820</v>
      </c>
      <c r="B2695">
        <v>2003</v>
      </c>
      <c r="C2695" t="s">
        <v>643</v>
      </c>
      <c r="D2695">
        <v>71.599999999999994</v>
      </c>
      <c r="E2695">
        <v>135</v>
      </c>
      <c r="F2695">
        <v>35</v>
      </c>
      <c r="G2695">
        <v>1.42</v>
      </c>
      <c r="H2695">
        <v>459.11130609999998</v>
      </c>
      <c r="I2695">
        <v>68</v>
      </c>
      <c r="J2695">
        <v>5844</v>
      </c>
      <c r="K2695">
        <v>55.9</v>
      </c>
      <c r="L2695">
        <v>43</v>
      </c>
      <c r="M2695">
        <v>69</v>
      </c>
      <c r="N2695">
        <v>5.34</v>
      </c>
      <c r="O2695">
        <v>68</v>
      </c>
      <c r="P2695">
        <v>0.1</v>
      </c>
      <c r="Q2695">
        <v>4718.5129100000004</v>
      </c>
      <c r="R2695">
        <v>668583</v>
      </c>
      <c r="S2695">
        <v>5.0999999999999996</v>
      </c>
      <c r="T2695">
        <v>5</v>
      </c>
      <c r="U2695">
        <v>0.66800000000000004</v>
      </c>
      <c r="V2695">
        <v>11.9</v>
      </c>
      <c r="W2695" t="e">
        <f ca="1">Data_Completeness(LifeExpectancyData[[#This Row],[Life expectancy]:[Schooling]])</f>
        <v>#NAME?</v>
      </c>
    </row>
    <row r="2696" spans="1:23" x14ac:dyDescent="0.25">
      <c r="A2696" t="s">
        <v>820</v>
      </c>
      <c r="B2696">
        <v>2002</v>
      </c>
      <c r="C2696" t="s">
        <v>643</v>
      </c>
      <c r="D2696">
        <v>71.2</v>
      </c>
      <c r="E2696">
        <v>138</v>
      </c>
      <c r="F2696">
        <v>38</v>
      </c>
      <c r="G2696">
        <v>1.47</v>
      </c>
      <c r="H2696">
        <v>35.557290000000002</v>
      </c>
      <c r="I2696">
        <v>72</v>
      </c>
      <c r="J2696">
        <v>7823</v>
      </c>
      <c r="K2696">
        <v>55.1</v>
      </c>
      <c r="L2696">
        <v>46</v>
      </c>
      <c r="M2696">
        <v>78</v>
      </c>
      <c r="N2696">
        <v>5.36</v>
      </c>
      <c r="O2696">
        <v>78</v>
      </c>
      <c r="P2696">
        <v>0.1</v>
      </c>
      <c r="Q2696">
        <v>366.57</v>
      </c>
      <c r="R2696">
        <v>6514354</v>
      </c>
      <c r="S2696">
        <v>5.2</v>
      </c>
      <c r="T2696">
        <v>5</v>
      </c>
      <c r="U2696">
        <v>0.65800000000000003</v>
      </c>
      <c r="V2696">
        <v>11.5</v>
      </c>
      <c r="W2696" t="e">
        <f ca="1">Data_Completeness(LifeExpectancyData[[#This Row],[Life expectancy]:[Schooling]])</f>
        <v>#NAME?</v>
      </c>
    </row>
    <row r="2697" spans="1:23" x14ac:dyDescent="0.25">
      <c r="A2697" t="s">
        <v>820</v>
      </c>
      <c r="B2697">
        <v>2001</v>
      </c>
      <c r="C2697" t="s">
        <v>643</v>
      </c>
      <c r="D2697">
        <v>78</v>
      </c>
      <c r="E2697">
        <v>14</v>
      </c>
      <c r="F2697">
        <v>41</v>
      </c>
      <c r="G2697">
        <v>1.49</v>
      </c>
      <c r="H2697">
        <v>256.43417460000001</v>
      </c>
      <c r="I2697">
        <v>77</v>
      </c>
      <c r="J2697">
        <v>30509</v>
      </c>
      <c r="K2697">
        <v>54.3</v>
      </c>
      <c r="L2697">
        <v>50</v>
      </c>
      <c r="M2697">
        <v>88</v>
      </c>
      <c r="N2697">
        <v>5.16</v>
      </c>
      <c r="O2697">
        <v>88</v>
      </c>
      <c r="P2697">
        <v>0.1</v>
      </c>
      <c r="Q2697">
        <v>3119.6371600000002</v>
      </c>
      <c r="R2697">
        <v>64191474</v>
      </c>
      <c r="S2697">
        <v>5.2</v>
      </c>
      <c r="T2697">
        <v>5.0999999999999996</v>
      </c>
      <c r="U2697">
        <v>0.65300000000000002</v>
      </c>
      <c r="V2697">
        <v>11.1</v>
      </c>
      <c r="W2697" t="e">
        <f ca="1">Data_Completeness(LifeExpectancyData[[#This Row],[Life expectancy]:[Schooling]])</f>
        <v>#NAME?</v>
      </c>
    </row>
    <row r="2698" spans="1:23" x14ac:dyDescent="0.25">
      <c r="A2698" t="s">
        <v>820</v>
      </c>
      <c r="B2698">
        <v>2000</v>
      </c>
      <c r="C2698" t="s">
        <v>643</v>
      </c>
      <c r="D2698">
        <v>74</v>
      </c>
      <c r="E2698">
        <v>143</v>
      </c>
      <c r="F2698">
        <v>44</v>
      </c>
      <c r="G2698">
        <v>1.54</v>
      </c>
      <c r="H2698">
        <v>421.29566019999999</v>
      </c>
      <c r="I2698">
        <v>71</v>
      </c>
      <c r="J2698">
        <v>16244</v>
      </c>
      <c r="K2698">
        <v>53.5</v>
      </c>
      <c r="L2698">
        <v>54</v>
      </c>
      <c r="M2698">
        <v>85</v>
      </c>
      <c r="N2698">
        <v>4.95</v>
      </c>
      <c r="O2698">
        <v>85</v>
      </c>
      <c r="P2698">
        <v>0.1</v>
      </c>
      <c r="Q2698">
        <v>4316.553895</v>
      </c>
      <c r="R2698">
        <v>6324121</v>
      </c>
      <c r="S2698">
        <v>5.3</v>
      </c>
      <c r="T2698">
        <v>5.2</v>
      </c>
      <c r="U2698">
        <v>0.64100000000000001</v>
      </c>
      <c r="V2698">
        <v>10.7</v>
      </c>
      <c r="W2698" t="e">
        <f ca="1">Data_Completeness(LifeExpectancyData[[#This Row],[Life expectancy]:[Schooling]])</f>
        <v>#NAME?</v>
      </c>
    </row>
    <row r="2699" spans="1:23" x14ac:dyDescent="0.25">
      <c r="A2699" t="s">
        <v>821</v>
      </c>
      <c r="B2699">
        <v>2015</v>
      </c>
      <c r="C2699" t="s">
        <v>643</v>
      </c>
      <c r="D2699">
        <v>66.3</v>
      </c>
      <c r="E2699">
        <v>215</v>
      </c>
      <c r="F2699">
        <v>6</v>
      </c>
      <c r="H2699">
        <v>0</v>
      </c>
      <c r="I2699">
        <v>99</v>
      </c>
      <c r="J2699">
        <v>0</v>
      </c>
      <c r="K2699">
        <v>48.6</v>
      </c>
      <c r="L2699">
        <v>7</v>
      </c>
      <c r="M2699">
        <v>99</v>
      </c>
      <c r="O2699">
        <v>99</v>
      </c>
      <c r="P2699">
        <v>0.1</v>
      </c>
      <c r="Q2699">
        <v>6432.6687679999995</v>
      </c>
      <c r="R2699">
        <v>5565284</v>
      </c>
      <c r="S2699">
        <v>3.3</v>
      </c>
      <c r="T2699">
        <v>3.3</v>
      </c>
      <c r="U2699">
        <v>0.68799999999999994</v>
      </c>
      <c r="V2699">
        <v>10.8</v>
      </c>
      <c r="W2699" t="e">
        <f ca="1">Data_Completeness(LifeExpectancyData[[#This Row],[Life expectancy]:[Schooling]])</f>
        <v>#NAME?</v>
      </c>
    </row>
    <row r="2700" spans="1:23" x14ac:dyDescent="0.25">
      <c r="A2700" t="s">
        <v>821</v>
      </c>
      <c r="B2700">
        <v>2014</v>
      </c>
      <c r="C2700" t="s">
        <v>643</v>
      </c>
      <c r="D2700">
        <v>66</v>
      </c>
      <c r="E2700">
        <v>217</v>
      </c>
      <c r="F2700">
        <v>7</v>
      </c>
      <c r="G2700">
        <v>2.9</v>
      </c>
      <c r="H2700">
        <v>691.1333535</v>
      </c>
      <c r="I2700">
        <v>97</v>
      </c>
      <c r="J2700">
        <v>0</v>
      </c>
      <c r="K2700">
        <v>47.7</v>
      </c>
      <c r="L2700">
        <v>8</v>
      </c>
      <c r="M2700">
        <v>98</v>
      </c>
      <c r="N2700">
        <v>2.7</v>
      </c>
      <c r="O2700">
        <v>98</v>
      </c>
      <c r="P2700">
        <v>0.1</v>
      </c>
      <c r="Q2700">
        <v>7962.3658240000004</v>
      </c>
      <c r="R2700">
        <v>5466241</v>
      </c>
      <c r="S2700">
        <v>3.3</v>
      </c>
      <c r="T2700">
        <v>3.3</v>
      </c>
      <c r="U2700">
        <v>0.68300000000000005</v>
      </c>
      <c r="V2700">
        <v>10.8</v>
      </c>
      <c r="W2700" t="e">
        <f ca="1">Data_Completeness(LifeExpectancyData[[#This Row],[Life expectancy]:[Schooling]])</f>
        <v>#NAME?</v>
      </c>
    </row>
    <row r="2701" spans="1:23" x14ac:dyDescent="0.25">
      <c r="A2701" t="s">
        <v>821</v>
      </c>
      <c r="B2701">
        <v>2013</v>
      </c>
      <c r="C2701" t="s">
        <v>643</v>
      </c>
      <c r="D2701">
        <v>65.400000000000006</v>
      </c>
      <c r="E2701">
        <v>228</v>
      </c>
      <c r="F2701">
        <v>7</v>
      </c>
      <c r="G2701">
        <v>2.93</v>
      </c>
      <c r="H2701">
        <v>63.748111700000003</v>
      </c>
      <c r="I2701">
        <v>98</v>
      </c>
      <c r="J2701">
        <v>0</v>
      </c>
      <c r="K2701">
        <v>46.7</v>
      </c>
      <c r="L2701">
        <v>8</v>
      </c>
      <c r="M2701">
        <v>98</v>
      </c>
      <c r="N2701">
        <v>2.12</v>
      </c>
      <c r="O2701">
        <v>98</v>
      </c>
      <c r="P2701">
        <v>0.1</v>
      </c>
      <c r="Q2701">
        <v>734.42525000000001</v>
      </c>
      <c r="R2701">
        <v>5366277</v>
      </c>
      <c r="S2701">
        <v>3.2</v>
      </c>
      <c r="T2701">
        <v>3.3</v>
      </c>
      <c r="U2701">
        <v>0.67800000000000005</v>
      </c>
      <c r="V2701">
        <v>10.7</v>
      </c>
      <c r="W2701" t="e">
        <f ca="1">Data_Completeness(LifeExpectancyData[[#This Row],[Life expectancy]:[Schooling]])</f>
        <v>#NAME?</v>
      </c>
    </row>
    <row r="2702" spans="1:23" x14ac:dyDescent="0.25">
      <c r="A2702" t="s">
        <v>821</v>
      </c>
      <c r="B2702">
        <v>2012</v>
      </c>
      <c r="C2702" t="s">
        <v>643</v>
      </c>
      <c r="D2702">
        <v>65.599999999999994</v>
      </c>
      <c r="E2702">
        <v>22</v>
      </c>
      <c r="F2702">
        <v>7</v>
      </c>
      <c r="G2702">
        <v>2.75</v>
      </c>
      <c r="H2702">
        <v>579.41282439999998</v>
      </c>
      <c r="I2702">
        <v>98</v>
      </c>
      <c r="J2702">
        <v>0</v>
      </c>
      <c r="K2702">
        <v>45.9</v>
      </c>
      <c r="L2702">
        <v>8</v>
      </c>
      <c r="M2702">
        <v>98</v>
      </c>
      <c r="N2702">
        <v>1.96</v>
      </c>
      <c r="O2702">
        <v>97</v>
      </c>
      <c r="P2702">
        <v>0.1</v>
      </c>
      <c r="Q2702">
        <v>6675.2629539999998</v>
      </c>
      <c r="R2702">
        <v>5267839</v>
      </c>
      <c r="S2702">
        <v>3.2</v>
      </c>
      <c r="T2702">
        <v>3.3</v>
      </c>
      <c r="U2702">
        <v>0.67200000000000004</v>
      </c>
      <c r="V2702">
        <v>10.7</v>
      </c>
      <c r="W2702" t="e">
        <f ca="1">Data_Completeness(LifeExpectancyData[[#This Row],[Life expectancy]:[Schooling]])</f>
        <v>#NAME?</v>
      </c>
    </row>
    <row r="2703" spans="1:23" x14ac:dyDescent="0.25">
      <c r="A2703" t="s">
        <v>821</v>
      </c>
      <c r="B2703">
        <v>2011</v>
      </c>
      <c r="C2703" t="s">
        <v>643</v>
      </c>
      <c r="D2703">
        <v>65.599999999999994</v>
      </c>
      <c r="E2703">
        <v>217</v>
      </c>
      <c r="F2703">
        <v>7</v>
      </c>
      <c r="G2703">
        <v>2.5499999999999998</v>
      </c>
      <c r="H2703">
        <v>490.41813259999998</v>
      </c>
      <c r="I2703">
        <v>97</v>
      </c>
      <c r="J2703">
        <v>0</v>
      </c>
      <c r="K2703">
        <v>45</v>
      </c>
      <c r="L2703">
        <v>8</v>
      </c>
      <c r="M2703">
        <v>97</v>
      </c>
      <c r="N2703">
        <v>1.98</v>
      </c>
      <c r="O2703">
        <v>97</v>
      </c>
      <c r="P2703">
        <v>0.1</v>
      </c>
      <c r="Q2703">
        <v>5649.978486</v>
      </c>
      <c r="R2703">
        <v>517461</v>
      </c>
      <c r="S2703">
        <v>3.2</v>
      </c>
      <c r="T2703">
        <v>3.3</v>
      </c>
      <c r="U2703">
        <v>0.66500000000000004</v>
      </c>
      <c r="V2703">
        <v>10.6</v>
      </c>
      <c r="W2703" t="e">
        <f ca="1">Data_Completeness(LifeExpectancyData[[#This Row],[Life expectancy]:[Schooling]])</f>
        <v>#NAME?</v>
      </c>
    </row>
    <row r="2704" spans="1:23" x14ac:dyDescent="0.25">
      <c r="A2704" t="s">
        <v>821</v>
      </c>
      <c r="B2704">
        <v>2010</v>
      </c>
      <c r="C2704" t="s">
        <v>643</v>
      </c>
      <c r="D2704">
        <v>65.8</v>
      </c>
      <c r="E2704">
        <v>211</v>
      </c>
      <c r="F2704">
        <v>7</v>
      </c>
      <c r="G2704">
        <v>2.48</v>
      </c>
      <c r="H2704">
        <v>385.32516399999997</v>
      </c>
      <c r="I2704">
        <v>96</v>
      </c>
      <c r="J2704">
        <v>0</v>
      </c>
      <c r="K2704">
        <v>44.2</v>
      </c>
      <c r="L2704">
        <v>8</v>
      </c>
      <c r="M2704">
        <v>96</v>
      </c>
      <c r="N2704">
        <v>1.99</v>
      </c>
      <c r="O2704">
        <v>96</v>
      </c>
      <c r="P2704">
        <v>0.1</v>
      </c>
      <c r="Q2704">
        <v>4439.2299999999996</v>
      </c>
      <c r="R2704">
        <v>58721</v>
      </c>
      <c r="S2704">
        <v>3.2</v>
      </c>
      <c r="T2704">
        <v>3.3</v>
      </c>
      <c r="U2704">
        <v>0</v>
      </c>
      <c r="V2704">
        <v>10.6</v>
      </c>
      <c r="W2704" t="e">
        <f ca="1">Data_Completeness(LifeExpectancyData[[#This Row],[Life expectancy]:[Schooling]])</f>
        <v>#NAME?</v>
      </c>
    </row>
    <row r="2705" spans="1:23" x14ac:dyDescent="0.25">
      <c r="A2705" t="s">
        <v>821</v>
      </c>
      <c r="B2705">
        <v>2009</v>
      </c>
      <c r="C2705" t="s">
        <v>643</v>
      </c>
      <c r="D2705">
        <v>65.599999999999994</v>
      </c>
      <c r="E2705">
        <v>215</v>
      </c>
      <c r="F2705">
        <v>6</v>
      </c>
      <c r="G2705">
        <v>2.35</v>
      </c>
      <c r="H2705">
        <v>37.88466056</v>
      </c>
      <c r="I2705">
        <v>97</v>
      </c>
      <c r="J2705">
        <v>0</v>
      </c>
      <c r="K2705">
        <v>43.4</v>
      </c>
      <c r="L2705">
        <v>8</v>
      </c>
      <c r="M2705">
        <v>97</v>
      </c>
      <c r="N2705">
        <v>1.88</v>
      </c>
      <c r="O2705">
        <v>96</v>
      </c>
      <c r="P2705">
        <v>0.1</v>
      </c>
      <c r="Q2705">
        <v>436.45922300000001</v>
      </c>
      <c r="R2705">
        <v>5795</v>
      </c>
      <c r="S2705">
        <v>3.2</v>
      </c>
      <c r="T2705">
        <v>3.3</v>
      </c>
      <c r="U2705">
        <v>0</v>
      </c>
      <c r="V2705">
        <v>10.5</v>
      </c>
      <c r="W2705" t="e">
        <f ca="1">Data_Completeness(LifeExpectancyData[[#This Row],[Life expectancy]:[Schooling]])</f>
        <v>#NAME?</v>
      </c>
    </row>
    <row r="2706" spans="1:23" x14ac:dyDescent="0.25">
      <c r="A2706" t="s">
        <v>821</v>
      </c>
      <c r="B2706">
        <v>2008</v>
      </c>
      <c r="C2706" t="s">
        <v>643</v>
      </c>
      <c r="D2706">
        <v>64.5</v>
      </c>
      <c r="E2706">
        <v>235</v>
      </c>
      <c r="F2706">
        <v>6</v>
      </c>
      <c r="G2706">
        <v>2.4</v>
      </c>
      <c r="H2706">
        <v>34.239794189999998</v>
      </c>
      <c r="I2706">
        <v>96</v>
      </c>
      <c r="J2706">
        <v>0</v>
      </c>
      <c r="K2706">
        <v>42.7</v>
      </c>
      <c r="L2706">
        <v>8</v>
      </c>
      <c r="M2706">
        <v>96</v>
      </c>
      <c r="N2706">
        <v>1.93</v>
      </c>
      <c r="O2706">
        <v>96</v>
      </c>
      <c r="P2706">
        <v>0.1</v>
      </c>
      <c r="Q2706">
        <v>394.46767499999999</v>
      </c>
      <c r="R2706">
        <v>4935762</v>
      </c>
      <c r="S2706">
        <v>3.2</v>
      </c>
      <c r="T2706">
        <v>3.3</v>
      </c>
      <c r="U2706">
        <v>0</v>
      </c>
      <c r="V2706">
        <v>10.5</v>
      </c>
      <c r="W2706" t="e">
        <f ca="1">Data_Completeness(LifeExpectancyData[[#This Row],[Life expectancy]:[Schooling]])</f>
        <v>#NAME?</v>
      </c>
    </row>
    <row r="2707" spans="1:23" x14ac:dyDescent="0.25">
      <c r="A2707" t="s">
        <v>821</v>
      </c>
      <c r="B2707">
        <v>2007</v>
      </c>
      <c r="C2707" t="s">
        <v>643</v>
      </c>
      <c r="D2707">
        <v>64.099999999999994</v>
      </c>
      <c r="E2707">
        <v>241</v>
      </c>
      <c r="F2707">
        <v>6</v>
      </c>
      <c r="G2707">
        <v>2.58</v>
      </c>
      <c r="H2707">
        <v>0.35865142100000003</v>
      </c>
      <c r="I2707">
        <v>98</v>
      </c>
      <c r="J2707">
        <v>59</v>
      </c>
      <c r="K2707">
        <v>42</v>
      </c>
      <c r="L2707">
        <v>8</v>
      </c>
      <c r="M2707">
        <v>98</v>
      </c>
      <c r="N2707">
        <v>2.16</v>
      </c>
      <c r="O2707">
        <v>98</v>
      </c>
      <c r="P2707">
        <v>0.1</v>
      </c>
      <c r="Q2707">
        <v>26.371428000000002</v>
      </c>
      <c r="R2707">
        <v>487137</v>
      </c>
      <c r="S2707">
        <v>3.3</v>
      </c>
      <c r="T2707">
        <v>3.3</v>
      </c>
      <c r="U2707">
        <v>0</v>
      </c>
      <c r="V2707">
        <v>10.4</v>
      </c>
      <c r="W2707" t="e">
        <f ca="1">Data_Completeness(LifeExpectancyData[[#This Row],[Life expectancy]:[Schooling]])</f>
        <v>#NAME?</v>
      </c>
    </row>
    <row r="2708" spans="1:23" x14ac:dyDescent="0.25">
      <c r="A2708" t="s">
        <v>821</v>
      </c>
      <c r="B2708">
        <v>2006</v>
      </c>
      <c r="C2708" t="s">
        <v>643</v>
      </c>
      <c r="D2708">
        <v>63.7</v>
      </c>
      <c r="E2708">
        <v>245</v>
      </c>
      <c r="F2708">
        <v>6</v>
      </c>
      <c r="G2708">
        <v>2.71</v>
      </c>
      <c r="H2708">
        <v>29.27235366</v>
      </c>
      <c r="I2708">
        <v>98</v>
      </c>
      <c r="J2708">
        <v>48</v>
      </c>
      <c r="K2708">
        <v>41.3</v>
      </c>
      <c r="L2708">
        <v>8</v>
      </c>
      <c r="M2708">
        <v>98</v>
      </c>
      <c r="N2708">
        <v>2.9</v>
      </c>
      <c r="O2708">
        <v>98</v>
      </c>
      <c r="P2708">
        <v>0.1</v>
      </c>
      <c r="Q2708">
        <v>2136.66815</v>
      </c>
      <c r="R2708">
        <v>48115</v>
      </c>
      <c r="S2708">
        <v>3.3</v>
      </c>
      <c r="T2708">
        <v>3.3</v>
      </c>
      <c r="U2708">
        <v>0</v>
      </c>
      <c r="V2708">
        <v>10.4</v>
      </c>
      <c r="W2708" t="e">
        <f ca="1">Data_Completeness(LifeExpectancyData[[#This Row],[Life expectancy]:[Schooling]])</f>
        <v>#NAME?</v>
      </c>
    </row>
    <row r="2709" spans="1:23" x14ac:dyDescent="0.25">
      <c r="A2709" t="s">
        <v>821</v>
      </c>
      <c r="B2709">
        <v>2005</v>
      </c>
      <c r="C2709" t="s">
        <v>643</v>
      </c>
      <c r="D2709">
        <v>63.3</v>
      </c>
      <c r="E2709">
        <v>248</v>
      </c>
      <c r="F2709">
        <v>6</v>
      </c>
      <c r="G2709">
        <v>2.85</v>
      </c>
      <c r="H2709">
        <v>2.1988858499999999</v>
      </c>
      <c r="I2709">
        <v>99</v>
      </c>
      <c r="J2709">
        <v>0</v>
      </c>
      <c r="K2709">
        <v>4.7</v>
      </c>
      <c r="L2709">
        <v>8</v>
      </c>
      <c r="M2709">
        <v>99</v>
      </c>
      <c r="N2709">
        <v>3.51</v>
      </c>
      <c r="O2709">
        <v>99</v>
      </c>
      <c r="P2709">
        <v>0.1</v>
      </c>
      <c r="Q2709">
        <v>174.51474999999999</v>
      </c>
      <c r="R2709">
        <v>4754641</v>
      </c>
      <c r="S2709">
        <v>3.4</v>
      </c>
      <c r="T2709">
        <v>3.4</v>
      </c>
      <c r="U2709">
        <v>0</v>
      </c>
      <c r="V2709">
        <v>10.3</v>
      </c>
      <c r="W2709" t="e">
        <f ca="1">Data_Completeness(LifeExpectancyData[[#This Row],[Life expectancy]:[Schooling]])</f>
        <v>#NAME?</v>
      </c>
    </row>
    <row r="2710" spans="1:23" x14ac:dyDescent="0.25">
      <c r="A2710" t="s">
        <v>821</v>
      </c>
      <c r="B2710">
        <v>2004</v>
      </c>
      <c r="C2710" t="s">
        <v>643</v>
      </c>
      <c r="D2710">
        <v>63.5</v>
      </c>
      <c r="E2710">
        <v>238</v>
      </c>
      <c r="F2710">
        <v>6</v>
      </c>
      <c r="G2710">
        <v>2.86</v>
      </c>
      <c r="H2710">
        <v>186.10139720000001</v>
      </c>
      <c r="I2710">
        <v>96</v>
      </c>
      <c r="J2710">
        <v>1</v>
      </c>
      <c r="K2710">
        <v>4</v>
      </c>
      <c r="L2710">
        <v>8</v>
      </c>
      <c r="M2710">
        <v>98</v>
      </c>
      <c r="N2710">
        <v>4.3</v>
      </c>
      <c r="O2710">
        <v>97</v>
      </c>
      <c r="P2710">
        <v>0.1</v>
      </c>
      <c r="Q2710">
        <v>1453.917166</v>
      </c>
      <c r="R2710">
        <v>473398</v>
      </c>
      <c r="S2710">
        <v>3.4</v>
      </c>
      <c r="T2710">
        <v>3.4</v>
      </c>
      <c r="U2710">
        <v>0</v>
      </c>
      <c r="V2710">
        <v>10.3</v>
      </c>
      <c r="W2710" t="e">
        <f ca="1">Data_Completeness(LifeExpectancyData[[#This Row],[Life expectancy]:[Schooling]])</f>
        <v>#NAME?</v>
      </c>
    </row>
    <row r="2711" spans="1:23" x14ac:dyDescent="0.25">
      <c r="A2711" t="s">
        <v>821</v>
      </c>
      <c r="B2711">
        <v>2003</v>
      </c>
      <c r="C2711" t="s">
        <v>643</v>
      </c>
      <c r="D2711">
        <v>63.4</v>
      </c>
      <c r="E2711">
        <v>231</v>
      </c>
      <c r="F2711">
        <v>7</v>
      </c>
      <c r="G2711">
        <v>2.88</v>
      </c>
      <c r="H2711">
        <v>179.61564820000001</v>
      </c>
      <c r="I2711">
        <v>97</v>
      </c>
      <c r="J2711">
        <v>1</v>
      </c>
      <c r="K2711">
        <v>39.4</v>
      </c>
      <c r="L2711">
        <v>8</v>
      </c>
      <c r="M2711">
        <v>66</v>
      </c>
      <c r="N2711">
        <v>3.85</v>
      </c>
      <c r="O2711">
        <v>83</v>
      </c>
      <c r="P2711">
        <v>0.1</v>
      </c>
      <c r="Q2711">
        <v>1283.8859769999999</v>
      </c>
      <c r="R2711">
        <v>4655741</v>
      </c>
      <c r="S2711">
        <v>3.5</v>
      </c>
      <c r="T2711">
        <v>3.4</v>
      </c>
      <c r="U2711">
        <v>0</v>
      </c>
      <c r="V2711">
        <v>10.3</v>
      </c>
      <c r="W2711" t="e">
        <f ca="1">Data_Completeness(LifeExpectancyData[[#This Row],[Life expectancy]:[Schooling]])</f>
        <v>#NAME?</v>
      </c>
    </row>
    <row r="2712" spans="1:23" x14ac:dyDescent="0.25">
      <c r="A2712" t="s">
        <v>821</v>
      </c>
      <c r="B2712">
        <v>2002</v>
      </c>
      <c r="C2712" t="s">
        <v>643</v>
      </c>
      <c r="D2712">
        <v>63.3</v>
      </c>
      <c r="E2712">
        <v>229</v>
      </c>
      <c r="F2712">
        <v>7</v>
      </c>
      <c r="G2712">
        <v>2.33</v>
      </c>
      <c r="H2712">
        <v>130.37848289999999</v>
      </c>
      <c r="I2712">
        <v>96</v>
      </c>
      <c r="J2712">
        <v>11</v>
      </c>
      <c r="K2712">
        <v>38.700000000000003</v>
      </c>
      <c r="L2712">
        <v>8</v>
      </c>
      <c r="M2712">
        <v>99</v>
      </c>
      <c r="N2712">
        <v>3.34</v>
      </c>
      <c r="O2712">
        <v>98</v>
      </c>
      <c r="P2712">
        <v>0.1</v>
      </c>
      <c r="Q2712">
        <v>967.91746799999999</v>
      </c>
      <c r="R2712">
        <v>4612</v>
      </c>
      <c r="S2712">
        <v>3.5</v>
      </c>
      <c r="T2712">
        <v>3.5</v>
      </c>
      <c r="U2712">
        <v>0</v>
      </c>
      <c r="V2712">
        <v>10.199999999999999</v>
      </c>
      <c r="W2712" t="e">
        <f ca="1">Data_Completeness(LifeExpectancyData[[#This Row],[Life expectancy]:[Schooling]])</f>
        <v>#NAME?</v>
      </c>
    </row>
    <row r="2713" spans="1:23" x14ac:dyDescent="0.25">
      <c r="A2713" t="s">
        <v>821</v>
      </c>
      <c r="B2713">
        <v>2001</v>
      </c>
      <c r="C2713" t="s">
        <v>643</v>
      </c>
      <c r="D2713">
        <v>64</v>
      </c>
      <c r="E2713">
        <v>221</v>
      </c>
      <c r="F2713">
        <v>7</v>
      </c>
      <c r="G2713">
        <v>2.35</v>
      </c>
      <c r="H2713">
        <v>106.180706</v>
      </c>
      <c r="J2713">
        <v>9</v>
      </c>
      <c r="K2713">
        <v>38.1</v>
      </c>
      <c r="L2713">
        <v>9</v>
      </c>
      <c r="M2713">
        <v>94</v>
      </c>
      <c r="N2713">
        <v>3.87</v>
      </c>
      <c r="O2713">
        <v>95</v>
      </c>
      <c r="P2713">
        <v>0.1</v>
      </c>
      <c r="Q2713">
        <v>774.47633880000001</v>
      </c>
      <c r="R2713">
        <v>45648</v>
      </c>
      <c r="S2713">
        <v>3.6</v>
      </c>
      <c r="T2713">
        <v>3.5</v>
      </c>
      <c r="U2713">
        <v>0</v>
      </c>
      <c r="V2713">
        <v>10.199999999999999</v>
      </c>
      <c r="W2713" t="e">
        <f ca="1">Data_Completeness(LifeExpectancyData[[#This Row],[Life expectancy]:[Schooling]])</f>
        <v>#NAME?</v>
      </c>
    </row>
    <row r="2714" spans="1:23" x14ac:dyDescent="0.25">
      <c r="A2714" t="s">
        <v>821</v>
      </c>
      <c r="B2714">
        <v>2000</v>
      </c>
      <c r="C2714" t="s">
        <v>643</v>
      </c>
      <c r="D2714">
        <v>63.8</v>
      </c>
      <c r="E2714">
        <v>224</v>
      </c>
      <c r="F2714">
        <v>7</v>
      </c>
      <c r="G2714">
        <v>2.9</v>
      </c>
      <c r="H2714">
        <v>88.243634700000001</v>
      </c>
      <c r="J2714">
        <v>113</v>
      </c>
      <c r="K2714">
        <v>37.5</v>
      </c>
      <c r="L2714">
        <v>9</v>
      </c>
      <c r="M2714">
        <v>98</v>
      </c>
      <c r="N2714">
        <v>3.94</v>
      </c>
      <c r="O2714">
        <v>97</v>
      </c>
      <c r="P2714">
        <v>0.1</v>
      </c>
      <c r="Q2714">
        <v>643.17517999999995</v>
      </c>
      <c r="R2714">
        <v>4516131</v>
      </c>
      <c r="S2714">
        <v>3.6</v>
      </c>
      <c r="T2714">
        <v>3.6</v>
      </c>
      <c r="U2714">
        <v>0</v>
      </c>
      <c r="V2714">
        <v>0</v>
      </c>
      <c r="W2714" t="e">
        <f ca="1">Data_Completeness(LifeExpectancyData[[#This Row],[Life expectancy]:[Schooling]])</f>
        <v>#NAME?</v>
      </c>
    </row>
    <row r="2715" spans="1:23" x14ac:dyDescent="0.25">
      <c r="A2715" t="s">
        <v>822</v>
      </c>
      <c r="B2715">
        <v>2013</v>
      </c>
      <c r="C2715" t="s">
        <v>643</v>
      </c>
      <c r="F2715">
        <v>0</v>
      </c>
      <c r="G2715">
        <v>0.01</v>
      </c>
      <c r="H2715">
        <v>78.281203169999998</v>
      </c>
      <c r="I2715">
        <v>9</v>
      </c>
      <c r="J2715">
        <v>0</v>
      </c>
      <c r="K2715">
        <v>79.3</v>
      </c>
      <c r="L2715">
        <v>0</v>
      </c>
      <c r="M2715">
        <v>9</v>
      </c>
      <c r="N2715">
        <v>16.61</v>
      </c>
      <c r="O2715">
        <v>9</v>
      </c>
      <c r="P2715">
        <v>0.1</v>
      </c>
      <c r="Q2715">
        <v>3542.13589</v>
      </c>
      <c r="R2715">
        <v>1819</v>
      </c>
      <c r="S2715">
        <v>0.2</v>
      </c>
      <c r="T2715">
        <v>0.1</v>
      </c>
      <c r="V2715">
        <v>0</v>
      </c>
      <c r="W2715" t="e">
        <f ca="1">Data_Completeness(LifeExpectancyData[[#This Row],[Life expectancy]:[Schooling]])</f>
        <v>#NAME?</v>
      </c>
    </row>
    <row r="2716" spans="1:23" x14ac:dyDescent="0.25">
      <c r="A2716" t="s">
        <v>823</v>
      </c>
      <c r="B2716">
        <v>2015</v>
      </c>
      <c r="C2716" t="s">
        <v>643</v>
      </c>
      <c r="D2716">
        <v>62.3</v>
      </c>
      <c r="E2716">
        <v>291</v>
      </c>
      <c r="F2716">
        <v>66</v>
      </c>
      <c r="H2716">
        <v>0</v>
      </c>
      <c r="I2716">
        <v>78</v>
      </c>
      <c r="J2716">
        <v>478</v>
      </c>
      <c r="K2716">
        <v>18.5</v>
      </c>
      <c r="L2716">
        <v>93</v>
      </c>
      <c r="M2716">
        <v>82</v>
      </c>
      <c r="O2716">
        <v>78</v>
      </c>
      <c r="P2716">
        <v>3.1</v>
      </c>
      <c r="Q2716">
        <v>693.89638290000005</v>
      </c>
      <c r="R2716">
        <v>414487</v>
      </c>
      <c r="S2716">
        <v>5.6</v>
      </c>
      <c r="T2716">
        <v>5.6</v>
      </c>
      <c r="U2716">
        <v>0.48799999999999999</v>
      </c>
      <c r="V2716">
        <v>10</v>
      </c>
      <c r="W2716" t="e">
        <f ca="1">Data_Completeness(LifeExpectancyData[[#This Row],[Life expectancy]:[Schooling]])</f>
        <v>#NAME?</v>
      </c>
    </row>
    <row r="2717" spans="1:23" x14ac:dyDescent="0.25">
      <c r="A2717" t="s">
        <v>823</v>
      </c>
      <c r="B2717">
        <v>2014</v>
      </c>
      <c r="C2717" t="s">
        <v>643</v>
      </c>
      <c r="D2717">
        <v>61.5</v>
      </c>
      <c r="E2717">
        <v>38</v>
      </c>
      <c r="F2717">
        <v>68</v>
      </c>
      <c r="G2717">
        <v>0.01</v>
      </c>
      <c r="H2717">
        <v>14.167701579999999</v>
      </c>
      <c r="I2717">
        <v>78</v>
      </c>
      <c r="J2717">
        <v>314</v>
      </c>
      <c r="K2717">
        <v>18.100000000000001</v>
      </c>
      <c r="L2717">
        <v>97</v>
      </c>
      <c r="M2717">
        <v>82</v>
      </c>
      <c r="N2717">
        <v>7.22</v>
      </c>
      <c r="O2717">
        <v>78</v>
      </c>
      <c r="P2717">
        <v>3.2</v>
      </c>
      <c r="Q2717">
        <v>719.17266900000004</v>
      </c>
      <c r="R2717">
        <v>38833338</v>
      </c>
      <c r="S2717">
        <v>5.7</v>
      </c>
      <c r="T2717">
        <v>5.6</v>
      </c>
      <c r="U2717">
        <v>0.48299999999999998</v>
      </c>
      <c r="V2717">
        <v>10</v>
      </c>
      <c r="W2717" t="e">
        <f ca="1">Data_Completeness(LifeExpectancyData[[#This Row],[Life expectancy]:[Schooling]])</f>
        <v>#NAME?</v>
      </c>
    </row>
    <row r="2718" spans="1:23" x14ac:dyDescent="0.25">
      <c r="A2718" t="s">
        <v>823</v>
      </c>
      <c r="B2718">
        <v>2013</v>
      </c>
      <c r="C2718" t="s">
        <v>643</v>
      </c>
      <c r="D2718">
        <v>67</v>
      </c>
      <c r="E2718">
        <v>325</v>
      </c>
      <c r="F2718">
        <v>71</v>
      </c>
      <c r="G2718">
        <v>0.01</v>
      </c>
      <c r="H2718">
        <v>90.761444139999995</v>
      </c>
      <c r="I2718">
        <v>78</v>
      </c>
      <c r="J2718">
        <v>7878</v>
      </c>
      <c r="K2718">
        <v>17.600000000000001</v>
      </c>
      <c r="L2718">
        <v>103</v>
      </c>
      <c r="M2718">
        <v>82</v>
      </c>
      <c r="N2718">
        <v>7.47</v>
      </c>
      <c r="O2718">
        <v>78</v>
      </c>
      <c r="P2718">
        <v>4</v>
      </c>
      <c r="Q2718">
        <v>662.49229300000002</v>
      </c>
      <c r="R2718">
        <v>37553726</v>
      </c>
      <c r="S2718">
        <v>5.7</v>
      </c>
      <c r="T2718">
        <v>5.7</v>
      </c>
      <c r="U2718">
        <v>0.47799999999999998</v>
      </c>
      <c r="V2718">
        <v>10</v>
      </c>
      <c r="W2718" t="e">
        <f ca="1">Data_Completeness(LifeExpectancyData[[#This Row],[Life expectancy]:[Schooling]])</f>
        <v>#NAME?</v>
      </c>
    </row>
    <row r="2719" spans="1:23" x14ac:dyDescent="0.25">
      <c r="A2719" t="s">
        <v>823</v>
      </c>
      <c r="B2719">
        <v>2012</v>
      </c>
      <c r="C2719" t="s">
        <v>643</v>
      </c>
      <c r="D2719">
        <v>60</v>
      </c>
      <c r="E2719">
        <v>339</v>
      </c>
      <c r="F2719">
        <v>73</v>
      </c>
      <c r="G2719">
        <v>0.01</v>
      </c>
      <c r="H2719">
        <v>92.886978589999998</v>
      </c>
      <c r="I2719">
        <v>78</v>
      </c>
      <c r="J2719">
        <v>2027</v>
      </c>
      <c r="K2719">
        <v>17.2</v>
      </c>
      <c r="L2719">
        <v>109</v>
      </c>
      <c r="M2719">
        <v>82</v>
      </c>
      <c r="N2719">
        <v>7.58</v>
      </c>
      <c r="O2719">
        <v>78</v>
      </c>
      <c r="P2719">
        <v>4.5999999999999996</v>
      </c>
      <c r="Q2719">
        <v>647.74740999999995</v>
      </c>
      <c r="R2719">
        <v>3636796</v>
      </c>
      <c r="S2719">
        <v>5.8</v>
      </c>
      <c r="T2719">
        <v>5.8</v>
      </c>
      <c r="U2719">
        <v>0.47699999999999998</v>
      </c>
      <c r="V2719">
        <v>10</v>
      </c>
      <c r="W2719" t="e">
        <f ca="1">Data_Completeness(LifeExpectancyData[[#This Row],[Life expectancy]:[Schooling]])</f>
        <v>#NAME?</v>
      </c>
    </row>
    <row r="2720" spans="1:23" x14ac:dyDescent="0.25">
      <c r="A2720" t="s">
        <v>823</v>
      </c>
      <c r="B2720">
        <v>2011</v>
      </c>
      <c r="C2720" t="s">
        <v>643</v>
      </c>
      <c r="D2720">
        <v>59.3</v>
      </c>
      <c r="E2720">
        <v>347</v>
      </c>
      <c r="F2720">
        <v>76</v>
      </c>
      <c r="G2720">
        <v>10.220000000000001</v>
      </c>
      <c r="H2720">
        <v>94.496867760000001</v>
      </c>
      <c r="I2720">
        <v>82</v>
      </c>
      <c r="J2720">
        <v>3312</v>
      </c>
      <c r="K2720">
        <v>16.7</v>
      </c>
      <c r="L2720">
        <v>114</v>
      </c>
      <c r="M2720">
        <v>82</v>
      </c>
      <c r="N2720">
        <v>9.9</v>
      </c>
      <c r="O2720">
        <v>82</v>
      </c>
      <c r="P2720">
        <v>6.8</v>
      </c>
      <c r="Q2720">
        <v>584.39621369999998</v>
      </c>
      <c r="R2720">
        <v>3593648</v>
      </c>
      <c r="S2720">
        <v>5.9</v>
      </c>
      <c r="T2720">
        <v>5.9</v>
      </c>
      <c r="U2720">
        <v>0.47699999999999998</v>
      </c>
      <c r="V2720">
        <v>10.7</v>
      </c>
      <c r="W2720" t="e">
        <f ca="1">Data_Completeness(LifeExpectancyData[[#This Row],[Life expectancy]:[Schooling]])</f>
        <v>#NAME?</v>
      </c>
    </row>
    <row r="2721" spans="1:23" x14ac:dyDescent="0.25">
      <c r="A2721" t="s">
        <v>823</v>
      </c>
      <c r="B2721">
        <v>2010</v>
      </c>
      <c r="C2721" t="s">
        <v>643</v>
      </c>
      <c r="D2721">
        <v>58.4</v>
      </c>
      <c r="E2721">
        <v>362</v>
      </c>
      <c r="F2721">
        <v>79</v>
      </c>
      <c r="G2721">
        <v>10.029999999999999</v>
      </c>
      <c r="H2721">
        <v>116.20296399999999</v>
      </c>
      <c r="I2721">
        <v>8</v>
      </c>
      <c r="J2721">
        <v>1313</v>
      </c>
      <c r="K2721">
        <v>16.3</v>
      </c>
      <c r="L2721">
        <v>119</v>
      </c>
      <c r="M2721">
        <v>79</v>
      </c>
      <c r="N2721">
        <v>11.2</v>
      </c>
      <c r="O2721">
        <v>8</v>
      </c>
      <c r="P2721">
        <v>8</v>
      </c>
      <c r="Q2721">
        <v>594.99725569999998</v>
      </c>
      <c r="R2721">
        <v>33915133</v>
      </c>
      <c r="S2721">
        <v>6</v>
      </c>
      <c r="T2721">
        <v>6</v>
      </c>
      <c r="U2721">
        <v>0.47299999999999998</v>
      </c>
      <c r="V2721">
        <v>10.9</v>
      </c>
      <c r="W2721" t="e">
        <f ca="1">Data_Completeness(LifeExpectancyData[[#This Row],[Life expectancy]:[Schooling]])</f>
        <v>#NAME?</v>
      </c>
    </row>
    <row r="2722" spans="1:23" x14ac:dyDescent="0.25">
      <c r="A2722" t="s">
        <v>823</v>
      </c>
      <c r="B2722">
        <v>2009</v>
      </c>
      <c r="C2722" t="s">
        <v>643</v>
      </c>
      <c r="D2722">
        <v>57.5</v>
      </c>
      <c r="E2722">
        <v>378</v>
      </c>
      <c r="F2722">
        <v>82</v>
      </c>
      <c r="G2722">
        <v>9.6300000000000008</v>
      </c>
      <c r="H2722">
        <v>87.045349540000004</v>
      </c>
      <c r="I2722">
        <v>79</v>
      </c>
      <c r="J2722">
        <v>1601</v>
      </c>
      <c r="K2722">
        <v>15.9</v>
      </c>
      <c r="L2722">
        <v>124</v>
      </c>
      <c r="M2722">
        <v>78</v>
      </c>
      <c r="N2722">
        <v>8.43</v>
      </c>
      <c r="O2722">
        <v>79</v>
      </c>
      <c r="P2722">
        <v>8.1</v>
      </c>
      <c r="Q2722">
        <v>647.17732000000001</v>
      </c>
      <c r="R2722">
        <v>32771895</v>
      </c>
      <c r="S2722">
        <v>6.1</v>
      </c>
      <c r="T2722">
        <v>6.1</v>
      </c>
      <c r="U2722">
        <v>0.46400000000000002</v>
      </c>
      <c r="V2722">
        <v>10.8</v>
      </c>
      <c r="W2722" t="e">
        <f ca="1">Data_Completeness(LifeExpectancyData[[#This Row],[Life expectancy]:[Schooling]])</f>
        <v>#NAME?</v>
      </c>
    </row>
    <row r="2723" spans="1:23" x14ac:dyDescent="0.25">
      <c r="A2723" t="s">
        <v>823</v>
      </c>
      <c r="B2723">
        <v>2008</v>
      </c>
      <c r="C2723" t="s">
        <v>643</v>
      </c>
      <c r="D2723">
        <v>56.3</v>
      </c>
      <c r="E2723">
        <v>41</v>
      </c>
      <c r="F2723">
        <v>84</v>
      </c>
      <c r="G2723">
        <v>9.7899999999999991</v>
      </c>
      <c r="H2723">
        <v>72.850236559999999</v>
      </c>
      <c r="I2723">
        <v>71</v>
      </c>
      <c r="J2723">
        <v>1319</v>
      </c>
      <c r="K2723">
        <v>15.6</v>
      </c>
      <c r="L2723">
        <v>130</v>
      </c>
      <c r="M2723">
        <v>69</v>
      </c>
      <c r="N2723">
        <v>9.1</v>
      </c>
      <c r="O2723">
        <v>71</v>
      </c>
      <c r="P2723">
        <v>8.1999999999999993</v>
      </c>
      <c r="Q2723">
        <v>449.6928183</v>
      </c>
      <c r="R2723">
        <v>31663896</v>
      </c>
      <c r="S2723">
        <v>6.2</v>
      </c>
      <c r="T2723">
        <v>6.2</v>
      </c>
      <c r="U2723">
        <v>0.45300000000000001</v>
      </c>
      <c r="V2723">
        <v>10.6</v>
      </c>
      <c r="W2723" t="e">
        <f ca="1">Data_Completeness(LifeExpectancyData[[#This Row],[Life expectancy]:[Schooling]])</f>
        <v>#NAME?</v>
      </c>
    </row>
    <row r="2724" spans="1:23" x14ac:dyDescent="0.25">
      <c r="A2724" t="s">
        <v>823</v>
      </c>
      <c r="B2724">
        <v>2007</v>
      </c>
      <c r="C2724" t="s">
        <v>643</v>
      </c>
      <c r="D2724">
        <v>55.5</v>
      </c>
      <c r="E2724">
        <v>41</v>
      </c>
      <c r="F2724">
        <v>88</v>
      </c>
      <c r="G2724">
        <v>9.65</v>
      </c>
      <c r="H2724">
        <v>6.0025276849999996</v>
      </c>
      <c r="I2724">
        <v>73</v>
      </c>
      <c r="J2724">
        <v>3776</v>
      </c>
      <c r="K2724">
        <v>15.2</v>
      </c>
      <c r="L2724">
        <v>137</v>
      </c>
      <c r="M2724">
        <v>7</v>
      </c>
      <c r="N2724">
        <v>9.76</v>
      </c>
      <c r="O2724">
        <v>73</v>
      </c>
      <c r="P2724">
        <v>8.4</v>
      </c>
      <c r="Q2724">
        <v>41.858631000000003</v>
      </c>
      <c r="R2724">
        <v>359487</v>
      </c>
      <c r="S2724">
        <v>6.3</v>
      </c>
      <c r="T2724">
        <v>6.3</v>
      </c>
      <c r="U2724">
        <v>0.442</v>
      </c>
      <c r="V2724">
        <v>10.3</v>
      </c>
      <c r="W2724" t="e">
        <f ca="1">Data_Completeness(LifeExpectancyData[[#This Row],[Life expectancy]:[Schooling]])</f>
        <v>#NAME?</v>
      </c>
    </row>
    <row r="2725" spans="1:23" x14ac:dyDescent="0.25">
      <c r="A2725" t="s">
        <v>823</v>
      </c>
      <c r="B2725">
        <v>2006</v>
      </c>
      <c r="C2725" t="s">
        <v>643</v>
      </c>
      <c r="D2725">
        <v>54.9</v>
      </c>
      <c r="E2725">
        <v>41</v>
      </c>
      <c r="F2725">
        <v>93</v>
      </c>
      <c r="G2725">
        <v>9.81</v>
      </c>
      <c r="H2725">
        <v>50.839014179999999</v>
      </c>
      <c r="I2725">
        <v>64</v>
      </c>
      <c r="J2725">
        <v>5736</v>
      </c>
      <c r="K2725">
        <v>14.8</v>
      </c>
      <c r="L2725">
        <v>145</v>
      </c>
      <c r="M2725">
        <v>62</v>
      </c>
      <c r="N2725">
        <v>9.86</v>
      </c>
      <c r="O2725">
        <v>64</v>
      </c>
      <c r="P2725">
        <v>8.6</v>
      </c>
      <c r="Q2725">
        <v>336.45939229999999</v>
      </c>
      <c r="R2725">
        <v>2955662</v>
      </c>
      <c r="S2725">
        <v>6.4</v>
      </c>
      <c r="T2725">
        <v>6.4</v>
      </c>
      <c r="U2725">
        <v>0.434</v>
      </c>
      <c r="V2725">
        <v>10.6</v>
      </c>
      <c r="W2725" t="e">
        <f ca="1">Data_Completeness(LifeExpectancyData[[#This Row],[Life expectancy]:[Schooling]])</f>
        <v>#NAME?</v>
      </c>
    </row>
    <row r="2726" spans="1:23" x14ac:dyDescent="0.25">
      <c r="A2726" t="s">
        <v>823</v>
      </c>
      <c r="B2726">
        <v>2005</v>
      </c>
      <c r="C2726" t="s">
        <v>643</v>
      </c>
      <c r="D2726">
        <v>53.2</v>
      </c>
      <c r="E2726">
        <v>446</v>
      </c>
      <c r="F2726">
        <v>99</v>
      </c>
      <c r="G2726">
        <v>10.09</v>
      </c>
      <c r="H2726">
        <v>44.526140009999999</v>
      </c>
      <c r="I2726">
        <v>64</v>
      </c>
      <c r="J2726">
        <v>22</v>
      </c>
      <c r="K2726">
        <v>14.5</v>
      </c>
      <c r="L2726">
        <v>155</v>
      </c>
      <c r="M2726">
        <v>59</v>
      </c>
      <c r="N2726">
        <v>9.36</v>
      </c>
      <c r="O2726">
        <v>64</v>
      </c>
      <c r="P2726">
        <v>8.6999999999999993</v>
      </c>
      <c r="Q2726">
        <v>315.78822700000001</v>
      </c>
      <c r="R2726">
        <v>2854394</v>
      </c>
      <c r="S2726">
        <v>6.5</v>
      </c>
      <c r="T2726">
        <v>6.5</v>
      </c>
      <c r="U2726">
        <v>0.42899999999999999</v>
      </c>
      <c r="V2726">
        <v>10.9</v>
      </c>
      <c r="W2726" t="e">
        <f ca="1">Data_Completeness(LifeExpectancyData[[#This Row],[Life expectancy]:[Schooling]])</f>
        <v>#NAME?</v>
      </c>
    </row>
    <row r="2727" spans="1:23" x14ac:dyDescent="0.25">
      <c r="A2727" t="s">
        <v>823</v>
      </c>
      <c r="B2727">
        <v>2004</v>
      </c>
      <c r="C2727" t="s">
        <v>643</v>
      </c>
      <c r="D2727">
        <v>51.3</v>
      </c>
      <c r="E2727">
        <v>485</v>
      </c>
      <c r="F2727">
        <v>104</v>
      </c>
      <c r="G2727">
        <v>9.89</v>
      </c>
      <c r="H2727">
        <v>36.606092519999997</v>
      </c>
      <c r="I2727">
        <v>62</v>
      </c>
      <c r="J2727">
        <v>141</v>
      </c>
      <c r="K2727">
        <v>14.2</v>
      </c>
      <c r="L2727">
        <v>164</v>
      </c>
      <c r="M2727">
        <v>58</v>
      </c>
      <c r="N2727">
        <v>8.9</v>
      </c>
      <c r="O2727">
        <v>62</v>
      </c>
      <c r="P2727">
        <v>8.9</v>
      </c>
      <c r="Q2727">
        <v>288.23694899999998</v>
      </c>
      <c r="R2727">
        <v>27568436</v>
      </c>
      <c r="S2727">
        <v>6.6</v>
      </c>
      <c r="T2727">
        <v>6.6</v>
      </c>
      <c r="U2727">
        <v>0.42699999999999999</v>
      </c>
      <c r="V2727">
        <v>11.6</v>
      </c>
      <c r="W2727" t="e">
        <f ca="1">Data_Completeness(LifeExpectancyData[[#This Row],[Life expectancy]:[Schooling]])</f>
        <v>#NAME?</v>
      </c>
    </row>
    <row r="2728" spans="1:23" x14ac:dyDescent="0.25">
      <c r="A2728" t="s">
        <v>823</v>
      </c>
      <c r="B2728">
        <v>2003</v>
      </c>
      <c r="C2728" t="s">
        <v>643</v>
      </c>
      <c r="D2728">
        <v>51</v>
      </c>
      <c r="E2728">
        <v>53</v>
      </c>
      <c r="F2728">
        <v>109</v>
      </c>
      <c r="G2728">
        <v>10.16</v>
      </c>
      <c r="H2728">
        <v>4.4267924059999997</v>
      </c>
      <c r="I2728">
        <v>44</v>
      </c>
      <c r="J2728">
        <v>29429</v>
      </c>
      <c r="K2728">
        <v>13.9</v>
      </c>
      <c r="L2728">
        <v>173</v>
      </c>
      <c r="M2728">
        <v>57</v>
      </c>
      <c r="N2728">
        <v>7.54</v>
      </c>
      <c r="O2728">
        <v>59</v>
      </c>
      <c r="P2728">
        <v>9.4</v>
      </c>
      <c r="Q2728">
        <v>237.9995917</v>
      </c>
      <c r="R2728">
        <v>2662482</v>
      </c>
      <c r="S2728">
        <v>6.7</v>
      </c>
      <c r="T2728">
        <v>6.7</v>
      </c>
      <c r="U2728">
        <v>0.41799999999999998</v>
      </c>
      <c r="V2728">
        <v>11.5</v>
      </c>
      <c r="W2728" t="e">
        <f ca="1">Data_Completeness(LifeExpectancyData[[#This Row],[Life expectancy]:[Schooling]])</f>
        <v>#NAME?</v>
      </c>
    </row>
    <row r="2729" spans="1:23" x14ac:dyDescent="0.25">
      <c r="A2729" t="s">
        <v>823</v>
      </c>
      <c r="B2729">
        <v>2002</v>
      </c>
      <c r="C2729" t="s">
        <v>643</v>
      </c>
      <c r="D2729">
        <v>48.8</v>
      </c>
      <c r="E2729">
        <v>523</v>
      </c>
      <c r="F2729">
        <v>112</v>
      </c>
      <c r="G2729">
        <v>10.42</v>
      </c>
      <c r="H2729">
        <v>2.690897842</v>
      </c>
      <c r="I2729">
        <v>29</v>
      </c>
      <c r="J2729">
        <v>49871</v>
      </c>
      <c r="K2729">
        <v>13.6</v>
      </c>
      <c r="L2729">
        <v>181</v>
      </c>
      <c r="M2729">
        <v>57</v>
      </c>
      <c r="N2729">
        <v>7.78</v>
      </c>
      <c r="O2729">
        <v>57</v>
      </c>
      <c r="P2729">
        <v>10</v>
      </c>
      <c r="Q2729">
        <v>24.242322900000001</v>
      </c>
      <c r="R2729">
        <v>2571848</v>
      </c>
      <c r="S2729">
        <v>6.8</v>
      </c>
      <c r="T2729">
        <v>6.8</v>
      </c>
      <c r="U2729">
        <v>0.40400000000000003</v>
      </c>
      <c r="V2729">
        <v>11</v>
      </c>
      <c r="W2729" t="e">
        <f ca="1">Data_Completeness(LifeExpectancyData[[#This Row],[Life expectancy]:[Schooling]])</f>
        <v>#NAME?</v>
      </c>
    </row>
    <row r="2730" spans="1:23" x14ac:dyDescent="0.25">
      <c r="A2730" t="s">
        <v>823</v>
      </c>
      <c r="B2730">
        <v>2001</v>
      </c>
      <c r="C2730" t="s">
        <v>643</v>
      </c>
      <c r="D2730">
        <v>47.7</v>
      </c>
      <c r="E2730">
        <v>539</v>
      </c>
      <c r="F2730">
        <v>115</v>
      </c>
      <c r="G2730">
        <v>10.57</v>
      </c>
      <c r="H2730">
        <v>26.976252169999999</v>
      </c>
      <c r="J2730">
        <v>48543</v>
      </c>
      <c r="K2730">
        <v>13.3</v>
      </c>
      <c r="L2730">
        <v>187</v>
      </c>
      <c r="M2730">
        <v>56</v>
      </c>
      <c r="N2730">
        <v>7.26</v>
      </c>
      <c r="O2730">
        <v>55</v>
      </c>
      <c r="P2730">
        <v>10.8</v>
      </c>
      <c r="Q2730">
        <v>234.98477500000001</v>
      </c>
      <c r="R2730">
        <v>24854892</v>
      </c>
      <c r="S2730">
        <v>6.9</v>
      </c>
      <c r="T2730">
        <v>6.9</v>
      </c>
      <c r="U2730">
        <v>0.39600000000000002</v>
      </c>
      <c r="V2730">
        <v>10.8</v>
      </c>
      <c r="W2730" t="e">
        <f ca="1">Data_Completeness(LifeExpectancyData[[#This Row],[Life expectancy]:[Schooling]])</f>
        <v>#NAME?</v>
      </c>
    </row>
    <row r="2731" spans="1:23" x14ac:dyDescent="0.25">
      <c r="A2731" t="s">
        <v>823</v>
      </c>
      <c r="B2731">
        <v>2000</v>
      </c>
      <c r="C2731" t="s">
        <v>643</v>
      </c>
      <c r="D2731">
        <v>46.6</v>
      </c>
      <c r="E2731">
        <v>554</v>
      </c>
      <c r="F2731">
        <v>116</v>
      </c>
      <c r="G2731">
        <v>10.47</v>
      </c>
      <c r="H2731">
        <v>22.594474609999999</v>
      </c>
      <c r="J2731">
        <v>42554</v>
      </c>
      <c r="K2731">
        <v>13</v>
      </c>
      <c r="L2731">
        <v>191</v>
      </c>
      <c r="M2731">
        <v>55</v>
      </c>
      <c r="N2731">
        <v>6.77</v>
      </c>
      <c r="O2731">
        <v>52</v>
      </c>
      <c r="P2731">
        <v>11.6</v>
      </c>
      <c r="Q2731">
        <v>257.63369</v>
      </c>
      <c r="R2731">
        <v>2439274</v>
      </c>
      <c r="S2731">
        <v>7</v>
      </c>
      <c r="T2731">
        <v>7</v>
      </c>
      <c r="U2731">
        <v>0.38200000000000001</v>
      </c>
      <c r="V2731">
        <v>9.8000000000000007</v>
      </c>
      <c r="W2731" t="e">
        <f ca="1">Data_Completeness(LifeExpectancyData[[#This Row],[Life expectancy]:[Schooling]])</f>
        <v>#NAME?</v>
      </c>
    </row>
    <row r="2732" spans="1:23" x14ac:dyDescent="0.25">
      <c r="A2732" t="s">
        <v>824</v>
      </c>
      <c r="B2732">
        <v>2015</v>
      </c>
      <c r="C2732" t="s">
        <v>643</v>
      </c>
      <c r="D2732">
        <v>71.3</v>
      </c>
      <c r="E2732">
        <v>195</v>
      </c>
      <c r="F2732">
        <v>4</v>
      </c>
      <c r="H2732">
        <v>0</v>
      </c>
      <c r="I2732">
        <v>22</v>
      </c>
      <c r="J2732">
        <v>105</v>
      </c>
      <c r="K2732">
        <v>61.3</v>
      </c>
      <c r="L2732">
        <v>5</v>
      </c>
      <c r="M2732">
        <v>51</v>
      </c>
      <c r="O2732">
        <v>23</v>
      </c>
      <c r="P2732">
        <v>0.2</v>
      </c>
      <c r="Q2732">
        <v>2124.6626660000002</v>
      </c>
      <c r="R2732">
        <v>4515429</v>
      </c>
      <c r="S2732">
        <v>2.2999999999999998</v>
      </c>
      <c r="T2732">
        <v>2.4</v>
      </c>
      <c r="U2732">
        <v>0.748</v>
      </c>
      <c r="V2732">
        <v>15.3</v>
      </c>
      <c r="W2732" t="e">
        <f ca="1">Data_Completeness(LifeExpectancyData[[#This Row],[Life expectancy]:[Schooling]])</f>
        <v>#NAME?</v>
      </c>
    </row>
    <row r="2733" spans="1:23" x14ac:dyDescent="0.25">
      <c r="A2733" t="s">
        <v>824</v>
      </c>
      <c r="B2733">
        <v>2014</v>
      </c>
      <c r="C2733" t="s">
        <v>643</v>
      </c>
      <c r="D2733">
        <v>78</v>
      </c>
      <c r="E2733">
        <v>23</v>
      </c>
      <c r="F2733">
        <v>4</v>
      </c>
      <c r="G2733">
        <v>8.06</v>
      </c>
      <c r="H2733">
        <v>5.6638493280000004</v>
      </c>
      <c r="I2733">
        <v>22</v>
      </c>
      <c r="J2733">
        <v>0</v>
      </c>
      <c r="K2733">
        <v>6.7</v>
      </c>
      <c r="L2733">
        <v>5</v>
      </c>
      <c r="M2733">
        <v>45</v>
      </c>
      <c r="N2733">
        <v>7.1</v>
      </c>
      <c r="O2733">
        <v>23</v>
      </c>
      <c r="P2733">
        <v>0.2</v>
      </c>
      <c r="Q2733">
        <v>314.65829600000001</v>
      </c>
      <c r="R2733">
        <v>45271947</v>
      </c>
      <c r="S2733">
        <v>2.2999999999999998</v>
      </c>
      <c r="T2733">
        <v>2.4</v>
      </c>
      <c r="U2733">
        <v>0.746</v>
      </c>
      <c r="V2733">
        <v>15.2</v>
      </c>
      <c r="W2733" t="e">
        <f ca="1">Data_Completeness(LifeExpectancyData[[#This Row],[Life expectancy]:[Schooling]])</f>
        <v>#NAME?</v>
      </c>
    </row>
    <row r="2734" spans="1:23" x14ac:dyDescent="0.25">
      <c r="A2734" t="s">
        <v>824</v>
      </c>
      <c r="B2734">
        <v>2013</v>
      </c>
      <c r="C2734" t="s">
        <v>643</v>
      </c>
      <c r="D2734">
        <v>71</v>
      </c>
      <c r="E2734">
        <v>198</v>
      </c>
      <c r="F2734">
        <v>4</v>
      </c>
      <c r="G2734">
        <v>8.44</v>
      </c>
      <c r="H2734">
        <v>52.42529588</v>
      </c>
      <c r="I2734">
        <v>46</v>
      </c>
      <c r="J2734">
        <v>0</v>
      </c>
      <c r="K2734">
        <v>6.1</v>
      </c>
      <c r="L2734">
        <v>5</v>
      </c>
      <c r="M2734">
        <v>72</v>
      </c>
      <c r="N2734">
        <v>7.67</v>
      </c>
      <c r="O2734">
        <v>76</v>
      </c>
      <c r="P2734">
        <v>0.2</v>
      </c>
      <c r="Q2734">
        <v>429.71553999999998</v>
      </c>
      <c r="R2734">
        <v>454896</v>
      </c>
      <c r="S2734">
        <v>2.2999999999999998</v>
      </c>
      <c r="T2734">
        <v>2.4</v>
      </c>
      <c r="U2734">
        <v>0.74399999999999999</v>
      </c>
      <c r="V2734">
        <v>15.2</v>
      </c>
      <c r="W2734" t="e">
        <f ca="1">Data_Completeness(LifeExpectancyData[[#This Row],[Life expectancy]:[Schooling]])</f>
        <v>#NAME?</v>
      </c>
    </row>
    <row r="2735" spans="1:23" x14ac:dyDescent="0.25">
      <c r="A2735" t="s">
        <v>824</v>
      </c>
      <c r="B2735">
        <v>2012</v>
      </c>
      <c r="C2735" t="s">
        <v>643</v>
      </c>
      <c r="D2735">
        <v>77</v>
      </c>
      <c r="E2735">
        <v>25</v>
      </c>
      <c r="F2735">
        <v>5</v>
      </c>
      <c r="G2735">
        <v>8.44</v>
      </c>
      <c r="H2735">
        <v>453.78308470000002</v>
      </c>
      <c r="I2735">
        <v>46</v>
      </c>
      <c r="J2735">
        <v>12746</v>
      </c>
      <c r="K2735">
        <v>59.6</v>
      </c>
      <c r="L2735">
        <v>5</v>
      </c>
      <c r="M2735">
        <v>72</v>
      </c>
      <c r="N2735">
        <v>7.47</v>
      </c>
      <c r="O2735">
        <v>76</v>
      </c>
      <c r="P2735">
        <v>0.2</v>
      </c>
      <c r="Q2735">
        <v>3855.42128</v>
      </c>
      <c r="R2735">
        <v>455933</v>
      </c>
      <c r="S2735">
        <v>2.4</v>
      </c>
      <c r="T2735">
        <v>2.4</v>
      </c>
      <c r="U2735">
        <v>0.73899999999999999</v>
      </c>
      <c r="V2735">
        <v>15.1</v>
      </c>
      <c r="W2735" t="e">
        <f ca="1">Data_Completeness(LifeExpectancyData[[#This Row],[Life expectancy]:[Schooling]])</f>
        <v>#NAME?</v>
      </c>
    </row>
    <row r="2736" spans="1:23" x14ac:dyDescent="0.25">
      <c r="A2736" t="s">
        <v>824</v>
      </c>
      <c r="B2736">
        <v>2011</v>
      </c>
      <c r="C2736" t="s">
        <v>643</v>
      </c>
      <c r="D2736">
        <v>75</v>
      </c>
      <c r="E2736">
        <v>24</v>
      </c>
      <c r="F2736">
        <v>5</v>
      </c>
      <c r="G2736">
        <v>8.48</v>
      </c>
      <c r="H2736">
        <v>415.16277050000002</v>
      </c>
      <c r="I2736">
        <v>21</v>
      </c>
      <c r="J2736">
        <v>1333</v>
      </c>
      <c r="K2736">
        <v>59</v>
      </c>
      <c r="L2736">
        <v>5</v>
      </c>
      <c r="M2736">
        <v>54</v>
      </c>
      <c r="N2736">
        <v>6.98</v>
      </c>
      <c r="O2736">
        <v>5</v>
      </c>
      <c r="P2736">
        <v>0.2</v>
      </c>
      <c r="Q2736">
        <v>3569.7572700000001</v>
      </c>
      <c r="R2736">
        <v>45761</v>
      </c>
      <c r="S2736">
        <v>2.4</v>
      </c>
      <c r="T2736">
        <v>2.5</v>
      </c>
      <c r="U2736">
        <v>0.73399999999999999</v>
      </c>
      <c r="V2736">
        <v>14.9</v>
      </c>
      <c r="W2736" t="e">
        <f ca="1">Data_Completeness(LifeExpectancyData[[#This Row],[Life expectancy]:[Schooling]])</f>
        <v>#NAME?</v>
      </c>
    </row>
    <row r="2737" spans="1:23" x14ac:dyDescent="0.25">
      <c r="A2737" t="s">
        <v>824</v>
      </c>
      <c r="B2737">
        <v>2010</v>
      </c>
      <c r="C2737" t="s">
        <v>643</v>
      </c>
      <c r="D2737">
        <v>69.8</v>
      </c>
      <c r="E2737">
        <v>212</v>
      </c>
      <c r="F2737">
        <v>5</v>
      </c>
      <c r="G2737">
        <v>8.39</v>
      </c>
      <c r="H2737">
        <v>375.68353760000002</v>
      </c>
      <c r="I2737">
        <v>48</v>
      </c>
      <c r="J2737">
        <v>39</v>
      </c>
      <c r="K2737">
        <v>58.5</v>
      </c>
      <c r="L2737">
        <v>6</v>
      </c>
      <c r="M2737">
        <v>57</v>
      </c>
      <c r="N2737">
        <v>7.81</v>
      </c>
      <c r="O2737">
        <v>52</v>
      </c>
      <c r="P2737">
        <v>0.2</v>
      </c>
      <c r="Q2737">
        <v>2965.1423650000002</v>
      </c>
      <c r="R2737">
        <v>45877</v>
      </c>
      <c r="S2737">
        <v>2.4</v>
      </c>
      <c r="T2737">
        <v>2.5</v>
      </c>
      <c r="U2737">
        <v>0.72799999999999998</v>
      </c>
      <c r="V2737">
        <v>14.9</v>
      </c>
      <c r="W2737" t="e">
        <f ca="1">Data_Completeness(LifeExpectancyData[[#This Row],[Life expectancy]:[Schooling]])</f>
        <v>#NAME?</v>
      </c>
    </row>
    <row r="2738" spans="1:23" x14ac:dyDescent="0.25">
      <c r="A2738" t="s">
        <v>824</v>
      </c>
      <c r="B2738">
        <v>2009</v>
      </c>
      <c r="C2738" t="s">
        <v>643</v>
      </c>
      <c r="D2738">
        <v>69.2</v>
      </c>
      <c r="E2738">
        <v>231</v>
      </c>
      <c r="F2738">
        <v>5</v>
      </c>
      <c r="G2738">
        <v>8.7100000000000009</v>
      </c>
      <c r="H2738">
        <v>324.54913479999999</v>
      </c>
      <c r="I2738">
        <v>66</v>
      </c>
      <c r="J2738">
        <v>0</v>
      </c>
      <c r="K2738">
        <v>58</v>
      </c>
      <c r="L2738">
        <v>6</v>
      </c>
      <c r="M2738">
        <v>74</v>
      </c>
      <c r="N2738">
        <v>7.8</v>
      </c>
      <c r="O2738">
        <v>71</v>
      </c>
      <c r="P2738">
        <v>0.3</v>
      </c>
      <c r="Q2738">
        <v>2545.4834099999998</v>
      </c>
      <c r="R2738">
        <v>46533</v>
      </c>
      <c r="S2738">
        <v>2.5</v>
      </c>
      <c r="T2738">
        <v>2.6</v>
      </c>
      <c r="U2738">
        <v>0.73399999999999999</v>
      </c>
      <c r="V2738">
        <v>14.9</v>
      </c>
      <c r="W2738" t="e">
        <f ca="1">Data_Completeness(LifeExpectancyData[[#This Row],[Life expectancy]:[Schooling]])</f>
        <v>#NAME?</v>
      </c>
    </row>
    <row r="2739" spans="1:23" x14ac:dyDescent="0.25">
      <c r="A2739" t="s">
        <v>824</v>
      </c>
      <c r="B2739">
        <v>2008</v>
      </c>
      <c r="C2739" t="s">
        <v>643</v>
      </c>
      <c r="D2739">
        <v>67.7</v>
      </c>
      <c r="E2739">
        <v>273</v>
      </c>
      <c r="F2739">
        <v>5</v>
      </c>
      <c r="G2739">
        <v>9.4600000000000009</v>
      </c>
      <c r="H2739">
        <v>456.45866640000003</v>
      </c>
      <c r="I2739">
        <v>84</v>
      </c>
      <c r="J2739">
        <v>48</v>
      </c>
      <c r="K2739">
        <v>57.6</v>
      </c>
      <c r="L2739">
        <v>6</v>
      </c>
      <c r="M2739">
        <v>91</v>
      </c>
      <c r="N2739">
        <v>6.63</v>
      </c>
      <c r="O2739">
        <v>9</v>
      </c>
      <c r="P2739">
        <v>0.4</v>
      </c>
      <c r="Q2739">
        <v>3891.3782299999998</v>
      </c>
      <c r="R2739">
        <v>462582</v>
      </c>
      <c r="S2739">
        <v>2.5</v>
      </c>
      <c r="T2739">
        <v>2.6</v>
      </c>
      <c r="U2739">
        <v>0.73</v>
      </c>
      <c r="V2739">
        <v>14.9</v>
      </c>
      <c r="W2739" t="e">
        <f ca="1">Data_Completeness(LifeExpectancyData[[#This Row],[Life expectancy]:[Schooling]])</f>
        <v>#NAME?</v>
      </c>
    </row>
    <row r="2740" spans="1:23" x14ac:dyDescent="0.25">
      <c r="A2740" t="s">
        <v>824</v>
      </c>
      <c r="B2740">
        <v>2007</v>
      </c>
      <c r="C2740" t="s">
        <v>643</v>
      </c>
      <c r="D2740">
        <v>67.5</v>
      </c>
      <c r="E2740">
        <v>277</v>
      </c>
      <c r="F2740">
        <v>5</v>
      </c>
      <c r="G2740">
        <v>8.86</v>
      </c>
      <c r="H2740">
        <v>46.19685449</v>
      </c>
      <c r="I2740">
        <v>92</v>
      </c>
      <c r="J2740">
        <v>1005</v>
      </c>
      <c r="K2740">
        <v>57.2</v>
      </c>
      <c r="L2740">
        <v>6</v>
      </c>
      <c r="M2740">
        <v>98</v>
      </c>
      <c r="N2740">
        <v>6.36</v>
      </c>
      <c r="O2740">
        <v>98</v>
      </c>
      <c r="P2740">
        <v>0.7</v>
      </c>
      <c r="Q2740">
        <v>368.68997999999999</v>
      </c>
      <c r="R2740">
        <v>465935</v>
      </c>
      <c r="S2740">
        <v>2.5</v>
      </c>
      <c r="T2740">
        <v>2.7</v>
      </c>
      <c r="U2740">
        <v>0.72299999999999998</v>
      </c>
      <c r="V2740">
        <v>14.8</v>
      </c>
      <c r="W2740" t="e">
        <f ca="1">Data_Completeness(LifeExpectancyData[[#This Row],[Life expectancy]:[Schooling]])</f>
        <v>#NAME?</v>
      </c>
    </row>
    <row r="2741" spans="1:23" x14ac:dyDescent="0.25">
      <c r="A2741" t="s">
        <v>824</v>
      </c>
      <c r="B2741">
        <v>2006</v>
      </c>
      <c r="C2741" t="s">
        <v>643</v>
      </c>
      <c r="D2741">
        <v>67.7</v>
      </c>
      <c r="E2741">
        <v>267</v>
      </c>
      <c r="F2741">
        <v>5</v>
      </c>
      <c r="G2741">
        <v>7.99</v>
      </c>
      <c r="H2741">
        <v>29.381727059999999</v>
      </c>
      <c r="I2741">
        <v>96</v>
      </c>
      <c r="J2741">
        <v>42724</v>
      </c>
      <c r="K2741">
        <v>56.8</v>
      </c>
      <c r="L2741">
        <v>6</v>
      </c>
      <c r="M2741">
        <v>99</v>
      </c>
      <c r="N2741">
        <v>6.39</v>
      </c>
      <c r="O2741">
        <v>98</v>
      </c>
      <c r="P2741">
        <v>0.8</v>
      </c>
      <c r="Q2741">
        <v>233.18831</v>
      </c>
      <c r="R2741">
        <v>4678775</v>
      </c>
      <c r="S2741">
        <v>2.6</v>
      </c>
      <c r="T2741">
        <v>2.7</v>
      </c>
      <c r="U2741">
        <v>0.71599999999999997</v>
      </c>
      <c r="V2741">
        <v>14.7</v>
      </c>
      <c r="W2741" t="e">
        <f ca="1">Data_Completeness(LifeExpectancyData[[#This Row],[Life expectancy]:[Schooling]])</f>
        <v>#NAME?</v>
      </c>
    </row>
    <row r="2742" spans="1:23" x14ac:dyDescent="0.25">
      <c r="A2742" t="s">
        <v>824</v>
      </c>
      <c r="B2742">
        <v>2005</v>
      </c>
      <c r="C2742" t="s">
        <v>643</v>
      </c>
      <c r="D2742">
        <v>67</v>
      </c>
      <c r="E2742">
        <v>278</v>
      </c>
      <c r="F2742">
        <v>5</v>
      </c>
      <c r="G2742">
        <v>7.31</v>
      </c>
      <c r="H2742">
        <v>217.43452569999999</v>
      </c>
      <c r="I2742">
        <v>97</v>
      </c>
      <c r="J2742">
        <v>2392</v>
      </c>
      <c r="K2742">
        <v>56.4</v>
      </c>
      <c r="L2742">
        <v>6</v>
      </c>
      <c r="M2742">
        <v>95</v>
      </c>
      <c r="N2742">
        <v>6.41</v>
      </c>
      <c r="O2742">
        <v>96</v>
      </c>
      <c r="P2742">
        <v>0.9</v>
      </c>
      <c r="Q2742">
        <v>1828.7176260000001</v>
      </c>
      <c r="R2742">
        <v>471515</v>
      </c>
      <c r="S2742">
        <v>2.7</v>
      </c>
      <c r="T2742">
        <v>2.8</v>
      </c>
      <c r="U2742">
        <v>0.70699999999999996</v>
      </c>
      <c r="V2742">
        <v>14.5</v>
      </c>
      <c r="W2742" t="e">
        <f ca="1">Data_Completeness(LifeExpectancyData[[#This Row],[Life expectancy]:[Schooling]])</f>
        <v>#NAME?</v>
      </c>
    </row>
    <row r="2743" spans="1:23" x14ac:dyDescent="0.25">
      <c r="A2743" t="s">
        <v>824</v>
      </c>
      <c r="B2743">
        <v>2004</v>
      </c>
      <c r="C2743" t="s">
        <v>643</v>
      </c>
      <c r="D2743">
        <v>67.400000000000006</v>
      </c>
      <c r="E2743">
        <v>267</v>
      </c>
      <c r="F2743">
        <v>5</v>
      </c>
      <c r="G2743">
        <v>6.79</v>
      </c>
      <c r="H2743">
        <v>180.35378589999999</v>
      </c>
      <c r="I2743">
        <v>98</v>
      </c>
      <c r="J2743">
        <v>146</v>
      </c>
      <c r="K2743">
        <v>56.1</v>
      </c>
      <c r="L2743">
        <v>6</v>
      </c>
      <c r="M2743">
        <v>99</v>
      </c>
      <c r="N2743">
        <v>6.61</v>
      </c>
      <c r="O2743">
        <v>99</v>
      </c>
      <c r="P2743">
        <v>1</v>
      </c>
      <c r="Q2743">
        <v>1367.352433</v>
      </c>
      <c r="R2743">
        <v>474516</v>
      </c>
      <c r="S2743">
        <v>2.7</v>
      </c>
      <c r="T2743">
        <v>2.8</v>
      </c>
      <c r="U2743">
        <v>0.7</v>
      </c>
      <c r="V2743">
        <v>14.6</v>
      </c>
      <c r="W2743" t="e">
        <f ca="1">Data_Completeness(LifeExpectancyData[[#This Row],[Life expectancy]:[Schooling]])</f>
        <v>#NAME?</v>
      </c>
    </row>
    <row r="2744" spans="1:23" x14ac:dyDescent="0.25">
      <c r="A2744" t="s">
        <v>824</v>
      </c>
      <c r="B2744">
        <v>2003</v>
      </c>
      <c r="C2744" t="s">
        <v>643</v>
      </c>
      <c r="D2744">
        <v>67.599999999999994</v>
      </c>
      <c r="E2744">
        <v>256</v>
      </c>
      <c r="F2744">
        <v>6</v>
      </c>
      <c r="G2744">
        <v>5.92</v>
      </c>
      <c r="H2744">
        <v>21.22386354</v>
      </c>
      <c r="I2744">
        <v>77</v>
      </c>
      <c r="J2744">
        <v>411</v>
      </c>
      <c r="K2744">
        <v>55.7</v>
      </c>
      <c r="L2744">
        <v>6</v>
      </c>
      <c r="M2744">
        <v>99</v>
      </c>
      <c r="N2744">
        <v>6.93</v>
      </c>
      <c r="O2744">
        <v>97</v>
      </c>
      <c r="P2744">
        <v>0.9</v>
      </c>
      <c r="Q2744">
        <v>148.52248800000001</v>
      </c>
      <c r="R2744">
        <v>4781295</v>
      </c>
      <c r="S2744">
        <v>2.8</v>
      </c>
      <c r="T2744">
        <v>2.9</v>
      </c>
      <c r="U2744">
        <v>0.69099999999999995</v>
      </c>
      <c r="V2744">
        <v>14.3</v>
      </c>
      <c r="W2744" t="e">
        <f ca="1">Data_Completeness(LifeExpectancyData[[#This Row],[Life expectancy]:[Schooling]])</f>
        <v>#NAME?</v>
      </c>
    </row>
    <row r="2745" spans="1:23" x14ac:dyDescent="0.25">
      <c r="A2745" t="s">
        <v>824</v>
      </c>
      <c r="B2745">
        <v>2002</v>
      </c>
      <c r="C2745" t="s">
        <v>643</v>
      </c>
      <c r="D2745">
        <v>67.599999999999994</v>
      </c>
      <c r="E2745">
        <v>256</v>
      </c>
      <c r="F2745">
        <v>6</v>
      </c>
      <c r="G2745">
        <v>4.8899999999999997</v>
      </c>
      <c r="H2745">
        <v>115.738974</v>
      </c>
      <c r="I2745">
        <v>48</v>
      </c>
      <c r="J2745">
        <v>7587</v>
      </c>
      <c r="K2745">
        <v>55.4</v>
      </c>
      <c r="L2745">
        <v>7</v>
      </c>
      <c r="M2745">
        <v>99</v>
      </c>
      <c r="N2745">
        <v>6.25</v>
      </c>
      <c r="O2745">
        <v>99</v>
      </c>
      <c r="P2745">
        <v>0.9</v>
      </c>
      <c r="Q2745">
        <v>879.47548600000005</v>
      </c>
      <c r="R2745">
        <v>48225</v>
      </c>
      <c r="S2745">
        <v>2.9</v>
      </c>
      <c r="T2745">
        <v>3</v>
      </c>
      <c r="U2745">
        <v>0.68300000000000005</v>
      </c>
      <c r="V2745">
        <v>13.9</v>
      </c>
      <c r="W2745" t="e">
        <f ca="1">Data_Completeness(LifeExpectancyData[[#This Row],[Life expectancy]:[Schooling]])</f>
        <v>#NAME?</v>
      </c>
    </row>
    <row r="2746" spans="1:23" x14ac:dyDescent="0.25">
      <c r="A2746" t="s">
        <v>824</v>
      </c>
      <c r="B2746">
        <v>2001</v>
      </c>
      <c r="C2746" t="s">
        <v>643</v>
      </c>
      <c r="D2746">
        <v>67.7</v>
      </c>
      <c r="E2746">
        <v>253</v>
      </c>
      <c r="F2746">
        <v>6</v>
      </c>
      <c r="G2746">
        <v>4.3099999999999996</v>
      </c>
      <c r="H2746">
        <v>8.8974214590000003</v>
      </c>
      <c r="I2746">
        <v>7</v>
      </c>
      <c r="J2746">
        <v>16970</v>
      </c>
      <c r="K2746">
        <v>55.1</v>
      </c>
      <c r="L2746">
        <v>7</v>
      </c>
      <c r="M2746">
        <v>99</v>
      </c>
      <c r="N2746">
        <v>5.66</v>
      </c>
      <c r="O2746">
        <v>99</v>
      </c>
      <c r="P2746">
        <v>0.8</v>
      </c>
      <c r="Q2746">
        <v>78.738242999999997</v>
      </c>
      <c r="R2746">
        <v>48683865</v>
      </c>
      <c r="S2746">
        <v>2.9</v>
      </c>
      <c r="T2746">
        <v>3</v>
      </c>
      <c r="U2746">
        <v>0.67300000000000004</v>
      </c>
      <c r="V2746">
        <v>13.2</v>
      </c>
      <c r="W2746" t="e">
        <f ca="1">Data_Completeness(LifeExpectancyData[[#This Row],[Life expectancy]:[Schooling]])</f>
        <v>#NAME?</v>
      </c>
    </row>
    <row r="2747" spans="1:23" x14ac:dyDescent="0.25">
      <c r="A2747" t="s">
        <v>824</v>
      </c>
      <c r="B2747">
        <v>2000</v>
      </c>
      <c r="C2747" t="s">
        <v>643</v>
      </c>
      <c r="D2747">
        <v>67.5</v>
      </c>
      <c r="E2747">
        <v>257</v>
      </c>
      <c r="F2747">
        <v>6</v>
      </c>
      <c r="G2747">
        <v>4.49</v>
      </c>
      <c r="H2747">
        <v>7.8837914739999997</v>
      </c>
      <c r="I2747">
        <v>4</v>
      </c>
      <c r="J2747">
        <v>817</v>
      </c>
      <c r="K2747">
        <v>54.8</v>
      </c>
      <c r="L2747">
        <v>8</v>
      </c>
      <c r="M2747">
        <v>99</v>
      </c>
      <c r="N2747">
        <v>5.59</v>
      </c>
      <c r="O2747">
        <v>99</v>
      </c>
      <c r="P2747">
        <v>0.7</v>
      </c>
      <c r="Q2747">
        <v>635.78963499999998</v>
      </c>
      <c r="R2747">
        <v>49175848</v>
      </c>
      <c r="S2747">
        <v>3</v>
      </c>
      <c r="T2747">
        <v>3.1</v>
      </c>
      <c r="U2747">
        <v>0.66900000000000004</v>
      </c>
      <c r="V2747">
        <v>13.3</v>
      </c>
      <c r="W2747" t="e">
        <f ca="1">Data_Completeness(LifeExpectancyData[[#This Row],[Life expectancy]:[Schooling]])</f>
        <v>#NAME?</v>
      </c>
    </row>
    <row r="2748" spans="1:23" x14ac:dyDescent="0.25">
      <c r="A2748" t="s">
        <v>825</v>
      </c>
      <c r="B2748">
        <v>2015</v>
      </c>
      <c r="C2748" t="s">
        <v>643</v>
      </c>
      <c r="D2748">
        <v>77.099999999999994</v>
      </c>
      <c r="E2748">
        <v>75</v>
      </c>
      <c r="F2748">
        <v>1</v>
      </c>
      <c r="H2748">
        <v>0</v>
      </c>
      <c r="I2748">
        <v>99</v>
      </c>
      <c r="J2748">
        <v>347</v>
      </c>
      <c r="K2748">
        <v>64.2</v>
      </c>
      <c r="L2748">
        <v>1</v>
      </c>
      <c r="M2748">
        <v>99</v>
      </c>
      <c r="O2748">
        <v>99</v>
      </c>
      <c r="P2748">
        <v>0.1</v>
      </c>
      <c r="Q2748">
        <v>3911.7468899999999</v>
      </c>
      <c r="S2748">
        <v>5.3</v>
      </c>
      <c r="T2748">
        <v>5.0999999999999996</v>
      </c>
      <c r="U2748">
        <v>0.83599999999999997</v>
      </c>
      <c r="V2748">
        <v>13.3</v>
      </c>
      <c r="W2748" t="e">
        <f ca="1">Data_Completeness(LifeExpectancyData[[#This Row],[Life expectancy]:[Schooling]])</f>
        <v>#NAME?</v>
      </c>
    </row>
    <row r="2749" spans="1:23" x14ac:dyDescent="0.25">
      <c r="A2749" t="s">
        <v>825</v>
      </c>
      <c r="B2749">
        <v>2014</v>
      </c>
      <c r="C2749" t="s">
        <v>643</v>
      </c>
      <c r="D2749">
        <v>76.900000000000006</v>
      </c>
      <c r="E2749">
        <v>77</v>
      </c>
      <c r="F2749">
        <v>1</v>
      </c>
      <c r="G2749">
        <v>1.91</v>
      </c>
      <c r="H2749">
        <v>3862.68271</v>
      </c>
      <c r="I2749">
        <v>99</v>
      </c>
      <c r="J2749">
        <v>344</v>
      </c>
      <c r="K2749">
        <v>62.4</v>
      </c>
      <c r="L2749">
        <v>1</v>
      </c>
      <c r="M2749">
        <v>99</v>
      </c>
      <c r="N2749">
        <v>3.64</v>
      </c>
      <c r="O2749">
        <v>99</v>
      </c>
      <c r="P2749">
        <v>0.1</v>
      </c>
      <c r="Q2749">
        <v>44449.743499999997</v>
      </c>
      <c r="S2749">
        <v>5.2</v>
      </c>
      <c r="T2749">
        <v>5</v>
      </c>
      <c r="U2749">
        <v>0.83199999999999996</v>
      </c>
      <c r="V2749">
        <v>13.3</v>
      </c>
      <c r="W2749" t="e">
        <f ca="1">Data_Completeness(LifeExpectancyData[[#This Row],[Life expectancy]:[Schooling]])</f>
        <v>#NAME?</v>
      </c>
    </row>
    <row r="2750" spans="1:23" x14ac:dyDescent="0.25">
      <c r="A2750" t="s">
        <v>825</v>
      </c>
      <c r="B2750">
        <v>2013</v>
      </c>
      <c r="C2750" t="s">
        <v>643</v>
      </c>
      <c r="D2750">
        <v>76.7</v>
      </c>
      <c r="E2750">
        <v>78</v>
      </c>
      <c r="F2750">
        <v>1</v>
      </c>
      <c r="G2750">
        <v>1.82</v>
      </c>
      <c r="H2750">
        <v>377.2009132</v>
      </c>
      <c r="I2750">
        <v>98</v>
      </c>
      <c r="J2750">
        <v>0</v>
      </c>
      <c r="K2750">
        <v>6.5</v>
      </c>
      <c r="L2750">
        <v>1</v>
      </c>
      <c r="M2750">
        <v>98</v>
      </c>
      <c r="N2750">
        <v>3.49</v>
      </c>
      <c r="O2750">
        <v>98</v>
      </c>
      <c r="P2750">
        <v>0.1</v>
      </c>
      <c r="Q2750">
        <v>4335.6426799999999</v>
      </c>
      <c r="S2750">
        <v>5.2</v>
      </c>
      <c r="T2750">
        <v>5</v>
      </c>
      <c r="U2750">
        <v>0.82899999999999996</v>
      </c>
      <c r="V2750">
        <v>13.3</v>
      </c>
      <c r="W2750" t="e">
        <f ca="1">Data_Completeness(LifeExpectancyData[[#This Row],[Life expectancy]:[Schooling]])</f>
        <v>#NAME?</v>
      </c>
    </row>
    <row r="2751" spans="1:23" x14ac:dyDescent="0.25">
      <c r="A2751" t="s">
        <v>825</v>
      </c>
      <c r="B2751">
        <v>2012</v>
      </c>
      <c r="C2751" t="s">
        <v>643</v>
      </c>
      <c r="D2751">
        <v>76.5</v>
      </c>
      <c r="E2751">
        <v>8</v>
      </c>
      <c r="F2751">
        <v>1</v>
      </c>
      <c r="G2751">
        <v>1.75</v>
      </c>
      <c r="H2751">
        <v>3663.764502</v>
      </c>
      <c r="I2751">
        <v>96</v>
      </c>
      <c r="J2751">
        <v>132</v>
      </c>
      <c r="K2751">
        <v>58.6</v>
      </c>
      <c r="L2751">
        <v>1</v>
      </c>
      <c r="M2751">
        <v>96</v>
      </c>
      <c r="N2751">
        <v>3.45</v>
      </c>
      <c r="O2751">
        <v>96</v>
      </c>
      <c r="P2751">
        <v>0.1</v>
      </c>
      <c r="Q2751">
        <v>42112.235650000002</v>
      </c>
      <c r="S2751">
        <v>5.0999999999999996</v>
      </c>
      <c r="T2751">
        <v>5</v>
      </c>
      <c r="U2751">
        <v>0.82599999999999996</v>
      </c>
      <c r="V2751">
        <v>13.3</v>
      </c>
      <c r="W2751" t="e">
        <f ca="1">Data_Completeness(LifeExpectancyData[[#This Row],[Life expectancy]:[Schooling]])</f>
        <v>#NAME?</v>
      </c>
    </row>
    <row r="2752" spans="1:23" x14ac:dyDescent="0.25">
      <c r="A2752" t="s">
        <v>825</v>
      </c>
      <c r="B2752">
        <v>2011</v>
      </c>
      <c r="C2752" t="s">
        <v>643</v>
      </c>
      <c r="D2752">
        <v>76.3</v>
      </c>
      <c r="E2752">
        <v>81</v>
      </c>
      <c r="F2752">
        <v>1</v>
      </c>
      <c r="G2752">
        <v>1.73</v>
      </c>
      <c r="H2752">
        <v>387.774991</v>
      </c>
      <c r="I2752">
        <v>95</v>
      </c>
      <c r="J2752">
        <v>0</v>
      </c>
      <c r="K2752">
        <v>57.1</v>
      </c>
      <c r="L2752">
        <v>1</v>
      </c>
      <c r="M2752">
        <v>95</v>
      </c>
      <c r="N2752">
        <v>3.7</v>
      </c>
      <c r="O2752">
        <v>95</v>
      </c>
      <c r="P2752">
        <v>0.1</v>
      </c>
      <c r="Q2752">
        <v>4462.3128999999999</v>
      </c>
      <c r="S2752">
        <v>5.0999999999999996</v>
      </c>
      <c r="T2752">
        <v>4.9000000000000004</v>
      </c>
      <c r="U2752">
        <v>0.82399999999999995</v>
      </c>
      <c r="V2752">
        <v>13.3</v>
      </c>
      <c r="W2752" t="e">
        <f ca="1">Data_Completeness(LifeExpectancyData[[#This Row],[Life expectancy]:[Schooling]])</f>
        <v>#NAME?</v>
      </c>
    </row>
    <row r="2753" spans="1:23" x14ac:dyDescent="0.25">
      <c r="A2753" t="s">
        <v>825</v>
      </c>
      <c r="B2753">
        <v>2010</v>
      </c>
      <c r="C2753" t="s">
        <v>643</v>
      </c>
      <c r="D2753">
        <v>76.2</v>
      </c>
      <c r="E2753">
        <v>82</v>
      </c>
      <c r="F2753">
        <v>1</v>
      </c>
      <c r="G2753">
        <v>1.69</v>
      </c>
      <c r="H2753">
        <v>308.0660742</v>
      </c>
      <c r="I2753">
        <v>94</v>
      </c>
      <c r="J2753">
        <v>87</v>
      </c>
      <c r="K2753">
        <v>55.8</v>
      </c>
      <c r="L2753">
        <v>1</v>
      </c>
      <c r="M2753">
        <v>94</v>
      </c>
      <c r="N2753">
        <v>3.93</v>
      </c>
      <c r="O2753">
        <v>94</v>
      </c>
      <c r="P2753">
        <v>0.1</v>
      </c>
      <c r="Q2753">
        <v>3549.1483199999998</v>
      </c>
      <c r="S2753">
        <v>5.0999999999999996</v>
      </c>
      <c r="T2753">
        <v>4.9000000000000004</v>
      </c>
      <c r="U2753">
        <v>0.82599999999999996</v>
      </c>
      <c r="V2753">
        <v>13.3</v>
      </c>
      <c r="W2753" t="e">
        <f ca="1">Data_Completeness(LifeExpectancyData[[#This Row],[Life expectancy]:[Schooling]])</f>
        <v>#NAME?</v>
      </c>
    </row>
    <row r="2754" spans="1:23" x14ac:dyDescent="0.25">
      <c r="A2754" t="s">
        <v>825</v>
      </c>
      <c r="B2754">
        <v>2009</v>
      </c>
      <c r="C2754" t="s">
        <v>643</v>
      </c>
      <c r="D2754">
        <v>76</v>
      </c>
      <c r="E2754">
        <v>84</v>
      </c>
      <c r="F2754">
        <v>1</v>
      </c>
      <c r="G2754">
        <v>1.73</v>
      </c>
      <c r="H2754">
        <v>292.40226719999998</v>
      </c>
      <c r="I2754">
        <v>93</v>
      </c>
      <c r="J2754">
        <v>0</v>
      </c>
      <c r="K2754">
        <v>55.1</v>
      </c>
      <c r="L2754">
        <v>1</v>
      </c>
      <c r="M2754">
        <v>94</v>
      </c>
      <c r="N2754">
        <v>4.5</v>
      </c>
      <c r="O2754">
        <v>93</v>
      </c>
      <c r="P2754">
        <v>0.1</v>
      </c>
      <c r="Q2754">
        <v>3372.5751700000001</v>
      </c>
      <c r="S2754">
        <v>5.0999999999999996</v>
      </c>
      <c r="T2754">
        <v>4.9000000000000004</v>
      </c>
      <c r="U2754">
        <v>0.83099999999999996</v>
      </c>
      <c r="V2754">
        <v>13.2</v>
      </c>
      <c r="W2754" t="e">
        <f ca="1">Data_Completeness(LifeExpectancyData[[#This Row],[Life expectancy]:[Schooling]])</f>
        <v>#NAME?</v>
      </c>
    </row>
    <row r="2755" spans="1:23" x14ac:dyDescent="0.25">
      <c r="A2755" t="s">
        <v>825</v>
      </c>
      <c r="B2755">
        <v>2008</v>
      </c>
      <c r="C2755" t="s">
        <v>643</v>
      </c>
      <c r="D2755">
        <v>75.8</v>
      </c>
      <c r="E2755">
        <v>85</v>
      </c>
      <c r="F2755">
        <v>1</v>
      </c>
      <c r="G2755">
        <v>1.86</v>
      </c>
      <c r="H2755">
        <v>4003.908598</v>
      </c>
      <c r="I2755">
        <v>92</v>
      </c>
      <c r="J2755">
        <v>55</v>
      </c>
      <c r="K2755">
        <v>54.8</v>
      </c>
      <c r="L2755">
        <v>1</v>
      </c>
      <c r="M2755">
        <v>94</v>
      </c>
      <c r="N2755">
        <v>2.93</v>
      </c>
      <c r="O2755">
        <v>92</v>
      </c>
      <c r="P2755">
        <v>0.1</v>
      </c>
      <c r="Q2755">
        <v>45758.955399999999</v>
      </c>
      <c r="S2755">
        <v>5.0999999999999996</v>
      </c>
      <c r="T2755">
        <v>4.9000000000000004</v>
      </c>
      <c r="U2755">
        <v>0.82899999999999996</v>
      </c>
      <c r="V2755">
        <v>13.1</v>
      </c>
      <c r="W2755" t="e">
        <f ca="1">Data_Completeness(LifeExpectancyData[[#This Row],[Life expectancy]:[Schooling]])</f>
        <v>#NAME?</v>
      </c>
    </row>
    <row r="2756" spans="1:23" x14ac:dyDescent="0.25">
      <c r="A2756" t="s">
        <v>825</v>
      </c>
      <c r="B2756">
        <v>2007</v>
      </c>
      <c r="C2756" t="s">
        <v>643</v>
      </c>
      <c r="D2756">
        <v>75.599999999999994</v>
      </c>
      <c r="E2756">
        <v>87</v>
      </c>
      <c r="F2756">
        <v>1</v>
      </c>
      <c r="G2756">
        <v>1.69</v>
      </c>
      <c r="H2756">
        <v>3759.457226</v>
      </c>
      <c r="I2756">
        <v>92</v>
      </c>
      <c r="J2756">
        <v>0</v>
      </c>
      <c r="K2756">
        <v>55.1</v>
      </c>
      <c r="L2756">
        <v>1</v>
      </c>
      <c r="M2756">
        <v>94</v>
      </c>
      <c r="N2756">
        <v>2.57</v>
      </c>
      <c r="O2756">
        <v>92</v>
      </c>
      <c r="P2756">
        <v>0.1</v>
      </c>
      <c r="Q2756">
        <v>42672.613230000003</v>
      </c>
      <c r="S2756">
        <v>5.0999999999999996</v>
      </c>
      <c r="T2756">
        <v>4.9000000000000004</v>
      </c>
      <c r="U2756">
        <v>0.82599999999999996</v>
      </c>
      <c r="V2756">
        <v>12.9</v>
      </c>
      <c r="W2756" t="e">
        <f ca="1">Data_Completeness(LifeExpectancyData[[#This Row],[Life expectancy]:[Schooling]])</f>
        <v>#NAME?</v>
      </c>
    </row>
    <row r="2757" spans="1:23" x14ac:dyDescent="0.25">
      <c r="A2757" t="s">
        <v>825</v>
      </c>
      <c r="B2757">
        <v>2006</v>
      </c>
      <c r="C2757" t="s">
        <v>643</v>
      </c>
      <c r="D2757">
        <v>75.400000000000006</v>
      </c>
      <c r="E2757">
        <v>89</v>
      </c>
      <c r="F2757">
        <v>1</v>
      </c>
      <c r="G2757">
        <v>1.74</v>
      </c>
      <c r="H2757">
        <v>3749.941617</v>
      </c>
      <c r="I2757">
        <v>92</v>
      </c>
      <c r="J2757">
        <v>0</v>
      </c>
      <c r="K2757">
        <v>55.8</v>
      </c>
      <c r="L2757">
        <v>1</v>
      </c>
      <c r="M2757">
        <v>94</v>
      </c>
      <c r="N2757">
        <v>2.33</v>
      </c>
      <c r="O2757">
        <v>92</v>
      </c>
      <c r="P2757">
        <v>0.1</v>
      </c>
      <c r="Q2757">
        <v>42372.221660000003</v>
      </c>
      <c r="S2757">
        <v>5.0999999999999996</v>
      </c>
      <c r="T2757">
        <v>4.9000000000000004</v>
      </c>
      <c r="U2757">
        <v>0.82299999999999995</v>
      </c>
      <c r="V2757">
        <v>12.8</v>
      </c>
      <c r="W2757" t="e">
        <f ca="1">Data_Completeness(LifeExpectancyData[[#This Row],[Life expectancy]:[Schooling]])</f>
        <v>#NAME?</v>
      </c>
    </row>
    <row r="2758" spans="1:23" x14ac:dyDescent="0.25">
      <c r="A2758" t="s">
        <v>825</v>
      </c>
      <c r="B2758">
        <v>2005</v>
      </c>
      <c r="C2758" t="s">
        <v>643</v>
      </c>
      <c r="D2758">
        <v>75.3</v>
      </c>
      <c r="E2758">
        <v>92</v>
      </c>
      <c r="F2758">
        <v>1</v>
      </c>
      <c r="G2758">
        <v>1.79</v>
      </c>
      <c r="H2758">
        <v>3427.3203319999998</v>
      </c>
      <c r="I2758">
        <v>92</v>
      </c>
      <c r="J2758">
        <v>29</v>
      </c>
      <c r="K2758">
        <v>56.6</v>
      </c>
      <c r="L2758">
        <v>1</v>
      </c>
      <c r="M2758">
        <v>94</v>
      </c>
      <c r="N2758">
        <v>2.3199999999999998</v>
      </c>
      <c r="O2758">
        <v>94</v>
      </c>
      <c r="P2758">
        <v>0.1</v>
      </c>
      <c r="Q2758">
        <v>39439.8197</v>
      </c>
      <c r="S2758">
        <v>5.0999999999999996</v>
      </c>
      <c r="T2758">
        <v>4.9000000000000004</v>
      </c>
      <c r="U2758">
        <v>0.81799999999999995</v>
      </c>
      <c r="V2758">
        <v>12.6</v>
      </c>
      <c r="W2758" t="e">
        <f ca="1">Data_Completeness(LifeExpectancyData[[#This Row],[Life expectancy]:[Schooling]])</f>
        <v>#NAME?</v>
      </c>
    </row>
    <row r="2759" spans="1:23" x14ac:dyDescent="0.25">
      <c r="A2759" t="s">
        <v>825</v>
      </c>
      <c r="B2759">
        <v>2004</v>
      </c>
      <c r="C2759" t="s">
        <v>643</v>
      </c>
      <c r="D2759">
        <v>75.099999999999994</v>
      </c>
      <c r="E2759">
        <v>95</v>
      </c>
      <c r="F2759">
        <v>1</v>
      </c>
      <c r="G2759">
        <v>1.77</v>
      </c>
      <c r="H2759">
        <v>2972.4486750000001</v>
      </c>
      <c r="I2759">
        <v>92</v>
      </c>
      <c r="J2759">
        <v>22</v>
      </c>
      <c r="K2759">
        <v>57</v>
      </c>
      <c r="L2759">
        <v>1</v>
      </c>
      <c r="M2759">
        <v>94</v>
      </c>
      <c r="N2759">
        <v>2.46</v>
      </c>
      <c r="O2759">
        <v>94</v>
      </c>
      <c r="P2759">
        <v>0.1</v>
      </c>
      <c r="Q2759">
        <v>36161.176099999997</v>
      </c>
      <c r="S2759">
        <v>5.2</v>
      </c>
      <c r="T2759">
        <v>4.9000000000000004</v>
      </c>
      <c r="U2759">
        <v>0.81299999999999994</v>
      </c>
      <c r="V2759">
        <v>12.4</v>
      </c>
      <c r="W2759" t="e">
        <f ca="1">Data_Completeness(LifeExpectancyData[[#This Row],[Life expectancy]:[Schooling]])</f>
        <v>#NAME?</v>
      </c>
    </row>
    <row r="2760" spans="1:23" x14ac:dyDescent="0.25">
      <c r="A2760" t="s">
        <v>825</v>
      </c>
      <c r="B2760">
        <v>2003</v>
      </c>
      <c r="C2760" t="s">
        <v>643</v>
      </c>
      <c r="D2760">
        <v>74.900000000000006</v>
      </c>
      <c r="E2760">
        <v>98</v>
      </c>
      <c r="F2760">
        <v>1</v>
      </c>
      <c r="G2760">
        <v>1.74</v>
      </c>
      <c r="H2760">
        <v>277.18183320000003</v>
      </c>
      <c r="I2760">
        <v>92</v>
      </c>
      <c r="J2760">
        <v>42</v>
      </c>
      <c r="K2760">
        <v>56.8</v>
      </c>
      <c r="L2760">
        <v>1</v>
      </c>
      <c r="M2760">
        <v>94</v>
      </c>
      <c r="N2760">
        <v>2.65</v>
      </c>
      <c r="O2760">
        <v>94</v>
      </c>
      <c r="P2760">
        <v>0.1</v>
      </c>
      <c r="Q2760">
        <v>3323.5231800000001</v>
      </c>
      <c r="S2760">
        <v>5.2</v>
      </c>
      <c r="T2760">
        <v>5</v>
      </c>
      <c r="U2760">
        <v>0.80800000000000005</v>
      </c>
      <c r="V2760">
        <v>12.3</v>
      </c>
      <c r="W2760" t="e">
        <f ca="1">Data_Completeness(LifeExpectancyData[[#This Row],[Life expectancy]:[Schooling]])</f>
        <v>#NAME?</v>
      </c>
    </row>
    <row r="2761" spans="1:23" x14ac:dyDescent="0.25">
      <c r="A2761" t="s">
        <v>825</v>
      </c>
      <c r="B2761">
        <v>2002</v>
      </c>
      <c r="C2761" t="s">
        <v>643</v>
      </c>
      <c r="D2761">
        <v>74.7</v>
      </c>
      <c r="E2761">
        <v>11</v>
      </c>
      <c r="F2761">
        <v>1</v>
      </c>
      <c r="G2761">
        <v>1.72</v>
      </c>
      <c r="H2761">
        <v>2598.8428269999999</v>
      </c>
      <c r="I2761">
        <v>92</v>
      </c>
      <c r="J2761">
        <v>53</v>
      </c>
      <c r="K2761">
        <v>56</v>
      </c>
      <c r="L2761">
        <v>1</v>
      </c>
      <c r="M2761">
        <v>94</v>
      </c>
      <c r="N2761">
        <v>2.72</v>
      </c>
      <c r="O2761">
        <v>94</v>
      </c>
      <c r="P2761">
        <v>0.1</v>
      </c>
      <c r="Q2761">
        <v>31311.359359999999</v>
      </c>
      <c r="S2761">
        <v>5.3</v>
      </c>
      <c r="T2761">
        <v>5</v>
      </c>
      <c r="U2761">
        <v>0.80300000000000005</v>
      </c>
      <c r="V2761">
        <v>12.1</v>
      </c>
      <c r="W2761" t="e">
        <f ca="1">Data_Completeness(LifeExpectancyData[[#This Row],[Life expectancy]:[Schooling]])</f>
        <v>#NAME?</v>
      </c>
    </row>
    <row r="2762" spans="1:23" x14ac:dyDescent="0.25">
      <c r="A2762" t="s">
        <v>825</v>
      </c>
      <c r="B2762">
        <v>2001</v>
      </c>
      <c r="C2762" t="s">
        <v>643</v>
      </c>
      <c r="D2762">
        <v>74.5</v>
      </c>
      <c r="E2762">
        <v>14</v>
      </c>
      <c r="F2762">
        <v>1</v>
      </c>
      <c r="G2762">
        <v>1.67</v>
      </c>
      <c r="H2762">
        <v>243.75391289999999</v>
      </c>
      <c r="I2762">
        <v>92</v>
      </c>
      <c r="J2762">
        <v>30</v>
      </c>
      <c r="K2762">
        <v>55</v>
      </c>
      <c r="L2762">
        <v>1</v>
      </c>
      <c r="M2762">
        <v>94</v>
      </c>
      <c r="N2762">
        <v>2.48</v>
      </c>
      <c r="O2762">
        <v>94</v>
      </c>
      <c r="P2762">
        <v>0.1</v>
      </c>
      <c r="Q2762">
        <v>3161.5293499999998</v>
      </c>
      <c r="S2762">
        <v>5.3</v>
      </c>
      <c r="T2762">
        <v>5.0999999999999996</v>
      </c>
      <c r="U2762">
        <v>0.79800000000000004</v>
      </c>
      <c r="V2762">
        <v>12</v>
      </c>
      <c r="W2762" t="e">
        <f ca="1">Data_Completeness(LifeExpectancyData[[#This Row],[Life expectancy]:[Schooling]])</f>
        <v>#NAME?</v>
      </c>
    </row>
    <row r="2763" spans="1:23" x14ac:dyDescent="0.25">
      <c r="A2763" t="s">
        <v>825</v>
      </c>
      <c r="B2763">
        <v>2000</v>
      </c>
      <c r="C2763" t="s">
        <v>643</v>
      </c>
      <c r="D2763">
        <v>74.2</v>
      </c>
      <c r="E2763">
        <v>17</v>
      </c>
      <c r="F2763">
        <v>1</v>
      </c>
      <c r="G2763">
        <v>1.64</v>
      </c>
      <c r="H2763">
        <v>262.95895780000001</v>
      </c>
      <c r="I2763">
        <v>92</v>
      </c>
      <c r="J2763">
        <v>69</v>
      </c>
      <c r="K2763">
        <v>54.1</v>
      </c>
      <c r="L2763">
        <v>1</v>
      </c>
      <c r="M2763">
        <v>94</v>
      </c>
      <c r="N2763">
        <v>2.38</v>
      </c>
      <c r="O2763">
        <v>94</v>
      </c>
      <c r="P2763">
        <v>0.1</v>
      </c>
      <c r="Q2763">
        <v>3371.2686899999999</v>
      </c>
      <c r="S2763">
        <v>5.4</v>
      </c>
      <c r="T2763">
        <v>5.0999999999999996</v>
      </c>
      <c r="U2763">
        <v>0.79100000000000004</v>
      </c>
      <c r="V2763">
        <v>11.8</v>
      </c>
      <c r="W2763" t="e">
        <f ca="1">Data_Completeness(LifeExpectancyData[[#This Row],[Life expectancy]:[Schooling]])</f>
        <v>#NAME?</v>
      </c>
    </row>
    <row r="2764" spans="1:23" x14ac:dyDescent="0.25">
      <c r="A2764" t="s">
        <v>826</v>
      </c>
      <c r="B2764">
        <v>2015</v>
      </c>
      <c r="C2764" t="s">
        <v>651</v>
      </c>
      <c r="D2764">
        <v>81.2</v>
      </c>
      <c r="E2764">
        <v>69</v>
      </c>
      <c r="F2764">
        <v>3</v>
      </c>
      <c r="G2764">
        <v>10.66</v>
      </c>
      <c r="H2764">
        <v>0</v>
      </c>
      <c r="J2764">
        <v>91</v>
      </c>
      <c r="K2764">
        <v>66.599999999999994</v>
      </c>
      <c r="L2764">
        <v>4</v>
      </c>
      <c r="M2764">
        <v>96</v>
      </c>
      <c r="O2764">
        <v>96</v>
      </c>
      <c r="P2764">
        <v>0.1</v>
      </c>
      <c r="S2764">
        <v>0.8</v>
      </c>
      <c r="T2764">
        <v>0.6</v>
      </c>
      <c r="W2764" t="e">
        <f ca="1">Data_Completeness(LifeExpectancyData[[#This Row],[Life expectancy]:[Schooling]])</f>
        <v>#NAME?</v>
      </c>
    </row>
    <row r="2765" spans="1:23" x14ac:dyDescent="0.25">
      <c r="A2765" t="s">
        <v>826</v>
      </c>
      <c r="B2765">
        <v>2014</v>
      </c>
      <c r="C2765" t="s">
        <v>651</v>
      </c>
      <c r="D2765">
        <v>81</v>
      </c>
      <c r="E2765">
        <v>71</v>
      </c>
      <c r="F2765">
        <v>3</v>
      </c>
      <c r="G2765">
        <v>10.37</v>
      </c>
      <c r="H2765">
        <v>0</v>
      </c>
      <c r="J2765">
        <v>133</v>
      </c>
      <c r="K2765">
        <v>66</v>
      </c>
      <c r="L2765">
        <v>4</v>
      </c>
      <c r="M2765">
        <v>95</v>
      </c>
      <c r="N2765">
        <v>9.1199999999999992</v>
      </c>
      <c r="O2765">
        <v>95</v>
      </c>
      <c r="P2765">
        <v>0.1</v>
      </c>
      <c r="S2765">
        <v>0.8</v>
      </c>
      <c r="T2765">
        <v>0.5</v>
      </c>
      <c r="W2765" t="e">
        <f ca="1">Data_Completeness(LifeExpectancyData[[#This Row],[Life expectancy]:[Schooling]])</f>
        <v>#NAME?</v>
      </c>
    </row>
    <row r="2766" spans="1:23" x14ac:dyDescent="0.25">
      <c r="A2766" t="s">
        <v>826</v>
      </c>
      <c r="B2766">
        <v>2013</v>
      </c>
      <c r="C2766" t="s">
        <v>651</v>
      </c>
      <c r="D2766">
        <v>87</v>
      </c>
      <c r="E2766">
        <v>72</v>
      </c>
      <c r="F2766">
        <v>3</v>
      </c>
      <c r="G2766">
        <v>10.32</v>
      </c>
      <c r="H2766">
        <v>0</v>
      </c>
      <c r="J2766">
        <v>1919</v>
      </c>
      <c r="K2766">
        <v>65.400000000000006</v>
      </c>
      <c r="L2766">
        <v>4</v>
      </c>
      <c r="M2766">
        <v>95</v>
      </c>
      <c r="N2766">
        <v>9.34</v>
      </c>
      <c r="O2766">
        <v>95</v>
      </c>
      <c r="P2766">
        <v>0.1</v>
      </c>
      <c r="S2766">
        <v>0.8</v>
      </c>
      <c r="T2766">
        <v>0.5</v>
      </c>
      <c r="W2766" t="e">
        <f ca="1">Data_Completeness(LifeExpectancyData[[#This Row],[Life expectancy]:[Schooling]])</f>
        <v>#NAME?</v>
      </c>
    </row>
    <row r="2767" spans="1:23" x14ac:dyDescent="0.25">
      <c r="A2767" t="s">
        <v>826</v>
      </c>
      <c r="B2767">
        <v>2012</v>
      </c>
      <c r="C2767" t="s">
        <v>651</v>
      </c>
      <c r="D2767">
        <v>86</v>
      </c>
      <c r="E2767">
        <v>72</v>
      </c>
      <c r="F2767">
        <v>3</v>
      </c>
      <c r="G2767">
        <v>10.42</v>
      </c>
      <c r="H2767">
        <v>0</v>
      </c>
      <c r="J2767">
        <v>2092</v>
      </c>
      <c r="K2767">
        <v>64.8</v>
      </c>
      <c r="L2767">
        <v>4</v>
      </c>
      <c r="M2767">
        <v>95</v>
      </c>
      <c r="N2767">
        <v>9.41</v>
      </c>
      <c r="O2767">
        <v>95</v>
      </c>
      <c r="P2767">
        <v>0.1</v>
      </c>
      <c r="S2767">
        <v>0.8</v>
      </c>
      <c r="T2767">
        <v>0.5</v>
      </c>
      <c r="W2767" t="e">
        <f ca="1">Data_Completeness(LifeExpectancyData[[#This Row],[Life expectancy]:[Schooling]])</f>
        <v>#NAME?</v>
      </c>
    </row>
    <row r="2768" spans="1:23" x14ac:dyDescent="0.25">
      <c r="A2768" t="s">
        <v>826</v>
      </c>
      <c r="B2768">
        <v>2011</v>
      </c>
      <c r="C2768" t="s">
        <v>651</v>
      </c>
      <c r="D2768">
        <v>86</v>
      </c>
      <c r="E2768">
        <v>74</v>
      </c>
      <c r="F2768">
        <v>3</v>
      </c>
      <c r="G2768">
        <v>10.68</v>
      </c>
      <c r="H2768">
        <v>0</v>
      </c>
      <c r="J2768">
        <v>1112</v>
      </c>
      <c r="K2768">
        <v>64.2</v>
      </c>
      <c r="L2768">
        <v>4</v>
      </c>
      <c r="M2768">
        <v>95</v>
      </c>
      <c r="N2768">
        <v>9.34</v>
      </c>
      <c r="O2768">
        <v>95</v>
      </c>
      <c r="P2768">
        <v>0.1</v>
      </c>
      <c r="S2768">
        <v>0.8</v>
      </c>
      <c r="T2768">
        <v>0.5</v>
      </c>
      <c r="W2768" t="e">
        <f ca="1">Data_Completeness(LifeExpectancyData[[#This Row],[Life expectancy]:[Schooling]])</f>
        <v>#NAME?</v>
      </c>
    </row>
    <row r="2769" spans="1:23" x14ac:dyDescent="0.25">
      <c r="A2769" t="s">
        <v>826</v>
      </c>
      <c r="B2769">
        <v>2010</v>
      </c>
      <c r="C2769" t="s">
        <v>651</v>
      </c>
      <c r="D2769">
        <v>82</v>
      </c>
      <c r="E2769">
        <v>77</v>
      </c>
      <c r="F2769">
        <v>3</v>
      </c>
      <c r="G2769">
        <v>10.88</v>
      </c>
      <c r="H2769">
        <v>0</v>
      </c>
      <c r="J2769">
        <v>443</v>
      </c>
      <c r="K2769">
        <v>63.6</v>
      </c>
      <c r="L2769">
        <v>4</v>
      </c>
      <c r="M2769">
        <v>94</v>
      </c>
      <c r="N2769">
        <v>9.51</v>
      </c>
      <c r="O2769">
        <v>94</v>
      </c>
      <c r="P2769">
        <v>0.1</v>
      </c>
      <c r="S2769">
        <v>0.8</v>
      </c>
      <c r="T2769">
        <v>0.5</v>
      </c>
      <c r="W2769" t="e">
        <f ca="1">Data_Completeness(LifeExpectancyData[[#This Row],[Life expectancy]:[Schooling]])</f>
        <v>#NAME?</v>
      </c>
    </row>
    <row r="2770" spans="1:23" x14ac:dyDescent="0.25">
      <c r="A2770" t="s">
        <v>826</v>
      </c>
      <c r="B2770">
        <v>2009</v>
      </c>
      <c r="C2770" t="s">
        <v>651</v>
      </c>
      <c r="D2770">
        <v>81</v>
      </c>
      <c r="E2770">
        <v>78</v>
      </c>
      <c r="F2770">
        <v>4</v>
      </c>
      <c r="G2770">
        <v>10.79</v>
      </c>
      <c r="H2770">
        <v>0</v>
      </c>
      <c r="J2770">
        <v>1212</v>
      </c>
      <c r="K2770">
        <v>63.1</v>
      </c>
      <c r="L2770">
        <v>4</v>
      </c>
      <c r="M2770">
        <v>93</v>
      </c>
      <c r="N2770">
        <v>9.81</v>
      </c>
      <c r="O2770">
        <v>93</v>
      </c>
      <c r="P2770">
        <v>0.1</v>
      </c>
      <c r="S2770">
        <v>0.8</v>
      </c>
      <c r="T2770">
        <v>0.5</v>
      </c>
      <c r="W2770" t="e">
        <f ca="1">Data_Completeness(LifeExpectancyData[[#This Row],[Life expectancy]:[Schooling]])</f>
        <v>#NAME?</v>
      </c>
    </row>
    <row r="2771" spans="1:23" x14ac:dyDescent="0.25">
      <c r="A2771" t="s">
        <v>826</v>
      </c>
      <c r="B2771">
        <v>2008</v>
      </c>
      <c r="C2771" t="s">
        <v>651</v>
      </c>
      <c r="D2771">
        <v>79.599999999999994</v>
      </c>
      <c r="E2771">
        <v>8</v>
      </c>
      <c r="F2771">
        <v>4</v>
      </c>
      <c r="G2771">
        <v>11.47</v>
      </c>
      <c r="H2771">
        <v>0</v>
      </c>
      <c r="J2771">
        <v>1445</v>
      </c>
      <c r="K2771">
        <v>62.5</v>
      </c>
      <c r="L2771">
        <v>4</v>
      </c>
      <c r="M2771">
        <v>92</v>
      </c>
      <c r="N2771">
        <v>8.85</v>
      </c>
      <c r="O2771">
        <v>92</v>
      </c>
      <c r="P2771">
        <v>0.1</v>
      </c>
      <c r="S2771">
        <v>0.8</v>
      </c>
      <c r="T2771">
        <v>0.5</v>
      </c>
      <c r="W2771" t="e">
        <f ca="1">Data_Completeness(LifeExpectancyData[[#This Row],[Life expectancy]:[Schooling]])</f>
        <v>#NAME?</v>
      </c>
    </row>
    <row r="2772" spans="1:23" x14ac:dyDescent="0.25">
      <c r="A2772" t="s">
        <v>826</v>
      </c>
      <c r="B2772">
        <v>2007</v>
      </c>
      <c r="C2772" t="s">
        <v>651</v>
      </c>
      <c r="D2772">
        <v>79.5</v>
      </c>
      <c r="E2772">
        <v>8</v>
      </c>
      <c r="F2772">
        <v>4</v>
      </c>
      <c r="G2772">
        <v>11.84</v>
      </c>
      <c r="H2772">
        <v>0</v>
      </c>
      <c r="J2772">
        <v>1022</v>
      </c>
      <c r="K2772">
        <v>61.9</v>
      </c>
      <c r="L2772">
        <v>4</v>
      </c>
      <c r="M2772">
        <v>92</v>
      </c>
      <c r="N2772">
        <v>8.42</v>
      </c>
      <c r="O2772">
        <v>92</v>
      </c>
      <c r="P2772">
        <v>0.1</v>
      </c>
      <c r="S2772">
        <v>0.7</v>
      </c>
      <c r="T2772">
        <v>0.5</v>
      </c>
      <c r="W2772" t="e">
        <f ca="1">Data_Completeness(LifeExpectancyData[[#This Row],[Life expectancy]:[Schooling]])</f>
        <v>#NAME?</v>
      </c>
    </row>
    <row r="2773" spans="1:23" x14ac:dyDescent="0.25">
      <c r="A2773" t="s">
        <v>826</v>
      </c>
      <c r="B2773">
        <v>2006</v>
      </c>
      <c r="C2773" t="s">
        <v>651</v>
      </c>
      <c r="D2773">
        <v>79.3</v>
      </c>
      <c r="E2773">
        <v>82</v>
      </c>
      <c r="F2773">
        <v>4</v>
      </c>
      <c r="G2773">
        <v>11.61</v>
      </c>
      <c r="H2773">
        <v>0</v>
      </c>
      <c r="J2773">
        <v>764</v>
      </c>
      <c r="K2773">
        <v>61.3</v>
      </c>
      <c r="L2773">
        <v>4</v>
      </c>
      <c r="M2773">
        <v>92</v>
      </c>
      <c r="N2773">
        <v>8.36</v>
      </c>
      <c r="O2773">
        <v>92</v>
      </c>
      <c r="P2773">
        <v>0.1</v>
      </c>
      <c r="S2773">
        <v>0.7</v>
      </c>
      <c r="T2773">
        <v>0.5</v>
      </c>
      <c r="W2773" t="e">
        <f ca="1">Data_Completeness(LifeExpectancyData[[#This Row],[Life expectancy]:[Schooling]])</f>
        <v>#NAME?</v>
      </c>
    </row>
    <row r="2774" spans="1:23" x14ac:dyDescent="0.25">
      <c r="A2774" t="s">
        <v>826</v>
      </c>
      <c r="B2774">
        <v>2005</v>
      </c>
      <c r="C2774" t="s">
        <v>651</v>
      </c>
      <c r="D2774">
        <v>79</v>
      </c>
      <c r="E2774">
        <v>82</v>
      </c>
      <c r="F2774">
        <v>4</v>
      </c>
      <c r="G2774">
        <v>12.05</v>
      </c>
      <c r="H2774">
        <v>0</v>
      </c>
      <c r="J2774">
        <v>79</v>
      </c>
      <c r="K2774">
        <v>6.7</v>
      </c>
      <c r="L2774">
        <v>4</v>
      </c>
      <c r="M2774">
        <v>91</v>
      </c>
      <c r="N2774">
        <v>8.24</v>
      </c>
      <c r="O2774">
        <v>91</v>
      </c>
      <c r="P2774">
        <v>0.1</v>
      </c>
      <c r="S2774">
        <v>0.7</v>
      </c>
      <c r="T2774">
        <v>0.5</v>
      </c>
      <c r="W2774" t="e">
        <f ca="1">Data_Completeness(LifeExpectancyData[[#This Row],[Life expectancy]:[Schooling]])</f>
        <v>#NAME?</v>
      </c>
    </row>
    <row r="2775" spans="1:23" x14ac:dyDescent="0.25">
      <c r="A2775" t="s">
        <v>826</v>
      </c>
      <c r="B2775">
        <v>2004</v>
      </c>
      <c r="C2775" t="s">
        <v>651</v>
      </c>
      <c r="D2775">
        <v>78.8</v>
      </c>
      <c r="E2775">
        <v>83</v>
      </c>
      <c r="F2775">
        <v>4</v>
      </c>
      <c r="G2775">
        <v>12.22</v>
      </c>
      <c r="H2775">
        <v>0</v>
      </c>
      <c r="J2775">
        <v>189</v>
      </c>
      <c r="K2775">
        <v>6.1</v>
      </c>
      <c r="L2775">
        <v>4</v>
      </c>
      <c r="M2775">
        <v>92</v>
      </c>
      <c r="N2775">
        <v>7.98</v>
      </c>
      <c r="O2775">
        <v>92</v>
      </c>
      <c r="P2775">
        <v>0.1</v>
      </c>
      <c r="S2775">
        <v>0.7</v>
      </c>
      <c r="T2775">
        <v>0.5</v>
      </c>
      <c r="W2775" t="e">
        <f ca="1">Data_Completeness(LifeExpectancyData[[#This Row],[Life expectancy]:[Schooling]])</f>
        <v>#NAME?</v>
      </c>
    </row>
    <row r="2776" spans="1:23" x14ac:dyDescent="0.25">
      <c r="A2776" t="s">
        <v>826</v>
      </c>
      <c r="B2776">
        <v>2003</v>
      </c>
      <c r="C2776" t="s">
        <v>651</v>
      </c>
      <c r="D2776">
        <v>78.3</v>
      </c>
      <c r="E2776">
        <v>86</v>
      </c>
      <c r="F2776">
        <v>4</v>
      </c>
      <c r="G2776">
        <v>11.85</v>
      </c>
      <c r="H2776">
        <v>0</v>
      </c>
      <c r="J2776">
        <v>460</v>
      </c>
      <c r="K2776">
        <v>59.5</v>
      </c>
      <c r="L2776">
        <v>4</v>
      </c>
      <c r="M2776">
        <v>91</v>
      </c>
      <c r="N2776">
        <v>7.81</v>
      </c>
      <c r="O2776">
        <v>91</v>
      </c>
      <c r="P2776">
        <v>0.1</v>
      </c>
      <c r="S2776">
        <v>0.7</v>
      </c>
      <c r="T2776">
        <v>0.5</v>
      </c>
      <c r="W2776" t="e">
        <f ca="1">Data_Completeness(LifeExpectancyData[[#This Row],[Life expectancy]:[Schooling]])</f>
        <v>#NAME?</v>
      </c>
    </row>
    <row r="2777" spans="1:23" x14ac:dyDescent="0.25">
      <c r="A2777" t="s">
        <v>826</v>
      </c>
      <c r="B2777">
        <v>2002</v>
      </c>
      <c r="C2777" t="s">
        <v>651</v>
      </c>
      <c r="D2777">
        <v>78.2</v>
      </c>
      <c r="E2777">
        <v>87</v>
      </c>
      <c r="F2777">
        <v>4</v>
      </c>
      <c r="G2777">
        <v>11.44</v>
      </c>
      <c r="H2777">
        <v>0</v>
      </c>
      <c r="J2777">
        <v>314</v>
      </c>
      <c r="K2777">
        <v>58.8</v>
      </c>
      <c r="L2777">
        <v>4</v>
      </c>
      <c r="M2777">
        <v>91</v>
      </c>
      <c r="N2777">
        <v>7.57</v>
      </c>
      <c r="O2777">
        <v>91</v>
      </c>
      <c r="P2777">
        <v>0.1</v>
      </c>
      <c r="S2777">
        <v>0.7</v>
      </c>
      <c r="T2777">
        <v>0.5</v>
      </c>
      <c r="W2777" t="e">
        <f ca="1">Data_Completeness(LifeExpectancyData[[#This Row],[Life expectancy]:[Schooling]])</f>
        <v>#NAME?</v>
      </c>
    </row>
    <row r="2778" spans="1:23" x14ac:dyDescent="0.25">
      <c r="A2778" t="s">
        <v>826</v>
      </c>
      <c r="B2778">
        <v>2001</v>
      </c>
      <c r="C2778" t="s">
        <v>651</v>
      </c>
      <c r="D2778">
        <v>78</v>
      </c>
      <c r="E2778">
        <v>88</v>
      </c>
      <c r="F2778">
        <v>4</v>
      </c>
      <c r="G2778">
        <v>10.91</v>
      </c>
      <c r="H2778">
        <v>0</v>
      </c>
      <c r="J2778">
        <v>73</v>
      </c>
      <c r="K2778">
        <v>58.2</v>
      </c>
      <c r="L2778">
        <v>4</v>
      </c>
      <c r="M2778">
        <v>91</v>
      </c>
      <c r="N2778">
        <v>7.31</v>
      </c>
      <c r="O2778">
        <v>91</v>
      </c>
      <c r="P2778">
        <v>0.1</v>
      </c>
      <c r="S2778">
        <v>0.7</v>
      </c>
      <c r="T2778">
        <v>0.5</v>
      </c>
      <c r="W2778" t="e">
        <f ca="1">Data_Completeness(LifeExpectancyData[[#This Row],[Life expectancy]:[Schooling]])</f>
        <v>#NAME?</v>
      </c>
    </row>
    <row r="2779" spans="1:23" x14ac:dyDescent="0.25">
      <c r="A2779" t="s">
        <v>826</v>
      </c>
      <c r="B2779">
        <v>2000</v>
      </c>
      <c r="C2779" t="s">
        <v>651</v>
      </c>
      <c r="D2779">
        <v>77.8</v>
      </c>
      <c r="E2779">
        <v>89</v>
      </c>
      <c r="F2779">
        <v>4</v>
      </c>
      <c r="G2779">
        <v>10.59</v>
      </c>
      <c r="H2779">
        <v>0</v>
      </c>
      <c r="J2779">
        <v>104</v>
      </c>
      <c r="K2779">
        <v>57.5</v>
      </c>
      <c r="L2779">
        <v>5</v>
      </c>
      <c r="M2779">
        <v>91</v>
      </c>
      <c r="N2779">
        <v>6.94</v>
      </c>
      <c r="O2779">
        <v>91</v>
      </c>
      <c r="P2779">
        <v>0.1</v>
      </c>
      <c r="S2779">
        <v>0.7</v>
      </c>
      <c r="T2779">
        <v>0.5</v>
      </c>
      <c r="W2779" t="e">
        <f ca="1">Data_Completeness(LifeExpectancyData[[#This Row],[Life expectancy]:[Schooling]])</f>
        <v>#NAME?</v>
      </c>
    </row>
    <row r="2780" spans="1:23" x14ac:dyDescent="0.25">
      <c r="A2780" t="s">
        <v>827</v>
      </c>
      <c r="B2780">
        <v>2015</v>
      </c>
      <c r="C2780" t="s">
        <v>643</v>
      </c>
      <c r="D2780">
        <v>61.8</v>
      </c>
      <c r="E2780">
        <v>279</v>
      </c>
      <c r="F2780">
        <v>85</v>
      </c>
      <c r="H2780">
        <v>0</v>
      </c>
      <c r="I2780">
        <v>98</v>
      </c>
      <c r="J2780">
        <v>30</v>
      </c>
      <c r="K2780">
        <v>23.8</v>
      </c>
      <c r="L2780">
        <v>119</v>
      </c>
      <c r="M2780">
        <v>96</v>
      </c>
      <c r="O2780">
        <v>98</v>
      </c>
      <c r="P2780">
        <v>1.4</v>
      </c>
      <c r="S2780">
        <v>6.7</v>
      </c>
      <c r="T2780">
        <v>6.5</v>
      </c>
      <c r="W2780" t="e">
        <f ca="1">Data_Completeness(LifeExpectancyData[[#This Row],[Life expectancy]:[Schooling]])</f>
        <v>#NAME?</v>
      </c>
    </row>
    <row r="2781" spans="1:23" x14ac:dyDescent="0.25">
      <c r="A2781" t="s">
        <v>827</v>
      </c>
      <c r="B2781">
        <v>2014</v>
      </c>
      <c r="C2781" t="s">
        <v>643</v>
      </c>
      <c r="D2781">
        <v>67</v>
      </c>
      <c r="E2781">
        <v>34</v>
      </c>
      <c r="F2781">
        <v>86</v>
      </c>
      <c r="G2781">
        <v>0.01</v>
      </c>
      <c r="H2781">
        <v>0</v>
      </c>
      <c r="I2781">
        <v>97</v>
      </c>
      <c r="J2781">
        <v>88</v>
      </c>
      <c r="K2781">
        <v>23.2</v>
      </c>
      <c r="L2781">
        <v>121</v>
      </c>
      <c r="M2781">
        <v>97</v>
      </c>
      <c r="N2781">
        <v>5.58</v>
      </c>
      <c r="O2781">
        <v>97</v>
      </c>
      <c r="P2781">
        <v>1.4</v>
      </c>
      <c r="S2781">
        <v>6.8</v>
      </c>
      <c r="T2781">
        <v>6.6</v>
      </c>
      <c r="W2781" t="e">
        <f ca="1">Data_Completeness(LifeExpectancyData[[#This Row],[Life expectancy]:[Schooling]])</f>
        <v>#NAME?</v>
      </c>
    </row>
    <row r="2782" spans="1:23" x14ac:dyDescent="0.25">
      <c r="A2782" t="s">
        <v>827</v>
      </c>
      <c r="B2782">
        <v>2013</v>
      </c>
      <c r="C2782" t="s">
        <v>643</v>
      </c>
      <c r="D2782">
        <v>59.7</v>
      </c>
      <c r="E2782">
        <v>323</v>
      </c>
      <c r="F2782">
        <v>86</v>
      </c>
      <c r="G2782">
        <v>4.2</v>
      </c>
      <c r="H2782">
        <v>0</v>
      </c>
      <c r="I2782">
        <v>91</v>
      </c>
      <c r="J2782">
        <v>185</v>
      </c>
      <c r="K2782">
        <v>22.5</v>
      </c>
      <c r="L2782">
        <v>124</v>
      </c>
      <c r="M2782">
        <v>91</v>
      </c>
      <c r="N2782">
        <v>5.57</v>
      </c>
      <c r="O2782">
        <v>91</v>
      </c>
      <c r="P2782">
        <v>2.1</v>
      </c>
      <c r="S2782">
        <v>6.8</v>
      </c>
      <c r="T2782">
        <v>6.7</v>
      </c>
      <c r="W2782" t="e">
        <f ca="1">Data_Completeness(LifeExpectancyData[[#This Row],[Life expectancy]:[Schooling]])</f>
        <v>#NAME?</v>
      </c>
    </row>
    <row r="2783" spans="1:23" x14ac:dyDescent="0.25">
      <c r="A2783" t="s">
        <v>827</v>
      </c>
      <c r="B2783">
        <v>2012</v>
      </c>
      <c r="C2783" t="s">
        <v>643</v>
      </c>
      <c r="D2783">
        <v>58.6</v>
      </c>
      <c r="E2783">
        <v>348</v>
      </c>
      <c r="F2783">
        <v>87</v>
      </c>
      <c r="G2783">
        <v>3.98</v>
      </c>
      <c r="H2783">
        <v>0</v>
      </c>
      <c r="I2783">
        <v>92</v>
      </c>
      <c r="J2783">
        <v>1668</v>
      </c>
      <c r="K2783">
        <v>21.9</v>
      </c>
      <c r="L2783">
        <v>126</v>
      </c>
      <c r="M2783">
        <v>9</v>
      </c>
      <c r="N2783">
        <v>5.72</v>
      </c>
      <c r="O2783">
        <v>92</v>
      </c>
      <c r="P2783">
        <v>2.4</v>
      </c>
      <c r="S2783">
        <v>6.9</v>
      </c>
      <c r="T2783">
        <v>6.8</v>
      </c>
      <c r="W2783" t="e">
        <f ca="1">Data_Completeness(LifeExpectancyData[[#This Row],[Life expectancy]:[Schooling]])</f>
        <v>#NAME?</v>
      </c>
    </row>
    <row r="2784" spans="1:23" x14ac:dyDescent="0.25">
      <c r="A2784" t="s">
        <v>827</v>
      </c>
      <c r="B2784">
        <v>2011</v>
      </c>
      <c r="C2784" t="s">
        <v>643</v>
      </c>
      <c r="D2784">
        <v>58.3</v>
      </c>
      <c r="E2784">
        <v>348</v>
      </c>
      <c r="F2784">
        <v>88</v>
      </c>
      <c r="G2784">
        <v>4.04</v>
      </c>
      <c r="H2784">
        <v>0</v>
      </c>
      <c r="I2784">
        <v>9</v>
      </c>
      <c r="J2784">
        <v>1622</v>
      </c>
      <c r="K2784">
        <v>21.3</v>
      </c>
      <c r="L2784">
        <v>128</v>
      </c>
      <c r="M2784">
        <v>88</v>
      </c>
      <c r="N2784">
        <v>5.72</v>
      </c>
      <c r="O2784">
        <v>9</v>
      </c>
      <c r="P2784">
        <v>3.1</v>
      </c>
      <c r="S2784">
        <v>7</v>
      </c>
      <c r="T2784">
        <v>6.9</v>
      </c>
      <c r="W2784" t="e">
        <f ca="1">Data_Completeness(LifeExpectancyData[[#This Row],[Life expectancy]:[Schooling]])</f>
        <v>#NAME?</v>
      </c>
    </row>
    <row r="2785" spans="1:23" x14ac:dyDescent="0.25">
      <c r="A2785" t="s">
        <v>827</v>
      </c>
      <c r="B2785">
        <v>2010</v>
      </c>
      <c r="C2785" t="s">
        <v>643</v>
      </c>
      <c r="D2785">
        <v>57.5</v>
      </c>
      <c r="E2785">
        <v>36</v>
      </c>
      <c r="F2785">
        <v>89</v>
      </c>
      <c r="G2785">
        <v>4.1900000000000004</v>
      </c>
      <c r="H2785">
        <v>0</v>
      </c>
      <c r="I2785">
        <v>91</v>
      </c>
      <c r="J2785">
        <v>167</v>
      </c>
      <c r="K2785">
        <v>2.7</v>
      </c>
      <c r="L2785">
        <v>131</v>
      </c>
      <c r="M2785">
        <v>94</v>
      </c>
      <c r="N2785">
        <v>5.3</v>
      </c>
      <c r="O2785">
        <v>91</v>
      </c>
      <c r="P2785">
        <v>4.5999999999999996</v>
      </c>
      <c r="S2785">
        <v>7.1</v>
      </c>
      <c r="T2785">
        <v>7.1</v>
      </c>
      <c r="W2785" t="e">
        <f ca="1">Data_Completeness(LifeExpectancyData[[#This Row],[Life expectancy]:[Schooling]])</f>
        <v>#NAME?</v>
      </c>
    </row>
    <row r="2786" spans="1:23" x14ac:dyDescent="0.25">
      <c r="A2786" t="s">
        <v>827</v>
      </c>
      <c r="B2786">
        <v>2009</v>
      </c>
      <c r="C2786" t="s">
        <v>643</v>
      </c>
      <c r="D2786">
        <v>56.9</v>
      </c>
      <c r="E2786">
        <v>368</v>
      </c>
      <c r="F2786">
        <v>91</v>
      </c>
      <c r="G2786">
        <v>3.97</v>
      </c>
      <c r="H2786">
        <v>0</v>
      </c>
      <c r="I2786">
        <v>85</v>
      </c>
      <c r="J2786">
        <v>1574</v>
      </c>
      <c r="K2786">
        <v>2.2000000000000002</v>
      </c>
      <c r="L2786">
        <v>135</v>
      </c>
      <c r="M2786">
        <v>88</v>
      </c>
      <c r="N2786">
        <v>3.97</v>
      </c>
      <c r="O2786">
        <v>85</v>
      </c>
      <c r="P2786">
        <v>6.4</v>
      </c>
      <c r="S2786">
        <v>7.2</v>
      </c>
      <c r="T2786">
        <v>7.2</v>
      </c>
      <c r="W2786" t="e">
        <f ca="1">Data_Completeness(LifeExpectancyData[[#This Row],[Life expectancy]:[Schooling]])</f>
        <v>#NAME?</v>
      </c>
    </row>
    <row r="2787" spans="1:23" x14ac:dyDescent="0.25">
      <c r="A2787" t="s">
        <v>827</v>
      </c>
      <c r="B2787">
        <v>2008</v>
      </c>
      <c r="C2787" t="s">
        <v>643</v>
      </c>
      <c r="D2787">
        <v>56.2</v>
      </c>
      <c r="E2787">
        <v>376</v>
      </c>
      <c r="F2787">
        <v>92</v>
      </c>
      <c r="G2787">
        <v>3.44</v>
      </c>
      <c r="H2787">
        <v>0</v>
      </c>
      <c r="I2787">
        <v>86</v>
      </c>
      <c r="J2787">
        <v>3413</v>
      </c>
      <c r="K2787">
        <v>19.600000000000001</v>
      </c>
      <c r="L2787">
        <v>138</v>
      </c>
      <c r="M2787">
        <v>89</v>
      </c>
      <c r="N2787">
        <v>4.21</v>
      </c>
      <c r="O2787">
        <v>86</v>
      </c>
      <c r="P2787">
        <v>7.4</v>
      </c>
      <c r="S2787">
        <v>7.3</v>
      </c>
      <c r="T2787">
        <v>7.3</v>
      </c>
      <c r="W2787" t="e">
        <f ca="1">Data_Completeness(LifeExpectancyData[[#This Row],[Life expectancy]:[Schooling]])</f>
        <v>#NAME?</v>
      </c>
    </row>
    <row r="2788" spans="1:23" x14ac:dyDescent="0.25">
      <c r="A2788" t="s">
        <v>827</v>
      </c>
      <c r="B2788">
        <v>2007</v>
      </c>
      <c r="C2788" t="s">
        <v>643</v>
      </c>
      <c r="D2788">
        <v>54.5</v>
      </c>
      <c r="E2788">
        <v>411</v>
      </c>
      <c r="F2788">
        <v>94</v>
      </c>
      <c r="G2788">
        <v>4.4000000000000004</v>
      </c>
      <c r="H2788">
        <v>0</v>
      </c>
      <c r="I2788">
        <v>83</v>
      </c>
      <c r="J2788">
        <v>7726</v>
      </c>
      <c r="K2788">
        <v>19.100000000000001</v>
      </c>
      <c r="L2788">
        <v>141</v>
      </c>
      <c r="M2788">
        <v>88</v>
      </c>
      <c r="N2788">
        <v>4.72</v>
      </c>
      <c r="O2788">
        <v>83</v>
      </c>
      <c r="P2788">
        <v>8.5</v>
      </c>
      <c r="S2788">
        <v>7.5</v>
      </c>
      <c r="T2788">
        <v>7.4</v>
      </c>
      <c r="W2788" t="e">
        <f ca="1">Data_Completeness(LifeExpectancyData[[#This Row],[Life expectancy]:[Schooling]])</f>
        <v>#NAME?</v>
      </c>
    </row>
    <row r="2789" spans="1:23" x14ac:dyDescent="0.25">
      <c r="A2789" t="s">
        <v>827</v>
      </c>
      <c r="B2789">
        <v>2006</v>
      </c>
      <c r="C2789" t="s">
        <v>643</v>
      </c>
      <c r="D2789">
        <v>53.1</v>
      </c>
      <c r="E2789">
        <v>437</v>
      </c>
      <c r="F2789">
        <v>96</v>
      </c>
      <c r="G2789">
        <v>4.07</v>
      </c>
      <c r="H2789">
        <v>0</v>
      </c>
      <c r="I2789">
        <v>9</v>
      </c>
      <c r="J2789">
        <v>2362</v>
      </c>
      <c r="K2789">
        <v>18.600000000000001</v>
      </c>
      <c r="L2789">
        <v>145</v>
      </c>
      <c r="M2789">
        <v>91</v>
      </c>
      <c r="N2789">
        <v>6.86</v>
      </c>
      <c r="O2789">
        <v>9</v>
      </c>
      <c r="P2789">
        <v>9.4</v>
      </c>
      <c r="S2789">
        <v>7.6</v>
      </c>
      <c r="T2789">
        <v>7.5</v>
      </c>
      <c r="W2789" t="e">
        <f ca="1">Data_Completeness(LifeExpectancyData[[#This Row],[Life expectancy]:[Schooling]])</f>
        <v>#NAME?</v>
      </c>
    </row>
    <row r="2790" spans="1:23" x14ac:dyDescent="0.25">
      <c r="A2790" t="s">
        <v>827</v>
      </c>
      <c r="B2790">
        <v>2005</v>
      </c>
      <c r="C2790" t="s">
        <v>643</v>
      </c>
      <c r="D2790">
        <v>52.2</v>
      </c>
      <c r="E2790">
        <v>449</v>
      </c>
      <c r="F2790">
        <v>97</v>
      </c>
      <c r="G2790">
        <v>3.94</v>
      </c>
      <c r="H2790">
        <v>0</v>
      </c>
      <c r="I2790">
        <v>9</v>
      </c>
      <c r="J2790">
        <v>23</v>
      </c>
      <c r="K2790">
        <v>18.100000000000001</v>
      </c>
      <c r="L2790">
        <v>149</v>
      </c>
      <c r="M2790">
        <v>91</v>
      </c>
      <c r="N2790">
        <v>4.66</v>
      </c>
      <c r="O2790">
        <v>9</v>
      </c>
      <c r="P2790">
        <v>10</v>
      </c>
      <c r="S2790">
        <v>7.7</v>
      </c>
      <c r="T2790">
        <v>7.6</v>
      </c>
      <c r="W2790" t="e">
        <f ca="1">Data_Completeness(LifeExpectancyData[[#This Row],[Life expectancy]:[Schooling]])</f>
        <v>#NAME?</v>
      </c>
    </row>
    <row r="2791" spans="1:23" x14ac:dyDescent="0.25">
      <c r="A2791" t="s">
        <v>827</v>
      </c>
      <c r="B2791">
        <v>2004</v>
      </c>
      <c r="C2791" t="s">
        <v>643</v>
      </c>
      <c r="D2791">
        <v>51.5</v>
      </c>
      <c r="E2791">
        <v>454</v>
      </c>
      <c r="F2791">
        <v>100</v>
      </c>
      <c r="G2791">
        <v>3.81</v>
      </c>
      <c r="H2791">
        <v>0</v>
      </c>
      <c r="I2791">
        <v>95</v>
      </c>
      <c r="J2791">
        <v>1419</v>
      </c>
      <c r="K2791">
        <v>17.7</v>
      </c>
      <c r="L2791">
        <v>154</v>
      </c>
      <c r="M2791">
        <v>95</v>
      </c>
      <c r="N2791">
        <v>4.0999999999999996</v>
      </c>
      <c r="O2791">
        <v>95</v>
      </c>
      <c r="P2791">
        <v>10.8</v>
      </c>
      <c r="S2791">
        <v>7.8</v>
      </c>
      <c r="T2791">
        <v>7.8</v>
      </c>
      <c r="W2791" t="e">
        <f ca="1">Data_Completeness(LifeExpectancyData[[#This Row],[Life expectancy]:[Schooling]])</f>
        <v>#NAME?</v>
      </c>
    </row>
    <row r="2792" spans="1:23" x14ac:dyDescent="0.25">
      <c r="A2792" t="s">
        <v>827</v>
      </c>
      <c r="B2792">
        <v>2003</v>
      </c>
      <c r="C2792" t="s">
        <v>643</v>
      </c>
      <c r="D2792">
        <v>58</v>
      </c>
      <c r="E2792">
        <v>459</v>
      </c>
      <c r="F2792">
        <v>103</v>
      </c>
      <c r="G2792">
        <v>2.34</v>
      </c>
      <c r="H2792">
        <v>0</v>
      </c>
      <c r="I2792">
        <v>95</v>
      </c>
      <c r="J2792">
        <v>1673</v>
      </c>
      <c r="K2792">
        <v>17.2</v>
      </c>
      <c r="L2792">
        <v>160</v>
      </c>
      <c r="M2792">
        <v>97</v>
      </c>
      <c r="N2792">
        <v>4.5999999999999996</v>
      </c>
      <c r="O2792">
        <v>95</v>
      </c>
      <c r="P2792">
        <v>11.5</v>
      </c>
      <c r="S2792">
        <v>7.9</v>
      </c>
      <c r="T2792">
        <v>7.9</v>
      </c>
      <c r="W2792" t="e">
        <f ca="1">Data_Completeness(LifeExpectancyData[[#This Row],[Life expectancy]:[Schooling]])</f>
        <v>#NAME?</v>
      </c>
    </row>
    <row r="2793" spans="1:23" x14ac:dyDescent="0.25">
      <c r="A2793" t="s">
        <v>827</v>
      </c>
      <c r="B2793">
        <v>2002</v>
      </c>
      <c r="C2793" t="s">
        <v>643</v>
      </c>
      <c r="D2793">
        <v>52</v>
      </c>
      <c r="E2793">
        <v>46</v>
      </c>
      <c r="F2793">
        <v>106</v>
      </c>
      <c r="G2793">
        <v>3.37</v>
      </c>
      <c r="H2793">
        <v>0</v>
      </c>
      <c r="I2793">
        <v>89</v>
      </c>
      <c r="J2793">
        <v>5131</v>
      </c>
      <c r="K2793">
        <v>16.8</v>
      </c>
      <c r="L2793">
        <v>166</v>
      </c>
      <c r="M2793">
        <v>91</v>
      </c>
      <c r="N2793">
        <v>3.59</v>
      </c>
      <c r="O2793">
        <v>89</v>
      </c>
      <c r="P2793">
        <v>12.1</v>
      </c>
      <c r="S2793">
        <v>8</v>
      </c>
      <c r="T2793">
        <v>8</v>
      </c>
      <c r="W2793" t="e">
        <f ca="1">Data_Completeness(LifeExpectancyData[[#This Row],[Life expectancy]:[Schooling]])</f>
        <v>#NAME?</v>
      </c>
    </row>
    <row r="2794" spans="1:23" x14ac:dyDescent="0.25">
      <c r="A2794" t="s">
        <v>827</v>
      </c>
      <c r="B2794">
        <v>2001</v>
      </c>
      <c r="C2794" t="s">
        <v>643</v>
      </c>
      <c r="D2794">
        <v>49.6</v>
      </c>
      <c r="E2794">
        <v>46</v>
      </c>
      <c r="F2794">
        <v>110</v>
      </c>
      <c r="G2794">
        <v>4.09</v>
      </c>
      <c r="H2794">
        <v>0</v>
      </c>
      <c r="J2794">
        <v>11847</v>
      </c>
      <c r="K2794">
        <v>16.399999999999999</v>
      </c>
      <c r="L2794">
        <v>173</v>
      </c>
      <c r="M2794">
        <v>65</v>
      </c>
      <c r="N2794">
        <v>3.28</v>
      </c>
      <c r="O2794">
        <v>87</v>
      </c>
      <c r="P2794">
        <v>12.5</v>
      </c>
      <c r="S2794">
        <v>8.1999999999999993</v>
      </c>
      <c r="T2794">
        <v>8.1</v>
      </c>
      <c r="W2794" t="e">
        <f ca="1">Data_Completeness(LifeExpectancyData[[#This Row],[Life expectancy]:[Schooling]])</f>
        <v>#NAME?</v>
      </c>
    </row>
    <row r="2795" spans="1:23" x14ac:dyDescent="0.25">
      <c r="A2795" t="s">
        <v>827</v>
      </c>
      <c r="B2795">
        <v>2000</v>
      </c>
      <c r="C2795" t="s">
        <v>643</v>
      </c>
      <c r="D2795">
        <v>49.2</v>
      </c>
      <c r="E2795">
        <v>457</v>
      </c>
      <c r="F2795">
        <v>114</v>
      </c>
      <c r="G2795">
        <v>3.89</v>
      </c>
      <c r="H2795">
        <v>0</v>
      </c>
      <c r="J2795">
        <v>14649</v>
      </c>
      <c r="K2795">
        <v>16</v>
      </c>
      <c r="L2795">
        <v>181</v>
      </c>
      <c r="M2795">
        <v>64</v>
      </c>
      <c r="N2795">
        <v>2.64</v>
      </c>
      <c r="O2795">
        <v>79</v>
      </c>
      <c r="P2795">
        <v>12.8</v>
      </c>
      <c r="S2795">
        <v>8.3000000000000007</v>
      </c>
      <c r="T2795">
        <v>8.3000000000000007</v>
      </c>
      <c r="W2795" t="e">
        <f ca="1">Data_Completeness(LifeExpectancyData[[#This Row],[Life expectancy]:[Schooling]])</f>
        <v>#NAME?</v>
      </c>
    </row>
    <row r="2796" spans="1:23" x14ac:dyDescent="0.25">
      <c r="A2796" t="s">
        <v>828</v>
      </c>
      <c r="B2796">
        <v>2015</v>
      </c>
      <c r="C2796" t="s">
        <v>651</v>
      </c>
      <c r="D2796">
        <v>79.3</v>
      </c>
      <c r="E2796">
        <v>13</v>
      </c>
      <c r="F2796">
        <v>23</v>
      </c>
      <c r="H2796">
        <v>0</v>
      </c>
      <c r="I2796">
        <v>92</v>
      </c>
      <c r="J2796">
        <v>188</v>
      </c>
      <c r="K2796">
        <v>69.599999999999994</v>
      </c>
      <c r="L2796">
        <v>26</v>
      </c>
      <c r="M2796">
        <v>93</v>
      </c>
      <c r="O2796">
        <v>95</v>
      </c>
      <c r="P2796">
        <v>0.1</v>
      </c>
      <c r="S2796">
        <v>0.8</v>
      </c>
      <c r="T2796">
        <v>0.6</v>
      </c>
      <c r="W2796" t="e">
        <f ca="1">Data_Completeness(LifeExpectancyData[[#This Row],[Life expectancy]:[Schooling]])</f>
        <v>#NAME?</v>
      </c>
    </row>
    <row r="2797" spans="1:23" x14ac:dyDescent="0.25">
      <c r="A2797" t="s">
        <v>828</v>
      </c>
      <c r="B2797">
        <v>2014</v>
      </c>
      <c r="C2797" t="s">
        <v>651</v>
      </c>
      <c r="D2797">
        <v>79.099999999999994</v>
      </c>
      <c r="E2797">
        <v>14</v>
      </c>
      <c r="F2797">
        <v>23</v>
      </c>
      <c r="G2797">
        <v>8.82</v>
      </c>
      <c r="H2797">
        <v>0</v>
      </c>
      <c r="I2797">
        <v>92</v>
      </c>
      <c r="J2797">
        <v>667</v>
      </c>
      <c r="K2797">
        <v>69.099999999999994</v>
      </c>
      <c r="L2797">
        <v>27</v>
      </c>
      <c r="M2797">
        <v>93</v>
      </c>
      <c r="N2797">
        <v>17.14</v>
      </c>
      <c r="O2797">
        <v>95</v>
      </c>
      <c r="P2797">
        <v>0.1</v>
      </c>
      <c r="S2797">
        <v>0.8</v>
      </c>
      <c r="T2797">
        <v>0.6</v>
      </c>
      <c r="W2797" t="e">
        <f ca="1">Data_Completeness(LifeExpectancyData[[#This Row],[Life expectancy]:[Schooling]])</f>
        <v>#NAME?</v>
      </c>
    </row>
    <row r="2798" spans="1:23" x14ac:dyDescent="0.25">
      <c r="A2798" t="s">
        <v>828</v>
      </c>
      <c r="B2798">
        <v>2013</v>
      </c>
      <c r="C2798" t="s">
        <v>651</v>
      </c>
      <c r="D2798">
        <v>78.900000000000006</v>
      </c>
      <c r="E2798">
        <v>16</v>
      </c>
      <c r="F2798">
        <v>23</v>
      </c>
      <c r="G2798">
        <v>8.82</v>
      </c>
      <c r="H2798">
        <v>0</v>
      </c>
      <c r="I2798">
        <v>91</v>
      </c>
      <c r="J2798">
        <v>187</v>
      </c>
      <c r="K2798">
        <v>68.599999999999994</v>
      </c>
      <c r="L2798">
        <v>27</v>
      </c>
      <c r="M2798">
        <v>93</v>
      </c>
      <c r="N2798">
        <v>16.899999999999999</v>
      </c>
      <c r="O2798">
        <v>94</v>
      </c>
      <c r="P2798">
        <v>0.1</v>
      </c>
      <c r="S2798">
        <v>0.7</v>
      </c>
      <c r="T2798">
        <v>0.6</v>
      </c>
      <c r="W2798" t="e">
        <f ca="1">Data_Completeness(LifeExpectancyData[[#This Row],[Life expectancy]:[Schooling]])</f>
        <v>#NAME?</v>
      </c>
    </row>
    <row r="2799" spans="1:23" x14ac:dyDescent="0.25">
      <c r="A2799" t="s">
        <v>828</v>
      </c>
      <c r="B2799">
        <v>2012</v>
      </c>
      <c r="C2799" t="s">
        <v>651</v>
      </c>
      <c r="D2799">
        <v>78.8</v>
      </c>
      <c r="E2799">
        <v>16</v>
      </c>
      <c r="F2799">
        <v>24</v>
      </c>
      <c r="G2799">
        <v>8.82</v>
      </c>
      <c r="H2799">
        <v>0</v>
      </c>
      <c r="I2799">
        <v>9</v>
      </c>
      <c r="J2799">
        <v>55</v>
      </c>
      <c r="K2799">
        <v>68</v>
      </c>
      <c r="L2799">
        <v>28</v>
      </c>
      <c r="M2799">
        <v>93</v>
      </c>
      <c r="N2799">
        <v>17.2</v>
      </c>
      <c r="O2799">
        <v>94</v>
      </c>
      <c r="P2799">
        <v>0.1</v>
      </c>
      <c r="S2799">
        <v>0.7</v>
      </c>
      <c r="T2799">
        <v>0.6</v>
      </c>
      <c r="W2799" t="e">
        <f ca="1">Data_Completeness(LifeExpectancyData[[#This Row],[Life expectancy]:[Schooling]])</f>
        <v>#NAME?</v>
      </c>
    </row>
    <row r="2800" spans="1:23" x14ac:dyDescent="0.25">
      <c r="A2800" t="s">
        <v>828</v>
      </c>
      <c r="B2800">
        <v>2011</v>
      </c>
      <c r="C2800" t="s">
        <v>651</v>
      </c>
      <c r="D2800">
        <v>78.7</v>
      </c>
      <c r="E2800">
        <v>16</v>
      </c>
      <c r="F2800">
        <v>25</v>
      </c>
      <c r="G2800">
        <v>8.67</v>
      </c>
      <c r="H2800">
        <v>0</v>
      </c>
      <c r="I2800">
        <v>91</v>
      </c>
      <c r="J2800">
        <v>220</v>
      </c>
      <c r="K2800">
        <v>67.5</v>
      </c>
      <c r="L2800">
        <v>29</v>
      </c>
      <c r="M2800">
        <v>94</v>
      </c>
      <c r="N2800">
        <v>17.600000000000001</v>
      </c>
      <c r="O2800">
        <v>96</v>
      </c>
      <c r="P2800">
        <v>0.1</v>
      </c>
      <c r="S2800">
        <v>0.7</v>
      </c>
      <c r="T2800">
        <v>0.6</v>
      </c>
      <c r="W2800" t="e">
        <f ca="1">Data_Completeness(LifeExpectancyData[[#This Row],[Life expectancy]:[Schooling]])</f>
        <v>#NAME?</v>
      </c>
    </row>
    <row r="2801" spans="1:23" x14ac:dyDescent="0.25">
      <c r="A2801" t="s">
        <v>828</v>
      </c>
      <c r="B2801">
        <v>2010</v>
      </c>
      <c r="C2801" t="s">
        <v>651</v>
      </c>
      <c r="D2801">
        <v>78.7</v>
      </c>
      <c r="E2801">
        <v>15</v>
      </c>
      <c r="F2801">
        <v>25</v>
      </c>
      <c r="G2801">
        <v>8.5500000000000007</v>
      </c>
      <c r="H2801">
        <v>0</v>
      </c>
      <c r="I2801">
        <v>92</v>
      </c>
      <c r="J2801">
        <v>63</v>
      </c>
      <c r="K2801">
        <v>66.900000000000006</v>
      </c>
      <c r="L2801">
        <v>30</v>
      </c>
      <c r="M2801">
        <v>93</v>
      </c>
      <c r="N2801">
        <v>17.2</v>
      </c>
      <c r="O2801">
        <v>95</v>
      </c>
      <c r="P2801">
        <v>0.1</v>
      </c>
      <c r="S2801">
        <v>0.7</v>
      </c>
      <c r="T2801">
        <v>0.6</v>
      </c>
      <c r="W2801" t="e">
        <f ca="1">Data_Completeness(LifeExpectancyData[[#This Row],[Life expectancy]:[Schooling]])</f>
        <v>#NAME?</v>
      </c>
    </row>
    <row r="2802" spans="1:23" x14ac:dyDescent="0.25">
      <c r="A2802" t="s">
        <v>828</v>
      </c>
      <c r="B2802">
        <v>2009</v>
      </c>
      <c r="C2802" t="s">
        <v>651</v>
      </c>
      <c r="D2802">
        <v>78.5</v>
      </c>
      <c r="E2802">
        <v>18</v>
      </c>
      <c r="F2802">
        <v>26</v>
      </c>
      <c r="G2802">
        <v>8.7100000000000009</v>
      </c>
      <c r="H2802">
        <v>0</v>
      </c>
      <c r="I2802">
        <v>92</v>
      </c>
      <c r="J2802">
        <v>71</v>
      </c>
      <c r="K2802">
        <v>66.3</v>
      </c>
      <c r="L2802">
        <v>31</v>
      </c>
      <c r="M2802">
        <v>93</v>
      </c>
      <c r="N2802">
        <v>17</v>
      </c>
      <c r="O2802">
        <v>95</v>
      </c>
      <c r="P2802">
        <v>0.1</v>
      </c>
      <c r="S2802">
        <v>0.7</v>
      </c>
      <c r="T2802">
        <v>0.6</v>
      </c>
      <c r="W2802" t="e">
        <f ca="1">Data_Completeness(LifeExpectancyData[[#This Row],[Life expectancy]:[Schooling]])</f>
        <v>#NAME?</v>
      </c>
    </row>
    <row r="2803" spans="1:23" x14ac:dyDescent="0.25">
      <c r="A2803" t="s">
        <v>828</v>
      </c>
      <c r="B2803">
        <v>2008</v>
      </c>
      <c r="C2803" t="s">
        <v>651</v>
      </c>
      <c r="D2803">
        <v>78.2</v>
      </c>
      <c r="E2803">
        <v>18</v>
      </c>
      <c r="F2803">
        <v>27</v>
      </c>
      <c r="G2803">
        <v>8.74</v>
      </c>
      <c r="H2803">
        <v>0</v>
      </c>
      <c r="I2803">
        <v>94</v>
      </c>
      <c r="J2803">
        <v>140</v>
      </c>
      <c r="K2803">
        <v>65.7</v>
      </c>
      <c r="L2803">
        <v>31</v>
      </c>
      <c r="M2803">
        <v>94</v>
      </c>
      <c r="N2803">
        <v>16.2</v>
      </c>
      <c r="O2803">
        <v>96</v>
      </c>
      <c r="P2803">
        <v>0.1</v>
      </c>
      <c r="S2803">
        <v>0.7</v>
      </c>
      <c r="T2803">
        <v>0.6</v>
      </c>
      <c r="W2803" t="e">
        <f ca="1">Data_Completeness(LifeExpectancyData[[#This Row],[Life expectancy]:[Schooling]])</f>
        <v>#NAME?</v>
      </c>
    </row>
    <row r="2804" spans="1:23" x14ac:dyDescent="0.25">
      <c r="A2804" t="s">
        <v>828</v>
      </c>
      <c r="B2804">
        <v>2007</v>
      </c>
      <c r="C2804" t="s">
        <v>651</v>
      </c>
      <c r="D2804">
        <v>78.099999999999994</v>
      </c>
      <c r="E2804">
        <v>11</v>
      </c>
      <c r="F2804">
        <v>27</v>
      </c>
      <c r="G2804">
        <v>8.74</v>
      </c>
      <c r="H2804">
        <v>0</v>
      </c>
      <c r="I2804">
        <v>93</v>
      </c>
      <c r="J2804">
        <v>43</v>
      </c>
      <c r="K2804">
        <v>65.099999999999994</v>
      </c>
      <c r="L2804">
        <v>32</v>
      </c>
      <c r="M2804">
        <v>93</v>
      </c>
      <c r="N2804">
        <v>15.57</v>
      </c>
      <c r="O2804">
        <v>96</v>
      </c>
      <c r="P2804">
        <v>0.1</v>
      </c>
      <c r="S2804">
        <v>0.7</v>
      </c>
      <c r="T2804">
        <v>0.6</v>
      </c>
      <c r="W2804" t="e">
        <f ca="1">Data_Completeness(LifeExpectancyData[[#This Row],[Life expectancy]:[Schooling]])</f>
        <v>#NAME?</v>
      </c>
    </row>
    <row r="2805" spans="1:23" x14ac:dyDescent="0.25">
      <c r="A2805" t="s">
        <v>828</v>
      </c>
      <c r="B2805">
        <v>2006</v>
      </c>
      <c r="C2805" t="s">
        <v>651</v>
      </c>
      <c r="D2805">
        <v>77.8</v>
      </c>
      <c r="E2805">
        <v>113</v>
      </c>
      <c r="F2805">
        <v>28</v>
      </c>
      <c r="G2805">
        <v>8.6300000000000008</v>
      </c>
      <c r="H2805">
        <v>0</v>
      </c>
      <c r="I2805">
        <v>93</v>
      </c>
      <c r="J2805">
        <v>55</v>
      </c>
      <c r="K2805">
        <v>64.400000000000006</v>
      </c>
      <c r="L2805">
        <v>33</v>
      </c>
      <c r="M2805">
        <v>93</v>
      </c>
      <c r="N2805">
        <v>15.27</v>
      </c>
      <c r="O2805">
        <v>96</v>
      </c>
      <c r="P2805">
        <v>0.1</v>
      </c>
      <c r="S2805">
        <v>0.7</v>
      </c>
      <c r="T2805">
        <v>0.6</v>
      </c>
      <c r="W2805" t="e">
        <f ca="1">Data_Completeness(LifeExpectancyData[[#This Row],[Life expectancy]:[Schooling]])</f>
        <v>#NAME?</v>
      </c>
    </row>
    <row r="2806" spans="1:23" x14ac:dyDescent="0.25">
      <c r="A2806" t="s">
        <v>828</v>
      </c>
      <c r="B2806">
        <v>2005</v>
      </c>
      <c r="C2806" t="s">
        <v>651</v>
      </c>
      <c r="D2806">
        <v>77.5</v>
      </c>
      <c r="E2806">
        <v>112</v>
      </c>
      <c r="F2806">
        <v>28</v>
      </c>
      <c r="G2806">
        <v>8.52</v>
      </c>
      <c r="H2806">
        <v>0</v>
      </c>
      <c r="I2806">
        <v>93</v>
      </c>
      <c r="J2806">
        <v>66</v>
      </c>
      <c r="K2806">
        <v>63.8</v>
      </c>
      <c r="L2806">
        <v>33</v>
      </c>
      <c r="M2806">
        <v>92</v>
      </c>
      <c r="N2806">
        <v>15.15</v>
      </c>
      <c r="O2806">
        <v>96</v>
      </c>
      <c r="P2806">
        <v>0.1</v>
      </c>
      <c r="S2806">
        <v>0.7</v>
      </c>
      <c r="T2806">
        <v>0.6</v>
      </c>
      <c r="W2806" t="e">
        <f ca="1">Data_Completeness(LifeExpectancyData[[#This Row],[Life expectancy]:[Schooling]])</f>
        <v>#NAME?</v>
      </c>
    </row>
    <row r="2807" spans="1:23" x14ac:dyDescent="0.25">
      <c r="A2807" t="s">
        <v>828</v>
      </c>
      <c r="B2807">
        <v>2004</v>
      </c>
      <c r="C2807" t="s">
        <v>651</v>
      </c>
      <c r="D2807">
        <v>77.5</v>
      </c>
      <c r="E2807">
        <v>111</v>
      </c>
      <c r="F2807">
        <v>28</v>
      </c>
      <c r="G2807">
        <v>8.48</v>
      </c>
      <c r="H2807">
        <v>0</v>
      </c>
      <c r="I2807">
        <v>92</v>
      </c>
      <c r="J2807">
        <v>37</v>
      </c>
      <c r="K2807">
        <v>63.1</v>
      </c>
      <c r="L2807">
        <v>33</v>
      </c>
      <c r="M2807">
        <v>92</v>
      </c>
      <c r="N2807">
        <v>15.14</v>
      </c>
      <c r="O2807">
        <v>96</v>
      </c>
      <c r="P2807">
        <v>0.1</v>
      </c>
      <c r="S2807">
        <v>0.7</v>
      </c>
      <c r="T2807">
        <v>0.6</v>
      </c>
      <c r="W2807" t="e">
        <f ca="1">Data_Completeness(LifeExpectancyData[[#This Row],[Life expectancy]:[Schooling]])</f>
        <v>#NAME?</v>
      </c>
    </row>
    <row r="2808" spans="1:23" x14ac:dyDescent="0.25">
      <c r="A2808" t="s">
        <v>828</v>
      </c>
      <c r="B2808">
        <v>2003</v>
      </c>
      <c r="C2808" t="s">
        <v>651</v>
      </c>
      <c r="D2808">
        <v>77.2</v>
      </c>
      <c r="E2808">
        <v>114</v>
      </c>
      <c r="F2808">
        <v>28</v>
      </c>
      <c r="G2808">
        <v>8.4</v>
      </c>
      <c r="H2808">
        <v>0</v>
      </c>
      <c r="I2808">
        <v>92</v>
      </c>
      <c r="J2808">
        <v>56</v>
      </c>
      <c r="K2808">
        <v>62.4</v>
      </c>
      <c r="L2808">
        <v>33</v>
      </c>
      <c r="M2808">
        <v>91</v>
      </c>
      <c r="N2808">
        <v>15.6</v>
      </c>
      <c r="O2808">
        <v>96</v>
      </c>
      <c r="P2808">
        <v>0.1</v>
      </c>
      <c r="S2808">
        <v>0.7</v>
      </c>
      <c r="T2808">
        <v>0.6</v>
      </c>
      <c r="W2808" t="e">
        <f ca="1">Data_Completeness(LifeExpectancyData[[#This Row],[Life expectancy]:[Schooling]])</f>
        <v>#NAME?</v>
      </c>
    </row>
    <row r="2809" spans="1:23" x14ac:dyDescent="0.25">
      <c r="A2809" t="s">
        <v>828</v>
      </c>
      <c r="B2809">
        <v>2002</v>
      </c>
      <c r="C2809" t="s">
        <v>651</v>
      </c>
      <c r="D2809">
        <v>77</v>
      </c>
      <c r="E2809">
        <v>115</v>
      </c>
      <c r="F2809">
        <v>28</v>
      </c>
      <c r="G2809">
        <v>8.33</v>
      </c>
      <c r="H2809">
        <v>0</v>
      </c>
      <c r="I2809">
        <v>88</v>
      </c>
      <c r="J2809">
        <v>41</v>
      </c>
      <c r="K2809">
        <v>61.7</v>
      </c>
      <c r="L2809">
        <v>33</v>
      </c>
      <c r="M2809">
        <v>9</v>
      </c>
      <c r="N2809">
        <v>14.55</v>
      </c>
      <c r="O2809">
        <v>94</v>
      </c>
      <c r="P2809">
        <v>0.1</v>
      </c>
      <c r="S2809">
        <v>0.8</v>
      </c>
      <c r="T2809">
        <v>0.6</v>
      </c>
      <c r="W2809" t="e">
        <f ca="1">Data_Completeness(LifeExpectancyData[[#This Row],[Life expectancy]:[Schooling]])</f>
        <v>#NAME?</v>
      </c>
    </row>
    <row r="2810" spans="1:23" x14ac:dyDescent="0.25">
      <c r="A2810" t="s">
        <v>828</v>
      </c>
      <c r="B2810">
        <v>2001</v>
      </c>
      <c r="C2810" t="s">
        <v>651</v>
      </c>
      <c r="D2810">
        <v>76.900000000000006</v>
      </c>
      <c r="E2810">
        <v>115</v>
      </c>
      <c r="F2810">
        <v>28</v>
      </c>
      <c r="G2810">
        <v>8.25</v>
      </c>
      <c r="H2810">
        <v>0</v>
      </c>
      <c r="I2810">
        <v>89</v>
      </c>
      <c r="J2810">
        <v>116</v>
      </c>
      <c r="K2810">
        <v>6.9</v>
      </c>
      <c r="L2810">
        <v>33</v>
      </c>
      <c r="M2810">
        <v>89</v>
      </c>
      <c r="N2810">
        <v>13.73</v>
      </c>
      <c r="O2810">
        <v>94</v>
      </c>
      <c r="P2810">
        <v>0.1</v>
      </c>
      <c r="S2810">
        <v>0.8</v>
      </c>
      <c r="T2810">
        <v>0.6</v>
      </c>
      <c r="W2810" t="e">
        <f ca="1">Data_Completeness(LifeExpectancyData[[#This Row],[Life expectancy]:[Schooling]])</f>
        <v>#NAME?</v>
      </c>
    </row>
    <row r="2811" spans="1:23" x14ac:dyDescent="0.25">
      <c r="A2811" t="s">
        <v>828</v>
      </c>
      <c r="B2811">
        <v>2000</v>
      </c>
      <c r="C2811" t="s">
        <v>651</v>
      </c>
      <c r="D2811">
        <v>76.8</v>
      </c>
      <c r="E2811">
        <v>114</v>
      </c>
      <c r="F2811">
        <v>28</v>
      </c>
      <c r="G2811">
        <v>8.2100000000000009</v>
      </c>
      <c r="H2811">
        <v>0</v>
      </c>
      <c r="I2811">
        <v>9</v>
      </c>
      <c r="J2811">
        <v>85</v>
      </c>
      <c r="K2811">
        <v>6.1</v>
      </c>
      <c r="L2811">
        <v>33</v>
      </c>
      <c r="M2811">
        <v>9</v>
      </c>
      <c r="N2811">
        <v>13.7</v>
      </c>
      <c r="O2811">
        <v>94</v>
      </c>
      <c r="P2811">
        <v>0.1</v>
      </c>
      <c r="S2811">
        <v>0.8</v>
      </c>
      <c r="T2811">
        <v>0.7</v>
      </c>
      <c r="W2811" t="e">
        <f ca="1">Data_Completeness(LifeExpectancyData[[#This Row],[Life expectancy]:[Schooling]])</f>
        <v>#NAME?</v>
      </c>
    </row>
    <row r="2812" spans="1:23" x14ac:dyDescent="0.25">
      <c r="A2812" t="s">
        <v>829</v>
      </c>
      <c r="B2812">
        <v>2015</v>
      </c>
      <c r="C2812" t="s">
        <v>643</v>
      </c>
      <c r="D2812">
        <v>77</v>
      </c>
      <c r="E2812">
        <v>116</v>
      </c>
      <c r="F2812">
        <v>0</v>
      </c>
      <c r="H2812">
        <v>0</v>
      </c>
      <c r="I2812">
        <v>95</v>
      </c>
      <c r="J2812">
        <v>0</v>
      </c>
      <c r="K2812">
        <v>64</v>
      </c>
      <c r="L2812">
        <v>0</v>
      </c>
      <c r="M2812">
        <v>95</v>
      </c>
      <c r="O2812">
        <v>95</v>
      </c>
      <c r="P2812">
        <v>0.1</v>
      </c>
      <c r="Q2812">
        <v>15524.84247</v>
      </c>
      <c r="R2812">
        <v>3431552</v>
      </c>
      <c r="S2812">
        <v>1.5</v>
      </c>
      <c r="T2812">
        <v>1.4</v>
      </c>
      <c r="U2812">
        <v>0.79400000000000004</v>
      </c>
      <c r="V2812">
        <v>15.5</v>
      </c>
      <c r="W2812" t="e">
        <f ca="1">Data_Completeness(LifeExpectancyData[[#This Row],[Life expectancy]:[Schooling]])</f>
        <v>#NAME?</v>
      </c>
    </row>
    <row r="2813" spans="1:23" x14ac:dyDescent="0.25">
      <c r="A2813" t="s">
        <v>829</v>
      </c>
      <c r="B2813">
        <v>2014</v>
      </c>
      <c r="C2813" t="s">
        <v>643</v>
      </c>
      <c r="D2813">
        <v>76.8</v>
      </c>
      <c r="E2813">
        <v>117</v>
      </c>
      <c r="F2813">
        <v>0</v>
      </c>
      <c r="G2813">
        <v>6.03</v>
      </c>
      <c r="H2813">
        <v>463.63978209999999</v>
      </c>
      <c r="I2813">
        <v>95</v>
      </c>
      <c r="J2813">
        <v>0</v>
      </c>
      <c r="K2813">
        <v>63.4</v>
      </c>
      <c r="L2813">
        <v>0</v>
      </c>
      <c r="M2813">
        <v>95</v>
      </c>
      <c r="N2813">
        <v>8.58</v>
      </c>
      <c r="O2813">
        <v>95</v>
      </c>
      <c r="P2813">
        <v>0.1</v>
      </c>
      <c r="Q2813">
        <v>16737.898270000002</v>
      </c>
      <c r="R2813">
        <v>3419546</v>
      </c>
      <c r="S2813">
        <v>1.5</v>
      </c>
      <c r="T2813">
        <v>1.4</v>
      </c>
      <c r="U2813">
        <v>0.79100000000000004</v>
      </c>
      <c r="V2813">
        <v>15.5</v>
      </c>
      <c r="W2813" t="e">
        <f ca="1">Data_Completeness(LifeExpectancyData[[#This Row],[Life expectancy]:[Schooling]])</f>
        <v>#NAME?</v>
      </c>
    </row>
    <row r="2814" spans="1:23" x14ac:dyDescent="0.25">
      <c r="A2814" t="s">
        <v>829</v>
      </c>
      <c r="B2814">
        <v>2013</v>
      </c>
      <c r="C2814" t="s">
        <v>643</v>
      </c>
      <c r="D2814">
        <v>76.8</v>
      </c>
      <c r="E2814">
        <v>117</v>
      </c>
      <c r="F2814">
        <v>0</v>
      </c>
      <c r="G2814">
        <v>5.82</v>
      </c>
      <c r="H2814">
        <v>482.8039445</v>
      </c>
      <c r="I2814">
        <v>94</v>
      </c>
      <c r="J2814">
        <v>0</v>
      </c>
      <c r="K2814">
        <v>62.9</v>
      </c>
      <c r="L2814">
        <v>0</v>
      </c>
      <c r="M2814">
        <v>94</v>
      </c>
      <c r="N2814">
        <v>8.68</v>
      </c>
      <c r="O2814">
        <v>94</v>
      </c>
      <c r="P2814">
        <v>0.1</v>
      </c>
      <c r="Q2814">
        <v>16881.256799999999</v>
      </c>
      <c r="R2814">
        <v>3485</v>
      </c>
      <c r="S2814">
        <v>1.5</v>
      </c>
      <c r="T2814">
        <v>1.4</v>
      </c>
      <c r="U2814">
        <v>0.78800000000000003</v>
      </c>
      <c r="V2814">
        <v>15.5</v>
      </c>
      <c r="W2814" t="e">
        <f ca="1">Data_Completeness(LifeExpectancyData[[#This Row],[Life expectancy]:[Schooling]])</f>
        <v>#NAME?</v>
      </c>
    </row>
    <row r="2815" spans="1:23" x14ac:dyDescent="0.25">
      <c r="A2815" t="s">
        <v>829</v>
      </c>
      <c r="B2815">
        <v>2012</v>
      </c>
      <c r="C2815" t="s">
        <v>643</v>
      </c>
      <c r="D2815">
        <v>76.5</v>
      </c>
      <c r="E2815">
        <v>118</v>
      </c>
      <c r="F2815">
        <v>0</v>
      </c>
      <c r="G2815">
        <v>5.77</v>
      </c>
      <c r="H2815">
        <v>339.71904929999999</v>
      </c>
      <c r="I2815">
        <v>95</v>
      </c>
      <c r="J2815">
        <v>0</v>
      </c>
      <c r="K2815">
        <v>62.3</v>
      </c>
      <c r="L2815">
        <v>0</v>
      </c>
      <c r="M2815">
        <v>95</v>
      </c>
      <c r="N2815">
        <v>8.74</v>
      </c>
      <c r="O2815">
        <v>95</v>
      </c>
      <c r="P2815">
        <v>0.1</v>
      </c>
      <c r="Q2815">
        <v>1592.6819</v>
      </c>
      <c r="R2815">
        <v>3396777</v>
      </c>
      <c r="S2815">
        <v>1.5</v>
      </c>
      <c r="T2815">
        <v>1.5</v>
      </c>
      <c r="U2815">
        <v>0.78400000000000003</v>
      </c>
      <c r="V2815">
        <v>15.5</v>
      </c>
      <c r="W2815" t="e">
        <f ca="1">Data_Completeness(LifeExpectancyData[[#This Row],[Life expectancy]:[Schooling]])</f>
        <v>#NAME?</v>
      </c>
    </row>
    <row r="2816" spans="1:23" x14ac:dyDescent="0.25">
      <c r="A2816" t="s">
        <v>829</v>
      </c>
      <c r="B2816">
        <v>2011</v>
      </c>
      <c r="C2816" t="s">
        <v>643</v>
      </c>
      <c r="D2816">
        <v>77</v>
      </c>
      <c r="E2816">
        <v>111</v>
      </c>
      <c r="F2816">
        <v>0</v>
      </c>
      <c r="G2816">
        <v>5.97</v>
      </c>
      <c r="H2816">
        <v>417.91174410000002</v>
      </c>
      <c r="I2816">
        <v>95</v>
      </c>
      <c r="J2816">
        <v>0</v>
      </c>
      <c r="K2816">
        <v>61.8</v>
      </c>
      <c r="L2816">
        <v>1</v>
      </c>
      <c r="M2816">
        <v>95</v>
      </c>
      <c r="N2816">
        <v>8.5500000000000007</v>
      </c>
      <c r="O2816">
        <v>95</v>
      </c>
      <c r="P2816">
        <v>0.1</v>
      </c>
      <c r="Q2816">
        <v>14166.4998</v>
      </c>
      <c r="R2816">
        <v>3385624</v>
      </c>
      <c r="S2816">
        <v>1.5</v>
      </c>
      <c r="T2816">
        <v>1.5</v>
      </c>
      <c r="U2816">
        <v>0.78</v>
      </c>
      <c r="V2816">
        <v>15.5</v>
      </c>
      <c r="W2816" t="e">
        <f ca="1">Data_Completeness(LifeExpectancyData[[#This Row],[Life expectancy]:[Schooling]])</f>
        <v>#NAME?</v>
      </c>
    </row>
    <row r="2817" spans="1:23" x14ac:dyDescent="0.25">
      <c r="A2817" t="s">
        <v>829</v>
      </c>
      <c r="B2817">
        <v>2010</v>
      </c>
      <c r="C2817" t="s">
        <v>643</v>
      </c>
      <c r="D2817">
        <v>76.3</v>
      </c>
      <c r="E2817">
        <v>118</v>
      </c>
      <c r="F2817">
        <v>0</v>
      </c>
      <c r="G2817">
        <v>6.21</v>
      </c>
      <c r="H2817">
        <v>2331.5328039999999</v>
      </c>
      <c r="I2817">
        <v>95</v>
      </c>
      <c r="J2817">
        <v>0</v>
      </c>
      <c r="K2817">
        <v>61.2</v>
      </c>
      <c r="L2817">
        <v>1</v>
      </c>
      <c r="M2817">
        <v>95</v>
      </c>
      <c r="N2817">
        <v>8.6300000000000008</v>
      </c>
      <c r="O2817">
        <v>95</v>
      </c>
      <c r="P2817">
        <v>0.1</v>
      </c>
      <c r="Q2817">
        <v>11938.212</v>
      </c>
      <c r="R2817">
        <v>3374415</v>
      </c>
      <c r="S2817">
        <v>1.5</v>
      </c>
      <c r="T2817">
        <v>1.5</v>
      </c>
      <c r="U2817">
        <v>0.77700000000000002</v>
      </c>
      <c r="V2817">
        <v>15.6</v>
      </c>
      <c r="W2817" t="e">
        <f ca="1">Data_Completeness(LifeExpectancyData[[#This Row],[Life expectancy]:[Schooling]])</f>
        <v>#NAME?</v>
      </c>
    </row>
    <row r="2818" spans="1:23" x14ac:dyDescent="0.25">
      <c r="A2818" t="s">
        <v>829</v>
      </c>
      <c r="B2818">
        <v>2009</v>
      </c>
      <c r="C2818" t="s">
        <v>643</v>
      </c>
      <c r="D2818">
        <v>76.599999999999994</v>
      </c>
      <c r="E2818">
        <v>118</v>
      </c>
      <c r="F2818">
        <v>0</v>
      </c>
      <c r="G2818">
        <v>6.67</v>
      </c>
      <c r="H2818">
        <v>1871.7365629999999</v>
      </c>
      <c r="I2818">
        <v>95</v>
      </c>
      <c r="J2818">
        <v>0</v>
      </c>
      <c r="K2818">
        <v>6.7</v>
      </c>
      <c r="L2818">
        <v>1</v>
      </c>
      <c r="M2818">
        <v>95</v>
      </c>
      <c r="N2818">
        <v>8.7799999999999994</v>
      </c>
      <c r="O2818">
        <v>95</v>
      </c>
      <c r="P2818">
        <v>0.1</v>
      </c>
      <c r="Q2818">
        <v>9415.1738600000008</v>
      </c>
      <c r="R2818">
        <v>3362755</v>
      </c>
      <c r="S2818">
        <v>1.5</v>
      </c>
      <c r="T2818">
        <v>1.5</v>
      </c>
      <c r="U2818">
        <v>0.77400000000000002</v>
      </c>
      <c r="V2818">
        <v>15.5</v>
      </c>
      <c r="W2818" t="e">
        <f ca="1">Data_Completeness(LifeExpectancyData[[#This Row],[Life expectancy]:[Schooling]])</f>
        <v>#NAME?</v>
      </c>
    </row>
    <row r="2819" spans="1:23" x14ac:dyDescent="0.25">
      <c r="A2819" t="s">
        <v>829</v>
      </c>
      <c r="B2819">
        <v>2008</v>
      </c>
      <c r="C2819" t="s">
        <v>643</v>
      </c>
      <c r="D2819">
        <v>76.400000000000006</v>
      </c>
      <c r="E2819">
        <v>119</v>
      </c>
      <c r="F2819">
        <v>1</v>
      </c>
      <c r="G2819">
        <v>6.76</v>
      </c>
      <c r="H2819">
        <v>24.731422609999999</v>
      </c>
      <c r="I2819">
        <v>94</v>
      </c>
      <c r="J2819">
        <v>0</v>
      </c>
      <c r="K2819">
        <v>6.1</v>
      </c>
      <c r="L2819">
        <v>1</v>
      </c>
      <c r="M2819">
        <v>94</v>
      </c>
      <c r="N2819">
        <v>8.17</v>
      </c>
      <c r="O2819">
        <v>94</v>
      </c>
      <c r="P2819">
        <v>0.1</v>
      </c>
      <c r="Q2819">
        <v>962.31216400000005</v>
      </c>
      <c r="R2819">
        <v>335824</v>
      </c>
      <c r="S2819">
        <v>1.6</v>
      </c>
      <c r="T2819">
        <v>1.5</v>
      </c>
      <c r="U2819">
        <v>0.77</v>
      </c>
      <c r="V2819">
        <v>15.7</v>
      </c>
      <c r="W2819" t="e">
        <f ca="1">Data_Completeness(LifeExpectancyData[[#This Row],[Life expectancy]:[Schooling]])</f>
        <v>#NAME?</v>
      </c>
    </row>
    <row r="2820" spans="1:23" x14ac:dyDescent="0.25">
      <c r="A2820" t="s">
        <v>829</v>
      </c>
      <c r="B2820">
        <v>2007</v>
      </c>
      <c r="C2820" t="s">
        <v>643</v>
      </c>
      <c r="D2820">
        <v>75.400000000000006</v>
      </c>
      <c r="E2820">
        <v>124</v>
      </c>
      <c r="F2820">
        <v>1</v>
      </c>
      <c r="G2820">
        <v>6.67</v>
      </c>
      <c r="H2820">
        <v>14.473058740000001</v>
      </c>
      <c r="I2820">
        <v>94</v>
      </c>
      <c r="J2820">
        <v>0</v>
      </c>
      <c r="K2820">
        <v>59.5</v>
      </c>
      <c r="L2820">
        <v>1</v>
      </c>
      <c r="M2820">
        <v>94</v>
      </c>
      <c r="N2820">
        <v>8.23</v>
      </c>
      <c r="O2820">
        <v>94</v>
      </c>
      <c r="P2820">
        <v>0.1</v>
      </c>
      <c r="Q2820">
        <v>79.697460000000007</v>
      </c>
      <c r="R2820">
        <v>3339741</v>
      </c>
      <c r="S2820">
        <v>1.6</v>
      </c>
      <c r="T2820">
        <v>1.5</v>
      </c>
      <c r="U2820">
        <v>0.76</v>
      </c>
      <c r="V2820">
        <v>15.3</v>
      </c>
      <c r="W2820" t="e">
        <f ca="1">Data_Completeness(LifeExpectancyData[[#This Row],[Life expectancy]:[Schooling]])</f>
        <v>#NAME?</v>
      </c>
    </row>
    <row r="2821" spans="1:23" x14ac:dyDescent="0.25">
      <c r="A2821" t="s">
        <v>829</v>
      </c>
      <c r="B2821">
        <v>2006</v>
      </c>
      <c r="C2821" t="s">
        <v>643</v>
      </c>
      <c r="D2821">
        <v>76.2</v>
      </c>
      <c r="E2821">
        <v>117</v>
      </c>
      <c r="F2821">
        <v>1</v>
      </c>
      <c r="G2821">
        <v>6.58</v>
      </c>
      <c r="H2821">
        <v>1712.225506</v>
      </c>
      <c r="I2821">
        <v>95</v>
      </c>
      <c r="J2821">
        <v>0</v>
      </c>
      <c r="K2821">
        <v>58.9</v>
      </c>
      <c r="L2821">
        <v>1</v>
      </c>
      <c r="M2821">
        <v>95</v>
      </c>
      <c r="N2821">
        <v>11.17</v>
      </c>
      <c r="O2821">
        <v>95</v>
      </c>
      <c r="P2821">
        <v>0.1</v>
      </c>
      <c r="Q2821">
        <v>5877.8767799999996</v>
      </c>
      <c r="R2821">
        <v>333143</v>
      </c>
      <c r="S2821">
        <v>1.6</v>
      </c>
      <c r="T2821">
        <v>1.6</v>
      </c>
      <c r="U2821">
        <v>0.75600000000000001</v>
      </c>
      <c r="V2821">
        <v>15.2</v>
      </c>
      <c r="W2821" t="e">
        <f ca="1">Data_Completeness(LifeExpectancyData[[#This Row],[Life expectancy]:[Schooling]])</f>
        <v>#NAME?</v>
      </c>
    </row>
    <row r="2822" spans="1:23" x14ac:dyDescent="0.25">
      <c r="A2822" t="s">
        <v>829</v>
      </c>
      <c r="B2822">
        <v>2005</v>
      </c>
      <c r="C2822" t="s">
        <v>643</v>
      </c>
      <c r="D2822">
        <v>75.7</v>
      </c>
      <c r="E2822">
        <v>123</v>
      </c>
      <c r="F2822">
        <v>1</v>
      </c>
      <c r="G2822">
        <v>6.35</v>
      </c>
      <c r="H2822">
        <v>152.54484049999999</v>
      </c>
      <c r="I2822">
        <v>96</v>
      </c>
      <c r="J2822">
        <v>0</v>
      </c>
      <c r="K2822">
        <v>58.3</v>
      </c>
      <c r="L2822">
        <v>1</v>
      </c>
      <c r="M2822">
        <v>96</v>
      </c>
      <c r="N2822">
        <v>11.15</v>
      </c>
      <c r="O2822">
        <v>96</v>
      </c>
      <c r="P2822">
        <v>0.1</v>
      </c>
      <c r="Q2822">
        <v>522.95111599999996</v>
      </c>
      <c r="R2822">
        <v>3325612</v>
      </c>
      <c r="S2822">
        <v>1.6</v>
      </c>
      <c r="T2822">
        <v>1.6</v>
      </c>
      <c r="U2822">
        <v>0.753</v>
      </c>
      <c r="V2822">
        <v>15.5</v>
      </c>
      <c r="W2822" t="e">
        <f ca="1">Data_Completeness(LifeExpectancyData[[#This Row],[Life expectancy]:[Schooling]])</f>
        <v>#NAME?</v>
      </c>
    </row>
    <row r="2823" spans="1:23" x14ac:dyDescent="0.25">
      <c r="A2823" t="s">
        <v>829</v>
      </c>
      <c r="B2823">
        <v>2004</v>
      </c>
      <c r="C2823" t="s">
        <v>643</v>
      </c>
      <c r="D2823">
        <v>75.400000000000006</v>
      </c>
      <c r="E2823">
        <v>122</v>
      </c>
      <c r="F2823">
        <v>1</v>
      </c>
      <c r="G2823">
        <v>5.66</v>
      </c>
      <c r="H2823">
        <v>882.35636199999999</v>
      </c>
      <c r="I2823">
        <v>94</v>
      </c>
      <c r="J2823">
        <v>0</v>
      </c>
      <c r="K2823">
        <v>57.7</v>
      </c>
      <c r="L2823">
        <v>1</v>
      </c>
      <c r="M2823">
        <v>95</v>
      </c>
      <c r="N2823">
        <v>11.59</v>
      </c>
      <c r="O2823">
        <v>94</v>
      </c>
      <c r="P2823">
        <v>0.1</v>
      </c>
      <c r="Q2823">
        <v>4117.3885300000002</v>
      </c>
      <c r="R2823">
        <v>332496</v>
      </c>
      <c r="S2823">
        <v>1.7</v>
      </c>
      <c r="T2823">
        <v>1.6</v>
      </c>
      <c r="U2823">
        <v>0.75</v>
      </c>
      <c r="V2823">
        <v>15.5</v>
      </c>
      <c r="W2823" t="e">
        <f ca="1">Data_Completeness(LifeExpectancyData[[#This Row],[Life expectancy]:[Schooling]])</f>
        <v>#NAME?</v>
      </c>
    </row>
    <row r="2824" spans="1:23" x14ac:dyDescent="0.25">
      <c r="A2824" t="s">
        <v>829</v>
      </c>
      <c r="B2824">
        <v>2003</v>
      </c>
      <c r="C2824" t="s">
        <v>643</v>
      </c>
      <c r="D2824">
        <v>75.400000000000006</v>
      </c>
      <c r="E2824">
        <v>121</v>
      </c>
      <c r="F2824">
        <v>1</v>
      </c>
      <c r="G2824">
        <v>5.1100000000000003</v>
      </c>
      <c r="H2824">
        <v>160.84001409999999</v>
      </c>
      <c r="I2824">
        <v>91</v>
      </c>
      <c r="J2824">
        <v>0</v>
      </c>
      <c r="K2824">
        <v>57</v>
      </c>
      <c r="L2824">
        <v>1</v>
      </c>
      <c r="M2824">
        <v>91</v>
      </c>
      <c r="N2824">
        <v>6.52</v>
      </c>
      <c r="O2824">
        <v>91</v>
      </c>
      <c r="P2824">
        <v>0.1</v>
      </c>
      <c r="Q2824">
        <v>3622.5228400000001</v>
      </c>
      <c r="R2824">
        <v>3325637</v>
      </c>
      <c r="S2824">
        <v>1.7</v>
      </c>
      <c r="T2824">
        <v>1.6</v>
      </c>
      <c r="U2824">
        <v>0.747</v>
      </c>
      <c r="V2824">
        <v>15</v>
      </c>
      <c r="W2824" t="e">
        <f ca="1">Data_Completeness(LifeExpectancyData[[#This Row],[Life expectancy]:[Schooling]])</f>
        <v>#NAME?</v>
      </c>
    </row>
    <row r="2825" spans="1:23" x14ac:dyDescent="0.25">
      <c r="A2825" t="s">
        <v>829</v>
      </c>
      <c r="B2825">
        <v>2002</v>
      </c>
      <c r="C2825" t="s">
        <v>643</v>
      </c>
      <c r="D2825">
        <v>75.400000000000006</v>
      </c>
      <c r="E2825">
        <v>124</v>
      </c>
      <c r="F2825">
        <v>1</v>
      </c>
      <c r="G2825">
        <v>5.86</v>
      </c>
      <c r="H2825">
        <v>27.468809650000001</v>
      </c>
      <c r="I2825">
        <v>95</v>
      </c>
      <c r="J2825">
        <v>0</v>
      </c>
      <c r="K2825">
        <v>56.3</v>
      </c>
      <c r="L2825">
        <v>1</v>
      </c>
      <c r="M2825">
        <v>93</v>
      </c>
      <c r="N2825">
        <v>7.18</v>
      </c>
      <c r="O2825">
        <v>95</v>
      </c>
      <c r="P2825">
        <v>0.1</v>
      </c>
      <c r="Q2825">
        <v>488.76885499999997</v>
      </c>
      <c r="R2825">
        <v>3327773</v>
      </c>
      <c r="S2825">
        <v>1.7</v>
      </c>
      <c r="T2825">
        <v>1.7</v>
      </c>
      <c r="U2825">
        <v>0.746</v>
      </c>
      <c r="V2825">
        <v>14.7</v>
      </c>
      <c r="W2825" t="e">
        <f ca="1">Data_Completeness(LifeExpectancyData[[#This Row],[Life expectancy]:[Schooling]])</f>
        <v>#NAME?</v>
      </c>
    </row>
    <row r="2826" spans="1:23" x14ac:dyDescent="0.25">
      <c r="A2826" t="s">
        <v>829</v>
      </c>
      <c r="B2826">
        <v>2001</v>
      </c>
      <c r="C2826" t="s">
        <v>643</v>
      </c>
      <c r="D2826">
        <v>75.2</v>
      </c>
      <c r="E2826">
        <v>123</v>
      </c>
      <c r="F2826">
        <v>1</v>
      </c>
      <c r="G2826">
        <v>6.48</v>
      </c>
      <c r="H2826">
        <v>421.48042820000001</v>
      </c>
      <c r="I2826">
        <v>94</v>
      </c>
      <c r="J2826">
        <v>0</v>
      </c>
      <c r="K2826">
        <v>55.7</v>
      </c>
      <c r="L2826">
        <v>1</v>
      </c>
      <c r="M2826">
        <v>94</v>
      </c>
      <c r="N2826">
        <v>7.46</v>
      </c>
      <c r="O2826">
        <v>94</v>
      </c>
      <c r="P2826">
        <v>0.1</v>
      </c>
      <c r="Q2826">
        <v>6281.3774700000004</v>
      </c>
      <c r="R2826">
        <v>332713</v>
      </c>
      <c r="S2826">
        <v>1.8</v>
      </c>
      <c r="T2826">
        <v>1.7</v>
      </c>
      <c r="U2826">
        <v>0.74199999999999999</v>
      </c>
      <c r="V2826">
        <v>14.2</v>
      </c>
      <c r="W2826" t="e">
        <f ca="1">Data_Completeness(LifeExpectancyData[[#This Row],[Life expectancy]:[Schooling]])</f>
        <v>#NAME?</v>
      </c>
    </row>
    <row r="2827" spans="1:23" x14ac:dyDescent="0.25">
      <c r="A2827" t="s">
        <v>829</v>
      </c>
      <c r="B2827">
        <v>2000</v>
      </c>
      <c r="C2827" t="s">
        <v>643</v>
      </c>
      <c r="D2827">
        <v>75.099999999999994</v>
      </c>
      <c r="E2827">
        <v>131</v>
      </c>
      <c r="F2827">
        <v>1</v>
      </c>
      <c r="G2827">
        <v>6.65</v>
      </c>
      <c r="H2827">
        <v>645.95838160000005</v>
      </c>
      <c r="I2827">
        <v>92</v>
      </c>
      <c r="J2827">
        <v>0</v>
      </c>
      <c r="K2827">
        <v>55</v>
      </c>
      <c r="L2827">
        <v>1</v>
      </c>
      <c r="M2827">
        <v>92</v>
      </c>
      <c r="N2827">
        <v>7.82</v>
      </c>
      <c r="O2827">
        <v>9</v>
      </c>
      <c r="P2827">
        <v>0.1</v>
      </c>
      <c r="Q2827">
        <v>6871.8976769999999</v>
      </c>
      <c r="R2827">
        <v>3321245</v>
      </c>
      <c r="S2827">
        <v>1.8</v>
      </c>
      <c r="T2827">
        <v>1.7</v>
      </c>
      <c r="U2827">
        <v>0.73799999999999999</v>
      </c>
      <c r="V2827">
        <v>14</v>
      </c>
      <c r="W2827" t="e">
        <f ca="1">Data_Completeness(LifeExpectancyData[[#This Row],[Life expectancy]:[Schooling]])</f>
        <v>#NAME?</v>
      </c>
    </row>
    <row r="2828" spans="1:23" x14ac:dyDescent="0.25">
      <c r="A2828" t="s">
        <v>830</v>
      </c>
      <c r="B2828">
        <v>2015</v>
      </c>
      <c r="C2828" t="s">
        <v>643</v>
      </c>
      <c r="D2828">
        <v>69.400000000000006</v>
      </c>
      <c r="E2828">
        <v>184</v>
      </c>
      <c r="F2828">
        <v>15</v>
      </c>
      <c r="H2828">
        <v>0</v>
      </c>
      <c r="I2828">
        <v>99</v>
      </c>
      <c r="J2828">
        <v>22</v>
      </c>
      <c r="K2828">
        <v>44.7</v>
      </c>
      <c r="L2828">
        <v>17</v>
      </c>
      <c r="M2828">
        <v>99</v>
      </c>
      <c r="O2828">
        <v>99</v>
      </c>
      <c r="P2828">
        <v>0.1</v>
      </c>
      <c r="Q2828">
        <v>2137.5768520000001</v>
      </c>
      <c r="R2828">
        <v>312989</v>
      </c>
      <c r="S2828">
        <v>3</v>
      </c>
      <c r="T2828">
        <v>3.1</v>
      </c>
      <c r="U2828">
        <v>0.69699999999999995</v>
      </c>
      <c r="V2828">
        <v>12.1</v>
      </c>
      <c r="W2828" t="e">
        <f ca="1">Data_Completeness(LifeExpectancyData[[#This Row],[Life expectancy]:[Schooling]])</f>
        <v>#NAME?</v>
      </c>
    </row>
    <row r="2829" spans="1:23" x14ac:dyDescent="0.25">
      <c r="A2829" t="s">
        <v>830</v>
      </c>
      <c r="B2829">
        <v>2014</v>
      </c>
      <c r="C2829" t="s">
        <v>643</v>
      </c>
      <c r="D2829">
        <v>69.2</v>
      </c>
      <c r="E2829">
        <v>184</v>
      </c>
      <c r="F2829">
        <v>16</v>
      </c>
      <c r="G2829">
        <v>0.01</v>
      </c>
      <c r="H2829">
        <v>0.44280240399999998</v>
      </c>
      <c r="I2829">
        <v>99</v>
      </c>
      <c r="J2829">
        <v>8</v>
      </c>
      <c r="K2829">
        <v>43.9</v>
      </c>
      <c r="L2829">
        <v>18</v>
      </c>
      <c r="M2829">
        <v>99</v>
      </c>
      <c r="N2829">
        <v>5.84</v>
      </c>
      <c r="O2829">
        <v>99</v>
      </c>
      <c r="P2829">
        <v>0.1</v>
      </c>
      <c r="Q2829">
        <v>25.448414</v>
      </c>
      <c r="R2829">
        <v>37577</v>
      </c>
      <c r="S2829">
        <v>3</v>
      </c>
      <c r="T2829">
        <v>3.1</v>
      </c>
      <c r="U2829">
        <v>0.69</v>
      </c>
      <c r="V2829">
        <v>12.1</v>
      </c>
      <c r="W2829" t="e">
        <f ca="1">Data_Completeness(LifeExpectancyData[[#This Row],[Life expectancy]:[Schooling]])</f>
        <v>#NAME?</v>
      </c>
    </row>
    <row r="2830" spans="1:23" x14ac:dyDescent="0.25">
      <c r="A2830" t="s">
        <v>830</v>
      </c>
      <c r="B2830">
        <v>2013</v>
      </c>
      <c r="C2830" t="s">
        <v>643</v>
      </c>
      <c r="D2830">
        <v>69.099999999999994</v>
      </c>
      <c r="E2830">
        <v>185</v>
      </c>
      <c r="F2830">
        <v>17</v>
      </c>
      <c r="G2830">
        <v>0.01</v>
      </c>
      <c r="H2830">
        <v>19.162469600000001</v>
      </c>
      <c r="I2830">
        <v>99</v>
      </c>
      <c r="J2830">
        <v>0</v>
      </c>
      <c r="K2830">
        <v>43</v>
      </c>
      <c r="L2830">
        <v>19</v>
      </c>
      <c r="M2830">
        <v>99</v>
      </c>
      <c r="N2830">
        <v>6.32</v>
      </c>
      <c r="O2830">
        <v>99</v>
      </c>
      <c r="P2830">
        <v>0.1</v>
      </c>
      <c r="Q2830">
        <v>197.551233</v>
      </c>
      <c r="R2830">
        <v>32432</v>
      </c>
      <c r="S2830">
        <v>3</v>
      </c>
      <c r="T2830">
        <v>3.1</v>
      </c>
      <c r="U2830">
        <v>0.68100000000000005</v>
      </c>
      <c r="V2830">
        <v>12</v>
      </c>
      <c r="W2830" t="e">
        <f ca="1">Data_Completeness(LifeExpectancyData[[#This Row],[Life expectancy]:[Schooling]])</f>
        <v>#NAME?</v>
      </c>
    </row>
    <row r="2831" spans="1:23" x14ac:dyDescent="0.25">
      <c r="A2831" t="s">
        <v>830</v>
      </c>
      <c r="B2831">
        <v>2012</v>
      </c>
      <c r="C2831" t="s">
        <v>643</v>
      </c>
      <c r="D2831">
        <v>68.8</v>
      </c>
      <c r="E2831">
        <v>184</v>
      </c>
      <c r="F2831">
        <v>18</v>
      </c>
      <c r="G2831">
        <v>0.01</v>
      </c>
      <c r="H2831">
        <v>16.714062949999999</v>
      </c>
      <c r="I2831">
        <v>99</v>
      </c>
      <c r="J2831">
        <v>0</v>
      </c>
      <c r="K2831">
        <v>42.2</v>
      </c>
      <c r="L2831">
        <v>21</v>
      </c>
      <c r="M2831">
        <v>99</v>
      </c>
      <c r="N2831">
        <v>6.49</v>
      </c>
      <c r="O2831">
        <v>99</v>
      </c>
      <c r="P2831">
        <v>0.1</v>
      </c>
      <c r="Q2831">
        <v>174.468298</v>
      </c>
      <c r="R2831">
        <v>297745</v>
      </c>
      <c r="S2831">
        <v>3</v>
      </c>
      <c r="T2831">
        <v>3.1</v>
      </c>
      <c r="U2831">
        <v>0.67300000000000004</v>
      </c>
      <c r="V2831">
        <v>12</v>
      </c>
      <c r="W2831" t="e">
        <f ca="1">Data_Completeness(LifeExpectancyData[[#This Row],[Life expectancy]:[Schooling]])</f>
        <v>#NAME?</v>
      </c>
    </row>
    <row r="2832" spans="1:23" x14ac:dyDescent="0.25">
      <c r="A2832" t="s">
        <v>830</v>
      </c>
      <c r="B2832">
        <v>2011</v>
      </c>
      <c r="C2832" t="s">
        <v>643</v>
      </c>
      <c r="D2832">
        <v>68.5</v>
      </c>
      <c r="E2832">
        <v>183</v>
      </c>
      <c r="F2832">
        <v>19</v>
      </c>
      <c r="G2832">
        <v>2.83</v>
      </c>
      <c r="H2832">
        <v>140.69052840000001</v>
      </c>
      <c r="I2832">
        <v>99</v>
      </c>
      <c r="J2832">
        <v>476</v>
      </c>
      <c r="K2832">
        <v>41.4</v>
      </c>
      <c r="L2832">
        <v>22</v>
      </c>
      <c r="M2832">
        <v>99</v>
      </c>
      <c r="N2832">
        <v>5.65</v>
      </c>
      <c r="O2832">
        <v>99</v>
      </c>
      <c r="P2832">
        <v>0.1</v>
      </c>
      <c r="Q2832">
        <v>1564.9669449999999</v>
      </c>
      <c r="R2832">
        <v>293394</v>
      </c>
      <c r="S2832">
        <v>3</v>
      </c>
      <c r="T2832">
        <v>3.1</v>
      </c>
      <c r="U2832">
        <v>0.66400000000000003</v>
      </c>
      <c r="V2832">
        <v>12</v>
      </c>
      <c r="W2832" t="e">
        <f ca="1">Data_Completeness(LifeExpectancyData[[#This Row],[Life expectancy]:[Schooling]])</f>
        <v>#NAME?</v>
      </c>
    </row>
    <row r="2833" spans="1:23" x14ac:dyDescent="0.25">
      <c r="A2833" t="s">
        <v>830</v>
      </c>
      <c r="B2833">
        <v>2010</v>
      </c>
      <c r="C2833" t="s">
        <v>643</v>
      </c>
      <c r="D2833">
        <v>68.3</v>
      </c>
      <c r="E2833">
        <v>183</v>
      </c>
      <c r="F2833">
        <v>20</v>
      </c>
      <c r="G2833">
        <v>2.73</v>
      </c>
      <c r="H2833">
        <v>119.45711540000001</v>
      </c>
      <c r="I2833">
        <v>99</v>
      </c>
      <c r="J2833">
        <v>117</v>
      </c>
      <c r="K2833">
        <v>4.7</v>
      </c>
      <c r="L2833">
        <v>23</v>
      </c>
      <c r="M2833">
        <v>99</v>
      </c>
      <c r="N2833">
        <v>5.34</v>
      </c>
      <c r="O2833">
        <v>99</v>
      </c>
      <c r="P2833">
        <v>0.2</v>
      </c>
      <c r="Q2833">
        <v>1377.8214</v>
      </c>
      <c r="R2833">
        <v>285624</v>
      </c>
      <c r="S2833">
        <v>3</v>
      </c>
      <c r="T2833">
        <v>3.1</v>
      </c>
      <c r="U2833">
        <v>0.65700000000000003</v>
      </c>
      <c r="V2833">
        <v>11.9</v>
      </c>
      <c r="W2833" t="e">
        <f ca="1">Data_Completeness(LifeExpectancyData[[#This Row],[Life expectancy]:[Schooling]])</f>
        <v>#NAME?</v>
      </c>
    </row>
    <row r="2834" spans="1:23" x14ac:dyDescent="0.25">
      <c r="A2834" t="s">
        <v>830</v>
      </c>
      <c r="B2834">
        <v>2009</v>
      </c>
      <c r="C2834" t="s">
        <v>643</v>
      </c>
      <c r="D2834">
        <v>68</v>
      </c>
      <c r="E2834">
        <v>183</v>
      </c>
      <c r="F2834">
        <v>21</v>
      </c>
      <c r="G2834">
        <v>2.56</v>
      </c>
      <c r="H2834">
        <v>92.814797589999998</v>
      </c>
      <c r="I2834">
        <v>98</v>
      </c>
      <c r="J2834">
        <v>0</v>
      </c>
      <c r="K2834">
        <v>4</v>
      </c>
      <c r="L2834">
        <v>24</v>
      </c>
      <c r="M2834">
        <v>99</v>
      </c>
      <c r="N2834">
        <v>6.31</v>
      </c>
      <c r="O2834">
        <v>98</v>
      </c>
      <c r="P2834">
        <v>0.2</v>
      </c>
      <c r="Q2834">
        <v>1213.265328</v>
      </c>
      <c r="R2834">
        <v>277674</v>
      </c>
      <c r="S2834">
        <v>3.1</v>
      </c>
      <c r="T2834">
        <v>3.1</v>
      </c>
      <c r="U2834">
        <v>0.65100000000000002</v>
      </c>
      <c r="V2834">
        <v>11.8</v>
      </c>
      <c r="W2834" t="e">
        <f ca="1">Data_Completeness(LifeExpectancyData[[#This Row],[Life expectancy]:[Schooling]])</f>
        <v>#NAME?</v>
      </c>
    </row>
    <row r="2835" spans="1:23" x14ac:dyDescent="0.25">
      <c r="A2835" t="s">
        <v>830</v>
      </c>
      <c r="B2835">
        <v>2008</v>
      </c>
      <c r="C2835" t="s">
        <v>643</v>
      </c>
      <c r="D2835">
        <v>67.900000000000006</v>
      </c>
      <c r="E2835">
        <v>184</v>
      </c>
      <c r="F2835">
        <v>22</v>
      </c>
      <c r="G2835">
        <v>2.36</v>
      </c>
      <c r="H2835">
        <v>13.890212249999999</v>
      </c>
      <c r="I2835">
        <v>91</v>
      </c>
      <c r="J2835">
        <v>2</v>
      </c>
      <c r="K2835">
        <v>39.299999999999997</v>
      </c>
      <c r="L2835">
        <v>25</v>
      </c>
      <c r="M2835">
        <v>98</v>
      </c>
      <c r="N2835">
        <v>5.92</v>
      </c>
      <c r="O2835">
        <v>98</v>
      </c>
      <c r="P2835">
        <v>0.3</v>
      </c>
      <c r="Q2835">
        <v>182.28625</v>
      </c>
      <c r="R2835">
        <v>27328</v>
      </c>
      <c r="S2835">
        <v>3.1</v>
      </c>
      <c r="T2835">
        <v>3.1</v>
      </c>
      <c r="U2835">
        <v>0.64400000000000002</v>
      </c>
      <c r="V2835">
        <v>11.9</v>
      </c>
      <c r="W2835" t="e">
        <f ca="1">Data_Completeness(LifeExpectancyData[[#This Row],[Life expectancy]:[Schooling]])</f>
        <v>#NAME?</v>
      </c>
    </row>
    <row r="2836" spans="1:23" x14ac:dyDescent="0.25">
      <c r="A2836" t="s">
        <v>830</v>
      </c>
      <c r="B2836">
        <v>2007</v>
      </c>
      <c r="C2836" t="s">
        <v>643</v>
      </c>
      <c r="D2836">
        <v>67.8</v>
      </c>
      <c r="E2836">
        <v>184</v>
      </c>
      <c r="F2836">
        <v>22</v>
      </c>
      <c r="G2836">
        <v>2.15</v>
      </c>
      <c r="H2836">
        <v>9.2909836450000007</v>
      </c>
      <c r="I2836">
        <v>99</v>
      </c>
      <c r="J2836">
        <v>863</v>
      </c>
      <c r="K2836">
        <v>38.700000000000003</v>
      </c>
      <c r="L2836">
        <v>26</v>
      </c>
      <c r="M2836">
        <v>98</v>
      </c>
      <c r="N2836">
        <v>5.81</v>
      </c>
      <c r="O2836">
        <v>96</v>
      </c>
      <c r="P2836">
        <v>0.3</v>
      </c>
      <c r="Q2836">
        <v>83.476941999999994</v>
      </c>
      <c r="R2836">
        <v>26868</v>
      </c>
      <c r="S2836">
        <v>3.1</v>
      </c>
      <c r="T2836">
        <v>3.1</v>
      </c>
      <c r="U2836">
        <v>0.63100000000000001</v>
      </c>
      <c r="V2836">
        <v>11.8</v>
      </c>
      <c r="W2836" t="e">
        <f ca="1">Data_Completeness(LifeExpectancyData[[#This Row],[Life expectancy]:[Schooling]])</f>
        <v>#NAME?</v>
      </c>
    </row>
    <row r="2837" spans="1:23" x14ac:dyDescent="0.25">
      <c r="A2837" t="s">
        <v>830</v>
      </c>
      <c r="B2837">
        <v>2006</v>
      </c>
      <c r="C2837" t="s">
        <v>643</v>
      </c>
      <c r="D2837">
        <v>67.599999999999994</v>
      </c>
      <c r="E2837">
        <v>185</v>
      </c>
      <c r="F2837">
        <v>23</v>
      </c>
      <c r="G2837">
        <v>1.96</v>
      </c>
      <c r="H2837">
        <v>77.270921189999996</v>
      </c>
      <c r="I2837">
        <v>98</v>
      </c>
      <c r="J2837">
        <v>823</v>
      </c>
      <c r="K2837">
        <v>38.1</v>
      </c>
      <c r="L2837">
        <v>27</v>
      </c>
      <c r="M2837">
        <v>94</v>
      </c>
      <c r="N2837">
        <v>5.49</v>
      </c>
      <c r="O2837">
        <v>96</v>
      </c>
      <c r="P2837">
        <v>0.4</v>
      </c>
      <c r="Q2837">
        <v>654.28383729999996</v>
      </c>
      <c r="R2837">
        <v>2648825</v>
      </c>
      <c r="S2837">
        <v>3.2</v>
      </c>
      <c r="T2837">
        <v>3.2</v>
      </c>
      <c r="U2837">
        <v>0.626</v>
      </c>
      <c r="V2837">
        <v>11.8</v>
      </c>
      <c r="W2837" t="e">
        <f ca="1">Data_Completeness(LifeExpectancyData[[#This Row],[Life expectancy]:[Schooling]])</f>
        <v>#NAME?</v>
      </c>
    </row>
    <row r="2838" spans="1:23" x14ac:dyDescent="0.25">
      <c r="A2838" t="s">
        <v>830</v>
      </c>
      <c r="B2838">
        <v>2005</v>
      </c>
      <c r="C2838" t="s">
        <v>643</v>
      </c>
      <c r="D2838">
        <v>67.3</v>
      </c>
      <c r="E2838">
        <v>192</v>
      </c>
      <c r="F2838">
        <v>24</v>
      </c>
      <c r="G2838">
        <v>1.78</v>
      </c>
      <c r="H2838">
        <v>40.133420940000001</v>
      </c>
      <c r="I2838">
        <v>99</v>
      </c>
      <c r="J2838">
        <v>737</v>
      </c>
      <c r="K2838">
        <v>37.5</v>
      </c>
      <c r="L2838">
        <v>28</v>
      </c>
      <c r="M2838">
        <v>99</v>
      </c>
      <c r="N2838">
        <v>5.1100000000000003</v>
      </c>
      <c r="O2838">
        <v>99</v>
      </c>
      <c r="P2838">
        <v>0.3</v>
      </c>
      <c r="Q2838">
        <v>546.77685199999996</v>
      </c>
      <c r="R2838">
        <v>26167</v>
      </c>
      <c r="S2838">
        <v>3.2</v>
      </c>
      <c r="T2838">
        <v>3.2</v>
      </c>
      <c r="U2838">
        <v>0.62</v>
      </c>
      <c r="V2838">
        <v>11.7</v>
      </c>
      <c r="W2838" t="e">
        <f ca="1">Data_Completeness(LifeExpectancyData[[#This Row],[Life expectancy]:[Schooling]])</f>
        <v>#NAME?</v>
      </c>
    </row>
    <row r="2839" spans="1:23" x14ac:dyDescent="0.25">
      <c r="A2839" t="s">
        <v>830</v>
      </c>
      <c r="B2839">
        <v>2004</v>
      </c>
      <c r="C2839" t="s">
        <v>643</v>
      </c>
      <c r="D2839">
        <v>67.8</v>
      </c>
      <c r="E2839">
        <v>183</v>
      </c>
      <c r="F2839">
        <v>24</v>
      </c>
      <c r="G2839">
        <v>1.59</v>
      </c>
      <c r="H2839">
        <v>34.418871629999998</v>
      </c>
      <c r="I2839">
        <v>99</v>
      </c>
      <c r="J2839">
        <v>75</v>
      </c>
      <c r="K2839">
        <v>37</v>
      </c>
      <c r="L2839">
        <v>29</v>
      </c>
      <c r="M2839">
        <v>99</v>
      </c>
      <c r="N2839">
        <v>5.1100000000000003</v>
      </c>
      <c r="O2839">
        <v>99</v>
      </c>
      <c r="P2839">
        <v>0.3</v>
      </c>
      <c r="Q2839">
        <v>465.11988689999998</v>
      </c>
      <c r="R2839">
        <v>2586435</v>
      </c>
      <c r="S2839">
        <v>3.2</v>
      </c>
      <c r="T2839">
        <v>3.2</v>
      </c>
      <c r="U2839">
        <v>0.61299999999999999</v>
      </c>
      <c r="V2839">
        <v>11.6</v>
      </c>
      <c r="W2839" t="e">
        <f ca="1">Data_Completeness(LifeExpectancyData[[#This Row],[Life expectancy]:[Schooling]])</f>
        <v>#NAME?</v>
      </c>
    </row>
    <row r="2840" spans="1:23" x14ac:dyDescent="0.25">
      <c r="A2840" t="s">
        <v>830</v>
      </c>
      <c r="B2840">
        <v>2003</v>
      </c>
      <c r="C2840" t="s">
        <v>643</v>
      </c>
      <c r="D2840">
        <v>67.2</v>
      </c>
      <c r="E2840">
        <v>183</v>
      </c>
      <c r="F2840">
        <v>25</v>
      </c>
      <c r="G2840">
        <v>1.54</v>
      </c>
      <c r="H2840">
        <v>28.521357770000002</v>
      </c>
      <c r="I2840">
        <v>99</v>
      </c>
      <c r="J2840">
        <v>85</v>
      </c>
      <c r="K2840">
        <v>36.4</v>
      </c>
      <c r="L2840">
        <v>30</v>
      </c>
      <c r="M2840">
        <v>99</v>
      </c>
      <c r="N2840">
        <v>5.17</v>
      </c>
      <c r="O2840">
        <v>98</v>
      </c>
      <c r="P2840">
        <v>0.3</v>
      </c>
      <c r="Q2840">
        <v>396.12996900000002</v>
      </c>
      <c r="R2840">
        <v>2556765</v>
      </c>
      <c r="S2840">
        <v>3.3</v>
      </c>
      <c r="T2840">
        <v>3.3</v>
      </c>
      <c r="U2840">
        <v>0.60699999999999998</v>
      </c>
      <c r="V2840">
        <v>11.3</v>
      </c>
      <c r="W2840" t="e">
        <f ca="1">Data_Completeness(LifeExpectancyData[[#This Row],[Life expectancy]:[Schooling]])</f>
        <v>#NAME?</v>
      </c>
    </row>
    <row r="2841" spans="1:23" x14ac:dyDescent="0.25">
      <c r="A2841" t="s">
        <v>830</v>
      </c>
      <c r="B2841">
        <v>2002</v>
      </c>
      <c r="C2841" t="s">
        <v>643</v>
      </c>
      <c r="D2841">
        <v>67.099999999999994</v>
      </c>
      <c r="E2841">
        <v>186</v>
      </c>
      <c r="F2841">
        <v>27</v>
      </c>
      <c r="G2841">
        <v>1.47</v>
      </c>
      <c r="H2841">
        <v>24.994387379999999</v>
      </c>
      <c r="I2841">
        <v>62</v>
      </c>
      <c r="J2841">
        <v>25</v>
      </c>
      <c r="K2841">
        <v>35.9</v>
      </c>
      <c r="L2841">
        <v>32</v>
      </c>
      <c r="M2841">
        <v>99</v>
      </c>
      <c r="N2841">
        <v>5.44</v>
      </c>
      <c r="O2841">
        <v>99</v>
      </c>
      <c r="P2841">
        <v>0.2</v>
      </c>
      <c r="Q2841">
        <v>383.34949970000002</v>
      </c>
      <c r="R2841">
        <v>2527185</v>
      </c>
      <c r="S2841">
        <v>3.3</v>
      </c>
      <c r="T2841">
        <v>3.3</v>
      </c>
      <c r="U2841">
        <v>0.6</v>
      </c>
      <c r="V2841">
        <v>11</v>
      </c>
      <c r="W2841" t="e">
        <f ca="1">Data_Completeness(LifeExpectancyData[[#This Row],[Life expectancy]:[Schooling]])</f>
        <v>#NAME?</v>
      </c>
    </row>
    <row r="2842" spans="1:23" x14ac:dyDescent="0.25">
      <c r="A2842" t="s">
        <v>830</v>
      </c>
      <c r="B2842">
        <v>2001</v>
      </c>
      <c r="C2842" t="s">
        <v>643</v>
      </c>
      <c r="D2842">
        <v>67.400000000000006</v>
      </c>
      <c r="E2842">
        <v>185</v>
      </c>
      <c r="F2842">
        <v>28</v>
      </c>
      <c r="G2842">
        <v>1.53</v>
      </c>
      <c r="H2842">
        <v>43.663855679999998</v>
      </c>
      <c r="J2842">
        <v>22</v>
      </c>
      <c r="K2842">
        <v>35.299999999999997</v>
      </c>
      <c r="L2842">
        <v>34</v>
      </c>
      <c r="M2842">
        <v>99</v>
      </c>
      <c r="N2842">
        <v>5.28</v>
      </c>
      <c r="O2842">
        <v>99</v>
      </c>
      <c r="P2842">
        <v>0.2</v>
      </c>
      <c r="Q2842">
        <v>456.734892</v>
      </c>
      <c r="R2842">
        <v>2496445</v>
      </c>
      <c r="S2842">
        <v>3.4</v>
      </c>
      <c r="T2842">
        <v>3.3</v>
      </c>
      <c r="U2842">
        <v>0.59399999999999997</v>
      </c>
      <c r="V2842">
        <v>10.7</v>
      </c>
      <c r="W2842" t="e">
        <f ca="1">Data_Completeness(LifeExpectancyData[[#This Row],[Life expectancy]:[Schooling]])</f>
        <v>#NAME?</v>
      </c>
    </row>
    <row r="2843" spans="1:23" x14ac:dyDescent="0.25">
      <c r="A2843" t="s">
        <v>830</v>
      </c>
      <c r="B2843">
        <v>2000</v>
      </c>
      <c r="C2843" t="s">
        <v>643</v>
      </c>
      <c r="D2843">
        <v>67.099999999999994</v>
      </c>
      <c r="E2843">
        <v>189</v>
      </c>
      <c r="F2843">
        <v>30</v>
      </c>
      <c r="G2843">
        <v>1.6</v>
      </c>
      <c r="H2843">
        <v>48.509417409999998</v>
      </c>
      <c r="J2843">
        <v>80</v>
      </c>
      <c r="K2843">
        <v>34.799999999999997</v>
      </c>
      <c r="L2843">
        <v>36</v>
      </c>
      <c r="M2843">
        <v>99</v>
      </c>
      <c r="N2843">
        <v>5.29</v>
      </c>
      <c r="O2843">
        <v>99</v>
      </c>
      <c r="P2843">
        <v>0.1</v>
      </c>
      <c r="Q2843">
        <v>558.22114399999998</v>
      </c>
      <c r="R2843">
        <v>24654</v>
      </c>
      <c r="S2843">
        <v>3.4</v>
      </c>
      <c r="T2843">
        <v>3.4</v>
      </c>
      <c r="U2843">
        <v>0</v>
      </c>
      <c r="V2843">
        <v>10.6</v>
      </c>
      <c r="W2843" t="e">
        <f ca="1">Data_Completeness(LifeExpectancyData[[#This Row],[Life expectancy]:[Schooling]])</f>
        <v>#NAME?</v>
      </c>
    </row>
    <row r="2844" spans="1:23" x14ac:dyDescent="0.25">
      <c r="A2844" t="s">
        <v>831</v>
      </c>
      <c r="B2844">
        <v>2015</v>
      </c>
      <c r="C2844" t="s">
        <v>643</v>
      </c>
      <c r="D2844">
        <v>72</v>
      </c>
      <c r="E2844">
        <v>13</v>
      </c>
      <c r="F2844">
        <v>0</v>
      </c>
      <c r="H2844">
        <v>0</v>
      </c>
      <c r="I2844">
        <v>64</v>
      </c>
      <c r="J2844">
        <v>39</v>
      </c>
      <c r="K2844">
        <v>53.3</v>
      </c>
      <c r="L2844">
        <v>0</v>
      </c>
      <c r="M2844">
        <v>65</v>
      </c>
      <c r="O2844">
        <v>64</v>
      </c>
      <c r="P2844">
        <v>0.1</v>
      </c>
      <c r="Q2844">
        <v>285.83413999999999</v>
      </c>
      <c r="R2844">
        <v>26463</v>
      </c>
      <c r="S2844">
        <v>1.5</v>
      </c>
      <c r="T2844">
        <v>1.4</v>
      </c>
      <c r="U2844">
        <v>0.59799999999999998</v>
      </c>
      <c r="V2844">
        <v>10.8</v>
      </c>
      <c r="W2844" t="e">
        <f ca="1">Data_Completeness(LifeExpectancyData[[#This Row],[Life expectancy]:[Schooling]])</f>
        <v>#NAME?</v>
      </c>
    </row>
    <row r="2845" spans="1:23" x14ac:dyDescent="0.25">
      <c r="A2845" t="s">
        <v>831</v>
      </c>
      <c r="B2845">
        <v>2014</v>
      </c>
      <c r="C2845" t="s">
        <v>643</v>
      </c>
      <c r="D2845">
        <v>71.7</v>
      </c>
      <c r="E2845">
        <v>134</v>
      </c>
      <c r="F2845">
        <v>0</v>
      </c>
      <c r="G2845">
        <v>0.01</v>
      </c>
      <c r="H2845">
        <v>564.81670429999997</v>
      </c>
      <c r="I2845">
        <v>64</v>
      </c>
      <c r="J2845">
        <v>10</v>
      </c>
      <c r="K2845">
        <v>52.5</v>
      </c>
      <c r="L2845">
        <v>0</v>
      </c>
      <c r="M2845">
        <v>65</v>
      </c>
      <c r="N2845">
        <v>5.2</v>
      </c>
      <c r="O2845">
        <v>64</v>
      </c>
      <c r="P2845">
        <v>0.1</v>
      </c>
      <c r="Q2845">
        <v>3148.3651300000001</v>
      </c>
      <c r="R2845">
        <v>25885</v>
      </c>
      <c r="S2845">
        <v>1.5</v>
      </c>
      <c r="T2845">
        <v>1.4</v>
      </c>
      <c r="U2845">
        <v>0.59599999999999997</v>
      </c>
      <c r="V2845">
        <v>10.8</v>
      </c>
      <c r="W2845" t="e">
        <f ca="1">Data_Completeness(LifeExpectancyData[[#This Row],[Life expectancy]:[Schooling]])</f>
        <v>#NAME?</v>
      </c>
    </row>
    <row r="2846" spans="1:23" x14ac:dyDescent="0.25">
      <c r="A2846" t="s">
        <v>831</v>
      </c>
      <c r="B2846">
        <v>2013</v>
      </c>
      <c r="C2846" t="s">
        <v>643</v>
      </c>
      <c r="D2846">
        <v>71.599999999999994</v>
      </c>
      <c r="E2846">
        <v>135</v>
      </c>
      <c r="F2846">
        <v>0</v>
      </c>
      <c r="G2846">
        <v>0.01</v>
      </c>
      <c r="H2846">
        <v>447.54564499999998</v>
      </c>
      <c r="I2846">
        <v>64</v>
      </c>
      <c r="J2846">
        <v>0</v>
      </c>
      <c r="K2846">
        <v>51.7</v>
      </c>
      <c r="L2846">
        <v>0</v>
      </c>
      <c r="M2846">
        <v>65</v>
      </c>
      <c r="N2846">
        <v>3.92</v>
      </c>
      <c r="O2846">
        <v>64</v>
      </c>
      <c r="P2846">
        <v>0.1</v>
      </c>
      <c r="Q2846">
        <v>3167.3435599999998</v>
      </c>
      <c r="R2846">
        <v>253142</v>
      </c>
      <c r="S2846">
        <v>1.5</v>
      </c>
      <c r="T2846">
        <v>1.4</v>
      </c>
      <c r="U2846">
        <v>0.59099999999999997</v>
      </c>
      <c r="V2846">
        <v>10.8</v>
      </c>
      <c r="W2846" t="e">
        <f ca="1">Data_Completeness(LifeExpectancyData[[#This Row],[Life expectancy]:[Schooling]])</f>
        <v>#NAME?</v>
      </c>
    </row>
    <row r="2847" spans="1:23" x14ac:dyDescent="0.25">
      <c r="A2847" t="s">
        <v>831</v>
      </c>
      <c r="B2847">
        <v>2012</v>
      </c>
      <c r="C2847" t="s">
        <v>643</v>
      </c>
      <c r="D2847">
        <v>71.400000000000006</v>
      </c>
      <c r="E2847">
        <v>138</v>
      </c>
      <c r="F2847">
        <v>0</v>
      </c>
      <c r="G2847">
        <v>0.01</v>
      </c>
      <c r="H2847">
        <v>427.98852219999998</v>
      </c>
      <c r="I2847">
        <v>64</v>
      </c>
      <c r="J2847">
        <v>0</v>
      </c>
      <c r="K2847">
        <v>5.8</v>
      </c>
      <c r="L2847">
        <v>0</v>
      </c>
      <c r="M2847">
        <v>65</v>
      </c>
      <c r="N2847">
        <v>3.7</v>
      </c>
      <c r="O2847">
        <v>64</v>
      </c>
      <c r="P2847">
        <v>0.1</v>
      </c>
      <c r="Q2847">
        <v>3158.5868799999998</v>
      </c>
      <c r="R2847">
        <v>247485</v>
      </c>
      <c r="S2847">
        <v>1.5</v>
      </c>
      <c r="T2847">
        <v>1.4</v>
      </c>
      <c r="U2847">
        <v>0.59199999999999997</v>
      </c>
      <c r="V2847">
        <v>10.8</v>
      </c>
      <c r="W2847" t="e">
        <f ca="1">Data_Completeness(LifeExpectancyData[[#This Row],[Life expectancy]:[Schooling]])</f>
        <v>#NAME?</v>
      </c>
    </row>
    <row r="2848" spans="1:23" x14ac:dyDescent="0.25">
      <c r="A2848" t="s">
        <v>831</v>
      </c>
      <c r="B2848">
        <v>2011</v>
      </c>
      <c r="C2848" t="s">
        <v>643</v>
      </c>
      <c r="D2848">
        <v>71.2</v>
      </c>
      <c r="E2848">
        <v>141</v>
      </c>
      <c r="F2848">
        <v>0</v>
      </c>
      <c r="G2848">
        <v>0.85</v>
      </c>
      <c r="H2848">
        <v>457.97317420000002</v>
      </c>
      <c r="I2848">
        <v>63</v>
      </c>
      <c r="J2848">
        <v>0</v>
      </c>
      <c r="K2848">
        <v>49.9</v>
      </c>
      <c r="L2848">
        <v>0</v>
      </c>
      <c r="M2848">
        <v>65</v>
      </c>
      <c r="N2848">
        <v>3.85</v>
      </c>
      <c r="O2848">
        <v>65</v>
      </c>
      <c r="P2848">
        <v>0.1</v>
      </c>
      <c r="Q2848">
        <v>3275.9168399999999</v>
      </c>
      <c r="R2848">
        <v>241871</v>
      </c>
      <c r="S2848">
        <v>1.5</v>
      </c>
      <c r="T2848">
        <v>1.4</v>
      </c>
      <c r="U2848">
        <v>0.59099999999999997</v>
      </c>
      <c r="V2848">
        <v>10.8</v>
      </c>
      <c r="W2848" t="e">
        <f ca="1">Data_Completeness(LifeExpectancyData[[#This Row],[Life expectancy]:[Schooling]])</f>
        <v>#NAME?</v>
      </c>
    </row>
    <row r="2849" spans="1:23" x14ac:dyDescent="0.25">
      <c r="A2849" t="s">
        <v>831</v>
      </c>
      <c r="B2849">
        <v>2010</v>
      </c>
      <c r="C2849" t="s">
        <v>643</v>
      </c>
      <c r="D2849">
        <v>71</v>
      </c>
      <c r="E2849">
        <v>145</v>
      </c>
      <c r="F2849">
        <v>0</v>
      </c>
      <c r="G2849">
        <v>0.91</v>
      </c>
      <c r="H2849">
        <v>471.86265250000002</v>
      </c>
      <c r="I2849">
        <v>62</v>
      </c>
      <c r="J2849">
        <v>0</v>
      </c>
      <c r="K2849">
        <v>49.1</v>
      </c>
      <c r="L2849">
        <v>0</v>
      </c>
      <c r="M2849">
        <v>66</v>
      </c>
      <c r="N2849">
        <v>4.71</v>
      </c>
      <c r="O2849">
        <v>65</v>
      </c>
      <c r="P2849">
        <v>0.1</v>
      </c>
      <c r="Q2849">
        <v>2965.8243400000001</v>
      </c>
      <c r="R2849">
        <v>236295</v>
      </c>
      <c r="S2849">
        <v>1.5</v>
      </c>
      <c r="T2849">
        <v>1.4</v>
      </c>
      <c r="U2849">
        <v>0.59</v>
      </c>
      <c r="V2849">
        <v>10.8</v>
      </c>
      <c r="W2849" t="e">
        <f ca="1">Data_Completeness(LifeExpectancyData[[#This Row],[Life expectancy]:[Schooling]])</f>
        <v>#NAME?</v>
      </c>
    </row>
    <row r="2850" spans="1:23" x14ac:dyDescent="0.25">
      <c r="A2850" t="s">
        <v>831</v>
      </c>
      <c r="B2850">
        <v>2009</v>
      </c>
      <c r="C2850" t="s">
        <v>643</v>
      </c>
      <c r="D2850">
        <v>78</v>
      </c>
      <c r="E2850">
        <v>149</v>
      </c>
      <c r="F2850">
        <v>0</v>
      </c>
      <c r="G2850">
        <v>0.83</v>
      </c>
      <c r="H2850">
        <v>361.09409840000001</v>
      </c>
      <c r="I2850">
        <v>62</v>
      </c>
      <c r="J2850">
        <v>0</v>
      </c>
      <c r="K2850">
        <v>48.2</v>
      </c>
      <c r="L2850">
        <v>0</v>
      </c>
      <c r="M2850">
        <v>66</v>
      </c>
      <c r="N2850">
        <v>3.9</v>
      </c>
      <c r="O2850">
        <v>66</v>
      </c>
      <c r="P2850">
        <v>0.1</v>
      </c>
      <c r="Q2850">
        <v>2643.4414230000002</v>
      </c>
      <c r="R2850">
        <v>23785</v>
      </c>
      <c r="S2850">
        <v>1.5</v>
      </c>
      <c r="T2850">
        <v>1.5</v>
      </c>
      <c r="U2850">
        <v>0.58899999999999997</v>
      </c>
      <c r="V2850">
        <v>10.7</v>
      </c>
      <c r="W2850" t="e">
        <f ca="1">Data_Completeness(LifeExpectancyData[[#This Row],[Life expectancy]:[Schooling]])</f>
        <v>#NAME?</v>
      </c>
    </row>
    <row r="2851" spans="1:23" x14ac:dyDescent="0.25">
      <c r="A2851" t="s">
        <v>831</v>
      </c>
      <c r="B2851">
        <v>2008</v>
      </c>
      <c r="C2851" t="s">
        <v>643</v>
      </c>
      <c r="D2851">
        <v>75</v>
      </c>
      <c r="E2851">
        <v>153</v>
      </c>
      <c r="F2851">
        <v>0</v>
      </c>
      <c r="G2851">
        <v>1.18</v>
      </c>
      <c r="H2851">
        <v>345.33905600000003</v>
      </c>
      <c r="I2851">
        <v>61</v>
      </c>
      <c r="J2851">
        <v>0</v>
      </c>
      <c r="K2851">
        <v>47.4</v>
      </c>
      <c r="L2851">
        <v>0</v>
      </c>
      <c r="M2851">
        <v>66</v>
      </c>
      <c r="N2851">
        <v>3.66</v>
      </c>
      <c r="O2851">
        <v>67</v>
      </c>
      <c r="P2851">
        <v>0.1</v>
      </c>
      <c r="Q2851">
        <v>2697.9613749999999</v>
      </c>
      <c r="R2851">
        <v>22534</v>
      </c>
      <c r="S2851">
        <v>1.5</v>
      </c>
      <c r="T2851">
        <v>1.5</v>
      </c>
      <c r="U2851">
        <v>0.58199999999999996</v>
      </c>
      <c r="V2851">
        <v>10.7</v>
      </c>
      <c r="W2851" t="e">
        <f ca="1">Data_Completeness(LifeExpectancyData[[#This Row],[Life expectancy]:[Schooling]])</f>
        <v>#NAME?</v>
      </c>
    </row>
    <row r="2852" spans="1:23" x14ac:dyDescent="0.25">
      <c r="A2852" t="s">
        <v>831</v>
      </c>
      <c r="B2852">
        <v>2007</v>
      </c>
      <c r="C2852" t="s">
        <v>643</v>
      </c>
      <c r="D2852">
        <v>73</v>
      </c>
      <c r="E2852">
        <v>157</v>
      </c>
      <c r="F2852">
        <v>0</v>
      </c>
      <c r="G2852">
        <v>1.01</v>
      </c>
      <c r="H2852">
        <v>342.49085559999997</v>
      </c>
      <c r="I2852">
        <v>6</v>
      </c>
      <c r="J2852">
        <v>0</v>
      </c>
      <c r="K2852">
        <v>46.6</v>
      </c>
      <c r="L2852">
        <v>0</v>
      </c>
      <c r="M2852">
        <v>67</v>
      </c>
      <c r="N2852">
        <v>3.67</v>
      </c>
      <c r="O2852">
        <v>67</v>
      </c>
      <c r="P2852">
        <v>0.1</v>
      </c>
      <c r="Q2852">
        <v>2393.3672649999999</v>
      </c>
      <c r="R2852">
        <v>219953</v>
      </c>
      <c r="S2852">
        <v>1.6</v>
      </c>
      <c r="T2852">
        <v>1.5</v>
      </c>
      <c r="U2852">
        <v>0.57899999999999996</v>
      </c>
      <c r="V2852">
        <v>10.7</v>
      </c>
      <c r="W2852" t="e">
        <f ca="1">Data_Completeness(LifeExpectancyData[[#This Row],[Life expectancy]:[Schooling]])</f>
        <v>#NAME?</v>
      </c>
    </row>
    <row r="2853" spans="1:23" x14ac:dyDescent="0.25">
      <c r="A2853" t="s">
        <v>831</v>
      </c>
      <c r="B2853">
        <v>2006</v>
      </c>
      <c r="C2853" t="s">
        <v>643</v>
      </c>
      <c r="D2853">
        <v>71</v>
      </c>
      <c r="E2853">
        <v>161</v>
      </c>
      <c r="F2853">
        <v>0</v>
      </c>
      <c r="G2853">
        <v>1</v>
      </c>
      <c r="H2853">
        <v>43.197807670000003</v>
      </c>
      <c r="I2853">
        <v>59</v>
      </c>
      <c r="J2853">
        <v>0</v>
      </c>
      <c r="K2853">
        <v>45.7</v>
      </c>
      <c r="L2853">
        <v>0</v>
      </c>
      <c r="M2853">
        <v>67</v>
      </c>
      <c r="N2853">
        <v>3.96</v>
      </c>
      <c r="O2853">
        <v>68</v>
      </c>
      <c r="P2853">
        <v>0.1</v>
      </c>
      <c r="Q2853">
        <v>247.97823</v>
      </c>
      <c r="R2853">
        <v>214634</v>
      </c>
      <c r="S2853">
        <v>1.6</v>
      </c>
      <c r="T2853">
        <v>1.5</v>
      </c>
      <c r="U2853">
        <v>0.57199999999999995</v>
      </c>
      <c r="V2853">
        <v>10.6</v>
      </c>
      <c r="W2853" t="e">
        <f ca="1">Data_Completeness(LifeExpectancyData[[#This Row],[Life expectancy]:[Schooling]])</f>
        <v>#NAME?</v>
      </c>
    </row>
    <row r="2854" spans="1:23" x14ac:dyDescent="0.25">
      <c r="A2854" t="s">
        <v>831</v>
      </c>
      <c r="B2854">
        <v>2005</v>
      </c>
      <c r="C2854" t="s">
        <v>643</v>
      </c>
      <c r="D2854">
        <v>69.900000000000006</v>
      </c>
      <c r="E2854">
        <v>165</v>
      </c>
      <c r="F2854">
        <v>0</v>
      </c>
      <c r="G2854">
        <v>0.88</v>
      </c>
      <c r="H2854">
        <v>337.29428460000003</v>
      </c>
      <c r="I2854">
        <v>61</v>
      </c>
      <c r="J2854">
        <v>3</v>
      </c>
      <c r="K2854">
        <v>44.9</v>
      </c>
      <c r="L2854">
        <v>0</v>
      </c>
      <c r="M2854">
        <v>67</v>
      </c>
      <c r="N2854">
        <v>3.87</v>
      </c>
      <c r="O2854">
        <v>68</v>
      </c>
      <c r="P2854">
        <v>0.1</v>
      </c>
      <c r="Q2854">
        <v>1886.4333590000001</v>
      </c>
      <c r="R2854">
        <v>2937</v>
      </c>
      <c r="S2854">
        <v>1.6</v>
      </c>
      <c r="T2854">
        <v>1.5</v>
      </c>
      <c r="U2854">
        <v>0</v>
      </c>
      <c r="V2854">
        <v>10.6</v>
      </c>
      <c r="W2854" t="e">
        <f ca="1">Data_Completeness(LifeExpectancyData[[#This Row],[Life expectancy]:[Schooling]])</f>
        <v>#NAME?</v>
      </c>
    </row>
    <row r="2855" spans="1:23" x14ac:dyDescent="0.25">
      <c r="A2855" t="s">
        <v>831</v>
      </c>
      <c r="B2855">
        <v>2004</v>
      </c>
      <c r="C2855" t="s">
        <v>643</v>
      </c>
      <c r="D2855">
        <v>69.599999999999994</v>
      </c>
      <c r="E2855">
        <v>169</v>
      </c>
      <c r="F2855">
        <v>0</v>
      </c>
      <c r="G2855">
        <v>0.85</v>
      </c>
      <c r="H2855">
        <v>334.16733729999999</v>
      </c>
      <c r="I2855">
        <v>63</v>
      </c>
      <c r="J2855">
        <v>0</v>
      </c>
      <c r="K2855">
        <v>44.1</v>
      </c>
      <c r="L2855">
        <v>0</v>
      </c>
      <c r="M2855">
        <v>67</v>
      </c>
      <c r="N2855">
        <v>4.12</v>
      </c>
      <c r="O2855">
        <v>69</v>
      </c>
      <c r="P2855">
        <v>0.1</v>
      </c>
      <c r="Q2855">
        <v>1787.94723</v>
      </c>
      <c r="R2855">
        <v>24143</v>
      </c>
      <c r="S2855">
        <v>1.6</v>
      </c>
      <c r="T2855">
        <v>1.5</v>
      </c>
      <c r="U2855">
        <v>0</v>
      </c>
      <c r="V2855">
        <v>10.7</v>
      </c>
      <c r="W2855" t="e">
        <f ca="1">Data_Completeness(LifeExpectancyData[[#This Row],[Life expectancy]:[Schooling]])</f>
        <v>#NAME?</v>
      </c>
    </row>
    <row r="2856" spans="1:23" x14ac:dyDescent="0.25">
      <c r="A2856" t="s">
        <v>831</v>
      </c>
      <c r="B2856">
        <v>2003</v>
      </c>
      <c r="C2856" t="s">
        <v>643</v>
      </c>
      <c r="D2856">
        <v>69.400000000000006</v>
      </c>
      <c r="E2856">
        <v>173</v>
      </c>
      <c r="F2856">
        <v>0</v>
      </c>
      <c r="G2856">
        <v>1.2</v>
      </c>
      <c r="H2856">
        <v>27.298390730000001</v>
      </c>
      <c r="I2856">
        <v>64</v>
      </c>
      <c r="J2856">
        <v>165</v>
      </c>
      <c r="K2856">
        <v>43.3</v>
      </c>
      <c r="L2856">
        <v>0</v>
      </c>
      <c r="M2856">
        <v>67</v>
      </c>
      <c r="N2856">
        <v>4.2</v>
      </c>
      <c r="O2856">
        <v>69</v>
      </c>
      <c r="P2856">
        <v>0.1</v>
      </c>
      <c r="Q2856">
        <v>158.52724000000001</v>
      </c>
      <c r="R2856">
        <v>198964</v>
      </c>
      <c r="S2856">
        <v>1.6</v>
      </c>
      <c r="T2856">
        <v>1.6</v>
      </c>
      <c r="U2856">
        <v>0</v>
      </c>
      <c r="V2856">
        <v>10.4</v>
      </c>
      <c r="W2856" t="e">
        <f ca="1">Data_Completeness(LifeExpectancyData[[#This Row],[Life expectancy]:[Schooling]])</f>
        <v>#NAME?</v>
      </c>
    </row>
    <row r="2857" spans="1:23" x14ac:dyDescent="0.25">
      <c r="A2857" t="s">
        <v>831</v>
      </c>
      <c r="B2857">
        <v>2002</v>
      </c>
      <c r="C2857" t="s">
        <v>643</v>
      </c>
      <c r="D2857">
        <v>69.3</v>
      </c>
      <c r="E2857">
        <v>176</v>
      </c>
      <c r="F2857">
        <v>0</v>
      </c>
      <c r="G2857">
        <v>1.24</v>
      </c>
      <c r="H2857">
        <v>171.13736109999999</v>
      </c>
      <c r="I2857">
        <v>66</v>
      </c>
      <c r="J2857">
        <v>101</v>
      </c>
      <c r="K2857">
        <v>42.6</v>
      </c>
      <c r="L2857">
        <v>0</v>
      </c>
      <c r="M2857">
        <v>67</v>
      </c>
      <c r="N2857">
        <v>3.52</v>
      </c>
      <c r="O2857">
        <v>7</v>
      </c>
      <c r="P2857">
        <v>0.1</v>
      </c>
      <c r="Q2857">
        <v>1353.9348190000001</v>
      </c>
      <c r="R2857">
        <v>193956</v>
      </c>
      <c r="S2857">
        <v>1.7</v>
      </c>
      <c r="T2857">
        <v>1.6</v>
      </c>
      <c r="U2857">
        <v>0</v>
      </c>
      <c r="V2857">
        <v>10.199999999999999</v>
      </c>
      <c r="W2857" t="e">
        <f ca="1">Data_Completeness(LifeExpectancyData[[#This Row],[Life expectancy]:[Schooling]])</f>
        <v>#NAME?</v>
      </c>
    </row>
    <row r="2858" spans="1:23" x14ac:dyDescent="0.25">
      <c r="A2858" t="s">
        <v>831</v>
      </c>
      <c r="B2858">
        <v>2001</v>
      </c>
      <c r="C2858" t="s">
        <v>643</v>
      </c>
      <c r="D2858">
        <v>69.099999999999994</v>
      </c>
      <c r="E2858">
        <v>179</v>
      </c>
      <c r="F2858">
        <v>0</v>
      </c>
      <c r="G2858">
        <v>0.91</v>
      </c>
      <c r="H2858">
        <v>163.10529199999999</v>
      </c>
      <c r="I2858">
        <v>68</v>
      </c>
      <c r="J2858">
        <v>7</v>
      </c>
      <c r="K2858">
        <v>41.9</v>
      </c>
      <c r="L2858">
        <v>0</v>
      </c>
      <c r="M2858">
        <v>67</v>
      </c>
      <c r="N2858">
        <v>3.37</v>
      </c>
      <c r="O2858">
        <v>7</v>
      </c>
      <c r="P2858">
        <v>0.1</v>
      </c>
      <c r="Q2858">
        <v>1362.6173100000001</v>
      </c>
      <c r="R2858">
        <v>18929</v>
      </c>
      <c r="S2858">
        <v>1.7</v>
      </c>
      <c r="T2858">
        <v>1.6</v>
      </c>
      <c r="U2858">
        <v>0</v>
      </c>
      <c r="V2858">
        <v>10.1</v>
      </c>
      <c r="W2858" t="e">
        <f ca="1">Data_Completeness(LifeExpectancyData[[#This Row],[Life expectancy]:[Schooling]])</f>
        <v>#NAME?</v>
      </c>
    </row>
    <row r="2859" spans="1:23" x14ac:dyDescent="0.25">
      <c r="A2859" t="s">
        <v>831</v>
      </c>
      <c r="B2859">
        <v>2000</v>
      </c>
      <c r="C2859" t="s">
        <v>643</v>
      </c>
      <c r="D2859">
        <v>69</v>
      </c>
      <c r="E2859">
        <v>18</v>
      </c>
      <c r="F2859">
        <v>0</v>
      </c>
      <c r="G2859">
        <v>1.21</v>
      </c>
      <c r="H2859">
        <v>21.900752319999999</v>
      </c>
      <c r="I2859">
        <v>7</v>
      </c>
      <c r="J2859">
        <v>9</v>
      </c>
      <c r="K2859">
        <v>41.1</v>
      </c>
      <c r="L2859">
        <v>0</v>
      </c>
      <c r="M2859">
        <v>67</v>
      </c>
      <c r="N2859">
        <v>3.28</v>
      </c>
      <c r="O2859">
        <v>71</v>
      </c>
      <c r="P2859">
        <v>0.1</v>
      </c>
      <c r="Q2859">
        <v>1469.8491489999999</v>
      </c>
      <c r="R2859">
        <v>18563</v>
      </c>
      <c r="S2859">
        <v>1.7</v>
      </c>
      <c r="T2859">
        <v>1.7</v>
      </c>
      <c r="U2859">
        <v>0</v>
      </c>
      <c r="V2859">
        <v>9.6</v>
      </c>
      <c r="W2859" t="e">
        <f ca="1">Data_Completeness(LifeExpectancyData[[#This Row],[Life expectancy]:[Schooling]])</f>
        <v>#NAME?</v>
      </c>
    </row>
    <row r="2860" spans="1:23" x14ac:dyDescent="0.25">
      <c r="A2860" t="s">
        <v>832</v>
      </c>
      <c r="B2860">
        <v>2015</v>
      </c>
      <c r="C2860" t="s">
        <v>643</v>
      </c>
      <c r="D2860">
        <v>74.099999999999994</v>
      </c>
      <c r="E2860">
        <v>157</v>
      </c>
      <c r="F2860">
        <v>9</v>
      </c>
      <c r="H2860">
        <v>0</v>
      </c>
      <c r="I2860">
        <v>87</v>
      </c>
      <c r="J2860">
        <v>0</v>
      </c>
      <c r="K2860">
        <v>62.1</v>
      </c>
      <c r="L2860">
        <v>10</v>
      </c>
      <c r="M2860">
        <v>87</v>
      </c>
      <c r="O2860">
        <v>87</v>
      </c>
      <c r="P2860">
        <v>0.1</v>
      </c>
      <c r="S2860">
        <v>1.6</v>
      </c>
      <c r="T2860">
        <v>1.5</v>
      </c>
      <c r="U2860">
        <v>0.76900000000000002</v>
      </c>
      <c r="V2860">
        <v>14.3</v>
      </c>
      <c r="W2860" t="e">
        <f ca="1">Data_Completeness(LifeExpectancyData[[#This Row],[Life expectancy]:[Schooling]])</f>
        <v>#NAME?</v>
      </c>
    </row>
    <row r="2861" spans="1:23" x14ac:dyDescent="0.25">
      <c r="A2861" t="s">
        <v>832</v>
      </c>
      <c r="B2861">
        <v>2014</v>
      </c>
      <c r="C2861" t="s">
        <v>643</v>
      </c>
      <c r="D2861">
        <v>73.900000000000006</v>
      </c>
      <c r="E2861">
        <v>158</v>
      </c>
      <c r="F2861">
        <v>9</v>
      </c>
      <c r="G2861">
        <v>6.47</v>
      </c>
      <c r="H2861">
        <v>0</v>
      </c>
      <c r="I2861">
        <v>78</v>
      </c>
      <c r="J2861">
        <v>0</v>
      </c>
      <c r="K2861">
        <v>61.5</v>
      </c>
      <c r="L2861">
        <v>10</v>
      </c>
      <c r="M2861">
        <v>79</v>
      </c>
      <c r="N2861">
        <v>5.26</v>
      </c>
      <c r="O2861">
        <v>78</v>
      </c>
      <c r="P2861">
        <v>0.1</v>
      </c>
      <c r="S2861">
        <v>1.6</v>
      </c>
      <c r="T2861">
        <v>1.5</v>
      </c>
      <c r="U2861">
        <v>0.77100000000000002</v>
      </c>
      <c r="V2861">
        <v>14.2</v>
      </c>
      <c r="W2861" t="e">
        <f ca="1">Data_Completeness(LifeExpectancyData[[#This Row],[Life expectancy]:[Schooling]])</f>
        <v>#NAME?</v>
      </c>
    </row>
    <row r="2862" spans="1:23" x14ac:dyDescent="0.25">
      <c r="A2862" t="s">
        <v>832</v>
      </c>
      <c r="B2862">
        <v>2013</v>
      </c>
      <c r="C2862" t="s">
        <v>643</v>
      </c>
      <c r="D2862">
        <v>73.8</v>
      </c>
      <c r="E2862">
        <v>159</v>
      </c>
      <c r="F2862">
        <v>9</v>
      </c>
      <c r="G2862">
        <v>6.71</v>
      </c>
      <c r="H2862">
        <v>0</v>
      </c>
      <c r="I2862">
        <v>82</v>
      </c>
      <c r="J2862">
        <v>0</v>
      </c>
      <c r="K2862">
        <v>61</v>
      </c>
      <c r="L2862">
        <v>10</v>
      </c>
      <c r="M2862">
        <v>82</v>
      </c>
      <c r="N2862">
        <v>4.9400000000000004</v>
      </c>
      <c r="O2862">
        <v>82</v>
      </c>
      <c r="P2862">
        <v>0.1</v>
      </c>
      <c r="S2862">
        <v>1.6</v>
      </c>
      <c r="T2862">
        <v>1.5</v>
      </c>
      <c r="U2862">
        <v>0.77</v>
      </c>
      <c r="V2862">
        <v>14.2</v>
      </c>
      <c r="W2862" t="e">
        <f ca="1">Data_Completeness(LifeExpectancyData[[#This Row],[Life expectancy]:[Schooling]])</f>
        <v>#NAME?</v>
      </c>
    </row>
    <row r="2863" spans="1:23" x14ac:dyDescent="0.25">
      <c r="A2863" t="s">
        <v>832</v>
      </c>
      <c r="B2863">
        <v>2012</v>
      </c>
      <c r="C2863" t="s">
        <v>643</v>
      </c>
      <c r="D2863">
        <v>73.7</v>
      </c>
      <c r="E2863">
        <v>161</v>
      </c>
      <c r="F2863">
        <v>9</v>
      </c>
      <c r="G2863">
        <v>6.7</v>
      </c>
      <c r="H2863">
        <v>0</v>
      </c>
      <c r="I2863">
        <v>81</v>
      </c>
      <c r="J2863">
        <v>1</v>
      </c>
      <c r="K2863">
        <v>6.4</v>
      </c>
      <c r="L2863">
        <v>10</v>
      </c>
      <c r="M2863">
        <v>73</v>
      </c>
      <c r="N2863">
        <v>4.8</v>
      </c>
      <c r="O2863">
        <v>81</v>
      </c>
      <c r="P2863">
        <v>0.1</v>
      </c>
      <c r="S2863">
        <v>1.6</v>
      </c>
      <c r="T2863">
        <v>1.5</v>
      </c>
      <c r="U2863">
        <v>0.76700000000000002</v>
      </c>
      <c r="V2863">
        <v>14.1</v>
      </c>
      <c r="W2863" t="e">
        <f ca="1">Data_Completeness(LifeExpectancyData[[#This Row],[Life expectancy]:[Schooling]])</f>
        <v>#NAME?</v>
      </c>
    </row>
    <row r="2864" spans="1:23" x14ac:dyDescent="0.25">
      <c r="A2864" t="s">
        <v>832</v>
      </c>
      <c r="B2864">
        <v>2011</v>
      </c>
      <c r="C2864" t="s">
        <v>643</v>
      </c>
      <c r="D2864">
        <v>73.8</v>
      </c>
      <c r="E2864">
        <v>158</v>
      </c>
      <c r="F2864">
        <v>9</v>
      </c>
      <c r="G2864">
        <v>6.74</v>
      </c>
      <c r="H2864">
        <v>0</v>
      </c>
      <c r="I2864">
        <v>78</v>
      </c>
      <c r="J2864">
        <v>0</v>
      </c>
      <c r="K2864">
        <v>59.9</v>
      </c>
      <c r="L2864">
        <v>10</v>
      </c>
      <c r="M2864">
        <v>78</v>
      </c>
      <c r="N2864">
        <v>5.24</v>
      </c>
      <c r="O2864">
        <v>78</v>
      </c>
      <c r="P2864">
        <v>0.1</v>
      </c>
      <c r="S2864">
        <v>1.6</v>
      </c>
      <c r="T2864">
        <v>1.5</v>
      </c>
      <c r="U2864">
        <v>0.75600000000000001</v>
      </c>
      <c r="V2864">
        <v>14.1</v>
      </c>
      <c r="W2864" t="e">
        <f ca="1">Data_Completeness(LifeExpectancyData[[#This Row],[Life expectancy]:[Schooling]])</f>
        <v>#NAME?</v>
      </c>
    </row>
    <row r="2865" spans="1:23" x14ac:dyDescent="0.25">
      <c r="A2865" t="s">
        <v>832</v>
      </c>
      <c r="B2865">
        <v>2010</v>
      </c>
      <c r="C2865" t="s">
        <v>643</v>
      </c>
      <c r="D2865">
        <v>73.7</v>
      </c>
      <c r="E2865">
        <v>158</v>
      </c>
      <c r="F2865">
        <v>9</v>
      </c>
      <c r="G2865">
        <v>7.22</v>
      </c>
      <c r="H2865">
        <v>0</v>
      </c>
      <c r="I2865">
        <v>78</v>
      </c>
      <c r="J2865">
        <v>0</v>
      </c>
      <c r="K2865">
        <v>59.3</v>
      </c>
      <c r="L2865">
        <v>10</v>
      </c>
      <c r="M2865">
        <v>74</v>
      </c>
      <c r="N2865">
        <v>5.4</v>
      </c>
      <c r="O2865">
        <v>78</v>
      </c>
      <c r="P2865">
        <v>0.1</v>
      </c>
      <c r="S2865">
        <v>1.6</v>
      </c>
      <c r="T2865">
        <v>1.5</v>
      </c>
      <c r="U2865">
        <v>0.754</v>
      </c>
      <c r="V2865">
        <v>14</v>
      </c>
      <c r="W2865" t="e">
        <f ca="1">Data_Completeness(LifeExpectancyData[[#This Row],[Life expectancy]:[Schooling]])</f>
        <v>#NAME?</v>
      </c>
    </row>
    <row r="2866" spans="1:23" x14ac:dyDescent="0.25">
      <c r="A2866" t="s">
        <v>832</v>
      </c>
      <c r="B2866">
        <v>2009</v>
      </c>
      <c r="C2866" t="s">
        <v>643</v>
      </c>
      <c r="D2866">
        <v>73.599999999999994</v>
      </c>
      <c r="E2866">
        <v>166</v>
      </c>
      <c r="F2866">
        <v>9</v>
      </c>
      <c r="G2866">
        <v>7.59</v>
      </c>
      <c r="H2866">
        <v>0</v>
      </c>
      <c r="I2866">
        <v>84</v>
      </c>
      <c r="J2866">
        <v>0</v>
      </c>
      <c r="K2866">
        <v>58.8</v>
      </c>
      <c r="L2866">
        <v>10</v>
      </c>
      <c r="M2866">
        <v>75</v>
      </c>
      <c r="N2866">
        <v>5.81</v>
      </c>
      <c r="O2866">
        <v>84</v>
      </c>
      <c r="P2866">
        <v>0.1</v>
      </c>
      <c r="S2866">
        <v>1.6</v>
      </c>
      <c r="T2866">
        <v>1.5</v>
      </c>
      <c r="U2866">
        <v>0.754</v>
      </c>
      <c r="V2866">
        <v>14</v>
      </c>
      <c r="W2866" t="e">
        <f ca="1">Data_Completeness(LifeExpectancyData[[#This Row],[Life expectancy]:[Schooling]])</f>
        <v>#NAME?</v>
      </c>
    </row>
    <row r="2867" spans="1:23" x14ac:dyDescent="0.25">
      <c r="A2867" t="s">
        <v>832</v>
      </c>
      <c r="B2867">
        <v>2008</v>
      </c>
      <c r="C2867" t="s">
        <v>643</v>
      </c>
      <c r="D2867">
        <v>73.2</v>
      </c>
      <c r="E2867">
        <v>168</v>
      </c>
      <c r="F2867">
        <v>9</v>
      </c>
      <c r="G2867">
        <v>8.18</v>
      </c>
      <c r="H2867">
        <v>0</v>
      </c>
      <c r="I2867">
        <v>53</v>
      </c>
      <c r="J2867">
        <v>0</v>
      </c>
      <c r="K2867">
        <v>58.2</v>
      </c>
      <c r="L2867">
        <v>10</v>
      </c>
      <c r="M2867">
        <v>76</v>
      </c>
      <c r="N2867">
        <v>3.98</v>
      </c>
      <c r="O2867">
        <v>5</v>
      </c>
      <c r="P2867">
        <v>0.1</v>
      </c>
      <c r="S2867">
        <v>1.6</v>
      </c>
      <c r="T2867">
        <v>1.5</v>
      </c>
      <c r="U2867">
        <v>0.745</v>
      </c>
      <c r="V2867">
        <v>13.4</v>
      </c>
      <c r="W2867" t="e">
        <f ca="1">Data_Completeness(LifeExpectancyData[[#This Row],[Life expectancy]:[Schooling]])</f>
        <v>#NAME?</v>
      </c>
    </row>
    <row r="2868" spans="1:23" x14ac:dyDescent="0.25">
      <c r="A2868" t="s">
        <v>832</v>
      </c>
      <c r="B2868">
        <v>2007</v>
      </c>
      <c r="C2868" t="s">
        <v>643</v>
      </c>
      <c r="D2868">
        <v>73.400000000000006</v>
      </c>
      <c r="E2868">
        <v>165</v>
      </c>
      <c r="F2868">
        <v>9</v>
      </c>
      <c r="G2868">
        <v>8.6999999999999993</v>
      </c>
      <c r="H2868">
        <v>0</v>
      </c>
      <c r="I2868">
        <v>62</v>
      </c>
      <c r="J2868">
        <v>32</v>
      </c>
      <c r="K2868">
        <v>57.6</v>
      </c>
      <c r="L2868">
        <v>10</v>
      </c>
      <c r="M2868">
        <v>67</v>
      </c>
      <c r="N2868">
        <v>5.25</v>
      </c>
      <c r="O2868">
        <v>62</v>
      </c>
      <c r="P2868">
        <v>0.1</v>
      </c>
      <c r="S2868">
        <v>1.6</v>
      </c>
      <c r="T2868">
        <v>1.5</v>
      </c>
      <c r="U2868">
        <v>0.72799999999999998</v>
      </c>
      <c r="V2868">
        <v>12.9</v>
      </c>
      <c r="W2868" t="e">
        <f ca="1">Data_Completeness(LifeExpectancyData[[#This Row],[Life expectancy]:[Schooling]])</f>
        <v>#NAME?</v>
      </c>
    </row>
    <row r="2869" spans="1:23" x14ac:dyDescent="0.25">
      <c r="A2869" t="s">
        <v>832</v>
      </c>
      <c r="B2869">
        <v>2006</v>
      </c>
      <c r="C2869" t="s">
        <v>643</v>
      </c>
      <c r="D2869">
        <v>73.599999999999994</v>
      </c>
      <c r="E2869">
        <v>163</v>
      </c>
      <c r="F2869">
        <v>9</v>
      </c>
      <c r="G2869">
        <v>8.27</v>
      </c>
      <c r="H2869">
        <v>0</v>
      </c>
      <c r="I2869">
        <v>71</v>
      </c>
      <c r="J2869">
        <v>78</v>
      </c>
      <c r="K2869">
        <v>57.1</v>
      </c>
      <c r="L2869">
        <v>11</v>
      </c>
      <c r="M2869">
        <v>73</v>
      </c>
      <c r="N2869">
        <v>4.8499999999999996</v>
      </c>
      <c r="O2869">
        <v>71</v>
      </c>
      <c r="P2869">
        <v>0.1</v>
      </c>
      <c r="S2869">
        <v>1.6</v>
      </c>
      <c r="T2869">
        <v>1.6</v>
      </c>
      <c r="U2869">
        <v>0.71399999999999997</v>
      </c>
      <c r="V2869">
        <v>12.4</v>
      </c>
      <c r="W2869" t="e">
        <f ca="1">Data_Completeness(LifeExpectancyData[[#This Row],[Life expectancy]:[Schooling]])</f>
        <v>#NAME?</v>
      </c>
    </row>
    <row r="2870" spans="1:23" x14ac:dyDescent="0.25">
      <c r="A2870" t="s">
        <v>832</v>
      </c>
      <c r="B2870">
        <v>2005</v>
      </c>
      <c r="C2870" t="s">
        <v>643</v>
      </c>
      <c r="D2870">
        <v>73.599999999999994</v>
      </c>
      <c r="E2870">
        <v>158</v>
      </c>
      <c r="F2870">
        <v>9</v>
      </c>
      <c r="G2870">
        <v>7.92</v>
      </c>
      <c r="H2870">
        <v>0</v>
      </c>
      <c r="I2870">
        <v>88</v>
      </c>
      <c r="J2870">
        <v>0</v>
      </c>
      <c r="K2870">
        <v>56.5</v>
      </c>
      <c r="L2870">
        <v>11</v>
      </c>
      <c r="M2870">
        <v>8</v>
      </c>
      <c r="N2870">
        <v>4.6900000000000004</v>
      </c>
      <c r="O2870">
        <v>87</v>
      </c>
      <c r="P2870">
        <v>0.1</v>
      </c>
      <c r="S2870">
        <v>1.7</v>
      </c>
      <c r="T2870">
        <v>1.6</v>
      </c>
      <c r="U2870">
        <v>0.7</v>
      </c>
      <c r="V2870">
        <v>11.8</v>
      </c>
      <c r="W2870" t="e">
        <f ca="1">Data_Completeness(LifeExpectancyData[[#This Row],[Life expectancy]:[Schooling]])</f>
        <v>#NAME?</v>
      </c>
    </row>
    <row r="2871" spans="1:23" x14ac:dyDescent="0.25">
      <c r="A2871" t="s">
        <v>832</v>
      </c>
      <c r="B2871">
        <v>2004</v>
      </c>
      <c r="C2871" t="s">
        <v>643</v>
      </c>
      <c r="D2871">
        <v>73.3</v>
      </c>
      <c r="E2871">
        <v>161</v>
      </c>
      <c r="F2871">
        <v>10</v>
      </c>
      <c r="G2871">
        <v>7.55</v>
      </c>
      <c r="H2871">
        <v>0</v>
      </c>
      <c r="I2871">
        <v>82</v>
      </c>
      <c r="J2871">
        <v>0</v>
      </c>
      <c r="K2871">
        <v>55.9</v>
      </c>
      <c r="L2871">
        <v>11</v>
      </c>
      <c r="M2871">
        <v>83</v>
      </c>
      <c r="N2871">
        <v>4.78</v>
      </c>
      <c r="O2871">
        <v>86</v>
      </c>
      <c r="P2871">
        <v>0.1</v>
      </c>
      <c r="S2871">
        <v>1.7</v>
      </c>
      <c r="T2871">
        <v>1.6</v>
      </c>
      <c r="U2871">
        <v>0.68700000000000006</v>
      </c>
      <c r="V2871">
        <v>11.6</v>
      </c>
      <c r="W2871" t="e">
        <f ca="1">Data_Completeness(LifeExpectancyData[[#This Row],[Life expectancy]:[Schooling]])</f>
        <v>#NAME?</v>
      </c>
    </row>
    <row r="2872" spans="1:23" x14ac:dyDescent="0.25">
      <c r="A2872" t="s">
        <v>832</v>
      </c>
      <c r="B2872">
        <v>2003</v>
      </c>
      <c r="C2872" t="s">
        <v>643</v>
      </c>
      <c r="D2872">
        <v>72.400000000000006</v>
      </c>
      <c r="E2872">
        <v>172</v>
      </c>
      <c r="F2872">
        <v>10</v>
      </c>
      <c r="G2872">
        <v>6.3</v>
      </c>
      <c r="H2872">
        <v>0</v>
      </c>
      <c r="I2872">
        <v>72</v>
      </c>
      <c r="J2872">
        <v>0</v>
      </c>
      <c r="K2872">
        <v>55.3</v>
      </c>
      <c r="L2872">
        <v>12</v>
      </c>
      <c r="M2872">
        <v>86</v>
      </c>
      <c r="N2872">
        <v>4.93</v>
      </c>
      <c r="O2872">
        <v>68</v>
      </c>
      <c r="P2872">
        <v>0.1</v>
      </c>
      <c r="S2872">
        <v>1.7</v>
      </c>
      <c r="T2872">
        <v>1.6</v>
      </c>
      <c r="U2872">
        <v>0.68799999999999994</v>
      </c>
      <c r="V2872">
        <v>11.6</v>
      </c>
      <c r="W2872" t="e">
        <f ca="1">Data_Completeness(LifeExpectancyData[[#This Row],[Life expectancy]:[Schooling]])</f>
        <v>#NAME?</v>
      </c>
    </row>
    <row r="2873" spans="1:23" x14ac:dyDescent="0.25">
      <c r="A2873" t="s">
        <v>832</v>
      </c>
      <c r="B2873">
        <v>2002</v>
      </c>
      <c r="C2873" t="s">
        <v>643</v>
      </c>
      <c r="D2873">
        <v>73.099999999999994</v>
      </c>
      <c r="E2873">
        <v>167</v>
      </c>
      <c r="F2873">
        <v>10</v>
      </c>
      <c r="G2873">
        <v>6.89</v>
      </c>
      <c r="H2873">
        <v>0</v>
      </c>
      <c r="I2873">
        <v>6</v>
      </c>
      <c r="J2873">
        <v>2392</v>
      </c>
      <c r="K2873">
        <v>54.7</v>
      </c>
      <c r="L2873">
        <v>12</v>
      </c>
      <c r="M2873">
        <v>81</v>
      </c>
      <c r="N2873">
        <v>4.93</v>
      </c>
      <c r="O2873">
        <v>65</v>
      </c>
      <c r="P2873">
        <v>0.1</v>
      </c>
      <c r="S2873">
        <v>1.7</v>
      </c>
      <c r="T2873">
        <v>1.7</v>
      </c>
      <c r="U2873">
        <v>0.68400000000000005</v>
      </c>
      <c r="V2873">
        <v>11</v>
      </c>
      <c r="W2873" t="e">
        <f ca="1">Data_Completeness(LifeExpectancyData[[#This Row],[Life expectancy]:[Schooling]])</f>
        <v>#NAME?</v>
      </c>
    </row>
    <row r="2874" spans="1:23" x14ac:dyDescent="0.25">
      <c r="A2874" t="s">
        <v>832</v>
      </c>
      <c r="B2874">
        <v>2001</v>
      </c>
      <c r="C2874" t="s">
        <v>643</v>
      </c>
      <c r="D2874">
        <v>72.5</v>
      </c>
      <c r="E2874">
        <v>169</v>
      </c>
      <c r="F2874">
        <v>10</v>
      </c>
      <c r="G2874">
        <v>8.0500000000000007</v>
      </c>
      <c r="H2874">
        <v>0</v>
      </c>
      <c r="I2874">
        <v>53</v>
      </c>
      <c r="J2874">
        <v>115</v>
      </c>
      <c r="K2874">
        <v>54.1</v>
      </c>
      <c r="L2874">
        <v>12</v>
      </c>
      <c r="M2874">
        <v>87</v>
      </c>
      <c r="N2874">
        <v>5.21</v>
      </c>
      <c r="O2874">
        <v>7</v>
      </c>
      <c r="P2874">
        <v>0.1</v>
      </c>
      <c r="S2874">
        <v>1.8</v>
      </c>
      <c r="T2874">
        <v>1.7</v>
      </c>
      <c r="U2874">
        <v>0.67200000000000004</v>
      </c>
      <c r="V2874">
        <v>10.4</v>
      </c>
      <c r="W2874" t="e">
        <f ca="1">Data_Completeness(LifeExpectancyData[[#This Row],[Life expectancy]:[Schooling]])</f>
        <v>#NAME?</v>
      </c>
    </row>
    <row r="2875" spans="1:23" x14ac:dyDescent="0.25">
      <c r="A2875" t="s">
        <v>832</v>
      </c>
      <c r="B2875">
        <v>2000</v>
      </c>
      <c r="C2875" t="s">
        <v>643</v>
      </c>
      <c r="D2875">
        <v>72.5</v>
      </c>
      <c r="E2875">
        <v>168</v>
      </c>
      <c r="F2875">
        <v>11</v>
      </c>
      <c r="G2875">
        <v>8.01</v>
      </c>
      <c r="H2875">
        <v>0</v>
      </c>
      <c r="I2875">
        <v>5</v>
      </c>
      <c r="J2875">
        <v>22</v>
      </c>
      <c r="K2875">
        <v>53.4</v>
      </c>
      <c r="L2875">
        <v>13</v>
      </c>
      <c r="M2875">
        <v>86</v>
      </c>
      <c r="N2875">
        <v>4.91</v>
      </c>
      <c r="O2875">
        <v>77</v>
      </c>
      <c r="P2875">
        <v>0.1</v>
      </c>
      <c r="S2875">
        <v>1.8</v>
      </c>
      <c r="T2875">
        <v>1.7</v>
      </c>
      <c r="U2875">
        <v>0.67</v>
      </c>
      <c r="V2875">
        <v>10.6</v>
      </c>
      <c r="W2875" t="e">
        <f ca="1">Data_Completeness(LifeExpectancyData[[#This Row],[Life expectancy]:[Schooling]])</f>
        <v>#NAME?</v>
      </c>
    </row>
    <row r="2876" spans="1:23" x14ac:dyDescent="0.25">
      <c r="A2876" t="s">
        <v>833</v>
      </c>
      <c r="B2876">
        <v>2015</v>
      </c>
      <c r="C2876" t="s">
        <v>643</v>
      </c>
      <c r="D2876">
        <v>76</v>
      </c>
      <c r="E2876">
        <v>127</v>
      </c>
      <c r="F2876">
        <v>28</v>
      </c>
      <c r="H2876">
        <v>0</v>
      </c>
      <c r="I2876">
        <v>97</v>
      </c>
      <c r="J2876">
        <v>256</v>
      </c>
      <c r="K2876">
        <v>17.5</v>
      </c>
      <c r="L2876">
        <v>35</v>
      </c>
      <c r="M2876">
        <v>97</v>
      </c>
      <c r="O2876">
        <v>97</v>
      </c>
      <c r="P2876">
        <v>0.1</v>
      </c>
      <c r="S2876">
        <v>14.2</v>
      </c>
      <c r="T2876">
        <v>14.5</v>
      </c>
      <c r="U2876">
        <v>0.67800000000000005</v>
      </c>
      <c r="V2876">
        <v>12.6</v>
      </c>
      <c r="W2876" t="e">
        <f ca="1">Data_Completeness(LifeExpectancyData[[#This Row],[Life expectancy]:[Schooling]])</f>
        <v>#NAME?</v>
      </c>
    </row>
    <row r="2877" spans="1:23" x14ac:dyDescent="0.25">
      <c r="A2877" t="s">
        <v>833</v>
      </c>
      <c r="B2877">
        <v>2014</v>
      </c>
      <c r="C2877" t="s">
        <v>643</v>
      </c>
      <c r="D2877">
        <v>75.900000000000006</v>
      </c>
      <c r="E2877">
        <v>128</v>
      </c>
      <c r="F2877">
        <v>28</v>
      </c>
      <c r="G2877">
        <v>4.09</v>
      </c>
      <c r="H2877">
        <v>0</v>
      </c>
      <c r="I2877">
        <v>95</v>
      </c>
      <c r="J2877">
        <v>15033</v>
      </c>
      <c r="K2877">
        <v>16.7</v>
      </c>
      <c r="L2877">
        <v>35</v>
      </c>
      <c r="M2877">
        <v>96</v>
      </c>
      <c r="N2877">
        <v>7.7</v>
      </c>
      <c r="O2877">
        <v>95</v>
      </c>
      <c r="P2877">
        <v>0.1</v>
      </c>
      <c r="S2877">
        <v>14.3</v>
      </c>
      <c r="T2877">
        <v>14.7</v>
      </c>
      <c r="U2877">
        <v>0.67500000000000004</v>
      </c>
      <c r="V2877">
        <v>12.5</v>
      </c>
      <c r="W2877" t="e">
        <f ca="1">Data_Completeness(LifeExpectancyData[[#This Row],[Life expectancy]:[Schooling]])</f>
        <v>#NAME?</v>
      </c>
    </row>
    <row r="2878" spans="1:23" x14ac:dyDescent="0.25">
      <c r="A2878" t="s">
        <v>833</v>
      </c>
      <c r="B2878">
        <v>2013</v>
      </c>
      <c r="C2878" t="s">
        <v>643</v>
      </c>
      <c r="D2878">
        <v>75.7</v>
      </c>
      <c r="E2878">
        <v>129</v>
      </c>
      <c r="F2878">
        <v>28</v>
      </c>
      <c r="G2878">
        <v>4</v>
      </c>
      <c r="H2878">
        <v>0</v>
      </c>
      <c r="I2878">
        <v>59</v>
      </c>
      <c r="J2878">
        <v>1123</v>
      </c>
      <c r="K2878">
        <v>16</v>
      </c>
      <c r="L2878">
        <v>35</v>
      </c>
      <c r="M2878">
        <v>93</v>
      </c>
      <c r="N2878">
        <v>7.17</v>
      </c>
      <c r="O2878">
        <v>59</v>
      </c>
      <c r="P2878">
        <v>0.1</v>
      </c>
      <c r="S2878">
        <v>14.3</v>
      </c>
      <c r="T2878">
        <v>14.9</v>
      </c>
      <c r="U2878">
        <v>0.66800000000000004</v>
      </c>
      <c r="V2878">
        <v>12.3</v>
      </c>
      <c r="W2878" t="e">
        <f ca="1">Data_Completeness(LifeExpectancyData[[#This Row],[Life expectancy]:[Schooling]])</f>
        <v>#NAME?</v>
      </c>
    </row>
    <row r="2879" spans="1:23" x14ac:dyDescent="0.25">
      <c r="A2879" t="s">
        <v>833</v>
      </c>
      <c r="B2879">
        <v>2012</v>
      </c>
      <c r="C2879" t="s">
        <v>643</v>
      </c>
      <c r="D2879">
        <v>75.599999999999994</v>
      </c>
      <c r="E2879">
        <v>13</v>
      </c>
      <c r="F2879">
        <v>29</v>
      </c>
      <c r="G2879">
        <v>4.12</v>
      </c>
      <c r="H2879">
        <v>0</v>
      </c>
      <c r="I2879">
        <v>97</v>
      </c>
      <c r="J2879">
        <v>578</v>
      </c>
      <c r="K2879">
        <v>15.3</v>
      </c>
      <c r="L2879">
        <v>36</v>
      </c>
      <c r="M2879">
        <v>97</v>
      </c>
      <c r="N2879">
        <v>6.96</v>
      </c>
      <c r="O2879">
        <v>97</v>
      </c>
      <c r="P2879">
        <v>0.1</v>
      </c>
      <c r="S2879">
        <v>14.4</v>
      </c>
      <c r="T2879">
        <v>15</v>
      </c>
      <c r="U2879">
        <v>0.66200000000000003</v>
      </c>
      <c r="V2879">
        <v>12.2</v>
      </c>
      <c r="W2879" t="e">
        <f ca="1">Data_Completeness(LifeExpectancyData[[#This Row],[Life expectancy]:[Schooling]])</f>
        <v>#NAME?</v>
      </c>
    </row>
    <row r="2880" spans="1:23" x14ac:dyDescent="0.25">
      <c r="A2880" t="s">
        <v>833</v>
      </c>
      <c r="B2880">
        <v>2011</v>
      </c>
      <c r="C2880" t="s">
        <v>643</v>
      </c>
      <c r="D2880">
        <v>75.400000000000006</v>
      </c>
      <c r="E2880">
        <v>131</v>
      </c>
      <c r="F2880">
        <v>29</v>
      </c>
      <c r="G2880">
        <v>3.94</v>
      </c>
      <c r="H2880">
        <v>0</v>
      </c>
      <c r="I2880">
        <v>95</v>
      </c>
      <c r="J2880">
        <v>750</v>
      </c>
      <c r="K2880">
        <v>14.7</v>
      </c>
      <c r="L2880">
        <v>36</v>
      </c>
      <c r="M2880">
        <v>96</v>
      </c>
      <c r="N2880">
        <v>6.2</v>
      </c>
      <c r="O2880">
        <v>95</v>
      </c>
      <c r="P2880">
        <v>0.1</v>
      </c>
      <c r="S2880">
        <v>14.4</v>
      </c>
      <c r="T2880">
        <v>15.2</v>
      </c>
      <c r="U2880">
        <v>0.65500000000000003</v>
      </c>
      <c r="V2880">
        <v>12</v>
      </c>
      <c r="W2880" t="e">
        <f ca="1">Data_Completeness(LifeExpectancyData[[#This Row],[Life expectancy]:[Schooling]])</f>
        <v>#NAME?</v>
      </c>
    </row>
    <row r="2881" spans="1:23" x14ac:dyDescent="0.25">
      <c r="A2881" t="s">
        <v>833</v>
      </c>
      <c r="B2881">
        <v>2010</v>
      </c>
      <c r="C2881" t="s">
        <v>643</v>
      </c>
      <c r="D2881">
        <v>75.2</v>
      </c>
      <c r="E2881">
        <v>133</v>
      </c>
      <c r="F2881">
        <v>29</v>
      </c>
      <c r="G2881">
        <v>3.93</v>
      </c>
      <c r="H2881">
        <v>0</v>
      </c>
      <c r="I2881">
        <v>88</v>
      </c>
      <c r="J2881">
        <v>2809</v>
      </c>
      <c r="K2881">
        <v>14</v>
      </c>
      <c r="L2881">
        <v>35</v>
      </c>
      <c r="M2881">
        <v>94</v>
      </c>
      <c r="N2881">
        <v>6.36</v>
      </c>
      <c r="O2881">
        <v>93</v>
      </c>
      <c r="P2881">
        <v>0.1</v>
      </c>
      <c r="S2881">
        <v>14.5</v>
      </c>
      <c r="T2881">
        <v>15.4</v>
      </c>
      <c r="U2881">
        <v>0.64700000000000002</v>
      </c>
      <c r="V2881">
        <v>11.9</v>
      </c>
      <c r="W2881" t="e">
        <f ca="1">Data_Completeness(LifeExpectancyData[[#This Row],[Life expectancy]:[Schooling]])</f>
        <v>#NAME?</v>
      </c>
    </row>
    <row r="2882" spans="1:23" x14ac:dyDescent="0.25">
      <c r="A2882" t="s">
        <v>833</v>
      </c>
      <c r="B2882">
        <v>2009</v>
      </c>
      <c r="C2882" t="s">
        <v>643</v>
      </c>
      <c r="D2882">
        <v>75</v>
      </c>
      <c r="E2882">
        <v>134</v>
      </c>
      <c r="F2882">
        <v>29</v>
      </c>
      <c r="G2882">
        <v>3.86</v>
      </c>
      <c r="H2882">
        <v>0</v>
      </c>
      <c r="I2882">
        <v>94</v>
      </c>
      <c r="J2882">
        <v>6582</v>
      </c>
      <c r="K2882">
        <v>13.4</v>
      </c>
      <c r="L2882">
        <v>35</v>
      </c>
      <c r="M2882">
        <v>97</v>
      </c>
      <c r="N2882">
        <v>6.4</v>
      </c>
      <c r="O2882">
        <v>96</v>
      </c>
      <c r="P2882">
        <v>0.1</v>
      </c>
      <c r="S2882">
        <v>14.6</v>
      </c>
      <c r="T2882">
        <v>15.5</v>
      </c>
      <c r="U2882">
        <v>0.64100000000000001</v>
      </c>
      <c r="V2882">
        <v>11.7</v>
      </c>
      <c r="W2882" t="e">
        <f ca="1">Data_Completeness(LifeExpectancyData[[#This Row],[Life expectancy]:[Schooling]])</f>
        <v>#NAME?</v>
      </c>
    </row>
    <row r="2883" spans="1:23" x14ac:dyDescent="0.25">
      <c r="A2883" t="s">
        <v>833</v>
      </c>
      <c r="B2883">
        <v>2008</v>
      </c>
      <c r="C2883" t="s">
        <v>643</v>
      </c>
      <c r="D2883">
        <v>74.900000000000006</v>
      </c>
      <c r="E2883">
        <v>135</v>
      </c>
      <c r="F2883">
        <v>28</v>
      </c>
      <c r="G2883">
        <v>3.58</v>
      </c>
      <c r="H2883">
        <v>0</v>
      </c>
      <c r="I2883">
        <v>87</v>
      </c>
      <c r="J2883">
        <v>352</v>
      </c>
      <c r="K2883">
        <v>12.9</v>
      </c>
      <c r="L2883">
        <v>35</v>
      </c>
      <c r="M2883">
        <v>93</v>
      </c>
      <c r="N2883">
        <v>5.53</v>
      </c>
      <c r="O2883">
        <v>93</v>
      </c>
      <c r="P2883">
        <v>0.2</v>
      </c>
      <c r="S2883">
        <v>14.7</v>
      </c>
      <c r="T2883">
        <v>15.7</v>
      </c>
      <c r="U2883">
        <v>0.63300000000000001</v>
      </c>
      <c r="V2883">
        <v>11.6</v>
      </c>
      <c r="W2883" t="e">
        <f ca="1">Data_Completeness(LifeExpectancyData[[#This Row],[Life expectancy]:[Schooling]])</f>
        <v>#NAME?</v>
      </c>
    </row>
    <row r="2884" spans="1:23" x14ac:dyDescent="0.25">
      <c r="A2884" t="s">
        <v>833</v>
      </c>
      <c r="B2884">
        <v>2007</v>
      </c>
      <c r="C2884" t="s">
        <v>643</v>
      </c>
      <c r="D2884">
        <v>74.7</v>
      </c>
      <c r="E2884">
        <v>136</v>
      </c>
      <c r="F2884">
        <v>28</v>
      </c>
      <c r="G2884">
        <v>3.01</v>
      </c>
      <c r="H2884">
        <v>0</v>
      </c>
      <c r="I2884">
        <v>67</v>
      </c>
      <c r="J2884">
        <v>17</v>
      </c>
      <c r="K2884">
        <v>12.3</v>
      </c>
      <c r="L2884">
        <v>35</v>
      </c>
      <c r="M2884">
        <v>92</v>
      </c>
      <c r="N2884">
        <v>6.9</v>
      </c>
      <c r="O2884">
        <v>92</v>
      </c>
      <c r="P2884">
        <v>0.2</v>
      </c>
      <c r="S2884">
        <v>14.9</v>
      </c>
      <c r="T2884">
        <v>15.8</v>
      </c>
      <c r="U2884">
        <v>0.625</v>
      </c>
      <c r="V2884">
        <v>11.4</v>
      </c>
      <c r="W2884" t="e">
        <f ca="1">Data_Completeness(LifeExpectancyData[[#This Row],[Life expectancy]:[Schooling]])</f>
        <v>#NAME?</v>
      </c>
    </row>
    <row r="2885" spans="1:23" x14ac:dyDescent="0.25">
      <c r="A2885" t="s">
        <v>833</v>
      </c>
      <c r="B2885">
        <v>2006</v>
      </c>
      <c r="C2885" t="s">
        <v>643</v>
      </c>
      <c r="D2885">
        <v>74.599999999999994</v>
      </c>
      <c r="E2885">
        <v>136</v>
      </c>
      <c r="F2885">
        <v>28</v>
      </c>
      <c r="G2885">
        <v>2.56</v>
      </c>
      <c r="H2885">
        <v>0</v>
      </c>
      <c r="I2885">
        <v>93</v>
      </c>
      <c r="J2885">
        <v>1978</v>
      </c>
      <c r="K2885">
        <v>11.8</v>
      </c>
      <c r="L2885">
        <v>35</v>
      </c>
      <c r="M2885">
        <v>94</v>
      </c>
      <c r="N2885">
        <v>5.56</v>
      </c>
      <c r="O2885">
        <v>94</v>
      </c>
      <c r="P2885">
        <v>0.2</v>
      </c>
      <c r="S2885">
        <v>15.1</v>
      </c>
      <c r="T2885">
        <v>15.9</v>
      </c>
      <c r="U2885">
        <v>0.61799999999999999</v>
      </c>
      <c r="V2885">
        <v>11.3</v>
      </c>
      <c r="W2885" t="e">
        <f ca="1">Data_Completeness(LifeExpectancyData[[#This Row],[Life expectancy]:[Schooling]])</f>
        <v>#NAME?</v>
      </c>
    </row>
    <row r="2886" spans="1:23" x14ac:dyDescent="0.25">
      <c r="A2886" t="s">
        <v>833</v>
      </c>
      <c r="B2886">
        <v>2005</v>
      </c>
      <c r="C2886" t="s">
        <v>643</v>
      </c>
      <c r="D2886">
        <v>74.400000000000006</v>
      </c>
      <c r="E2886">
        <v>136</v>
      </c>
      <c r="F2886">
        <v>29</v>
      </c>
      <c r="G2886">
        <v>2.7</v>
      </c>
      <c r="H2886">
        <v>0</v>
      </c>
      <c r="I2886">
        <v>94</v>
      </c>
      <c r="J2886">
        <v>410</v>
      </c>
      <c r="K2886">
        <v>11.3</v>
      </c>
      <c r="L2886">
        <v>36</v>
      </c>
      <c r="M2886">
        <v>94</v>
      </c>
      <c r="N2886">
        <v>5.38</v>
      </c>
      <c r="O2886">
        <v>95</v>
      </c>
      <c r="P2886">
        <v>0.2</v>
      </c>
      <c r="S2886">
        <v>15.3</v>
      </c>
      <c r="T2886">
        <v>16</v>
      </c>
      <c r="U2886">
        <v>0.60899999999999999</v>
      </c>
      <c r="V2886">
        <v>11.1</v>
      </c>
      <c r="W2886" t="e">
        <f ca="1">Data_Completeness(LifeExpectancyData[[#This Row],[Life expectancy]:[Schooling]])</f>
        <v>#NAME?</v>
      </c>
    </row>
    <row r="2887" spans="1:23" x14ac:dyDescent="0.25">
      <c r="A2887" t="s">
        <v>833</v>
      </c>
      <c r="B2887">
        <v>2004</v>
      </c>
      <c r="C2887" t="s">
        <v>643</v>
      </c>
      <c r="D2887">
        <v>74.2</v>
      </c>
      <c r="E2887">
        <v>136</v>
      </c>
      <c r="F2887">
        <v>29</v>
      </c>
      <c r="G2887">
        <v>2.86</v>
      </c>
      <c r="H2887">
        <v>0</v>
      </c>
      <c r="I2887">
        <v>94</v>
      </c>
      <c r="J2887">
        <v>217</v>
      </c>
      <c r="K2887">
        <v>1.9</v>
      </c>
      <c r="L2887">
        <v>36</v>
      </c>
      <c r="M2887">
        <v>96</v>
      </c>
      <c r="N2887">
        <v>5.9</v>
      </c>
      <c r="O2887">
        <v>96</v>
      </c>
      <c r="P2887">
        <v>0.2</v>
      </c>
      <c r="S2887">
        <v>15.4</v>
      </c>
      <c r="T2887">
        <v>16.100000000000001</v>
      </c>
      <c r="U2887">
        <v>0.60099999999999998</v>
      </c>
      <c r="V2887">
        <v>11</v>
      </c>
      <c r="W2887" t="e">
        <f ca="1">Data_Completeness(LifeExpectancyData[[#This Row],[Life expectancy]:[Schooling]])</f>
        <v>#NAME?</v>
      </c>
    </row>
    <row r="2888" spans="1:23" x14ac:dyDescent="0.25">
      <c r="A2888" t="s">
        <v>833</v>
      </c>
      <c r="B2888">
        <v>2003</v>
      </c>
      <c r="C2888" t="s">
        <v>643</v>
      </c>
      <c r="D2888">
        <v>74</v>
      </c>
      <c r="E2888">
        <v>137</v>
      </c>
      <c r="F2888">
        <v>30</v>
      </c>
      <c r="G2888">
        <v>2.19</v>
      </c>
      <c r="H2888">
        <v>0</v>
      </c>
      <c r="I2888">
        <v>78</v>
      </c>
      <c r="J2888">
        <v>2297</v>
      </c>
      <c r="K2888">
        <v>1.4</v>
      </c>
      <c r="L2888">
        <v>37</v>
      </c>
      <c r="M2888">
        <v>96</v>
      </c>
      <c r="N2888">
        <v>4.84</v>
      </c>
      <c r="O2888">
        <v>99</v>
      </c>
      <c r="P2888">
        <v>0.2</v>
      </c>
      <c r="S2888">
        <v>15.6</v>
      </c>
      <c r="T2888">
        <v>16.2</v>
      </c>
      <c r="U2888">
        <v>0.59199999999999997</v>
      </c>
      <c r="V2888">
        <v>10.9</v>
      </c>
      <c r="W2888" t="e">
        <f ca="1">Data_Completeness(LifeExpectancyData[[#This Row],[Life expectancy]:[Schooling]])</f>
        <v>#NAME?</v>
      </c>
    </row>
    <row r="2889" spans="1:23" x14ac:dyDescent="0.25">
      <c r="A2889" t="s">
        <v>833</v>
      </c>
      <c r="B2889">
        <v>2002</v>
      </c>
      <c r="C2889" t="s">
        <v>643</v>
      </c>
      <c r="D2889">
        <v>73.8</v>
      </c>
      <c r="E2889">
        <v>137</v>
      </c>
      <c r="F2889">
        <v>30</v>
      </c>
      <c r="G2889">
        <v>2.0299999999999998</v>
      </c>
      <c r="H2889">
        <v>0</v>
      </c>
      <c r="J2889">
        <v>6755</v>
      </c>
      <c r="K2889">
        <v>1</v>
      </c>
      <c r="L2889">
        <v>39</v>
      </c>
      <c r="M2889">
        <v>92</v>
      </c>
      <c r="N2889">
        <v>4.7</v>
      </c>
      <c r="O2889">
        <v>75</v>
      </c>
      <c r="P2889">
        <v>0.2</v>
      </c>
      <c r="S2889">
        <v>15.6</v>
      </c>
      <c r="T2889">
        <v>16.3</v>
      </c>
      <c r="U2889">
        <v>0.58399999999999996</v>
      </c>
      <c r="V2889">
        <v>10.7</v>
      </c>
      <c r="W2889" t="e">
        <f ca="1">Data_Completeness(LifeExpectancyData[[#This Row],[Life expectancy]:[Schooling]])</f>
        <v>#NAME?</v>
      </c>
    </row>
    <row r="2890" spans="1:23" x14ac:dyDescent="0.25">
      <c r="A2890" t="s">
        <v>833</v>
      </c>
      <c r="B2890">
        <v>2001</v>
      </c>
      <c r="C2890" t="s">
        <v>643</v>
      </c>
      <c r="D2890">
        <v>73.599999999999994</v>
      </c>
      <c r="E2890">
        <v>138</v>
      </c>
      <c r="F2890">
        <v>32</v>
      </c>
      <c r="G2890">
        <v>1.84</v>
      </c>
      <c r="H2890">
        <v>0</v>
      </c>
      <c r="J2890">
        <v>12058</v>
      </c>
      <c r="K2890">
        <v>9.6</v>
      </c>
      <c r="L2890">
        <v>41</v>
      </c>
      <c r="M2890">
        <v>96</v>
      </c>
      <c r="N2890">
        <v>5.17</v>
      </c>
      <c r="O2890">
        <v>96</v>
      </c>
      <c r="P2890">
        <v>0.1</v>
      </c>
      <c r="S2890">
        <v>15.7</v>
      </c>
      <c r="T2890">
        <v>16.399999999999999</v>
      </c>
      <c r="U2890">
        <v>0.57599999999999996</v>
      </c>
      <c r="V2890">
        <v>10.6</v>
      </c>
      <c r="W2890" t="e">
        <f ca="1">Data_Completeness(LifeExpectancyData[[#This Row],[Life expectancy]:[Schooling]])</f>
        <v>#NAME?</v>
      </c>
    </row>
    <row r="2891" spans="1:23" x14ac:dyDescent="0.25">
      <c r="A2891" t="s">
        <v>833</v>
      </c>
      <c r="B2891">
        <v>2000</v>
      </c>
      <c r="C2891" t="s">
        <v>643</v>
      </c>
      <c r="D2891">
        <v>73.400000000000006</v>
      </c>
      <c r="E2891">
        <v>139</v>
      </c>
      <c r="F2891">
        <v>33</v>
      </c>
      <c r="G2891">
        <v>1.6</v>
      </c>
      <c r="H2891">
        <v>0</v>
      </c>
      <c r="J2891">
        <v>16512</v>
      </c>
      <c r="K2891">
        <v>9.1999999999999993</v>
      </c>
      <c r="L2891">
        <v>43</v>
      </c>
      <c r="M2891">
        <v>96</v>
      </c>
      <c r="N2891">
        <v>4.8899999999999997</v>
      </c>
      <c r="O2891">
        <v>96</v>
      </c>
      <c r="P2891">
        <v>0.1</v>
      </c>
      <c r="S2891">
        <v>15.8</v>
      </c>
      <c r="T2891">
        <v>16.399999999999999</v>
      </c>
      <c r="U2891">
        <v>0.56899999999999995</v>
      </c>
      <c r="V2891">
        <v>10.4</v>
      </c>
      <c r="W2891" t="e">
        <f ca="1">Data_Completeness(LifeExpectancyData[[#This Row],[Life expectancy]:[Schooling]])</f>
        <v>#NAME?</v>
      </c>
    </row>
    <row r="2892" spans="1:23" x14ac:dyDescent="0.25">
      <c r="A2892" t="s">
        <v>834</v>
      </c>
      <c r="B2892">
        <v>2015</v>
      </c>
      <c r="C2892" t="s">
        <v>643</v>
      </c>
      <c r="D2892">
        <v>65.7</v>
      </c>
      <c r="E2892">
        <v>224</v>
      </c>
      <c r="F2892">
        <v>37</v>
      </c>
      <c r="H2892">
        <v>0</v>
      </c>
      <c r="I2892">
        <v>69</v>
      </c>
      <c r="J2892">
        <v>468</v>
      </c>
      <c r="K2892">
        <v>41.3</v>
      </c>
      <c r="L2892">
        <v>47</v>
      </c>
      <c r="M2892">
        <v>63</v>
      </c>
      <c r="O2892">
        <v>69</v>
      </c>
      <c r="P2892">
        <v>0.1</v>
      </c>
      <c r="S2892">
        <v>13.6</v>
      </c>
      <c r="T2892">
        <v>13.4</v>
      </c>
      <c r="U2892">
        <v>0.499</v>
      </c>
      <c r="V2892">
        <v>9</v>
      </c>
      <c r="W2892" t="e">
        <f ca="1">Data_Completeness(LifeExpectancyData[[#This Row],[Life expectancy]:[Schooling]])</f>
        <v>#NAME?</v>
      </c>
    </row>
    <row r="2893" spans="1:23" x14ac:dyDescent="0.25">
      <c r="A2893" t="s">
        <v>834</v>
      </c>
      <c r="B2893">
        <v>2014</v>
      </c>
      <c r="C2893" t="s">
        <v>643</v>
      </c>
      <c r="D2893">
        <v>65.400000000000006</v>
      </c>
      <c r="E2893">
        <v>228</v>
      </c>
      <c r="F2893">
        <v>37</v>
      </c>
      <c r="G2893">
        <v>0.01</v>
      </c>
      <c r="H2893">
        <v>0</v>
      </c>
      <c r="I2893">
        <v>73</v>
      </c>
      <c r="J2893">
        <v>815</v>
      </c>
      <c r="K2893">
        <v>4.4000000000000004</v>
      </c>
      <c r="L2893">
        <v>47</v>
      </c>
      <c r="M2893">
        <v>67</v>
      </c>
      <c r="N2893">
        <v>5.64</v>
      </c>
      <c r="O2893">
        <v>73</v>
      </c>
      <c r="P2893">
        <v>0.1</v>
      </c>
      <c r="S2893">
        <v>13.7</v>
      </c>
      <c r="T2893">
        <v>13.5</v>
      </c>
      <c r="U2893">
        <v>0.5</v>
      </c>
      <c r="V2893">
        <v>9</v>
      </c>
      <c r="W2893" t="e">
        <f ca="1">Data_Completeness(LifeExpectancyData[[#This Row],[Life expectancy]:[Schooling]])</f>
        <v>#NAME?</v>
      </c>
    </row>
    <row r="2894" spans="1:23" x14ac:dyDescent="0.25">
      <c r="A2894" t="s">
        <v>834</v>
      </c>
      <c r="B2894">
        <v>2013</v>
      </c>
      <c r="C2894" t="s">
        <v>643</v>
      </c>
      <c r="D2894">
        <v>65.400000000000006</v>
      </c>
      <c r="E2894">
        <v>226</v>
      </c>
      <c r="F2894">
        <v>36</v>
      </c>
      <c r="G2894">
        <v>0.04</v>
      </c>
      <c r="H2894">
        <v>0</v>
      </c>
      <c r="I2894">
        <v>73</v>
      </c>
      <c r="J2894">
        <v>400</v>
      </c>
      <c r="K2894">
        <v>39.6</v>
      </c>
      <c r="L2894">
        <v>46</v>
      </c>
      <c r="M2894">
        <v>67</v>
      </c>
      <c r="N2894">
        <v>5.78</v>
      </c>
      <c r="O2894">
        <v>73</v>
      </c>
      <c r="P2894">
        <v>0.1</v>
      </c>
      <c r="S2894">
        <v>13.7</v>
      </c>
      <c r="T2894">
        <v>13.5</v>
      </c>
      <c r="U2894">
        <v>0.498</v>
      </c>
      <c r="V2894">
        <v>9</v>
      </c>
      <c r="W2894" t="e">
        <f ca="1">Data_Completeness(LifeExpectancyData[[#This Row],[Life expectancy]:[Schooling]])</f>
        <v>#NAME?</v>
      </c>
    </row>
    <row r="2895" spans="1:23" x14ac:dyDescent="0.25">
      <c r="A2895" t="s">
        <v>834</v>
      </c>
      <c r="B2895">
        <v>2012</v>
      </c>
      <c r="C2895" t="s">
        <v>643</v>
      </c>
      <c r="D2895">
        <v>64.7</v>
      </c>
      <c r="E2895">
        <v>236</v>
      </c>
      <c r="F2895">
        <v>36</v>
      </c>
      <c r="G2895">
        <v>0.04</v>
      </c>
      <c r="H2895">
        <v>0</v>
      </c>
      <c r="I2895">
        <v>67</v>
      </c>
      <c r="J2895">
        <v>2177</v>
      </c>
      <c r="K2895">
        <v>38.700000000000003</v>
      </c>
      <c r="L2895">
        <v>46</v>
      </c>
      <c r="M2895">
        <v>68</v>
      </c>
      <c r="N2895">
        <v>5.73</v>
      </c>
      <c r="O2895">
        <v>67</v>
      </c>
      <c r="P2895">
        <v>0.1</v>
      </c>
      <c r="S2895">
        <v>13.7</v>
      </c>
      <c r="T2895">
        <v>13.6</v>
      </c>
      <c r="U2895">
        <v>0.49399999999999999</v>
      </c>
      <c r="V2895">
        <v>9</v>
      </c>
      <c r="W2895" t="e">
        <f ca="1">Data_Completeness(LifeExpectancyData[[#This Row],[Life expectancy]:[Schooling]])</f>
        <v>#NAME?</v>
      </c>
    </row>
    <row r="2896" spans="1:23" x14ac:dyDescent="0.25">
      <c r="A2896" t="s">
        <v>834</v>
      </c>
      <c r="B2896">
        <v>2011</v>
      </c>
      <c r="C2896" t="s">
        <v>643</v>
      </c>
      <c r="D2896">
        <v>64.599999999999994</v>
      </c>
      <c r="E2896">
        <v>234</v>
      </c>
      <c r="F2896">
        <v>35</v>
      </c>
      <c r="G2896">
        <v>0.04</v>
      </c>
      <c r="H2896">
        <v>0</v>
      </c>
      <c r="I2896">
        <v>69</v>
      </c>
      <c r="J2896">
        <v>2676</v>
      </c>
      <c r="K2896">
        <v>37.9</v>
      </c>
      <c r="L2896">
        <v>45</v>
      </c>
      <c r="M2896">
        <v>69</v>
      </c>
      <c r="N2896">
        <v>5.4</v>
      </c>
      <c r="O2896">
        <v>69</v>
      </c>
      <c r="P2896">
        <v>0.1</v>
      </c>
      <c r="S2896">
        <v>13.7</v>
      </c>
      <c r="T2896">
        <v>13.6</v>
      </c>
      <c r="U2896">
        <v>0.49299999999999999</v>
      </c>
      <c r="V2896">
        <v>8.6</v>
      </c>
      <c r="W2896" t="e">
        <f ca="1">Data_Completeness(LifeExpectancyData[[#This Row],[Life expectancy]:[Schooling]])</f>
        <v>#NAME?</v>
      </c>
    </row>
    <row r="2897" spans="1:23" x14ac:dyDescent="0.25">
      <c r="A2897" t="s">
        <v>834</v>
      </c>
      <c r="B2897">
        <v>2010</v>
      </c>
      <c r="C2897" t="s">
        <v>643</v>
      </c>
      <c r="D2897">
        <v>64.400000000000006</v>
      </c>
      <c r="E2897">
        <v>233</v>
      </c>
      <c r="F2897">
        <v>35</v>
      </c>
      <c r="G2897">
        <v>0.06</v>
      </c>
      <c r="H2897">
        <v>0</v>
      </c>
      <c r="I2897">
        <v>76</v>
      </c>
      <c r="J2897">
        <v>510</v>
      </c>
      <c r="K2897">
        <v>37.200000000000003</v>
      </c>
      <c r="L2897">
        <v>45</v>
      </c>
      <c r="M2897">
        <v>77</v>
      </c>
      <c r="N2897">
        <v>5.17</v>
      </c>
      <c r="O2897">
        <v>76</v>
      </c>
      <c r="P2897">
        <v>0.1</v>
      </c>
      <c r="S2897">
        <v>13.7</v>
      </c>
      <c r="T2897">
        <v>13.7</v>
      </c>
      <c r="U2897">
        <v>0.48799999999999999</v>
      </c>
      <c r="V2897">
        <v>8.5</v>
      </c>
      <c r="W2897" t="e">
        <f ca="1">Data_Completeness(LifeExpectancyData[[#This Row],[Life expectancy]:[Schooling]])</f>
        <v>#NAME?</v>
      </c>
    </row>
    <row r="2898" spans="1:23" x14ac:dyDescent="0.25">
      <c r="A2898" t="s">
        <v>834</v>
      </c>
      <c r="B2898">
        <v>2009</v>
      </c>
      <c r="C2898" t="s">
        <v>643</v>
      </c>
      <c r="D2898">
        <v>64.099999999999994</v>
      </c>
      <c r="E2898">
        <v>235</v>
      </c>
      <c r="F2898">
        <v>36</v>
      </c>
      <c r="G2898">
        <v>0.03</v>
      </c>
      <c r="H2898">
        <v>0</v>
      </c>
      <c r="I2898">
        <v>76</v>
      </c>
      <c r="J2898">
        <v>130</v>
      </c>
      <c r="K2898">
        <v>36.4</v>
      </c>
      <c r="L2898">
        <v>46</v>
      </c>
      <c r="M2898">
        <v>76</v>
      </c>
      <c r="N2898">
        <v>5.32</v>
      </c>
      <c r="O2898">
        <v>76</v>
      </c>
      <c r="P2898">
        <v>0.1</v>
      </c>
      <c r="S2898">
        <v>13.8</v>
      </c>
      <c r="T2898">
        <v>13.7</v>
      </c>
      <c r="U2898">
        <v>0.48299999999999998</v>
      </c>
      <c r="V2898">
        <v>8.4</v>
      </c>
      <c r="W2898" t="e">
        <f ca="1">Data_Completeness(LifeExpectancyData[[#This Row],[Life expectancy]:[Schooling]])</f>
        <v>#NAME?</v>
      </c>
    </row>
    <row r="2899" spans="1:23" x14ac:dyDescent="0.25">
      <c r="A2899" t="s">
        <v>834</v>
      </c>
      <c r="B2899">
        <v>2008</v>
      </c>
      <c r="C2899" t="s">
        <v>643</v>
      </c>
      <c r="D2899">
        <v>63.8</v>
      </c>
      <c r="E2899">
        <v>238</v>
      </c>
      <c r="F2899">
        <v>37</v>
      </c>
      <c r="G2899">
        <v>0.04</v>
      </c>
      <c r="H2899">
        <v>0</v>
      </c>
      <c r="I2899">
        <v>78</v>
      </c>
      <c r="J2899">
        <v>7</v>
      </c>
      <c r="K2899">
        <v>35.700000000000003</v>
      </c>
      <c r="L2899">
        <v>47</v>
      </c>
      <c r="M2899">
        <v>78</v>
      </c>
      <c r="N2899">
        <v>5.12</v>
      </c>
      <c r="O2899">
        <v>78</v>
      </c>
      <c r="P2899">
        <v>0.1</v>
      </c>
      <c r="S2899">
        <v>13.8</v>
      </c>
      <c r="T2899">
        <v>13.7</v>
      </c>
      <c r="U2899">
        <v>0.48</v>
      </c>
      <c r="V2899">
        <v>8.5</v>
      </c>
      <c r="W2899" t="e">
        <f ca="1">Data_Completeness(LifeExpectancyData[[#This Row],[Life expectancy]:[Schooling]])</f>
        <v>#NAME?</v>
      </c>
    </row>
    <row r="2900" spans="1:23" x14ac:dyDescent="0.25">
      <c r="A2900" t="s">
        <v>834</v>
      </c>
      <c r="B2900">
        <v>2007</v>
      </c>
      <c r="C2900" t="s">
        <v>643</v>
      </c>
      <c r="D2900">
        <v>63.4</v>
      </c>
      <c r="E2900">
        <v>24</v>
      </c>
      <c r="F2900">
        <v>38</v>
      </c>
      <c r="G2900">
        <v>0.05</v>
      </c>
      <c r="H2900">
        <v>0</v>
      </c>
      <c r="I2900">
        <v>79</v>
      </c>
      <c r="J2900">
        <v>13</v>
      </c>
      <c r="K2900">
        <v>35.1</v>
      </c>
      <c r="L2900">
        <v>49</v>
      </c>
      <c r="M2900">
        <v>79</v>
      </c>
      <c r="N2900">
        <v>4.92</v>
      </c>
      <c r="O2900">
        <v>79</v>
      </c>
      <c r="P2900">
        <v>0.1</v>
      </c>
      <c r="S2900">
        <v>13.8</v>
      </c>
      <c r="T2900">
        <v>13.8</v>
      </c>
      <c r="U2900">
        <v>0.47699999999999998</v>
      </c>
      <c r="V2900">
        <v>8.6</v>
      </c>
      <c r="W2900" t="e">
        <f ca="1">Data_Completeness(LifeExpectancyData[[#This Row],[Life expectancy]:[Schooling]])</f>
        <v>#NAME?</v>
      </c>
    </row>
    <row r="2901" spans="1:23" x14ac:dyDescent="0.25">
      <c r="A2901" t="s">
        <v>834</v>
      </c>
      <c r="B2901">
        <v>2006</v>
      </c>
      <c r="C2901" t="s">
        <v>643</v>
      </c>
      <c r="D2901">
        <v>63</v>
      </c>
      <c r="E2901">
        <v>242</v>
      </c>
      <c r="F2901">
        <v>39</v>
      </c>
      <c r="G2901">
        <v>0.04</v>
      </c>
      <c r="H2901">
        <v>0</v>
      </c>
      <c r="I2901">
        <v>78</v>
      </c>
      <c r="J2901">
        <v>8079</v>
      </c>
      <c r="K2901">
        <v>34.5</v>
      </c>
      <c r="L2901">
        <v>51</v>
      </c>
      <c r="M2901">
        <v>78</v>
      </c>
      <c r="N2901">
        <v>4.82</v>
      </c>
      <c r="O2901">
        <v>78</v>
      </c>
      <c r="P2901">
        <v>0.1</v>
      </c>
      <c r="S2901">
        <v>13.9</v>
      </c>
      <c r="T2901">
        <v>13.8</v>
      </c>
      <c r="U2901">
        <v>0.47499999999999998</v>
      </c>
      <c r="V2901">
        <v>8.6999999999999993</v>
      </c>
      <c r="W2901" t="e">
        <f ca="1">Data_Completeness(LifeExpectancyData[[#This Row],[Life expectancy]:[Schooling]])</f>
        <v>#NAME?</v>
      </c>
    </row>
    <row r="2902" spans="1:23" x14ac:dyDescent="0.25">
      <c r="A2902" t="s">
        <v>834</v>
      </c>
      <c r="B2902">
        <v>2005</v>
      </c>
      <c r="C2902" t="s">
        <v>643</v>
      </c>
      <c r="D2902">
        <v>62.6</v>
      </c>
      <c r="E2902">
        <v>245</v>
      </c>
      <c r="F2902">
        <v>40</v>
      </c>
      <c r="G2902">
        <v>0.04</v>
      </c>
      <c r="H2902">
        <v>0</v>
      </c>
      <c r="I2902">
        <v>8</v>
      </c>
      <c r="J2902">
        <v>6285</v>
      </c>
      <c r="K2902">
        <v>33.9</v>
      </c>
      <c r="L2902">
        <v>53</v>
      </c>
      <c r="M2902">
        <v>8</v>
      </c>
      <c r="N2902">
        <v>4.58</v>
      </c>
      <c r="O2902">
        <v>79</v>
      </c>
      <c r="P2902">
        <v>0.1</v>
      </c>
      <c r="S2902">
        <v>13.9</v>
      </c>
      <c r="T2902">
        <v>13.8</v>
      </c>
      <c r="U2902">
        <v>0.47</v>
      </c>
      <c r="V2902">
        <v>8.6</v>
      </c>
      <c r="W2902" t="e">
        <f ca="1">Data_Completeness(LifeExpectancyData[[#This Row],[Life expectancy]:[Schooling]])</f>
        <v>#NAME?</v>
      </c>
    </row>
    <row r="2903" spans="1:23" x14ac:dyDescent="0.25">
      <c r="A2903" t="s">
        <v>834</v>
      </c>
      <c r="B2903">
        <v>2004</v>
      </c>
      <c r="C2903" t="s">
        <v>643</v>
      </c>
      <c r="D2903">
        <v>62.2</v>
      </c>
      <c r="E2903">
        <v>247</v>
      </c>
      <c r="F2903">
        <v>42</v>
      </c>
      <c r="G2903">
        <v>0.06</v>
      </c>
      <c r="H2903">
        <v>0</v>
      </c>
      <c r="I2903">
        <v>43</v>
      </c>
      <c r="J2903">
        <v>12708</v>
      </c>
      <c r="K2903">
        <v>33.299999999999997</v>
      </c>
      <c r="L2903">
        <v>56</v>
      </c>
      <c r="M2903">
        <v>72</v>
      </c>
      <c r="N2903">
        <v>4.9000000000000004</v>
      </c>
      <c r="O2903">
        <v>72</v>
      </c>
      <c r="P2903">
        <v>0.1</v>
      </c>
      <c r="S2903">
        <v>13.9</v>
      </c>
      <c r="T2903">
        <v>13.9</v>
      </c>
      <c r="U2903">
        <v>0.46400000000000002</v>
      </c>
      <c r="V2903">
        <v>8.4</v>
      </c>
      <c r="W2903" t="e">
        <f ca="1">Data_Completeness(LifeExpectancyData[[#This Row],[Life expectancy]:[Schooling]])</f>
        <v>#NAME?</v>
      </c>
    </row>
    <row r="2904" spans="1:23" x14ac:dyDescent="0.25">
      <c r="A2904" t="s">
        <v>834</v>
      </c>
      <c r="B2904">
        <v>2003</v>
      </c>
      <c r="C2904" t="s">
        <v>643</v>
      </c>
      <c r="D2904">
        <v>61.9</v>
      </c>
      <c r="E2904">
        <v>249</v>
      </c>
      <c r="F2904">
        <v>43</v>
      </c>
      <c r="G2904">
        <v>0.04</v>
      </c>
      <c r="H2904">
        <v>0</v>
      </c>
      <c r="I2904">
        <v>38</v>
      </c>
      <c r="J2904">
        <v>8536</v>
      </c>
      <c r="K2904">
        <v>32.700000000000003</v>
      </c>
      <c r="L2904">
        <v>58</v>
      </c>
      <c r="M2904">
        <v>61</v>
      </c>
      <c r="N2904">
        <v>5</v>
      </c>
      <c r="O2904">
        <v>61</v>
      </c>
      <c r="P2904">
        <v>0.1</v>
      </c>
      <c r="S2904">
        <v>14</v>
      </c>
      <c r="T2904">
        <v>13.9</v>
      </c>
      <c r="U2904">
        <v>0.45700000000000002</v>
      </c>
      <c r="V2904">
        <v>8.1999999999999993</v>
      </c>
      <c r="W2904" t="e">
        <f ca="1">Data_Completeness(LifeExpectancyData[[#This Row],[Life expectancy]:[Schooling]])</f>
        <v>#NAME?</v>
      </c>
    </row>
    <row r="2905" spans="1:23" x14ac:dyDescent="0.25">
      <c r="A2905" t="s">
        <v>834</v>
      </c>
      <c r="B2905">
        <v>2002</v>
      </c>
      <c r="C2905" t="s">
        <v>643</v>
      </c>
      <c r="D2905">
        <v>61.5</v>
      </c>
      <c r="E2905">
        <v>25</v>
      </c>
      <c r="F2905">
        <v>45</v>
      </c>
      <c r="G2905">
        <v>7.0000000000000007E-2</v>
      </c>
      <c r="H2905">
        <v>0</v>
      </c>
      <c r="I2905">
        <v>31</v>
      </c>
      <c r="J2905">
        <v>890</v>
      </c>
      <c r="K2905">
        <v>32.200000000000003</v>
      </c>
      <c r="L2905">
        <v>61</v>
      </c>
      <c r="M2905">
        <v>64</v>
      </c>
      <c r="N2905">
        <v>4.22</v>
      </c>
      <c r="O2905">
        <v>65</v>
      </c>
      <c r="P2905">
        <v>0.1</v>
      </c>
      <c r="S2905">
        <v>14</v>
      </c>
      <c r="T2905">
        <v>14</v>
      </c>
      <c r="U2905">
        <v>0.45</v>
      </c>
      <c r="V2905">
        <v>8</v>
      </c>
      <c r="W2905" t="e">
        <f ca="1">Data_Completeness(LifeExpectancyData[[#This Row],[Life expectancy]:[Schooling]])</f>
        <v>#NAME?</v>
      </c>
    </row>
    <row r="2906" spans="1:23" x14ac:dyDescent="0.25">
      <c r="A2906" t="s">
        <v>834</v>
      </c>
      <c r="B2906">
        <v>2001</v>
      </c>
      <c r="C2906" t="s">
        <v>643</v>
      </c>
      <c r="D2906">
        <v>61.1</v>
      </c>
      <c r="E2906">
        <v>251</v>
      </c>
      <c r="F2906">
        <v>46</v>
      </c>
      <c r="G2906">
        <v>0.08</v>
      </c>
      <c r="H2906">
        <v>0</v>
      </c>
      <c r="I2906">
        <v>19</v>
      </c>
      <c r="J2906">
        <v>485</v>
      </c>
      <c r="K2906">
        <v>31.7</v>
      </c>
      <c r="L2906">
        <v>63</v>
      </c>
      <c r="M2906">
        <v>73</v>
      </c>
      <c r="N2906">
        <v>4.34</v>
      </c>
      <c r="O2906">
        <v>73</v>
      </c>
      <c r="P2906">
        <v>0.1</v>
      </c>
      <c r="S2906">
        <v>14</v>
      </c>
      <c r="T2906">
        <v>14</v>
      </c>
      <c r="U2906">
        <v>0.44400000000000001</v>
      </c>
      <c r="V2906">
        <v>7.9</v>
      </c>
      <c r="W2906" t="e">
        <f ca="1">Data_Completeness(LifeExpectancyData[[#This Row],[Life expectancy]:[Schooling]])</f>
        <v>#NAME?</v>
      </c>
    </row>
    <row r="2907" spans="1:23" x14ac:dyDescent="0.25">
      <c r="A2907" t="s">
        <v>834</v>
      </c>
      <c r="B2907">
        <v>2000</v>
      </c>
      <c r="C2907" t="s">
        <v>643</v>
      </c>
      <c r="D2907">
        <v>68</v>
      </c>
      <c r="E2907">
        <v>252</v>
      </c>
      <c r="F2907">
        <v>48</v>
      </c>
      <c r="G2907">
        <v>7.0000000000000007E-2</v>
      </c>
      <c r="H2907">
        <v>0</v>
      </c>
      <c r="I2907">
        <v>14</v>
      </c>
      <c r="J2907">
        <v>0</v>
      </c>
      <c r="K2907">
        <v>31.2</v>
      </c>
      <c r="L2907">
        <v>66</v>
      </c>
      <c r="M2907">
        <v>74</v>
      </c>
      <c r="N2907">
        <v>4.1399999999999997</v>
      </c>
      <c r="O2907">
        <v>74</v>
      </c>
      <c r="P2907">
        <v>0.1</v>
      </c>
      <c r="S2907">
        <v>14.1</v>
      </c>
      <c r="T2907">
        <v>14.1</v>
      </c>
      <c r="U2907">
        <v>0.436</v>
      </c>
      <c r="V2907">
        <v>7.7</v>
      </c>
      <c r="W2907" t="e">
        <f ca="1">Data_Completeness(LifeExpectancyData[[#This Row],[Life expectancy]:[Schooling]])</f>
        <v>#NAME?</v>
      </c>
    </row>
    <row r="2908" spans="1:23" x14ac:dyDescent="0.25">
      <c r="A2908" t="s">
        <v>835</v>
      </c>
      <c r="B2908">
        <v>2015</v>
      </c>
      <c r="C2908" t="s">
        <v>643</v>
      </c>
      <c r="D2908">
        <v>61.8</v>
      </c>
      <c r="E2908">
        <v>33</v>
      </c>
      <c r="F2908">
        <v>27</v>
      </c>
      <c r="H2908">
        <v>0</v>
      </c>
      <c r="I2908">
        <v>9</v>
      </c>
      <c r="J2908">
        <v>9</v>
      </c>
      <c r="K2908">
        <v>23.4</v>
      </c>
      <c r="L2908">
        <v>40</v>
      </c>
      <c r="M2908">
        <v>9</v>
      </c>
      <c r="O2908">
        <v>9</v>
      </c>
      <c r="P2908">
        <v>4.0999999999999996</v>
      </c>
      <c r="Q2908">
        <v>1313.8896460000001</v>
      </c>
      <c r="R2908">
        <v>161587</v>
      </c>
      <c r="S2908">
        <v>6.3</v>
      </c>
      <c r="T2908">
        <v>6.1</v>
      </c>
      <c r="U2908">
        <v>0.57599999999999996</v>
      </c>
      <c r="V2908">
        <v>12.5</v>
      </c>
      <c r="W2908" t="e">
        <f ca="1">Data_Completeness(LifeExpectancyData[[#This Row],[Life expectancy]:[Schooling]])</f>
        <v>#NAME?</v>
      </c>
    </row>
    <row r="2909" spans="1:23" x14ac:dyDescent="0.25">
      <c r="A2909" t="s">
        <v>835</v>
      </c>
      <c r="B2909">
        <v>2014</v>
      </c>
      <c r="C2909" t="s">
        <v>643</v>
      </c>
      <c r="D2909">
        <v>61.1</v>
      </c>
      <c r="E2909">
        <v>314</v>
      </c>
      <c r="F2909">
        <v>28</v>
      </c>
      <c r="G2909">
        <v>0.01</v>
      </c>
      <c r="H2909">
        <v>196.66757680000001</v>
      </c>
      <c r="I2909">
        <v>86</v>
      </c>
      <c r="J2909">
        <v>9</v>
      </c>
      <c r="K2909">
        <v>22.8</v>
      </c>
      <c r="L2909">
        <v>41</v>
      </c>
      <c r="M2909">
        <v>78</v>
      </c>
      <c r="N2909">
        <v>4.99</v>
      </c>
      <c r="O2909">
        <v>86</v>
      </c>
      <c r="P2909">
        <v>4.3</v>
      </c>
      <c r="Q2909">
        <v>1738.8822</v>
      </c>
      <c r="R2909">
        <v>1562974</v>
      </c>
      <c r="S2909">
        <v>6.3</v>
      </c>
      <c r="T2909">
        <v>6.2</v>
      </c>
      <c r="U2909">
        <v>0.56999999999999995</v>
      </c>
      <c r="V2909">
        <v>12.5</v>
      </c>
      <c r="W2909" t="e">
        <f ca="1">Data_Completeness(LifeExpectancyData[[#This Row],[Life expectancy]:[Schooling]])</f>
        <v>#NAME?</v>
      </c>
    </row>
    <row r="2910" spans="1:23" x14ac:dyDescent="0.25">
      <c r="A2910" t="s">
        <v>835</v>
      </c>
      <c r="B2910">
        <v>2013</v>
      </c>
      <c r="C2910" t="s">
        <v>643</v>
      </c>
      <c r="D2910">
        <v>63</v>
      </c>
      <c r="E2910">
        <v>328</v>
      </c>
      <c r="F2910">
        <v>29</v>
      </c>
      <c r="G2910">
        <v>2.41</v>
      </c>
      <c r="H2910">
        <v>20.62306285</v>
      </c>
      <c r="I2910">
        <v>79</v>
      </c>
      <c r="J2910">
        <v>35</v>
      </c>
      <c r="K2910">
        <v>22.3</v>
      </c>
      <c r="L2910">
        <v>42</v>
      </c>
      <c r="M2910">
        <v>74</v>
      </c>
      <c r="N2910">
        <v>4.99</v>
      </c>
      <c r="O2910">
        <v>79</v>
      </c>
      <c r="P2910">
        <v>4.8</v>
      </c>
      <c r="Q2910">
        <v>185.79335900000001</v>
      </c>
      <c r="R2910">
        <v>1515321</v>
      </c>
      <c r="S2910">
        <v>6.4</v>
      </c>
      <c r="T2910">
        <v>6.2</v>
      </c>
      <c r="U2910">
        <v>0.56499999999999995</v>
      </c>
      <c r="V2910">
        <v>12.5</v>
      </c>
      <c r="W2910" t="e">
        <f ca="1">Data_Completeness(LifeExpectancyData[[#This Row],[Life expectancy]:[Schooling]])</f>
        <v>#NAME?</v>
      </c>
    </row>
    <row r="2911" spans="1:23" x14ac:dyDescent="0.25">
      <c r="A2911" t="s">
        <v>835</v>
      </c>
      <c r="B2911">
        <v>2012</v>
      </c>
      <c r="C2911" t="s">
        <v>643</v>
      </c>
      <c r="D2911">
        <v>59.2</v>
      </c>
      <c r="E2911">
        <v>349</v>
      </c>
      <c r="F2911">
        <v>29</v>
      </c>
      <c r="G2911">
        <v>2.59</v>
      </c>
      <c r="H2911">
        <v>196.91524960000001</v>
      </c>
      <c r="I2911">
        <v>78</v>
      </c>
      <c r="J2911">
        <v>896</v>
      </c>
      <c r="K2911">
        <v>21.7</v>
      </c>
      <c r="L2911">
        <v>43</v>
      </c>
      <c r="M2911">
        <v>7</v>
      </c>
      <c r="N2911">
        <v>4.91</v>
      </c>
      <c r="O2911">
        <v>78</v>
      </c>
      <c r="P2911">
        <v>5.6</v>
      </c>
      <c r="Q2911">
        <v>1734.9361200000001</v>
      </c>
      <c r="R2911">
        <v>14699937</v>
      </c>
      <c r="S2911">
        <v>6.5</v>
      </c>
      <c r="T2911">
        <v>6.3</v>
      </c>
      <c r="U2911">
        <v>0.55400000000000005</v>
      </c>
      <c r="V2911">
        <v>12.3</v>
      </c>
      <c r="W2911" t="e">
        <f ca="1">Data_Completeness(LifeExpectancyData[[#This Row],[Life expectancy]:[Schooling]])</f>
        <v>#NAME?</v>
      </c>
    </row>
    <row r="2912" spans="1:23" x14ac:dyDescent="0.25">
      <c r="A2912" t="s">
        <v>835</v>
      </c>
      <c r="B2912">
        <v>2011</v>
      </c>
      <c r="C2912" t="s">
        <v>643</v>
      </c>
      <c r="D2912">
        <v>58.2</v>
      </c>
      <c r="E2912">
        <v>366</v>
      </c>
      <c r="F2912">
        <v>29</v>
      </c>
      <c r="G2912">
        <v>2.57</v>
      </c>
      <c r="H2912">
        <v>183.04616949999999</v>
      </c>
      <c r="I2912">
        <v>81</v>
      </c>
      <c r="J2912">
        <v>13234</v>
      </c>
      <c r="K2912">
        <v>21.2</v>
      </c>
      <c r="L2912">
        <v>44</v>
      </c>
      <c r="M2912">
        <v>83</v>
      </c>
      <c r="N2912">
        <v>4.26</v>
      </c>
      <c r="O2912">
        <v>81</v>
      </c>
      <c r="P2912">
        <v>6.3</v>
      </c>
      <c r="Q2912">
        <v>1644.619672</v>
      </c>
      <c r="R2912">
        <v>14264756</v>
      </c>
      <c r="S2912">
        <v>6.6</v>
      </c>
      <c r="T2912">
        <v>6.4</v>
      </c>
      <c r="U2912">
        <v>0.54300000000000004</v>
      </c>
      <c r="V2912">
        <v>12</v>
      </c>
      <c r="W2912" t="e">
        <f ca="1">Data_Completeness(LifeExpectancyData[[#This Row],[Life expectancy]:[Schooling]])</f>
        <v>#NAME?</v>
      </c>
    </row>
    <row r="2913" spans="1:23" x14ac:dyDescent="0.25">
      <c r="A2913" t="s">
        <v>835</v>
      </c>
      <c r="B2913">
        <v>2010</v>
      </c>
      <c r="C2913" t="s">
        <v>643</v>
      </c>
      <c r="D2913">
        <v>58</v>
      </c>
      <c r="E2913">
        <v>363</v>
      </c>
      <c r="F2913">
        <v>30</v>
      </c>
      <c r="G2913">
        <v>2.4700000000000002</v>
      </c>
      <c r="H2913">
        <v>184.3649102</v>
      </c>
      <c r="I2913">
        <v>83</v>
      </c>
      <c r="J2913">
        <v>15754</v>
      </c>
      <c r="K2913">
        <v>2.7</v>
      </c>
      <c r="L2913">
        <v>45</v>
      </c>
      <c r="M2913">
        <v>8</v>
      </c>
      <c r="N2913">
        <v>4.41</v>
      </c>
      <c r="O2913">
        <v>83</v>
      </c>
      <c r="P2913">
        <v>6.8</v>
      </c>
      <c r="Q2913">
        <v>1463.213573</v>
      </c>
      <c r="R2913">
        <v>138533</v>
      </c>
      <c r="S2913">
        <v>6.7</v>
      </c>
      <c r="T2913">
        <v>6.5</v>
      </c>
      <c r="U2913">
        <v>0.53300000000000003</v>
      </c>
      <c r="V2913">
        <v>11.8</v>
      </c>
      <c r="W2913" t="e">
        <f ca="1">Data_Completeness(LifeExpectancyData[[#This Row],[Life expectancy]:[Schooling]])</f>
        <v>#NAME?</v>
      </c>
    </row>
    <row r="2914" spans="1:23" x14ac:dyDescent="0.25">
      <c r="A2914" t="s">
        <v>835</v>
      </c>
      <c r="B2914">
        <v>2009</v>
      </c>
      <c r="C2914" t="s">
        <v>643</v>
      </c>
      <c r="D2914">
        <v>57.4</v>
      </c>
      <c r="E2914">
        <v>368</v>
      </c>
      <c r="F2914">
        <v>30</v>
      </c>
      <c r="G2914">
        <v>2.2999999999999998</v>
      </c>
      <c r="H2914">
        <v>143.86988729999999</v>
      </c>
      <c r="I2914">
        <v>94</v>
      </c>
      <c r="J2914">
        <v>26</v>
      </c>
      <c r="K2914">
        <v>2.2000000000000002</v>
      </c>
      <c r="L2914">
        <v>47</v>
      </c>
      <c r="M2914">
        <v>93</v>
      </c>
      <c r="N2914">
        <v>4.7300000000000004</v>
      </c>
      <c r="O2914">
        <v>94</v>
      </c>
      <c r="P2914">
        <v>9.1</v>
      </c>
      <c r="Q2914">
        <v>1139.1123299999999</v>
      </c>
      <c r="R2914">
        <v>13456417</v>
      </c>
      <c r="S2914">
        <v>6.7</v>
      </c>
      <c r="T2914">
        <v>6.6</v>
      </c>
      <c r="U2914">
        <v>0.51800000000000002</v>
      </c>
      <c r="V2914">
        <v>11.6</v>
      </c>
      <c r="W2914" t="e">
        <f ca="1">Data_Completeness(LifeExpectancyData[[#This Row],[Life expectancy]:[Schooling]])</f>
        <v>#NAME?</v>
      </c>
    </row>
    <row r="2915" spans="1:23" x14ac:dyDescent="0.25">
      <c r="A2915" t="s">
        <v>835</v>
      </c>
      <c r="B2915">
        <v>2008</v>
      </c>
      <c r="C2915" t="s">
        <v>643</v>
      </c>
      <c r="D2915">
        <v>55.7</v>
      </c>
      <c r="E2915">
        <v>45</v>
      </c>
      <c r="F2915">
        <v>31</v>
      </c>
      <c r="G2915">
        <v>2.12</v>
      </c>
      <c r="H2915">
        <v>153.67837539999999</v>
      </c>
      <c r="I2915">
        <v>87</v>
      </c>
      <c r="J2915">
        <v>140</v>
      </c>
      <c r="K2915">
        <v>19.7</v>
      </c>
      <c r="L2915">
        <v>49</v>
      </c>
      <c r="M2915">
        <v>9</v>
      </c>
      <c r="N2915">
        <v>4.87</v>
      </c>
      <c r="O2915">
        <v>87</v>
      </c>
      <c r="P2915">
        <v>11.9</v>
      </c>
      <c r="Q2915">
        <v>1369.6824899999999</v>
      </c>
      <c r="R2915">
        <v>1382517</v>
      </c>
      <c r="S2915">
        <v>6.8</v>
      </c>
      <c r="T2915">
        <v>6.7</v>
      </c>
      <c r="U2915">
        <v>0.504</v>
      </c>
      <c r="V2915">
        <v>11.4</v>
      </c>
      <c r="W2915" t="e">
        <f ca="1">Data_Completeness(LifeExpectancyData[[#This Row],[Life expectancy]:[Schooling]])</f>
        <v>#NAME?</v>
      </c>
    </row>
    <row r="2916" spans="1:23" x14ac:dyDescent="0.25">
      <c r="A2916" t="s">
        <v>835</v>
      </c>
      <c r="B2916">
        <v>2007</v>
      </c>
      <c r="C2916" t="s">
        <v>643</v>
      </c>
      <c r="D2916">
        <v>52.6</v>
      </c>
      <c r="E2916">
        <v>487</v>
      </c>
      <c r="F2916">
        <v>32</v>
      </c>
      <c r="G2916">
        <v>2.08</v>
      </c>
      <c r="H2916">
        <v>10.85148218</v>
      </c>
      <c r="I2916">
        <v>8</v>
      </c>
      <c r="J2916">
        <v>535</v>
      </c>
      <c r="K2916">
        <v>19.2</v>
      </c>
      <c r="L2916">
        <v>51</v>
      </c>
      <c r="M2916">
        <v>77</v>
      </c>
      <c r="N2916">
        <v>4.37</v>
      </c>
      <c r="O2916">
        <v>8</v>
      </c>
      <c r="P2916">
        <v>13.6</v>
      </c>
      <c r="Q2916">
        <v>114.587985</v>
      </c>
      <c r="R2916">
        <v>12725974</v>
      </c>
      <c r="S2916">
        <v>6.9</v>
      </c>
      <c r="T2916">
        <v>6.8</v>
      </c>
      <c r="U2916">
        <v>0.49199999999999999</v>
      </c>
      <c r="V2916">
        <v>11.1</v>
      </c>
      <c r="W2916" t="e">
        <f ca="1">Data_Completeness(LifeExpectancyData[[#This Row],[Life expectancy]:[Schooling]])</f>
        <v>#NAME?</v>
      </c>
    </row>
    <row r="2917" spans="1:23" x14ac:dyDescent="0.25">
      <c r="A2917" t="s">
        <v>835</v>
      </c>
      <c r="B2917">
        <v>2006</v>
      </c>
      <c r="C2917" t="s">
        <v>643</v>
      </c>
      <c r="D2917">
        <v>58</v>
      </c>
      <c r="E2917">
        <v>526</v>
      </c>
      <c r="F2917">
        <v>33</v>
      </c>
      <c r="G2917">
        <v>2.25</v>
      </c>
      <c r="H2917">
        <v>1.8600037389999999</v>
      </c>
      <c r="I2917">
        <v>81</v>
      </c>
      <c r="J2917">
        <v>459</v>
      </c>
      <c r="K2917">
        <v>18.8</v>
      </c>
      <c r="L2917">
        <v>52</v>
      </c>
      <c r="M2917">
        <v>83</v>
      </c>
      <c r="N2917">
        <v>6.11</v>
      </c>
      <c r="O2917">
        <v>81</v>
      </c>
      <c r="P2917">
        <v>15.9</v>
      </c>
      <c r="Q2917">
        <v>13.154199</v>
      </c>
      <c r="R2917">
        <v>12383446</v>
      </c>
      <c r="S2917">
        <v>7</v>
      </c>
      <c r="T2917">
        <v>6.9</v>
      </c>
      <c r="U2917">
        <v>0.47899999999999998</v>
      </c>
      <c r="V2917">
        <v>10.9</v>
      </c>
      <c r="W2917" t="e">
        <f ca="1">Data_Completeness(LifeExpectancyData[[#This Row],[Life expectancy]:[Schooling]])</f>
        <v>#NAME?</v>
      </c>
    </row>
    <row r="2918" spans="1:23" x14ac:dyDescent="0.25">
      <c r="A2918" t="s">
        <v>835</v>
      </c>
      <c r="B2918">
        <v>2005</v>
      </c>
      <c r="C2918" t="s">
        <v>643</v>
      </c>
      <c r="D2918">
        <v>49.3</v>
      </c>
      <c r="E2918">
        <v>554</v>
      </c>
      <c r="F2918">
        <v>34</v>
      </c>
      <c r="G2918">
        <v>2.33</v>
      </c>
      <c r="H2918">
        <v>121.87933099999999</v>
      </c>
      <c r="I2918">
        <v>82</v>
      </c>
      <c r="J2918">
        <v>45</v>
      </c>
      <c r="K2918">
        <v>18.399999999999999</v>
      </c>
      <c r="L2918">
        <v>55</v>
      </c>
      <c r="M2918">
        <v>84</v>
      </c>
      <c r="N2918">
        <v>7.56</v>
      </c>
      <c r="O2918">
        <v>82</v>
      </c>
      <c r="P2918">
        <v>17</v>
      </c>
      <c r="Q2918">
        <v>691.31781639999997</v>
      </c>
      <c r="R2918">
        <v>1252156</v>
      </c>
      <c r="S2918">
        <v>7.1</v>
      </c>
      <c r="T2918">
        <v>7</v>
      </c>
      <c r="U2918">
        <v>0.46700000000000003</v>
      </c>
      <c r="V2918">
        <v>10.7</v>
      </c>
      <c r="W2918" t="e">
        <f ca="1">Data_Completeness(LifeExpectancyData[[#This Row],[Life expectancy]:[Schooling]])</f>
        <v>#NAME?</v>
      </c>
    </row>
    <row r="2919" spans="1:23" x14ac:dyDescent="0.25">
      <c r="A2919" t="s">
        <v>835</v>
      </c>
      <c r="B2919">
        <v>2004</v>
      </c>
      <c r="C2919" t="s">
        <v>643</v>
      </c>
      <c r="D2919">
        <v>47.9</v>
      </c>
      <c r="E2919">
        <v>578</v>
      </c>
      <c r="F2919">
        <v>36</v>
      </c>
      <c r="G2919">
        <v>2.46</v>
      </c>
      <c r="H2919">
        <v>8.369851529</v>
      </c>
      <c r="J2919">
        <v>35</v>
      </c>
      <c r="K2919">
        <v>18</v>
      </c>
      <c r="L2919">
        <v>59</v>
      </c>
      <c r="M2919">
        <v>84</v>
      </c>
      <c r="N2919">
        <v>7.33</v>
      </c>
      <c r="O2919">
        <v>83</v>
      </c>
      <c r="P2919">
        <v>17.600000000000001</v>
      </c>
      <c r="Q2919">
        <v>53.277221699999998</v>
      </c>
      <c r="R2919">
        <v>11731746</v>
      </c>
      <c r="S2919">
        <v>7.2</v>
      </c>
      <c r="T2919">
        <v>7.1</v>
      </c>
      <c r="U2919">
        <v>0.45600000000000002</v>
      </c>
      <c r="V2919">
        <v>10.5</v>
      </c>
      <c r="W2919" t="e">
        <f ca="1">Data_Completeness(LifeExpectancyData[[#This Row],[Life expectancy]:[Schooling]])</f>
        <v>#NAME?</v>
      </c>
    </row>
    <row r="2920" spans="1:23" x14ac:dyDescent="0.25">
      <c r="A2920" t="s">
        <v>835</v>
      </c>
      <c r="B2920">
        <v>2003</v>
      </c>
      <c r="C2920" t="s">
        <v>643</v>
      </c>
      <c r="D2920">
        <v>46.4</v>
      </c>
      <c r="E2920">
        <v>64</v>
      </c>
      <c r="F2920">
        <v>39</v>
      </c>
      <c r="G2920">
        <v>2.33</v>
      </c>
      <c r="H2920">
        <v>65.789974040000004</v>
      </c>
      <c r="J2920">
        <v>881</v>
      </c>
      <c r="K2920">
        <v>17.600000000000001</v>
      </c>
      <c r="L2920">
        <v>62</v>
      </c>
      <c r="M2920">
        <v>85</v>
      </c>
      <c r="N2920">
        <v>8.18</v>
      </c>
      <c r="O2920">
        <v>83</v>
      </c>
      <c r="P2920">
        <v>18.2</v>
      </c>
      <c r="Q2920">
        <v>429.15834339999998</v>
      </c>
      <c r="R2920">
        <v>11421984</v>
      </c>
      <c r="S2920">
        <v>7.3</v>
      </c>
      <c r="T2920">
        <v>7.2</v>
      </c>
      <c r="U2920">
        <v>0.443</v>
      </c>
      <c r="V2920">
        <v>10.199999999999999</v>
      </c>
      <c r="W2920" t="e">
        <f ca="1">Data_Completeness(LifeExpectancyData[[#This Row],[Life expectancy]:[Schooling]])</f>
        <v>#NAME?</v>
      </c>
    </row>
    <row r="2921" spans="1:23" x14ac:dyDescent="0.25">
      <c r="A2921" t="s">
        <v>835</v>
      </c>
      <c r="B2921">
        <v>2002</v>
      </c>
      <c r="C2921" t="s">
        <v>643</v>
      </c>
      <c r="D2921">
        <v>45.5</v>
      </c>
      <c r="E2921">
        <v>69</v>
      </c>
      <c r="F2921">
        <v>41</v>
      </c>
      <c r="G2921">
        <v>2.44</v>
      </c>
      <c r="H2921">
        <v>54.043480469999999</v>
      </c>
      <c r="J2921">
        <v>25036</v>
      </c>
      <c r="K2921">
        <v>17.3</v>
      </c>
      <c r="L2921">
        <v>66</v>
      </c>
      <c r="M2921">
        <v>85</v>
      </c>
      <c r="N2921">
        <v>6.93</v>
      </c>
      <c r="O2921">
        <v>84</v>
      </c>
      <c r="P2921">
        <v>18.399999999999999</v>
      </c>
      <c r="Q2921">
        <v>377.135244</v>
      </c>
      <c r="R2921">
        <v>111249</v>
      </c>
      <c r="S2921">
        <v>7.4</v>
      </c>
      <c r="T2921">
        <v>7.3</v>
      </c>
      <c r="U2921">
        <v>0.433</v>
      </c>
      <c r="V2921">
        <v>10</v>
      </c>
      <c r="W2921" t="e">
        <f ca="1">Data_Completeness(LifeExpectancyData[[#This Row],[Life expectancy]:[Schooling]])</f>
        <v>#NAME?</v>
      </c>
    </row>
    <row r="2922" spans="1:23" x14ac:dyDescent="0.25">
      <c r="A2922" t="s">
        <v>835</v>
      </c>
      <c r="B2922">
        <v>2001</v>
      </c>
      <c r="C2922" t="s">
        <v>643</v>
      </c>
      <c r="D2922">
        <v>44.6</v>
      </c>
      <c r="E2922">
        <v>611</v>
      </c>
      <c r="F2922">
        <v>43</v>
      </c>
      <c r="G2922">
        <v>2.61</v>
      </c>
      <c r="H2922">
        <v>46.830274629999998</v>
      </c>
      <c r="J2922">
        <v>16997</v>
      </c>
      <c r="K2922">
        <v>17.100000000000001</v>
      </c>
      <c r="L2922">
        <v>70</v>
      </c>
      <c r="M2922">
        <v>86</v>
      </c>
      <c r="N2922">
        <v>6.56</v>
      </c>
      <c r="O2922">
        <v>85</v>
      </c>
      <c r="P2922">
        <v>18.600000000000001</v>
      </c>
      <c r="Q2922">
        <v>378.2736238</v>
      </c>
      <c r="R2922">
        <v>1824125</v>
      </c>
      <c r="S2922">
        <v>7.4</v>
      </c>
      <c r="T2922">
        <v>7.4</v>
      </c>
      <c r="U2922">
        <v>0.42399999999999999</v>
      </c>
      <c r="V2922">
        <v>9.8000000000000007</v>
      </c>
      <c r="W2922" t="e">
        <f ca="1">Data_Completeness(LifeExpectancyData[[#This Row],[Life expectancy]:[Schooling]])</f>
        <v>#NAME?</v>
      </c>
    </row>
    <row r="2923" spans="1:23" x14ac:dyDescent="0.25">
      <c r="A2923" t="s">
        <v>835</v>
      </c>
      <c r="B2923">
        <v>2000</v>
      </c>
      <c r="C2923" t="s">
        <v>643</v>
      </c>
      <c r="D2923">
        <v>43.8</v>
      </c>
      <c r="E2923">
        <v>614</v>
      </c>
      <c r="F2923">
        <v>44</v>
      </c>
      <c r="G2923">
        <v>2.62</v>
      </c>
      <c r="H2923">
        <v>45.616880379999998</v>
      </c>
      <c r="J2923">
        <v>30930</v>
      </c>
      <c r="K2923">
        <v>16.8</v>
      </c>
      <c r="L2923">
        <v>72</v>
      </c>
      <c r="M2923">
        <v>85</v>
      </c>
      <c r="N2923">
        <v>7.16</v>
      </c>
      <c r="O2923">
        <v>85</v>
      </c>
      <c r="P2923">
        <v>18.7</v>
      </c>
      <c r="Q2923">
        <v>341.955625</v>
      </c>
      <c r="R2923">
        <v>1531221</v>
      </c>
      <c r="S2923">
        <v>7.5</v>
      </c>
      <c r="T2923">
        <v>7.5</v>
      </c>
      <c r="U2923">
        <v>0.41799999999999998</v>
      </c>
      <c r="V2923">
        <v>9.6</v>
      </c>
      <c r="W2923" t="e">
        <f ca="1">Data_Completeness(LifeExpectancyData[[#This Row],[Life expectancy]:[Schooling]])</f>
        <v>#NAME?</v>
      </c>
    </row>
    <row r="2924" spans="1:23" x14ac:dyDescent="0.25">
      <c r="A2924" t="s">
        <v>836</v>
      </c>
      <c r="B2924">
        <v>2015</v>
      </c>
      <c r="C2924" t="s">
        <v>643</v>
      </c>
      <c r="D2924">
        <v>67</v>
      </c>
      <c r="E2924">
        <v>336</v>
      </c>
      <c r="F2924">
        <v>22</v>
      </c>
      <c r="H2924">
        <v>0</v>
      </c>
      <c r="I2924">
        <v>87</v>
      </c>
      <c r="J2924">
        <v>0</v>
      </c>
      <c r="K2924">
        <v>31.8</v>
      </c>
      <c r="L2924">
        <v>32</v>
      </c>
      <c r="M2924">
        <v>88</v>
      </c>
      <c r="O2924">
        <v>87</v>
      </c>
      <c r="P2924">
        <v>6.2</v>
      </c>
      <c r="Q2924">
        <v>118.69383000000001</v>
      </c>
      <c r="R2924">
        <v>15777451</v>
      </c>
      <c r="S2924">
        <v>5.6</v>
      </c>
      <c r="T2924">
        <v>5.5</v>
      </c>
      <c r="U2924">
        <v>0.50700000000000001</v>
      </c>
      <c r="V2924">
        <v>10.3</v>
      </c>
      <c r="W2924" t="e">
        <f ca="1">Data_Completeness(LifeExpectancyData[[#This Row],[Life expectancy]:[Schooling]])</f>
        <v>#NAME?</v>
      </c>
    </row>
    <row r="2925" spans="1:23" x14ac:dyDescent="0.25">
      <c r="A2925" t="s">
        <v>836</v>
      </c>
      <c r="B2925">
        <v>2014</v>
      </c>
      <c r="C2925" t="s">
        <v>643</v>
      </c>
      <c r="D2925">
        <v>59.2</v>
      </c>
      <c r="E2925">
        <v>371</v>
      </c>
      <c r="F2925">
        <v>23</v>
      </c>
      <c r="G2925">
        <v>6.5</v>
      </c>
      <c r="H2925">
        <v>10.82259524</v>
      </c>
      <c r="I2925">
        <v>91</v>
      </c>
      <c r="J2925">
        <v>0</v>
      </c>
      <c r="K2925">
        <v>31.3</v>
      </c>
      <c r="L2925">
        <v>34</v>
      </c>
      <c r="M2925">
        <v>92</v>
      </c>
      <c r="N2925">
        <v>6.44</v>
      </c>
      <c r="O2925">
        <v>91</v>
      </c>
      <c r="P2925">
        <v>6.3</v>
      </c>
      <c r="Q2925">
        <v>127.47462</v>
      </c>
      <c r="R2925">
        <v>15411675</v>
      </c>
      <c r="S2925">
        <v>5.9</v>
      </c>
      <c r="T2925">
        <v>5.7</v>
      </c>
      <c r="U2925">
        <v>0.498</v>
      </c>
      <c r="V2925">
        <v>10.3</v>
      </c>
      <c r="W2925" t="e">
        <f ca="1">Data_Completeness(LifeExpectancyData[[#This Row],[Life expectancy]:[Schooling]])</f>
        <v>#NAME?</v>
      </c>
    </row>
    <row r="2926" spans="1:23" x14ac:dyDescent="0.25">
      <c r="A2926" t="s">
        <v>836</v>
      </c>
      <c r="B2926">
        <v>2013</v>
      </c>
      <c r="C2926" t="s">
        <v>643</v>
      </c>
      <c r="D2926">
        <v>58</v>
      </c>
      <c r="E2926">
        <v>399</v>
      </c>
      <c r="F2926">
        <v>25</v>
      </c>
      <c r="G2926">
        <v>6.39</v>
      </c>
      <c r="H2926">
        <v>10.666707280000001</v>
      </c>
      <c r="I2926">
        <v>95</v>
      </c>
      <c r="J2926">
        <v>0</v>
      </c>
      <c r="K2926">
        <v>3.8</v>
      </c>
      <c r="L2926">
        <v>36</v>
      </c>
      <c r="M2926">
        <v>95</v>
      </c>
      <c r="N2926">
        <v>6.88</v>
      </c>
      <c r="O2926">
        <v>95</v>
      </c>
      <c r="P2926">
        <v>6.8</v>
      </c>
      <c r="Q2926">
        <v>111.227396</v>
      </c>
      <c r="R2926">
        <v>155456</v>
      </c>
      <c r="S2926">
        <v>6.2</v>
      </c>
      <c r="T2926">
        <v>6</v>
      </c>
      <c r="U2926">
        <v>0.48799999999999999</v>
      </c>
      <c r="V2926">
        <v>10.4</v>
      </c>
      <c r="W2926" t="e">
        <f ca="1">Data_Completeness(LifeExpectancyData[[#This Row],[Life expectancy]:[Schooling]])</f>
        <v>#NAME?</v>
      </c>
    </row>
    <row r="2927" spans="1:23" x14ac:dyDescent="0.25">
      <c r="A2927" t="s">
        <v>836</v>
      </c>
      <c r="B2927">
        <v>2012</v>
      </c>
      <c r="C2927" t="s">
        <v>643</v>
      </c>
      <c r="D2927">
        <v>56.6</v>
      </c>
      <c r="E2927">
        <v>429</v>
      </c>
      <c r="F2927">
        <v>26</v>
      </c>
      <c r="G2927">
        <v>6.09</v>
      </c>
      <c r="H2927">
        <v>92.602336359999995</v>
      </c>
      <c r="I2927">
        <v>97</v>
      </c>
      <c r="J2927">
        <v>0</v>
      </c>
      <c r="K2927">
        <v>3.3</v>
      </c>
      <c r="L2927">
        <v>39</v>
      </c>
      <c r="M2927">
        <v>95</v>
      </c>
      <c r="N2927">
        <v>6.69</v>
      </c>
      <c r="O2927">
        <v>95</v>
      </c>
      <c r="P2927">
        <v>8.8000000000000007</v>
      </c>
      <c r="Q2927">
        <v>955.64846599999998</v>
      </c>
      <c r="R2927">
        <v>1471826</v>
      </c>
      <c r="S2927">
        <v>6.5</v>
      </c>
      <c r="T2927">
        <v>6.4</v>
      </c>
      <c r="U2927">
        <v>0.46400000000000002</v>
      </c>
      <c r="V2927">
        <v>9.8000000000000007</v>
      </c>
      <c r="W2927" t="e">
        <f ca="1">Data_Completeness(LifeExpectancyData[[#This Row],[Life expectancy]:[Schooling]])</f>
        <v>#NAME?</v>
      </c>
    </row>
    <row r="2928" spans="1:23" x14ac:dyDescent="0.25">
      <c r="A2928" t="s">
        <v>836</v>
      </c>
      <c r="B2928">
        <v>2011</v>
      </c>
      <c r="C2928" t="s">
        <v>643</v>
      </c>
      <c r="D2928">
        <v>54.9</v>
      </c>
      <c r="E2928">
        <v>464</v>
      </c>
      <c r="F2928">
        <v>28</v>
      </c>
      <c r="G2928">
        <v>6</v>
      </c>
      <c r="H2928">
        <v>63.750530339999997</v>
      </c>
      <c r="I2928">
        <v>94</v>
      </c>
      <c r="J2928">
        <v>0</v>
      </c>
      <c r="K2928">
        <v>29.9</v>
      </c>
      <c r="L2928">
        <v>42</v>
      </c>
      <c r="M2928">
        <v>93</v>
      </c>
      <c r="N2928">
        <v>6.31</v>
      </c>
      <c r="O2928">
        <v>93</v>
      </c>
      <c r="P2928">
        <v>13.3</v>
      </c>
      <c r="Q2928">
        <v>839.92793600000005</v>
      </c>
      <c r="R2928">
        <v>14386649</v>
      </c>
      <c r="S2928">
        <v>6.8</v>
      </c>
      <c r="T2928">
        <v>6.7</v>
      </c>
      <c r="U2928">
        <v>0.45200000000000001</v>
      </c>
      <c r="V2928">
        <v>10.1</v>
      </c>
      <c r="W2928" t="e">
        <f ca="1">Data_Completeness(LifeExpectancyData[[#This Row],[Life expectancy]:[Schooling]])</f>
        <v>#NAME?</v>
      </c>
    </row>
    <row r="2929" spans="1:23" x14ac:dyDescent="0.25">
      <c r="A2929" t="s">
        <v>836</v>
      </c>
      <c r="B2929">
        <v>2010</v>
      </c>
      <c r="C2929" t="s">
        <v>643</v>
      </c>
      <c r="D2929">
        <v>52.4</v>
      </c>
      <c r="E2929">
        <v>527</v>
      </c>
      <c r="F2929">
        <v>29</v>
      </c>
      <c r="G2929">
        <v>5.21</v>
      </c>
      <c r="H2929">
        <v>53.308580810000002</v>
      </c>
      <c r="I2929">
        <v>9</v>
      </c>
      <c r="J2929">
        <v>9696</v>
      </c>
      <c r="K2929">
        <v>29.4</v>
      </c>
      <c r="L2929">
        <v>44</v>
      </c>
      <c r="M2929">
        <v>89</v>
      </c>
      <c r="N2929">
        <v>5.37</v>
      </c>
      <c r="O2929">
        <v>89</v>
      </c>
      <c r="P2929">
        <v>15.7</v>
      </c>
      <c r="Q2929">
        <v>713.63562000000002</v>
      </c>
      <c r="R2929">
        <v>1486317</v>
      </c>
      <c r="S2929">
        <v>7.1</v>
      </c>
      <c r="T2929">
        <v>7</v>
      </c>
      <c r="U2929">
        <v>0.436</v>
      </c>
      <c r="V2929">
        <v>10</v>
      </c>
      <c r="W2929" t="e">
        <f ca="1">Data_Completeness(LifeExpectancyData[[#This Row],[Life expectancy]:[Schooling]])</f>
        <v>#NAME?</v>
      </c>
    </row>
    <row r="2930" spans="1:23" x14ac:dyDescent="0.25">
      <c r="A2930" t="s">
        <v>836</v>
      </c>
      <c r="B2930">
        <v>2009</v>
      </c>
      <c r="C2930" t="s">
        <v>643</v>
      </c>
      <c r="D2930">
        <v>50</v>
      </c>
      <c r="E2930">
        <v>587</v>
      </c>
      <c r="F2930">
        <v>30</v>
      </c>
      <c r="G2930">
        <v>4.6399999999999997</v>
      </c>
      <c r="H2930">
        <v>1.040021112</v>
      </c>
      <c r="I2930">
        <v>73</v>
      </c>
      <c r="J2930">
        <v>853</v>
      </c>
      <c r="K2930">
        <v>29</v>
      </c>
      <c r="L2930">
        <v>45</v>
      </c>
      <c r="M2930">
        <v>69</v>
      </c>
      <c r="N2930">
        <v>6.26</v>
      </c>
      <c r="O2930">
        <v>73</v>
      </c>
      <c r="P2930">
        <v>18.100000000000001</v>
      </c>
      <c r="Q2930">
        <v>65.824121000000005</v>
      </c>
      <c r="R2930">
        <v>1381599</v>
      </c>
      <c r="S2930">
        <v>7.5</v>
      </c>
      <c r="T2930">
        <v>7.4</v>
      </c>
      <c r="U2930">
        <v>0.41899999999999998</v>
      </c>
      <c r="V2930">
        <v>9.9</v>
      </c>
      <c r="W2930" t="e">
        <f ca="1">Data_Completeness(LifeExpectancyData[[#This Row],[Life expectancy]:[Schooling]])</f>
        <v>#NAME?</v>
      </c>
    </row>
    <row r="2931" spans="1:23" x14ac:dyDescent="0.25">
      <c r="A2931" t="s">
        <v>836</v>
      </c>
      <c r="B2931">
        <v>2008</v>
      </c>
      <c r="C2931" t="s">
        <v>643</v>
      </c>
      <c r="D2931">
        <v>48.2</v>
      </c>
      <c r="E2931">
        <v>632</v>
      </c>
      <c r="F2931">
        <v>30</v>
      </c>
      <c r="G2931">
        <v>3.56</v>
      </c>
      <c r="H2931">
        <v>20.843428670000002</v>
      </c>
      <c r="I2931">
        <v>75</v>
      </c>
      <c r="J2931">
        <v>0</v>
      </c>
      <c r="K2931">
        <v>28.6</v>
      </c>
      <c r="L2931">
        <v>46</v>
      </c>
      <c r="M2931">
        <v>75</v>
      </c>
      <c r="N2931">
        <v>4.96</v>
      </c>
      <c r="O2931">
        <v>75</v>
      </c>
      <c r="P2931">
        <v>20.5</v>
      </c>
      <c r="Q2931">
        <v>325.67857299999997</v>
      </c>
      <c r="R2931">
        <v>13558469</v>
      </c>
      <c r="S2931">
        <v>7.8</v>
      </c>
      <c r="T2931">
        <v>7.8</v>
      </c>
      <c r="U2931">
        <v>0.42099999999999999</v>
      </c>
      <c r="V2931">
        <v>9.6999999999999993</v>
      </c>
      <c r="W2931" t="e">
        <f ca="1">Data_Completeness(LifeExpectancyData[[#This Row],[Life expectancy]:[Schooling]])</f>
        <v>#NAME?</v>
      </c>
    </row>
    <row r="2932" spans="1:23" x14ac:dyDescent="0.25">
      <c r="A2932" t="s">
        <v>836</v>
      </c>
      <c r="B2932">
        <v>2007</v>
      </c>
      <c r="C2932" t="s">
        <v>643</v>
      </c>
      <c r="D2932">
        <v>46.6</v>
      </c>
      <c r="E2932">
        <v>67</v>
      </c>
      <c r="F2932">
        <v>29</v>
      </c>
      <c r="G2932">
        <v>3.88</v>
      </c>
      <c r="H2932">
        <v>29.814566070000001</v>
      </c>
      <c r="I2932">
        <v>72</v>
      </c>
      <c r="J2932">
        <v>242</v>
      </c>
      <c r="K2932">
        <v>28.2</v>
      </c>
      <c r="L2932">
        <v>46</v>
      </c>
      <c r="M2932">
        <v>73</v>
      </c>
      <c r="N2932">
        <v>4.47</v>
      </c>
      <c r="O2932">
        <v>73</v>
      </c>
      <c r="P2932">
        <v>23.7</v>
      </c>
      <c r="Q2932">
        <v>396.99821659999998</v>
      </c>
      <c r="R2932">
        <v>1332999</v>
      </c>
      <c r="S2932">
        <v>8.1999999999999993</v>
      </c>
      <c r="T2932">
        <v>8.1999999999999993</v>
      </c>
      <c r="U2932">
        <v>0.41399999999999998</v>
      </c>
      <c r="V2932">
        <v>9.6</v>
      </c>
      <c r="W2932" t="e">
        <f ca="1">Data_Completeness(LifeExpectancyData[[#This Row],[Life expectancy]:[Schooling]])</f>
        <v>#NAME?</v>
      </c>
    </row>
    <row r="2933" spans="1:23" x14ac:dyDescent="0.25">
      <c r="A2933" t="s">
        <v>836</v>
      </c>
      <c r="B2933">
        <v>2006</v>
      </c>
      <c r="C2933" t="s">
        <v>643</v>
      </c>
      <c r="D2933">
        <v>45.4</v>
      </c>
      <c r="E2933">
        <v>7</v>
      </c>
      <c r="F2933">
        <v>28</v>
      </c>
      <c r="G2933">
        <v>4.57</v>
      </c>
      <c r="H2933">
        <v>34.262168760000002</v>
      </c>
      <c r="I2933">
        <v>68</v>
      </c>
      <c r="J2933">
        <v>212</v>
      </c>
      <c r="K2933">
        <v>27.9</v>
      </c>
      <c r="L2933">
        <v>45</v>
      </c>
      <c r="M2933">
        <v>71</v>
      </c>
      <c r="N2933">
        <v>5.12</v>
      </c>
      <c r="O2933">
        <v>7</v>
      </c>
      <c r="P2933">
        <v>26.8</v>
      </c>
      <c r="Q2933">
        <v>414.79623199999997</v>
      </c>
      <c r="R2933">
        <v>13124267</v>
      </c>
      <c r="S2933">
        <v>8.6</v>
      </c>
      <c r="T2933">
        <v>8.6</v>
      </c>
      <c r="U2933">
        <v>0.40799999999999997</v>
      </c>
      <c r="V2933">
        <v>9.5</v>
      </c>
      <c r="W2933" t="e">
        <f ca="1">Data_Completeness(LifeExpectancyData[[#This Row],[Life expectancy]:[Schooling]])</f>
        <v>#NAME?</v>
      </c>
    </row>
    <row r="2934" spans="1:23" x14ac:dyDescent="0.25">
      <c r="A2934" t="s">
        <v>836</v>
      </c>
      <c r="B2934">
        <v>2005</v>
      </c>
      <c r="C2934" t="s">
        <v>643</v>
      </c>
      <c r="D2934">
        <v>44.6</v>
      </c>
      <c r="E2934">
        <v>717</v>
      </c>
      <c r="F2934">
        <v>28</v>
      </c>
      <c r="G2934">
        <v>4.1399999999999997</v>
      </c>
      <c r="H2934">
        <v>8.7174087</v>
      </c>
      <c r="I2934">
        <v>65</v>
      </c>
      <c r="J2934">
        <v>420</v>
      </c>
      <c r="K2934">
        <v>27.5</v>
      </c>
      <c r="L2934">
        <v>43</v>
      </c>
      <c r="M2934">
        <v>69</v>
      </c>
      <c r="N2934">
        <v>6.44</v>
      </c>
      <c r="O2934">
        <v>68</v>
      </c>
      <c r="P2934">
        <v>30.3</v>
      </c>
      <c r="Q2934">
        <v>444.76575000000003</v>
      </c>
      <c r="R2934">
        <v>129432</v>
      </c>
      <c r="S2934">
        <v>9</v>
      </c>
      <c r="T2934">
        <v>9</v>
      </c>
      <c r="U2934">
        <v>0.40600000000000003</v>
      </c>
      <c r="V2934">
        <v>9.3000000000000007</v>
      </c>
      <c r="W2934" t="e">
        <f ca="1">Data_Completeness(LifeExpectancyData[[#This Row],[Life expectancy]:[Schooling]])</f>
        <v>#NAME?</v>
      </c>
    </row>
    <row r="2935" spans="1:23" x14ac:dyDescent="0.25">
      <c r="A2935" t="s">
        <v>836</v>
      </c>
      <c r="B2935">
        <v>2004</v>
      </c>
      <c r="C2935" t="s">
        <v>643</v>
      </c>
      <c r="D2935">
        <v>44.3</v>
      </c>
      <c r="E2935">
        <v>723</v>
      </c>
      <c r="F2935">
        <v>27</v>
      </c>
      <c r="G2935">
        <v>4.3600000000000003</v>
      </c>
      <c r="H2935">
        <v>0</v>
      </c>
      <c r="I2935">
        <v>68</v>
      </c>
      <c r="J2935">
        <v>31</v>
      </c>
      <c r="K2935">
        <v>27.1</v>
      </c>
      <c r="L2935">
        <v>42</v>
      </c>
      <c r="M2935">
        <v>67</v>
      </c>
      <c r="N2935">
        <v>7.13</v>
      </c>
      <c r="O2935">
        <v>65</v>
      </c>
      <c r="P2935">
        <v>33.6</v>
      </c>
      <c r="Q2935">
        <v>454.36665399999998</v>
      </c>
      <c r="R2935">
        <v>12777511</v>
      </c>
      <c r="S2935">
        <v>9.4</v>
      </c>
      <c r="T2935">
        <v>9.4</v>
      </c>
      <c r="U2935">
        <v>0.40699999999999997</v>
      </c>
      <c r="V2935">
        <v>9.1999999999999993</v>
      </c>
      <c r="W2935" t="e">
        <f ca="1">Data_Completeness(LifeExpectancyData[[#This Row],[Life expectancy]:[Schooling]])</f>
        <v>#NAME?</v>
      </c>
    </row>
    <row r="2936" spans="1:23" x14ac:dyDescent="0.25">
      <c r="A2936" t="s">
        <v>836</v>
      </c>
      <c r="B2936">
        <v>2003</v>
      </c>
      <c r="C2936" t="s">
        <v>643</v>
      </c>
      <c r="D2936">
        <v>44.5</v>
      </c>
      <c r="E2936">
        <v>715</v>
      </c>
      <c r="F2936">
        <v>26</v>
      </c>
      <c r="G2936">
        <v>4.0599999999999996</v>
      </c>
      <c r="H2936">
        <v>0</v>
      </c>
      <c r="I2936">
        <v>7</v>
      </c>
      <c r="J2936">
        <v>998</v>
      </c>
      <c r="K2936">
        <v>26.7</v>
      </c>
      <c r="L2936">
        <v>41</v>
      </c>
      <c r="M2936">
        <v>7</v>
      </c>
      <c r="N2936">
        <v>6.52</v>
      </c>
      <c r="O2936">
        <v>68</v>
      </c>
      <c r="P2936">
        <v>36.700000000000003</v>
      </c>
      <c r="Q2936">
        <v>453.35115519999999</v>
      </c>
      <c r="R2936">
        <v>12633897</v>
      </c>
      <c r="S2936">
        <v>9.8000000000000007</v>
      </c>
      <c r="T2936">
        <v>9.9</v>
      </c>
      <c r="U2936">
        <v>0.41799999999999998</v>
      </c>
      <c r="V2936">
        <v>9.5</v>
      </c>
      <c r="W2936" t="e">
        <f ca="1">Data_Completeness(LifeExpectancyData[[#This Row],[Life expectancy]:[Schooling]])</f>
        <v>#NAME?</v>
      </c>
    </row>
    <row r="2937" spans="1:23" x14ac:dyDescent="0.25">
      <c r="A2937" t="s">
        <v>836</v>
      </c>
      <c r="B2937">
        <v>2002</v>
      </c>
      <c r="C2937" t="s">
        <v>643</v>
      </c>
      <c r="D2937">
        <v>44.8</v>
      </c>
      <c r="E2937">
        <v>73</v>
      </c>
      <c r="F2937">
        <v>25</v>
      </c>
      <c r="G2937">
        <v>4.43</v>
      </c>
      <c r="H2937">
        <v>0</v>
      </c>
      <c r="I2937">
        <v>73</v>
      </c>
      <c r="J2937">
        <v>304</v>
      </c>
      <c r="K2937">
        <v>26.3</v>
      </c>
      <c r="L2937">
        <v>40</v>
      </c>
      <c r="M2937">
        <v>73</v>
      </c>
      <c r="N2937">
        <v>6.53</v>
      </c>
      <c r="O2937">
        <v>71</v>
      </c>
      <c r="P2937">
        <v>39.799999999999997</v>
      </c>
      <c r="Q2937">
        <v>57.34834</v>
      </c>
      <c r="R2937">
        <v>125525</v>
      </c>
      <c r="S2937">
        <v>1.2</v>
      </c>
      <c r="T2937">
        <v>1.3</v>
      </c>
      <c r="U2937">
        <v>0.42699999999999999</v>
      </c>
      <c r="V2937">
        <v>10</v>
      </c>
      <c r="W2937" t="e">
        <f ca="1">Data_Completeness(LifeExpectancyData[[#This Row],[Life expectancy]:[Schooling]])</f>
        <v>#NAME?</v>
      </c>
    </row>
    <row r="2938" spans="1:23" x14ac:dyDescent="0.25">
      <c r="A2938" t="s">
        <v>836</v>
      </c>
      <c r="B2938">
        <v>2001</v>
      </c>
      <c r="C2938" t="s">
        <v>643</v>
      </c>
      <c r="D2938">
        <v>45.3</v>
      </c>
      <c r="E2938">
        <v>686</v>
      </c>
      <c r="F2938">
        <v>25</v>
      </c>
      <c r="G2938">
        <v>1.72</v>
      </c>
      <c r="H2938">
        <v>0</v>
      </c>
      <c r="I2938">
        <v>76</v>
      </c>
      <c r="J2938">
        <v>529</v>
      </c>
      <c r="K2938">
        <v>25.9</v>
      </c>
      <c r="L2938">
        <v>39</v>
      </c>
      <c r="M2938">
        <v>76</v>
      </c>
      <c r="N2938">
        <v>6.16</v>
      </c>
      <c r="O2938">
        <v>75</v>
      </c>
      <c r="P2938">
        <v>42.1</v>
      </c>
      <c r="Q2938">
        <v>548.587312</v>
      </c>
      <c r="R2938">
        <v>12366165</v>
      </c>
      <c r="S2938">
        <v>1.6</v>
      </c>
      <c r="T2938">
        <v>1.7</v>
      </c>
      <c r="U2938">
        <v>0.42699999999999999</v>
      </c>
      <c r="V2938">
        <v>9.8000000000000007</v>
      </c>
      <c r="W2938" t="e">
        <f ca="1">Data_Completeness(LifeExpectancyData[[#This Row],[Life expectancy]:[Schooling]])</f>
        <v>#NAME?</v>
      </c>
    </row>
    <row r="2939" spans="1:23" x14ac:dyDescent="0.25">
      <c r="A2939" t="s">
        <v>836</v>
      </c>
      <c r="B2939">
        <v>2000</v>
      </c>
      <c r="C2939" t="s">
        <v>643</v>
      </c>
      <c r="D2939">
        <v>46</v>
      </c>
      <c r="E2939">
        <v>665</v>
      </c>
      <c r="F2939">
        <v>24</v>
      </c>
      <c r="G2939">
        <v>1.68</v>
      </c>
      <c r="H2939">
        <v>0</v>
      </c>
      <c r="I2939">
        <v>79</v>
      </c>
      <c r="J2939">
        <v>1483</v>
      </c>
      <c r="K2939">
        <v>25.5</v>
      </c>
      <c r="L2939">
        <v>39</v>
      </c>
      <c r="M2939">
        <v>78</v>
      </c>
      <c r="N2939">
        <v>7.1</v>
      </c>
      <c r="O2939">
        <v>78</v>
      </c>
      <c r="P2939">
        <v>43.5</v>
      </c>
      <c r="Q2939">
        <v>547.35887849999995</v>
      </c>
      <c r="R2939">
        <v>12222251</v>
      </c>
      <c r="S2939">
        <v>11</v>
      </c>
      <c r="T2939">
        <v>11.2</v>
      </c>
      <c r="U2939">
        <v>0.434</v>
      </c>
      <c r="V2939">
        <v>9.8000000000000007</v>
      </c>
      <c r="W2939" t="e">
        <f ca="1">Data_Completeness(LifeExpectancyData[[#This Row],[Life expectancy]:[Schooling]])</f>
        <v>#NAME?</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F5543-2D9E-4D20-88BD-0FDE453BED20}">
  <dimension ref="A1:K407"/>
  <sheetViews>
    <sheetView workbookViewId="0">
      <pane ySplit="1" topLeftCell="A2" activePane="bottomLeft" state="frozenSplit"/>
      <selection pane="bottomLeft"/>
    </sheetView>
  </sheetViews>
  <sheetFormatPr defaultRowHeight="15" x14ac:dyDescent="0.25"/>
  <cols>
    <col min="1" max="1" width="34.28515625" bestFit="1" customWidth="1"/>
    <col min="2" max="2" width="14.5703125" bestFit="1" customWidth="1"/>
    <col min="3" max="3" width="8.7109375" bestFit="1" customWidth="1"/>
    <col min="4" max="4" width="7.42578125" bestFit="1" customWidth="1"/>
    <col min="5" max="5" width="12" bestFit="1" customWidth="1"/>
    <col min="6" max="6" width="16" bestFit="1" customWidth="1"/>
    <col min="7" max="7" width="14.28515625" bestFit="1" customWidth="1"/>
    <col min="8" max="8" width="9.7109375" bestFit="1" customWidth="1"/>
    <col min="9" max="9" width="14.5703125" bestFit="1" customWidth="1"/>
    <col min="10" max="10" width="13.28515625" bestFit="1" customWidth="1"/>
    <col min="11" max="11" width="26.5703125" bestFit="1" customWidth="1"/>
  </cols>
  <sheetData>
    <row r="1" spans="1:11" x14ac:dyDescent="0.25">
      <c r="A1" t="s">
        <v>837</v>
      </c>
      <c r="B1" t="s">
        <v>838</v>
      </c>
      <c r="C1" t="s">
        <v>839</v>
      </c>
      <c r="D1" t="s">
        <v>840</v>
      </c>
      <c r="E1" t="s">
        <v>841</v>
      </c>
      <c r="F1" t="s">
        <v>842</v>
      </c>
      <c r="G1" t="s">
        <v>843</v>
      </c>
      <c r="H1" t="s">
        <v>844</v>
      </c>
      <c r="I1" t="s">
        <v>845</v>
      </c>
      <c r="J1" t="s">
        <v>846</v>
      </c>
      <c r="K1" t="s">
        <v>847</v>
      </c>
    </row>
    <row r="2" spans="1:11" x14ac:dyDescent="0.25">
      <c r="A2" t="s">
        <v>848</v>
      </c>
      <c r="B2" t="s">
        <v>849</v>
      </c>
      <c r="C2" t="s">
        <v>850</v>
      </c>
      <c r="D2">
        <v>18</v>
      </c>
      <c r="E2">
        <v>8</v>
      </c>
      <c r="F2">
        <v>307</v>
      </c>
      <c r="G2">
        <v>130</v>
      </c>
      <c r="H2">
        <v>3504</v>
      </c>
      <c r="I2">
        <v>12</v>
      </c>
      <c r="J2">
        <v>1970</v>
      </c>
      <c r="K2" t="s">
        <v>851</v>
      </c>
    </row>
    <row r="3" spans="1:11" x14ac:dyDescent="0.25">
      <c r="A3" t="s">
        <v>852</v>
      </c>
      <c r="B3" t="s">
        <v>853</v>
      </c>
      <c r="C3" t="s">
        <v>850</v>
      </c>
      <c r="D3">
        <v>15</v>
      </c>
      <c r="E3">
        <v>8</v>
      </c>
      <c r="F3">
        <v>350</v>
      </c>
      <c r="G3">
        <v>165</v>
      </c>
      <c r="H3">
        <v>3693</v>
      </c>
      <c r="I3">
        <v>11.5</v>
      </c>
      <c r="J3">
        <v>1970</v>
      </c>
      <c r="K3" t="s">
        <v>854</v>
      </c>
    </row>
    <row r="4" spans="1:11" x14ac:dyDescent="0.25">
      <c r="A4" t="s">
        <v>855</v>
      </c>
      <c r="B4" t="s">
        <v>856</v>
      </c>
      <c r="C4" t="s">
        <v>850</v>
      </c>
      <c r="D4">
        <v>18</v>
      </c>
      <c r="E4">
        <v>8</v>
      </c>
      <c r="F4">
        <v>318</v>
      </c>
      <c r="G4">
        <v>150</v>
      </c>
      <c r="H4">
        <v>3436</v>
      </c>
      <c r="I4">
        <v>11</v>
      </c>
      <c r="J4">
        <v>1970</v>
      </c>
      <c r="K4" t="s">
        <v>857</v>
      </c>
    </row>
    <row r="5" spans="1:11" x14ac:dyDescent="0.25">
      <c r="A5" t="s">
        <v>858</v>
      </c>
      <c r="B5" t="s">
        <v>859</v>
      </c>
      <c r="C5" t="s">
        <v>850</v>
      </c>
      <c r="D5">
        <v>16</v>
      </c>
      <c r="E5">
        <v>8</v>
      </c>
      <c r="F5">
        <v>304</v>
      </c>
      <c r="G5">
        <v>150</v>
      </c>
      <c r="H5">
        <v>3433</v>
      </c>
      <c r="I5">
        <v>12</v>
      </c>
      <c r="J5">
        <v>1970</v>
      </c>
      <c r="K5" t="s">
        <v>860</v>
      </c>
    </row>
    <row r="6" spans="1:11" x14ac:dyDescent="0.25">
      <c r="A6" t="s">
        <v>861</v>
      </c>
      <c r="B6" t="s">
        <v>862</v>
      </c>
      <c r="C6" t="s">
        <v>850</v>
      </c>
      <c r="D6">
        <v>17</v>
      </c>
      <c r="E6">
        <v>8</v>
      </c>
      <c r="F6">
        <v>302</v>
      </c>
      <c r="G6">
        <v>140</v>
      </c>
      <c r="H6">
        <v>3449</v>
      </c>
      <c r="I6">
        <v>10.5</v>
      </c>
      <c r="J6">
        <v>1970</v>
      </c>
      <c r="K6" t="s">
        <v>863</v>
      </c>
    </row>
    <row r="7" spans="1:11" x14ac:dyDescent="0.25">
      <c r="A7" t="s">
        <v>864</v>
      </c>
      <c r="B7" t="s">
        <v>862</v>
      </c>
      <c r="C7" t="s">
        <v>850</v>
      </c>
      <c r="D7">
        <v>15</v>
      </c>
      <c r="E7">
        <v>8</v>
      </c>
      <c r="F7">
        <v>429</v>
      </c>
      <c r="G7">
        <v>198</v>
      </c>
      <c r="H7">
        <v>4341</v>
      </c>
      <c r="I7">
        <v>10</v>
      </c>
      <c r="J7">
        <v>1970</v>
      </c>
      <c r="K7" t="s">
        <v>865</v>
      </c>
    </row>
    <row r="8" spans="1:11" x14ac:dyDescent="0.25">
      <c r="A8" t="s">
        <v>866</v>
      </c>
      <c r="B8" t="s">
        <v>849</v>
      </c>
      <c r="C8" t="s">
        <v>850</v>
      </c>
      <c r="D8">
        <v>14</v>
      </c>
      <c r="E8">
        <v>8</v>
      </c>
      <c r="F8">
        <v>454</v>
      </c>
      <c r="G8">
        <v>220</v>
      </c>
      <c r="H8">
        <v>4354</v>
      </c>
      <c r="I8">
        <v>9</v>
      </c>
      <c r="J8">
        <v>1970</v>
      </c>
      <c r="K8" t="s">
        <v>867</v>
      </c>
    </row>
    <row r="9" spans="1:11" x14ac:dyDescent="0.25">
      <c r="A9" t="s">
        <v>868</v>
      </c>
      <c r="B9" t="s">
        <v>856</v>
      </c>
      <c r="C9" t="s">
        <v>850</v>
      </c>
      <c r="D9">
        <v>14</v>
      </c>
      <c r="E9">
        <v>8</v>
      </c>
      <c r="F9">
        <v>440</v>
      </c>
      <c r="G9">
        <v>215</v>
      </c>
      <c r="H9">
        <v>4312</v>
      </c>
      <c r="I9">
        <v>8.5</v>
      </c>
      <c r="J9">
        <v>1970</v>
      </c>
      <c r="K9" t="s">
        <v>869</v>
      </c>
    </row>
    <row r="10" spans="1:11" x14ac:dyDescent="0.25">
      <c r="A10" t="s">
        <v>870</v>
      </c>
      <c r="B10" t="s">
        <v>871</v>
      </c>
      <c r="C10" t="s">
        <v>850</v>
      </c>
      <c r="D10">
        <v>14</v>
      </c>
      <c r="E10">
        <v>8</v>
      </c>
      <c r="F10">
        <v>455</v>
      </c>
      <c r="G10">
        <v>225</v>
      </c>
      <c r="H10">
        <v>4425</v>
      </c>
      <c r="I10">
        <v>10</v>
      </c>
      <c r="J10">
        <v>1970</v>
      </c>
      <c r="K10" t="s">
        <v>872</v>
      </c>
    </row>
    <row r="11" spans="1:11" x14ac:dyDescent="0.25">
      <c r="A11" t="s">
        <v>873</v>
      </c>
      <c r="B11" t="s">
        <v>859</v>
      </c>
      <c r="C11" t="s">
        <v>850</v>
      </c>
      <c r="D11">
        <v>15</v>
      </c>
      <c r="E11">
        <v>8</v>
      </c>
      <c r="F11">
        <v>390</v>
      </c>
      <c r="G11">
        <v>190</v>
      </c>
      <c r="H11">
        <v>3850</v>
      </c>
      <c r="I11">
        <v>8.5</v>
      </c>
      <c r="J11">
        <v>1970</v>
      </c>
      <c r="K11" t="s">
        <v>874</v>
      </c>
    </row>
    <row r="12" spans="1:11" x14ac:dyDescent="0.25">
      <c r="A12" t="s">
        <v>875</v>
      </c>
      <c r="B12" t="s">
        <v>876</v>
      </c>
      <c r="C12" t="s">
        <v>877</v>
      </c>
      <c r="D12" t="s">
        <v>878</v>
      </c>
      <c r="E12">
        <v>4</v>
      </c>
      <c r="F12">
        <v>133</v>
      </c>
      <c r="G12">
        <v>115</v>
      </c>
      <c r="H12">
        <v>3090</v>
      </c>
      <c r="I12">
        <v>17.5</v>
      </c>
      <c r="J12">
        <v>1970</v>
      </c>
      <c r="K12" t="s">
        <v>879</v>
      </c>
    </row>
    <row r="13" spans="1:11" x14ac:dyDescent="0.25">
      <c r="A13" t="s">
        <v>880</v>
      </c>
      <c r="B13" t="s">
        <v>849</v>
      </c>
      <c r="C13" t="s">
        <v>850</v>
      </c>
      <c r="D13" t="s">
        <v>878</v>
      </c>
      <c r="E13">
        <v>8</v>
      </c>
      <c r="F13">
        <v>350</v>
      </c>
      <c r="G13">
        <v>165</v>
      </c>
      <c r="H13">
        <v>4142</v>
      </c>
      <c r="I13">
        <v>11.5</v>
      </c>
      <c r="J13">
        <v>1970</v>
      </c>
      <c r="K13" t="s">
        <v>881</v>
      </c>
    </row>
    <row r="14" spans="1:11" x14ac:dyDescent="0.25">
      <c r="A14" t="s">
        <v>882</v>
      </c>
      <c r="B14" t="s">
        <v>862</v>
      </c>
      <c r="C14" t="s">
        <v>850</v>
      </c>
      <c r="D14" t="s">
        <v>878</v>
      </c>
      <c r="E14">
        <v>8</v>
      </c>
      <c r="F14">
        <v>351</v>
      </c>
      <c r="G14">
        <v>153</v>
      </c>
      <c r="H14">
        <v>4034</v>
      </c>
      <c r="I14">
        <v>11</v>
      </c>
      <c r="J14">
        <v>1970</v>
      </c>
      <c r="K14" t="s">
        <v>883</v>
      </c>
    </row>
    <row r="15" spans="1:11" x14ac:dyDescent="0.25">
      <c r="A15" t="s">
        <v>884</v>
      </c>
      <c r="B15" t="s">
        <v>856</v>
      </c>
      <c r="C15" t="s">
        <v>850</v>
      </c>
      <c r="D15" t="s">
        <v>878</v>
      </c>
      <c r="E15">
        <v>8</v>
      </c>
      <c r="F15">
        <v>383</v>
      </c>
      <c r="G15">
        <v>175</v>
      </c>
      <c r="H15">
        <v>4166</v>
      </c>
      <c r="I15">
        <v>10.5</v>
      </c>
      <c r="J15">
        <v>1970</v>
      </c>
      <c r="K15" t="s">
        <v>885</v>
      </c>
    </row>
    <row r="16" spans="1:11" x14ac:dyDescent="0.25">
      <c r="A16" t="s">
        <v>886</v>
      </c>
      <c r="B16" t="s">
        <v>859</v>
      </c>
      <c r="C16" t="s">
        <v>850</v>
      </c>
      <c r="D16" t="s">
        <v>878</v>
      </c>
      <c r="E16">
        <v>8</v>
      </c>
      <c r="F16">
        <v>360</v>
      </c>
      <c r="G16">
        <v>175</v>
      </c>
      <c r="H16">
        <v>3850</v>
      </c>
      <c r="I16">
        <v>11</v>
      </c>
      <c r="J16">
        <v>1970</v>
      </c>
      <c r="K16" t="s">
        <v>887</v>
      </c>
    </row>
    <row r="17" spans="1:11" x14ac:dyDescent="0.25">
      <c r="A17" t="s">
        <v>888</v>
      </c>
      <c r="B17" t="s">
        <v>889</v>
      </c>
      <c r="C17" t="s">
        <v>850</v>
      </c>
      <c r="D17">
        <v>15</v>
      </c>
      <c r="E17">
        <v>8</v>
      </c>
      <c r="F17">
        <v>383</v>
      </c>
      <c r="G17">
        <v>170</v>
      </c>
      <c r="H17">
        <v>3563</v>
      </c>
      <c r="I17">
        <v>10</v>
      </c>
      <c r="J17">
        <v>1970</v>
      </c>
      <c r="K17" t="s">
        <v>890</v>
      </c>
    </row>
    <row r="18" spans="1:11" x14ac:dyDescent="0.25">
      <c r="A18" t="s">
        <v>891</v>
      </c>
      <c r="B18" t="s">
        <v>856</v>
      </c>
      <c r="C18" t="s">
        <v>850</v>
      </c>
      <c r="D18">
        <v>14</v>
      </c>
      <c r="E18">
        <v>8</v>
      </c>
      <c r="F18">
        <v>340</v>
      </c>
      <c r="G18">
        <v>160</v>
      </c>
      <c r="H18">
        <v>3609</v>
      </c>
      <c r="I18">
        <v>8</v>
      </c>
      <c r="J18">
        <v>1970</v>
      </c>
      <c r="K18" s="3" t="s">
        <v>892</v>
      </c>
    </row>
    <row r="19" spans="1:11" x14ac:dyDescent="0.25">
      <c r="A19" t="s">
        <v>893</v>
      </c>
      <c r="B19" t="s">
        <v>862</v>
      </c>
      <c r="C19" t="s">
        <v>850</v>
      </c>
      <c r="D19" t="s">
        <v>878</v>
      </c>
      <c r="E19">
        <v>8</v>
      </c>
      <c r="F19">
        <v>302</v>
      </c>
      <c r="G19">
        <v>140</v>
      </c>
      <c r="H19">
        <v>3353</v>
      </c>
      <c r="I19">
        <v>8</v>
      </c>
      <c r="J19">
        <v>1970</v>
      </c>
      <c r="K19" t="s">
        <v>894</v>
      </c>
    </row>
    <row r="20" spans="1:11" x14ac:dyDescent="0.25">
      <c r="A20" t="s">
        <v>895</v>
      </c>
      <c r="B20" t="s">
        <v>849</v>
      </c>
      <c r="C20" t="s">
        <v>850</v>
      </c>
      <c r="D20">
        <v>15</v>
      </c>
      <c r="E20">
        <v>8</v>
      </c>
      <c r="F20">
        <v>400</v>
      </c>
      <c r="G20">
        <v>150</v>
      </c>
      <c r="H20">
        <v>3761</v>
      </c>
      <c r="I20">
        <v>9.5</v>
      </c>
      <c r="J20">
        <v>1970</v>
      </c>
      <c r="K20" t="s">
        <v>896</v>
      </c>
    </row>
    <row r="21" spans="1:11" x14ac:dyDescent="0.25">
      <c r="A21" t="s">
        <v>897</v>
      </c>
      <c r="B21" t="s">
        <v>853</v>
      </c>
      <c r="C21" t="s">
        <v>850</v>
      </c>
      <c r="D21">
        <v>14</v>
      </c>
      <c r="E21">
        <v>8</v>
      </c>
      <c r="F21">
        <v>455</v>
      </c>
      <c r="G21">
        <v>225</v>
      </c>
      <c r="H21">
        <v>3086</v>
      </c>
      <c r="I21">
        <v>10</v>
      </c>
      <c r="J21">
        <v>1970</v>
      </c>
      <c r="K21" t="s">
        <v>898</v>
      </c>
    </row>
    <row r="22" spans="1:11" x14ac:dyDescent="0.25">
      <c r="A22" t="s">
        <v>899</v>
      </c>
      <c r="B22" t="s">
        <v>900</v>
      </c>
      <c r="C22" t="s">
        <v>901</v>
      </c>
      <c r="D22">
        <v>24</v>
      </c>
      <c r="E22">
        <v>4</v>
      </c>
      <c r="F22">
        <v>113</v>
      </c>
      <c r="G22">
        <v>95</v>
      </c>
      <c r="H22">
        <v>2372</v>
      </c>
      <c r="I22">
        <v>15</v>
      </c>
      <c r="J22">
        <v>1970</v>
      </c>
      <c r="K22" t="s">
        <v>902</v>
      </c>
    </row>
    <row r="23" spans="1:11" x14ac:dyDescent="0.25">
      <c r="A23" t="s">
        <v>903</v>
      </c>
      <c r="B23" t="s">
        <v>856</v>
      </c>
      <c r="C23" t="s">
        <v>850</v>
      </c>
      <c r="D23">
        <v>22</v>
      </c>
      <c r="E23">
        <v>6</v>
      </c>
      <c r="F23">
        <v>198</v>
      </c>
      <c r="G23">
        <v>95</v>
      </c>
      <c r="H23">
        <v>2833</v>
      </c>
      <c r="I23">
        <v>15.5</v>
      </c>
      <c r="J23">
        <v>1970</v>
      </c>
      <c r="K23" t="s">
        <v>904</v>
      </c>
    </row>
    <row r="24" spans="1:11" x14ac:dyDescent="0.25">
      <c r="A24" t="s">
        <v>905</v>
      </c>
      <c r="B24" t="s">
        <v>859</v>
      </c>
      <c r="C24" t="s">
        <v>850</v>
      </c>
      <c r="D24">
        <v>18</v>
      </c>
      <c r="E24">
        <v>6</v>
      </c>
      <c r="F24">
        <v>199</v>
      </c>
      <c r="G24">
        <v>97</v>
      </c>
      <c r="H24">
        <v>2774</v>
      </c>
      <c r="I24">
        <v>15.5</v>
      </c>
      <c r="J24">
        <v>1970</v>
      </c>
      <c r="K24" t="s">
        <v>906</v>
      </c>
    </row>
    <row r="25" spans="1:11" x14ac:dyDescent="0.25">
      <c r="A25" t="s">
        <v>907</v>
      </c>
      <c r="B25" t="s">
        <v>862</v>
      </c>
      <c r="C25" t="s">
        <v>850</v>
      </c>
      <c r="D25">
        <v>21</v>
      </c>
      <c r="E25">
        <v>6</v>
      </c>
      <c r="F25">
        <v>200</v>
      </c>
      <c r="G25">
        <v>85</v>
      </c>
      <c r="H25">
        <v>2587</v>
      </c>
      <c r="I25">
        <v>16</v>
      </c>
      <c r="J25">
        <v>1970</v>
      </c>
      <c r="K25" t="s">
        <v>908</v>
      </c>
    </row>
    <row r="26" spans="1:11" x14ac:dyDescent="0.25">
      <c r="A26" t="s">
        <v>909</v>
      </c>
      <c r="B26" t="s">
        <v>910</v>
      </c>
      <c r="C26" t="s">
        <v>901</v>
      </c>
      <c r="D26">
        <v>27</v>
      </c>
      <c r="E26">
        <v>4</v>
      </c>
      <c r="F26">
        <v>97</v>
      </c>
      <c r="G26">
        <v>88</v>
      </c>
      <c r="H26">
        <v>2130</v>
      </c>
      <c r="I26">
        <v>14.5</v>
      </c>
      <c r="J26">
        <v>1970</v>
      </c>
      <c r="K26" t="s">
        <v>911</v>
      </c>
    </row>
    <row r="27" spans="1:11" x14ac:dyDescent="0.25">
      <c r="A27" t="s">
        <v>912</v>
      </c>
      <c r="B27" t="s">
        <v>913</v>
      </c>
      <c r="C27" t="s">
        <v>877</v>
      </c>
      <c r="D27">
        <v>26</v>
      </c>
      <c r="E27">
        <v>4</v>
      </c>
      <c r="F27">
        <v>97</v>
      </c>
      <c r="G27">
        <v>46</v>
      </c>
      <c r="H27">
        <v>1835</v>
      </c>
      <c r="I27">
        <v>20.5</v>
      </c>
      <c r="J27">
        <v>1970</v>
      </c>
      <c r="K27" t="s">
        <v>914</v>
      </c>
    </row>
    <row r="28" spans="1:11" x14ac:dyDescent="0.25">
      <c r="A28" t="s">
        <v>915</v>
      </c>
      <c r="B28" t="s">
        <v>916</v>
      </c>
      <c r="C28" t="s">
        <v>877</v>
      </c>
      <c r="D28">
        <v>25</v>
      </c>
      <c r="E28">
        <v>4</v>
      </c>
      <c r="F28">
        <v>110</v>
      </c>
      <c r="G28">
        <v>87</v>
      </c>
      <c r="H28">
        <v>2672</v>
      </c>
      <c r="I28">
        <v>17.5</v>
      </c>
      <c r="J28">
        <v>1970</v>
      </c>
      <c r="K28">
        <v>504</v>
      </c>
    </row>
    <row r="29" spans="1:11" x14ac:dyDescent="0.25">
      <c r="A29" t="s">
        <v>917</v>
      </c>
      <c r="B29" t="s">
        <v>918</v>
      </c>
      <c r="C29" t="s">
        <v>877</v>
      </c>
      <c r="D29">
        <v>24</v>
      </c>
      <c r="E29">
        <v>4</v>
      </c>
      <c r="F29">
        <v>107</v>
      </c>
      <c r="G29">
        <v>90</v>
      </c>
      <c r="H29">
        <v>2430</v>
      </c>
      <c r="I29">
        <v>14.5</v>
      </c>
      <c r="J29">
        <v>1970</v>
      </c>
      <c r="K29" t="s">
        <v>919</v>
      </c>
    </row>
    <row r="30" spans="1:11" x14ac:dyDescent="0.25">
      <c r="A30" t="s">
        <v>920</v>
      </c>
      <c r="B30" t="s">
        <v>921</v>
      </c>
      <c r="C30" t="s">
        <v>877</v>
      </c>
      <c r="D30">
        <v>25</v>
      </c>
      <c r="E30">
        <v>4</v>
      </c>
      <c r="F30">
        <v>104</v>
      </c>
      <c r="G30">
        <v>95</v>
      </c>
      <c r="H30">
        <v>2375</v>
      </c>
      <c r="I30">
        <v>17.5</v>
      </c>
      <c r="J30">
        <v>1970</v>
      </c>
      <c r="K30" t="s">
        <v>922</v>
      </c>
    </row>
    <row r="31" spans="1:11" x14ac:dyDescent="0.25">
      <c r="A31" t="s">
        <v>923</v>
      </c>
      <c r="B31" t="s">
        <v>924</v>
      </c>
      <c r="C31" t="s">
        <v>877</v>
      </c>
      <c r="D31">
        <v>26</v>
      </c>
      <c r="E31">
        <v>4</v>
      </c>
      <c r="F31">
        <v>121</v>
      </c>
      <c r="G31">
        <v>113</v>
      </c>
      <c r="H31">
        <v>2234</v>
      </c>
      <c r="I31">
        <v>12.5</v>
      </c>
      <c r="J31">
        <v>1970</v>
      </c>
      <c r="K31">
        <v>2002</v>
      </c>
    </row>
    <row r="32" spans="1:11" x14ac:dyDescent="0.25">
      <c r="A32" t="s">
        <v>925</v>
      </c>
      <c r="B32" t="s">
        <v>859</v>
      </c>
      <c r="C32" t="s">
        <v>850</v>
      </c>
      <c r="D32">
        <v>21</v>
      </c>
      <c r="E32">
        <v>6</v>
      </c>
      <c r="F32">
        <v>199</v>
      </c>
      <c r="G32">
        <v>90</v>
      </c>
      <c r="H32">
        <v>2648</v>
      </c>
      <c r="I32">
        <v>15</v>
      </c>
      <c r="J32">
        <v>1970</v>
      </c>
      <c r="K32" t="s">
        <v>926</v>
      </c>
    </row>
    <row r="33" spans="1:11" x14ac:dyDescent="0.25">
      <c r="A33" t="s">
        <v>927</v>
      </c>
      <c r="B33" t="s">
        <v>862</v>
      </c>
      <c r="C33" t="s">
        <v>850</v>
      </c>
      <c r="D33">
        <v>10</v>
      </c>
      <c r="E33">
        <v>8</v>
      </c>
      <c r="F33">
        <v>360</v>
      </c>
      <c r="G33">
        <v>215</v>
      </c>
      <c r="H33">
        <v>4615</v>
      </c>
      <c r="I33">
        <v>14</v>
      </c>
      <c r="J33">
        <v>1970</v>
      </c>
      <c r="K33" t="s">
        <v>928</v>
      </c>
    </row>
    <row r="34" spans="1:11" x14ac:dyDescent="0.25">
      <c r="A34" t="s">
        <v>929</v>
      </c>
      <c r="B34" t="s">
        <v>930</v>
      </c>
      <c r="C34" t="s">
        <v>850</v>
      </c>
      <c r="D34">
        <v>10</v>
      </c>
      <c r="E34">
        <v>8</v>
      </c>
      <c r="F34">
        <v>307</v>
      </c>
      <c r="G34">
        <v>200</v>
      </c>
      <c r="H34">
        <v>4376</v>
      </c>
      <c r="I34">
        <v>15</v>
      </c>
      <c r="J34">
        <v>1970</v>
      </c>
      <c r="K34" t="s">
        <v>931</v>
      </c>
    </row>
    <row r="35" spans="1:11" x14ac:dyDescent="0.25">
      <c r="A35" t="s">
        <v>932</v>
      </c>
      <c r="B35" t="s">
        <v>889</v>
      </c>
      <c r="C35" t="s">
        <v>850</v>
      </c>
      <c r="D35">
        <v>11</v>
      </c>
      <c r="E35">
        <v>8</v>
      </c>
      <c r="F35">
        <v>318</v>
      </c>
      <c r="G35">
        <v>210</v>
      </c>
      <c r="H35">
        <v>4382</v>
      </c>
      <c r="I35">
        <v>13.5</v>
      </c>
      <c r="J35">
        <v>1970</v>
      </c>
      <c r="K35" t="s">
        <v>933</v>
      </c>
    </row>
    <row r="36" spans="1:11" x14ac:dyDescent="0.25">
      <c r="A36" t="s">
        <v>934</v>
      </c>
      <c r="B36" t="s">
        <v>935</v>
      </c>
      <c r="C36" t="s">
        <v>850</v>
      </c>
      <c r="D36">
        <v>9</v>
      </c>
      <c r="E36">
        <v>8</v>
      </c>
      <c r="F36">
        <v>304</v>
      </c>
      <c r="G36">
        <v>193</v>
      </c>
      <c r="H36">
        <v>4732</v>
      </c>
      <c r="I36">
        <v>18.5</v>
      </c>
      <c r="J36">
        <v>1970</v>
      </c>
      <c r="K36" t="s">
        <v>936</v>
      </c>
    </row>
    <row r="37" spans="1:11" x14ac:dyDescent="0.25">
      <c r="A37" t="s">
        <v>909</v>
      </c>
      <c r="B37" t="s">
        <v>910</v>
      </c>
      <c r="C37" t="s">
        <v>901</v>
      </c>
      <c r="D37">
        <v>27</v>
      </c>
      <c r="E37">
        <v>4</v>
      </c>
      <c r="F37">
        <v>97</v>
      </c>
      <c r="G37">
        <v>88</v>
      </c>
      <c r="H37">
        <v>2130</v>
      </c>
      <c r="I37">
        <v>14.5</v>
      </c>
      <c r="J37">
        <v>1971</v>
      </c>
      <c r="K37" t="s">
        <v>911</v>
      </c>
    </row>
    <row r="38" spans="1:11" x14ac:dyDescent="0.25">
      <c r="A38" t="s">
        <v>937</v>
      </c>
      <c r="B38" t="s">
        <v>849</v>
      </c>
      <c r="C38" t="s">
        <v>850</v>
      </c>
      <c r="D38">
        <v>28</v>
      </c>
      <c r="E38">
        <v>4</v>
      </c>
      <c r="F38">
        <v>140</v>
      </c>
      <c r="G38">
        <v>90</v>
      </c>
      <c r="H38">
        <v>2264</v>
      </c>
      <c r="I38">
        <v>15.5</v>
      </c>
      <c r="J38">
        <v>1971</v>
      </c>
      <c r="K38" t="s">
        <v>938</v>
      </c>
    </row>
    <row r="39" spans="1:11" x14ac:dyDescent="0.25">
      <c r="A39" t="s">
        <v>939</v>
      </c>
      <c r="B39" t="s">
        <v>900</v>
      </c>
      <c r="C39" t="s">
        <v>901</v>
      </c>
      <c r="D39">
        <v>25</v>
      </c>
      <c r="E39">
        <v>4</v>
      </c>
      <c r="F39">
        <v>113</v>
      </c>
      <c r="G39">
        <v>95</v>
      </c>
      <c r="H39">
        <v>2228</v>
      </c>
      <c r="I39">
        <v>14</v>
      </c>
      <c r="J39">
        <v>1971</v>
      </c>
      <c r="K39" t="s">
        <v>940</v>
      </c>
    </row>
    <row r="40" spans="1:11" x14ac:dyDescent="0.25">
      <c r="A40" t="s">
        <v>941</v>
      </c>
      <c r="B40" t="s">
        <v>862</v>
      </c>
      <c r="C40" t="s">
        <v>850</v>
      </c>
      <c r="D40">
        <v>25</v>
      </c>
      <c r="E40">
        <v>4</v>
      </c>
      <c r="F40">
        <v>98</v>
      </c>
      <c r="G40" t="s">
        <v>878</v>
      </c>
      <c r="H40">
        <v>2046</v>
      </c>
      <c r="I40">
        <v>19</v>
      </c>
      <c r="J40">
        <v>1971</v>
      </c>
      <c r="K40" t="s">
        <v>942</v>
      </c>
    </row>
    <row r="41" spans="1:11" x14ac:dyDescent="0.25">
      <c r="A41" t="s">
        <v>943</v>
      </c>
      <c r="B41" t="s">
        <v>913</v>
      </c>
      <c r="C41" t="s">
        <v>877</v>
      </c>
      <c r="D41" t="s">
        <v>878</v>
      </c>
      <c r="E41">
        <v>4</v>
      </c>
      <c r="F41">
        <v>97</v>
      </c>
      <c r="G41">
        <v>48</v>
      </c>
      <c r="H41">
        <v>1978</v>
      </c>
      <c r="I41">
        <v>20</v>
      </c>
      <c r="J41">
        <v>1971</v>
      </c>
      <c r="K41" t="s">
        <v>944</v>
      </c>
    </row>
    <row r="42" spans="1:11" x14ac:dyDescent="0.25">
      <c r="A42" t="s">
        <v>925</v>
      </c>
      <c r="B42" t="s">
        <v>859</v>
      </c>
      <c r="C42" t="s">
        <v>850</v>
      </c>
      <c r="D42">
        <v>19</v>
      </c>
      <c r="E42">
        <v>6</v>
      </c>
      <c r="F42">
        <v>232</v>
      </c>
      <c r="G42">
        <v>100</v>
      </c>
      <c r="H42">
        <v>2634</v>
      </c>
      <c r="I42">
        <v>13</v>
      </c>
      <c r="J42">
        <v>1971</v>
      </c>
      <c r="K42" t="s">
        <v>926</v>
      </c>
    </row>
    <row r="43" spans="1:11" x14ac:dyDescent="0.25">
      <c r="A43" t="s">
        <v>945</v>
      </c>
      <c r="B43" t="s">
        <v>856</v>
      </c>
      <c r="C43" t="s">
        <v>850</v>
      </c>
      <c r="D43">
        <v>16</v>
      </c>
      <c r="E43">
        <v>6</v>
      </c>
      <c r="F43">
        <v>225</v>
      </c>
      <c r="G43">
        <v>105</v>
      </c>
      <c r="H43">
        <v>3439</v>
      </c>
      <c r="I43">
        <v>15.5</v>
      </c>
      <c r="J43">
        <v>1971</v>
      </c>
      <c r="K43" t="s">
        <v>946</v>
      </c>
    </row>
    <row r="44" spans="1:11" x14ac:dyDescent="0.25">
      <c r="A44" t="s">
        <v>848</v>
      </c>
      <c r="B44" t="s">
        <v>849</v>
      </c>
      <c r="C44" t="s">
        <v>850</v>
      </c>
      <c r="D44">
        <v>17</v>
      </c>
      <c r="E44">
        <v>6</v>
      </c>
      <c r="F44">
        <v>250</v>
      </c>
      <c r="G44">
        <v>100</v>
      </c>
      <c r="H44">
        <v>3329</v>
      </c>
      <c r="I44">
        <v>15.5</v>
      </c>
      <c r="J44">
        <v>1971</v>
      </c>
      <c r="K44" t="s">
        <v>851</v>
      </c>
    </row>
    <row r="45" spans="1:11" x14ac:dyDescent="0.25">
      <c r="A45" t="s">
        <v>947</v>
      </c>
      <c r="B45" t="s">
        <v>862</v>
      </c>
      <c r="C45" t="s">
        <v>850</v>
      </c>
      <c r="D45">
        <v>19</v>
      </c>
      <c r="E45">
        <v>6</v>
      </c>
      <c r="F45">
        <v>250</v>
      </c>
      <c r="G45">
        <v>88</v>
      </c>
      <c r="H45">
        <v>3302</v>
      </c>
      <c r="I45">
        <v>15.5</v>
      </c>
      <c r="J45">
        <v>1971</v>
      </c>
      <c r="K45" t="s">
        <v>948</v>
      </c>
    </row>
    <row r="46" spans="1:11" x14ac:dyDescent="0.25">
      <c r="A46" t="s">
        <v>949</v>
      </c>
      <c r="B46" t="s">
        <v>859</v>
      </c>
      <c r="C46" t="s">
        <v>850</v>
      </c>
      <c r="D46">
        <v>18</v>
      </c>
      <c r="E46">
        <v>6</v>
      </c>
      <c r="F46">
        <v>232</v>
      </c>
      <c r="G46">
        <v>100</v>
      </c>
      <c r="H46">
        <v>3288</v>
      </c>
      <c r="I46">
        <v>15.5</v>
      </c>
      <c r="J46">
        <v>1971</v>
      </c>
      <c r="K46" t="s">
        <v>950</v>
      </c>
    </row>
    <row r="47" spans="1:11" x14ac:dyDescent="0.25">
      <c r="A47" t="s">
        <v>866</v>
      </c>
      <c r="B47" t="s">
        <v>849</v>
      </c>
      <c r="C47" t="s">
        <v>850</v>
      </c>
      <c r="D47">
        <v>14</v>
      </c>
      <c r="E47">
        <v>8</v>
      </c>
      <c r="F47">
        <v>350</v>
      </c>
      <c r="G47">
        <v>165</v>
      </c>
      <c r="H47">
        <v>4209</v>
      </c>
      <c r="I47">
        <v>12</v>
      </c>
      <c r="J47">
        <v>1971</v>
      </c>
      <c r="K47" t="s">
        <v>867</v>
      </c>
    </row>
    <row r="48" spans="1:11" x14ac:dyDescent="0.25">
      <c r="A48" t="s">
        <v>951</v>
      </c>
      <c r="B48" t="s">
        <v>871</v>
      </c>
      <c r="C48" t="s">
        <v>850</v>
      </c>
      <c r="D48">
        <v>14</v>
      </c>
      <c r="E48">
        <v>8</v>
      </c>
      <c r="F48">
        <v>400</v>
      </c>
      <c r="G48">
        <v>175</v>
      </c>
      <c r="H48">
        <v>4464</v>
      </c>
      <c r="I48">
        <v>11.5</v>
      </c>
      <c r="J48">
        <v>1971</v>
      </c>
      <c r="K48" t="s">
        <v>952</v>
      </c>
    </row>
    <row r="49" spans="1:11" x14ac:dyDescent="0.25">
      <c r="A49" t="s">
        <v>864</v>
      </c>
      <c r="B49" t="s">
        <v>862</v>
      </c>
      <c r="C49" t="s">
        <v>850</v>
      </c>
      <c r="D49">
        <v>14</v>
      </c>
      <c r="E49">
        <v>8</v>
      </c>
      <c r="F49">
        <v>351</v>
      </c>
      <c r="G49">
        <v>153</v>
      </c>
      <c r="H49">
        <v>4154</v>
      </c>
      <c r="I49">
        <v>13.5</v>
      </c>
      <c r="J49">
        <v>1971</v>
      </c>
      <c r="K49" t="s">
        <v>865</v>
      </c>
    </row>
    <row r="50" spans="1:11" x14ac:dyDescent="0.25">
      <c r="A50" t="s">
        <v>868</v>
      </c>
      <c r="B50" t="s">
        <v>856</v>
      </c>
      <c r="C50" t="s">
        <v>850</v>
      </c>
      <c r="D50">
        <v>14</v>
      </c>
      <c r="E50">
        <v>8</v>
      </c>
      <c r="F50">
        <v>318</v>
      </c>
      <c r="G50">
        <v>150</v>
      </c>
      <c r="H50">
        <v>4096</v>
      </c>
      <c r="I50">
        <v>13</v>
      </c>
      <c r="J50">
        <v>1971</v>
      </c>
      <c r="K50" t="s">
        <v>869</v>
      </c>
    </row>
    <row r="51" spans="1:11" x14ac:dyDescent="0.25">
      <c r="A51" t="s">
        <v>953</v>
      </c>
      <c r="B51" t="s">
        <v>889</v>
      </c>
      <c r="C51" t="s">
        <v>850</v>
      </c>
      <c r="D51">
        <v>12</v>
      </c>
      <c r="E51">
        <v>8</v>
      </c>
      <c r="F51">
        <v>383</v>
      </c>
      <c r="G51">
        <v>180</v>
      </c>
      <c r="H51">
        <v>4955</v>
      </c>
      <c r="I51">
        <v>11.5</v>
      </c>
      <c r="J51">
        <v>1971</v>
      </c>
      <c r="K51" t="s">
        <v>954</v>
      </c>
    </row>
    <row r="52" spans="1:11" x14ac:dyDescent="0.25">
      <c r="A52" t="s">
        <v>955</v>
      </c>
      <c r="B52" t="s">
        <v>862</v>
      </c>
      <c r="C52" t="s">
        <v>850</v>
      </c>
      <c r="D52">
        <v>13</v>
      </c>
      <c r="E52">
        <v>8</v>
      </c>
      <c r="F52">
        <v>400</v>
      </c>
      <c r="G52">
        <v>170</v>
      </c>
      <c r="H52">
        <v>4746</v>
      </c>
      <c r="I52">
        <v>12</v>
      </c>
      <c r="J52">
        <v>1971</v>
      </c>
      <c r="K52" t="s">
        <v>956</v>
      </c>
    </row>
    <row r="53" spans="1:11" x14ac:dyDescent="0.25">
      <c r="A53" t="s">
        <v>957</v>
      </c>
      <c r="B53" t="s">
        <v>871</v>
      </c>
      <c r="C53" t="s">
        <v>850</v>
      </c>
      <c r="D53">
        <v>13</v>
      </c>
      <c r="E53">
        <v>8</v>
      </c>
      <c r="F53">
        <v>400</v>
      </c>
      <c r="G53">
        <v>175</v>
      </c>
      <c r="H53">
        <v>5140</v>
      </c>
      <c r="I53">
        <v>12</v>
      </c>
      <c r="J53">
        <v>1971</v>
      </c>
      <c r="K53" t="s">
        <v>958</v>
      </c>
    </row>
    <row r="54" spans="1:11" x14ac:dyDescent="0.25">
      <c r="A54" t="s">
        <v>959</v>
      </c>
      <c r="B54" t="s">
        <v>859</v>
      </c>
      <c r="C54" t="s">
        <v>850</v>
      </c>
      <c r="D54">
        <v>18</v>
      </c>
      <c r="E54">
        <v>6</v>
      </c>
      <c r="F54">
        <v>258</v>
      </c>
      <c r="G54">
        <v>110</v>
      </c>
      <c r="H54">
        <v>2962</v>
      </c>
      <c r="I54">
        <v>13.5</v>
      </c>
      <c r="J54">
        <v>1971</v>
      </c>
      <c r="K54" t="s">
        <v>960</v>
      </c>
    </row>
    <row r="55" spans="1:11" x14ac:dyDescent="0.25">
      <c r="A55" t="s">
        <v>961</v>
      </c>
      <c r="B55" t="s">
        <v>849</v>
      </c>
      <c r="C55" t="s">
        <v>850</v>
      </c>
      <c r="D55">
        <v>22</v>
      </c>
      <c r="E55">
        <v>4</v>
      </c>
      <c r="F55">
        <v>140</v>
      </c>
      <c r="G55">
        <v>72</v>
      </c>
      <c r="H55">
        <v>2408</v>
      </c>
      <c r="I55">
        <v>19</v>
      </c>
      <c r="J55">
        <v>1971</v>
      </c>
      <c r="K55" t="s">
        <v>962</v>
      </c>
    </row>
    <row r="56" spans="1:11" x14ac:dyDescent="0.25">
      <c r="A56" t="s">
        <v>963</v>
      </c>
      <c r="B56" t="s">
        <v>871</v>
      </c>
      <c r="C56" t="s">
        <v>850</v>
      </c>
      <c r="D56">
        <v>19</v>
      </c>
      <c r="E56">
        <v>6</v>
      </c>
      <c r="F56">
        <v>250</v>
      </c>
      <c r="G56">
        <v>100</v>
      </c>
      <c r="H56">
        <v>3282</v>
      </c>
      <c r="I56">
        <v>15</v>
      </c>
      <c r="J56">
        <v>1971</v>
      </c>
      <c r="K56" t="s">
        <v>964</v>
      </c>
    </row>
    <row r="57" spans="1:11" x14ac:dyDescent="0.25">
      <c r="A57" t="s">
        <v>965</v>
      </c>
      <c r="B57" t="s">
        <v>862</v>
      </c>
      <c r="C57" t="s">
        <v>850</v>
      </c>
      <c r="D57">
        <v>18</v>
      </c>
      <c r="E57">
        <v>6</v>
      </c>
      <c r="F57">
        <v>250</v>
      </c>
      <c r="G57">
        <v>88</v>
      </c>
      <c r="H57">
        <v>3139</v>
      </c>
      <c r="I57">
        <v>14.5</v>
      </c>
      <c r="J57">
        <v>1971</v>
      </c>
      <c r="K57" t="s">
        <v>966</v>
      </c>
    </row>
    <row r="58" spans="1:11" x14ac:dyDescent="0.25">
      <c r="A58" t="s">
        <v>967</v>
      </c>
      <c r="B58" t="s">
        <v>968</v>
      </c>
      <c r="C58" t="s">
        <v>850</v>
      </c>
      <c r="D58">
        <v>23</v>
      </c>
      <c r="E58">
        <v>4</v>
      </c>
      <c r="F58">
        <v>122</v>
      </c>
      <c r="G58">
        <v>86</v>
      </c>
      <c r="H58">
        <v>2220</v>
      </c>
      <c r="I58">
        <v>14</v>
      </c>
      <c r="J58">
        <v>1971</v>
      </c>
      <c r="K58" t="s">
        <v>969</v>
      </c>
    </row>
    <row r="59" spans="1:11" x14ac:dyDescent="0.25">
      <c r="A59" t="s">
        <v>970</v>
      </c>
      <c r="B59" t="s">
        <v>971</v>
      </c>
      <c r="C59" t="s">
        <v>877</v>
      </c>
      <c r="D59">
        <v>28</v>
      </c>
      <c r="E59">
        <v>4</v>
      </c>
      <c r="F59">
        <v>116</v>
      </c>
      <c r="G59">
        <v>90</v>
      </c>
      <c r="H59">
        <v>2123</v>
      </c>
      <c r="I59">
        <v>14</v>
      </c>
      <c r="J59">
        <v>1971</v>
      </c>
      <c r="K59">
        <v>1900</v>
      </c>
    </row>
    <row r="60" spans="1:11" x14ac:dyDescent="0.25">
      <c r="A60" t="s">
        <v>972</v>
      </c>
      <c r="B60" t="s">
        <v>916</v>
      </c>
      <c r="C60" t="s">
        <v>877</v>
      </c>
      <c r="D60">
        <v>30</v>
      </c>
      <c r="E60">
        <v>4</v>
      </c>
      <c r="F60">
        <v>79</v>
      </c>
      <c r="G60">
        <v>70</v>
      </c>
      <c r="H60">
        <v>2074</v>
      </c>
      <c r="I60">
        <v>19.5</v>
      </c>
      <c r="J60">
        <v>1971</v>
      </c>
      <c r="K60">
        <v>304</v>
      </c>
    </row>
    <row r="61" spans="1:11" x14ac:dyDescent="0.25">
      <c r="A61" t="s">
        <v>973</v>
      </c>
      <c r="B61" t="s">
        <v>974</v>
      </c>
      <c r="C61" t="s">
        <v>877</v>
      </c>
      <c r="D61">
        <v>30</v>
      </c>
      <c r="E61">
        <v>4</v>
      </c>
      <c r="F61">
        <v>88</v>
      </c>
      <c r="G61">
        <v>76</v>
      </c>
      <c r="H61">
        <v>2065</v>
      </c>
      <c r="I61">
        <v>14.5</v>
      </c>
      <c r="J61">
        <v>1971</v>
      </c>
      <c r="K61" t="s">
        <v>975</v>
      </c>
    </row>
    <row r="62" spans="1:11" x14ac:dyDescent="0.25">
      <c r="A62" t="s">
        <v>976</v>
      </c>
      <c r="B62" t="s">
        <v>900</v>
      </c>
      <c r="C62" t="s">
        <v>901</v>
      </c>
      <c r="D62">
        <v>31</v>
      </c>
      <c r="E62">
        <v>4</v>
      </c>
      <c r="F62">
        <v>71</v>
      </c>
      <c r="G62">
        <v>65</v>
      </c>
      <c r="H62">
        <v>1773</v>
      </c>
      <c r="I62">
        <v>19</v>
      </c>
      <c r="J62">
        <v>1971</v>
      </c>
      <c r="K62" t="s">
        <v>977</v>
      </c>
    </row>
    <row r="63" spans="1:11" x14ac:dyDescent="0.25">
      <c r="A63" t="s">
        <v>978</v>
      </c>
      <c r="B63" t="s">
        <v>910</v>
      </c>
      <c r="C63" t="s">
        <v>901</v>
      </c>
      <c r="D63">
        <v>35</v>
      </c>
      <c r="E63">
        <v>4</v>
      </c>
      <c r="F63">
        <v>72</v>
      </c>
      <c r="G63">
        <v>69</v>
      </c>
      <c r="H63">
        <v>1613</v>
      </c>
      <c r="I63">
        <v>18</v>
      </c>
      <c r="J63">
        <v>1971</v>
      </c>
      <c r="K63">
        <v>1200</v>
      </c>
    </row>
    <row r="64" spans="1:11" x14ac:dyDescent="0.25">
      <c r="A64" t="s">
        <v>979</v>
      </c>
      <c r="B64" t="s">
        <v>913</v>
      </c>
      <c r="C64" t="s">
        <v>877</v>
      </c>
      <c r="D64">
        <v>27</v>
      </c>
      <c r="E64">
        <v>4</v>
      </c>
      <c r="F64">
        <v>97</v>
      </c>
      <c r="G64">
        <v>60</v>
      </c>
      <c r="H64">
        <v>1834</v>
      </c>
      <c r="I64">
        <v>19</v>
      </c>
      <c r="J64">
        <v>1971</v>
      </c>
      <c r="K64" t="s">
        <v>980</v>
      </c>
    </row>
    <row r="65" spans="1:11" x14ac:dyDescent="0.25">
      <c r="A65" t="s">
        <v>981</v>
      </c>
      <c r="B65" t="s">
        <v>856</v>
      </c>
      <c r="C65" t="s">
        <v>850</v>
      </c>
      <c r="D65">
        <v>26</v>
      </c>
      <c r="E65">
        <v>4</v>
      </c>
      <c r="F65">
        <v>91</v>
      </c>
      <c r="G65">
        <v>70</v>
      </c>
      <c r="H65">
        <v>1955</v>
      </c>
      <c r="I65">
        <v>20.5</v>
      </c>
      <c r="J65">
        <v>1971</v>
      </c>
      <c r="K65" t="s">
        <v>982</v>
      </c>
    </row>
    <row r="66" spans="1:11" x14ac:dyDescent="0.25">
      <c r="A66" t="s">
        <v>983</v>
      </c>
      <c r="B66" t="s">
        <v>900</v>
      </c>
      <c r="C66" t="s">
        <v>901</v>
      </c>
      <c r="D66">
        <v>24</v>
      </c>
      <c r="E66">
        <v>4</v>
      </c>
      <c r="F66">
        <v>113</v>
      </c>
      <c r="G66">
        <v>95</v>
      </c>
      <c r="H66">
        <v>2278</v>
      </c>
      <c r="I66">
        <v>15.5</v>
      </c>
      <c r="J66">
        <v>1972</v>
      </c>
      <c r="K66" t="s">
        <v>984</v>
      </c>
    </row>
    <row r="67" spans="1:11" x14ac:dyDescent="0.25">
      <c r="A67" t="s">
        <v>985</v>
      </c>
      <c r="B67" t="s">
        <v>889</v>
      </c>
      <c r="C67" t="s">
        <v>850</v>
      </c>
      <c r="D67">
        <v>25</v>
      </c>
      <c r="E67">
        <v>4</v>
      </c>
      <c r="F67">
        <v>97.5</v>
      </c>
      <c r="G67">
        <v>80</v>
      </c>
      <c r="H67">
        <v>2126</v>
      </c>
      <c r="I67">
        <v>17</v>
      </c>
      <c r="J67">
        <v>1972</v>
      </c>
      <c r="K67" t="s">
        <v>986</v>
      </c>
    </row>
    <row r="68" spans="1:11" x14ac:dyDescent="0.25">
      <c r="A68" t="s">
        <v>987</v>
      </c>
      <c r="B68" t="s">
        <v>913</v>
      </c>
      <c r="C68" t="s">
        <v>877</v>
      </c>
      <c r="D68">
        <v>23</v>
      </c>
      <c r="E68">
        <v>4</v>
      </c>
      <c r="F68">
        <v>97</v>
      </c>
      <c r="G68">
        <v>54</v>
      </c>
      <c r="H68">
        <v>2254</v>
      </c>
      <c r="I68">
        <v>23.5</v>
      </c>
      <c r="J68">
        <v>1972</v>
      </c>
      <c r="K68" t="s">
        <v>988</v>
      </c>
    </row>
    <row r="69" spans="1:11" x14ac:dyDescent="0.25">
      <c r="A69" t="s">
        <v>989</v>
      </c>
      <c r="B69" t="s">
        <v>849</v>
      </c>
      <c r="C69" t="s">
        <v>850</v>
      </c>
      <c r="D69">
        <v>20</v>
      </c>
      <c r="E69">
        <v>4</v>
      </c>
      <c r="F69">
        <v>140</v>
      </c>
      <c r="G69">
        <v>90</v>
      </c>
      <c r="H69">
        <v>2408</v>
      </c>
      <c r="I69">
        <v>19.5</v>
      </c>
      <c r="J69">
        <v>1972</v>
      </c>
      <c r="K69" t="s">
        <v>990</v>
      </c>
    </row>
    <row r="70" spans="1:11" x14ac:dyDescent="0.25">
      <c r="A70" t="s">
        <v>991</v>
      </c>
      <c r="B70" t="s">
        <v>862</v>
      </c>
      <c r="C70" t="s">
        <v>850</v>
      </c>
      <c r="D70">
        <v>21</v>
      </c>
      <c r="E70">
        <v>4</v>
      </c>
      <c r="F70">
        <v>122</v>
      </c>
      <c r="G70">
        <v>86</v>
      </c>
      <c r="H70">
        <v>2226</v>
      </c>
      <c r="I70">
        <v>16.5</v>
      </c>
      <c r="J70">
        <v>1972</v>
      </c>
      <c r="K70" t="s">
        <v>992</v>
      </c>
    </row>
    <row r="71" spans="1:11" x14ac:dyDescent="0.25">
      <c r="A71" t="s">
        <v>866</v>
      </c>
      <c r="B71" t="s">
        <v>849</v>
      </c>
      <c r="C71" t="s">
        <v>850</v>
      </c>
      <c r="D71">
        <v>13</v>
      </c>
      <c r="E71">
        <v>8</v>
      </c>
      <c r="F71">
        <v>350</v>
      </c>
      <c r="G71">
        <v>165</v>
      </c>
      <c r="H71">
        <v>4274</v>
      </c>
      <c r="I71">
        <v>12</v>
      </c>
      <c r="J71">
        <v>1972</v>
      </c>
      <c r="K71" t="s">
        <v>867</v>
      </c>
    </row>
    <row r="72" spans="1:11" x14ac:dyDescent="0.25">
      <c r="A72" t="s">
        <v>870</v>
      </c>
      <c r="B72" t="s">
        <v>871</v>
      </c>
      <c r="C72" t="s">
        <v>850</v>
      </c>
      <c r="D72">
        <v>14</v>
      </c>
      <c r="E72">
        <v>8</v>
      </c>
      <c r="F72">
        <v>400</v>
      </c>
      <c r="G72">
        <v>175</v>
      </c>
      <c r="H72">
        <v>4385</v>
      </c>
      <c r="I72">
        <v>12</v>
      </c>
      <c r="J72">
        <v>1972</v>
      </c>
      <c r="K72" t="s">
        <v>872</v>
      </c>
    </row>
    <row r="73" spans="1:11" x14ac:dyDescent="0.25">
      <c r="A73" t="s">
        <v>868</v>
      </c>
      <c r="B73" t="s">
        <v>856</v>
      </c>
      <c r="C73" t="s">
        <v>850</v>
      </c>
      <c r="D73">
        <v>15</v>
      </c>
      <c r="E73">
        <v>8</v>
      </c>
      <c r="F73">
        <v>318</v>
      </c>
      <c r="G73">
        <v>150</v>
      </c>
      <c r="H73">
        <v>4135</v>
      </c>
      <c r="I73">
        <v>13.5</v>
      </c>
      <c r="J73">
        <v>1972</v>
      </c>
      <c r="K73" t="s">
        <v>869</v>
      </c>
    </row>
    <row r="74" spans="1:11" x14ac:dyDescent="0.25">
      <c r="A74" t="s">
        <v>864</v>
      </c>
      <c r="B74" t="s">
        <v>862</v>
      </c>
      <c r="C74" t="s">
        <v>850</v>
      </c>
      <c r="D74">
        <v>14</v>
      </c>
      <c r="E74">
        <v>8</v>
      </c>
      <c r="F74">
        <v>351</v>
      </c>
      <c r="G74">
        <v>153</v>
      </c>
      <c r="H74">
        <v>4129</v>
      </c>
      <c r="I74">
        <v>13</v>
      </c>
      <c r="J74">
        <v>1972</v>
      </c>
      <c r="K74" t="s">
        <v>865</v>
      </c>
    </row>
    <row r="75" spans="1:11" x14ac:dyDescent="0.25">
      <c r="A75" t="s">
        <v>993</v>
      </c>
      <c r="B75" t="s">
        <v>859</v>
      </c>
      <c r="C75" t="s">
        <v>850</v>
      </c>
      <c r="D75">
        <v>17</v>
      </c>
      <c r="E75">
        <v>8</v>
      </c>
      <c r="F75">
        <v>304</v>
      </c>
      <c r="G75">
        <v>150</v>
      </c>
      <c r="H75">
        <v>3672</v>
      </c>
      <c r="I75">
        <v>11.5</v>
      </c>
      <c r="J75">
        <v>1972</v>
      </c>
      <c r="K75" t="s">
        <v>994</v>
      </c>
    </row>
    <row r="76" spans="1:11" x14ac:dyDescent="0.25">
      <c r="A76" t="s">
        <v>995</v>
      </c>
      <c r="B76" t="s">
        <v>968</v>
      </c>
      <c r="C76" t="s">
        <v>850</v>
      </c>
      <c r="D76">
        <v>11</v>
      </c>
      <c r="E76">
        <v>8</v>
      </c>
      <c r="F76">
        <v>429</v>
      </c>
      <c r="G76">
        <v>208</v>
      </c>
      <c r="H76">
        <v>4633</v>
      </c>
      <c r="I76">
        <v>11</v>
      </c>
      <c r="J76">
        <v>1972</v>
      </c>
      <c r="K76" t="s">
        <v>996</v>
      </c>
    </row>
    <row r="77" spans="1:11" x14ac:dyDescent="0.25">
      <c r="A77" t="s">
        <v>997</v>
      </c>
      <c r="B77" t="s">
        <v>853</v>
      </c>
      <c r="C77" t="s">
        <v>850</v>
      </c>
      <c r="D77">
        <v>13</v>
      </c>
      <c r="E77">
        <v>8</v>
      </c>
      <c r="F77">
        <v>350</v>
      </c>
      <c r="G77">
        <v>155</v>
      </c>
      <c r="H77">
        <v>4502</v>
      </c>
      <c r="I77">
        <v>13.5</v>
      </c>
      <c r="J77">
        <v>1972</v>
      </c>
      <c r="K77" t="s">
        <v>998</v>
      </c>
    </row>
    <row r="78" spans="1:11" x14ac:dyDescent="0.25">
      <c r="A78" t="s">
        <v>999</v>
      </c>
      <c r="B78" t="s">
        <v>1000</v>
      </c>
      <c r="C78" t="s">
        <v>850</v>
      </c>
      <c r="D78">
        <v>12</v>
      </c>
      <c r="E78">
        <v>8</v>
      </c>
      <c r="F78">
        <v>350</v>
      </c>
      <c r="G78">
        <v>160</v>
      </c>
      <c r="H78">
        <v>4456</v>
      </c>
      <c r="I78">
        <v>13.5</v>
      </c>
      <c r="J78">
        <v>1972</v>
      </c>
      <c r="K78" t="s">
        <v>1001</v>
      </c>
    </row>
    <row r="79" spans="1:11" x14ac:dyDescent="0.25">
      <c r="A79" t="s">
        <v>1002</v>
      </c>
      <c r="B79" t="s">
        <v>1003</v>
      </c>
      <c r="C79" t="s">
        <v>850</v>
      </c>
      <c r="D79">
        <v>13</v>
      </c>
      <c r="E79">
        <v>8</v>
      </c>
      <c r="F79">
        <v>400</v>
      </c>
      <c r="G79">
        <v>190</v>
      </c>
      <c r="H79">
        <v>4422</v>
      </c>
      <c r="I79">
        <v>12.5</v>
      </c>
      <c r="J79">
        <v>1972</v>
      </c>
      <c r="K79" t="s">
        <v>1004</v>
      </c>
    </row>
    <row r="80" spans="1:11" x14ac:dyDescent="0.25">
      <c r="A80" t="s">
        <v>1005</v>
      </c>
      <c r="B80" t="s">
        <v>1006</v>
      </c>
      <c r="C80" t="s">
        <v>901</v>
      </c>
      <c r="D80">
        <v>19</v>
      </c>
      <c r="E80">
        <v>3</v>
      </c>
      <c r="F80">
        <v>70</v>
      </c>
      <c r="G80">
        <v>97</v>
      </c>
      <c r="H80">
        <v>2330</v>
      </c>
      <c r="I80">
        <v>13.5</v>
      </c>
      <c r="J80">
        <v>1972</v>
      </c>
      <c r="K80" t="s">
        <v>1007</v>
      </c>
    </row>
    <row r="81" spans="1:11" x14ac:dyDescent="0.25">
      <c r="A81" t="s">
        <v>1008</v>
      </c>
      <c r="B81" t="s">
        <v>859</v>
      </c>
      <c r="C81" t="s">
        <v>850</v>
      </c>
      <c r="D81">
        <v>15</v>
      </c>
      <c r="E81">
        <v>8</v>
      </c>
      <c r="F81">
        <v>304</v>
      </c>
      <c r="G81">
        <v>150</v>
      </c>
      <c r="H81">
        <v>3892</v>
      </c>
      <c r="I81">
        <v>12.5</v>
      </c>
      <c r="J81">
        <v>1972</v>
      </c>
      <c r="K81" t="s">
        <v>1009</v>
      </c>
    </row>
    <row r="82" spans="1:11" x14ac:dyDescent="0.25">
      <c r="A82" t="s">
        <v>880</v>
      </c>
      <c r="B82" t="s">
        <v>849</v>
      </c>
      <c r="C82" t="s">
        <v>850</v>
      </c>
      <c r="D82">
        <v>13</v>
      </c>
      <c r="E82">
        <v>8</v>
      </c>
      <c r="F82">
        <v>307</v>
      </c>
      <c r="G82">
        <v>130</v>
      </c>
      <c r="H82">
        <v>4098</v>
      </c>
      <c r="I82">
        <v>14</v>
      </c>
      <c r="J82">
        <v>1972</v>
      </c>
      <c r="K82" t="s">
        <v>881</v>
      </c>
    </row>
    <row r="83" spans="1:11" x14ac:dyDescent="0.25">
      <c r="A83" t="s">
        <v>1010</v>
      </c>
      <c r="B83" t="s">
        <v>862</v>
      </c>
      <c r="C83" t="s">
        <v>850</v>
      </c>
      <c r="D83">
        <v>13</v>
      </c>
      <c r="E83">
        <v>8</v>
      </c>
      <c r="F83">
        <v>302</v>
      </c>
      <c r="G83">
        <v>140</v>
      </c>
      <c r="H83">
        <v>4294</v>
      </c>
      <c r="I83">
        <v>16</v>
      </c>
      <c r="J83">
        <v>1972</v>
      </c>
      <c r="K83" t="s">
        <v>1011</v>
      </c>
    </row>
    <row r="84" spans="1:11" x14ac:dyDescent="0.25">
      <c r="A84" t="s">
        <v>1012</v>
      </c>
      <c r="B84" t="s">
        <v>856</v>
      </c>
      <c r="C84" t="s">
        <v>850</v>
      </c>
      <c r="D84">
        <v>14</v>
      </c>
      <c r="E84">
        <v>8</v>
      </c>
      <c r="F84">
        <v>318</v>
      </c>
      <c r="G84">
        <v>150</v>
      </c>
      <c r="H84">
        <v>4077</v>
      </c>
      <c r="I84">
        <v>14</v>
      </c>
      <c r="J84">
        <v>1972</v>
      </c>
      <c r="K84" t="s">
        <v>1013</v>
      </c>
    </row>
    <row r="85" spans="1:11" x14ac:dyDescent="0.25">
      <c r="A85" t="s">
        <v>1014</v>
      </c>
      <c r="B85" t="s">
        <v>1015</v>
      </c>
      <c r="C85" t="s">
        <v>877</v>
      </c>
      <c r="D85">
        <v>18</v>
      </c>
      <c r="E85">
        <v>4</v>
      </c>
      <c r="F85">
        <v>121</v>
      </c>
      <c r="G85">
        <v>112</v>
      </c>
      <c r="H85">
        <v>2933</v>
      </c>
      <c r="I85">
        <v>14.5</v>
      </c>
      <c r="J85">
        <v>1972</v>
      </c>
      <c r="K85" t="s">
        <v>1016</v>
      </c>
    </row>
    <row r="86" spans="1:11" x14ac:dyDescent="0.25">
      <c r="A86" t="s">
        <v>1017</v>
      </c>
      <c r="B86" t="s">
        <v>913</v>
      </c>
      <c r="C86" t="s">
        <v>877</v>
      </c>
      <c r="D86">
        <v>22</v>
      </c>
      <c r="E86">
        <v>4</v>
      </c>
      <c r="F86">
        <v>121</v>
      </c>
      <c r="G86">
        <v>76</v>
      </c>
      <c r="H86">
        <v>2511</v>
      </c>
      <c r="I86">
        <v>18</v>
      </c>
      <c r="J86">
        <v>1972</v>
      </c>
      <c r="K86" t="s">
        <v>1018</v>
      </c>
    </row>
    <row r="87" spans="1:11" x14ac:dyDescent="0.25">
      <c r="A87" t="s">
        <v>1019</v>
      </c>
      <c r="B87" t="s">
        <v>916</v>
      </c>
      <c r="C87" t="s">
        <v>877</v>
      </c>
      <c r="D87">
        <v>21</v>
      </c>
      <c r="E87">
        <v>4</v>
      </c>
      <c r="F87">
        <v>120</v>
      </c>
      <c r="G87">
        <v>87</v>
      </c>
      <c r="H87">
        <v>2979</v>
      </c>
      <c r="I87">
        <v>19.5</v>
      </c>
      <c r="J87">
        <v>1972</v>
      </c>
      <c r="K87" t="s">
        <v>1020</v>
      </c>
    </row>
    <row r="88" spans="1:11" x14ac:dyDescent="0.25">
      <c r="A88" t="s">
        <v>1021</v>
      </c>
      <c r="B88" t="s">
        <v>1022</v>
      </c>
      <c r="C88" t="s">
        <v>877</v>
      </c>
      <c r="D88">
        <v>26</v>
      </c>
      <c r="E88">
        <v>4</v>
      </c>
      <c r="F88">
        <v>96</v>
      </c>
      <c r="G88">
        <v>69</v>
      </c>
      <c r="H88">
        <v>2189</v>
      </c>
      <c r="I88">
        <v>18</v>
      </c>
      <c r="J88">
        <v>1972</v>
      </c>
      <c r="K88" t="s">
        <v>1023</v>
      </c>
    </row>
    <row r="89" spans="1:11" x14ac:dyDescent="0.25">
      <c r="A89" t="s">
        <v>1024</v>
      </c>
      <c r="B89" t="s">
        <v>862</v>
      </c>
      <c r="C89" t="s">
        <v>850</v>
      </c>
      <c r="D89">
        <v>22</v>
      </c>
      <c r="E89">
        <v>4</v>
      </c>
      <c r="F89">
        <v>122</v>
      </c>
      <c r="G89">
        <v>86</v>
      </c>
      <c r="H89">
        <v>2395</v>
      </c>
      <c r="I89">
        <v>16</v>
      </c>
      <c r="J89">
        <v>1972</v>
      </c>
      <c r="K89" t="s">
        <v>1025</v>
      </c>
    </row>
    <row r="90" spans="1:11" x14ac:dyDescent="0.25">
      <c r="A90" t="s">
        <v>1026</v>
      </c>
      <c r="B90" t="s">
        <v>910</v>
      </c>
      <c r="C90" t="s">
        <v>901</v>
      </c>
      <c r="D90">
        <v>28</v>
      </c>
      <c r="E90">
        <v>4</v>
      </c>
      <c r="F90">
        <v>97</v>
      </c>
      <c r="G90">
        <v>92</v>
      </c>
      <c r="H90">
        <v>2288</v>
      </c>
      <c r="I90">
        <v>17</v>
      </c>
      <c r="J90">
        <v>1972</v>
      </c>
      <c r="K90" t="s">
        <v>1027</v>
      </c>
    </row>
    <row r="91" spans="1:11" x14ac:dyDescent="0.25">
      <c r="A91" t="s">
        <v>1028</v>
      </c>
      <c r="B91" t="s">
        <v>1029</v>
      </c>
      <c r="C91" t="s">
        <v>901</v>
      </c>
      <c r="D91">
        <v>23</v>
      </c>
      <c r="E91">
        <v>4</v>
      </c>
      <c r="F91">
        <v>120</v>
      </c>
      <c r="G91">
        <v>97</v>
      </c>
      <c r="H91">
        <v>2506</v>
      </c>
      <c r="I91">
        <v>14.5</v>
      </c>
      <c r="J91">
        <v>1972</v>
      </c>
      <c r="K91" t="s">
        <v>1030</v>
      </c>
    </row>
    <row r="92" spans="1:11" x14ac:dyDescent="0.25">
      <c r="A92" t="s">
        <v>1031</v>
      </c>
      <c r="B92" t="s">
        <v>889</v>
      </c>
      <c r="C92" t="s">
        <v>850</v>
      </c>
      <c r="D92">
        <v>28</v>
      </c>
      <c r="E92">
        <v>4</v>
      </c>
      <c r="F92">
        <v>98</v>
      </c>
      <c r="G92">
        <v>80</v>
      </c>
      <c r="H92">
        <v>2164</v>
      </c>
      <c r="I92">
        <v>15</v>
      </c>
      <c r="J92">
        <v>1972</v>
      </c>
      <c r="K92" t="s">
        <v>1032</v>
      </c>
    </row>
    <row r="93" spans="1:11" x14ac:dyDescent="0.25">
      <c r="A93" t="s">
        <v>1033</v>
      </c>
      <c r="B93" t="s">
        <v>900</v>
      </c>
      <c r="C93" t="s">
        <v>901</v>
      </c>
      <c r="D93">
        <v>27</v>
      </c>
      <c r="E93">
        <v>4</v>
      </c>
      <c r="F93">
        <v>97</v>
      </c>
      <c r="G93">
        <v>88</v>
      </c>
      <c r="H93">
        <v>2100</v>
      </c>
      <c r="I93">
        <v>16.5</v>
      </c>
      <c r="J93">
        <v>1972</v>
      </c>
      <c r="K93" t="s">
        <v>1034</v>
      </c>
    </row>
    <row r="94" spans="1:11" x14ac:dyDescent="0.25">
      <c r="A94" t="s">
        <v>1035</v>
      </c>
      <c r="B94" t="s">
        <v>853</v>
      </c>
      <c r="C94" t="s">
        <v>850</v>
      </c>
      <c r="D94">
        <v>13</v>
      </c>
      <c r="E94">
        <v>8</v>
      </c>
      <c r="F94">
        <v>350</v>
      </c>
      <c r="G94">
        <v>175</v>
      </c>
      <c r="H94">
        <v>4100</v>
      </c>
      <c r="I94">
        <v>13</v>
      </c>
      <c r="J94">
        <v>1973</v>
      </c>
      <c r="K94" t="s">
        <v>1036</v>
      </c>
    </row>
    <row r="95" spans="1:11" x14ac:dyDescent="0.25">
      <c r="A95" t="s">
        <v>949</v>
      </c>
      <c r="B95" t="s">
        <v>859</v>
      </c>
      <c r="C95" t="s">
        <v>850</v>
      </c>
      <c r="D95">
        <v>14</v>
      </c>
      <c r="E95">
        <v>8</v>
      </c>
      <c r="F95">
        <v>304</v>
      </c>
      <c r="G95">
        <v>150</v>
      </c>
      <c r="H95">
        <v>3672</v>
      </c>
      <c r="I95">
        <v>11.5</v>
      </c>
      <c r="J95">
        <v>1973</v>
      </c>
      <c r="K95" t="s">
        <v>950</v>
      </c>
    </row>
    <row r="96" spans="1:11" x14ac:dyDescent="0.25">
      <c r="A96" t="s">
        <v>1037</v>
      </c>
      <c r="B96" t="s">
        <v>849</v>
      </c>
      <c r="C96" t="s">
        <v>850</v>
      </c>
      <c r="D96">
        <v>13</v>
      </c>
      <c r="E96">
        <v>8</v>
      </c>
      <c r="F96">
        <v>350</v>
      </c>
      <c r="G96">
        <v>145</v>
      </c>
      <c r="H96">
        <v>3988</v>
      </c>
      <c r="I96">
        <v>13</v>
      </c>
      <c r="J96">
        <v>1973</v>
      </c>
      <c r="K96" t="s">
        <v>1038</v>
      </c>
    </row>
    <row r="97" spans="1:11" x14ac:dyDescent="0.25">
      <c r="A97" t="s">
        <v>1039</v>
      </c>
      <c r="B97" t="s">
        <v>862</v>
      </c>
      <c r="C97" t="s">
        <v>850</v>
      </c>
      <c r="D97">
        <v>14</v>
      </c>
      <c r="E97">
        <v>8</v>
      </c>
      <c r="F97">
        <v>302</v>
      </c>
      <c r="G97">
        <v>137</v>
      </c>
      <c r="H97">
        <v>4042</v>
      </c>
      <c r="I97">
        <v>14.5</v>
      </c>
      <c r="J97">
        <v>1973</v>
      </c>
      <c r="K97" t="s">
        <v>1040</v>
      </c>
    </row>
    <row r="98" spans="1:11" x14ac:dyDescent="0.25">
      <c r="A98" t="s">
        <v>1041</v>
      </c>
      <c r="B98" t="s">
        <v>889</v>
      </c>
      <c r="C98" t="s">
        <v>850</v>
      </c>
      <c r="D98">
        <v>15</v>
      </c>
      <c r="E98">
        <v>8</v>
      </c>
      <c r="F98">
        <v>318</v>
      </c>
      <c r="G98">
        <v>150</v>
      </c>
      <c r="H98">
        <v>3777</v>
      </c>
      <c r="I98">
        <v>12.5</v>
      </c>
      <c r="J98">
        <v>1973</v>
      </c>
      <c r="K98" t="s">
        <v>1042</v>
      </c>
    </row>
    <row r="99" spans="1:11" x14ac:dyDescent="0.25">
      <c r="A99" t="s">
        <v>1043</v>
      </c>
      <c r="B99" t="s">
        <v>968</v>
      </c>
      <c r="C99" t="s">
        <v>850</v>
      </c>
      <c r="D99">
        <v>12</v>
      </c>
      <c r="E99">
        <v>8</v>
      </c>
      <c r="F99">
        <v>429</v>
      </c>
      <c r="G99">
        <v>198</v>
      </c>
      <c r="H99">
        <v>4952</v>
      </c>
      <c r="I99">
        <v>11.5</v>
      </c>
      <c r="J99">
        <v>1973</v>
      </c>
      <c r="K99" t="s">
        <v>1044</v>
      </c>
    </row>
    <row r="100" spans="1:11" x14ac:dyDescent="0.25">
      <c r="A100" t="s">
        <v>1045</v>
      </c>
      <c r="B100" t="s">
        <v>849</v>
      </c>
      <c r="C100" t="s">
        <v>850</v>
      </c>
      <c r="D100">
        <v>13</v>
      </c>
      <c r="E100">
        <v>8</v>
      </c>
      <c r="F100">
        <v>400</v>
      </c>
      <c r="G100">
        <v>150</v>
      </c>
      <c r="H100">
        <v>4464</v>
      </c>
      <c r="I100">
        <v>12</v>
      </c>
      <c r="J100">
        <v>1973</v>
      </c>
      <c r="K100" t="s">
        <v>1046</v>
      </c>
    </row>
    <row r="101" spans="1:11" x14ac:dyDescent="0.25">
      <c r="A101" t="s">
        <v>1047</v>
      </c>
      <c r="B101" t="s">
        <v>862</v>
      </c>
      <c r="C101" t="s">
        <v>850</v>
      </c>
      <c r="D101">
        <v>13</v>
      </c>
      <c r="E101">
        <v>8</v>
      </c>
      <c r="F101">
        <v>351</v>
      </c>
      <c r="G101">
        <v>158</v>
      </c>
      <c r="H101">
        <v>4363</v>
      </c>
      <c r="I101">
        <v>13</v>
      </c>
      <c r="J101">
        <v>1973</v>
      </c>
      <c r="K101" t="s">
        <v>1048</v>
      </c>
    </row>
    <row r="102" spans="1:11" x14ac:dyDescent="0.25">
      <c r="A102" t="s">
        <v>1049</v>
      </c>
      <c r="B102" t="s">
        <v>856</v>
      </c>
      <c r="C102" t="s">
        <v>850</v>
      </c>
      <c r="D102">
        <v>14</v>
      </c>
      <c r="E102">
        <v>8</v>
      </c>
      <c r="F102">
        <v>318</v>
      </c>
      <c r="G102">
        <v>150</v>
      </c>
      <c r="H102">
        <v>4237</v>
      </c>
      <c r="I102">
        <v>14.5</v>
      </c>
      <c r="J102">
        <v>1973</v>
      </c>
      <c r="K102" t="s">
        <v>1050</v>
      </c>
    </row>
    <row r="103" spans="1:11" x14ac:dyDescent="0.25">
      <c r="A103" t="s">
        <v>1051</v>
      </c>
      <c r="B103" t="s">
        <v>1003</v>
      </c>
      <c r="C103" t="s">
        <v>850</v>
      </c>
      <c r="D103">
        <v>13</v>
      </c>
      <c r="E103">
        <v>8</v>
      </c>
      <c r="F103">
        <v>440</v>
      </c>
      <c r="G103">
        <v>215</v>
      </c>
      <c r="H103">
        <v>4735</v>
      </c>
      <c r="I103">
        <v>11</v>
      </c>
      <c r="J103">
        <v>1973</v>
      </c>
      <c r="K103" t="s">
        <v>1052</v>
      </c>
    </row>
    <row r="104" spans="1:11" x14ac:dyDescent="0.25">
      <c r="A104" t="s">
        <v>1053</v>
      </c>
      <c r="B104" t="s">
        <v>853</v>
      </c>
      <c r="C104" t="s">
        <v>850</v>
      </c>
      <c r="D104">
        <v>12</v>
      </c>
      <c r="E104">
        <v>8</v>
      </c>
      <c r="F104">
        <v>455</v>
      </c>
      <c r="G104">
        <v>225</v>
      </c>
      <c r="H104">
        <v>4951</v>
      </c>
      <c r="I104">
        <v>11</v>
      </c>
      <c r="J104">
        <v>1973</v>
      </c>
      <c r="K104" t="s">
        <v>1054</v>
      </c>
    </row>
    <row r="105" spans="1:11" x14ac:dyDescent="0.25">
      <c r="A105" t="s">
        <v>1055</v>
      </c>
      <c r="B105" t="s">
        <v>859</v>
      </c>
      <c r="C105" t="s">
        <v>850</v>
      </c>
      <c r="D105">
        <v>13</v>
      </c>
      <c r="E105">
        <v>8</v>
      </c>
      <c r="F105">
        <v>360</v>
      </c>
      <c r="G105">
        <v>175</v>
      </c>
      <c r="H105">
        <v>3821</v>
      </c>
      <c r="I105">
        <v>11</v>
      </c>
      <c r="J105">
        <v>1973</v>
      </c>
      <c r="K105" t="s">
        <v>1056</v>
      </c>
    </row>
    <row r="106" spans="1:11" x14ac:dyDescent="0.25">
      <c r="A106" t="s">
        <v>1057</v>
      </c>
      <c r="B106" t="s">
        <v>856</v>
      </c>
      <c r="C106" t="s">
        <v>850</v>
      </c>
      <c r="D106">
        <v>18</v>
      </c>
      <c r="E106">
        <v>6</v>
      </c>
      <c r="F106">
        <v>225</v>
      </c>
      <c r="G106">
        <v>105</v>
      </c>
      <c r="H106">
        <v>3121</v>
      </c>
      <c r="I106">
        <v>16.5</v>
      </c>
      <c r="J106">
        <v>1973</v>
      </c>
      <c r="K106" t="s">
        <v>1058</v>
      </c>
    </row>
    <row r="107" spans="1:11" x14ac:dyDescent="0.25">
      <c r="A107" t="s">
        <v>1059</v>
      </c>
      <c r="B107" t="s">
        <v>849</v>
      </c>
      <c r="C107" t="s">
        <v>850</v>
      </c>
      <c r="D107">
        <v>16</v>
      </c>
      <c r="E107">
        <v>6</v>
      </c>
      <c r="F107">
        <v>250</v>
      </c>
      <c r="G107">
        <v>100</v>
      </c>
      <c r="H107">
        <v>3278</v>
      </c>
      <c r="I107">
        <v>18</v>
      </c>
      <c r="J107">
        <v>1973</v>
      </c>
      <c r="K107" t="s">
        <v>1060</v>
      </c>
    </row>
    <row r="108" spans="1:11" x14ac:dyDescent="0.25">
      <c r="A108" t="s">
        <v>905</v>
      </c>
      <c r="B108" t="s">
        <v>859</v>
      </c>
      <c r="C108" t="s">
        <v>850</v>
      </c>
      <c r="D108">
        <v>18</v>
      </c>
      <c r="E108">
        <v>6</v>
      </c>
      <c r="F108">
        <v>232</v>
      </c>
      <c r="G108">
        <v>100</v>
      </c>
      <c r="H108">
        <v>2945</v>
      </c>
      <c r="I108">
        <v>16</v>
      </c>
      <c r="J108">
        <v>1973</v>
      </c>
      <c r="K108" t="s">
        <v>906</v>
      </c>
    </row>
    <row r="109" spans="1:11" x14ac:dyDescent="0.25">
      <c r="A109" t="s">
        <v>907</v>
      </c>
      <c r="B109" t="s">
        <v>862</v>
      </c>
      <c r="C109" t="s">
        <v>850</v>
      </c>
      <c r="D109">
        <v>18</v>
      </c>
      <c r="E109">
        <v>6</v>
      </c>
      <c r="F109">
        <v>250</v>
      </c>
      <c r="G109">
        <v>88</v>
      </c>
      <c r="H109">
        <v>3021</v>
      </c>
      <c r="I109">
        <v>16.5</v>
      </c>
      <c r="J109">
        <v>1973</v>
      </c>
      <c r="K109" t="s">
        <v>908</v>
      </c>
    </row>
    <row r="110" spans="1:11" x14ac:dyDescent="0.25">
      <c r="A110" t="s">
        <v>903</v>
      </c>
      <c r="B110" t="s">
        <v>856</v>
      </c>
      <c r="C110" t="s">
        <v>850</v>
      </c>
      <c r="D110">
        <v>23</v>
      </c>
      <c r="E110">
        <v>6</v>
      </c>
      <c r="F110">
        <v>198</v>
      </c>
      <c r="G110">
        <v>95</v>
      </c>
      <c r="H110">
        <v>2904</v>
      </c>
      <c r="I110">
        <v>16</v>
      </c>
      <c r="J110">
        <v>1973</v>
      </c>
      <c r="K110" t="s">
        <v>904</v>
      </c>
    </row>
    <row r="111" spans="1:11" x14ac:dyDescent="0.25">
      <c r="A111" t="s">
        <v>1061</v>
      </c>
      <c r="B111" t="s">
        <v>913</v>
      </c>
      <c r="C111" t="s">
        <v>877</v>
      </c>
      <c r="D111">
        <v>26</v>
      </c>
      <c r="E111">
        <v>4</v>
      </c>
      <c r="F111">
        <v>97</v>
      </c>
      <c r="G111">
        <v>46</v>
      </c>
      <c r="H111">
        <v>1950</v>
      </c>
      <c r="I111">
        <v>21</v>
      </c>
      <c r="J111">
        <v>1973</v>
      </c>
      <c r="K111" t="s">
        <v>1062</v>
      </c>
    </row>
    <row r="112" spans="1:11" x14ac:dyDescent="0.25">
      <c r="A112" t="s">
        <v>866</v>
      </c>
      <c r="B112" t="s">
        <v>849</v>
      </c>
      <c r="C112" t="s">
        <v>850</v>
      </c>
      <c r="D112">
        <v>11</v>
      </c>
      <c r="E112">
        <v>8</v>
      </c>
      <c r="F112">
        <v>400</v>
      </c>
      <c r="G112">
        <v>150</v>
      </c>
      <c r="H112">
        <v>4997</v>
      </c>
      <c r="I112">
        <v>14</v>
      </c>
      <c r="J112">
        <v>1973</v>
      </c>
      <c r="K112" t="s">
        <v>867</v>
      </c>
    </row>
    <row r="113" spans="1:11" x14ac:dyDescent="0.25">
      <c r="A113" t="s">
        <v>1063</v>
      </c>
      <c r="B113" t="s">
        <v>862</v>
      </c>
      <c r="C113" t="s">
        <v>850</v>
      </c>
      <c r="D113">
        <v>12</v>
      </c>
      <c r="E113">
        <v>8</v>
      </c>
      <c r="F113">
        <v>400</v>
      </c>
      <c r="G113">
        <v>167</v>
      </c>
      <c r="H113">
        <v>4906</v>
      </c>
      <c r="I113">
        <v>12.5</v>
      </c>
      <c r="J113">
        <v>1973</v>
      </c>
      <c r="K113" t="s">
        <v>1064</v>
      </c>
    </row>
    <row r="114" spans="1:11" x14ac:dyDescent="0.25">
      <c r="A114" t="s">
        <v>1065</v>
      </c>
      <c r="B114" t="s">
        <v>856</v>
      </c>
      <c r="C114" t="s">
        <v>850</v>
      </c>
      <c r="D114">
        <v>13</v>
      </c>
      <c r="E114">
        <v>8</v>
      </c>
      <c r="F114">
        <v>360</v>
      </c>
      <c r="G114">
        <v>170</v>
      </c>
      <c r="H114">
        <v>4654</v>
      </c>
      <c r="I114">
        <v>13</v>
      </c>
      <c r="J114">
        <v>1973</v>
      </c>
      <c r="K114" t="s">
        <v>1066</v>
      </c>
    </row>
    <row r="115" spans="1:11" x14ac:dyDescent="0.25">
      <c r="A115" t="s">
        <v>1067</v>
      </c>
      <c r="B115" t="s">
        <v>1000</v>
      </c>
      <c r="C115" t="s">
        <v>850</v>
      </c>
      <c r="D115">
        <v>12</v>
      </c>
      <c r="E115">
        <v>8</v>
      </c>
      <c r="F115">
        <v>350</v>
      </c>
      <c r="G115">
        <v>180</v>
      </c>
      <c r="H115">
        <v>4499</v>
      </c>
      <c r="I115">
        <v>12.5</v>
      </c>
      <c r="J115">
        <v>1973</v>
      </c>
      <c r="K115" t="s">
        <v>1068</v>
      </c>
    </row>
    <row r="116" spans="1:11" x14ac:dyDescent="0.25">
      <c r="A116" t="s">
        <v>925</v>
      </c>
      <c r="B116" t="s">
        <v>859</v>
      </c>
      <c r="C116" t="s">
        <v>850</v>
      </c>
      <c r="D116">
        <v>18</v>
      </c>
      <c r="E116">
        <v>6</v>
      </c>
      <c r="F116">
        <v>232</v>
      </c>
      <c r="G116">
        <v>100</v>
      </c>
      <c r="H116">
        <v>2789</v>
      </c>
      <c r="I116">
        <v>15</v>
      </c>
      <c r="J116">
        <v>1973</v>
      </c>
      <c r="K116" t="s">
        <v>926</v>
      </c>
    </row>
    <row r="117" spans="1:11" x14ac:dyDescent="0.25">
      <c r="A117" t="s">
        <v>1069</v>
      </c>
      <c r="B117" t="s">
        <v>900</v>
      </c>
      <c r="C117" t="s">
        <v>901</v>
      </c>
      <c r="D117">
        <v>20</v>
      </c>
      <c r="E117">
        <v>4</v>
      </c>
      <c r="F117">
        <v>97</v>
      </c>
      <c r="G117">
        <v>88</v>
      </c>
      <c r="H117">
        <v>2279</v>
      </c>
      <c r="I117">
        <v>19</v>
      </c>
      <c r="J117">
        <v>1973</v>
      </c>
      <c r="K117" t="s">
        <v>1070</v>
      </c>
    </row>
    <row r="118" spans="1:11" x14ac:dyDescent="0.25">
      <c r="A118" t="s">
        <v>989</v>
      </c>
      <c r="B118" t="s">
        <v>849</v>
      </c>
      <c r="C118" t="s">
        <v>850</v>
      </c>
      <c r="D118">
        <v>21</v>
      </c>
      <c r="E118">
        <v>4</v>
      </c>
      <c r="F118">
        <v>140</v>
      </c>
      <c r="G118">
        <v>72</v>
      </c>
      <c r="H118">
        <v>2401</v>
      </c>
      <c r="I118">
        <v>19.5</v>
      </c>
      <c r="J118">
        <v>1973</v>
      </c>
      <c r="K118" t="s">
        <v>990</v>
      </c>
    </row>
    <row r="119" spans="1:11" x14ac:dyDescent="0.25">
      <c r="A119" t="s">
        <v>1071</v>
      </c>
      <c r="B119" t="s">
        <v>910</v>
      </c>
      <c r="C119" t="s">
        <v>901</v>
      </c>
      <c r="D119">
        <v>22</v>
      </c>
      <c r="E119">
        <v>4</v>
      </c>
      <c r="F119">
        <v>108</v>
      </c>
      <c r="G119">
        <v>94</v>
      </c>
      <c r="H119">
        <v>2379</v>
      </c>
      <c r="I119">
        <v>16.5</v>
      </c>
      <c r="J119">
        <v>1973</v>
      </c>
      <c r="K119">
        <v>610</v>
      </c>
    </row>
    <row r="120" spans="1:11" x14ac:dyDescent="0.25">
      <c r="A120" t="s">
        <v>1072</v>
      </c>
      <c r="B120" t="s">
        <v>1073</v>
      </c>
      <c r="C120" t="s">
        <v>901</v>
      </c>
      <c r="D120">
        <v>18</v>
      </c>
      <c r="E120">
        <v>3</v>
      </c>
      <c r="F120">
        <v>70</v>
      </c>
      <c r="G120">
        <v>90</v>
      </c>
      <c r="H120">
        <v>2124</v>
      </c>
      <c r="I120">
        <v>13.5</v>
      </c>
      <c r="J120">
        <v>1973</v>
      </c>
      <c r="K120" t="s">
        <v>1074</v>
      </c>
    </row>
    <row r="121" spans="1:11" x14ac:dyDescent="0.25">
      <c r="A121" t="s">
        <v>941</v>
      </c>
      <c r="B121" t="s">
        <v>862</v>
      </c>
      <c r="C121" t="s">
        <v>850</v>
      </c>
      <c r="D121">
        <v>19</v>
      </c>
      <c r="E121">
        <v>4</v>
      </c>
      <c r="F121">
        <v>122</v>
      </c>
      <c r="G121">
        <v>85</v>
      </c>
      <c r="H121">
        <v>2310</v>
      </c>
      <c r="I121">
        <v>18.5</v>
      </c>
      <c r="J121">
        <v>1973</v>
      </c>
      <c r="K121" t="s">
        <v>942</v>
      </c>
    </row>
    <row r="122" spans="1:11" x14ac:dyDescent="0.25">
      <c r="A122" t="s">
        <v>1075</v>
      </c>
      <c r="B122" t="s">
        <v>968</v>
      </c>
      <c r="C122" t="s">
        <v>850</v>
      </c>
      <c r="D122">
        <v>21</v>
      </c>
      <c r="E122">
        <v>6</v>
      </c>
      <c r="F122">
        <v>155</v>
      </c>
      <c r="G122">
        <v>107</v>
      </c>
      <c r="H122">
        <v>2472</v>
      </c>
      <c r="I122">
        <v>14</v>
      </c>
      <c r="J122">
        <v>1973</v>
      </c>
      <c r="K122" t="s">
        <v>1076</v>
      </c>
    </row>
    <row r="123" spans="1:11" x14ac:dyDescent="0.25">
      <c r="A123" t="s">
        <v>1077</v>
      </c>
      <c r="B123" t="s">
        <v>974</v>
      </c>
      <c r="C123" t="s">
        <v>877</v>
      </c>
      <c r="D123">
        <v>26</v>
      </c>
      <c r="E123">
        <v>4</v>
      </c>
      <c r="F123">
        <v>98</v>
      </c>
      <c r="G123">
        <v>90</v>
      </c>
      <c r="H123">
        <v>2265</v>
      </c>
      <c r="I123">
        <v>15.5</v>
      </c>
      <c r="J123">
        <v>1973</v>
      </c>
      <c r="K123" t="s">
        <v>1078</v>
      </c>
    </row>
    <row r="124" spans="1:11" x14ac:dyDescent="0.25">
      <c r="A124" t="s">
        <v>1079</v>
      </c>
      <c r="B124" t="s">
        <v>849</v>
      </c>
      <c r="C124" t="s">
        <v>850</v>
      </c>
      <c r="D124">
        <v>15</v>
      </c>
      <c r="E124">
        <v>8</v>
      </c>
      <c r="F124">
        <v>350</v>
      </c>
      <c r="G124">
        <v>145</v>
      </c>
      <c r="H124">
        <v>4082</v>
      </c>
      <c r="I124">
        <v>13</v>
      </c>
      <c r="J124">
        <v>1973</v>
      </c>
      <c r="K124" t="s">
        <v>1080</v>
      </c>
    </row>
    <row r="125" spans="1:11" x14ac:dyDescent="0.25">
      <c r="A125" t="s">
        <v>1081</v>
      </c>
      <c r="B125" t="s">
        <v>871</v>
      </c>
      <c r="C125" t="s">
        <v>850</v>
      </c>
      <c r="D125">
        <v>16</v>
      </c>
      <c r="E125">
        <v>8</v>
      </c>
      <c r="F125">
        <v>400</v>
      </c>
      <c r="G125">
        <v>230</v>
      </c>
      <c r="H125">
        <v>4278</v>
      </c>
      <c r="I125">
        <v>9.5</v>
      </c>
      <c r="J125">
        <v>1973</v>
      </c>
      <c r="K125" t="s">
        <v>1082</v>
      </c>
    </row>
    <row r="126" spans="1:11" x14ac:dyDescent="0.25">
      <c r="A126" t="s">
        <v>1083</v>
      </c>
      <c r="B126" t="s">
        <v>974</v>
      </c>
      <c r="C126" t="s">
        <v>877</v>
      </c>
      <c r="D126">
        <v>29</v>
      </c>
      <c r="E126">
        <v>4</v>
      </c>
      <c r="F126">
        <v>68</v>
      </c>
      <c r="G126">
        <v>49</v>
      </c>
      <c r="H126">
        <v>1867</v>
      </c>
      <c r="I126">
        <v>19.5</v>
      </c>
      <c r="J126">
        <v>1973</v>
      </c>
      <c r="K126">
        <v>128</v>
      </c>
    </row>
    <row r="127" spans="1:11" x14ac:dyDescent="0.25">
      <c r="A127" t="s">
        <v>1084</v>
      </c>
      <c r="B127" t="s">
        <v>971</v>
      </c>
      <c r="C127" t="s">
        <v>877</v>
      </c>
      <c r="D127">
        <v>24</v>
      </c>
      <c r="E127">
        <v>4</v>
      </c>
      <c r="F127">
        <v>116</v>
      </c>
      <c r="G127">
        <v>75</v>
      </c>
      <c r="H127">
        <v>2158</v>
      </c>
      <c r="I127">
        <v>15.5</v>
      </c>
      <c r="J127">
        <v>1973</v>
      </c>
      <c r="K127" t="s">
        <v>1085</v>
      </c>
    </row>
    <row r="128" spans="1:11" x14ac:dyDescent="0.25">
      <c r="A128" t="s">
        <v>1086</v>
      </c>
      <c r="B128" t="s">
        <v>918</v>
      </c>
      <c r="C128" t="s">
        <v>877</v>
      </c>
      <c r="D128">
        <v>20</v>
      </c>
      <c r="E128">
        <v>4</v>
      </c>
      <c r="F128">
        <v>114</v>
      </c>
      <c r="G128">
        <v>91</v>
      </c>
      <c r="H128">
        <v>2582</v>
      </c>
      <c r="I128">
        <v>14</v>
      </c>
      <c r="J128">
        <v>1973</v>
      </c>
      <c r="K128" t="s">
        <v>1087</v>
      </c>
    </row>
    <row r="129" spans="1:11" x14ac:dyDescent="0.25">
      <c r="A129" t="s">
        <v>1088</v>
      </c>
      <c r="B129" t="s">
        <v>1015</v>
      </c>
      <c r="C129" t="s">
        <v>877</v>
      </c>
      <c r="D129">
        <v>19</v>
      </c>
      <c r="E129">
        <v>4</v>
      </c>
      <c r="F129">
        <v>121</v>
      </c>
      <c r="G129">
        <v>112</v>
      </c>
      <c r="H129">
        <v>2868</v>
      </c>
      <c r="I129">
        <v>15.5</v>
      </c>
      <c r="J129">
        <v>1973</v>
      </c>
      <c r="K129" t="s">
        <v>1089</v>
      </c>
    </row>
    <row r="130" spans="1:11" x14ac:dyDescent="0.25">
      <c r="A130" t="s">
        <v>1090</v>
      </c>
      <c r="B130" t="s">
        <v>889</v>
      </c>
      <c r="C130" t="s">
        <v>850</v>
      </c>
      <c r="D130">
        <v>15</v>
      </c>
      <c r="E130">
        <v>8</v>
      </c>
      <c r="F130">
        <v>318</v>
      </c>
      <c r="G130">
        <v>150</v>
      </c>
      <c r="H130">
        <v>3399</v>
      </c>
      <c r="I130">
        <v>11</v>
      </c>
      <c r="J130">
        <v>1973</v>
      </c>
      <c r="K130" t="s">
        <v>1091</v>
      </c>
    </row>
    <row r="131" spans="1:11" x14ac:dyDescent="0.25">
      <c r="A131" t="s">
        <v>1092</v>
      </c>
      <c r="B131" t="s">
        <v>921</v>
      </c>
      <c r="C131" t="s">
        <v>877</v>
      </c>
      <c r="D131">
        <v>24</v>
      </c>
      <c r="E131">
        <v>4</v>
      </c>
      <c r="F131">
        <v>121</v>
      </c>
      <c r="G131">
        <v>110</v>
      </c>
      <c r="H131">
        <v>2660</v>
      </c>
      <c r="I131">
        <v>14</v>
      </c>
      <c r="J131">
        <v>1973</v>
      </c>
      <c r="K131" t="s">
        <v>1093</v>
      </c>
    </row>
    <row r="132" spans="1:11" x14ac:dyDescent="0.25">
      <c r="A132" t="s">
        <v>1094</v>
      </c>
      <c r="B132" t="s">
        <v>900</v>
      </c>
      <c r="C132" t="s">
        <v>901</v>
      </c>
      <c r="D132">
        <v>20</v>
      </c>
      <c r="E132">
        <v>6</v>
      </c>
      <c r="F132">
        <v>156</v>
      </c>
      <c r="G132">
        <v>122</v>
      </c>
      <c r="H132">
        <v>2807</v>
      </c>
      <c r="I132">
        <v>13.5</v>
      </c>
      <c r="J132">
        <v>1973</v>
      </c>
      <c r="K132" t="s">
        <v>1095</v>
      </c>
    </row>
    <row r="133" spans="1:11" x14ac:dyDescent="0.25">
      <c r="A133" t="s">
        <v>1096</v>
      </c>
      <c r="B133" t="s">
        <v>1000</v>
      </c>
      <c r="C133" t="s">
        <v>850</v>
      </c>
      <c r="D133">
        <v>11</v>
      </c>
      <c r="E133">
        <v>8</v>
      </c>
      <c r="F133">
        <v>350</v>
      </c>
      <c r="G133">
        <v>180</v>
      </c>
      <c r="H133">
        <v>3664</v>
      </c>
      <c r="I133">
        <v>11</v>
      </c>
      <c r="J133">
        <v>1973</v>
      </c>
      <c r="K133" t="s">
        <v>1097</v>
      </c>
    </row>
    <row r="134" spans="1:11" x14ac:dyDescent="0.25">
      <c r="A134" t="s">
        <v>903</v>
      </c>
      <c r="B134" t="s">
        <v>856</v>
      </c>
      <c r="C134" t="s">
        <v>850</v>
      </c>
      <c r="D134">
        <v>20</v>
      </c>
      <c r="E134">
        <v>6</v>
      </c>
      <c r="F134">
        <v>198</v>
      </c>
      <c r="G134">
        <v>95</v>
      </c>
      <c r="H134">
        <v>3102</v>
      </c>
      <c r="I134">
        <v>16.5</v>
      </c>
      <c r="J134">
        <v>1974</v>
      </c>
      <c r="K134" t="s">
        <v>904</v>
      </c>
    </row>
    <row r="135" spans="1:11" x14ac:dyDescent="0.25">
      <c r="A135" t="s">
        <v>907</v>
      </c>
      <c r="B135" t="s">
        <v>862</v>
      </c>
      <c r="C135" t="s">
        <v>850</v>
      </c>
      <c r="D135">
        <v>21</v>
      </c>
      <c r="E135">
        <v>6</v>
      </c>
      <c r="F135">
        <v>200</v>
      </c>
      <c r="G135" t="s">
        <v>878</v>
      </c>
      <c r="H135">
        <v>2875</v>
      </c>
      <c r="I135">
        <v>17</v>
      </c>
      <c r="J135">
        <v>1974</v>
      </c>
      <c r="K135" t="s">
        <v>908</v>
      </c>
    </row>
    <row r="136" spans="1:11" x14ac:dyDescent="0.25">
      <c r="A136" t="s">
        <v>905</v>
      </c>
      <c r="B136" t="s">
        <v>859</v>
      </c>
      <c r="C136" t="s">
        <v>850</v>
      </c>
      <c r="D136">
        <v>19</v>
      </c>
      <c r="E136">
        <v>6</v>
      </c>
      <c r="F136">
        <v>232</v>
      </c>
      <c r="G136">
        <v>100</v>
      </c>
      <c r="H136">
        <v>2901</v>
      </c>
      <c r="I136">
        <v>16</v>
      </c>
      <c r="J136">
        <v>1974</v>
      </c>
      <c r="K136" t="s">
        <v>906</v>
      </c>
    </row>
    <row r="137" spans="1:11" x14ac:dyDescent="0.25">
      <c r="A137" t="s">
        <v>1098</v>
      </c>
      <c r="B137" t="s">
        <v>849</v>
      </c>
      <c r="C137" t="s">
        <v>850</v>
      </c>
      <c r="D137">
        <v>15</v>
      </c>
      <c r="E137">
        <v>6</v>
      </c>
      <c r="F137">
        <v>250</v>
      </c>
      <c r="G137">
        <v>100</v>
      </c>
      <c r="H137">
        <v>3336</v>
      </c>
      <c r="I137">
        <v>17</v>
      </c>
      <c r="J137">
        <v>1974</v>
      </c>
      <c r="K137" t="s">
        <v>1099</v>
      </c>
    </row>
    <row r="138" spans="1:11" x14ac:dyDescent="0.25">
      <c r="A138" t="s">
        <v>1100</v>
      </c>
      <c r="B138" t="s">
        <v>910</v>
      </c>
      <c r="C138" t="s">
        <v>901</v>
      </c>
      <c r="D138">
        <v>31</v>
      </c>
      <c r="E138">
        <v>4</v>
      </c>
      <c r="F138">
        <v>79</v>
      </c>
      <c r="G138">
        <v>67</v>
      </c>
      <c r="H138">
        <v>1950</v>
      </c>
      <c r="I138">
        <v>19</v>
      </c>
      <c r="J138">
        <v>1974</v>
      </c>
      <c r="K138" t="s">
        <v>1101</v>
      </c>
    </row>
    <row r="139" spans="1:11" x14ac:dyDescent="0.25">
      <c r="A139" t="s">
        <v>941</v>
      </c>
      <c r="B139" t="s">
        <v>862</v>
      </c>
      <c r="C139" t="s">
        <v>850</v>
      </c>
      <c r="D139">
        <v>26</v>
      </c>
      <c r="E139">
        <v>4</v>
      </c>
      <c r="F139">
        <v>122</v>
      </c>
      <c r="G139">
        <v>80</v>
      </c>
      <c r="H139">
        <v>2451</v>
      </c>
      <c r="I139">
        <v>16.5</v>
      </c>
      <c r="J139">
        <v>1974</v>
      </c>
      <c r="K139" t="s">
        <v>942</v>
      </c>
    </row>
    <row r="140" spans="1:11" x14ac:dyDescent="0.25">
      <c r="A140" t="s">
        <v>976</v>
      </c>
      <c r="B140" t="s">
        <v>900</v>
      </c>
      <c r="C140" t="s">
        <v>901</v>
      </c>
      <c r="D140">
        <v>32</v>
      </c>
      <c r="E140">
        <v>4</v>
      </c>
      <c r="F140">
        <v>71</v>
      </c>
      <c r="G140">
        <v>65</v>
      </c>
      <c r="H140">
        <v>1836</v>
      </c>
      <c r="I140">
        <v>21</v>
      </c>
      <c r="J140">
        <v>1974</v>
      </c>
      <c r="K140" t="s">
        <v>977</v>
      </c>
    </row>
    <row r="141" spans="1:11" x14ac:dyDescent="0.25">
      <c r="A141" t="s">
        <v>989</v>
      </c>
      <c r="B141" t="s">
        <v>849</v>
      </c>
      <c r="C141" t="s">
        <v>850</v>
      </c>
      <c r="D141">
        <v>25</v>
      </c>
      <c r="E141">
        <v>4</v>
      </c>
      <c r="F141">
        <v>140</v>
      </c>
      <c r="G141">
        <v>75</v>
      </c>
      <c r="H141">
        <v>2542</v>
      </c>
      <c r="I141">
        <v>17</v>
      </c>
      <c r="J141">
        <v>1974</v>
      </c>
      <c r="K141" t="s">
        <v>990</v>
      </c>
    </row>
    <row r="142" spans="1:11" x14ac:dyDescent="0.25">
      <c r="A142" t="s">
        <v>1102</v>
      </c>
      <c r="B142" t="s">
        <v>849</v>
      </c>
      <c r="C142" t="s">
        <v>850</v>
      </c>
      <c r="D142">
        <v>16</v>
      </c>
      <c r="E142">
        <v>6</v>
      </c>
      <c r="F142">
        <v>250</v>
      </c>
      <c r="G142">
        <v>100</v>
      </c>
      <c r="H142">
        <v>3781</v>
      </c>
      <c r="I142">
        <v>17</v>
      </c>
      <c r="J142">
        <v>1974</v>
      </c>
      <c r="K142" t="s">
        <v>1103</v>
      </c>
    </row>
    <row r="143" spans="1:11" x14ac:dyDescent="0.25">
      <c r="A143" t="s">
        <v>949</v>
      </c>
      <c r="B143" t="s">
        <v>859</v>
      </c>
      <c r="C143" t="s">
        <v>850</v>
      </c>
      <c r="D143">
        <v>16</v>
      </c>
      <c r="E143">
        <v>6</v>
      </c>
      <c r="F143">
        <v>258</v>
      </c>
      <c r="G143">
        <v>110</v>
      </c>
      <c r="H143">
        <v>3632</v>
      </c>
      <c r="I143">
        <v>18</v>
      </c>
      <c r="J143">
        <v>1974</v>
      </c>
      <c r="K143" t="s">
        <v>950</v>
      </c>
    </row>
    <row r="144" spans="1:11" x14ac:dyDescent="0.25">
      <c r="A144" t="s">
        <v>1104</v>
      </c>
      <c r="B144" t="s">
        <v>856</v>
      </c>
      <c r="C144" t="s">
        <v>850</v>
      </c>
      <c r="D144">
        <v>18</v>
      </c>
      <c r="E144">
        <v>6</v>
      </c>
      <c r="F144">
        <v>225</v>
      </c>
      <c r="G144">
        <v>105</v>
      </c>
      <c r="H144">
        <v>3613</v>
      </c>
      <c r="I144">
        <v>16.5</v>
      </c>
      <c r="J144">
        <v>1974</v>
      </c>
      <c r="K144" t="s">
        <v>1105</v>
      </c>
    </row>
    <row r="145" spans="1:11" x14ac:dyDescent="0.25">
      <c r="A145" t="s">
        <v>1039</v>
      </c>
      <c r="B145" t="s">
        <v>862</v>
      </c>
      <c r="C145" t="s">
        <v>850</v>
      </c>
      <c r="D145">
        <v>16</v>
      </c>
      <c r="E145">
        <v>8</v>
      </c>
      <c r="F145">
        <v>302</v>
      </c>
      <c r="G145">
        <v>140</v>
      </c>
      <c r="H145">
        <v>4141</v>
      </c>
      <c r="I145">
        <v>14</v>
      </c>
      <c r="J145">
        <v>1974</v>
      </c>
      <c r="K145" t="s">
        <v>1040</v>
      </c>
    </row>
    <row r="146" spans="1:11" x14ac:dyDescent="0.25">
      <c r="A146" t="s">
        <v>1106</v>
      </c>
      <c r="B146" t="s">
        <v>853</v>
      </c>
      <c r="C146" t="s">
        <v>850</v>
      </c>
      <c r="D146">
        <v>13</v>
      </c>
      <c r="E146">
        <v>8</v>
      </c>
      <c r="F146">
        <v>350</v>
      </c>
      <c r="G146">
        <v>150</v>
      </c>
      <c r="H146">
        <v>4699</v>
      </c>
      <c r="I146">
        <v>14.5</v>
      </c>
      <c r="J146">
        <v>1974</v>
      </c>
      <c r="K146" t="s">
        <v>1107</v>
      </c>
    </row>
    <row r="147" spans="1:11" x14ac:dyDescent="0.25">
      <c r="A147" t="s">
        <v>1108</v>
      </c>
      <c r="B147" t="s">
        <v>889</v>
      </c>
      <c r="C147" t="s">
        <v>850</v>
      </c>
      <c r="D147">
        <v>14</v>
      </c>
      <c r="E147">
        <v>8</v>
      </c>
      <c r="F147">
        <v>318</v>
      </c>
      <c r="G147">
        <v>150</v>
      </c>
      <c r="H147">
        <v>4457</v>
      </c>
      <c r="I147">
        <v>13.5</v>
      </c>
      <c r="J147">
        <v>1974</v>
      </c>
      <c r="K147" t="s">
        <v>1109</v>
      </c>
    </row>
    <row r="148" spans="1:11" x14ac:dyDescent="0.25">
      <c r="A148" t="s">
        <v>1010</v>
      </c>
      <c r="B148" t="s">
        <v>862</v>
      </c>
      <c r="C148" t="s">
        <v>850</v>
      </c>
      <c r="D148">
        <v>14</v>
      </c>
      <c r="E148">
        <v>8</v>
      </c>
      <c r="F148">
        <v>302</v>
      </c>
      <c r="G148">
        <v>140</v>
      </c>
      <c r="H148">
        <v>4638</v>
      </c>
      <c r="I148">
        <v>16</v>
      </c>
      <c r="J148">
        <v>1974</v>
      </c>
      <c r="K148" t="s">
        <v>1011</v>
      </c>
    </row>
    <row r="149" spans="1:11" x14ac:dyDescent="0.25">
      <c r="A149" t="s">
        <v>1008</v>
      </c>
      <c r="B149" t="s">
        <v>859</v>
      </c>
      <c r="C149" t="s">
        <v>850</v>
      </c>
      <c r="D149">
        <v>14</v>
      </c>
      <c r="E149">
        <v>8</v>
      </c>
      <c r="F149">
        <v>304</v>
      </c>
      <c r="G149">
        <v>150</v>
      </c>
      <c r="H149">
        <v>4257</v>
      </c>
      <c r="I149">
        <v>15.5</v>
      </c>
      <c r="J149">
        <v>1974</v>
      </c>
      <c r="K149" t="s">
        <v>1009</v>
      </c>
    </row>
    <row r="150" spans="1:11" x14ac:dyDescent="0.25">
      <c r="A150" t="s">
        <v>1110</v>
      </c>
      <c r="B150" t="s">
        <v>918</v>
      </c>
      <c r="C150" t="s">
        <v>877</v>
      </c>
      <c r="D150">
        <v>29</v>
      </c>
      <c r="E150">
        <v>4</v>
      </c>
      <c r="F150">
        <v>98</v>
      </c>
      <c r="G150">
        <v>83</v>
      </c>
      <c r="H150">
        <v>2219</v>
      </c>
      <c r="I150">
        <v>16.5</v>
      </c>
      <c r="J150">
        <v>1974</v>
      </c>
      <c r="K150" t="s">
        <v>1111</v>
      </c>
    </row>
    <row r="151" spans="1:11" x14ac:dyDescent="0.25">
      <c r="A151" t="s">
        <v>1112</v>
      </c>
      <c r="B151" t="s">
        <v>913</v>
      </c>
      <c r="C151" t="s">
        <v>877</v>
      </c>
      <c r="D151">
        <v>26</v>
      </c>
      <c r="E151">
        <v>4</v>
      </c>
      <c r="F151">
        <v>79</v>
      </c>
      <c r="G151">
        <v>67</v>
      </c>
      <c r="H151">
        <v>1963</v>
      </c>
      <c r="I151">
        <v>15.5</v>
      </c>
      <c r="J151">
        <v>1974</v>
      </c>
      <c r="K151" t="s">
        <v>1113</v>
      </c>
    </row>
    <row r="152" spans="1:11" x14ac:dyDescent="0.25">
      <c r="A152" t="s">
        <v>1084</v>
      </c>
      <c r="B152" t="s">
        <v>971</v>
      </c>
      <c r="C152" t="s">
        <v>877</v>
      </c>
      <c r="D152">
        <v>26</v>
      </c>
      <c r="E152">
        <v>4</v>
      </c>
      <c r="F152">
        <v>97</v>
      </c>
      <c r="G152">
        <v>78</v>
      </c>
      <c r="H152">
        <v>2300</v>
      </c>
      <c r="I152">
        <v>14.5</v>
      </c>
      <c r="J152">
        <v>1974</v>
      </c>
      <c r="K152" t="s">
        <v>1085</v>
      </c>
    </row>
    <row r="153" spans="1:11" x14ac:dyDescent="0.25">
      <c r="A153" t="s">
        <v>939</v>
      </c>
      <c r="B153" t="s">
        <v>900</v>
      </c>
      <c r="C153" t="s">
        <v>901</v>
      </c>
      <c r="D153">
        <v>31</v>
      </c>
      <c r="E153">
        <v>4</v>
      </c>
      <c r="F153">
        <v>76</v>
      </c>
      <c r="G153">
        <v>52</v>
      </c>
      <c r="H153">
        <v>1649</v>
      </c>
      <c r="I153">
        <v>16.5</v>
      </c>
      <c r="J153">
        <v>1974</v>
      </c>
      <c r="K153" t="s">
        <v>940</v>
      </c>
    </row>
    <row r="154" spans="1:11" x14ac:dyDescent="0.25">
      <c r="A154" t="s">
        <v>1114</v>
      </c>
      <c r="B154" t="s">
        <v>910</v>
      </c>
      <c r="C154" t="s">
        <v>901</v>
      </c>
      <c r="D154">
        <v>32</v>
      </c>
      <c r="E154">
        <v>4</v>
      </c>
      <c r="F154">
        <v>83</v>
      </c>
      <c r="G154">
        <v>61</v>
      </c>
      <c r="H154">
        <v>2003</v>
      </c>
      <c r="I154">
        <v>19</v>
      </c>
      <c r="J154">
        <v>1974</v>
      </c>
      <c r="K154">
        <v>710</v>
      </c>
    </row>
    <row r="155" spans="1:11" x14ac:dyDescent="0.25">
      <c r="A155" t="s">
        <v>1115</v>
      </c>
      <c r="B155" t="s">
        <v>889</v>
      </c>
      <c r="C155" t="s">
        <v>850</v>
      </c>
      <c r="D155">
        <v>28</v>
      </c>
      <c r="E155">
        <v>4</v>
      </c>
      <c r="F155">
        <v>90</v>
      </c>
      <c r="G155">
        <v>75</v>
      </c>
      <c r="H155">
        <v>2125</v>
      </c>
      <c r="I155">
        <v>14.5</v>
      </c>
      <c r="J155">
        <v>1974</v>
      </c>
      <c r="K155" t="s">
        <v>1116</v>
      </c>
    </row>
    <row r="156" spans="1:11" x14ac:dyDescent="0.25">
      <c r="A156" t="s">
        <v>1083</v>
      </c>
      <c r="B156" t="s">
        <v>974</v>
      </c>
      <c r="C156" t="s">
        <v>877</v>
      </c>
      <c r="D156">
        <v>24</v>
      </c>
      <c r="E156">
        <v>4</v>
      </c>
      <c r="F156">
        <v>90</v>
      </c>
      <c r="G156">
        <v>75</v>
      </c>
      <c r="H156">
        <v>2108</v>
      </c>
      <c r="I156">
        <v>15.5</v>
      </c>
      <c r="J156">
        <v>1974</v>
      </c>
      <c r="K156">
        <v>128</v>
      </c>
    </row>
    <row r="157" spans="1:11" x14ac:dyDescent="0.25">
      <c r="A157" t="s">
        <v>1117</v>
      </c>
      <c r="B157" t="s">
        <v>974</v>
      </c>
      <c r="C157" t="s">
        <v>877</v>
      </c>
      <c r="D157">
        <v>26</v>
      </c>
      <c r="E157">
        <v>4</v>
      </c>
      <c r="F157">
        <v>116</v>
      </c>
      <c r="G157">
        <v>75</v>
      </c>
      <c r="H157">
        <v>2246</v>
      </c>
      <c r="I157">
        <v>14</v>
      </c>
      <c r="J157">
        <v>1974</v>
      </c>
      <c r="K157" t="s">
        <v>1118</v>
      </c>
    </row>
    <row r="158" spans="1:11" x14ac:dyDescent="0.25">
      <c r="A158" t="s">
        <v>1119</v>
      </c>
      <c r="B158" t="s">
        <v>1120</v>
      </c>
      <c r="C158" t="s">
        <v>901</v>
      </c>
      <c r="D158">
        <v>24</v>
      </c>
      <c r="E158">
        <v>4</v>
      </c>
      <c r="F158">
        <v>120</v>
      </c>
      <c r="G158">
        <v>97</v>
      </c>
      <c r="H158">
        <v>2489</v>
      </c>
      <c r="I158">
        <v>15</v>
      </c>
      <c r="J158">
        <v>1974</v>
      </c>
      <c r="K158" t="s">
        <v>1121</v>
      </c>
    </row>
    <row r="159" spans="1:11" x14ac:dyDescent="0.25">
      <c r="A159" t="s">
        <v>1122</v>
      </c>
      <c r="C159" t="s">
        <v>901</v>
      </c>
      <c r="D159">
        <v>26</v>
      </c>
      <c r="E159">
        <v>4</v>
      </c>
      <c r="F159">
        <v>108</v>
      </c>
      <c r="G159">
        <v>93</v>
      </c>
      <c r="H159">
        <v>2391</v>
      </c>
      <c r="I159">
        <v>15.5</v>
      </c>
      <c r="J159">
        <v>1974</v>
      </c>
    </row>
    <row r="160" spans="1:11" x14ac:dyDescent="0.25">
      <c r="A160" t="s">
        <v>1123</v>
      </c>
      <c r="B160" t="s">
        <v>974</v>
      </c>
      <c r="C160" t="s">
        <v>877</v>
      </c>
      <c r="D160">
        <v>31</v>
      </c>
      <c r="E160">
        <v>4</v>
      </c>
      <c r="F160">
        <v>79</v>
      </c>
      <c r="G160">
        <v>67</v>
      </c>
      <c r="H160">
        <v>2000</v>
      </c>
      <c r="I160">
        <v>16</v>
      </c>
      <c r="J160">
        <v>1974</v>
      </c>
      <c r="K160" t="s">
        <v>1124</v>
      </c>
    </row>
    <row r="161" spans="1:11" x14ac:dyDescent="0.25">
      <c r="A161" t="s">
        <v>1125</v>
      </c>
      <c r="B161" t="s">
        <v>856</v>
      </c>
      <c r="C161" t="s">
        <v>850</v>
      </c>
      <c r="D161">
        <v>19</v>
      </c>
      <c r="E161">
        <v>6</v>
      </c>
      <c r="F161">
        <v>225</v>
      </c>
      <c r="G161">
        <v>95</v>
      </c>
      <c r="H161">
        <v>3264</v>
      </c>
      <c r="I161">
        <v>16</v>
      </c>
      <c r="J161">
        <v>1975</v>
      </c>
      <c r="K161" t="s">
        <v>1126</v>
      </c>
    </row>
    <row r="162" spans="1:11" x14ac:dyDescent="0.25">
      <c r="A162" t="s">
        <v>1098</v>
      </c>
      <c r="B162" t="s">
        <v>849</v>
      </c>
      <c r="C162" t="s">
        <v>850</v>
      </c>
      <c r="D162">
        <v>18</v>
      </c>
      <c r="E162">
        <v>6</v>
      </c>
      <c r="F162">
        <v>250</v>
      </c>
      <c r="G162">
        <v>105</v>
      </c>
      <c r="H162">
        <v>3459</v>
      </c>
      <c r="I162">
        <v>16</v>
      </c>
      <c r="J162">
        <v>1975</v>
      </c>
      <c r="K162" t="s">
        <v>1099</v>
      </c>
    </row>
    <row r="163" spans="1:11" x14ac:dyDescent="0.25">
      <c r="A163" t="s">
        <v>1127</v>
      </c>
      <c r="B163" t="s">
        <v>968</v>
      </c>
      <c r="C163" t="s">
        <v>850</v>
      </c>
      <c r="D163">
        <v>15</v>
      </c>
      <c r="E163">
        <v>6</v>
      </c>
      <c r="F163">
        <v>250</v>
      </c>
      <c r="G163">
        <v>72</v>
      </c>
      <c r="H163">
        <v>3432</v>
      </c>
      <c r="I163">
        <v>21</v>
      </c>
      <c r="J163">
        <v>1975</v>
      </c>
      <c r="K163" t="s">
        <v>1128</v>
      </c>
    </row>
    <row r="164" spans="1:11" x14ac:dyDescent="0.25">
      <c r="A164" t="s">
        <v>907</v>
      </c>
      <c r="B164" t="s">
        <v>862</v>
      </c>
      <c r="C164" t="s">
        <v>850</v>
      </c>
      <c r="D164">
        <v>15</v>
      </c>
      <c r="E164">
        <v>6</v>
      </c>
      <c r="F164">
        <v>250</v>
      </c>
      <c r="G164">
        <v>72</v>
      </c>
      <c r="H164">
        <v>3158</v>
      </c>
      <c r="I164">
        <v>19.5</v>
      </c>
      <c r="J164">
        <v>1975</v>
      </c>
      <c r="K164" t="s">
        <v>908</v>
      </c>
    </row>
    <row r="165" spans="1:11" x14ac:dyDescent="0.25">
      <c r="A165" t="s">
        <v>870</v>
      </c>
      <c r="B165" t="s">
        <v>871</v>
      </c>
      <c r="C165" t="s">
        <v>850</v>
      </c>
      <c r="D165">
        <v>16</v>
      </c>
      <c r="E165">
        <v>8</v>
      </c>
      <c r="F165">
        <v>400</v>
      </c>
      <c r="G165">
        <v>170</v>
      </c>
      <c r="H165">
        <v>4668</v>
      </c>
      <c r="I165">
        <v>11.5</v>
      </c>
      <c r="J165">
        <v>1975</v>
      </c>
      <c r="K165" t="s">
        <v>872</v>
      </c>
    </row>
    <row r="166" spans="1:11" x14ac:dyDescent="0.25">
      <c r="A166" t="s">
        <v>1129</v>
      </c>
      <c r="B166" t="s">
        <v>849</v>
      </c>
      <c r="C166" t="s">
        <v>850</v>
      </c>
      <c r="D166">
        <v>15</v>
      </c>
      <c r="E166">
        <v>8</v>
      </c>
      <c r="F166">
        <v>350</v>
      </c>
      <c r="G166">
        <v>145</v>
      </c>
      <c r="H166">
        <v>4440</v>
      </c>
      <c r="I166">
        <v>14</v>
      </c>
      <c r="J166">
        <v>1975</v>
      </c>
      <c r="K166" t="s">
        <v>1130</v>
      </c>
    </row>
    <row r="167" spans="1:11" x14ac:dyDescent="0.25">
      <c r="A167" t="s">
        <v>1131</v>
      </c>
      <c r="B167" t="s">
        <v>856</v>
      </c>
      <c r="C167" t="s">
        <v>850</v>
      </c>
      <c r="D167">
        <v>16</v>
      </c>
      <c r="E167">
        <v>8</v>
      </c>
      <c r="F167">
        <v>318</v>
      </c>
      <c r="G167">
        <v>150</v>
      </c>
      <c r="H167">
        <v>4498</v>
      </c>
      <c r="I167">
        <v>14.5</v>
      </c>
      <c r="J167">
        <v>1975</v>
      </c>
      <c r="K167" t="s">
        <v>1132</v>
      </c>
    </row>
    <row r="168" spans="1:11" x14ac:dyDescent="0.25">
      <c r="A168" t="s">
        <v>1047</v>
      </c>
      <c r="B168" t="s">
        <v>862</v>
      </c>
      <c r="C168" t="s">
        <v>850</v>
      </c>
      <c r="D168">
        <v>14</v>
      </c>
      <c r="E168">
        <v>8</v>
      </c>
      <c r="F168">
        <v>351</v>
      </c>
      <c r="G168">
        <v>148</v>
      </c>
      <c r="H168">
        <v>4657</v>
      </c>
      <c r="I168">
        <v>13.5</v>
      </c>
      <c r="J168">
        <v>1975</v>
      </c>
      <c r="K168" t="s">
        <v>1048</v>
      </c>
    </row>
    <row r="169" spans="1:11" x14ac:dyDescent="0.25">
      <c r="A169" t="s">
        <v>1133</v>
      </c>
      <c r="B169" t="s">
        <v>853</v>
      </c>
      <c r="C169" t="s">
        <v>850</v>
      </c>
      <c r="D169">
        <v>17</v>
      </c>
      <c r="E169">
        <v>6</v>
      </c>
      <c r="F169">
        <v>231</v>
      </c>
      <c r="G169">
        <v>110</v>
      </c>
      <c r="H169">
        <v>3907</v>
      </c>
      <c r="I169">
        <v>21</v>
      </c>
      <c r="J169">
        <v>1975</v>
      </c>
      <c r="K169" t="s">
        <v>1134</v>
      </c>
    </row>
    <row r="170" spans="1:11" x14ac:dyDescent="0.25">
      <c r="A170" t="s">
        <v>1135</v>
      </c>
      <c r="B170" t="s">
        <v>1136</v>
      </c>
      <c r="C170" t="s">
        <v>850</v>
      </c>
      <c r="D170">
        <v>16</v>
      </c>
      <c r="E170">
        <v>6</v>
      </c>
      <c r="F170">
        <v>250</v>
      </c>
      <c r="G170">
        <v>105</v>
      </c>
      <c r="H170">
        <v>3897</v>
      </c>
      <c r="I170">
        <v>18.5</v>
      </c>
      <c r="J170">
        <v>1975</v>
      </c>
      <c r="K170" t="s">
        <v>851</v>
      </c>
    </row>
    <row r="171" spans="1:11" x14ac:dyDescent="0.25">
      <c r="A171" t="s">
        <v>949</v>
      </c>
      <c r="B171" t="s">
        <v>859</v>
      </c>
      <c r="C171" t="s">
        <v>850</v>
      </c>
      <c r="D171">
        <v>15</v>
      </c>
      <c r="E171">
        <v>6</v>
      </c>
      <c r="F171">
        <v>258</v>
      </c>
      <c r="G171">
        <v>110</v>
      </c>
      <c r="H171">
        <v>3730</v>
      </c>
      <c r="I171">
        <v>19</v>
      </c>
      <c r="J171">
        <v>1975</v>
      </c>
      <c r="K171" t="s">
        <v>950</v>
      </c>
    </row>
    <row r="172" spans="1:11" x14ac:dyDescent="0.25">
      <c r="A172" t="s">
        <v>1137</v>
      </c>
      <c r="B172" t="s">
        <v>856</v>
      </c>
      <c r="C172" t="s">
        <v>850</v>
      </c>
      <c r="D172">
        <v>18</v>
      </c>
      <c r="E172">
        <v>6</v>
      </c>
      <c r="F172">
        <v>225</v>
      </c>
      <c r="G172">
        <v>95</v>
      </c>
      <c r="H172">
        <v>3785</v>
      </c>
      <c r="I172">
        <v>19</v>
      </c>
      <c r="J172">
        <v>1975</v>
      </c>
      <c r="K172" t="s">
        <v>1138</v>
      </c>
    </row>
    <row r="173" spans="1:11" x14ac:dyDescent="0.25">
      <c r="A173" t="s">
        <v>1139</v>
      </c>
      <c r="B173" t="s">
        <v>853</v>
      </c>
      <c r="C173" t="s">
        <v>850</v>
      </c>
      <c r="D173">
        <v>21</v>
      </c>
      <c r="E173">
        <v>6</v>
      </c>
      <c r="F173">
        <v>231</v>
      </c>
      <c r="G173">
        <v>110</v>
      </c>
      <c r="H173">
        <v>3039</v>
      </c>
      <c r="I173">
        <v>15</v>
      </c>
      <c r="J173">
        <v>1975</v>
      </c>
      <c r="K173" t="s">
        <v>1140</v>
      </c>
    </row>
    <row r="174" spans="1:11" x14ac:dyDescent="0.25">
      <c r="A174" t="s">
        <v>1141</v>
      </c>
      <c r="B174" t="s">
        <v>849</v>
      </c>
      <c r="C174" t="s">
        <v>850</v>
      </c>
      <c r="D174">
        <v>20</v>
      </c>
      <c r="E174">
        <v>8</v>
      </c>
      <c r="F174">
        <v>262</v>
      </c>
      <c r="G174">
        <v>110</v>
      </c>
      <c r="H174">
        <v>3221</v>
      </c>
      <c r="I174">
        <v>13.5</v>
      </c>
      <c r="J174">
        <v>1975</v>
      </c>
      <c r="K174" t="s">
        <v>1142</v>
      </c>
    </row>
    <row r="175" spans="1:11" x14ac:dyDescent="0.25">
      <c r="A175" t="s">
        <v>1143</v>
      </c>
      <c r="B175" t="s">
        <v>862</v>
      </c>
      <c r="C175" t="s">
        <v>850</v>
      </c>
      <c r="D175">
        <v>13</v>
      </c>
      <c r="E175">
        <v>8</v>
      </c>
      <c r="F175">
        <v>302</v>
      </c>
      <c r="G175">
        <v>129</v>
      </c>
      <c r="H175">
        <v>3169</v>
      </c>
      <c r="I175">
        <v>12</v>
      </c>
      <c r="J175">
        <v>1975</v>
      </c>
      <c r="K175" t="s">
        <v>1144</v>
      </c>
    </row>
    <row r="176" spans="1:11" x14ac:dyDescent="0.25">
      <c r="A176" t="s">
        <v>1145</v>
      </c>
      <c r="B176" t="s">
        <v>900</v>
      </c>
      <c r="C176" t="s">
        <v>901</v>
      </c>
      <c r="D176">
        <v>29</v>
      </c>
      <c r="E176">
        <v>4</v>
      </c>
      <c r="F176">
        <v>97</v>
      </c>
      <c r="G176">
        <v>75</v>
      </c>
      <c r="H176">
        <v>2171</v>
      </c>
      <c r="I176">
        <v>16</v>
      </c>
      <c r="J176">
        <v>1975</v>
      </c>
      <c r="K176" t="s">
        <v>1146</v>
      </c>
    </row>
    <row r="177" spans="1:11" x14ac:dyDescent="0.25">
      <c r="A177" t="s">
        <v>941</v>
      </c>
      <c r="B177" t="s">
        <v>862</v>
      </c>
      <c r="C177" t="s">
        <v>850</v>
      </c>
      <c r="D177">
        <v>23</v>
      </c>
      <c r="E177">
        <v>4</v>
      </c>
      <c r="F177">
        <v>140</v>
      </c>
      <c r="G177">
        <v>83</v>
      </c>
      <c r="H177">
        <v>2639</v>
      </c>
      <c r="I177">
        <v>17</v>
      </c>
      <c r="J177">
        <v>1975</v>
      </c>
      <c r="K177" t="s">
        <v>942</v>
      </c>
    </row>
    <row r="178" spans="1:11" x14ac:dyDescent="0.25">
      <c r="A178" t="s">
        <v>925</v>
      </c>
      <c r="B178" t="s">
        <v>859</v>
      </c>
      <c r="C178" t="s">
        <v>850</v>
      </c>
      <c r="D178">
        <v>20</v>
      </c>
      <c r="E178">
        <v>6</v>
      </c>
      <c r="F178">
        <v>232</v>
      </c>
      <c r="G178">
        <v>100</v>
      </c>
      <c r="H178">
        <v>2914</v>
      </c>
      <c r="I178">
        <v>16</v>
      </c>
      <c r="J178">
        <v>1975</v>
      </c>
      <c r="K178" t="s">
        <v>926</v>
      </c>
    </row>
    <row r="179" spans="1:11" x14ac:dyDescent="0.25">
      <c r="A179" t="s">
        <v>1147</v>
      </c>
      <c r="B179" t="s">
        <v>871</v>
      </c>
      <c r="C179" t="s">
        <v>850</v>
      </c>
      <c r="D179">
        <v>23</v>
      </c>
      <c r="E179">
        <v>4</v>
      </c>
      <c r="F179">
        <v>140</v>
      </c>
      <c r="G179">
        <v>78</v>
      </c>
      <c r="H179">
        <v>2592</v>
      </c>
      <c r="I179">
        <v>18.5</v>
      </c>
      <c r="J179">
        <v>1975</v>
      </c>
      <c r="K179" t="s">
        <v>1148</v>
      </c>
    </row>
    <row r="180" spans="1:11" x14ac:dyDescent="0.25">
      <c r="A180" t="s">
        <v>939</v>
      </c>
      <c r="B180" t="s">
        <v>900</v>
      </c>
      <c r="C180" t="s">
        <v>901</v>
      </c>
      <c r="D180">
        <v>24</v>
      </c>
      <c r="E180">
        <v>4</v>
      </c>
      <c r="F180">
        <v>134</v>
      </c>
      <c r="G180">
        <v>96</v>
      </c>
      <c r="H180">
        <v>2702</v>
      </c>
      <c r="I180">
        <v>13.5</v>
      </c>
      <c r="J180">
        <v>1975</v>
      </c>
      <c r="K180" t="s">
        <v>940</v>
      </c>
    </row>
    <row r="181" spans="1:11" x14ac:dyDescent="0.25">
      <c r="A181" t="s">
        <v>1112</v>
      </c>
      <c r="B181" t="s">
        <v>913</v>
      </c>
      <c r="C181" t="s">
        <v>877</v>
      </c>
      <c r="D181">
        <v>25</v>
      </c>
      <c r="E181">
        <v>4</v>
      </c>
      <c r="F181">
        <v>90</v>
      </c>
      <c r="G181">
        <v>71</v>
      </c>
      <c r="H181">
        <v>2223</v>
      </c>
      <c r="I181">
        <v>16.5</v>
      </c>
      <c r="J181">
        <v>1975</v>
      </c>
      <c r="K181" t="s">
        <v>1113</v>
      </c>
    </row>
    <row r="182" spans="1:11" x14ac:dyDescent="0.25">
      <c r="A182" t="s">
        <v>1114</v>
      </c>
      <c r="B182" t="s">
        <v>910</v>
      </c>
      <c r="C182" t="s">
        <v>901</v>
      </c>
      <c r="D182">
        <v>24</v>
      </c>
      <c r="E182">
        <v>4</v>
      </c>
      <c r="F182">
        <v>119</v>
      </c>
      <c r="G182">
        <v>97</v>
      </c>
      <c r="H182">
        <v>2545</v>
      </c>
      <c r="I182">
        <v>17</v>
      </c>
      <c r="J182">
        <v>1975</v>
      </c>
      <c r="K182">
        <v>710</v>
      </c>
    </row>
    <row r="183" spans="1:11" x14ac:dyDescent="0.25">
      <c r="A183" t="s">
        <v>941</v>
      </c>
      <c r="B183" t="s">
        <v>862</v>
      </c>
      <c r="C183" t="s">
        <v>850</v>
      </c>
      <c r="D183">
        <v>18</v>
      </c>
      <c r="E183">
        <v>6</v>
      </c>
      <c r="F183">
        <v>171</v>
      </c>
      <c r="G183">
        <v>97</v>
      </c>
      <c r="H183">
        <v>2984</v>
      </c>
      <c r="I183">
        <v>14.5</v>
      </c>
      <c r="J183">
        <v>1975</v>
      </c>
      <c r="K183" t="s">
        <v>942</v>
      </c>
    </row>
    <row r="184" spans="1:11" x14ac:dyDescent="0.25">
      <c r="A184" t="s">
        <v>1149</v>
      </c>
      <c r="B184" t="s">
        <v>913</v>
      </c>
      <c r="C184" t="s">
        <v>877</v>
      </c>
      <c r="D184">
        <v>29</v>
      </c>
      <c r="E184">
        <v>4</v>
      </c>
      <c r="F184">
        <v>90</v>
      </c>
      <c r="G184">
        <v>70</v>
      </c>
      <c r="H184">
        <v>1937</v>
      </c>
      <c r="I184">
        <v>14</v>
      </c>
      <c r="J184">
        <v>1975</v>
      </c>
      <c r="K184" t="s">
        <v>1150</v>
      </c>
    </row>
    <row r="185" spans="1:11" x14ac:dyDescent="0.25">
      <c r="A185" t="s">
        <v>1151</v>
      </c>
      <c r="B185" t="s">
        <v>859</v>
      </c>
      <c r="C185" t="s">
        <v>850</v>
      </c>
      <c r="D185">
        <v>19</v>
      </c>
      <c r="E185">
        <v>6</v>
      </c>
      <c r="F185">
        <v>232</v>
      </c>
      <c r="G185">
        <v>90</v>
      </c>
      <c r="H185">
        <v>3211</v>
      </c>
      <c r="I185">
        <v>17</v>
      </c>
      <c r="J185">
        <v>1975</v>
      </c>
      <c r="K185" t="s">
        <v>1152</v>
      </c>
    </row>
    <row r="186" spans="1:11" x14ac:dyDescent="0.25">
      <c r="A186" t="s">
        <v>1086</v>
      </c>
      <c r="B186" t="s">
        <v>918</v>
      </c>
      <c r="C186" t="s">
        <v>877</v>
      </c>
      <c r="D186">
        <v>23</v>
      </c>
      <c r="E186">
        <v>4</v>
      </c>
      <c r="F186">
        <v>115</v>
      </c>
      <c r="G186">
        <v>95</v>
      </c>
      <c r="H186">
        <v>2694</v>
      </c>
      <c r="I186">
        <v>15</v>
      </c>
      <c r="J186">
        <v>1975</v>
      </c>
      <c r="K186" t="s">
        <v>1087</v>
      </c>
    </row>
    <row r="187" spans="1:11" x14ac:dyDescent="0.25">
      <c r="A187" t="s">
        <v>915</v>
      </c>
      <c r="B187" t="s">
        <v>916</v>
      </c>
      <c r="C187" t="s">
        <v>877</v>
      </c>
      <c r="D187">
        <v>23</v>
      </c>
      <c r="E187">
        <v>4</v>
      </c>
      <c r="F187">
        <v>120</v>
      </c>
      <c r="G187">
        <v>88</v>
      </c>
      <c r="H187">
        <v>2957</v>
      </c>
      <c r="I187">
        <v>17</v>
      </c>
      <c r="J187">
        <v>1975</v>
      </c>
      <c r="K187">
        <v>504</v>
      </c>
    </row>
    <row r="188" spans="1:11" x14ac:dyDescent="0.25">
      <c r="A188" t="s">
        <v>1153</v>
      </c>
      <c r="B188" t="s">
        <v>1015</v>
      </c>
      <c r="C188" t="s">
        <v>877</v>
      </c>
      <c r="D188">
        <v>22</v>
      </c>
      <c r="E188">
        <v>4</v>
      </c>
      <c r="F188">
        <v>121</v>
      </c>
      <c r="G188">
        <v>98</v>
      </c>
      <c r="H188">
        <v>2945</v>
      </c>
      <c r="I188">
        <v>14.5</v>
      </c>
      <c r="J188">
        <v>1975</v>
      </c>
      <c r="K188" t="s">
        <v>1154</v>
      </c>
    </row>
    <row r="189" spans="1:11" x14ac:dyDescent="0.25">
      <c r="A189" t="s">
        <v>1092</v>
      </c>
      <c r="B189" t="s">
        <v>921</v>
      </c>
      <c r="C189" t="s">
        <v>877</v>
      </c>
      <c r="D189">
        <v>25</v>
      </c>
      <c r="E189">
        <v>4</v>
      </c>
      <c r="F189">
        <v>121</v>
      </c>
      <c r="G189">
        <v>115</v>
      </c>
      <c r="H189">
        <v>2671</v>
      </c>
      <c r="I189">
        <v>13.5</v>
      </c>
      <c r="J189">
        <v>1975</v>
      </c>
      <c r="K189" t="s">
        <v>1093</v>
      </c>
    </row>
    <row r="190" spans="1:11" x14ac:dyDescent="0.25">
      <c r="A190" t="s">
        <v>1155</v>
      </c>
      <c r="B190" t="s">
        <v>1120</v>
      </c>
      <c r="C190" t="s">
        <v>901</v>
      </c>
      <c r="D190">
        <v>33</v>
      </c>
      <c r="E190">
        <v>4</v>
      </c>
      <c r="F190">
        <v>91</v>
      </c>
      <c r="G190">
        <v>53</v>
      </c>
      <c r="H190">
        <v>1795</v>
      </c>
      <c r="I190">
        <v>17.5</v>
      </c>
      <c r="J190">
        <v>1975</v>
      </c>
      <c r="K190" t="s">
        <v>1156</v>
      </c>
    </row>
    <row r="191" spans="1:11" x14ac:dyDescent="0.25">
      <c r="A191" t="s">
        <v>1157</v>
      </c>
      <c r="B191" t="s">
        <v>974</v>
      </c>
      <c r="C191" t="s">
        <v>877</v>
      </c>
      <c r="D191">
        <v>28</v>
      </c>
      <c r="E191">
        <v>4</v>
      </c>
      <c r="F191">
        <v>107</v>
      </c>
      <c r="G191">
        <v>86</v>
      </c>
      <c r="H191">
        <v>2464</v>
      </c>
      <c r="I191">
        <v>15.5</v>
      </c>
      <c r="J191">
        <v>1976</v>
      </c>
      <c r="K191">
        <v>131</v>
      </c>
    </row>
    <row r="192" spans="1:11" x14ac:dyDescent="0.25">
      <c r="A192" t="s">
        <v>970</v>
      </c>
      <c r="B192" t="s">
        <v>971</v>
      </c>
      <c r="C192" t="s">
        <v>877</v>
      </c>
      <c r="D192">
        <v>25</v>
      </c>
      <c r="E192">
        <v>4</v>
      </c>
      <c r="F192">
        <v>116</v>
      </c>
      <c r="G192">
        <v>81</v>
      </c>
      <c r="H192">
        <v>2220</v>
      </c>
      <c r="I192">
        <v>16.899999999999999</v>
      </c>
      <c r="J192">
        <v>1976</v>
      </c>
      <c r="K192">
        <v>1900</v>
      </c>
    </row>
    <row r="193" spans="1:11" x14ac:dyDescent="0.25">
      <c r="A193" t="s">
        <v>1158</v>
      </c>
      <c r="B193" t="s">
        <v>1159</v>
      </c>
      <c r="C193" t="s">
        <v>850</v>
      </c>
      <c r="D193">
        <v>25</v>
      </c>
      <c r="E193">
        <v>4</v>
      </c>
      <c r="F193">
        <v>140</v>
      </c>
      <c r="G193">
        <v>92</v>
      </c>
      <c r="H193">
        <v>2572</v>
      </c>
      <c r="I193">
        <v>14.9</v>
      </c>
      <c r="J193">
        <v>1976</v>
      </c>
      <c r="K193" t="s">
        <v>1160</v>
      </c>
    </row>
    <row r="194" spans="1:11" x14ac:dyDescent="0.25">
      <c r="A194" t="s">
        <v>1115</v>
      </c>
      <c r="B194" t="s">
        <v>889</v>
      </c>
      <c r="C194" t="s">
        <v>850</v>
      </c>
      <c r="D194">
        <v>26</v>
      </c>
      <c r="E194">
        <v>4</v>
      </c>
      <c r="F194">
        <v>98</v>
      </c>
      <c r="G194">
        <v>79</v>
      </c>
      <c r="H194">
        <v>2255</v>
      </c>
      <c r="I194">
        <v>17.7</v>
      </c>
      <c r="J194">
        <v>1976</v>
      </c>
      <c r="K194" t="s">
        <v>1116</v>
      </c>
    </row>
    <row r="195" spans="1:11" x14ac:dyDescent="0.25">
      <c r="A195" t="s">
        <v>1161</v>
      </c>
      <c r="B195" t="s">
        <v>1022</v>
      </c>
      <c r="C195" t="s">
        <v>877</v>
      </c>
      <c r="D195">
        <v>27</v>
      </c>
      <c r="E195">
        <v>4</v>
      </c>
      <c r="F195">
        <v>101</v>
      </c>
      <c r="G195">
        <v>83</v>
      </c>
      <c r="H195">
        <v>2202</v>
      </c>
      <c r="I195">
        <v>15.3</v>
      </c>
      <c r="J195">
        <v>1976</v>
      </c>
      <c r="K195" t="s">
        <v>1162</v>
      </c>
    </row>
    <row r="196" spans="1:11" x14ac:dyDescent="0.25">
      <c r="A196" t="s">
        <v>1102</v>
      </c>
      <c r="B196" t="s">
        <v>849</v>
      </c>
      <c r="C196" t="s">
        <v>850</v>
      </c>
      <c r="D196">
        <v>17.5</v>
      </c>
      <c r="E196">
        <v>8</v>
      </c>
      <c r="F196">
        <v>305</v>
      </c>
      <c r="G196">
        <v>140</v>
      </c>
      <c r="H196">
        <v>4215</v>
      </c>
      <c r="I196">
        <v>13</v>
      </c>
      <c r="J196">
        <v>1976</v>
      </c>
      <c r="K196" t="s">
        <v>1103</v>
      </c>
    </row>
    <row r="197" spans="1:11" x14ac:dyDescent="0.25">
      <c r="A197" t="s">
        <v>1163</v>
      </c>
      <c r="B197" t="s">
        <v>889</v>
      </c>
      <c r="C197" t="s">
        <v>850</v>
      </c>
      <c r="D197">
        <v>16</v>
      </c>
      <c r="E197">
        <v>8</v>
      </c>
      <c r="F197">
        <v>318</v>
      </c>
      <c r="G197">
        <v>150</v>
      </c>
      <c r="H197">
        <v>4190</v>
      </c>
      <c r="I197">
        <v>13</v>
      </c>
      <c r="J197">
        <v>1976</v>
      </c>
      <c r="K197" t="s">
        <v>1164</v>
      </c>
    </row>
    <row r="198" spans="1:11" x14ac:dyDescent="0.25">
      <c r="A198" t="s">
        <v>949</v>
      </c>
      <c r="B198" t="s">
        <v>859</v>
      </c>
      <c r="C198" t="s">
        <v>850</v>
      </c>
      <c r="D198">
        <v>15.5</v>
      </c>
      <c r="E198">
        <v>8</v>
      </c>
      <c r="F198">
        <v>304</v>
      </c>
      <c r="G198">
        <v>120</v>
      </c>
      <c r="H198">
        <v>3962</v>
      </c>
      <c r="I198">
        <v>13.9</v>
      </c>
      <c r="J198">
        <v>1976</v>
      </c>
      <c r="K198" t="s">
        <v>950</v>
      </c>
    </row>
    <row r="199" spans="1:11" x14ac:dyDescent="0.25">
      <c r="A199" t="s">
        <v>1039</v>
      </c>
      <c r="B199" t="s">
        <v>862</v>
      </c>
      <c r="C199" t="s">
        <v>850</v>
      </c>
      <c r="D199">
        <v>14.5</v>
      </c>
      <c r="E199">
        <v>8</v>
      </c>
      <c r="F199">
        <v>351</v>
      </c>
      <c r="G199">
        <v>152</v>
      </c>
      <c r="H199">
        <v>4215</v>
      </c>
      <c r="I199">
        <v>12.8</v>
      </c>
      <c r="J199">
        <v>1976</v>
      </c>
      <c r="K199" t="s">
        <v>1040</v>
      </c>
    </row>
    <row r="200" spans="1:11" x14ac:dyDescent="0.25">
      <c r="A200" t="s">
        <v>1057</v>
      </c>
      <c r="B200" t="s">
        <v>856</v>
      </c>
      <c r="C200" t="s">
        <v>850</v>
      </c>
      <c r="D200">
        <v>22</v>
      </c>
      <c r="E200">
        <v>6</v>
      </c>
      <c r="F200">
        <v>225</v>
      </c>
      <c r="G200">
        <v>100</v>
      </c>
      <c r="H200">
        <v>3233</v>
      </c>
      <c r="I200">
        <v>15.4</v>
      </c>
      <c r="J200">
        <v>1976</v>
      </c>
      <c r="K200" t="s">
        <v>1058</v>
      </c>
    </row>
    <row r="201" spans="1:11" x14ac:dyDescent="0.25">
      <c r="A201" t="s">
        <v>1098</v>
      </c>
      <c r="B201" t="s">
        <v>849</v>
      </c>
      <c r="C201" t="s">
        <v>850</v>
      </c>
      <c r="D201">
        <v>22</v>
      </c>
      <c r="E201">
        <v>6</v>
      </c>
      <c r="F201">
        <v>250</v>
      </c>
      <c r="G201">
        <v>105</v>
      </c>
      <c r="H201">
        <v>3353</v>
      </c>
      <c r="I201">
        <v>14.5</v>
      </c>
      <c r="J201">
        <v>1976</v>
      </c>
      <c r="K201" t="s">
        <v>1099</v>
      </c>
    </row>
    <row r="202" spans="1:11" x14ac:dyDescent="0.25">
      <c r="A202" t="s">
        <v>907</v>
      </c>
      <c r="B202" t="s">
        <v>862</v>
      </c>
      <c r="C202" t="s">
        <v>850</v>
      </c>
      <c r="D202">
        <v>24</v>
      </c>
      <c r="E202">
        <v>6</v>
      </c>
      <c r="F202">
        <v>200</v>
      </c>
      <c r="G202">
        <v>81</v>
      </c>
      <c r="H202">
        <v>3012</v>
      </c>
      <c r="I202">
        <v>17.600000000000001</v>
      </c>
      <c r="J202">
        <v>1976</v>
      </c>
      <c r="K202" t="s">
        <v>908</v>
      </c>
    </row>
    <row r="203" spans="1:11" x14ac:dyDescent="0.25">
      <c r="A203" t="s">
        <v>905</v>
      </c>
      <c r="B203" t="s">
        <v>859</v>
      </c>
      <c r="C203" t="s">
        <v>850</v>
      </c>
      <c r="D203">
        <v>22.5</v>
      </c>
      <c r="E203">
        <v>6</v>
      </c>
      <c r="F203">
        <v>232</v>
      </c>
      <c r="G203">
        <v>90</v>
      </c>
      <c r="H203">
        <v>3085</v>
      </c>
      <c r="I203">
        <v>17.600000000000001</v>
      </c>
      <c r="J203">
        <v>1976</v>
      </c>
      <c r="K203" t="s">
        <v>906</v>
      </c>
    </row>
    <row r="204" spans="1:11" x14ac:dyDescent="0.25">
      <c r="A204" t="s">
        <v>1165</v>
      </c>
      <c r="B204" t="s">
        <v>849</v>
      </c>
      <c r="C204" t="s">
        <v>850</v>
      </c>
      <c r="D204">
        <v>29</v>
      </c>
      <c r="E204">
        <v>4</v>
      </c>
      <c r="F204">
        <v>85</v>
      </c>
      <c r="G204">
        <v>52</v>
      </c>
      <c r="H204">
        <v>2035</v>
      </c>
      <c r="I204">
        <v>22.2</v>
      </c>
      <c r="J204">
        <v>1976</v>
      </c>
      <c r="K204" t="s">
        <v>1166</v>
      </c>
    </row>
    <row r="205" spans="1:11" x14ac:dyDescent="0.25">
      <c r="A205" t="s">
        <v>1167</v>
      </c>
      <c r="B205" t="s">
        <v>849</v>
      </c>
      <c r="C205" t="s">
        <v>850</v>
      </c>
      <c r="D205">
        <v>24.5</v>
      </c>
      <c r="E205">
        <v>4</v>
      </c>
      <c r="F205">
        <v>98</v>
      </c>
      <c r="G205">
        <v>60</v>
      </c>
      <c r="H205">
        <v>2164</v>
      </c>
      <c r="I205">
        <v>22.1</v>
      </c>
      <c r="J205">
        <v>1976</v>
      </c>
      <c r="K205" t="s">
        <v>1168</v>
      </c>
    </row>
    <row r="206" spans="1:11" x14ac:dyDescent="0.25">
      <c r="A206" t="s">
        <v>1169</v>
      </c>
      <c r="B206" t="s">
        <v>1170</v>
      </c>
      <c r="C206" t="s">
        <v>877</v>
      </c>
      <c r="D206">
        <v>29</v>
      </c>
      <c r="E206">
        <v>4</v>
      </c>
      <c r="F206">
        <v>90</v>
      </c>
      <c r="G206">
        <v>70</v>
      </c>
      <c r="H206">
        <v>1937</v>
      </c>
      <c r="I206">
        <v>14.2</v>
      </c>
      <c r="J206">
        <v>1976</v>
      </c>
      <c r="K206" t="s">
        <v>1150</v>
      </c>
    </row>
    <row r="207" spans="1:11" x14ac:dyDescent="0.25">
      <c r="A207" t="s">
        <v>1119</v>
      </c>
      <c r="B207" t="s">
        <v>1120</v>
      </c>
      <c r="C207" t="s">
        <v>901</v>
      </c>
      <c r="D207">
        <v>33</v>
      </c>
      <c r="E207">
        <v>4</v>
      </c>
      <c r="F207">
        <v>91</v>
      </c>
      <c r="G207">
        <v>53</v>
      </c>
      <c r="H207">
        <v>1795</v>
      </c>
      <c r="I207">
        <v>17.399999999999999</v>
      </c>
      <c r="J207">
        <v>1976</v>
      </c>
      <c r="K207" t="s">
        <v>1121</v>
      </c>
    </row>
    <row r="208" spans="1:11" x14ac:dyDescent="0.25">
      <c r="A208" t="s">
        <v>1171</v>
      </c>
      <c r="B208" t="s">
        <v>889</v>
      </c>
      <c r="C208" t="s">
        <v>850</v>
      </c>
      <c r="D208">
        <v>20</v>
      </c>
      <c r="E208">
        <v>6</v>
      </c>
      <c r="F208">
        <v>225</v>
      </c>
      <c r="G208">
        <v>100</v>
      </c>
      <c r="H208">
        <v>3651</v>
      </c>
      <c r="I208">
        <v>17.7</v>
      </c>
      <c r="J208">
        <v>1976</v>
      </c>
      <c r="K208" t="s">
        <v>1172</v>
      </c>
    </row>
    <row r="209" spans="1:11" x14ac:dyDescent="0.25">
      <c r="A209" t="s">
        <v>1173</v>
      </c>
      <c r="B209" t="s">
        <v>862</v>
      </c>
      <c r="C209" t="s">
        <v>850</v>
      </c>
      <c r="D209">
        <v>18</v>
      </c>
      <c r="E209">
        <v>6</v>
      </c>
      <c r="F209">
        <v>250</v>
      </c>
      <c r="G209">
        <v>78</v>
      </c>
      <c r="H209">
        <v>3574</v>
      </c>
      <c r="I209">
        <v>21</v>
      </c>
      <c r="J209">
        <v>1976</v>
      </c>
      <c r="K209" t="s">
        <v>1174</v>
      </c>
    </row>
    <row r="210" spans="1:11" x14ac:dyDescent="0.25">
      <c r="A210" t="s">
        <v>1175</v>
      </c>
      <c r="B210" t="s">
        <v>871</v>
      </c>
      <c r="C210" t="s">
        <v>850</v>
      </c>
      <c r="D210">
        <v>18.5</v>
      </c>
      <c r="E210">
        <v>6</v>
      </c>
      <c r="F210">
        <v>250</v>
      </c>
      <c r="G210">
        <v>110</v>
      </c>
      <c r="H210">
        <v>3645</v>
      </c>
      <c r="I210">
        <v>16.2</v>
      </c>
      <c r="J210">
        <v>1976</v>
      </c>
      <c r="K210" t="s">
        <v>1176</v>
      </c>
    </row>
    <row r="211" spans="1:11" x14ac:dyDescent="0.25">
      <c r="A211" t="s">
        <v>1177</v>
      </c>
      <c r="B211" t="s">
        <v>859</v>
      </c>
      <c r="C211" t="s">
        <v>850</v>
      </c>
      <c r="D211">
        <v>17.5</v>
      </c>
      <c r="E211">
        <v>6</v>
      </c>
      <c r="F211">
        <v>258</v>
      </c>
      <c r="G211">
        <v>95</v>
      </c>
      <c r="H211">
        <v>3193</v>
      </c>
      <c r="I211">
        <v>17.8</v>
      </c>
      <c r="J211">
        <v>1976</v>
      </c>
      <c r="K211" t="s">
        <v>1178</v>
      </c>
    </row>
    <row r="212" spans="1:11" x14ac:dyDescent="0.25">
      <c r="A212" t="s">
        <v>1149</v>
      </c>
      <c r="B212" t="s">
        <v>913</v>
      </c>
      <c r="C212" t="s">
        <v>877</v>
      </c>
      <c r="D212">
        <v>29.5</v>
      </c>
      <c r="E212">
        <v>4</v>
      </c>
      <c r="F212">
        <v>97</v>
      </c>
      <c r="G212">
        <v>71</v>
      </c>
      <c r="H212">
        <v>1825</v>
      </c>
      <c r="I212">
        <v>12.2</v>
      </c>
      <c r="J212">
        <v>1976</v>
      </c>
      <c r="K212" t="s">
        <v>1150</v>
      </c>
    </row>
    <row r="213" spans="1:11" x14ac:dyDescent="0.25">
      <c r="A213" t="s">
        <v>1179</v>
      </c>
      <c r="B213" t="s">
        <v>910</v>
      </c>
      <c r="C213" t="s">
        <v>901</v>
      </c>
      <c r="D213">
        <v>32</v>
      </c>
      <c r="E213">
        <v>4</v>
      </c>
      <c r="F213">
        <v>85</v>
      </c>
      <c r="G213">
        <v>70</v>
      </c>
      <c r="H213">
        <v>1990</v>
      </c>
      <c r="I213">
        <v>17</v>
      </c>
      <c r="J213">
        <v>1976</v>
      </c>
      <c r="K213" t="s">
        <v>1180</v>
      </c>
    </row>
    <row r="214" spans="1:11" x14ac:dyDescent="0.25">
      <c r="A214" t="s">
        <v>1145</v>
      </c>
      <c r="B214" t="s">
        <v>900</v>
      </c>
      <c r="C214" t="s">
        <v>901</v>
      </c>
      <c r="D214">
        <v>28</v>
      </c>
      <c r="E214">
        <v>4</v>
      </c>
      <c r="F214">
        <v>97</v>
      </c>
      <c r="G214">
        <v>75</v>
      </c>
      <c r="H214">
        <v>2155</v>
      </c>
      <c r="I214">
        <v>16.399999999999999</v>
      </c>
      <c r="J214">
        <v>1976</v>
      </c>
      <c r="K214" t="s">
        <v>1146</v>
      </c>
    </row>
    <row r="215" spans="1:11" x14ac:dyDescent="0.25">
      <c r="A215" t="s">
        <v>941</v>
      </c>
      <c r="B215" t="s">
        <v>862</v>
      </c>
      <c r="C215" t="s">
        <v>850</v>
      </c>
      <c r="D215">
        <v>26.5</v>
      </c>
      <c r="E215">
        <v>4</v>
      </c>
      <c r="F215">
        <v>140</v>
      </c>
      <c r="G215">
        <v>72</v>
      </c>
      <c r="H215">
        <v>2565</v>
      </c>
      <c r="I215">
        <v>13.6</v>
      </c>
      <c r="J215">
        <v>1976</v>
      </c>
      <c r="K215" t="s">
        <v>942</v>
      </c>
    </row>
    <row r="216" spans="1:11" x14ac:dyDescent="0.25">
      <c r="A216" t="s">
        <v>1181</v>
      </c>
      <c r="B216" t="s">
        <v>1015</v>
      </c>
      <c r="C216" t="s">
        <v>877</v>
      </c>
      <c r="D216">
        <v>20</v>
      </c>
      <c r="E216">
        <v>4</v>
      </c>
      <c r="F216">
        <v>130</v>
      </c>
      <c r="G216">
        <v>102</v>
      </c>
      <c r="H216">
        <v>3150</v>
      </c>
      <c r="I216">
        <v>15.7</v>
      </c>
      <c r="J216">
        <v>1976</v>
      </c>
      <c r="K216">
        <v>245</v>
      </c>
    </row>
    <row r="217" spans="1:11" x14ac:dyDescent="0.25">
      <c r="A217" t="s">
        <v>1182</v>
      </c>
      <c r="B217" t="s">
        <v>856</v>
      </c>
      <c r="C217" t="s">
        <v>850</v>
      </c>
      <c r="D217">
        <v>13</v>
      </c>
      <c r="E217">
        <v>8</v>
      </c>
      <c r="F217">
        <v>318</v>
      </c>
      <c r="G217">
        <v>150</v>
      </c>
      <c r="H217">
        <v>3940</v>
      </c>
      <c r="I217">
        <v>13.2</v>
      </c>
      <c r="J217">
        <v>1976</v>
      </c>
      <c r="K217" t="s">
        <v>1183</v>
      </c>
    </row>
    <row r="218" spans="1:11" x14ac:dyDescent="0.25">
      <c r="A218" t="s">
        <v>915</v>
      </c>
      <c r="B218" t="s">
        <v>916</v>
      </c>
      <c r="C218" t="s">
        <v>877</v>
      </c>
      <c r="D218">
        <v>19</v>
      </c>
      <c r="E218">
        <v>4</v>
      </c>
      <c r="F218">
        <v>120</v>
      </c>
      <c r="G218">
        <v>88</v>
      </c>
      <c r="H218">
        <v>3270</v>
      </c>
      <c r="I218">
        <v>21.9</v>
      </c>
      <c r="J218">
        <v>1976</v>
      </c>
      <c r="K218">
        <v>504</v>
      </c>
    </row>
    <row r="219" spans="1:11" x14ac:dyDescent="0.25">
      <c r="A219" t="s">
        <v>1094</v>
      </c>
      <c r="B219" t="s">
        <v>900</v>
      </c>
      <c r="C219" t="s">
        <v>901</v>
      </c>
      <c r="D219">
        <v>19</v>
      </c>
      <c r="E219">
        <v>6</v>
      </c>
      <c r="F219">
        <v>156</v>
      </c>
      <c r="G219">
        <v>108</v>
      </c>
      <c r="H219">
        <v>2930</v>
      </c>
      <c r="I219">
        <v>15.5</v>
      </c>
      <c r="J219">
        <v>1976</v>
      </c>
      <c r="K219" t="s">
        <v>1095</v>
      </c>
    </row>
    <row r="220" spans="1:11" x14ac:dyDescent="0.25">
      <c r="A220" t="s">
        <v>1184</v>
      </c>
      <c r="B220" t="s">
        <v>1185</v>
      </c>
      <c r="C220" t="s">
        <v>877</v>
      </c>
      <c r="D220">
        <v>16.5</v>
      </c>
      <c r="E220">
        <v>6</v>
      </c>
      <c r="F220">
        <v>168</v>
      </c>
      <c r="G220">
        <v>120</v>
      </c>
      <c r="H220">
        <v>3820</v>
      </c>
      <c r="I220">
        <v>16.7</v>
      </c>
      <c r="J220">
        <v>1976</v>
      </c>
      <c r="K220" t="s">
        <v>1186</v>
      </c>
    </row>
    <row r="221" spans="1:11" x14ac:dyDescent="0.25">
      <c r="A221" t="s">
        <v>1187</v>
      </c>
      <c r="B221" t="s">
        <v>1188</v>
      </c>
      <c r="C221" t="s">
        <v>850</v>
      </c>
      <c r="D221">
        <v>16.5</v>
      </c>
      <c r="E221">
        <v>8</v>
      </c>
      <c r="F221">
        <v>350</v>
      </c>
      <c r="G221">
        <v>180</v>
      </c>
      <c r="H221">
        <v>4380</v>
      </c>
      <c r="I221">
        <v>12.1</v>
      </c>
      <c r="J221">
        <v>1976</v>
      </c>
      <c r="K221" t="s">
        <v>1189</v>
      </c>
    </row>
    <row r="222" spans="1:11" x14ac:dyDescent="0.25">
      <c r="A222" t="s">
        <v>1190</v>
      </c>
      <c r="B222" t="s">
        <v>930</v>
      </c>
      <c r="C222" t="s">
        <v>850</v>
      </c>
      <c r="D222">
        <v>13</v>
      </c>
      <c r="E222">
        <v>8</v>
      </c>
      <c r="F222">
        <v>350</v>
      </c>
      <c r="G222">
        <v>145</v>
      </c>
      <c r="H222">
        <v>4055</v>
      </c>
      <c r="I222">
        <v>12</v>
      </c>
      <c r="J222">
        <v>1976</v>
      </c>
      <c r="K222" t="s">
        <v>1191</v>
      </c>
    </row>
    <row r="223" spans="1:11" x14ac:dyDescent="0.25">
      <c r="A223" t="s">
        <v>1192</v>
      </c>
      <c r="B223" t="s">
        <v>862</v>
      </c>
      <c r="C223" t="s">
        <v>850</v>
      </c>
      <c r="D223">
        <v>13</v>
      </c>
      <c r="E223">
        <v>8</v>
      </c>
      <c r="F223">
        <v>302</v>
      </c>
      <c r="G223">
        <v>130</v>
      </c>
      <c r="H223">
        <v>3870</v>
      </c>
      <c r="I223">
        <v>15</v>
      </c>
      <c r="J223">
        <v>1976</v>
      </c>
      <c r="K223" t="s">
        <v>1193</v>
      </c>
    </row>
    <row r="224" spans="1:11" x14ac:dyDescent="0.25">
      <c r="A224" t="s">
        <v>1194</v>
      </c>
      <c r="B224" t="s">
        <v>889</v>
      </c>
      <c r="C224" t="s">
        <v>850</v>
      </c>
      <c r="D224">
        <v>13</v>
      </c>
      <c r="E224">
        <v>8</v>
      </c>
      <c r="F224">
        <v>318</v>
      </c>
      <c r="G224">
        <v>150</v>
      </c>
      <c r="H224">
        <v>3755</v>
      </c>
      <c r="I224">
        <v>14</v>
      </c>
      <c r="J224">
        <v>1976</v>
      </c>
      <c r="K224" t="s">
        <v>1195</v>
      </c>
    </row>
    <row r="225" spans="1:11" x14ac:dyDescent="0.25">
      <c r="A225" t="s">
        <v>1196</v>
      </c>
      <c r="B225" t="s">
        <v>1120</v>
      </c>
      <c r="C225" t="s">
        <v>901</v>
      </c>
      <c r="D225">
        <v>31.5</v>
      </c>
      <c r="E225">
        <v>4</v>
      </c>
      <c r="F225">
        <v>98</v>
      </c>
      <c r="G225">
        <v>68</v>
      </c>
      <c r="H225">
        <v>2045</v>
      </c>
      <c r="I225">
        <v>18.5</v>
      </c>
      <c r="J225">
        <v>1977</v>
      </c>
      <c r="K225" t="s">
        <v>1197</v>
      </c>
    </row>
    <row r="226" spans="1:11" x14ac:dyDescent="0.25">
      <c r="A226" t="s">
        <v>1198</v>
      </c>
      <c r="B226" t="s">
        <v>853</v>
      </c>
      <c r="C226" t="s">
        <v>850</v>
      </c>
      <c r="D226">
        <v>30</v>
      </c>
      <c r="E226">
        <v>4</v>
      </c>
      <c r="F226">
        <v>111</v>
      </c>
      <c r="G226">
        <v>80</v>
      </c>
      <c r="H226">
        <v>2155</v>
      </c>
      <c r="I226">
        <v>14.8</v>
      </c>
      <c r="J226">
        <v>1977</v>
      </c>
      <c r="K226" t="s">
        <v>1199</v>
      </c>
    </row>
    <row r="227" spans="1:11" x14ac:dyDescent="0.25">
      <c r="A227" t="s">
        <v>1200</v>
      </c>
      <c r="B227" t="s">
        <v>1022</v>
      </c>
      <c r="C227" t="s">
        <v>877</v>
      </c>
      <c r="D227">
        <v>36</v>
      </c>
      <c r="E227">
        <v>4</v>
      </c>
      <c r="F227">
        <v>79</v>
      </c>
      <c r="G227">
        <v>58</v>
      </c>
      <c r="H227">
        <v>1825</v>
      </c>
      <c r="I227">
        <v>18.600000000000001</v>
      </c>
      <c r="J227">
        <v>1977</v>
      </c>
      <c r="K227" t="s">
        <v>1201</v>
      </c>
    </row>
    <row r="228" spans="1:11" x14ac:dyDescent="0.25">
      <c r="A228" t="s">
        <v>1202</v>
      </c>
      <c r="B228" t="s">
        <v>856</v>
      </c>
      <c r="C228" t="s">
        <v>850</v>
      </c>
      <c r="D228">
        <v>25.5</v>
      </c>
      <c r="E228">
        <v>4</v>
      </c>
      <c r="F228">
        <v>122</v>
      </c>
      <c r="G228">
        <v>96</v>
      </c>
      <c r="H228">
        <v>2300</v>
      </c>
      <c r="I228">
        <v>15.5</v>
      </c>
      <c r="J228">
        <v>1977</v>
      </c>
      <c r="K228" t="s">
        <v>1203</v>
      </c>
    </row>
    <row r="229" spans="1:11" x14ac:dyDescent="0.25">
      <c r="A229" t="s">
        <v>1204</v>
      </c>
      <c r="B229" t="s">
        <v>910</v>
      </c>
      <c r="C229" t="s">
        <v>901</v>
      </c>
      <c r="D229">
        <v>33.5</v>
      </c>
      <c r="E229">
        <v>4</v>
      </c>
      <c r="F229">
        <v>85</v>
      </c>
      <c r="G229">
        <v>70</v>
      </c>
      <c r="H229">
        <v>1945</v>
      </c>
      <c r="I229">
        <v>16.8</v>
      </c>
      <c r="J229">
        <v>1977</v>
      </c>
      <c r="K229" t="s">
        <v>1205</v>
      </c>
    </row>
    <row r="230" spans="1:11" x14ac:dyDescent="0.25">
      <c r="A230" t="s">
        <v>1045</v>
      </c>
      <c r="B230" t="s">
        <v>849</v>
      </c>
      <c r="C230" t="s">
        <v>850</v>
      </c>
      <c r="D230">
        <v>17.5</v>
      </c>
      <c r="E230">
        <v>8</v>
      </c>
      <c r="F230">
        <v>305</v>
      </c>
      <c r="G230">
        <v>145</v>
      </c>
      <c r="H230">
        <v>3880</v>
      </c>
      <c r="I230">
        <v>12.5</v>
      </c>
      <c r="J230">
        <v>1977</v>
      </c>
      <c r="K230" t="s">
        <v>1046</v>
      </c>
    </row>
    <row r="231" spans="1:11" x14ac:dyDescent="0.25">
      <c r="A231" t="s">
        <v>1206</v>
      </c>
      <c r="B231" t="s">
        <v>1000</v>
      </c>
      <c r="C231" t="s">
        <v>850</v>
      </c>
      <c r="D231">
        <v>17</v>
      </c>
      <c r="E231">
        <v>8</v>
      </c>
      <c r="F231">
        <v>260</v>
      </c>
      <c r="G231">
        <v>110</v>
      </c>
      <c r="H231">
        <v>4060</v>
      </c>
      <c r="I231">
        <v>19</v>
      </c>
      <c r="J231">
        <v>1977</v>
      </c>
      <c r="K231" t="s">
        <v>1207</v>
      </c>
    </row>
    <row r="232" spans="1:11" x14ac:dyDescent="0.25">
      <c r="A232" t="s">
        <v>1208</v>
      </c>
      <c r="B232" t="s">
        <v>889</v>
      </c>
      <c r="C232" t="s">
        <v>850</v>
      </c>
      <c r="D232">
        <v>15.5</v>
      </c>
      <c r="E232">
        <v>8</v>
      </c>
      <c r="F232">
        <v>318</v>
      </c>
      <c r="G232">
        <v>145</v>
      </c>
      <c r="H232">
        <v>4140</v>
      </c>
      <c r="I232">
        <v>13.7</v>
      </c>
      <c r="J232">
        <v>1977</v>
      </c>
      <c r="K232" t="s">
        <v>1209</v>
      </c>
    </row>
    <row r="233" spans="1:11" x14ac:dyDescent="0.25">
      <c r="A233" t="s">
        <v>1210</v>
      </c>
      <c r="B233" t="s">
        <v>968</v>
      </c>
      <c r="C233" t="s">
        <v>850</v>
      </c>
      <c r="D233">
        <v>15</v>
      </c>
      <c r="E233">
        <v>8</v>
      </c>
      <c r="F233">
        <v>302</v>
      </c>
      <c r="G233">
        <v>130</v>
      </c>
      <c r="H233">
        <v>4295</v>
      </c>
      <c r="I233">
        <v>14.9</v>
      </c>
      <c r="J233">
        <v>1977</v>
      </c>
      <c r="K233" t="s">
        <v>1211</v>
      </c>
    </row>
    <row r="234" spans="1:11" x14ac:dyDescent="0.25">
      <c r="A234" t="s">
        <v>1212</v>
      </c>
      <c r="B234" t="s">
        <v>849</v>
      </c>
      <c r="C234" t="s">
        <v>850</v>
      </c>
      <c r="D234">
        <v>17.5</v>
      </c>
      <c r="E234">
        <v>6</v>
      </c>
      <c r="F234">
        <v>250</v>
      </c>
      <c r="G234">
        <v>110</v>
      </c>
      <c r="H234">
        <v>3520</v>
      </c>
      <c r="I234">
        <v>16.399999999999999</v>
      </c>
      <c r="J234">
        <v>1977</v>
      </c>
      <c r="K234" t="s">
        <v>1213</v>
      </c>
    </row>
    <row r="235" spans="1:11" x14ac:dyDescent="0.25">
      <c r="A235" t="s">
        <v>1214</v>
      </c>
      <c r="B235" t="s">
        <v>853</v>
      </c>
      <c r="C235" t="s">
        <v>850</v>
      </c>
      <c r="D235">
        <v>20.5</v>
      </c>
      <c r="E235">
        <v>6</v>
      </c>
      <c r="F235">
        <v>231</v>
      </c>
      <c r="G235">
        <v>105</v>
      </c>
      <c r="H235">
        <v>3425</v>
      </c>
      <c r="I235">
        <v>16.899999999999999</v>
      </c>
      <c r="J235">
        <v>1977</v>
      </c>
      <c r="K235" t="s">
        <v>1215</v>
      </c>
    </row>
    <row r="236" spans="1:11" x14ac:dyDescent="0.25">
      <c r="A236" t="s">
        <v>1216</v>
      </c>
      <c r="B236" t="s">
        <v>856</v>
      </c>
      <c r="C236" t="s">
        <v>850</v>
      </c>
      <c r="D236">
        <v>19</v>
      </c>
      <c r="E236">
        <v>6</v>
      </c>
      <c r="F236">
        <v>225</v>
      </c>
      <c r="G236">
        <v>100</v>
      </c>
      <c r="H236">
        <v>3630</v>
      </c>
      <c r="I236">
        <v>17.7</v>
      </c>
      <c r="J236">
        <v>1977</v>
      </c>
      <c r="K236" t="s">
        <v>1217</v>
      </c>
    </row>
    <row r="237" spans="1:11" x14ac:dyDescent="0.25">
      <c r="A237" t="s">
        <v>1218</v>
      </c>
      <c r="B237" t="s">
        <v>862</v>
      </c>
      <c r="C237" t="s">
        <v>850</v>
      </c>
      <c r="D237">
        <v>18.5</v>
      </c>
      <c r="E237">
        <v>6</v>
      </c>
      <c r="F237">
        <v>250</v>
      </c>
      <c r="G237">
        <v>98</v>
      </c>
      <c r="H237">
        <v>3525</v>
      </c>
      <c r="I237">
        <v>19</v>
      </c>
      <c r="J237">
        <v>1977</v>
      </c>
      <c r="K237" t="s">
        <v>1219</v>
      </c>
    </row>
    <row r="238" spans="1:11" x14ac:dyDescent="0.25">
      <c r="A238" t="s">
        <v>1220</v>
      </c>
      <c r="B238" t="s">
        <v>871</v>
      </c>
      <c r="C238" t="s">
        <v>850</v>
      </c>
      <c r="D238">
        <v>16</v>
      </c>
      <c r="E238">
        <v>8</v>
      </c>
      <c r="F238">
        <v>400</v>
      </c>
      <c r="G238">
        <v>180</v>
      </c>
      <c r="H238">
        <v>4220</v>
      </c>
      <c r="I238">
        <v>11.1</v>
      </c>
      <c r="J238">
        <v>1977</v>
      </c>
      <c r="K238" t="s">
        <v>1221</v>
      </c>
    </row>
    <row r="239" spans="1:11" x14ac:dyDescent="0.25">
      <c r="A239" t="s">
        <v>1222</v>
      </c>
      <c r="B239" t="s">
        <v>849</v>
      </c>
      <c r="C239" t="s">
        <v>850</v>
      </c>
      <c r="D239">
        <v>15.5</v>
      </c>
      <c r="E239">
        <v>8</v>
      </c>
      <c r="F239">
        <v>350</v>
      </c>
      <c r="G239">
        <v>170</v>
      </c>
      <c r="H239">
        <v>4165</v>
      </c>
      <c r="I239">
        <v>11.4</v>
      </c>
      <c r="J239">
        <v>1977</v>
      </c>
      <c r="K239" t="s">
        <v>1223</v>
      </c>
    </row>
    <row r="240" spans="1:11" x14ac:dyDescent="0.25">
      <c r="A240" t="s">
        <v>1224</v>
      </c>
      <c r="B240" t="s">
        <v>1003</v>
      </c>
      <c r="C240" t="s">
        <v>850</v>
      </c>
      <c r="D240">
        <v>15.5</v>
      </c>
      <c r="E240">
        <v>8</v>
      </c>
      <c r="F240">
        <v>400</v>
      </c>
      <c r="G240">
        <v>190</v>
      </c>
      <c r="H240">
        <v>4325</v>
      </c>
      <c r="I240">
        <v>12.2</v>
      </c>
      <c r="J240">
        <v>1977</v>
      </c>
      <c r="K240" t="s">
        <v>1225</v>
      </c>
    </row>
    <row r="241" spans="1:11" x14ac:dyDescent="0.25">
      <c r="A241" t="s">
        <v>1226</v>
      </c>
      <c r="B241" t="s">
        <v>862</v>
      </c>
      <c r="C241" t="s">
        <v>850</v>
      </c>
      <c r="D241">
        <v>16</v>
      </c>
      <c r="E241">
        <v>8</v>
      </c>
      <c r="F241">
        <v>351</v>
      </c>
      <c r="G241">
        <v>149</v>
      </c>
      <c r="H241">
        <v>4335</v>
      </c>
      <c r="I241">
        <v>14.5</v>
      </c>
      <c r="J241">
        <v>1977</v>
      </c>
      <c r="K241" t="s">
        <v>1227</v>
      </c>
    </row>
    <row r="242" spans="1:11" x14ac:dyDescent="0.25">
      <c r="A242" t="s">
        <v>1228</v>
      </c>
      <c r="B242" t="s">
        <v>913</v>
      </c>
      <c r="C242" t="s">
        <v>877</v>
      </c>
      <c r="D242">
        <v>29</v>
      </c>
      <c r="E242">
        <v>4</v>
      </c>
      <c r="F242">
        <v>97</v>
      </c>
      <c r="G242">
        <v>78</v>
      </c>
      <c r="H242">
        <v>1940</v>
      </c>
      <c r="I242">
        <v>14.5</v>
      </c>
      <c r="J242">
        <v>1977</v>
      </c>
      <c r="K242" t="s">
        <v>1229</v>
      </c>
    </row>
    <row r="243" spans="1:11" x14ac:dyDescent="0.25">
      <c r="A243" t="s">
        <v>1230</v>
      </c>
      <c r="B243" t="s">
        <v>871</v>
      </c>
      <c r="C243" t="s">
        <v>850</v>
      </c>
      <c r="D243">
        <v>24.5</v>
      </c>
      <c r="E243">
        <v>4</v>
      </c>
      <c r="F243">
        <v>151</v>
      </c>
      <c r="G243">
        <v>88</v>
      </c>
      <c r="H243">
        <v>2740</v>
      </c>
      <c r="I243">
        <v>16</v>
      </c>
      <c r="J243">
        <v>1977</v>
      </c>
      <c r="K243" t="s">
        <v>1231</v>
      </c>
    </row>
    <row r="244" spans="1:11" x14ac:dyDescent="0.25">
      <c r="A244" t="s">
        <v>1232</v>
      </c>
      <c r="B244" t="s">
        <v>900</v>
      </c>
      <c r="C244" t="s">
        <v>901</v>
      </c>
      <c r="D244">
        <v>26</v>
      </c>
      <c r="E244">
        <v>4</v>
      </c>
      <c r="F244">
        <v>97</v>
      </c>
      <c r="G244">
        <v>75</v>
      </c>
      <c r="H244">
        <v>2265</v>
      </c>
      <c r="I244">
        <v>18.2</v>
      </c>
      <c r="J244">
        <v>1977</v>
      </c>
      <c r="K244" t="s">
        <v>1233</v>
      </c>
    </row>
    <row r="245" spans="1:11" x14ac:dyDescent="0.25">
      <c r="A245" t="s">
        <v>1234</v>
      </c>
      <c r="B245" t="s">
        <v>862</v>
      </c>
      <c r="C245" t="s">
        <v>850</v>
      </c>
      <c r="D245">
        <v>25.5</v>
      </c>
      <c r="E245">
        <v>4</v>
      </c>
      <c r="F245">
        <v>140</v>
      </c>
      <c r="G245">
        <v>89</v>
      </c>
      <c r="H245">
        <v>2755</v>
      </c>
      <c r="I245">
        <v>15.8</v>
      </c>
      <c r="J245">
        <v>1977</v>
      </c>
      <c r="K245" t="s">
        <v>1235</v>
      </c>
    </row>
    <row r="246" spans="1:11" x14ac:dyDescent="0.25">
      <c r="A246" t="s">
        <v>1165</v>
      </c>
      <c r="B246" t="s">
        <v>849</v>
      </c>
      <c r="C246" t="s">
        <v>850</v>
      </c>
      <c r="D246">
        <v>30.5</v>
      </c>
      <c r="E246">
        <v>4</v>
      </c>
      <c r="F246">
        <v>98</v>
      </c>
      <c r="G246">
        <v>63</v>
      </c>
      <c r="H246">
        <v>2051</v>
      </c>
      <c r="I246">
        <v>17</v>
      </c>
      <c r="J246">
        <v>1977</v>
      </c>
      <c r="K246" t="s">
        <v>1166</v>
      </c>
    </row>
    <row r="247" spans="1:11" x14ac:dyDescent="0.25">
      <c r="A247" t="s">
        <v>1236</v>
      </c>
      <c r="B247" t="s">
        <v>889</v>
      </c>
      <c r="C247" t="s">
        <v>850</v>
      </c>
      <c r="D247">
        <v>33.5</v>
      </c>
      <c r="E247">
        <v>4</v>
      </c>
      <c r="F247">
        <v>98</v>
      </c>
      <c r="G247">
        <v>83</v>
      </c>
      <c r="H247">
        <v>2075</v>
      </c>
      <c r="I247">
        <v>15.9</v>
      </c>
      <c r="J247">
        <v>1977</v>
      </c>
      <c r="K247" t="s">
        <v>1237</v>
      </c>
    </row>
    <row r="248" spans="1:11" x14ac:dyDescent="0.25">
      <c r="A248" t="s">
        <v>1238</v>
      </c>
      <c r="B248" t="s">
        <v>1122</v>
      </c>
      <c r="C248" t="s">
        <v>901</v>
      </c>
      <c r="D248">
        <v>30</v>
      </c>
      <c r="E248">
        <v>4</v>
      </c>
      <c r="F248">
        <v>97</v>
      </c>
      <c r="G248">
        <v>67</v>
      </c>
      <c r="H248">
        <v>1985</v>
      </c>
      <c r="I248">
        <v>16.399999999999999</v>
      </c>
      <c r="J248">
        <v>1977</v>
      </c>
      <c r="K248" t="s">
        <v>1239</v>
      </c>
    </row>
    <row r="249" spans="1:11" x14ac:dyDescent="0.25">
      <c r="A249" t="s">
        <v>1112</v>
      </c>
      <c r="B249" t="s">
        <v>913</v>
      </c>
      <c r="C249" t="s">
        <v>877</v>
      </c>
      <c r="D249">
        <v>30.5</v>
      </c>
      <c r="E249">
        <v>4</v>
      </c>
      <c r="F249">
        <v>97</v>
      </c>
      <c r="G249">
        <v>78</v>
      </c>
      <c r="H249">
        <v>2190</v>
      </c>
      <c r="I249">
        <v>14.1</v>
      </c>
      <c r="J249">
        <v>1977</v>
      </c>
      <c r="K249" t="s">
        <v>1113</v>
      </c>
    </row>
    <row r="250" spans="1:11" x14ac:dyDescent="0.25">
      <c r="A250" t="s">
        <v>1240</v>
      </c>
      <c r="B250" t="s">
        <v>910</v>
      </c>
      <c r="C250" t="s">
        <v>901</v>
      </c>
      <c r="D250">
        <v>22</v>
      </c>
      <c r="E250">
        <v>6</v>
      </c>
      <c r="F250">
        <v>146</v>
      </c>
      <c r="G250">
        <v>97</v>
      </c>
      <c r="H250">
        <v>2815</v>
      </c>
      <c r="I250">
        <v>14.5</v>
      </c>
      <c r="J250">
        <v>1977</v>
      </c>
      <c r="K250">
        <v>810</v>
      </c>
    </row>
    <row r="251" spans="1:11" x14ac:dyDescent="0.25">
      <c r="A251" t="s">
        <v>1241</v>
      </c>
      <c r="B251" t="s">
        <v>924</v>
      </c>
      <c r="C251" t="s">
        <v>877</v>
      </c>
      <c r="D251">
        <v>21.5</v>
      </c>
      <c r="E251">
        <v>4</v>
      </c>
      <c r="F251">
        <v>121</v>
      </c>
      <c r="G251">
        <v>110</v>
      </c>
      <c r="H251">
        <v>2600</v>
      </c>
      <c r="I251">
        <v>12.8</v>
      </c>
      <c r="J251">
        <v>1977</v>
      </c>
      <c r="K251" t="s">
        <v>1242</v>
      </c>
    </row>
    <row r="252" spans="1:11" x14ac:dyDescent="0.25">
      <c r="A252" t="s">
        <v>1243</v>
      </c>
      <c r="B252" t="s">
        <v>1006</v>
      </c>
      <c r="C252" t="s">
        <v>901</v>
      </c>
      <c r="D252">
        <v>21.5</v>
      </c>
      <c r="E252">
        <v>3</v>
      </c>
      <c r="F252">
        <v>80</v>
      </c>
      <c r="G252">
        <v>110</v>
      </c>
      <c r="H252">
        <v>2720</v>
      </c>
      <c r="I252">
        <v>13.5</v>
      </c>
      <c r="J252">
        <v>1977</v>
      </c>
      <c r="K252" t="s">
        <v>1244</v>
      </c>
    </row>
    <row r="253" spans="1:11" x14ac:dyDescent="0.25">
      <c r="A253" t="s">
        <v>1245</v>
      </c>
      <c r="B253" t="s">
        <v>913</v>
      </c>
      <c r="C253" t="s">
        <v>877</v>
      </c>
      <c r="D253">
        <v>43.1</v>
      </c>
      <c r="E253">
        <v>4</v>
      </c>
      <c r="F253">
        <v>90</v>
      </c>
      <c r="G253">
        <v>48</v>
      </c>
      <c r="H253">
        <v>1985</v>
      </c>
      <c r="I253">
        <v>21.5</v>
      </c>
      <c r="J253">
        <v>1978</v>
      </c>
      <c r="K253" t="s">
        <v>1246</v>
      </c>
    </row>
    <row r="254" spans="1:11" x14ac:dyDescent="0.25">
      <c r="A254" t="s">
        <v>1247</v>
      </c>
      <c r="B254" t="s">
        <v>862</v>
      </c>
      <c r="C254" t="s">
        <v>850</v>
      </c>
      <c r="D254">
        <v>36.1</v>
      </c>
      <c r="E254">
        <v>4</v>
      </c>
      <c r="F254">
        <v>98</v>
      </c>
      <c r="G254">
        <v>66</v>
      </c>
      <c r="H254">
        <v>1800</v>
      </c>
      <c r="I254">
        <v>14.4</v>
      </c>
      <c r="J254">
        <v>1978</v>
      </c>
      <c r="K254" t="s">
        <v>1248</v>
      </c>
    </row>
    <row r="255" spans="1:11" x14ac:dyDescent="0.25">
      <c r="A255" t="s">
        <v>1249</v>
      </c>
      <c r="B255" t="s">
        <v>1006</v>
      </c>
      <c r="C255" t="s">
        <v>901</v>
      </c>
      <c r="D255">
        <v>32.799999999999997</v>
      </c>
      <c r="E255">
        <v>4</v>
      </c>
      <c r="F255">
        <v>78</v>
      </c>
      <c r="G255">
        <v>52</v>
      </c>
      <c r="H255">
        <v>1985</v>
      </c>
      <c r="I255">
        <v>19.399999999999999</v>
      </c>
      <c r="J255">
        <v>1978</v>
      </c>
      <c r="K255" t="s">
        <v>1250</v>
      </c>
    </row>
    <row r="256" spans="1:11" x14ac:dyDescent="0.25">
      <c r="A256" t="s">
        <v>1251</v>
      </c>
      <c r="B256" t="s">
        <v>910</v>
      </c>
      <c r="C256" t="s">
        <v>901</v>
      </c>
      <c r="D256">
        <v>39.4</v>
      </c>
      <c r="E256">
        <v>4</v>
      </c>
      <c r="F256">
        <v>85</v>
      </c>
      <c r="G256">
        <v>70</v>
      </c>
      <c r="H256">
        <v>2070</v>
      </c>
      <c r="I256">
        <v>18.600000000000001</v>
      </c>
      <c r="J256">
        <v>1978</v>
      </c>
      <c r="K256" t="s">
        <v>1252</v>
      </c>
    </row>
    <row r="257" spans="1:11" x14ac:dyDescent="0.25">
      <c r="A257" t="s">
        <v>1155</v>
      </c>
      <c r="B257" t="s">
        <v>1120</v>
      </c>
      <c r="C257" t="s">
        <v>901</v>
      </c>
      <c r="D257">
        <v>36.1</v>
      </c>
      <c r="E257">
        <v>4</v>
      </c>
      <c r="F257">
        <v>91</v>
      </c>
      <c r="G257">
        <v>60</v>
      </c>
      <c r="H257">
        <v>1800</v>
      </c>
      <c r="I257">
        <v>16.399999999999999</v>
      </c>
      <c r="J257">
        <v>1978</v>
      </c>
      <c r="K257" t="s">
        <v>1156</v>
      </c>
    </row>
    <row r="258" spans="1:11" x14ac:dyDescent="0.25">
      <c r="A258" t="s">
        <v>1253</v>
      </c>
      <c r="B258" t="s">
        <v>1000</v>
      </c>
      <c r="C258" t="s">
        <v>850</v>
      </c>
      <c r="D258">
        <v>19.899999999999999</v>
      </c>
      <c r="E258">
        <v>8</v>
      </c>
      <c r="F258">
        <v>260</v>
      </c>
      <c r="G258">
        <v>110</v>
      </c>
      <c r="H258">
        <v>3365</v>
      </c>
      <c r="I258">
        <v>15.5</v>
      </c>
      <c r="J258">
        <v>1978</v>
      </c>
      <c r="K258" t="s">
        <v>1254</v>
      </c>
    </row>
    <row r="259" spans="1:11" x14ac:dyDescent="0.25">
      <c r="A259" t="s">
        <v>1255</v>
      </c>
      <c r="B259" t="s">
        <v>889</v>
      </c>
      <c r="C259" t="s">
        <v>850</v>
      </c>
      <c r="D259">
        <v>19.399999999999999</v>
      </c>
      <c r="E259">
        <v>8</v>
      </c>
      <c r="F259">
        <v>318</v>
      </c>
      <c r="G259">
        <v>140</v>
      </c>
      <c r="H259">
        <v>3735</v>
      </c>
      <c r="I259">
        <v>13.2</v>
      </c>
      <c r="J259">
        <v>1978</v>
      </c>
      <c r="K259" t="s">
        <v>1256</v>
      </c>
    </row>
    <row r="260" spans="1:11" x14ac:dyDescent="0.25">
      <c r="A260" t="s">
        <v>1257</v>
      </c>
      <c r="B260" t="s">
        <v>968</v>
      </c>
      <c r="C260" t="s">
        <v>850</v>
      </c>
      <c r="D260">
        <v>20.2</v>
      </c>
      <c r="E260">
        <v>8</v>
      </c>
      <c r="F260">
        <v>302</v>
      </c>
      <c r="G260">
        <v>139</v>
      </c>
      <c r="H260">
        <v>3570</v>
      </c>
      <c r="I260">
        <v>12.8</v>
      </c>
      <c r="J260">
        <v>1978</v>
      </c>
      <c r="K260" t="s">
        <v>1258</v>
      </c>
    </row>
    <row r="261" spans="1:11" x14ac:dyDescent="0.25">
      <c r="A261" t="s">
        <v>1259</v>
      </c>
      <c r="B261" t="s">
        <v>871</v>
      </c>
      <c r="C261" t="s">
        <v>850</v>
      </c>
      <c r="D261">
        <v>19.2</v>
      </c>
      <c r="E261">
        <v>6</v>
      </c>
      <c r="F261">
        <v>231</v>
      </c>
      <c r="G261">
        <v>105</v>
      </c>
      <c r="H261">
        <v>3535</v>
      </c>
      <c r="I261">
        <v>19.2</v>
      </c>
      <c r="J261">
        <v>1978</v>
      </c>
      <c r="K261" t="s">
        <v>1260</v>
      </c>
    </row>
    <row r="262" spans="1:11" x14ac:dyDescent="0.25">
      <c r="A262" t="s">
        <v>1037</v>
      </c>
      <c r="B262" t="s">
        <v>849</v>
      </c>
      <c r="C262" t="s">
        <v>850</v>
      </c>
      <c r="D262">
        <v>20.5</v>
      </c>
      <c r="E262">
        <v>6</v>
      </c>
      <c r="F262">
        <v>200</v>
      </c>
      <c r="G262">
        <v>95</v>
      </c>
      <c r="H262">
        <v>3155</v>
      </c>
      <c r="I262">
        <v>18.2</v>
      </c>
      <c r="J262">
        <v>1978</v>
      </c>
      <c r="K262" t="s">
        <v>1038</v>
      </c>
    </row>
    <row r="263" spans="1:11" x14ac:dyDescent="0.25">
      <c r="A263" t="s">
        <v>1261</v>
      </c>
      <c r="B263" t="s">
        <v>862</v>
      </c>
      <c r="C263" t="s">
        <v>850</v>
      </c>
      <c r="D263">
        <v>20.2</v>
      </c>
      <c r="E263">
        <v>6</v>
      </c>
      <c r="F263">
        <v>200</v>
      </c>
      <c r="G263">
        <v>85</v>
      </c>
      <c r="H263">
        <v>2965</v>
      </c>
      <c r="I263">
        <v>15.8</v>
      </c>
      <c r="J263">
        <v>1978</v>
      </c>
      <c r="K263" t="s">
        <v>1262</v>
      </c>
    </row>
    <row r="264" spans="1:11" x14ac:dyDescent="0.25">
      <c r="A264" t="s">
        <v>1263</v>
      </c>
      <c r="B264" t="s">
        <v>862</v>
      </c>
      <c r="C264" t="s">
        <v>850</v>
      </c>
      <c r="D264">
        <v>25.1</v>
      </c>
      <c r="E264">
        <v>4</v>
      </c>
      <c r="F264">
        <v>140</v>
      </c>
      <c r="G264">
        <v>88</v>
      </c>
      <c r="H264">
        <v>2720</v>
      </c>
      <c r="I264">
        <v>15.4</v>
      </c>
      <c r="J264">
        <v>1978</v>
      </c>
      <c r="K264" t="s">
        <v>1264</v>
      </c>
    </row>
    <row r="265" spans="1:11" x14ac:dyDescent="0.25">
      <c r="A265" t="s">
        <v>1265</v>
      </c>
      <c r="B265" t="s">
        <v>856</v>
      </c>
      <c r="C265" t="s">
        <v>850</v>
      </c>
      <c r="D265">
        <v>20.5</v>
      </c>
      <c r="E265">
        <v>6</v>
      </c>
      <c r="F265">
        <v>225</v>
      </c>
      <c r="G265">
        <v>100</v>
      </c>
      <c r="H265">
        <v>3430</v>
      </c>
      <c r="I265">
        <v>17.2</v>
      </c>
      <c r="J265">
        <v>1978</v>
      </c>
      <c r="K265" t="s">
        <v>1266</v>
      </c>
    </row>
    <row r="266" spans="1:11" x14ac:dyDescent="0.25">
      <c r="A266" t="s">
        <v>1267</v>
      </c>
      <c r="B266" t="s">
        <v>859</v>
      </c>
      <c r="C266" t="s">
        <v>850</v>
      </c>
      <c r="D266">
        <v>19.399999999999999</v>
      </c>
      <c r="E266">
        <v>6</v>
      </c>
      <c r="F266">
        <v>232</v>
      </c>
      <c r="G266">
        <v>90</v>
      </c>
      <c r="H266">
        <v>3210</v>
      </c>
      <c r="I266">
        <v>17.2</v>
      </c>
      <c r="J266">
        <v>1978</v>
      </c>
      <c r="K266" t="s">
        <v>1268</v>
      </c>
    </row>
    <row r="267" spans="1:11" x14ac:dyDescent="0.25">
      <c r="A267" t="s">
        <v>1269</v>
      </c>
      <c r="B267" t="s">
        <v>853</v>
      </c>
      <c r="C267" t="s">
        <v>850</v>
      </c>
      <c r="D267">
        <v>20.6</v>
      </c>
      <c r="E267">
        <v>6</v>
      </c>
      <c r="F267">
        <v>231</v>
      </c>
      <c r="G267">
        <v>105</v>
      </c>
      <c r="H267">
        <v>3380</v>
      </c>
      <c r="I267">
        <v>15.8</v>
      </c>
      <c r="J267">
        <v>1978</v>
      </c>
      <c r="K267" t="s">
        <v>1270</v>
      </c>
    </row>
    <row r="268" spans="1:11" x14ac:dyDescent="0.25">
      <c r="A268" t="s">
        <v>1271</v>
      </c>
      <c r="B268" t="s">
        <v>968</v>
      </c>
      <c r="C268" t="s">
        <v>850</v>
      </c>
      <c r="D268">
        <v>20.8</v>
      </c>
      <c r="E268">
        <v>6</v>
      </c>
      <c r="F268">
        <v>200</v>
      </c>
      <c r="G268">
        <v>85</v>
      </c>
      <c r="H268">
        <v>3070</v>
      </c>
      <c r="I268">
        <v>16.7</v>
      </c>
      <c r="J268">
        <v>1978</v>
      </c>
      <c r="K268" t="s">
        <v>1272</v>
      </c>
    </row>
    <row r="269" spans="1:11" x14ac:dyDescent="0.25">
      <c r="A269" t="s">
        <v>1273</v>
      </c>
      <c r="B269" t="s">
        <v>889</v>
      </c>
      <c r="C269" t="s">
        <v>850</v>
      </c>
      <c r="D269">
        <v>18.600000000000001</v>
      </c>
      <c r="E269">
        <v>6</v>
      </c>
      <c r="F269">
        <v>225</v>
      </c>
      <c r="G269">
        <v>110</v>
      </c>
      <c r="H269">
        <v>3620</v>
      </c>
      <c r="I269">
        <v>18.7</v>
      </c>
      <c r="J269">
        <v>1978</v>
      </c>
      <c r="K269" t="s">
        <v>1274</v>
      </c>
    </row>
    <row r="270" spans="1:11" x14ac:dyDescent="0.25">
      <c r="A270" t="s">
        <v>1275</v>
      </c>
      <c r="B270" t="s">
        <v>859</v>
      </c>
      <c r="C270" t="s">
        <v>850</v>
      </c>
      <c r="D270">
        <v>18.100000000000001</v>
      </c>
      <c r="E270">
        <v>6</v>
      </c>
      <c r="F270">
        <v>258</v>
      </c>
      <c r="G270">
        <v>120</v>
      </c>
      <c r="H270">
        <v>3410</v>
      </c>
      <c r="I270">
        <v>15.1</v>
      </c>
      <c r="J270">
        <v>1978</v>
      </c>
      <c r="K270" t="s">
        <v>1276</v>
      </c>
    </row>
    <row r="271" spans="1:11" x14ac:dyDescent="0.25">
      <c r="A271" t="s">
        <v>1222</v>
      </c>
      <c r="B271" t="s">
        <v>849</v>
      </c>
      <c r="C271" t="s">
        <v>850</v>
      </c>
      <c r="D271">
        <v>19.2</v>
      </c>
      <c r="E271">
        <v>8</v>
      </c>
      <c r="F271">
        <v>305</v>
      </c>
      <c r="G271">
        <v>145</v>
      </c>
      <c r="H271">
        <v>3425</v>
      </c>
      <c r="I271">
        <v>13.2</v>
      </c>
      <c r="J271">
        <v>1978</v>
      </c>
      <c r="K271" t="s">
        <v>1223</v>
      </c>
    </row>
    <row r="272" spans="1:11" x14ac:dyDescent="0.25">
      <c r="A272" t="s">
        <v>1277</v>
      </c>
      <c r="B272" t="s">
        <v>853</v>
      </c>
      <c r="C272" t="s">
        <v>850</v>
      </c>
      <c r="D272">
        <v>17.7</v>
      </c>
      <c r="E272">
        <v>6</v>
      </c>
      <c r="F272">
        <v>231</v>
      </c>
      <c r="G272">
        <v>165</v>
      </c>
      <c r="H272">
        <v>3445</v>
      </c>
      <c r="I272">
        <v>13.4</v>
      </c>
      <c r="J272">
        <v>1978</v>
      </c>
      <c r="K272" t="s">
        <v>1278</v>
      </c>
    </row>
    <row r="273" spans="1:11" x14ac:dyDescent="0.25">
      <c r="A273" t="s">
        <v>1279</v>
      </c>
      <c r="B273" t="s">
        <v>862</v>
      </c>
      <c r="C273" t="s">
        <v>850</v>
      </c>
      <c r="D273">
        <v>18.100000000000001</v>
      </c>
      <c r="E273">
        <v>8</v>
      </c>
      <c r="F273">
        <v>302</v>
      </c>
      <c r="G273">
        <v>139</v>
      </c>
      <c r="H273">
        <v>3205</v>
      </c>
      <c r="I273">
        <v>11.2</v>
      </c>
      <c r="J273">
        <v>1978</v>
      </c>
      <c r="K273" t="s">
        <v>1280</v>
      </c>
    </row>
    <row r="274" spans="1:11" x14ac:dyDescent="0.25">
      <c r="A274" t="s">
        <v>1281</v>
      </c>
      <c r="B274" t="s">
        <v>889</v>
      </c>
      <c r="C274" t="s">
        <v>850</v>
      </c>
      <c r="D274">
        <v>17.5</v>
      </c>
      <c r="E274">
        <v>8</v>
      </c>
      <c r="F274">
        <v>318</v>
      </c>
      <c r="G274">
        <v>140</v>
      </c>
      <c r="H274">
        <v>4080</v>
      </c>
      <c r="I274">
        <v>13.7</v>
      </c>
      <c r="J274">
        <v>1978</v>
      </c>
      <c r="K274" t="s">
        <v>1282</v>
      </c>
    </row>
    <row r="275" spans="1:11" x14ac:dyDescent="0.25">
      <c r="A275" t="s">
        <v>1165</v>
      </c>
      <c r="B275" t="s">
        <v>849</v>
      </c>
      <c r="C275" t="s">
        <v>850</v>
      </c>
      <c r="D275">
        <v>30</v>
      </c>
      <c r="E275">
        <v>4</v>
      </c>
      <c r="F275">
        <v>98</v>
      </c>
      <c r="G275">
        <v>68</v>
      </c>
      <c r="H275">
        <v>2155</v>
      </c>
      <c r="I275">
        <v>16.5</v>
      </c>
      <c r="J275">
        <v>1978</v>
      </c>
      <c r="K275" t="s">
        <v>1166</v>
      </c>
    </row>
    <row r="276" spans="1:11" x14ac:dyDescent="0.25">
      <c r="A276" t="s">
        <v>939</v>
      </c>
      <c r="B276" t="s">
        <v>900</v>
      </c>
      <c r="C276" t="s">
        <v>901</v>
      </c>
      <c r="D276">
        <v>27.5</v>
      </c>
      <c r="E276">
        <v>4</v>
      </c>
      <c r="F276">
        <v>134</v>
      </c>
      <c r="G276">
        <v>95</v>
      </c>
      <c r="H276">
        <v>2560</v>
      </c>
      <c r="I276">
        <v>14.2</v>
      </c>
      <c r="J276">
        <v>1978</v>
      </c>
      <c r="K276" t="s">
        <v>940</v>
      </c>
    </row>
    <row r="277" spans="1:11" x14ac:dyDescent="0.25">
      <c r="A277" t="s">
        <v>1283</v>
      </c>
      <c r="B277" t="s">
        <v>910</v>
      </c>
      <c r="C277" t="s">
        <v>901</v>
      </c>
      <c r="D277">
        <v>27.2</v>
      </c>
      <c r="E277">
        <v>4</v>
      </c>
      <c r="F277">
        <v>119</v>
      </c>
      <c r="G277">
        <v>97</v>
      </c>
      <c r="H277">
        <v>2300</v>
      </c>
      <c r="I277">
        <v>14.7</v>
      </c>
      <c r="J277">
        <v>1978</v>
      </c>
      <c r="K277">
        <v>510</v>
      </c>
    </row>
    <row r="278" spans="1:11" x14ac:dyDescent="0.25">
      <c r="A278" t="s">
        <v>1284</v>
      </c>
      <c r="B278" t="s">
        <v>889</v>
      </c>
      <c r="C278" t="s">
        <v>850</v>
      </c>
      <c r="D278">
        <v>30.9</v>
      </c>
      <c r="E278">
        <v>4</v>
      </c>
      <c r="F278">
        <v>105</v>
      </c>
      <c r="G278">
        <v>75</v>
      </c>
      <c r="H278">
        <v>2230</v>
      </c>
      <c r="I278">
        <v>14.5</v>
      </c>
      <c r="J278">
        <v>1978</v>
      </c>
      <c r="K278" t="s">
        <v>1285</v>
      </c>
    </row>
    <row r="279" spans="1:11" x14ac:dyDescent="0.25">
      <c r="A279" t="s">
        <v>1286</v>
      </c>
      <c r="B279" t="s">
        <v>900</v>
      </c>
      <c r="C279" t="s">
        <v>901</v>
      </c>
      <c r="D279">
        <v>21.1</v>
      </c>
      <c r="E279">
        <v>4</v>
      </c>
      <c r="F279">
        <v>134</v>
      </c>
      <c r="G279">
        <v>95</v>
      </c>
      <c r="H279">
        <v>2515</v>
      </c>
      <c r="I279">
        <v>14.8</v>
      </c>
      <c r="J279">
        <v>1978</v>
      </c>
      <c r="K279" t="s">
        <v>1287</v>
      </c>
    </row>
    <row r="280" spans="1:11" x14ac:dyDescent="0.25">
      <c r="A280" t="s">
        <v>1288</v>
      </c>
      <c r="B280" t="s">
        <v>856</v>
      </c>
      <c r="C280" t="s">
        <v>850</v>
      </c>
      <c r="D280">
        <v>23.2</v>
      </c>
      <c r="E280">
        <v>4</v>
      </c>
      <c r="F280">
        <v>156</v>
      </c>
      <c r="G280">
        <v>105</v>
      </c>
      <c r="H280">
        <v>2745</v>
      </c>
      <c r="I280">
        <v>16.7</v>
      </c>
      <c r="J280">
        <v>1978</v>
      </c>
      <c r="K280" t="s">
        <v>1289</v>
      </c>
    </row>
    <row r="281" spans="1:11" x14ac:dyDescent="0.25">
      <c r="A281" t="s">
        <v>1290</v>
      </c>
      <c r="B281" t="s">
        <v>1000</v>
      </c>
      <c r="C281" t="s">
        <v>850</v>
      </c>
      <c r="D281">
        <v>23.8</v>
      </c>
      <c r="E281">
        <v>4</v>
      </c>
      <c r="F281">
        <v>151</v>
      </c>
      <c r="G281">
        <v>85</v>
      </c>
      <c r="H281">
        <v>2855</v>
      </c>
      <c r="I281">
        <v>17.600000000000001</v>
      </c>
      <c r="J281">
        <v>1978</v>
      </c>
      <c r="K281" t="s">
        <v>1291</v>
      </c>
    </row>
    <row r="282" spans="1:11" x14ac:dyDescent="0.25">
      <c r="A282" t="s">
        <v>1292</v>
      </c>
      <c r="B282" t="s">
        <v>910</v>
      </c>
      <c r="C282" t="s">
        <v>901</v>
      </c>
      <c r="D282">
        <v>23.9</v>
      </c>
      <c r="E282">
        <v>4</v>
      </c>
      <c r="F282">
        <v>119</v>
      </c>
      <c r="G282">
        <v>97</v>
      </c>
      <c r="H282">
        <v>2405</v>
      </c>
      <c r="I282">
        <v>14.9</v>
      </c>
      <c r="J282">
        <v>1978</v>
      </c>
      <c r="K282" t="s">
        <v>1293</v>
      </c>
    </row>
    <row r="283" spans="1:11" x14ac:dyDescent="0.25">
      <c r="A283" t="s">
        <v>1294</v>
      </c>
      <c r="B283" t="s">
        <v>918</v>
      </c>
      <c r="C283" t="s">
        <v>877</v>
      </c>
      <c r="D283">
        <v>20.3</v>
      </c>
      <c r="E283">
        <v>5</v>
      </c>
      <c r="F283">
        <v>131</v>
      </c>
      <c r="G283">
        <v>103</v>
      </c>
      <c r="H283">
        <v>2830</v>
      </c>
      <c r="I283">
        <v>15.9</v>
      </c>
      <c r="J283">
        <v>1978</v>
      </c>
      <c r="K283">
        <v>5000</v>
      </c>
    </row>
    <row r="284" spans="1:11" x14ac:dyDescent="0.25">
      <c r="A284" t="s">
        <v>1295</v>
      </c>
      <c r="B284" t="s">
        <v>1015</v>
      </c>
      <c r="C284" t="s">
        <v>877</v>
      </c>
      <c r="D284">
        <v>17</v>
      </c>
      <c r="E284">
        <v>6</v>
      </c>
      <c r="F284">
        <v>163</v>
      </c>
      <c r="G284">
        <v>125</v>
      </c>
      <c r="H284">
        <v>3140</v>
      </c>
      <c r="I284">
        <v>13.6</v>
      </c>
      <c r="J284">
        <v>1978</v>
      </c>
      <c r="K284" t="s">
        <v>1296</v>
      </c>
    </row>
    <row r="285" spans="1:11" x14ac:dyDescent="0.25">
      <c r="A285" t="s">
        <v>1297</v>
      </c>
      <c r="B285" t="s">
        <v>921</v>
      </c>
      <c r="C285" t="s">
        <v>877</v>
      </c>
      <c r="D285">
        <v>21.6</v>
      </c>
      <c r="E285">
        <v>4</v>
      </c>
      <c r="F285">
        <v>121</v>
      </c>
      <c r="G285">
        <v>115</v>
      </c>
      <c r="H285">
        <v>2795</v>
      </c>
      <c r="I285">
        <v>15.7</v>
      </c>
      <c r="J285">
        <v>1978</v>
      </c>
      <c r="K285" t="s">
        <v>1298</v>
      </c>
    </row>
    <row r="286" spans="1:11" x14ac:dyDescent="0.25">
      <c r="A286" t="s">
        <v>1299</v>
      </c>
      <c r="B286" t="s">
        <v>916</v>
      </c>
      <c r="C286" t="s">
        <v>877</v>
      </c>
      <c r="D286">
        <v>16.2</v>
      </c>
      <c r="E286">
        <v>6</v>
      </c>
      <c r="F286">
        <v>163</v>
      </c>
      <c r="G286">
        <v>133</v>
      </c>
      <c r="H286">
        <v>3410</v>
      </c>
      <c r="I286">
        <v>15.8</v>
      </c>
      <c r="J286">
        <v>1978</v>
      </c>
      <c r="K286" t="s">
        <v>1300</v>
      </c>
    </row>
    <row r="287" spans="1:11" x14ac:dyDescent="0.25">
      <c r="A287" t="s">
        <v>1301</v>
      </c>
      <c r="B287" t="s">
        <v>913</v>
      </c>
      <c r="C287" t="s">
        <v>877</v>
      </c>
      <c r="D287">
        <v>31.5</v>
      </c>
      <c r="E287">
        <v>4</v>
      </c>
      <c r="F287">
        <v>89</v>
      </c>
      <c r="G287">
        <v>71</v>
      </c>
      <c r="H287">
        <v>1990</v>
      </c>
      <c r="I287">
        <v>14.9</v>
      </c>
      <c r="J287">
        <v>1978</v>
      </c>
      <c r="K287" t="s">
        <v>1302</v>
      </c>
    </row>
    <row r="288" spans="1:11" x14ac:dyDescent="0.25">
      <c r="A288" t="s">
        <v>1303</v>
      </c>
      <c r="B288" t="s">
        <v>1120</v>
      </c>
      <c r="C288" t="s">
        <v>901</v>
      </c>
      <c r="D288">
        <v>29.5</v>
      </c>
      <c r="E288">
        <v>4</v>
      </c>
      <c r="F288">
        <v>98</v>
      </c>
      <c r="G288">
        <v>68</v>
      </c>
      <c r="H288">
        <v>2135</v>
      </c>
      <c r="I288">
        <v>16.600000000000001</v>
      </c>
      <c r="J288">
        <v>1978</v>
      </c>
      <c r="K288" t="s">
        <v>1304</v>
      </c>
    </row>
    <row r="289" spans="1:11" x14ac:dyDescent="0.25">
      <c r="A289" t="s">
        <v>1305</v>
      </c>
      <c r="B289" t="s">
        <v>871</v>
      </c>
      <c r="C289" t="s">
        <v>850</v>
      </c>
      <c r="D289">
        <v>21.5</v>
      </c>
      <c r="E289">
        <v>6</v>
      </c>
      <c r="F289">
        <v>231</v>
      </c>
      <c r="G289">
        <v>115</v>
      </c>
      <c r="H289">
        <v>3245</v>
      </c>
      <c r="I289">
        <v>15.4</v>
      </c>
      <c r="J289">
        <v>1979</v>
      </c>
      <c r="K289" t="s">
        <v>1306</v>
      </c>
    </row>
    <row r="290" spans="1:11" x14ac:dyDescent="0.25">
      <c r="A290" t="s">
        <v>1307</v>
      </c>
      <c r="B290" t="s">
        <v>968</v>
      </c>
      <c r="C290" t="s">
        <v>850</v>
      </c>
      <c r="D290">
        <v>19.8</v>
      </c>
      <c r="E290">
        <v>6</v>
      </c>
      <c r="F290">
        <v>200</v>
      </c>
      <c r="G290">
        <v>85</v>
      </c>
      <c r="H290">
        <v>2990</v>
      </c>
      <c r="I290">
        <v>18.2</v>
      </c>
      <c r="J290">
        <v>1979</v>
      </c>
      <c r="K290" t="s">
        <v>1308</v>
      </c>
    </row>
    <row r="291" spans="1:11" x14ac:dyDescent="0.25">
      <c r="A291" t="s">
        <v>1309</v>
      </c>
      <c r="B291" t="s">
        <v>862</v>
      </c>
      <c r="C291" t="s">
        <v>850</v>
      </c>
      <c r="D291">
        <v>22.3</v>
      </c>
      <c r="E291">
        <v>4</v>
      </c>
      <c r="F291">
        <v>140</v>
      </c>
      <c r="G291">
        <v>88</v>
      </c>
      <c r="H291">
        <v>2890</v>
      </c>
      <c r="I291">
        <v>17.3</v>
      </c>
      <c r="J291">
        <v>1979</v>
      </c>
      <c r="K291" t="s">
        <v>1310</v>
      </c>
    </row>
    <row r="292" spans="1:11" x14ac:dyDescent="0.25">
      <c r="A292" t="s">
        <v>1311</v>
      </c>
      <c r="B292" t="s">
        <v>859</v>
      </c>
      <c r="C292" t="s">
        <v>850</v>
      </c>
      <c r="D292">
        <v>20.2</v>
      </c>
      <c r="E292">
        <v>6</v>
      </c>
      <c r="F292">
        <v>232</v>
      </c>
      <c r="G292">
        <v>90</v>
      </c>
      <c r="H292">
        <v>3265</v>
      </c>
      <c r="I292">
        <v>18.2</v>
      </c>
      <c r="J292">
        <v>1979</v>
      </c>
      <c r="K292" t="s">
        <v>1312</v>
      </c>
    </row>
    <row r="293" spans="1:11" x14ac:dyDescent="0.25">
      <c r="A293" t="s">
        <v>1313</v>
      </c>
      <c r="B293" t="s">
        <v>889</v>
      </c>
      <c r="C293" t="s">
        <v>850</v>
      </c>
      <c r="D293">
        <v>20.6</v>
      </c>
      <c r="E293">
        <v>6</v>
      </c>
      <c r="F293">
        <v>225</v>
      </c>
      <c r="G293">
        <v>110</v>
      </c>
      <c r="H293">
        <v>3360</v>
      </c>
      <c r="I293">
        <v>16.600000000000001</v>
      </c>
      <c r="J293">
        <v>1979</v>
      </c>
      <c r="K293" t="s">
        <v>1314</v>
      </c>
    </row>
    <row r="294" spans="1:11" x14ac:dyDescent="0.25">
      <c r="A294" t="s">
        <v>1045</v>
      </c>
      <c r="B294" t="s">
        <v>849</v>
      </c>
      <c r="C294" t="s">
        <v>850</v>
      </c>
      <c r="D294">
        <v>17</v>
      </c>
      <c r="E294">
        <v>8</v>
      </c>
      <c r="F294">
        <v>305</v>
      </c>
      <c r="G294">
        <v>130</v>
      </c>
      <c r="H294">
        <v>3840</v>
      </c>
      <c r="I294">
        <v>15.4</v>
      </c>
      <c r="J294">
        <v>1979</v>
      </c>
      <c r="K294" t="s">
        <v>1046</v>
      </c>
    </row>
    <row r="295" spans="1:11" x14ac:dyDescent="0.25">
      <c r="A295" t="s">
        <v>1315</v>
      </c>
      <c r="B295" t="s">
        <v>862</v>
      </c>
      <c r="C295" t="s">
        <v>850</v>
      </c>
      <c r="D295">
        <v>17.600000000000001</v>
      </c>
      <c r="E295">
        <v>8</v>
      </c>
      <c r="F295">
        <v>302</v>
      </c>
      <c r="G295">
        <v>129</v>
      </c>
      <c r="H295">
        <v>3725</v>
      </c>
      <c r="I295">
        <v>13.4</v>
      </c>
      <c r="J295">
        <v>1979</v>
      </c>
      <c r="K295" t="s">
        <v>1316</v>
      </c>
    </row>
    <row r="296" spans="1:11" x14ac:dyDescent="0.25">
      <c r="A296" t="s">
        <v>1317</v>
      </c>
      <c r="B296" t="s">
        <v>968</v>
      </c>
      <c r="C296" t="s">
        <v>850</v>
      </c>
      <c r="D296">
        <v>16.5</v>
      </c>
      <c r="E296">
        <v>8</v>
      </c>
      <c r="F296">
        <v>351</v>
      </c>
      <c r="G296">
        <v>138</v>
      </c>
      <c r="H296">
        <v>3955</v>
      </c>
      <c r="I296">
        <v>13.2</v>
      </c>
      <c r="J296">
        <v>1979</v>
      </c>
      <c r="K296" t="s">
        <v>1318</v>
      </c>
    </row>
    <row r="297" spans="1:11" x14ac:dyDescent="0.25">
      <c r="A297" t="s">
        <v>1319</v>
      </c>
      <c r="B297" t="s">
        <v>889</v>
      </c>
      <c r="C297" t="s">
        <v>850</v>
      </c>
      <c r="D297">
        <v>18.2</v>
      </c>
      <c r="E297">
        <v>8</v>
      </c>
      <c r="F297">
        <v>318</v>
      </c>
      <c r="G297">
        <v>135</v>
      </c>
      <c r="H297">
        <v>3830</v>
      </c>
      <c r="I297">
        <v>15.2</v>
      </c>
      <c r="J297">
        <v>1979</v>
      </c>
      <c r="K297" t="s">
        <v>1320</v>
      </c>
    </row>
    <row r="298" spans="1:11" x14ac:dyDescent="0.25">
      <c r="A298" t="s">
        <v>897</v>
      </c>
      <c r="B298" t="s">
        <v>853</v>
      </c>
      <c r="C298" t="s">
        <v>850</v>
      </c>
      <c r="D298">
        <v>16.899999999999999</v>
      </c>
      <c r="E298">
        <v>8</v>
      </c>
      <c r="F298">
        <v>350</v>
      </c>
      <c r="G298">
        <v>155</v>
      </c>
      <c r="H298">
        <v>4360</v>
      </c>
      <c r="I298">
        <v>14.9</v>
      </c>
      <c r="J298">
        <v>1979</v>
      </c>
      <c r="K298" t="s">
        <v>898</v>
      </c>
    </row>
    <row r="299" spans="1:11" x14ac:dyDescent="0.25">
      <c r="A299" t="s">
        <v>955</v>
      </c>
      <c r="B299" t="s">
        <v>862</v>
      </c>
      <c r="C299" t="s">
        <v>850</v>
      </c>
      <c r="D299">
        <v>15.5</v>
      </c>
      <c r="E299">
        <v>8</v>
      </c>
      <c r="F299">
        <v>351</v>
      </c>
      <c r="G299">
        <v>142</v>
      </c>
      <c r="H299">
        <v>4054</v>
      </c>
      <c r="I299">
        <v>14.3</v>
      </c>
      <c r="J299">
        <v>1979</v>
      </c>
      <c r="K299" t="s">
        <v>956</v>
      </c>
    </row>
    <row r="300" spans="1:11" x14ac:dyDescent="0.25">
      <c r="A300" t="s">
        <v>1321</v>
      </c>
      <c r="B300" t="s">
        <v>849</v>
      </c>
      <c r="C300" t="s">
        <v>850</v>
      </c>
      <c r="D300">
        <v>19.2</v>
      </c>
      <c r="E300">
        <v>8</v>
      </c>
      <c r="F300">
        <v>267</v>
      </c>
      <c r="G300">
        <v>125</v>
      </c>
      <c r="H300">
        <v>3605</v>
      </c>
      <c r="I300">
        <v>15</v>
      </c>
      <c r="J300">
        <v>1979</v>
      </c>
      <c r="K300" t="s">
        <v>1322</v>
      </c>
    </row>
    <row r="301" spans="1:11" x14ac:dyDescent="0.25">
      <c r="A301" t="s">
        <v>1323</v>
      </c>
      <c r="B301" t="s">
        <v>1003</v>
      </c>
      <c r="C301" t="s">
        <v>850</v>
      </c>
      <c r="D301">
        <v>18.5</v>
      </c>
      <c r="E301">
        <v>8</v>
      </c>
      <c r="F301">
        <v>360</v>
      </c>
      <c r="G301">
        <v>150</v>
      </c>
      <c r="H301">
        <v>3940</v>
      </c>
      <c r="I301">
        <v>13</v>
      </c>
      <c r="J301">
        <v>1979</v>
      </c>
      <c r="K301" t="s">
        <v>1324</v>
      </c>
    </row>
    <row r="302" spans="1:11" x14ac:dyDescent="0.25">
      <c r="A302" t="s">
        <v>1325</v>
      </c>
      <c r="B302" t="s">
        <v>1170</v>
      </c>
      <c r="C302" t="s">
        <v>877</v>
      </c>
      <c r="D302">
        <v>31.9</v>
      </c>
      <c r="E302">
        <v>4</v>
      </c>
      <c r="F302">
        <v>89</v>
      </c>
      <c r="G302">
        <v>71</v>
      </c>
      <c r="H302">
        <v>1925</v>
      </c>
      <c r="I302">
        <v>14</v>
      </c>
      <c r="J302">
        <v>1979</v>
      </c>
      <c r="K302" t="s">
        <v>1229</v>
      </c>
    </row>
    <row r="303" spans="1:11" x14ac:dyDescent="0.25">
      <c r="A303" t="s">
        <v>1326</v>
      </c>
      <c r="B303" t="s">
        <v>1073</v>
      </c>
      <c r="C303" t="s">
        <v>901</v>
      </c>
      <c r="D303">
        <v>34.1</v>
      </c>
      <c r="E303">
        <v>4</v>
      </c>
      <c r="F303">
        <v>86</v>
      </c>
      <c r="G303">
        <v>65</v>
      </c>
      <c r="H303">
        <v>1975</v>
      </c>
      <c r="I303">
        <v>15.2</v>
      </c>
      <c r="J303">
        <v>1979</v>
      </c>
      <c r="K303" t="s">
        <v>1250</v>
      </c>
    </row>
    <row r="304" spans="1:11" x14ac:dyDescent="0.25">
      <c r="A304" t="s">
        <v>1327</v>
      </c>
      <c r="B304" t="s">
        <v>889</v>
      </c>
      <c r="C304" t="s">
        <v>850</v>
      </c>
      <c r="D304">
        <v>35.700000000000003</v>
      </c>
      <c r="E304">
        <v>4</v>
      </c>
      <c r="F304">
        <v>98</v>
      </c>
      <c r="G304">
        <v>80</v>
      </c>
      <c r="H304">
        <v>1915</v>
      </c>
      <c r="I304">
        <v>14.4</v>
      </c>
      <c r="J304">
        <v>1979</v>
      </c>
      <c r="K304" t="s">
        <v>1328</v>
      </c>
    </row>
    <row r="305" spans="1:11" x14ac:dyDescent="0.25">
      <c r="A305" t="s">
        <v>1329</v>
      </c>
      <c r="B305" t="s">
        <v>859</v>
      </c>
      <c r="C305" t="s">
        <v>850</v>
      </c>
      <c r="D305">
        <v>27.4</v>
      </c>
      <c r="E305">
        <v>4</v>
      </c>
      <c r="F305">
        <v>121</v>
      </c>
      <c r="G305">
        <v>80</v>
      </c>
      <c r="H305">
        <v>2670</v>
      </c>
      <c r="I305">
        <v>15</v>
      </c>
      <c r="J305">
        <v>1979</v>
      </c>
      <c r="K305" t="s">
        <v>1330</v>
      </c>
    </row>
    <row r="306" spans="1:11" x14ac:dyDescent="0.25">
      <c r="A306" t="s">
        <v>1331</v>
      </c>
      <c r="B306" t="s">
        <v>1332</v>
      </c>
      <c r="C306" t="s">
        <v>877</v>
      </c>
      <c r="D306">
        <v>25.4</v>
      </c>
      <c r="E306">
        <v>5</v>
      </c>
      <c r="F306">
        <v>183</v>
      </c>
      <c r="G306">
        <v>77</v>
      </c>
      <c r="H306">
        <v>3530</v>
      </c>
      <c r="I306">
        <v>20.100000000000001</v>
      </c>
      <c r="J306">
        <v>1979</v>
      </c>
      <c r="K306" t="s">
        <v>1333</v>
      </c>
    </row>
    <row r="307" spans="1:11" x14ac:dyDescent="0.25">
      <c r="A307" t="s">
        <v>1334</v>
      </c>
      <c r="B307" t="s">
        <v>1188</v>
      </c>
      <c r="C307" t="s">
        <v>850</v>
      </c>
      <c r="D307">
        <v>23</v>
      </c>
      <c r="E307">
        <v>8</v>
      </c>
      <c r="F307">
        <v>350</v>
      </c>
      <c r="G307">
        <v>125</v>
      </c>
      <c r="H307">
        <v>3900</v>
      </c>
      <c r="I307">
        <v>17.399999999999999</v>
      </c>
      <c r="J307">
        <v>1979</v>
      </c>
      <c r="K307" t="s">
        <v>1335</v>
      </c>
    </row>
    <row r="308" spans="1:11" x14ac:dyDescent="0.25">
      <c r="A308" t="s">
        <v>915</v>
      </c>
      <c r="B308" t="s">
        <v>916</v>
      </c>
      <c r="C308" t="s">
        <v>877</v>
      </c>
      <c r="D308">
        <v>27.2</v>
      </c>
      <c r="E308">
        <v>4</v>
      </c>
      <c r="F308">
        <v>141</v>
      </c>
      <c r="G308">
        <v>71</v>
      </c>
      <c r="H308">
        <v>3190</v>
      </c>
      <c r="I308">
        <v>24.8</v>
      </c>
      <c r="J308">
        <v>1979</v>
      </c>
      <c r="K308">
        <v>504</v>
      </c>
    </row>
    <row r="309" spans="1:11" x14ac:dyDescent="0.25">
      <c r="A309" t="s">
        <v>1253</v>
      </c>
      <c r="B309" t="s">
        <v>1000</v>
      </c>
      <c r="C309" t="s">
        <v>850</v>
      </c>
      <c r="D309">
        <v>23.9</v>
      </c>
      <c r="E309">
        <v>8</v>
      </c>
      <c r="F309">
        <v>260</v>
      </c>
      <c r="G309">
        <v>90</v>
      </c>
      <c r="H309">
        <v>3420</v>
      </c>
      <c r="I309">
        <v>22.2</v>
      </c>
      <c r="J309">
        <v>1979</v>
      </c>
      <c r="K309" t="s">
        <v>1254</v>
      </c>
    </row>
    <row r="310" spans="1:11" x14ac:dyDescent="0.25">
      <c r="A310" t="s">
        <v>1336</v>
      </c>
      <c r="B310" t="s">
        <v>856</v>
      </c>
      <c r="C310" t="s">
        <v>850</v>
      </c>
      <c r="D310">
        <v>34.200000000000003</v>
      </c>
      <c r="E310">
        <v>4</v>
      </c>
      <c r="F310">
        <v>105</v>
      </c>
      <c r="G310">
        <v>70</v>
      </c>
      <c r="H310">
        <v>2200</v>
      </c>
      <c r="I310">
        <v>13.2</v>
      </c>
      <c r="J310">
        <v>1979</v>
      </c>
      <c r="K310" t="s">
        <v>1337</v>
      </c>
    </row>
    <row r="311" spans="1:11" x14ac:dyDescent="0.25">
      <c r="A311" t="s">
        <v>1338</v>
      </c>
      <c r="B311" t="s">
        <v>856</v>
      </c>
      <c r="C311" t="s">
        <v>850</v>
      </c>
      <c r="D311">
        <v>34.5</v>
      </c>
      <c r="E311">
        <v>4</v>
      </c>
      <c r="F311">
        <v>105</v>
      </c>
      <c r="G311">
        <v>70</v>
      </c>
      <c r="H311">
        <v>2150</v>
      </c>
      <c r="I311">
        <v>14.9</v>
      </c>
      <c r="J311">
        <v>1979</v>
      </c>
      <c r="K311" t="s">
        <v>1339</v>
      </c>
    </row>
    <row r="312" spans="1:11" x14ac:dyDescent="0.25">
      <c r="A312" t="s">
        <v>1340</v>
      </c>
      <c r="B312" t="s">
        <v>910</v>
      </c>
      <c r="C312" t="s">
        <v>901</v>
      </c>
      <c r="D312">
        <v>31.8</v>
      </c>
      <c r="E312">
        <v>4</v>
      </c>
      <c r="F312">
        <v>85</v>
      </c>
      <c r="G312">
        <v>65</v>
      </c>
      <c r="H312">
        <v>2020</v>
      </c>
      <c r="I312">
        <v>19.2</v>
      </c>
      <c r="J312">
        <v>1979</v>
      </c>
      <c r="K312">
        <v>210</v>
      </c>
    </row>
    <row r="313" spans="1:11" x14ac:dyDescent="0.25">
      <c r="A313" t="s">
        <v>1341</v>
      </c>
      <c r="B313" t="s">
        <v>974</v>
      </c>
      <c r="C313" t="s">
        <v>877</v>
      </c>
      <c r="D313">
        <v>37.299999999999997</v>
      </c>
      <c r="E313">
        <v>4</v>
      </c>
      <c r="F313">
        <v>91</v>
      </c>
      <c r="G313">
        <v>69</v>
      </c>
      <c r="H313">
        <v>2130</v>
      </c>
      <c r="I313">
        <v>14.7</v>
      </c>
      <c r="J313">
        <v>1979</v>
      </c>
      <c r="K313" t="s">
        <v>1342</v>
      </c>
    </row>
    <row r="314" spans="1:11" x14ac:dyDescent="0.25">
      <c r="A314" t="s">
        <v>1343</v>
      </c>
      <c r="B314" t="s">
        <v>853</v>
      </c>
      <c r="C314" t="s">
        <v>850</v>
      </c>
      <c r="D314">
        <v>28.4</v>
      </c>
      <c r="E314">
        <v>4</v>
      </c>
      <c r="F314">
        <v>151</v>
      </c>
      <c r="G314">
        <v>90</v>
      </c>
      <c r="H314">
        <v>2670</v>
      </c>
      <c r="I314">
        <v>16</v>
      </c>
      <c r="J314">
        <v>1979</v>
      </c>
      <c r="K314" t="s">
        <v>1344</v>
      </c>
    </row>
    <row r="315" spans="1:11" x14ac:dyDescent="0.25">
      <c r="A315" t="s">
        <v>1345</v>
      </c>
      <c r="B315" t="s">
        <v>849</v>
      </c>
      <c r="C315" t="s">
        <v>850</v>
      </c>
      <c r="D315">
        <v>28.8</v>
      </c>
      <c r="E315">
        <v>6</v>
      </c>
      <c r="F315">
        <v>173</v>
      </c>
      <c r="G315">
        <v>115</v>
      </c>
      <c r="H315">
        <v>2595</v>
      </c>
      <c r="I315">
        <v>11.3</v>
      </c>
      <c r="J315">
        <v>1979</v>
      </c>
      <c r="K315" t="s">
        <v>1346</v>
      </c>
    </row>
    <row r="316" spans="1:11" x14ac:dyDescent="0.25">
      <c r="A316" t="s">
        <v>1347</v>
      </c>
      <c r="B316" t="s">
        <v>1000</v>
      </c>
      <c r="C316" t="s">
        <v>850</v>
      </c>
      <c r="D316">
        <v>26.8</v>
      </c>
      <c r="E316">
        <v>6</v>
      </c>
      <c r="F316">
        <v>173</v>
      </c>
      <c r="G316">
        <v>115</v>
      </c>
      <c r="H316">
        <v>2700</v>
      </c>
      <c r="I316">
        <v>12.9</v>
      </c>
      <c r="J316">
        <v>1979</v>
      </c>
      <c r="K316" t="s">
        <v>1348</v>
      </c>
    </row>
    <row r="317" spans="1:11" x14ac:dyDescent="0.25">
      <c r="A317" t="s">
        <v>1349</v>
      </c>
      <c r="B317" t="s">
        <v>871</v>
      </c>
      <c r="C317" t="s">
        <v>850</v>
      </c>
      <c r="D317">
        <v>33.5</v>
      </c>
      <c r="E317">
        <v>4</v>
      </c>
      <c r="F317">
        <v>151</v>
      </c>
      <c r="G317">
        <v>90</v>
      </c>
      <c r="H317">
        <v>2556</v>
      </c>
      <c r="I317">
        <v>13.2</v>
      </c>
      <c r="J317">
        <v>1979</v>
      </c>
      <c r="K317" t="s">
        <v>1350</v>
      </c>
    </row>
    <row r="318" spans="1:11" x14ac:dyDescent="0.25">
      <c r="A318" t="s">
        <v>1169</v>
      </c>
      <c r="B318" t="s">
        <v>1170</v>
      </c>
      <c r="C318" t="s">
        <v>877</v>
      </c>
      <c r="D318">
        <v>41.5</v>
      </c>
      <c r="E318">
        <v>4</v>
      </c>
      <c r="F318">
        <v>98</v>
      </c>
      <c r="G318">
        <v>76</v>
      </c>
      <c r="H318">
        <v>2144</v>
      </c>
      <c r="I318">
        <v>14.7</v>
      </c>
      <c r="J318">
        <v>1980</v>
      </c>
      <c r="K318" t="s">
        <v>1150</v>
      </c>
    </row>
    <row r="319" spans="1:11" x14ac:dyDescent="0.25">
      <c r="A319" t="s">
        <v>1351</v>
      </c>
      <c r="B319" t="s">
        <v>900</v>
      </c>
      <c r="C319" t="s">
        <v>901</v>
      </c>
      <c r="D319">
        <v>38.1</v>
      </c>
      <c r="E319">
        <v>4</v>
      </c>
      <c r="F319">
        <v>89</v>
      </c>
      <c r="G319">
        <v>60</v>
      </c>
      <c r="H319">
        <v>1968</v>
      </c>
      <c r="I319">
        <v>18.8</v>
      </c>
      <c r="J319">
        <v>1980</v>
      </c>
      <c r="K319" t="s">
        <v>1352</v>
      </c>
    </row>
    <row r="320" spans="1:11" x14ac:dyDescent="0.25">
      <c r="A320" t="s">
        <v>1165</v>
      </c>
      <c r="B320" t="s">
        <v>849</v>
      </c>
      <c r="C320" t="s">
        <v>850</v>
      </c>
      <c r="D320">
        <v>32.1</v>
      </c>
      <c r="E320">
        <v>4</v>
      </c>
      <c r="F320">
        <v>98</v>
      </c>
      <c r="G320">
        <v>70</v>
      </c>
      <c r="H320">
        <v>2120</v>
      </c>
      <c r="I320">
        <v>15.5</v>
      </c>
      <c r="J320">
        <v>1980</v>
      </c>
      <c r="K320" t="s">
        <v>1166</v>
      </c>
    </row>
    <row r="321" spans="1:11" x14ac:dyDescent="0.25">
      <c r="A321" t="s">
        <v>1353</v>
      </c>
      <c r="B321" t="s">
        <v>910</v>
      </c>
      <c r="C321" t="s">
        <v>901</v>
      </c>
      <c r="D321">
        <v>37.200000000000003</v>
      </c>
      <c r="E321">
        <v>4</v>
      </c>
      <c r="F321">
        <v>86</v>
      </c>
      <c r="G321">
        <v>65</v>
      </c>
      <c r="H321">
        <v>2019</v>
      </c>
      <c r="I321">
        <v>16.399999999999999</v>
      </c>
      <c r="J321">
        <v>1980</v>
      </c>
      <c r="K321">
        <v>310</v>
      </c>
    </row>
    <row r="322" spans="1:11" x14ac:dyDescent="0.25">
      <c r="A322" t="s">
        <v>1345</v>
      </c>
      <c r="B322" t="s">
        <v>849</v>
      </c>
      <c r="C322" t="s">
        <v>850</v>
      </c>
      <c r="D322">
        <v>28</v>
      </c>
      <c r="E322">
        <v>4</v>
      </c>
      <c r="F322">
        <v>151</v>
      </c>
      <c r="G322">
        <v>90</v>
      </c>
      <c r="H322">
        <v>2678</v>
      </c>
      <c r="I322">
        <v>16.5</v>
      </c>
      <c r="J322">
        <v>1980</v>
      </c>
      <c r="K322" t="s">
        <v>1346</v>
      </c>
    </row>
    <row r="323" spans="1:11" x14ac:dyDescent="0.25">
      <c r="A323" t="s">
        <v>1354</v>
      </c>
      <c r="B323" t="s">
        <v>862</v>
      </c>
      <c r="C323" t="s">
        <v>850</v>
      </c>
      <c r="D323">
        <v>26.4</v>
      </c>
      <c r="E323">
        <v>4</v>
      </c>
      <c r="F323">
        <v>140</v>
      </c>
      <c r="G323">
        <v>88</v>
      </c>
      <c r="H323">
        <v>2870</v>
      </c>
      <c r="I323">
        <v>18.100000000000001</v>
      </c>
      <c r="J323">
        <v>1980</v>
      </c>
      <c r="K323" t="s">
        <v>1355</v>
      </c>
    </row>
    <row r="324" spans="1:11" x14ac:dyDescent="0.25">
      <c r="A324" t="s">
        <v>1267</v>
      </c>
      <c r="B324" t="s">
        <v>859</v>
      </c>
      <c r="C324" t="s">
        <v>850</v>
      </c>
      <c r="D324">
        <v>24.3</v>
      </c>
      <c r="E324">
        <v>4</v>
      </c>
      <c r="F324">
        <v>151</v>
      </c>
      <c r="G324">
        <v>90</v>
      </c>
      <c r="H324">
        <v>3003</v>
      </c>
      <c r="I324">
        <v>20.100000000000001</v>
      </c>
      <c r="J324">
        <v>1980</v>
      </c>
      <c r="K324" t="s">
        <v>1268</v>
      </c>
    </row>
    <row r="325" spans="1:11" x14ac:dyDescent="0.25">
      <c r="A325" t="s">
        <v>1273</v>
      </c>
      <c r="B325" t="s">
        <v>889</v>
      </c>
      <c r="C325" t="s">
        <v>850</v>
      </c>
      <c r="D325">
        <v>19.100000000000001</v>
      </c>
      <c r="E325">
        <v>6</v>
      </c>
      <c r="F325">
        <v>225</v>
      </c>
      <c r="G325">
        <v>90</v>
      </c>
      <c r="H325">
        <v>3381</v>
      </c>
      <c r="I325">
        <v>18.7</v>
      </c>
      <c r="J325">
        <v>1980</v>
      </c>
      <c r="K325" t="s">
        <v>1274</v>
      </c>
    </row>
    <row r="326" spans="1:11" x14ac:dyDescent="0.25">
      <c r="A326" t="s">
        <v>1356</v>
      </c>
      <c r="B326" t="s">
        <v>918</v>
      </c>
      <c r="C326" t="s">
        <v>877</v>
      </c>
      <c r="D326">
        <v>34.299999999999997</v>
      </c>
      <c r="E326">
        <v>4</v>
      </c>
      <c r="F326">
        <v>97</v>
      </c>
      <c r="G326">
        <v>78</v>
      </c>
      <c r="H326">
        <v>2188</v>
      </c>
      <c r="I326">
        <v>15.8</v>
      </c>
      <c r="J326">
        <v>1980</v>
      </c>
      <c r="K326">
        <v>4000</v>
      </c>
    </row>
    <row r="327" spans="1:11" x14ac:dyDescent="0.25">
      <c r="A327" t="s">
        <v>1357</v>
      </c>
      <c r="B327" t="s">
        <v>900</v>
      </c>
      <c r="C327" t="s">
        <v>901</v>
      </c>
      <c r="D327">
        <v>29.8</v>
      </c>
      <c r="E327">
        <v>4</v>
      </c>
      <c r="F327">
        <v>134</v>
      </c>
      <c r="G327">
        <v>90</v>
      </c>
      <c r="H327">
        <v>2711</v>
      </c>
      <c r="I327">
        <v>15.5</v>
      </c>
      <c r="J327">
        <v>1980</v>
      </c>
      <c r="K327" t="s">
        <v>1358</v>
      </c>
    </row>
    <row r="328" spans="1:11" x14ac:dyDescent="0.25">
      <c r="A328" t="s">
        <v>1359</v>
      </c>
      <c r="B328" t="s">
        <v>1006</v>
      </c>
      <c r="C328" t="s">
        <v>901</v>
      </c>
      <c r="D328">
        <v>31.3</v>
      </c>
      <c r="E328">
        <v>4</v>
      </c>
      <c r="F328">
        <v>120</v>
      </c>
      <c r="G328">
        <v>75</v>
      </c>
      <c r="H328">
        <v>2542</v>
      </c>
      <c r="I328">
        <v>17.5</v>
      </c>
      <c r="J328">
        <v>1980</v>
      </c>
      <c r="K328">
        <v>626</v>
      </c>
    </row>
    <row r="329" spans="1:11" x14ac:dyDescent="0.25">
      <c r="A329" t="s">
        <v>1360</v>
      </c>
      <c r="B329" t="s">
        <v>910</v>
      </c>
      <c r="C329" t="s">
        <v>901</v>
      </c>
      <c r="D329">
        <v>37</v>
      </c>
      <c r="E329">
        <v>4</v>
      </c>
      <c r="F329">
        <v>119</v>
      </c>
      <c r="G329">
        <v>92</v>
      </c>
      <c r="H329">
        <v>2434</v>
      </c>
      <c r="I329">
        <v>15</v>
      </c>
      <c r="J329">
        <v>1980</v>
      </c>
      <c r="K329" t="s">
        <v>1361</v>
      </c>
    </row>
    <row r="330" spans="1:11" x14ac:dyDescent="0.25">
      <c r="A330" t="s">
        <v>1145</v>
      </c>
      <c r="B330" t="s">
        <v>900</v>
      </c>
      <c r="C330" t="s">
        <v>901</v>
      </c>
      <c r="D330">
        <v>32.200000000000003</v>
      </c>
      <c r="E330">
        <v>4</v>
      </c>
      <c r="F330">
        <v>108</v>
      </c>
      <c r="G330">
        <v>75</v>
      </c>
      <c r="H330">
        <v>2265</v>
      </c>
      <c r="I330">
        <v>15.2</v>
      </c>
      <c r="J330">
        <v>1980</v>
      </c>
      <c r="K330" t="s">
        <v>1146</v>
      </c>
    </row>
    <row r="331" spans="1:11" x14ac:dyDescent="0.25">
      <c r="A331" t="s">
        <v>1362</v>
      </c>
      <c r="B331" t="s">
        <v>1006</v>
      </c>
      <c r="C331" t="s">
        <v>901</v>
      </c>
      <c r="D331">
        <v>46.6</v>
      </c>
      <c r="E331">
        <v>4</v>
      </c>
      <c r="F331">
        <v>86</v>
      </c>
      <c r="G331">
        <v>65</v>
      </c>
      <c r="H331">
        <v>2110</v>
      </c>
      <c r="I331">
        <v>17.899999999999999</v>
      </c>
      <c r="J331">
        <v>1980</v>
      </c>
      <c r="K331" t="s">
        <v>1363</v>
      </c>
    </row>
    <row r="332" spans="1:11" x14ac:dyDescent="0.25">
      <c r="A332" t="s">
        <v>1115</v>
      </c>
      <c r="B332" t="s">
        <v>889</v>
      </c>
      <c r="C332" t="s">
        <v>850</v>
      </c>
      <c r="D332">
        <v>27.9</v>
      </c>
      <c r="E332">
        <v>4</v>
      </c>
      <c r="F332">
        <v>156</v>
      </c>
      <c r="G332">
        <v>105</v>
      </c>
      <c r="H332">
        <v>2800</v>
      </c>
      <c r="I332">
        <v>14.4</v>
      </c>
      <c r="J332">
        <v>1980</v>
      </c>
      <c r="K332" t="s">
        <v>1116</v>
      </c>
    </row>
    <row r="333" spans="1:11" x14ac:dyDescent="0.25">
      <c r="A333" t="s">
        <v>1340</v>
      </c>
      <c r="B333" t="s">
        <v>910</v>
      </c>
      <c r="C333" t="s">
        <v>901</v>
      </c>
      <c r="D333">
        <v>40.799999999999997</v>
      </c>
      <c r="E333">
        <v>4</v>
      </c>
      <c r="F333">
        <v>85</v>
      </c>
      <c r="G333">
        <v>65</v>
      </c>
      <c r="H333">
        <v>2110</v>
      </c>
      <c r="I333">
        <v>19.2</v>
      </c>
      <c r="J333">
        <v>1980</v>
      </c>
      <c r="K333">
        <v>210</v>
      </c>
    </row>
    <row r="334" spans="1:11" x14ac:dyDescent="0.25">
      <c r="A334" t="s">
        <v>1364</v>
      </c>
      <c r="B334" t="s">
        <v>1170</v>
      </c>
      <c r="C334" t="s">
        <v>877</v>
      </c>
      <c r="D334">
        <v>44.3</v>
      </c>
      <c r="E334">
        <v>4</v>
      </c>
      <c r="F334">
        <v>90</v>
      </c>
      <c r="G334">
        <v>48</v>
      </c>
      <c r="H334">
        <v>2085</v>
      </c>
      <c r="I334">
        <v>21.7</v>
      </c>
      <c r="J334">
        <v>1980</v>
      </c>
      <c r="K334" t="s">
        <v>1365</v>
      </c>
    </row>
    <row r="335" spans="1:11" x14ac:dyDescent="0.25">
      <c r="A335" t="s">
        <v>1366</v>
      </c>
      <c r="B335" t="s">
        <v>1170</v>
      </c>
      <c r="C335" t="s">
        <v>877</v>
      </c>
      <c r="D335">
        <v>43.4</v>
      </c>
      <c r="E335">
        <v>4</v>
      </c>
      <c r="F335">
        <v>90</v>
      </c>
      <c r="G335">
        <v>48</v>
      </c>
      <c r="H335">
        <v>2335</v>
      </c>
      <c r="I335">
        <v>23.7</v>
      </c>
      <c r="J335">
        <v>1980</v>
      </c>
      <c r="K335" t="s">
        <v>1367</v>
      </c>
    </row>
    <row r="336" spans="1:11" x14ac:dyDescent="0.25">
      <c r="A336" t="s">
        <v>1368</v>
      </c>
      <c r="B336" t="s">
        <v>918</v>
      </c>
      <c r="C336" t="s">
        <v>877</v>
      </c>
      <c r="D336">
        <v>36.4</v>
      </c>
      <c r="E336">
        <v>5</v>
      </c>
      <c r="F336">
        <v>121</v>
      </c>
      <c r="G336">
        <v>67</v>
      </c>
      <c r="H336">
        <v>2950</v>
      </c>
      <c r="I336">
        <v>19.899999999999999</v>
      </c>
      <c r="J336">
        <v>1980</v>
      </c>
      <c r="K336" t="s">
        <v>1369</v>
      </c>
    </row>
    <row r="337" spans="1:11" x14ac:dyDescent="0.25">
      <c r="A337" t="s">
        <v>1370</v>
      </c>
      <c r="B337" t="s">
        <v>1185</v>
      </c>
      <c r="C337" t="s">
        <v>877</v>
      </c>
      <c r="D337">
        <v>30</v>
      </c>
      <c r="E337">
        <v>4</v>
      </c>
      <c r="F337">
        <v>146</v>
      </c>
      <c r="G337">
        <v>67</v>
      </c>
      <c r="H337">
        <v>3250</v>
      </c>
      <c r="I337">
        <v>21.8</v>
      </c>
      <c r="J337">
        <v>1980</v>
      </c>
      <c r="K337" t="s">
        <v>1371</v>
      </c>
    </row>
    <row r="338" spans="1:11" x14ac:dyDescent="0.25">
      <c r="A338" t="s">
        <v>1372</v>
      </c>
      <c r="B338" t="s">
        <v>1120</v>
      </c>
      <c r="C338" t="s">
        <v>901</v>
      </c>
      <c r="D338">
        <v>44.6</v>
      </c>
      <c r="E338">
        <v>4</v>
      </c>
      <c r="F338">
        <v>91</v>
      </c>
      <c r="G338">
        <v>67</v>
      </c>
      <c r="H338">
        <v>1850</v>
      </c>
      <c r="I338">
        <v>13.8</v>
      </c>
      <c r="J338">
        <v>1980</v>
      </c>
      <c r="K338" t="s">
        <v>1373</v>
      </c>
    </row>
    <row r="339" spans="1:11" x14ac:dyDescent="0.25">
      <c r="A339" t="s">
        <v>1374</v>
      </c>
      <c r="B339" t="s">
        <v>1022</v>
      </c>
      <c r="C339" t="s">
        <v>877</v>
      </c>
      <c r="D339">
        <v>40.9</v>
      </c>
      <c r="E339">
        <v>4</v>
      </c>
      <c r="F339">
        <v>85</v>
      </c>
      <c r="G339" t="s">
        <v>878</v>
      </c>
      <c r="H339">
        <v>1835</v>
      </c>
      <c r="I339">
        <v>17.3</v>
      </c>
      <c r="J339">
        <v>1980</v>
      </c>
      <c r="K339" t="s">
        <v>1375</v>
      </c>
    </row>
    <row r="340" spans="1:11" x14ac:dyDescent="0.25">
      <c r="A340" t="s">
        <v>1238</v>
      </c>
      <c r="B340" t="s">
        <v>1122</v>
      </c>
      <c r="C340" t="s">
        <v>901</v>
      </c>
      <c r="D340">
        <v>33.799999999999997</v>
      </c>
      <c r="E340">
        <v>4</v>
      </c>
      <c r="F340">
        <v>97</v>
      </c>
      <c r="G340">
        <v>67</v>
      </c>
      <c r="H340">
        <v>2145</v>
      </c>
      <c r="I340">
        <v>18</v>
      </c>
      <c r="J340">
        <v>1980</v>
      </c>
      <c r="K340" t="s">
        <v>1239</v>
      </c>
    </row>
    <row r="341" spans="1:11" x14ac:dyDescent="0.25">
      <c r="A341" t="s">
        <v>1376</v>
      </c>
      <c r="B341" t="s">
        <v>1377</v>
      </c>
      <c r="C341" t="s">
        <v>877</v>
      </c>
      <c r="D341">
        <v>29.8</v>
      </c>
      <c r="E341">
        <v>4</v>
      </c>
      <c r="F341">
        <v>89</v>
      </c>
      <c r="G341">
        <v>62</v>
      </c>
      <c r="H341">
        <v>1845</v>
      </c>
      <c r="I341">
        <v>15.3</v>
      </c>
      <c r="J341">
        <v>1980</v>
      </c>
      <c r="K341" t="s">
        <v>1150</v>
      </c>
    </row>
    <row r="342" spans="1:11" x14ac:dyDescent="0.25">
      <c r="A342" t="s">
        <v>1378</v>
      </c>
      <c r="B342" t="s">
        <v>910</v>
      </c>
      <c r="C342" t="s">
        <v>901</v>
      </c>
      <c r="D342">
        <v>32.700000000000003</v>
      </c>
      <c r="E342">
        <v>6</v>
      </c>
      <c r="F342">
        <v>168</v>
      </c>
      <c r="G342">
        <v>132</v>
      </c>
      <c r="H342">
        <v>2910</v>
      </c>
      <c r="I342">
        <v>11.4</v>
      </c>
      <c r="J342">
        <v>1980</v>
      </c>
      <c r="K342" t="s">
        <v>1379</v>
      </c>
    </row>
    <row r="343" spans="1:11" x14ac:dyDescent="0.25">
      <c r="A343" t="s">
        <v>1380</v>
      </c>
      <c r="B343" t="s">
        <v>1006</v>
      </c>
      <c r="C343" t="s">
        <v>901</v>
      </c>
      <c r="D343">
        <v>23.7</v>
      </c>
      <c r="E343">
        <v>3</v>
      </c>
      <c r="F343">
        <v>70</v>
      </c>
      <c r="G343">
        <v>100</v>
      </c>
      <c r="H343">
        <v>2420</v>
      </c>
      <c r="I343">
        <v>12.5</v>
      </c>
      <c r="J343">
        <v>1980</v>
      </c>
      <c r="K343" t="s">
        <v>1381</v>
      </c>
    </row>
    <row r="344" spans="1:11" x14ac:dyDescent="0.25">
      <c r="A344" t="s">
        <v>1382</v>
      </c>
      <c r="B344" t="s">
        <v>1383</v>
      </c>
      <c r="C344" t="s">
        <v>877</v>
      </c>
      <c r="D344">
        <v>35</v>
      </c>
      <c r="E344">
        <v>4</v>
      </c>
      <c r="F344">
        <v>122</v>
      </c>
      <c r="G344">
        <v>88</v>
      </c>
      <c r="H344">
        <v>2500</v>
      </c>
      <c r="I344">
        <v>15.1</v>
      </c>
      <c r="J344">
        <v>1980</v>
      </c>
      <c r="K344" t="s">
        <v>1384</v>
      </c>
    </row>
    <row r="345" spans="1:11" x14ac:dyDescent="0.25">
      <c r="A345" t="s">
        <v>1385</v>
      </c>
      <c r="B345" t="s">
        <v>862</v>
      </c>
      <c r="C345" t="s">
        <v>850</v>
      </c>
      <c r="D345">
        <v>23.6</v>
      </c>
      <c r="E345">
        <v>4</v>
      </c>
      <c r="F345">
        <v>140</v>
      </c>
      <c r="G345" t="s">
        <v>878</v>
      </c>
      <c r="H345">
        <v>2905</v>
      </c>
      <c r="I345">
        <v>14.3</v>
      </c>
      <c r="J345">
        <v>1980</v>
      </c>
      <c r="K345" t="s">
        <v>1386</v>
      </c>
    </row>
    <row r="346" spans="1:11" x14ac:dyDescent="0.25">
      <c r="A346" t="s">
        <v>1387</v>
      </c>
      <c r="B346" t="s">
        <v>1120</v>
      </c>
      <c r="C346" t="s">
        <v>901</v>
      </c>
      <c r="D346">
        <v>32.4</v>
      </c>
      <c r="E346">
        <v>4</v>
      </c>
      <c r="F346">
        <v>107</v>
      </c>
      <c r="G346">
        <v>72</v>
      </c>
      <c r="H346">
        <v>2290</v>
      </c>
      <c r="I346">
        <v>17</v>
      </c>
      <c r="J346">
        <v>1980</v>
      </c>
      <c r="K346" t="s">
        <v>1388</v>
      </c>
    </row>
    <row r="347" spans="1:11" x14ac:dyDescent="0.25">
      <c r="A347" t="s">
        <v>1389</v>
      </c>
      <c r="B347" t="s">
        <v>856</v>
      </c>
      <c r="C347" t="s">
        <v>850</v>
      </c>
      <c r="D347">
        <v>27.2</v>
      </c>
      <c r="E347">
        <v>4</v>
      </c>
      <c r="F347">
        <v>135</v>
      </c>
      <c r="G347">
        <v>84</v>
      </c>
      <c r="H347">
        <v>2490</v>
      </c>
      <c r="I347">
        <v>15.7</v>
      </c>
      <c r="J347">
        <v>1981</v>
      </c>
      <c r="K347" t="s">
        <v>1390</v>
      </c>
    </row>
    <row r="348" spans="1:11" x14ac:dyDescent="0.25">
      <c r="A348" t="s">
        <v>1214</v>
      </c>
      <c r="B348" t="s">
        <v>853</v>
      </c>
      <c r="C348" t="s">
        <v>850</v>
      </c>
      <c r="D348">
        <v>26.6</v>
      </c>
      <c r="E348">
        <v>4</v>
      </c>
      <c r="F348">
        <v>151</v>
      </c>
      <c r="G348">
        <v>84</v>
      </c>
      <c r="H348">
        <v>2635</v>
      </c>
      <c r="I348">
        <v>16.399999999999999</v>
      </c>
      <c r="J348">
        <v>1981</v>
      </c>
      <c r="K348" t="s">
        <v>1215</v>
      </c>
    </row>
    <row r="349" spans="1:11" x14ac:dyDescent="0.25">
      <c r="A349" t="s">
        <v>1391</v>
      </c>
      <c r="B349" t="s">
        <v>889</v>
      </c>
      <c r="C349" t="s">
        <v>850</v>
      </c>
      <c r="D349">
        <v>25.8</v>
      </c>
      <c r="E349">
        <v>4</v>
      </c>
      <c r="F349">
        <v>156</v>
      </c>
      <c r="G349">
        <v>92</v>
      </c>
      <c r="H349">
        <v>2620</v>
      </c>
      <c r="I349">
        <v>14.4</v>
      </c>
      <c r="J349">
        <v>1981</v>
      </c>
      <c r="K349" t="s">
        <v>1392</v>
      </c>
    </row>
    <row r="350" spans="1:11" x14ac:dyDescent="0.25">
      <c r="A350" t="s">
        <v>1345</v>
      </c>
      <c r="B350" t="s">
        <v>849</v>
      </c>
      <c r="C350" t="s">
        <v>850</v>
      </c>
      <c r="D350">
        <v>23.5</v>
      </c>
      <c r="E350">
        <v>6</v>
      </c>
      <c r="F350">
        <v>173</v>
      </c>
      <c r="G350">
        <v>110</v>
      </c>
      <c r="H350">
        <v>2725</v>
      </c>
      <c r="I350">
        <v>12.6</v>
      </c>
      <c r="J350">
        <v>1981</v>
      </c>
      <c r="K350" t="s">
        <v>1346</v>
      </c>
    </row>
    <row r="351" spans="1:11" x14ac:dyDescent="0.25">
      <c r="A351" t="s">
        <v>1389</v>
      </c>
      <c r="B351" t="s">
        <v>856</v>
      </c>
      <c r="C351" t="s">
        <v>850</v>
      </c>
      <c r="D351">
        <v>30</v>
      </c>
      <c r="E351">
        <v>4</v>
      </c>
      <c r="F351">
        <v>135</v>
      </c>
      <c r="G351">
        <v>84</v>
      </c>
      <c r="H351">
        <v>2385</v>
      </c>
      <c r="I351">
        <v>12.9</v>
      </c>
      <c r="J351">
        <v>1981</v>
      </c>
      <c r="K351" t="s">
        <v>1390</v>
      </c>
    </row>
    <row r="352" spans="1:11" x14ac:dyDescent="0.25">
      <c r="A352" t="s">
        <v>1393</v>
      </c>
      <c r="B352" t="s">
        <v>900</v>
      </c>
      <c r="C352" t="s">
        <v>901</v>
      </c>
      <c r="D352">
        <v>39.1</v>
      </c>
      <c r="E352">
        <v>4</v>
      </c>
      <c r="F352">
        <v>79</v>
      </c>
      <c r="G352">
        <v>58</v>
      </c>
      <c r="H352">
        <v>1755</v>
      </c>
      <c r="I352">
        <v>16.899999999999999</v>
      </c>
      <c r="J352">
        <v>1981</v>
      </c>
      <c r="K352" t="s">
        <v>1394</v>
      </c>
    </row>
    <row r="353" spans="1:11" x14ac:dyDescent="0.25">
      <c r="A353" t="s">
        <v>1395</v>
      </c>
      <c r="B353" t="s">
        <v>856</v>
      </c>
      <c r="C353" t="s">
        <v>850</v>
      </c>
      <c r="D353">
        <v>39</v>
      </c>
      <c r="E353">
        <v>4</v>
      </c>
      <c r="F353">
        <v>86</v>
      </c>
      <c r="G353">
        <v>64</v>
      </c>
      <c r="H353">
        <v>1875</v>
      </c>
      <c r="I353">
        <v>16.399999999999999</v>
      </c>
      <c r="J353">
        <v>1981</v>
      </c>
      <c r="K353" t="s">
        <v>1396</v>
      </c>
    </row>
    <row r="354" spans="1:11" x14ac:dyDescent="0.25">
      <c r="A354" t="s">
        <v>1397</v>
      </c>
      <c r="B354" t="s">
        <v>1120</v>
      </c>
      <c r="C354" t="s">
        <v>901</v>
      </c>
      <c r="D354">
        <v>35.1</v>
      </c>
      <c r="E354">
        <v>4</v>
      </c>
      <c r="F354">
        <v>81</v>
      </c>
      <c r="G354">
        <v>60</v>
      </c>
      <c r="H354">
        <v>1760</v>
      </c>
      <c r="I354">
        <v>16.100000000000001</v>
      </c>
      <c r="J354">
        <v>1981</v>
      </c>
      <c r="K354" t="s">
        <v>1398</v>
      </c>
    </row>
    <row r="355" spans="1:11" x14ac:dyDescent="0.25">
      <c r="A355" t="s">
        <v>1122</v>
      </c>
      <c r="C355" t="s">
        <v>901</v>
      </c>
      <c r="D355">
        <v>32.299999999999997</v>
      </c>
      <c r="E355">
        <v>4</v>
      </c>
      <c r="F355">
        <v>97</v>
      </c>
      <c r="G355">
        <v>67</v>
      </c>
      <c r="H355">
        <v>2065</v>
      </c>
      <c r="I355">
        <v>17.8</v>
      </c>
      <c r="J355">
        <v>1981</v>
      </c>
    </row>
    <row r="356" spans="1:11" x14ac:dyDescent="0.25">
      <c r="A356" t="s">
        <v>1399</v>
      </c>
      <c r="B356" t="s">
        <v>910</v>
      </c>
      <c r="C356" t="s">
        <v>901</v>
      </c>
      <c r="D356">
        <v>37</v>
      </c>
      <c r="E356">
        <v>4</v>
      </c>
      <c r="F356">
        <v>85</v>
      </c>
      <c r="G356">
        <v>65</v>
      </c>
      <c r="H356">
        <v>1975</v>
      </c>
      <c r="I356">
        <v>19.399999999999999</v>
      </c>
      <c r="J356">
        <v>1981</v>
      </c>
      <c r="K356" t="s">
        <v>1400</v>
      </c>
    </row>
    <row r="357" spans="1:11" x14ac:dyDescent="0.25">
      <c r="A357" t="s">
        <v>1401</v>
      </c>
      <c r="B357" t="s">
        <v>900</v>
      </c>
      <c r="C357" t="s">
        <v>901</v>
      </c>
      <c r="D357">
        <v>37.700000000000003</v>
      </c>
      <c r="E357">
        <v>4</v>
      </c>
      <c r="F357">
        <v>89</v>
      </c>
      <c r="G357">
        <v>62</v>
      </c>
      <c r="H357">
        <v>2050</v>
      </c>
      <c r="I357">
        <v>17.3</v>
      </c>
      <c r="J357">
        <v>1981</v>
      </c>
      <c r="K357" t="s">
        <v>1402</v>
      </c>
    </row>
    <row r="358" spans="1:11" x14ac:dyDescent="0.25">
      <c r="A358" t="s">
        <v>1403</v>
      </c>
      <c r="B358" t="s">
        <v>1006</v>
      </c>
      <c r="C358" t="s">
        <v>901</v>
      </c>
      <c r="D358">
        <v>34.1</v>
      </c>
      <c r="E358">
        <v>4</v>
      </c>
      <c r="F358">
        <v>91</v>
      </c>
      <c r="G358">
        <v>68</v>
      </c>
      <c r="H358">
        <v>1985</v>
      </c>
      <c r="I358">
        <v>16</v>
      </c>
      <c r="J358">
        <v>1981</v>
      </c>
      <c r="K358" t="s">
        <v>1404</v>
      </c>
    </row>
    <row r="359" spans="1:11" x14ac:dyDescent="0.25">
      <c r="A359" t="s">
        <v>1405</v>
      </c>
      <c r="B359" t="s">
        <v>856</v>
      </c>
      <c r="C359" t="s">
        <v>850</v>
      </c>
      <c r="D359">
        <v>34.700000000000003</v>
      </c>
      <c r="E359">
        <v>4</v>
      </c>
      <c r="F359">
        <v>105</v>
      </c>
      <c r="G359">
        <v>63</v>
      </c>
      <c r="H359">
        <v>2215</v>
      </c>
      <c r="I359">
        <v>14.9</v>
      </c>
      <c r="J359">
        <v>1981</v>
      </c>
      <c r="K359" t="s">
        <v>1406</v>
      </c>
    </row>
    <row r="360" spans="1:11" x14ac:dyDescent="0.25">
      <c r="A360" t="s">
        <v>1407</v>
      </c>
      <c r="B360" t="s">
        <v>862</v>
      </c>
      <c r="C360" t="s">
        <v>850</v>
      </c>
      <c r="D360">
        <v>34.4</v>
      </c>
      <c r="E360">
        <v>4</v>
      </c>
      <c r="F360">
        <v>98</v>
      </c>
      <c r="G360">
        <v>65</v>
      </c>
      <c r="H360">
        <v>2045</v>
      </c>
      <c r="I360">
        <v>16.2</v>
      </c>
      <c r="J360">
        <v>1981</v>
      </c>
      <c r="K360" t="s">
        <v>1408</v>
      </c>
    </row>
    <row r="361" spans="1:11" x14ac:dyDescent="0.25">
      <c r="A361" t="s">
        <v>1409</v>
      </c>
      <c r="B361" t="s">
        <v>862</v>
      </c>
      <c r="C361" t="s">
        <v>850</v>
      </c>
      <c r="D361">
        <v>29.9</v>
      </c>
      <c r="E361">
        <v>4</v>
      </c>
      <c r="F361">
        <v>98</v>
      </c>
      <c r="G361">
        <v>65</v>
      </c>
      <c r="H361">
        <v>2380</v>
      </c>
      <c r="I361">
        <v>20.7</v>
      </c>
      <c r="J361">
        <v>1981</v>
      </c>
      <c r="K361" t="s">
        <v>1410</v>
      </c>
    </row>
    <row r="362" spans="1:11" x14ac:dyDescent="0.25">
      <c r="A362" t="s">
        <v>1411</v>
      </c>
      <c r="B362" t="s">
        <v>913</v>
      </c>
      <c r="C362" t="s">
        <v>877</v>
      </c>
      <c r="D362">
        <v>33</v>
      </c>
      <c r="E362">
        <v>4</v>
      </c>
      <c r="F362">
        <v>105</v>
      </c>
      <c r="G362">
        <v>74</v>
      </c>
      <c r="H362">
        <v>2190</v>
      </c>
      <c r="I362">
        <v>14.2</v>
      </c>
      <c r="J362">
        <v>1981</v>
      </c>
      <c r="K362" t="s">
        <v>1412</v>
      </c>
    </row>
    <row r="363" spans="1:11" x14ac:dyDescent="0.25">
      <c r="A363" t="s">
        <v>1413</v>
      </c>
      <c r="B363" t="s">
        <v>1022</v>
      </c>
      <c r="C363" t="s">
        <v>877</v>
      </c>
      <c r="D363">
        <v>34.5</v>
      </c>
      <c r="E363">
        <v>4</v>
      </c>
      <c r="F363">
        <v>100</v>
      </c>
      <c r="G363" t="s">
        <v>878</v>
      </c>
      <c r="H363">
        <v>2320</v>
      </c>
      <c r="I363">
        <v>15.8</v>
      </c>
      <c r="J363">
        <v>1981</v>
      </c>
      <c r="K363" t="s">
        <v>1414</v>
      </c>
    </row>
    <row r="364" spans="1:11" x14ac:dyDescent="0.25">
      <c r="A364" t="s">
        <v>1415</v>
      </c>
      <c r="B364" t="s">
        <v>1120</v>
      </c>
      <c r="C364" t="s">
        <v>901</v>
      </c>
      <c r="D364">
        <v>33.700000000000003</v>
      </c>
      <c r="E364">
        <v>4</v>
      </c>
      <c r="F364">
        <v>107</v>
      </c>
      <c r="G364">
        <v>75</v>
      </c>
      <c r="H364">
        <v>2210</v>
      </c>
      <c r="I364">
        <v>14.4</v>
      </c>
      <c r="J364">
        <v>1981</v>
      </c>
      <c r="K364" t="s">
        <v>1416</v>
      </c>
    </row>
    <row r="365" spans="1:11" x14ac:dyDescent="0.25">
      <c r="A365" t="s">
        <v>1145</v>
      </c>
      <c r="B365" t="s">
        <v>900</v>
      </c>
      <c r="C365" t="s">
        <v>901</v>
      </c>
      <c r="D365">
        <v>32.4</v>
      </c>
      <c r="E365">
        <v>4</v>
      </c>
      <c r="F365">
        <v>108</v>
      </c>
      <c r="G365">
        <v>75</v>
      </c>
      <c r="H365">
        <v>2350</v>
      </c>
      <c r="I365">
        <v>16.8</v>
      </c>
      <c r="J365">
        <v>1981</v>
      </c>
      <c r="K365" t="s">
        <v>1146</v>
      </c>
    </row>
    <row r="366" spans="1:11" x14ac:dyDescent="0.25">
      <c r="A366" t="s">
        <v>1417</v>
      </c>
      <c r="B366" t="s">
        <v>910</v>
      </c>
      <c r="C366" t="s">
        <v>901</v>
      </c>
      <c r="D366">
        <v>32.9</v>
      </c>
      <c r="E366">
        <v>4</v>
      </c>
      <c r="F366">
        <v>119</v>
      </c>
      <c r="G366">
        <v>100</v>
      </c>
      <c r="H366">
        <v>2615</v>
      </c>
      <c r="I366">
        <v>14.8</v>
      </c>
      <c r="J366">
        <v>1981</v>
      </c>
      <c r="K366" t="s">
        <v>1418</v>
      </c>
    </row>
    <row r="367" spans="1:11" x14ac:dyDescent="0.25">
      <c r="A367" t="s">
        <v>1359</v>
      </c>
      <c r="B367" t="s">
        <v>1006</v>
      </c>
      <c r="C367" t="s">
        <v>901</v>
      </c>
      <c r="D367">
        <v>31.6</v>
      </c>
      <c r="E367">
        <v>4</v>
      </c>
      <c r="F367">
        <v>120</v>
      </c>
      <c r="G367">
        <v>74</v>
      </c>
      <c r="H367">
        <v>2635</v>
      </c>
      <c r="I367">
        <v>18.3</v>
      </c>
      <c r="J367">
        <v>1981</v>
      </c>
      <c r="K367">
        <v>626</v>
      </c>
    </row>
    <row r="368" spans="1:11" x14ac:dyDescent="0.25">
      <c r="A368" t="s">
        <v>1419</v>
      </c>
      <c r="B368" t="s">
        <v>916</v>
      </c>
      <c r="C368" t="s">
        <v>877</v>
      </c>
      <c r="D368">
        <v>28.1</v>
      </c>
      <c r="E368">
        <v>4</v>
      </c>
      <c r="F368">
        <v>141</v>
      </c>
      <c r="G368">
        <v>80</v>
      </c>
      <c r="H368">
        <v>3230</v>
      </c>
      <c r="I368">
        <v>20.399999999999999</v>
      </c>
      <c r="J368">
        <v>1981</v>
      </c>
      <c r="K368" t="s">
        <v>1420</v>
      </c>
    </row>
    <row r="369" spans="1:11" x14ac:dyDescent="0.25">
      <c r="A369" t="s">
        <v>1421</v>
      </c>
      <c r="B369" t="s">
        <v>921</v>
      </c>
      <c r="C369" t="s">
        <v>877</v>
      </c>
      <c r="D369" t="s">
        <v>878</v>
      </c>
      <c r="E369">
        <v>4</v>
      </c>
      <c r="F369">
        <v>121</v>
      </c>
      <c r="G369">
        <v>110</v>
      </c>
      <c r="H369">
        <v>2800</v>
      </c>
      <c r="I369">
        <v>15.4</v>
      </c>
      <c r="J369">
        <v>1981</v>
      </c>
      <c r="K369" t="s">
        <v>1422</v>
      </c>
    </row>
    <row r="370" spans="1:11" x14ac:dyDescent="0.25">
      <c r="A370" t="s">
        <v>1423</v>
      </c>
      <c r="B370" t="s">
        <v>1015</v>
      </c>
      <c r="C370" t="s">
        <v>877</v>
      </c>
      <c r="D370">
        <v>30.7</v>
      </c>
      <c r="E370">
        <v>6</v>
      </c>
      <c r="F370">
        <v>145</v>
      </c>
      <c r="G370">
        <v>76</v>
      </c>
      <c r="H370">
        <v>3160</v>
      </c>
      <c r="I370">
        <v>19.600000000000001</v>
      </c>
      <c r="J370">
        <v>1981</v>
      </c>
      <c r="K370" t="s">
        <v>1424</v>
      </c>
    </row>
    <row r="371" spans="1:11" x14ac:dyDescent="0.25">
      <c r="A371" t="s">
        <v>1425</v>
      </c>
      <c r="B371" t="s">
        <v>900</v>
      </c>
      <c r="C371" t="s">
        <v>901</v>
      </c>
      <c r="D371">
        <v>25.4</v>
      </c>
      <c r="E371">
        <v>6</v>
      </c>
      <c r="F371">
        <v>168</v>
      </c>
      <c r="G371">
        <v>116</v>
      </c>
      <c r="H371">
        <v>2900</v>
      </c>
      <c r="I371">
        <v>12.6</v>
      </c>
      <c r="J371">
        <v>1981</v>
      </c>
      <c r="K371" t="s">
        <v>1426</v>
      </c>
    </row>
    <row r="372" spans="1:11" x14ac:dyDescent="0.25">
      <c r="A372" t="s">
        <v>1427</v>
      </c>
      <c r="B372" t="s">
        <v>910</v>
      </c>
      <c r="C372" t="s">
        <v>901</v>
      </c>
      <c r="D372">
        <v>24.2</v>
      </c>
      <c r="E372">
        <v>6</v>
      </c>
      <c r="F372">
        <v>146</v>
      </c>
      <c r="G372">
        <v>120</v>
      </c>
      <c r="H372">
        <v>2930</v>
      </c>
      <c r="I372">
        <v>13.8</v>
      </c>
      <c r="J372">
        <v>1981</v>
      </c>
      <c r="K372" t="s">
        <v>1428</v>
      </c>
    </row>
    <row r="373" spans="1:11" x14ac:dyDescent="0.25">
      <c r="A373" t="s">
        <v>1133</v>
      </c>
      <c r="B373" t="s">
        <v>853</v>
      </c>
      <c r="C373" t="s">
        <v>850</v>
      </c>
      <c r="D373">
        <v>22.4</v>
      </c>
      <c r="E373">
        <v>6</v>
      </c>
      <c r="F373">
        <v>231</v>
      </c>
      <c r="G373">
        <v>110</v>
      </c>
      <c r="H373">
        <v>3415</v>
      </c>
      <c r="I373">
        <v>15.8</v>
      </c>
      <c r="J373">
        <v>1981</v>
      </c>
      <c r="K373" t="s">
        <v>1134</v>
      </c>
    </row>
    <row r="374" spans="1:11" x14ac:dyDescent="0.25">
      <c r="A374" t="s">
        <v>1429</v>
      </c>
      <c r="B374" t="s">
        <v>1000</v>
      </c>
      <c r="C374" t="s">
        <v>850</v>
      </c>
      <c r="D374">
        <v>26.6</v>
      </c>
      <c r="E374">
        <v>8</v>
      </c>
      <c r="F374">
        <v>350</v>
      </c>
      <c r="G374">
        <v>105</v>
      </c>
      <c r="H374">
        <v>3725</v>
      </c>
      <c r="I374">
        <v>19</v>
      </c>
      <c r="J374">
        <v>1981</v>
      </c>
      <c r="K374" t="s">
        <v>1430</v>
      </c>
    </row>
    <row r="375" spans="1:11" x14ac:dyDescent="0.25">
      <c r="A375" t="s">
        <v>1431</v>
      </c>
      <c r="B375" t="s">
        <v>862</v>
      </c>
      <c r="C375" t="s">
        <v>850</v>
      </c>
      <c r="D375">
        <v>20.2</v>
      </c>
      <c r="E375">
        <v>6</v>
      </c>
      <c r="F375">
        <v>200</v>
      </c>
      <c r="G375">
        <v>88</v>
      </c>
      <c r="H375">
        <v>3060</v>
      </c>
      <c r="I375">
        <v>17.100000000000001</v>
      </c>
      <c r="J375">
        <v>1981</v>
      </c>
      <c r="K375" t="s">
        <v>1432</v>
      </c>
    </row>
    <row r="376" spans="1:11" x14ac:dyDescent="0.25">
      <c r="A376" t="s">
        <v>1433</v>
      </c>
      <c r="B376" t="s">
        <v>1003</v>
      </c>
      <c r="C376" t="s">
        <v>850</v>
      </c>
      <c r="D376">
        <v>17.600000000000001</v>
      </c>
      <c r="E376">
        <v>6</v>
      </c>
      <c r="F376">
        <v>225</v>
      </c>
      <c r="G376">
        <v>85</v>
      </c>
      <c r="H376">
        <v>3465</v>
      </c>
      <c r="I376">
        <v>16.600000000000001</v>
      </c>
      <c r="J376">
        <v>1981</v>
      </c>
      <c r="K376" t="s">
        <v>1434</v>
      </c>
    </row>
    <row r="377" spans="1:11" x14ac:dyDescent="0.25">
      <c r="A377" t="s">
        <v>1435</v>
      </c>
      <c r="B377" t="s">
        <v>849</v>
      </c>
      <c r="C377" t="s">
        <v>850</v>
      </c>
      <c r="D377">
        <v>28</v>
      </c>
      <c r="E377">
        <v>4</v>
      </c>
      <c r="F377">
        <v>112</v>
      </c>
      <c r="G377">
        <v>88</v>
      </c>
      <c r="H377">
        <v>2605</v>
      </c>
      <c r="I377">
        <v>19.600000000000001</v>
      </c>
      <c r="J377">
        <v>1982</v>
      </c>
      <c r="K377" t="s">
        <v>1436</v>
      </c>
    </row>
    <row r="378" spans="1:11" x14ac:dyDescent="0.25">
      <c r="A378" t="s">
        <v>1437</v>
      </c>
      <c r="B378" t="s">
        <v>849</v>
      </c>
      <c r="C378" t="s">
        <v>850</v>
      </c>
      <c r="D378">
        <v>27</v>
      </c>
      <c r="E378">
        <v>4</v>
      </c>
      <c r="F378">
        <v>112</v>
      </c>
      <c r="G378">
        <v>88</v>
      </c>
      <c r="H378">
        <v>2640</v>
      </c>
      <c r="I378">
        <v>18.600000000000001</v>
      </c>
      <c r="J378">
        <v>1982</v>
      </c>
      <c r="K378" t="s">
        <v>1438</v>
      </c>
    </row>
    <row r="379" spans="1:11" x14ac:dyDescent="0.25">
      <c r="A379" t="s">
        <v>1439</v>
      </c>
      <c r="B379" t="s">
        <v>849</v>
      </c>
      <c r="C379" t="s">
        <v>850</v>
      </c>
      <c r="D379">
        <v>34</v>
      </c>
      <c r="E379">
        <v>4</v>
      </c>
      <c r="F379">
        <v>112</v>
      </c>
      <c r="G379">
        <v>88</v>
      </c>
      <c r="H379">
        <v>2395</v>
      </c>
      <c r="I379">
        <v>18</v>
      </c>
      <c r="J379">
        <v>1982</v>
      </c>
      <c r="K379" t="s">
        <v>1440</v>
      </c>
    </row>
    <row r="380" spans="1:11" x14ac:dyDescent="0.25">
      <c r="A380" t="s">
        <v>1441</v>
      </c>
      <c r="B380" t="s">
        <v>871</v>
      </c>
      <c r="C380" t="s">
        <v>850</v>
      </c>
      <c r="D380">
        <v>31</v>
      </c>
      <c r="E380">
        <v>4</v>
      </c>
      <c r="F380">
        <v>112</v>
      </c>
      <c r="G380">
        <v>85</v>
      </c>
      <c r="H380">
        <v>2575</v>
      </c>
      <c r="I380">
        <v>16.2</v>
      </c>
      <c r="J380">
        <v>1982</v>
      </c>
      <c r="K380" t="s">
        <v>1442</v>
      </c>
    </row>
    <row r="381" spans="1:11" x14ac:dyDescent="0.25">
      <c r="A381" t="s">
        <v>1443</v>
      </c>
      <c r="B381" t="s">
        <v>889</v>
      </c>
      <c r="C381" t="s">
        <v>850</v>
      </c>
      <c r="D381">
        <v>29</v>
      </c>
      <c r="E381">
        <v>4</v>
      </c>
      <c r="F381">
        <v>135</v>
      </c>
      <c r="G381">
        <v>84</v>
      </c>
      <c r="H381">
        <v>2525</v>
      </c>
      <c r="I381">
        <v>16</v>
      </c>
      <c r="J381">
        <v>1982</v>
      </c>
      <c r="K381" t="s">
        <v>1444</v>
      </c>
    </row>
    <row r="382" spans="1:11" x14ac:dyDescent="0.25">
      <c r="A382" t="s">
        <v>1349</v>
      </c>
      <c r="B382" t="s">
        <v>871</v>
      </c>
      <c r="C382" t="s">
        <v>850</v>
      </c>
      <c r="D382">
        <v>27</v>
      </c>
      <c r="E382">
        <v>4</v>
      </c>
      <c r="F382">
        <v>151</v>
      </c>
      <c r="G382">
        <v>90</v>
      </c>
      <c r="H382">
        <v>2735</v>
      </c>
      <c r="I382">
        <v>18</v>
      </c>
      <c r="J382">
        <v>1982</v>
      </c>
      <c r="K382" t="s">
        <v>1350</v>
      </c>
    </row>
    <row r="383" spans="1:11" x14ac:dyDescent="0.25">
      <c r="A383" t="s">
        <v>1445</v>
      </c>
      <c r="B383" t="s">
        <v>862</v>
      </c>
      <c r="C383" t="s">
        <v>850</v>
      </c>
      <c r="D383">
        <v>24</v>
      </c>
      <c r="E383">
        <v>4</v>
      </c>
      <c r="F383">
        <v>140</v>
      </c>
      <c r="G383">
        <v>92</v>
      </c>
      <c r="H383">
        <v>2865</v>
      </c>
      <c r="I383">
        <v>16.399999999999999</v>
      </c>
      <c r="J383">
        <v>1982</v>
      </c>
      <c r="K383" t="s">
        <v>1446</v>
      </c>
    </row>
    <row r="384" spans="1:11" x14ac:dyDescent="0.25">
      <c r="A384" t="s">
        <v>1447</v>
      </c>
      <c r="B384" t="s">
        <v>859</v>
      </c>
      <c r="C384" t="s">
        <v>850</v>
      </c>
      <c r="D384">
        <v>23</v>
      </c>
      <c r="E384">
        <v>4</v>
      </c>
      <c r="F384">
        <v>151</v>
      </c>
      <c r="G384" t="s">
        <v>878</v>
      </c>
      <c r="H384">
        <v>3035</v>
      </c>
      <c r="I384">
        <v>20.5</v>
      </c>
      <c r="J384">
        <v>1982</v>
      </c>
      <c r="K384" t="s">
        <v>1448</v>
      </c>
    </row>
    <row r="385" spans="1:11" x14ac:dyDescent="0.25">
      <c r="A385" t="s">
        <v>1449</v>
      </c>
      <c r="B385" t="s">
        <v>913</v>
      </c>
      <c r="C385" t="s">
        <v>877</v>
      </c>
      <c r="D385">
        <v>36</v>
      </c>
      <c r="E385">
        <v>4</v>
      </c>
      <c r="F385">
        <v>105</v>
      </c>
      <c r="G385">
        <v>74</v>
      </c>
      <c r="H385">
        <v>1980</v>
      </c>
      <c r="I385">
        <v>15.3</v>
      </c>
      <c r="J385">
        <v>1982</v>
      </c>
      <c r="K385" t="s">
        <v>1450</v>
      </c>
    </row>
    <row r="386" spans="1:11" x14ac:dyDescent="0.25">
      <c r="A386" t="s">
        <v>1451</v>
      </c>
      <c r="B386" t="s">
        <v>1006</v>
      </c>
      <c r="C386" t="s">
        <v>901</v>
      </c>
      <c r="D386">
        <v>37</v>
      </c>
      <c r="E386">
        <v>4</v>
      </c>
      <c r="F386">
        <v>91</v>
      </c>
      <c r="G386">
        <v>68</v>
      </c>
      <c r="H386">
        <v>2025</v>
      </c>
      <c r="I386">
        <v>18.2</v>
      </c>
      <c r="J386">
        <v>1982</v>
      </c>
      <c r="K386" t="s">
        <v>1452</v>
      </c>
    </row>
    <row r="387" spans="1:11" x14ac:dyDescent="0.25">
      <c r="A387" t="s">
        <v>1453</v>
      </c>
      <c r="B387" t="s">
        <v>1006</v>
      </c>
      <c r="C387" t="s">
        <v>901</v>
      </c>
      <c r="D387">
        <v>31</v>
      </c>
      <c r="E387">
        <v>4</v>
      </c>
      <c r="F387">
        <v>91</v>
      </c>
      <c r="G387">
        <v>68</v>
      </c>
      <c r="H387">
        <v>1970</v>
      </c>
      <c r="I387">
        <v>17.600000000000001</v>
      </c>
      <c r="J387">
        <v>1982</v>
      </c>
      <c r="K387" t="s">
        <v>1454</v>
      </c>
    </row>
    <row r="388" spans="1:11" x14ac:dyDescent="0.25">
      <c r="A388" t="s">
        <v>1455</v>
      </c>
      <c r="B388" t="s">
        <v>856</v>
      </c>
      <c r="C388" t="s">
        <v>850</v>
      </c>
      <c r="D388">
        <v>38</v>
      </c>
      <c r="E388">
        <v>4</v>
      </c>
      <c r="F388">
        <v>105</v>
      </c>
      <c r="G388">
        <v>63</v>
      </c>
      <c r="H388">
        <v>2125</v>
      </c>
      <c r="I388">
        <v>14.7</v>
      </c>
      <c r="J388">
        <v>1982</v>
      </c>
      <c r="K388" t="s">
        <v>1456</v>
      </c>
    </row>
    <row r="389" spans="1:11" x14ac:dyDescent="0.25">
      <c r="A389" t="s">
        <v>1457</v>
      </c>
      <c r="B389" t="s">
        <v>968</v>
      </c>
      <c r="C389" t="s">
        <v>850</v>
      </c>
      <c r="D389">
        <v>36</v>
      </c>
      <c r="E389">
        <v>4</v>
      </c>
      <c r="F389">
        <v>98</v>
      </c>
      <c r="G389">
        <v>70</v>
      </c>
      <c r="H389">
        <v>2125</v>
      </c>
      <c r="I389">
        <v>17.3</v>
      </c>
      <c r="J389">
        <v>1982</v>
      </c>
      <c r="K389" t="s">
        <v>1458</v>
      </c>
    </row>
    <row r="390" spans="1:11" x14ac:dyDescent="0.25">
      <c r="A390" t="s">
        <v>1459</v>
      </c>
      <c r="B390" t="s">
        <v>1460</v>
      </c>
      <c r="C390" t="s">
        <v>901</v>
      </c>
      <c r="D390">
        <v>36</v>
      </c>
      <c r="E390">
        <v>4</v>
      </c>
      <c r="F390">
        <v>120</v>
      </c>
      <c r="G390">
        <v>88</v>
      </c>
      <c r="H390">
        <v>2160</v>
      </c>
      <c r="I390">
        <v>14.5</v>
      </c>
      <c r="J390">
        <v>1982</v>
      </c>
      <c r="K390" t="s">
        <v>1461</v>
      </c>
    </row>
    <row r="391" spans="1:11" x14ac:dyDescent="0.25">
      <c r="A391" t="s">
        <v>1387</v>
      </c>
      <c r="B391" t="s">
        <v>1120</v>
      </c>
      <c r="C391" t="s">
        <v>901</v>
      </c>
      <c r="D391">
        <v>36</v>
      </c>
      <c r="E391">
        <v>4</v>
      </c>
      <c r="F391">
        <v>107</v>
      </c>
      <c r="G391">
        <v>75</v>
      </c>
      <c r="H391">
        <v>2205</v>
      </c>
      <c r="I391">
        <v>14.5</v>
      </c>
      <c r="J391">
        <v>1982</v>
      </c>
      <c r="K391" t="s">
        <v>1388</v>
      </c>
    </row>
    <row r="392" spans="1:11" x14ac:dyDescent="0.25">
      <c r="A392" t="s">
        <v>1145</v>
      </c>
      <c r="B392" t="s">
        <v>900</v>
      </c>
      <c r="C392" t="s">
        <v>901</v>
      </c>
      <c r="D392">
        <v>34</v>
      </c>
      <c r="E392">
        <v>4</v>
      </c>
      <c r="F392">
        <v>108</v>
      </c>
      <c r="G392">
        <v>70</v>
      </c>
      <c r="H392">
        <v>2245</v>
      </c>
      <c r="I392">
        <v>16.899999999999999</v>
      </c>
      <c r="J392">
        <v>1982</v>
      </c>
      <c r="K392" t="s">
        <v>1146</v>
      </c>
    </row>
    <row r="393" spans="1:11" x14ac:dyDescent="0.25">
      <c r="A393" t="s">
        <v>1119</v>
      </c>
      <c r="B393" t="s">
        <v>1120</v>
      </c>
      <c r="C393" t="s">
        <v>901</v>
      </c>
      <c r="D393">
        <v>38</v>
      </c>
      <c r="E393">
        <v>4</v>
      </c>
      <c r="F393">
        <v>91</v>
      </c>
      <c r="G393">
        <v>67</v>
      </c>
      <c r="H393">
        <v>1965</v>
      </c>
      <c r="I393">
        <v>15</v>
      </c>
      <c r="J393">
        <v>1982</v>
      </c>
      <c r="K393" t="s">
        <v>1121</v>
      </c>
    </row>
    <row r="394" spans="1:11" x14ac:dyDescent="0.25">
      <c r="A394" t="s">
        <v>1462</v>
      </c>
      <c r="B394" t="s">
        <v>1120</v>
      </c>
      <c r="C394" t="s">
        <v>901</v>
      </c>
      <c r="D394">
        <v>32</v>
      </c>
      <c r="E394">
        <v>4</v>
      </c>
      <c r="F394">
        <v>91</v>
      </c>
      <c r="G394">
        <v>67</v>
      </c>
      <c r="H394">
        <v>1965</v>
      </c>
      <c r="I394">
        <v>15.7</v>
      </c>
      <c r="J394">
        <v>1982</v>
      </c>
      <c r="K394" t="s">
        <v>1463</v>
      </c>
    </row>
    <row r="395" spans="1:11" x14ac:dyDescent="0.25">
      <c r="A395" t="s">
        <v>1464</v>
      </c>
      <c r="B395" t="s">
        <v>910</v>
      </c>
      <c r="C395" t="s">
        <v>901</v>
      </c>
      <c r="D395">
        <v>38</v>
      </c>
      <c r="E395">
        <v>4</v>
      </c>
      <c r="F395">
        <v>91</v>
      </c>
      <c r="G395">
        <v>67</v>
      </c>
      <c r="H395">
        <v>1995</v>
      </c>
      <c r="I395">
        <v>16.2</v>
      </c>
      <c r="J395">
        <v>1982</v>
      </c>
      <c r="K395" t="s">
        <v>1465</v>
      </c>
    </row>
    <row r="396" spans="1:11" x14ac:dyDescent="0.25">
      <c r="A396" t="s">
        <v>1466</v>
      </c>
      <c r="B396" t="s">
        <v>853</v>
      </c>
      <c r="C396" t="s">
        <v>850</v>
      </c>
      <c r="D396">
        <v>25</v>
      </c>
      <c r="E396">
        <v>6</v>
      </c>
      <c r="F396">
        <v>181</v>
      </c>
      <c r="G396">
        <v>110</v>
      </c>
      <c r="H396">
        <v>2945</v>
      </c>
      <c r="I396">
        <v>16.399999999999999</v>
      </c>
      <c r="J396">
        <v>1982</v>
      </c>
      <c r="K396" t="s">
        <v>1467</v>
      </c>
    </row>
    <row r="397" spans="1:11" x14ac:dyDescent="0.25">
      <c r="A397" t="s">
        <v>1468</v>
      </c>
      <c r="B397" t="s">
        <v>1000</v>
      </c>
      <c r="C397" t="s">
        <v>850</v>
      </c>
      <c r="D397">
        <v>38</v>
      </c>
      <c r="E397">
        <v>6</v>
      </c>
      <c r="F397">
        <v>262</v>
      </c>
      <c r="G397">
        <v>85</v>
      </c>
      <c r="H397">
        <v>3015</v>
      </c>
      <c r="I397">
        <v>17</v>
      </c>
      <c r="J397">
        <v>1982</v>
      </c>
      <c r="K397" t="s">
        <v>1469</v>
      </c>
    </row>
    <row r="398" spans="1:11" x14ac:dyDescent="0.25">
      <c r="A398" t="s">
        <v>1470</v>
      </c>
      <c r="B398" t="s">
        <v>1003</v>
      </c>
      <c r="C398" t="s">
        <v>850</v>
      </c>
      <c r="D398">
        <v>26</v>
      </c>
      <c r="E398">
        <v>4</v>
      </c>
      <c r="F398">
        <v>156</v>
      </c>
      <c r="G398">
        <v>92</v>
      </c>
      <c r="H398">
        <v>2585</v>
      </c>
      <c r="I398">
        <v>14.5</v>
      </c>
      <c r="J398">
        <v>1982</v>
      </c>
      <c r="K398" t="s">
        <v>1471</v>
      </c>
    </row>
    <row r="399" spans="1:11" x14ac:dyDescent="0.25">
      <c r="A399" t="s">
        <v>1472</v>
      </c>
      <c r="B399" t="s">
        <v>862</v>
      </c>
      <c r="C399" t="s">
        <v>850</v>
      </c>
      <c r="D399">
        <v>22</v>
      </c>
      <c r="E399">
        <v>6</v>
      </c>
      <c r="F399">
        <v>232</v>
      </c>
      <c r="G399">
        <v>112</v>
      </c>
      <c r="H399">
        <v>2835</v>
      </c>
      <c r="I399">
        <v>14.7</v>
      </c>
      <c r="J399">
        <v>1982</v>
      </c>
      <c r="K399" t="s">
        <v>1473</v>
      </c>
    </row>
    <row r="400" spans="1:11" x14ac:dyDescent="0.25">
      <c r="A400" t="s">
        <v>1474</v>
      </c>
      <c r="B400" t="s">
        <v>900</v>
      </c>
      <c r="C400" t="s">
        <v>901</v>
      </c>
      <c r="D400">
        <v>32</v>
      </c>
      <c r="E400">
        <v>4</v>
      </c>
      <c r="F400">
        <v>144</v>
      </c>
      <c r="G400">
        <v>96</v>
      </c>
      <c r="H400">
        <v>2665</v>
      </c>
      <c r="I400">
        <v>13.9</v>
      </c>
      <c r="J400">
        <v>1982</v>
      </c>
      <c r="K400" t="s">
        <v>1475</v>
      </c>
    </row>
    <row r="401" spans="1:11" x14ac:dyDescent="0.25">
      <c r="A401" t="s">
        <v>1476</v>
      </c>
      <c r="B401" t="s">
        <v>889</v>
      </c>
      <c r="C401" t="s">
        <v>850</v>
      </c>
      <c r="D401">
        <v>36</v>
      </c>
      <c r="E401">
        <v>4</v>
      </c>
      <c r="F401">
        <v>135</v>
      </c>
      <c r="G401">
        <v>84</v>
      </c>
      <c r="H401">
        <v>2370</v>
      </c>
      <c r="I401">
        <v>13</v>
      </c>
      <c r="J401">
        <v>1982</v>
      </c>
      <c r="K401" t="s">
        <v>1477</v>
      </c>
    </row>
    <row r="402" spans="1:11" x14ac:dyDescent="0.25">
      <c r="A402" t="s">
        <v>1478</v>
      </c>
      <c r="B402" t="s">
        <v>849</v>
      </c>
      <c r="C402" t="s">
        <v>850</v>
      </c>
      <c r="D402">
        <v>27</v>
      </c>
      <c r="E402">
        <v>4</v>
      </c>
      <c r="F402">
        <v>151</v>
      </c>
      <c r="G402">
        <v>90</v>
      </c>
      <c r="H402">
        <v>2950</v>
      </c>
      <c r="I402">
        <v>17.3</v>
      </c>
      <c r="J402">
        <v>1982</v>
      </c>
      <c r="K402" t="s">
        <v>1479</v>
      </c>
    </row>
    <row r="403" spans="1:11" x14ac:dyDescent="0.25">
      <c r="A403" t="s">
        <v>1480</v>
      </c>
      <c r="B403" t="s">
        <v>862</v>
      </c>
      <c r="C403" t="s">
        <v>850</v>
      </c>
      <c r="D403">
        <v>27</v>
      </c>
      <c r="E403">
        <v>4</v>
      </c>
      <c r="F403">
        <v>140</v>
      </c>
      <c r="G403">
        <v>86</v>
      </c>
      <c r="H403">
        <v>2790</v>
      </c>
      <c r="I403">
        <v>15.6</v>
      </c>
      <c r="J403">
        <v>1982</v>
      </c>
      <c r="K403" t="s">
        <v>1481</v>
      </c>
    </row>
    <row r="404" spans="1:11" x14ac:dyDescent="0.25">
      <c r="A404" t="s">
        <v>1482</v>
      </c>
      <c r="B404" t="s">
        <v>1170</v>
      </c>
      <c r="C404" t="s">
        <v>877</v>
      </c>
      <c r="D404">
        <v>44</v>
      </c>
      <c r="E404">
        <v>4</v>
      </c>
      <c r="F404">
        <v>97</v>
      </c>
      <c r="G404">
        <v>52</v>
      </c>
      <c r="H404">
        <v>2130</v>
      </c>
      <c r="I404">
        <v>24.6</v>
      </c>
      <c r="J404">
        <v>1982</v>
      </c>
      <c r="K404" t="s">
        <v>1483</v>
      </c>
    </row>
    <row r="405" spans="1:11" x14ac:dyDescent="0.25">
      <c r="A405" t="s">
        <v>1484</v>
      </c>
      <c r="B405" t="s">
        <v>889</v>
      </c>
      <c r="C405" t="s">
        <v>850</v>
      </c>
      <c r="D405">
        <v>32</v>
      </c>
      <c r="E405">
        <v>4</v>
      </c>
      <c r="F405">
        <v>135</v>
      </c>
      <c r="G405">
        <v>84</v>
      </c>
      <c r="H405">
        <v>2295</v>
      </c>
      <c r="I405">
        <v>11.6</v>
      </c>
      <c r="J405">
        <v>1982</v>
      </c>
      <c r="K405" t="s">
        <v>1485</v>
      </c>
    </row>
    <row r="406" spans="1:11" x14ac:dyDescent="0.25">
      <c r="A406" t="s">
        <v>1486</v>
      </c>
      <c r="B406" t="s">
        <v>862</v>
      </c>
      <c r="C406" t="s">
        <v>850</v>
      </c>
      <c r="D406">
        <v>28</v>
      </c>
      <c r="E406">
        <v>4</v>
      </c>
      <c r="F406">
        <v>120</v>
      </c>
      <c r="G406">
        <v>79</v>
      </c>
      <c r="H406">
        <v>2625</v>
      </c>
      <c r="I406">
        <v>18.600000000000001</v>
      </c>
      <c r="J406">
        <v>1982</v>
      </c>
      <c r="K406" t="s">
        <v>1487</v>
      </c>
    </row>
    <row r="407" spans="1:11" x14ac:dyDescent="0.25">
      <c r="A407" t="s">
        <v>1488</v>
      </c>
      <c r="B407" t="s">
        <v>930</v>
      </c>
      <c r="C407" t="s">
        <v>850</v>
      </c>
      <c r="D407">
        <v>31</v>
      </c>
      <c r="E407">
        <v>4</v>
      </c>
      <c r="F407">
        <v>119</v>
      </c>
      <c r="G407">
        <v>82</v>
      </c>
      <c r="H407">
        <v>2720</v>
      </c>
      <c r="I407">
        <v>19.399999999999999</v>
      </c>
      <c r="J407">
        <v>1982</v>
      </c>
      <c r="K407" t="s">
        <v>1489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6E2B1-A1ED-45B8-B9D0-1DFC4D67FBAE}">
  <dimension ref="A1:A20"/>
  <sheetViews>
    <sheetView workbookViewId="0"/>
  </sheetViews>
  <sheetFormatPr defaultRowHeight="15" x14ac:dyDescent="0.25"/>
  <cols>
    <col min="1" max="1" width="110.7109375" customWidth="1"/>
  </cols>
  <sheetData>
    <row r="1" spans="1:1" x14ac:dyDescent="0.25">
      <c r="A1" s="6" t="s">
        <v>1560</v>
      </c>
    </row>
    <row r="2" spans="1:1" ht="30" x14ac:dyDescent="0.25">
      <c r="A2" s="2" t="s">
        <v>1561</v>
      </c>
    </row>
    <row r="3" spans="1:1" ht="30" x14ac:dyDescent="0.25">
      <c r="A3" s="2" t="s">
        <v>1562</v>
      </c>
    </row>
    <row r="5" spans="1:1" x14ac:dyDescent="0.25">
      <c r="A5" s="6" t="s">
        <v>1563</v>
      </c>
    </row>
    <row r="6" spans="1:1" ht="45" x14ac:dyDescent="0.25">
      <c r="A6" s="2" t="s">
        <v>1564</v>
      </c>
    </row>
    <row r="8" spans="1:1" x14ac:dyDescent="0.25">
      <c r="A8" s="6" t="s">
        <v>1565</v>
      </c>
    </row>
    <row r="9" spans="1:1" ht="135" x14ac:dyDescent="0.25">
      <c r="A9" s="2" t="s">
        <v>1566</v>
      </c>
    </row>
    <row r="10" spans="1:1" ht="90" x14ac:dyDescent="0.25">
      <c r="A10" s="2" t="s">
        <v>1567</v>
      </c>
    </row>
    <row r="11" spans="1:1" ht="150" x14ac:dyDescent="0.25">
      <c r="A11" s="2" t="s">
        <v>1568</v>
      </c>
    </row>
    <row r="13" spans="1:1" x14ac:dyDescent="0.25">
      <c r="A13" s="6" t="s">
        <v>1569</v>
      </c>
    </row>
    <row r="14" spans="1:1" ht="45" x14ac:dyDescent="0.25">
      <c r="A14" s="2" t="s">
        <v>1570</v>
      </c>
    </row>
    <row r="16" spans="1:1" x14ac:dyDescent="0.25">
      <c r="A16" s="6" t="s">
        <v>1571</v>
      </c>
    </row>
    <row r="17" spans="1:1" ht="60" x14ac:dyDescent="0.25">
      <c r="A17" s="2" t="s">
        <v>1572</v>
      </c>
    </row>
    <row r="19" spans="1:1" x14ac:dyDescent="0.25">
      <c r="A19" s="6" t="s">
        <v>1573</v>
      </c>
    </row>
    <row r="20" spans="1:1" ht="75" x14ac:dyDescent="0.25">
      <c r="A20" s="2" t="s">
        <v>1574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04AC2-BFE8-43FA-9811-F10C026BCC3D}">
  <dimension ref="A1:D37"/>
  <sheetViews>
    <sheetView workbookViewId="0"/>
  </sheetViews>
  <sheetFormatPr defaultRowHeight="15" x14ac:dyDescent="0.25"/>
  <cols>
    <col min="1" max="1" width="28.7109375" customWidth="1"/>
    <col min="2" max="3" width="22.7109375" customWidth="1"/>
    <col min="4" max="4" width="46.7109375" customWidth="1"/>
  </cols>
  <sheetData>
    <row r="1" spans="1:4" x14ac:dyDescent="0.25">
      <c r="A1" s="6" t="s">
        <v>1575</v>
      </c>
      <c r="B1" s="23"/>
      <c r="C1" s="23"/>
      <c r="D1" s="23"/>
    </row>
    <row r="2" spans="1:4" ht="90" x14ac:dyDescent="0.25">
      <c r="A2" s="2" t="s">
        <v>1576</v>
      </c>
    </row>
    <row r="4" spans="1:4" x14ac:dyDescent="0.25">
      <c r="A4" s="12" t="s">
        <v>1577</v>
      </c>
      <c r="B4" s="11"/>
      <c r="C4" s="11"/>
      <c r="D4" s="11"/>
    </row>
    <row r="5" spans="1:4" x14ac:dyDescent="0.25">
      <c r="A5" s="12" t="s">
        <v>1578</v>
      </c>
      <c r="B5" s="12" t="s">
        <v>1579</v>
      </c>
      <c r="C5" s="12" t="s">
        <v>1580</v>
      </c>
      <c r="D5" s="12" t="s">
        <v>1581</v>
      </c>
    </row>
    <row r="6" spans="1:4" ht="45" x14ac:dyDescent="0.25">
      <c r="A6" s="2" t="s">
        <v>1582</v>
      </c>
      <c r="B6" s="2" t="s">
        <v>1583</v>
      </c>
      <c r="C6" s="2" t="s">
        <v>225</v>
      </c>
      <c r="D6" s="2" t="s">
        <v>1584</v>
      </c>
    </row>
    <row r="7" spans="1:4" ht="60" x14ac:dyDescent="0.25">
      <c r="A7" s="2" t="s">
        <v>1585</v>
      </c>
      <c r="B7" s="2" t="s">
        <v>1586</v>
      </c>
      <c r="C7" s="2" t="s">
        <v>1587</v>
      </c>
      <c r="D7" s="2" t="s">
        <v>1588</v>
      </c>
    </row>
    <row r="8" spans="1:4" ht="45" x14ac:dyDescent="0.25">
      <c r="A8" s="2" t="s">
        <v>1589</v>
      </c>
      <c r="B8" s="2" t="s">
        <v>1583</v>
      </c>
      <c r="C8" s="2" t="s">
        <v>1590</v>
      </c>
      <c r="D8" s="2" t="s">
        <v>1591</v>
      </c>
    </row>
    <row r="10" spans="1:4" x14ac:dyDescent="0.25">
      <c r="A10" s="12" t="s">
        <v>1592</v>
      </c>
      <c r="B10" s="11"/>
      <c r="C10" s="11"/>
      <c r="D10" s="11"/>
    </row>
    <row r="11" spans="1:4" x14ac:dyDescent="0.25">
      <c r="A11" s="12" t="s">
        <v>1578</v>
      </c>
      <c r="B11" s="12" t="s">
        <v>1579</v>
      </c>
      <c r="C11" s="12" t="s">
        <v>1580</v>
      </c>
      <c r="D11" s="12" t="s">
        <v>1581</v>
      </c>
    </row>
    <row r="12" spans="1:4" ht="60" x14ac:dyDescent="0.25">
      <c r="A12" s="2" t="s">
        <v>1593</v>
      </c>
      <c r="B12" s="2" t="s">
        <v>1583</v>
      </c>
      <c r="C12" s="2" t="s">
        <v>1594</v>
      </c>
      <c r="D12" s="2" t="s">
        <v>1595</v>
      </c>
    </row>
    <row r="13" spans="1:4" ht="180" x14ac:dyDescent="0.25">
      <c r="A13" s="2" t="s">
        <v>1596</v>
      </c>
      <c r="B13" s="2" t="s">
        <v>1597</v>
      </c>
      <c r="C13" s="2" t="s">
        <v>1596</v>
      </c>
      <c r="D13" s="2" t="s">
        <v>1598</v>
      </c>
    </row>
    <row r="14" spans="1:4" ht="60" x14ac:dyDescent="0.25">
      <c r="A14" s="2" t="s">
        <v>1599</v>
      </c>
      <c r="B14" s="2" t="s">
        <v>1600</v>
      </c>
      <c r="C14" s="2" t="s">
        <v>1601</v>
      </c>
      <c r="D14" s="2" t="s">
        <v>1602</v>
      </c>
    </row>
    <row r="15" spans="1:4" ht="75" x14ac:dyDescent="0.25">
      <c r="A15" s="2" t="s">
        <v>1603</v>
      </c>
      <c r="B15" s="2" t="s">
        <v>1597</v>
      </c>
      <c r="C15" s="2" t="s">
        <v>1604</v>
      </c>
      <c r="D15" s="2" t="s">
        <v>1605</v>
      </c>
    </row>
    <row r="17" spans="1:4" x14ac:dyDescent="0.25">
      <c r="A17" s="12" t="s">
        <v>1606</v>
      </c>
      <c r="B17" s="11"/>
      <c r="C17" s="11"/>
      <c r="D17" s="11"/>
    </row>
    <row r="18" spans="1:4" x14ac:dyDescent="0.25">
      <c r="A18" s="12" t="s">
        <v>1607</v>
      </c>
      <c r="B18" s="12" t="s">
        <v>1608</v>
      </c>
      <c r="C18" s="12" t="s">
        <v>1609</v>
      </c>
      <c r="D18" s="12" t="s">
        <v>1610</v>
      </c>
    </row>
    <row r="19" spans="1:4" ht="30" x14ac:dyDescent="0.25">
      <c r="A19" s="2" t="s">
        <v>1611</v>
      </c>
      <c r="B19" s="2" t="s">
        <v>1612</v>
      </c>
      <c r="C19" s="2" t="s">
        <v>1613</v>
      </c>
      <c r="D19" s="2" t="s">
        <v>1614</v>
      </c>
    </row>
    <row r="20" spans="1:4" ht="30" x14ac:dyDescent="0.25">
      <c r="A20" s="2" t="s">
        <v>171</v>
      </c>
      <c r="B20" s="2" t="s">
        <v>1615</v>
      </c>
      <c r="C20" s="2" t="s">
        <v>1616</v>
      </c>
      <c r="D20" s="2" t="s">
        <v>1617</v>
      </c>
    </row>
    <row r="21" spans="1:4" x14ac:dyDescent="0.25">
      <c r="A21" s="2" t="s">
        <v>1618</v>
      </c>
      <c r="B21" s="2" t="s">
        <v>1619</v>
      </c>
      <c r="C21" s="2" t="s">
        <v>1620</v>
      </c>
      <c r="D21" s="2" t="s">
        <v>1621</v>
      </c>
    </row>
    <row r="22" spans="1:4" ht="30" x14ac:dyDescent="0.25">
      <c r="A22" s="2" t="s">
        <v>1622</v>
      </c>
      <c r="B22" s="2" t="s">
        <v>1623</v>
      </c>
      <c r="C22" s="2" t="s">
        <v>1624</v>
      </c>
      <c r="D22" s="2" t="s">
        <v>1625</v>
      </c>
    </row>
    <row r="23" spans="1:4" x14ac:dyDescent="0.25">
      <c r="A23" s="2" t="s">
        <v>1626</v>
      </c>
      <c r="B23" s="2" t="s">
        <v>1627</v>
      </c>
      <c r="C23" s="2" t="s">
        <v>1620</v>
      </c>
      <c r="D23" s="2" t="s">
        <v>1628</v>
      </c>
    </row>
    <row r="24" spans="1:4" x14ac:dyDescent="0.25">
      <c r="A24" s="2" t="s">
        <v>1629</v>
      </c>
      <c r="B24" s="2" t="s">
        <v>1630</v>
      </c>
      <c r="C24" s="2" t="s">
        <v>1620</v>
      </c>
      <c r="D24" s="2" t="s">
        <v>1631</v>
      </c>
    </row>
    <row r="25" spans="1:4" x14ac:dyDescent="0.25">
      <c r="A25" s="2" t="s">
        <v>1600</v>
      </c>
      <c r="B25" s="2" t="s">
        <v>1632</v>
      </c>
      <c r="C25" s="2" t="s">
        <v>1620</v>
      </c>
      <c r="D25" s="2" t="s">
        <v>1633</v>
      </c>
    </row>
    <row r="26" spans="1:4" ht="30" x14ac:dyDescent="0.25">
      <c r="A26" s="2" t="s">
        <v>1601</v>
      </c>
      <c r="B26" s="2" t="s">
        <v>1634</v>
      </c>
      <c r="C26" s="2" t="s">
        <v>1635</v>
      </c>
      <c r="D26" s="2" t="s">
        <v>1636</v>
      </c>
    </row>
    <row r="27" spans="1:4" x14ac:dyDescent="0.25">
      <c r="A27" s="2" t="s">
        <v>1596</v>
      </c>
      <c r="B27" s="2" t="s">
        <v>1637</v>
      </c>
      <c r="C27" s="2" t="s">
        <v>1638</v>
      </c>
      <c r="D27" s="2" t="s">
        <v>1639</v>
      </c>
    </row>
    <row r="28" spans="1:4" ht="30" x14ac:dyDescent="0.25">
      <c r="A28" s="2" t="s">
        <v>1593</v>
      </c>
      <c r="B28" s="2" t="s">
        <v>1640</v>
      </c>
      <c r="C28" s="2" t="s">
        <v>1641</v>
      </c>
      <c r="D28" s="2" t="s">
        <v>1642</v>
      </c>
    </row>
    <row r="29" spans="1:4" x14ac:dyDescent="0.25">
      <c r="A29" s="2" t="s">
        <v>1643</v>
      </c>
      <c r="B29" s="2" t="s">
        <v>1644</v>
      </c>
      <c r="C29" s="2" t="s">
        <v>1645</v>
      </c>
      <c r="D29" s="2" t="s">
        <v>1646</v>
      </c>
    </row>
    <row r="31" spans="1:4" x14ac:dyDescent="0.25">
      <c r="A31" s="12" t="s">
        <v>1647</v>
      </c>
      <c r="B31" s="11"/>
      <c r="C31" s="11"/>
    </row>
    <row r="32" spans="1:4" x14ac:dyDescent="0.25">
      <c r="A32" s="12" t="s">
        <v>1648</v>
      </c>
      <c r="B32" s="12" t="s">
        <v>1649</v>
      </c>
      <c r="C32" s="12" t="s">
        <v>1650</v>
      </c>
    </row>
    <row r="33" spans="1:3" ht="120" x14ac:dyDescent="0.25">
      <c r="A33" s="2" t="s">
        <v>1651</v>
      </c>
      <c r="B33" s="2" t="s">
        <v>1652</v>
      </c>
      <c r="C33" s="2" t="s">
        <v>1653</v>
      </c>
    </row>
    <row r="34" spans="1:3" ht="105" x14ac:dyDescent="0.25">
      <c r="A34" s="2" t="s">
        <v>1654</v>
      </c>
      <c r="B34" s="2" t="s">
        <v>1655</v>
      </c>
      <c r="C34" s="2" t="s">
        <v>1656</v>
      </c>
    </row>
    <row r="35" spans="1:3" ht="120" x14ac:dyDescent="0.25">
      <c r="A35" s="2" t="s">
        <v>1657</v>
      </c>
      <c r="B35" s="2" t="s">
        <v>1658</v>
      </c>
      <c r="C35" s="2" t="s">
        <v>1659</v>
      </c>
    </row>
    <row r="36" spans="1:3" ht="240" x14ac:dyDescent="0.25">
      <c r="A36" s="2" t="s">
        <v>1660</v>
      </c>
      <c r="B36" s="2" t="s">
        <v>1661</v>
      </c>
      <c r="C36" s="2" t="s">
        <v>1662</v>
      </c>
    </row>
    <row r="37" spans="1:3" ht="150" x14ac:dyDescent="0.25">
      <c r="A37" s="2" t="s">
        <v>1663</v>
      </c>
      <c r="B37" s="2" t="s">
        <v>1664</v>
      </c>
      <c r="C37" s="2" t="s">
        <v>1665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9EB7C-3739-4832-A963-BAE06EAD7C89}">
  <dimension ref="A1:D6"/>
  <sheetViews>
    <sheetView workbookViewId="0"/>
  </sheetViews>
  <sheetFormatPr defaultRowHeight="15" x14ac:dyDescent="0.25"/>
  <cols>
    <col min="1" max="1" width="12.7109375" customWidth="1"/>
    <col min="2" max="2" width="16.7109375" customWidth="1"/>
    <col min="3" max="3" width="14.7109375" customWidth="1"/>
    <col min="4" max="4" width="90.7109375" customWidth="1"/>
  </cols>
  <sheetData>
    <row r="1" spans="1:4" x14ac:dyDescent="0.25">
      <c r="A1" s="6" t="s">
        <v>1666</v>
      </c>
      <c r="B1" s="23"/>
      <c r="C1" s="23"/>
      <c r="D1" s="23"/>
    </row>
    <row r="2" spans="1:4" x14ac:dyDescent="0.25">
      <c r="A2" s="12" t="s">
        <v>1667</v>
      </c>
      <c r="B2" s="12" t="s">
        <v>1668</v>
      </c>
      <c r="C2" s="12" t="s">
        <v>1669</v>
      </c>
      <c r="D2" s="12" t="s">
        <v>1670</v>
      </c>
    </row>
    <row r="3" spans="1:4" ht="105" x14ac:dyDescent="0.25">
      <c r="A3" t="s">
        <v>1671</v>
      </c>
      <c r="B3" s="39">
        <v>46189</v>
      </c>
      <c r="C3" t="s">
        <v>1672</v>
      </c>
      <c r="D3" s="2" t="s">
        <v>1673</v>
      </c>
    </row>
    <row r="4" spans="1:4" ht="105" x14ac:dyDescent="0.25">
      <c r="A4" t="s">
        <v>1674</v>
      </c>
      <c r="B4" s="39">
        <v>46202</v>
      </c>
      <c r="C4" t="s">
        <v>1672</v>
      </c>
      <c r="D4" s="2" t="s">
        <v>1675</v>
      </c>
    </row>
    <row r="5" spans="1:4" ht="105" x14ac:dyDescent="0.25">
      <c r="A5" t="s">
        <v>1676</v>
      </c>
      <c r="B5" s="39">
        <v>46206</v>
      </c>
      <c r="C5" t="s">
        <v>1672</v>
      </c>
      <c r="D5" s="2" t="s">
        <v>1677</v>
      </c>
    </row>
    <row r="6" spans="1:4" ht="150" x14ac:dyDescent="0.25">
      <c r="A6" t="s">
        <v>1678</v>
      </c>
      <c r="B6" s="39">
        <v>46208</v>
      </c>
      <c r="C6" t="s">
        <v>1679</v>
      </c>
      <c r="D6" s="2" t="s">
        <v>1680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559AC-CC68-4DC4-9769-D961B3571A91}">
  <dimension ref="A1:AV400"/>
  <sheetViews>
    <sheetView workbookViewId="0">
      <pane ySplit="2" topLeftCell="A3" activePane="bottomLeft" state="frozenSplit"/>
      <selection pane="bottomLeft" activeCell="A3" sqref="A3"/>
    </sheetView>
  </sheetViews>
  <sheetFormatPr defaultRowHeight="15" outlineLevelCol="1" x14ac:dyDescent="0.25"/>
  <cols>
    <col min="1" max="1" width="28.7109375" customWidth="1" outlineLevel="1"/>
    <col min="2" max="2" width="20.7109375" customWidth="1" outlineLevel="1"/>
    <col min="3" max="3" width="9.7109375" customWidth="1" outlineLevel="1"/>
    <col min="4" max="4" width="11.7109375" customWidth="1" outlineLevel="1"/>
    <col min="5" max="5" width="15.7109375" customWidth="1" outlineLevel="1"/>
    <col min="6" max="6" width="9.140625" hidden="1" customWidth="1" outlineLevel="1"/>
    <col min="7" max="7" width="12.28515625" hidden="1" customWidth="1" outlineLevel="1"/>
    <col min="8" max="8" width="10.7109375" customWidth="1" outlineLevel="1"/>
    <col min="9" max="9" width="38.7109375" customWidth="1" outlineLevel="1"/>
    <col min="10" max="10" width="14.7109375" customWidth="1" outlineLevel="1"/>
    <col min="11" max="11" width="7.7109375" customWidth="1" outlineLevel="1"/>
    <col min="12" max="12" width="16.7109375" customWidth="1" outlineLevel="1"/>
    <col min="13" max="13" width="10.7109375" customWidth="1" outlineLevel="1"/>
    <col min="14" max="14" width="8.7109375" customWidth="1" outlineLevel="1"/>
    <col min="15" max="15" width="2.7109375" customWidth="1"/>
    <col min="16" max="16" width="24.7109375" customWidth="1" outlineLevel="1"/>
    <col min="17" max="22" width="9.7109375" customWidth="1" outlineLevel="1"/>
    <col min="23" max="23" width="2.7109375" customWidth="1"/>
    <col min="24" max="24" width="22.7109375" customWidth="1" outlineLevel="1"/>
    <col min="25" max="26" width="12.7109375" customWidth="1" outlineLevel="1"/>
    <col min="27" max="27" width="24.7109375" customWidth="1" outlineLevel="1"/>
    <col min="28" max="28" width="16.7109375" customWidth="1" outlineLevel="1"/>
    <col min="29" max="29" width="14.7109375" customWidth="1" outlineLevel="1"/>
    <col min="30" max="31" width="10.7109375" customWidth="1" outlineLevel="1"/>
    <col min="32" max="32" width="2.7109375" customWidth="1"/>
    <col min="33" max="33" width="24.7109375" customWidth="1" outlineLevel="1"/>
    <col min="34" max="34" width="16.7109375" customWidth="1" outlineLevel="1"/>
    <col min="35" max="35" width="14.7109375" style="24" customWidth="1" outlineLevel="1"/>
    <col min="36" max="36" width="2.7109375" customWidth="1"/>
    <col min="37" max="37" width="16.7109375" customWidth="1" outlineLevel="1"/>
    <col min="38" max="39" width="10.7109375" style="24" customWidth="1" outlineLevel="1"/>
    <col min="40" max="42" width="9.7109375" style="24" customWidth="1" outlineLevel="1"/>
    <col min="43" max="43" width="12.7109375" style="24" customWidth="1" outlineLevel="1"/>
    <col min="44" max="44" width="9.7109375" style="24" customWidth="1" outlineLevel="1"/>
    <col min="45" max="45" width="14.7109375" style="24" customWidth="1" outlineLevel="1"/>
    <col min="46" max="46" width="17.7109375" style="24" customWidth="1" outlineLevel="1"/>
    <col min="47" max="47" width="14.7109375" style="24" customWidth="1" outlineLevel="1"/>
    <col min="48" max="48" width="15.7109375" customWidth="1"/>
  </cols>
  <sheetData>
    <row r="1" spans="1:48" x14ac:dyDescent="0.25">
      <c r="A1" s="6" t="s">
        <v>1699</v>
      </c>
      <c r="E1" s="4" t="str" cm="1">
        <f t="array" ref="E1">IF(SUMPRODUCT(N(_xlfn.TAKE(Spec_Sequence,COLUMNS(Source_Data))=TRUE))&gt;1,"ERROR: multiple Sequence flags (mark at most one variable)","")</f>
        <v/>
      </c>
      <c r="I1" s="4" t="s">
        <v>1701</v>
      </c>
      <c r="M1" s="4" t="s">
        <v>1700</v>
      </c>
      <c r="N1" s="4" t="s">
        <v>1504</v>
      </c>
      <c r="P1" s="6" t="s">
        <v>1703</v>
      </c>
      <c r="X1" s="6" t="s">
        <v>1706</v>
      </c>
      <c r="AG1" s="54" t="s">
        <v>1732</v>
      </c>
      <c r="AH1" s="55"/>
      <c r="AK1" s="6" t="s">
        <v>1742</v>
      </c>
    </row>
    <row r="2" spans="1:48" ht="60" x14ac:dyDescent="0.25">
      <c r="A2" s="4" t="s">
        <v>1702</v>
      </c>
      <c r="C2" s="8" t="b">
        <v>1</v>
      </c>
      <c r="I2" t="str" cm="1">
        <f t="array" ref="I2">_xlfn.LET(_xlpm.d,Sequence_Deltas(),_xlpm.v,INDEX(Spec_Period_In_Use,_xlfn.XMATCH(TRUE,Spec_Sequence,0)),IF(OR(COUNT(_xlpm.d)=0,NOT(ISNUMBER(_xlpm.v))),"",IF(SUM(--(MOD(_xlpm.d,_xlpm.v)&lt;&gt;0))&gt;0,"Off-grid spacings: some gaps are not whole multiples of Δ — those observations never align with the Δ grid.",IF(SUM(--(_xlpm.d&lt;&gt;_xlpm.v))&gt;0,"Sequence is not evenly spaced: spacings besides Δ exist — Difference_By / Lag_By return #N/A at gap rows.",IF(ISNA(_xlfn.MODE.SNGL(_xlpm.d)),"No repeated spacing — no natural base period (candidate falls back to the minimum). Review the spectrum and set Δ in spec column I (Sequence Period).",IF(SUM(--((((_xlpm.d&gt;=28)*(_xlpm.d&lt;=31))+((_xlpm.d&gt;=90)*(_xlpm.d&lt;=92))+((_xlpm.d&gt;=365)*(_xlpm.d&lt;=366)))&gt;0))*2&gt;COUNT(_xlpm.d),"Calendar-day spacing (~28–31 / 90–92 / 365–366): do not set a day-count Δ — build an integer period index upstream (YEAR, or YEAR*12+MONTH) and flag that as the Sequence axis.",""))))))</f>
        <v/>
      </c>
      <c r="M2" t="str" cm="1">
        <f t="array" ref="M2">IFERROR(Sequence_Delta_Spectrum(),"")</f>
        <v/>
      </c>
      <c r="P2" s="48"/>
      <c r="Q2" s="48" t="s">
        <v>1704</v>
      </c>
      <c r="R2" s="48" t="s">
        <v>1705</v>
      </c>
      <c r="S2" s="48" t="s">
        <v>318</v>
      </c>
      <c r="T2" s="48" t="s">
        <v>324</v>
      </c>
      <c r="U2" s="48" t="s">
        <v>165</v>
      </c>
      <c r="V2" s="48" t="s">
        <v>171</v>
      </c>
      <c r="W2" s="2"/>
      <c r="X2" s="2"/>
      <c r="Y2" s="2"/>
      <c r="Z2" s="2"/>
      <c r="AA2" s="2"/>
      <c r="AB2" s="49" t="s">
        <v>1707</v>
      </c>
      <c r="AC2" s="49" t="str" cm="1">
        <f t="array" ref="AC2">IFERROR(INDEX(_xlfn.TOROW(Header_Names),_xlfn.XMATCH("Response (y)",_xlfn.TAKE(Spec_Role,COLUMNS(Source_Data)))),"(none)")</f>
        <v>MPG</v>
      </c>
      <c r="AD2" s="2"/>
      <c r="AE2" s="2"/>
      <c r="AF2" s="2"/>
      <c r="AG2" s="50" t="s">
        <v>1733</v>
      </c>
      <c r="AH2" s="51"/>
      <c r="AI2" s="52"/>
      <c r="AJ2" s="2"/>
      <c r="AK2" s="48" t="s">
        <v>1743</v>
      </c>
      <c r="AL2" s="53" t="s">
        <v>1590</v>
      </c>
      <c r="AM2" s="53" t="s">
        <v>1583</v>
      </c>
      <c r="AN2" s="53" t="s">
        <v>225</v>
      </c>
      <c r="AO2" s="53" t="s">
        <v>1744</v>
      </c>
      <c r="AP2" s="53" t="s">
        <v>1601</v>
      </c>
      <c r="AQ2" s="53" t="s">
        <v>1596</v>
      </c>
      <c r="AR2" s="53" t="s">
        <v>1745</v>
      </c>
      <c r="AS2" s="53" t="s">
        <v>1587</v>
      </c>
      <c r="AT2" s="53" t="s">
        <v>1593</v>
      </c>
      <c r="AU2" s="53" t="s">
        <v>1643</v>
      </c>
      <c r="AV2" s="2"/>
    </row>
    <row r="3" spans="1:48" x14ac:dyDescent="0.25">
      <c r="A3" s="4" t="s">
        <v>1681</v>
      </c>
      <c r="B3" s="4" t="s">
        <v>1682</v>
      </c>
      <c r="C3" s="4" t="s">
        <v>1493</v>
      </c>
      <c r="D3" s="4" t="s">
        <v>1683</v>
      </c>
      <c r="E3" s="4" t="s">
        <v>1684</v>
      </c>
      <c r="F3" s="4" t="s">
        <v>1685</v>
      </c>
      <c r="G3" s="4" t="s">
        <v>1686</v>
      </c>
      <c r="H3" s="4" t="s">
        <v>1687</v>
      </c>
      <c r="I3" s="4" t="s">
        <v>1688</v>
      </c>
      <c r="J3" s="4" t="s">
        <v>1689</v>
      </c>
      <c r="K3" s="4" t="s">
        <v>1690</v>
      </c>
      <c r="L3" s="4" t="s">
        <v>1691</v>
      </c>
      <c r="P3" t="e" cm="1">
        <f t="array" aca="1" ref="P3" ca="1">TRANSPOSE(Constructed_Column_Names())</f>
        <v>#NAME?</v>
      </c>
      <c r="Q3" s="40" t="e" cm="1">
        <f t="array" aca="1" ref="Q3" ca="1">Pearson_R(X_s(),Response_Column(),Sample_Include())</f>
        <v>#NAME?</v>
      </c>
      <c r="R3" s="40" t="e" cm="1">
        <f t="array" aca="1" ref="R3" ca="1">Spearman_R(X_s(),Response_Column(),Sample_Include())</f>
        <v>#NAME?</v>
      </c>
      <c r="S3" s="40" t="e" cm="1">
        <f t="array" aca="1" ref="S3" ca="1">Skewness(X_s(),Sample_Include())</f>
        <v>#NAME?</v>
      </c>
      <c r="T3" s="40" t="e" cm="1">
        <f t="array" aca="1" ref="T3" ca="1">Kurtosis(X_s(),Sample_Include())</f>
        <v>#NAME?</v>
      </c>
      <c r="U3" s="40" t="e" cm="1">
        <f t="array" aca="1" ref="U3" ca="1">VIF(X_s(),Allow_Intercept,Sample_Include())</f>
        <v>#NAME?</v>
      </c>
      <c r="V3" s="40" t="e" cm="1">
        <f t="array" aca="1" ref="V3" ca="1">Tolerance(X_s(),Allow_Intercept,Sample_Include())</f>
        <v>#NAME?</v>
      </c>
      <c r="X3" s="54" t="s">
        <v>1708</v>
      </c>
      <c r="Y3" s="55"/>
      <c r="AA3" s="54" t="s">
        <v>1713</v>
      </c>
      <c r="AB3" s="55"/>
      <c r="AG3" s="16" t="s">
        <v>1734</v>
      </c>
      <c r="AH3" s="30" t="e" cm="1">
        <f t="array" aca="1" ref="AH3" ca="1">IF(Zero_Predictors_Selected(),IF(AND(Allow_Intercept,Intercept_Only_N()&gt;=2),_xlfn.LET(_xlpm.point,Intercept_Only_Point(),_xlpm.se_pred,Intercept_Only_S()*SQRT(1+1/Intercept_Only_N()),_xlpm.t_crit,_xlfn.T.INV.2T(alpha,Intercept_Only_DF()),_xlfn.VSTACK(_xlpm.point,_xlpm.se_pred,_xlpm.t_crit,_xlpm.point-_xlpm.t_crit*_xlpm.se_pred,_xlpm.point+_xlpm.t_crit*_xlpm.se_pred,1-alpha)),NA()),_xlfn.LET(_xlpm.pred_input,_xlfn.VSTACK($AH$12,_xlfn.TAKE($AH$13:$AH$62,COLUMNS(X_s()))),Prediction_Interval(X_s(),Response_Column(),_xlpm.pred_input,Allow_Intercept,Sample_Include(),alpha)))</f>
        <v>#NAME?</v>
      </c>
      <c r="AK3" t="str" cm="1">
        <f t="array" ref="AK3:AK400">IFERROR(_xlfn._xlws.FILTER(Row_Labels(),Sample_Include()),NA())</f>
        <v>chevrolet chevelle malibu</v>
      </c>
      <c r="AL3" s="24" t="e" cm="1">
        <f t="array" aca="1" ref="AL3" ca="1">Dependent_Variable(Response_Column(),Sample_Include())</f>
        <v>#NAME?</v>
      </c>
      <c r="AM3" s="24" t="e" cm="1">
        <f t="array" aca="1" ref="AM3" ca="1">Predictions(X_s(),Response_Column(),Allow_Intercept,Sample_Include())</f>
        <v>#NAME?</v>
      </c>
      <c r="AN3" s="24" t="e" cm="1">
        <f t="array" aca="1" ref="AN3" ca="1">Residuals(X_s(),Response_Column(),Allow_Intercept,Sample_Include())</f>
        <v>#NAME?</v>
      </c>
      <c r="AO3" s="24" t="e" cm="1">
        <f t="array" aca="1" ref="AO3" ca="1">Hat_Diagonal(X_s(),Allow_Intercept,Sample_Include())</f>
        <v>#NAME?</v>
      </c>
      <c r="AP3" s="24" t="e" cm="1">
        <f t="array" aca="1" ref="AP3" ca="1">Studentized_Residuals(X_s(),Response_Column(),Allow_Intercept,Sample_Include())</f>
        <v>#NAME?</v>
      </c>
      <c r="AQ3" s="24" t="e" cm="1">
        <f t="array" aca="1" ref="AQ3" ca="1">Cooks_Distance(X_s(),Response_Column(),Allow_Intercept,Sample_Include())</f>
        <v>#NAME?</v>
      </c>
      <c r="AR3" s="24" t="e" cm="1">
        <f t="array" aca="1" ref="AR3" ca="1">_xlfn._xlws.SORT(Normal_Scores(Response_Column(),Sample_Include()))</f>
        <v>#NAME?</v>
      </c>
      <c r="AS3" s="24" t="e" cm="1">
        <f t="array" aca="1" ref="AS3" ca="1">Studentized_Residuals_Ranked(X_s(),Response_Column(),Allow_Intercept,Sample_Include())</f>
        <v>#NAME?</v>
      </c>
      <c r="AT3" s="24" t="e" cm="1">
        <f t="array" aca="1" ref="AT3" ca="1">SQRT(ABS(Studentized_Residuals(X_s(),Response_Column(),Allow_Intercept,Sample_Include())))</f>
        <v>#NAME?</v>
      </c>
      <c r="AU3" s="24" t="e" cm="1">
        <f t="array" aca="1" ref="AU3" ca="1">LOOCV_Residual(X_s(),Response_Column(),Allow_Intercept,Sample_Include())</f>
        <v>#NAME?</v>
      </c>
    </row>
    <row r="4" spans="1:48" x14ac:dyDescent="0.25">
      <c r="A4" t="str" cm="1">
        <f t="array" ref="A4:A14">TRANSPOSE(Header_Names)</f>
        <v>Car Name</v>
      </c>
      <c r="B4" s="8" t="s">
        <v>1692</v>
      </c>
      <c r="C4" s="8" t="b">
        <v>0</v>
      </c>
      <c r="D4" s="8" t="s">
        <v>1693</v>
      </c>
      <c r="E4" s="8"/>
      <c r="F4" s="8"/>
      <c r="G4" s="8" t="s">
        <v>1694</v>
      </c>
      <c r="H4" s="8"/>
      <c r="I4" s="8"/>
      <c r="J4" t="str">
        <f>IF(SpecTable[[#This Row],[Sequence]]&lt;&gt;TRUE,"",IF(N(SpecTable[[#This Row],[Sequence Period]])&lt;&gt;0,SpecTable[[#This Row],[Sequence Period]],IFERROR(Base_Period_Delta_Candidate(),"")))</f>
        <v/>
      </c>
      <c r="K4" t="str">
        <f>IF(OR(SpecTable[[#This Row],[Role]]&lt;&gt;"Predictor (x)",SpecTable[[#This Row],[Type]]&lt;&gt;"Categorical"),"",_xlfn.LET(_xlpm.col,INDEX(Source_Data,0,ROW()-3),_xlpm.x,IF(_xlpm.col="","",_xlpm.col),IFERROR(ROWS(_xlfn.UNIQUE(_xlfn._xlws.FILTER(_xlpm.x,(_xlpm.x&lt;&gt;"")*Sample_Include()))),0)))</f>
        <v/>
      </c>
      <c r="L4"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Q4" s="40"/>
      <c r="R4" s="40"/>
      <c r="S4" s="40"/>
      <c r="T4" s="40"/>
      <c r="U4" s="40"/>
      <c r="V4" s="40"/>
      <c r="X4" s="16" t="s">
        <v>1709</v>
      </c>
      <c r="Y4" s="30" t="e" cm="1">
        <f t="array" aca="1" ref="Y4" ca="1">Multiple_R(X_s(),Response_Column(),Allow_Intercept,Sample_Include())</f>
        <v>#NAME?</v>
      </c>
      <c r="AA4" s="16" t="s">
        <v>77</v>
      </c>
      <c r="AB4" s="30" t="e" cm="1">
        <f t="array" aca="1" ref="AB4" ca="1">PRESS(X_s(),Response_Column(),Allow_Intercept,Sample_Include())</f>
        <v>#NAME?</v>
      </c>
      <c r="AG4" s="16" t="s">
        <v>1735</v>
      </c>
      <c r="AH4" s="30"/>
      <c r="AK4" t="str">
        <v>buick skylark 320</v>
      </c>
    </row>
    <row r="5" spans="1:48" x14ac:dyDescent="0.25">
      <c r="A5" t="str">
        <v>Make</v>
      </c>
      <c r="B5" s="8" t="s">
        <v>1695</v>
      </c>
      <c r="C5" s="8" t="b">
        <v>1</v>
      </c>
      <c r="D5" s="8" t="s">
        <v>1696</v>
      </c>
      <c r="E5" s="8"/>
      <c r="F5" s="8"/>
      <c r="G5" s="8" t="s">
        <v>1694</v>
      </c>
      <c r="H5" s="8" t="b">
        <v>1</v>
      </c>
      <c r="I5" s="8"/>
      <c r="J5" t="str">
        <f>IF(SpecTable[[#This Row],[Sequence]]&lt;&gt;TRUE,"",IF(N(SpecTable[[#This Row],[Sequence Period]])&lt;&gt;0,SpecTable[[#This Row],[Sequence Period]],IFERROR(Base_Period_Delta_Candidate(),"")))</f>
        <v/>
      </c>
      <c r="K5">
        <f>IF(OR(SpecTable[[#This Row],[Role]]&lt;&gt;"Predictor (x)",SpecTable[[#This Row],[Type]]&lt;&gt;"Categorical"),"",_xlfn.LET(_xlpm.col,INDEX(Source_Data,0,ROW()-3),_xlpm.x,IF(_xlpm.col="","",_xlpm.col),IFERROR(ROWS(_xlfn.UNIQUE(_xlfn._xlws.FILTER(_xlpm.x,(_xlpm.x&lt;&gt;"")*Sample_Include()))),0)))</f>
        <v>37</v>
      </c>
      <c r="L5"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amc</v>
      </c>
      <c r="Q5" s="40"/>
      <c r="R5" s="40"/>
      <c r="S5" s="40"/>
      <c r="T5" s="40"/>
      <c r="U5" s="40"/>
      <c r="V5" s="40"/>
      <c r="X5" s="16" t="s">
        <v>1710</v>
      </c>
      <c r="Y5" s="30" t="e" cm="1">
        <f t="array" aca="1" ref="Y5" ca="1">R_Squared(X_s(),Response_Column(),Allow_Intercept,Sample_Include())</f>
        <v>#NAME?</v>
      </c>
      <c r="AA5" s="16" t="s">
        <v>1618</v>
      </c>
      <c r="AB5" s="30" t="e" cm="1">
        <f t="array" aca="1" ref="AB5" ca="1">1-PRESS(X_s(),Response_Column(),Allow_Intercept,Sample_Include())/SS_Total(Response_Column(),Allow_Intercept,Sample_Include())</f>
        <v>#NAME?</v>
      </c>
      <c r="AG5" s="16" t="s">
        <v>1736</v>
      </c>
      <c r="AH5" s="30"/>
      <c r="AK5" t="str">
        <v>plymouth satellite</v>
      </c>
    </row>
    <row r="6" spans="1:48" x14ac:dyDescent="0.25">
      <c r="A6" t="str">
        <v>Origin</v>
      </c>
      <c r="B6" s="8" t="s">
        <v>1695</v>
      </c>
      <c r="C6" s="8" t="b">
        <v>1</v>
      </c>
      <c r="D6" s="8" t="s">
        <v>1696</v>
      </c>
      <c r="E6" s="8"/>
      <c r="F6" s="8"/>
      <c r="G6" s="8" t="s">
        <v>1694</v>
      </c>
      <c r="H6" s="8"/>
      <c r="I6" s="8"/>
      <c r="J6" t="str">
        <f>IF(SpecTable[[#This Row],[Sequence]]&lt;&gt;TRUE,"",IF(N(SpecTable[[#This Row],[Sequence Period]])&lt;&gt;0,SpecTable[[#This Row],[Sequence Period]],IFERROR(Base_Period_Delta_Candidate(),"")))</f>
        <v/>
      </c>
      <c r="K6">
        <f>IF(OR(SpecTable[[#This Row],[Role]]&lt;&gt;"Predictor (x)",SpecTable[[#This Row],[Type]]&lt;&gt;"Categorical"),"",_xlfn.LET(_xlpm.col,INDEX(Source_Data,0,ROW()-3),_xlpm.x,IF(_xlpm.col="","",_xlpm.col),IFERROR(ROWS(_xlfn.UNIQUE(_xlfn._xlws.FILTER(_xlpm.x,(_xlpm.x&lt;&gt;"")*Sample_Include()))),0)))</f>
        <v>3</v>
      </c>
      <c r="L6"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Asia</v>
      </c>
      <c r="Q6" s="40"/>
      <c r="R6" s="40"/>
      <c r="S6" s="40"/>
      <c r="T6" s="40"/>
      <c r="U6" s="40"/>
      <c r="V6" s="40"/>
      <c r="X6" s="16" t="s">
        <v>1711</v>
      </c>
      <c r="Y6" s="30" t="e" cm="1">
        <f t="array" aca="1" ref="Y6" ca="1">Adjusted_R_Squared(X_s(),Response_Column(),Allow_Intercept,Sample_Include())</f>
        <v>#NAME?</v>
      </c>
      <c r="AA6" s="16" t="s">
        <v>1714</v>
      </c>
      <c r="AB6" s="30" t="e" cm="1">
        <f t="array" aca="1" ref="AB6" ca="1">(Regression_Degrees_Of_Freedom(X_s())+IF(Allow_Intercept,1,0))/Observations(Response_Column(),Sample_Include())</f>
        <v>#NAME?</v>
      </c>
      <c r="AG6" s="16" t="s">
        <v>1729</v>
      </c>
      <c r="AH6" s="30"/>
      <c r="AK6" t="str">
        <v>amc rebel sst</v>
      </c>
    </row>
    <row r="7" spans="1:48" x14ac:dyDescent="0.25">
      <c r="A7" t="str">
        <v>MPG</v>
      </c>
      <c r="B7" s="8" t="s">
        <v>1697</v>
      </c>
      <c r="C7" s="8" t="b">
        <v>0</v>
      </c>
      <c r="D7" s="8" t="s">
        <v>1693</v>
      </c>
      <c r="E7" s="8"/>
      <c r="F7" s="8"/>
      <c r="G7" s="8" t="s">
        <v>1694</v>
      </c>
      <c r="H7" s="8"/>
      <c r="I7" s="8"/>
      <c r="J7" t="str">
        <f>IF(SpecTable[[#This Row],[Sequence]]&lt;&gt;TRUE,"",IF(N(SpecTable[[#This Row],[Sequence Period]])&lt;&gt;0,SpecTable[[#This Row],[Sequence Period]],IFERROR(Base_Period_Delta_Candidate(),"")))</f>
        <v/>
      </c>
      <c r="K7" t="str">
        <f>IF(OR(SpecTable[[#This Row],[Role]]&lt;&gt;"Predictor (x)",SpecTable[[#This Row],[Type]]&lt;&gt;"Categorical"),"",_xlfn.LET(_xlpm.col,INDEX(Source_Data,0,ROW()-3),_xlpm.x,IF(_xlpm.col="","",_xlpm.col),IFERROR(ROWS(_xlfn.UNIQUE(_xlfn._xlws.FILTER(_xlpm.x,(_xlpm.x&lt;&gt;"")*Sample_Include()))),0)))</f>
        <v/>
      </c>
      <c r="L7"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Q7" s="40"/>
      <c r="R7" s="40"/>
      <c r="S7" s="40"/>
      <c r="T7" s="40"/>
      <c r="U7" s="40"/>
      <c r="V7" s="40"/>
      <c r="X7" s="16" t="s">
        <v>1712</v>
      </c>
      <c r="Y7" s="30" t="e" cm="1">
        <f t="array" aca="1" ref="Y7" ca="1">SE_Regression(X_s(),Response_Column(),Allow_Intercept,Sample_Include())</f>
        <v>#NAME?</v>
      </c>
      <c r="AA7" s="16" t="s">
        <v>82</v>
      </c>
      <c r="AB7" s="30" t="e" cm="1">
        <f t="array" aca="1" ref="AB7" ca="1">AIC(X_s(),Response_Column(),Allow_Intercept,Sample_Include())</f>
        <v>#NAME?</v>
      </c>
      <c r="AG7" s="16" t="s">
        <v>1730</v>
      </c>
      <c r="AH7" s="30"/>
      <c r="AK7" t="str">
        <v>ford torino</v>
      </c>
    </row>
    <row r="8" spans="1:48" x14ac:dyDescent="0.25">
      <c r="A8" t="str">
        <v>Cylinders</v>
      </c>
      <c r="B8" s="8" t="s">
        <v>1695</v>
      </c>
      <c r="C8" s="8" t="b">
        <v>1</v>
      </c>
      <c r="D8" s="8" t="s">
        <v>1693</v>
      </c>
      <c r="E8" s="8"/>
      <c r="F8" s="8"/>
      <c r="G8" s="8" t="s">
        <v>1694</v>
      </c>
      <c r="H8" s="8"/>
      <c r="I8" s="8"/>
      <c r="J8" t="str">
        <f>IF(SpecTable[[#This Row],[Sequence]]&lt;&gt;TRUE,"",IF(N(SpecTable[[#This Row],[Sequence Period]])&lt;&gt;0,SpecTable[[#This Row],[Sequence Period]],IFERROR(Base_Period_Delta_Candidate(),"")))</f>
        <v/>
      </c>
      <c r="K8" t="str">
        <f>IF(OR(SpecTable[[#This Row],[Role]]&lt;&gt;"Predictor (x)",SpecTable[[#This Row],[Type]]&lt;&gt;"Categorical"),"",_xlfn.LET(_xlpm.col,INDEX(Source_Data,0,ROW()-3),_xlpm.x,IF(_xlpm.col="","",_xlpm.col),IFERROR(ROWS(_xlfn.UNIQUE(_xlfn._xlws.FILTER(_xlpm.x,(_xlpm.x&lt;&gt;"")*Sample_Include()))),0)))</f>
        <v/>
      </c>
      <c r="L8"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Q8" s="40"/>
      <c r="R8" s="40"/>
      <c r="S8" s="40"/>
      <c r="T8" s="40"/>
      <c r="U8" s="40"/>
      <c r="V8" s="40"/>
      <c r="X8" s="17" t="s">
        <v>7</v>
      </c>
      <c r="Y8" s="22" t="e" cm="1">
        <f t="array" aca="1" ref="Y8" ca="1">Observations(Response_Column(),Sample_Include())</f>
        <v>#NAME?</v>
      </c>
      <c r="AA8" s="16" t="s">
        <v>87</v>
      </c>
      <c r="AB8" s="30" t="e" cm="1">
        <f t="array" aca="1" ref="AB8" ca="1">BIC(X_s(),Response_Column(),Allow_Intercept,Sample_Include())</f>
        <v>#NAME?</v>
      </c>
      <c r="AG8" s="17" t="s">
        <v>1737</v>
      </c>
      <c r="AH8" s="31"/>
      <c r="AK8" t="str">
        <v>ford galaxie 500</v>
      </c>
    </row>
    <row r="9" spans="1:48" x14ac:dyDescent="0.25">
      <c r="A9" t="str">
        <v>Displacement</v>
      </c>
      <c r="B9" s="8" t="s">
        <v>1695</v>
      </c>
      <c r="C9" s="8" t="b">
        <v>0</v>
      </c>
      <c r="D9" s="8" t="s">
        <v>1693</v>
      </c>
      <c r="E9" s="8"/>
      <c r="F9" s="8"/>
      <c r="G9" s="8" t="s">
        <v>1694</v>
      </c>
      <c r="H9" s="8"/>
      <c r="I9" s="8"/>
      <c r="J9" t="str">
        <f>IF(SpecTable[[#This Row],[Sequence]]&lt;&gt;TRUE,"",IF(N(SpecTable[[#This Row],[Sequence Period]])&lt;&gt;0,SpecTable[[#This Row],[Sequence Period]],IFERROR(Base_Period_Delta_Candidate(),"")))</f>
        <v/>
      </c>
      <c r="K9" t="str">
        <f>IF(OR(SpecTable[[#This Row],[Role]]&lt;&gt;"Predictor (x)",SpecTable[[#This Row],[Type]]&lt;&gt;"Categorical"),"",_xlfn.LET(_xlpm.col,INDEX(Source_Data,0,ROW()-3),_xlpm.x,IF(_xlpm.col="","",_xlpm.col),IFERROR(ROWS(_xlfn.UNIQUE(_xlfn._xlws.FILTER(_xlpm.x,(_xlpm.x&lt;&gt;"")*Sample_Include()))),0)))</f>
        <v/>
      </c>
      <c r="L9"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Q9" s="40"/>
      <c r="R9" s="40"/>
      <c r="S9" s="40"/>
      <c r="T9" s="40"/>
      <c r="U9" s="40"/>
      <c r="V9" s="40"/>
      <c r="AA9" s="16" t="s">
        <v>92</v>
      </c>
      <c r="AB9" s="30" t="e" cm="1">
        <f t="array" aca="1" ref="AB9" ca="1">AICc(X_s(),Response_Column(),Allow_Intercept,Sample_Include())</f>
        <v>#NAME?</v>
      </c>
      <c r="AK9" t="str">
        <v>chevrolet impala</v>
      </c>
    </row>
    <row r="10" spans="1:48" x14ac:dyDescent="0.25">
      <c r="A10" t="str">
        <v>Horsepower</v>
      </c>
      <c r="B10" s="8" t="s">
        <v>1695</v>
      </c>
      <c r="C10" s="8" t="b">
        <v>0</v>
      </c>
      <c r="D10" s="8" t="s">
        <v>1693</v>
      </c>
      <c r="E10" s="8"/>
      <c r="F10" s="8"/>
      <c r="G10" s="8" t="s">
        <v>1694</v>
      </c>
      <c r="H10" s="8"/>
      <c r="I10" s="8"/>
      <c r="J10" t="str">
        <f>IF(SpecTable[[#This Row],[Sequence]]&lt;&gt;TRUE,"",IF(N(SpecTable[[#This Row],[Sequence Period]])&lt;&gt;0,SpecTable[[#This Row],[Sequence Period]],IFERROR(Base_Period_Delta_Candidate(),"")))</f>
        <v/>
      </c>
      <c r="K10" t="str">
        <f>IF(OR(SpecTable[[#This Row],[Role]]&lt;&gt;"Predictor (x)",SpecTable[[#This Row],[Type]]&lt;&gt;"Categorical"),"",_xlfn.LET(_xlpm.col,INDEX(Source_Data,0,ROW()-3),_xlpm.x,IF(_xlpm.col="","",_xlpm.col),IFERROR(ROWS(_xlfn.UNIQUE(_xlfn._xlws.FILTER(_xlpm.x,(_xlpm.x&lt;&gt;"")*Sample_Include()))),0)))</f>
        <v/>
      </c>
      <c r="L10"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Q10" s="40"/>
      <c r="R10" s="40"/>
      <c r="S10" s="40"/>
      <c r="T10" s="40"/>
      <c r="U10" s="40"/>
      <c r="V10" s="40"/>
      <c r="AA10" s="16" t="s">
        <v>1622</v>
      </c>
      <c r="AB10" s="30" t="e" cm="1">
        <f t="array" aca="1" ref="AB10" ca="1">QQ_Correlation(X_s(),Response_Column(),Allow_Intercept,Sample_Include())</f>
        <v>#NAME?</v>
      </c>
      <c r="AG10" s="6" t="s">
        <v>1738</v>
      </c>
      <c r="AK10" t="str">
        <v>plymouth fury iii</v>
      </c>
    </row>
    <row r="11" spans="1:48" x14ac:dyDescent="0.25">
      <c r="A11" t="str">
        <v>Weight</v>
      </c>
      <c r="B11" s="8" t="s">
        <v>1695</v>
      </c>
      <c r="C11" s="8" t="b">
        <v>0</v>
      </c>
      <c r="D11" s="8" t="s">
        <v>1693</v>
      </c>
      <c r="E11" s="8"/>
      <c r="F11" s="8"/>
      <c r="G11" s="8" t="s">
        <v>1694</v>
      </c>
      <c r="H11" s="8"/>
      <c r="I11" s="8"/>
      <c r="J11" t="str">
        <f>IF(SpecTable[[#This Row],[Sequence]]&lt;&gt;TRUE,"",IF(N(SpecTable[[#This Row],[Sequence Period]])&lt;&gt;0,SpecTable[[#This Row],[Sequence Period]],IFERROR(Base_Period_Delta_Candidate(),"")))</f>
        <v/>
      </c>
      <c r="K11" t="str">
        <f>IF(OR(SpecTable[[#This Row],[Role]]&lt;&gt;"Predictor (x)",SpecTable[[#This Row],[Type]]&lt;&gt;"Categorical"),"",_xlfn.LET(_xlpm.col,INDEX(Source_Data,0,ROW()-3),_xlpm.x,IF(_xlpm.col="","",_xlpm.col),IFERROR(ROWS(_xlfn.UNIQUE(_xlfn._xlws.FILTER(_xlpm.x,(_xlpm.x&lt;&gt;"")*Sample_Include()))),0)))</f>
        <v/>
      </c>
      <c r="L11"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Q11" s="40"/>
      <c r="R11" s="40"/>
      <c r="S11" s="40"/>
      <c r="T11" s="40"/>
      <c r="U11" s="40"/>
      <c r="V11" s="40"/>
      <c r="AA11" s="16" t="s">
        <v>1715</v>
      </c>
      <c r="AB11" s="41" t="e" cm="1">
        <f t="array" aca="1" ref="AB11" ca="1">_xlfn.LET(_xlpm.seq_flags,SUMPRODUCT(N(_xlfn.TAKE(Spec_Sequence,COLUMNS(Source_Data))=TRUE)),_xlpm.fe_vars,SUMPRODUCT(N(_xlfn.TAKE(Spec_Role,COLUMNS(Source_Data))="Fixed Effects")),IF(_xlpm.seq_flags=0,"n/a — requires Sequence",IF(_xlpm.seq_flags&gt;1,"n/a — multiple Sequence flags",IF(_xlpm.fe_vars&gt;0,"n/a — FE active",Durbin_Watson_By(X_s(),Response_Column(),Sequence_Column(),Allow_Intercept,Sample_Include())))))</f>
        <v>#NAME?</v>
      </c>
      <c r="AG11" s="4" t="s">
        <v>1739</v>
      </c>
      <c r="AH11" s="4" t="s">
        <v>1740</v>
      </c>
      <c r="AI11" s="47" t="s">
        <v>1741</v>
      </c>
      <c r="AK11" t="str">
        <v>pontiac catalina</v>
      </c>
    </row>
    <row r="12" spans="1:48" x14ac:dyDescent="0.25">
      <c r="A12" t="str">
        <v>Acceleration</v>
      </c>
      <c r="B12" s="8" t="s">
        <v>1695</v>
      </c>
      <c r="C12" s="8" t="b">
        <v>0</v>
      </c>
      <c r="D12" s="8" t="s">
        <v>1693</v>
      </c>
      <c r="E12" s="8"/>
      <c r="F12" s="8"/>
      <c r="G12" s="8" t="s">
        <v>1694</v>
      </c>
      <c r="H12" s="8"/>
      <c r="I12" s="8"/>
      <c r="J12" t="str">
        <f>IF(SpecTable[[#This Row],[Sequence]]&lt;&gt;TRUE,"",IF(N(SpecTable[[#This Row],[Sequence Period]])&lt;&gt;0,SpecTable[[#This Row],[Sequence Period]],IFERROR(Base_Period_Delta_Candidate(),"")))</f>
        <v/>
      </c>
      <c r="K12" t="str">
        <f>IF(OR(SpecTable[[#This Row],[Role]]&lt;&gt;"Predictor (x)",SpecTable[[#This Row],[Type]]&lt;&gt;"Categorical"),"",_xlfn.LET(_xlpm.col,INDEX(Source_Data,0,ROW()-3),_xlpm.x,IF(_xlpm.col="","",_xlpm.col),IFERROR(ROWS(_xlfn.UNIQUE(_xlfn._xlws.FILTER(_xlpm.x,(_xlpm.x&lt;&gt;"")*Sample_Include()))),0)))</f>
        <v/>
      </c>
      <c r="L12"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Q12" s="40"/>
      <c r="R12" s="40"/>
      <c r="S12" s="40"/>
      <c r="T12" s="40"/>
      <c r="U12" s="40"/>
      <c r="V12" s="40"/>
      <c r="X12" s="4" t="s">
        <v>1717</v>
      </c>
      <c r="Y12" s="8">
        <v>0.05</v>
      </c>
      <c r="AA12" s="16" t="s">
        <v>1716</v>
      </c>
      <c r="AB12" s="41" t="str" cm="1">
        <f t="array" ref="AB12">_xlfn.LET(_xlpm.seq_flags,SUMPRODUCT(N(_xlfn.TAKE(Spec_Sequence,COLUMNS(Source_Data))=TRUE)),_xlpm.fe_vars,SUMPRODUCT(N(_xlfn.TAKE(Spec_Role,COLUMNS(Source_Data))="Fixed Effects")),IF(_xlpm.seq_flags=0,"n/a — requires Sequence",IF(_xlpm.seq_flags&gt;1,"n/a — multiple Sequence flags",IF(_xlpm.fe_vars=0,"n/a — no fixed effects",IF(_xlpm.fe_vars&gt;1,"n/a — multiple FE variables",BFN_Panel_Durbin_Watson(X_s(),Response_Column(),Serial_Correlation_Group(),Sequence_Column(),Base_Period_Delta(),Allow_Intercept,Sample_Include()))))))</f>
        <v>n/a — no fixed effects</v>
      </c>
      <c r="AG12" t="s">
        <v>1702</v>
      </c>
      <c r="AH12" s="8">
        <f>IF(Allow_Intercept,1,0)</f>
        <v>1</v>
      </c>
      <c r="AK12" t="str">
        <v>amc ambassador dpl</v>
      </c>
    </row>
    <row r="13" spans="1:48" x14ac:dyDescent="0.25">
      <c r="A13" t="str">
        <v>Model Year</v>
      </c>
      <c r="B13" s="8" t="s">
        <v>1695</v>
      </c>
      <c r="C13" s="8" t="b">
        <v>0</v>
      </c>
      <c r="D13" s="8" t="s">
        <v>1693</v>
      </c>
      <c r="E13" s="8"/>
      <c r="F13" s="8"/>
      <c r="G13" s="8" t="s">
        <v>1694</v>
      </c>
      <c r="H13" s="8"/>
      <c r="I13" s="8"/>
      <c r="J13" t="str">
        <f>IF(SpecTable[[#This Row],[Sequence]]&lt;&gt;TRUE,"",IF(N(SpecTable[[#This Row],[Sequence Period]])&lt;&gt;0,SpecTable[[#This Row],[Sequence Period]],IFERROR(Base_Period_Delta_Candidate(),"")))</f>
        <v/>
      </c>
      <c r="K13" t="str">
        <f>IF(OR(SpecTable[[#This Row],[Role]]&lt;&gt;"Predictor (x)",SpecTable[[#This Row],[Type]]&lt;&gt;"Categorical"),"",_xlfn.LET(_xlpm.col,INDEX(Source_Data,0,ROW()-3),_xlpm.x,IF(_xlpm.col="","",_xlpm.col),IFERROR(ROWS(_xlfn.UNIQUE(_xlfn._xlws.FILTER(_xlpm.x,(_xlpm.x&lt;&gt;"")*Sample_Include()))),0)))</f>
        <v/>
      </c>
      <c r="L13"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Q13" s="40"/>
      <c r="R13" s="40"/>
      <c r="S13" s="40"/>
      <c r="T13" s="40"/>
      <c r="U13" s="40"/>
      <c r="V13" s="40"/>
      <c r="X13" s="71" t="s">
        <v>1718</v>
      </c>
      <c r="Y13" s="72"/>
      <c r="Z13" s="72"/>
      <c r="AA13" s="72"/>
      <c r="AB13" s="72"/>
      <c r="AC13" s="73"/>
      <c r="AG13" t="e" cm="1">
        <f t="array" aca="1" ref="AG13" ca="1">TRANSPOSE(Constructed_Column_Names())</f>
        <v>#NAME?</v>
      </c>
      <c r="AH13" s="46" t="str" cm="1">
        <f t="array" aca="1" ref="AH13" ca="1">IF(ROW()-12&lt;=IFERROR(ROWS(_xlfn.ANCHORARRAY($AI$13)),0),INDEX(_xlfn.ANCHORARRAY($AI$13),ROW()-12),"")</f>
        <v/>
      </c>
      <c r="AI13" s="24" t="str" cm="1">
        <f t="array" aca="1" ref="AI13:AI15" ca="1">IFERROR(TRANSPOSE(_xlfn.BYCOL(_xlfn._xlws.FILTER(X_s(),Sample_Include()),_xlfn.LAMBDA(_xlpm.c,AVERAGE(_xlpm.c)))),"")</f>
        <v/>
      </c>
      <c r="AK13" t="str">
        <v>dodge challenger se</v>
      </c>
    </row>
    <row r="14" spans="1:48" x14ac:dyDescent="0.25">
      <c r="A14" t="str">
        <v>Model?</v>
      </c>
      <c r="B14" s="8" t="s">
        <v>1695</v>
      </c>
      <c r="C14" s="8" t="b">
        <v>0</v>
      </c>
      <c r="D14" s="8" t="s">
        <v>1693</v>
      </c>
      <c r="E14" s="8"/>
      <c r="F14" s="8"/>
      <c r="G14" s="8" t="s">
        <v>1694</v>
      </c>
      <c r="H14" s="8"/>
      <c r="I14" s="8"/>
      <c r="J14" t="str">
        <f>IF(SpecTable[[#This Row],[Sequence]]&lt;&gt;TRUE,"",IF(N(SpecTable[[#This Row],[Sequence Period]])&lt;&gt;0,SpecTable[[#This Row],[Sequence Period]],IFERROR(Base_Period_Delta_Candidate(),"")))</f>
        <v/>
      </c>
      <c r="K14" t="str">
        <f>IF(OR(SpecTable[[#This Row],[Role]]&lt;&gt;"Predictor (x)",SpecTable[[#This Row],[Type]]&lt;&gt;"Categorical"),"",_xlfn.LET(_xlpm.col,INDEX(Source_Data,0,ROW()-3),_xlpm.x,IF(_xlpm.col="","",_xlpm.col),IFERROR(ROWS(_xlfn.UNIQUE(_xlfn._xlws.FILTER(_xlpm.x,(_xlpm.x&lt;&gt;"")*Sample_Include()))),0)))</f>
        <v/>
      </c>
      <c r="L14"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Q14" s="40"/>
      <c r="R14" s="40"/>
      <c r="S14" s="40"/>
      <c r="T14" s="40"/>
      <c r="U14" s="40"/>
      <c r="V14" s="40"/>
      <c r="X14" s="42"/>
      <c r="Y14" s="70" t="s">
        <v>1719</v>
      </c>
      <c r="Z14" s="70" t="s">
        <v>1720</v>
      </c>
      <c r="AA14" s="70" t="s">
        <v>1721</v>
      </c>
      <c r="AB14" s="70" t="s">
        <v>1722</v>
      </c>
      <c r="AC14" s="43" t="s">
        <v>1626</v>
      </c>
      <c r="AH14" s="46" t="str" cm="1">
        <f t="array" aca="1" ref="AH14" ca="1">IF(ROW()-12&lt;=IFERROR(ROWS(_xlfn.ANCHORARRAY($AI$13)),0),INDEX(_xlfn.ANCHORARRAY($AI$13),ROW()-12),"")</f>
        <v/>
      </c>
      <c r="AI14" s="24" t="str">
        <f ca="1"/>
        <v/>
      </c>
      <c r="AK14" t="str">
        <v>plymouth 'cuda 340</v>
      </c>
    </row>
    <row r="15" spans="1:48" x14ac:dyDescent="0.25">
      <c r="B15" s="8" t="s">
        <v>1695</v>
      </c>
      <c r="C15" s="8" t="b">
        <v>0</v>
      </c>
      <c r="D15" s="8" t="s">
        <v>1693</v>
      </c>
      <c r="E15" s="8"/>
      <c r="F15" s="8"/>
      <c r="G15" s="8" t="s">
        <v>1694</v>
      </c>
      <c r="H15" s="8"/>
      <c r="I15" s="8"/>
      <c r="J15" t="str">
        <f>IF(SpecTable[[#This Row],[Sequence]]&lt;&gt;TRUE,"",IF(N(SpecTable[[#This Row],[Sequence Period]])&lt;&gt;0,SpecTable[[#This Row],[Sequence Period]],IFERROR(Base_Period_Delta_Candidate(),"")))</f>
        <v/>
      </c>
      <c r="K15" t="str">
        <f>IF(OR(SpecTable[[#This Row],[Role]]&lt;&gt;"Predictor (x)",SpecTable[[#This Row],[Type]]&lt;&gt;"Categorical"),"",_xlfn.LET(_xlpm.col,INDEX(Source_Data,0,ROW()-3),_xlpm.x,IF(_xlpm.col="","",_xlpm.col),IFERROR(ROWS(_xlfn.UNIQUE(_xlfn._xlws.FILTER(_xlpm.x,(_xlpm.x&lt;&gt;"")*Sample_Include()))),0)))</f>
        <v/>
      </c>
      <c r="L15"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Q15" s="40"/>
      <c r="R15" s="40"/>
      <c r="S15" s="40"/>
      <c r="T15" s="40"/>
      <c r="U15" s="40"/>
      <c r="V15" s="40"/>
      <c r="X15" s="16" t="s">
        <v>564</v>
      </c>
      <c r="Y15" s="60" t="e" cm="1">
        <f t="array" aca="1" ref="Y15" ca="1">Regression_Degrees_Of_Freedom(X_s())</f>
        <v>#NAME?</v>
      </c>
      <c r="Z15" s="59" t="e" cm="1">
        <f t="array" aca="1" ref="Z15" ca="1">SS_Regression(X_s(),Response_Column(),Allow_Intercept,Sample_Include())</f>
        <v>#NAME?</v>
      </c>
      <c r="AA15" s="59" t="e" cm="1">
        <f t="array" aca="1" ref="AA15" ca="1">MS_Regression(X_s(),Response_Column(),Allow_Intercept,Sample_Include())</f>
        <v>#NAME?</v>
      </c>
      <c r="AB15" s="59" t="e" cm="1">
        <f t="array" aca="1" ref="AB15" ca="1">F_Statistic(X_s(),Response_Column(),Allow_Intercept,Sample_Include())</f>
        <v>#NAME?</v>
      </c>
      <c r="AC15" s="37" t="e" cm="1">
        <f t="array" aca="1" ref="AC15" ca="1">F_Statistic_P_Value(X_s(),Response_Column(),Allow_Intercept,Sample_Include())</f>
        <v>#NAME?</v>
      </c>
      <c r="AH15" s="46" cm="1">
        <f t="array" aca="1" ref="AH15" ca="1">IF(ROW()-12&lt;=IFERROR(ROWS(_xlfn.ANCHORARRAY($AI$13)),0),INDEX(_xlfn.ANCHORARRAY($AI$13),ROW()-12),"")</f>
        <v>5.4547738693467336</v>
      </c>
      <c r="AI15" s="24">
        <f ca="1"/>
        <v>5.4547738693467336</v>
      </c>
      <c r="AK15" t="str">
        <v>chevrolet monte carlo</v>
      </c>
    </row>
    <row r="16" spans="1:48" x14ac:dyDescent="0.25">
      <c r="B16" s="8" t="s">
        <v>1695</v>
      </c>
      <c r="C16" s="8" t="b">
        <v>0</v>
      </c>
      <c r="D16" s="8" t="s">
        <v>1693</v>
      </c>
      <c r="E16" s="8"/>
      <c r="F16" s="8"/>
      <c r="G16" s="8" t="s">
        <v>1694</v>
      </c>
      <c r="H16" s="8"/>
      <c r="I16" s="8"/>
      <c r="J16" t="str">
        <f>IF(SpecTable[[#This Row],[Sequence]]&lt;&gt;TRUE,"",IF(N(SpecTable[[#This Row],[Sequence Period]])&lt;&gt;0,SpecTable[[#This Row],[Sequence Period]],IFERROR(Base_Period_Delta_Candidate(),"")))</f>
        <v/>
      </c>
      <c r="K16" t="str">
        <f>IF(OR(SpecTable[[#This Row],[Role]]&lt;&gt;"Predictor (x)",SpecTable[[#This Row],[Type]]&lt;&gt;"Categorical"),"",_xlfn.LET(_xlpm.col,INDEX(Source_Data,0,ROW()-3),_xlpm.x,IF(_xlpm.col="","",_xlpm.col),IFERROR(ROWS(_xlfn.UNIQUE(_xlfn._xlws.FILTER(_xlpm.x,(_xlpm.x&lt;&gt;"")*Sample_Include()))),0)))</f>
        <v/>
      </c>
      <c r="L16"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Q16" s="40"/>
      <c r="R16" s="40"/>
      <c r="S16" s="40"/>
      <c r="T16" s="40"/>
      <c r="U16" s="40"/>
      <c r="V16" s="40"/>
      <c r="X16" s="16" t="s">
        <v>1723</v>
      </c>
      <c r="Y16" s="60" t="e" cm="1">
        <f t="array" aca="1" ref="Y16" ca="1">Residual_Degrees_Of_Freedom(X_s(),Response_Column(),Allow_Intercept,Sample_Include())</f>
        <v>#NAME?</v>
      </c>
      <c r="Z16" s="59" t="e" cm="1">
        <f t="array" aca="1" ref="Z16" ca="1">SS_Residual(X_s(),Response_Column(),Allow_Intercept,Sample_Include())</f>
        <v>#NAME?</v>
      </c>
      <c r="AA16" s="59" t="e" cm="1">
        <f t="array" aca="1" ref="AA16" ca="1">MS_Residual(X_s(),Response_Column(),Allow_Intercept,Sample_Include())</f>
        <v>#NAME?</v>
      </c>
      <c r="AB16" s="58"/>
      <c r="AC16" s="44"/>
      <c r="AH16" s="46" t="str" cm="1">
        <f t="array" aca="1" ref="AH16" ca="1">IF(ROW()-12&lt;=IFERROR(ROWS(_xlfn.ANCHORARRAY($AI$13)),0),INDEX(_xlfn.ANCHORARRAY($AI$13),ROW()-12),"")</f>
        <v/>
      </c>
      <c r="AK16" t="str">
        <v>buick estate wagon (sw)</v>
      </c>
    </row>
    <row r="17" spans="2:37" x14ac:dyDescent="0.25">
      <c r="B17" s="8" t="s">
        <v>1695</v>
      </c>
      <c r="C17" s="8" t="b">
        <v>0</v>
      </c>
      <c r="D17" s="8" t="s">
        <v>1693</v>
      </c>
      <c r="E17" s="8"/>
      <c r="F17" s="8"/>
      <c r="G17" s="8" t="s">
        <v>1694</v>
      </c>
      <c r="H17" s="8"/>
      <c r="I17" s="8"/>
      <c r="J17" t="str">
        <f>IF(SpecTable[[#This Row],[Sequence]]&lt;&gt;TRUE,"",IF(N(SpecTable[[#This Row],[Sequence Period]])&lt;&gt;0,SpecTable[[#This Row],[Sequence Period]],IFERROR(Base_Period_Delta_Candidate(),"")))</f>
        <v/>
      </c>
      <c r="K17" t="str">
        <f>IF(OR(SpecTable[[#This Row],[Role]]&lt;&gt;"Predictor (x)",SpecTable[[#This Row],[Type]]&lt;&gt;"Categorical"),"",_xlfn.LET(_xlpm.col,INDEX(Source_Data,0,ROW()-3),_xlpm.x,IF(_xlpm.col="","",_xlpm.col),IFERROR(ROWS(_xlfn.UNIQUE(_xlfn._xlws.FILTER(_xlpm.x,(_xlpm.x&lt;&gt;"")*Sample_Include()))),0)))</f>
        <v/>
      </c>
      <c r="L17"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Q17" s="40"/>
      <c r="R17" s="40"/>
      <c r="S17" s="40"/>
      <c r="T17" s="40"/>
      <c r="U17" s="40"/>
      <c r="V17" s="40"/>
      <c r="X17" s="17" t="s">
        <v>1724</v>
      </c>
      <c r="Y17" s="18" t="e" cm="1">
        <f t="array" aca="1" ref="Y17" ca="1">Total_Degrees_Of_Freedom(Response_Column(),Allow_Intercept,Sample_Include())</f>
        <v>#NAME?</v>
      </c>
      <c r="Z17" s="27" t="e" cm="1">
        <f t="array" aca="1" ref="Z17" ca="1">SS_Total(Response_Column(),Allow_Intercept,Sample_Include())</f>
        <v>#NAME?</v>
      </c>
      <c r="AA17" s="26"/>
      <c r="AB17" s="26"/>
      <c r="AC17" s="45"/>
      <c r="AH17" s="46" t="str" cm="1">
        <f t="array" aca="1" ref="AH17" ca="1">IF(ROW()-12&lt;=IFERROR(ROWS(_xlfn.ANCHORARRAY($AI$13)),0),INDEX(_xlfn.ANCHORARRAY($AI$13),ROW()-12),"")</f>
        <v/>
      </c>
      <c r="AK17" t="str">
        <v>toyota corona mark ii</v>
      </c>
    </row>
    <row r="18" spans="2:37" x14ac:dyDescent="0.25">
      <c r="B18" s="8" t="s">
        <v>1695</v>
      </c>
      <c r="C18" s="8" t="b">
        <v>0</v>
      </c>
      <c r="D18" s="8" t="s">
        <v>1693</v>
      </c>
      <c r="E18" s="8"/>
      <c r="F18" s="8"/>
      <c r="G18" s="8" t="s">
        <v>1694</v>
      </c>
      <c r="H18" s="8"/>
      <c r="I18" s="8"/>
      <c r="J18" t="str">
        <f>IF(SpecTable[[#This Row],[Sequence]]&lt;&gt;TRUE,"",IF(N(SpecTable[[#This Row],[Sequence Period]])&lt;&gt;0,SpecTable[[#This Row],[Sequence Period]],IFERROR(Base_Period_Delta_Candidate(),"")))</f>
        <v/>
      </c>
      <c r="K18" t="str">
        <f>IF(OR(SpecTable[[#This Row],[Role]]&lt;&gt;"Predictor (x)",SpecTable[[#This Row],[Type]]&lt;&gt;"Categorical"),"",_xlfn.LET(_xlpm.col,INDEX(Source_Data,0,ROW()-3),_xlpm.x,IF(_xlpm.col="","",_xlpm.col),IFERROR(ROWS(_xlfn.UNIQUE(_xlfn._xlws.FILTER(_xlpm.x,(_xlpm.x&lt;&gt;"")*Sample_Include()))),0)))</f>
        <v/>
      </c>
      <c r="L18"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Q18" s="40"/>
      <c r="R18" s="40"/>
      <c r="S18" s="40"/>
      <c r="T18" s="40"/>
      <c r="U18" s="40"/>
      <c r="V18" s="40"/>
      <c r="AH18" s="46" t="str" cm="1">
        <f t="array" aca="1" ref="AH18" ca="1">IF(ROW()-12&lt;=IFERROR(ROWS(_xlfn.ANCHORARRAY($AI$13)),0),INDEX(_xlfn.ANCHORARRAY($AI$13),ROW()-12),"")</f>
        <v/>
      </c>
      <c r="AK18" t="str">
        <v>plymouth duster</v>
      </c>
    </row>
    <row r="19" spans="2:37" x14ac:dyDescent="0.25">
      <c r="B19" s="8" t="s">
        <v>1695</v>
      </c>
      <c r="C19" s="8" t="b">
        <v>0</v>
      </c>
      <c r="D19" s="8" t="s">
        <v>1693</v>
      </c>
      <c r="E19" s="8"/>
      <c r="F19" s="8"/>
      <c r="G19" s="8" t="s">
        <v>1694</v>
      </c>
      <c r="H19" s="8"/>
      <c r="I19" s="8"/>
      <c r="J19" t="str">
        <f>IF(SpecTable[[#This Row],[Sequence]]&lt;&gt;TRUE,"",IF(N(SpecTable[[#This Row],[Sequence Period]])&lt;&gt;0,SpecTable[[#This Row],[Sequence Period]],IFERROR(Base_Period_Delta_Candidate(),"")))</f>
        <v/>
      </c>
      <c r="K19" t="str">
        <f>IF(OR(SpecTable[[#This Row],[Role]]&lt;&gt;"Predictor (x)",SpecTable[[#This Row],[Type]]&lt;&gt;"Categorical"),"",_xlfn.LET(_xlpm.col,INDEX(Source_Data,0,ROW()-3),_xlpm.x,IF(_xlpm.col="","",_xlpm.col),IFERROR(ROWS(_xlfn.UNIQUE(_xlfn._xlws.FILTER(_xlpm.x,(_xlpm.x&lt;&gt;"")*Sample_Include()))),0)))</f>
        <v/>
      </c>
      <c r="L19"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Q19" s="40"/>
      <c r="R19" s="40"/>
      <c r="S19" s="40"/>
      <c r="T19" s="40"/>
      <c r="U19" s="40"/>
      <c r="V19" s="40"/>
      <c r="X19" s="6" t="s">
        <v>1725</v>
      </c>
      <c r="AH19" s="46" t="str" cm="1">
        <f t="array" aca="1" ref="AH19" ca="1">IF(ROW()-12&lt;=IFERROR(ROWS(_xlfn.ANCHORARRAY($AI$13)),0),INDEX(_xlfn.ANCHORARRAY($AI$13),ROW()-12),"")</f>
        <v/>
      </c>
      <c r="AK19" t="str">
        <v>amc hornet</v>
      </c>
    </row>
    <row r="20" spans="2:37" x14ac:dyDescent="0.25">
      <c r="B20" s="8" t="s">
        <v>1695</v>
      </c>
      <c r="C20" s="8" t="b">
        <v>1</v>
      </c>
      <c r="D20" s="8" t="s">
        <v>1693</v>
      </c>
      <c r="E20" s="8"/>
      <c r="F20" s="8"/>
      <c r="G20" s="8" t="s">
        <v>1694</v>
      </c>
      <c r="H20" s="8"/>
      <c r="I20" s="8"/>
      <c r="J20" t="str">
        <f>IF(SpecTable[[#This Row],[Sequence]]&lt;&gt;TRUE,"",IF(N(SpecTable[[#This Row],[Sequence Period]])&lt;&gt;0,SpecTable[[#This Row],[Sequence Period]],IFERROR(Base_Period_Delta_Candidate(),"")))</f>
        <v/>
      </c>
      <c r="K20" t="str">
        <f>IF(OR(SpecTable[[#This Row],[Role]]&lt;&gt;"Predictor (x)",SpecTable[[#This Row],[Type]]&lt;&gt;"Categorical"),"",_xlfn.LET(_xlpm.col,INDEX(Source_Data,0,ROW()-3),_xlpm.x,IF(_xlpm.col="","",_xlpm.col),IFERROR(ROWS(_xlfn.UNIQUE(_xlfn._xlws.FILTER(_xlpm.x,(_xlpm.x&lt;&gt;"")*Sample_Include()))),0)))</f>
        <v/>
      </c>
      <c r="L20"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Q20" s="40"/>
      <c r="R20" s="40"/>
      <c r="S20" s="40"/>
      <c r="T20" s="40"/>
      <c r="U20" s="40"/>
      <c r="V20" s="40"/>
      <c r="X20" s="4"/>
      <c r="Y20" s="4" t="s">
        <v>119</v>
      </c>
      <c r="Z20" s="4" t="s">
        <v>1726</v>
      </c>
      <c r="AA20" s="4" t="s">
        <v>1727</v>
      </c>
      <c r="AB20" s="4" t="s">
        <v>1728</v>
      </c>
      <c r="AC20" s="4" t="s">
        <v>1729</v>
      </c>
      <c r="AD20" s="4" t="s">
        <v>1730</v>
      </c>
      <c r="AE20" s="4" t="s">
        <v>1731</v>
      </c>
      <c r="AH20" s="46" t="str" cm="1">
        <f t="array" aca="1" ref="AH20" ca="1">IF(ROW()-12&lt;=IFERROR(ROWS(_xlfn.ANCHORARRAY($AI$13)),0),INDEX(_xlfn.ANCHORARRAY($AI$13),ROW()-12),"")</f>
        <v/>
      </c>
      <c r="AK20" t="str">
        <v>ford maverick</v>
      </c>
    </row>
    <row r="21" spans="2:37" x14ac:dyDescent="0.25">
      <c r="B21" s="8" t="s">
        <v>1698</v>
      </c>
      <c r="C21" s="8" t="b">
        <v>0</v>
      </c>
      <c r="D21" s="8" t="s">
        <v>1693</v>
      </c>
      <c r="E21" s="8"/>
      <c r="F21" s="8"/>
      <c r="G21" s="8" t="s">
        <v>1694</v>
      </c>
      <c r="H21" s="8"/>
      <c r="I21" s="8"/>
      <c r="J21" t="str">
        <f>IF(SpecTable[[#This Row],[Sequence]]&lt;&gt;TRUE,"",IF(N(SpecTable[[#This Row],[Sequence Period]])&lt;&gt;0,SpecTable[[#This Row],[Sequence Period]],IFERROR(Base_Period_Delta_Candidate(),"")))</f>
        <v/>
      </c>
      <c r="K21" t="str">
        <f>IF(OR(SpecTable[[#This Row],[Role]]&lt;&gt;"Predictor (x)",SpecTable[[#This Row],[Type]]&lt;&gt;"Categorical"),"",_xlfn.LET(_xlpm.col,INDEX(Source_Data,0,ROW()-3),_xlpm.x,IF(_xlpm.col="","",_xlpm.col),IFERROR(ROWS(_xlfn.UNIQUE(_xlfn._xlws.FILTER(_xlpm.x,(_xlpm.x&lt;&gt;"")*Sample_Include()))),0)))</f>
        <v/>
      </c>
      <c r="L21"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Q21" s="40"/>
      <c r="R21" s="40"/>
      <c r="S21" s="40"/>
      <c r="T21" s="40"/>
      <c r="U21" s="40"/>
      <c r="V21" s="40"/>
      <c r="X21" t="e" cm="1">
        <f t="array" aca="1" ref="X21" ca="1">IF(Zero_Predictors_Selected(),IF(AND(Allow_Intercept,Intercept_Only_N()&gt;=1),"Intercept",NA()),IF(Allow_Intercept,_xlfn.VSTACK("Intercept",TRANSPOSE(Constructed_Column_Names())),_xlfn.VSTACK("",TRANSPOSE(Constructed_Column_Names()))))</f>
        <v>#NAME?</v>
      </c>
      <c r="Y21" s="24" t="e" cm="1">
        <f t="array" aca="1" ref="Y21" ca="1">IF(Zero_Predictors_Selected(),IF(AND(Allow_Intercept,Intercept_Only_N()&gt;=1),Intercept_Only_Point(),NA()),IF(Allow_Intercept,Coefficients(X_s(),Response_Column(),Allow_Intercept,Sample_Include()),_xlfn.VSTACK("",Coefficients(X_s(),Response_Column(),Allow_Intercept,Sample_Include()))))</f>
        <v>#NAME?</v>
      </c>
      <c r="Z21" s="24" t="e" cm="1">
        <f t="array" aca="1" ref="Z21" ca="1">IF(Zero_Predictors_Selected(),IF(AND(Allow_Intercept,Intercept_Only_N()&gt;=2),Intercept_Only_SE(),NA()),IF(Allow_Intercept,SE_Coefficients(X_s(),Response_Column(),Allow_Intercept,Sample_Include()),_xlfn.VSTACK("",SE_Coefficients(X_s(),Response_Column(),Allow_Intercept,Sample_Include()))))</f>
        <v>#NAME?</v>
      </c>
      <c r="AA21" s="24" t="e" cm="1">
        <f t="array" aca="1" ref="AA21" ca="1">IF(Zero_Predictors_Selected(),IF(AND(Allow_Intercept,Intercept_Only_N()&gt;=2),Intercept_Only_Point()/Intercept_Only_SE(),NA()),IF(Allow_Intercept,T_Statistics(X_s(),Response_Column(),Allow_Intercept,Sample_Include()),_xlfn.VSTACK("",T_Statistics(X_s(),Response_Column(),Allow_Intercept,Sample_Include()))))</f>
        <v>#NAME?</v>
      </c>
      <c r="AB21" s="25" t="e" cm="1">
        <f t="array" aca="1" ref="AB21" ca="1">IF(Zero_Predictors_Selected(),IF(AND(Allow_Intercept,Intercept_Only_N()&gt;=2),_xlfn.T.DIST.2T(ABS(Intercept_Only_Point()/Intercept_Only_SE()),Intercept_Only_DF()),NA()),IF(Allow_Intercept,P_Values(X_s(),Response_Column(),Allow_Intercept,Sample_Include()),_xlfn.VSTACK("",P_Values(X_s(),Response_Column(),Allow_Intercept,Sample_Include()))))</f>
        <v>#NAME?</v>
      </c>
      <c r="AC21" s="24" t="e" cm="1">
        <f t="array" aca="1" ref="AC21" ca="1">IF(Zero_Predictors_Selected(),IF(AND(Allow_Intercept,Intercept_Only_N()&gt;=2),Intercept_Only_Point()-_xlfn.T.INV.2T(alpha,Intercept_Only_DF())*Intercept_Only_SE(),NA()),IF(Allow_Intercept,Confidence_Interval_Lower(X_s(),Response_Column(),Allow_Intercept,Sample_Include()),_xlfn.VSTACK("",Confidence_Interval_Lower(X_s(),Response_Column(),Allow_Intercept,Sample_Include()))))</f>
        <v>#NAME?</v>
      </c>
      <c r="AD21" s="24" t="e" cm="1">
        <f t="array" aca="1" ref="AD21" ca="1">IF(Zero_Predictors_Selected(),IF(AND(Allow_Intercept,Intercept_Only_N()&gt;=2),Intercept_Only_Point()+_xlfn.T.INV.2T(alpha,Intercept_Only_DF())*Intercept_Only_SE(),NA()),IF(Allow_Intercept,Confidence_Interval_Upper(X_s(),Response_Column(),Allow_Intercept,Sample_Include()),_xlfn.VSTACK("",Confidence_Interval_Upper(X_s(),Response_Column(),Allow_Intercept,Sample_Include()))))</f>
        <v>#NAME?</v>
      </c>
      <c r="AE21" s="24" t="e" cm="1">
        <f t="array" aca="1" ref="AE21" ca="1">IF(Zero_Predictors_Selected(),IF(Allow_Intercept,"",NA()),_xlfn.VSTACK("",Beta_Weights(X_s(),Response_Column(),Allow_Intercept,Sample_Include())))</f>
        <v>#NAME?</v>
      </c>
      <c r="AH21" s="46" t="str" cm="1">
        <f t="array" aca="1" ref="AH21" ca="1">IF(ROW()-12&lt;=IFERROR(ROWS(_xlfn.ANCHORARRAY($AI$13)),0),INDEX(_xlfn.ANCHORARRAY($AI$13),ROW()-12),"")</f>
        <v/>
      </c>
      <c r="AK21" t="str">
        <v>datsun pl510</v>
      </c>
    </row>
    <row r="22" spans="2:37" x14ac:dyDescent="0.25">
      <c r="B22" s="8" t="s">
        <v>1695</v>
      </c>
      <c r="C22" s="8" t="b">
        <v>0</v>
      </c>
      <c r="D22" s="8" t="s">
        <v>1693</v>
      </c>
      <c r="E22" s="8"/>
      <c r="F22" s="8"/>
      <c r="G22" s="8" t="s">
        <v>1694</v>
      </c>
      <c r="H22" s="8"/>
      <c r="I22" s="8"/>
      <c r="J22" t="str">
        <f>IF(SpecTable[[#This Row],[Sequence]]&lt;&gt;TRUE,"",IF(N(SpecTable[[#This Row],[Sequence Period]])&lt;&gt;0,SpecTable[[#This Row],[Sequence Period]],IFERROR(Base_Period_Delta_Candidate(),"")))</f>
        <v/>
      </c>
      <c r="K22" t="str">
        <f>IF(OR(SpecTable[[#This Row],[Role]]&lt;&gt;"Predictor (x)",SpecTable[[#This Row],[Type]]&lt;&gt;"Categorical"),"",_xlfn.LET(_xlpm.col,INDEX(Source_Data,0,ROW()-3),_xlpm.x,IF(_xlpm.col="","",_xlpm.col),IFERROR(ROWS(_xlfn.UNIQUE(_xlfn._xlws.FILTER(_xlpm.x,(_xlpm.x&lt;&gt;"")*Sample_Include()))),0)))</f>
        <v/>
      </c>
      <c r="L22"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Q22" s="40"/>
      <c r="R22" s="40"/>
      <c r="S22" s="40"/>
      <c r="T22" s="40"/>
      <c r="U22" s="40"/>
      <c r="V22" s="40"/>
      <c r="Y22" s="24"/>
      <c r="Z22" s="24"/>
      <c r="AA22" s="24"/>
      <c r="AB22" s="25"/>
      <c r="AC22" s="24"/>
      <c r="AD22" s="24"/>
      <c r="AE22" s="24"/>
      <c r="AH22" s="46" t="str" cm="1">
        <f t="array" aca="1" ref="AH22" ca="1">IF(ROW()-12&lt;=IFERROR(ROWS(_xlfn.ANCHORARRAY($AI$13)),0),INDEX(_xlfn.ANCHORARRAY($AI$13),ROW()-12),"")</f>
        <v/>
      </c>
      <c r="AK22" t="str">
        <v>volkswagen 1131 deluxe sedan</v>
      </c>
    </row>
    <row r="23" spans="2:37" x14ac:dyDescent="0.25">
      <c r="B23" s="8" t="s">
        <v>1695</v>
      </c>
      <c r="C23" s="8" t="b">
        <v>0</v>
      </c>
      <c r="D23" s="8" t="s">
        <v>1693</v>
      </c>
      <c r="E23" s="8"/>
      <c r="F23" s="8"/>
      <c r="G23" s="8" t="s">
        <v>1694</v>
      </c>
      <c r="H23" s="8"/>
      <c r="I23" s="8"/>
      <c r="J23" t="str">
        <f>IF(SpecTable[[#This Row],[Sequence]]&lt;&gt;TRUE,"",IF(N(SpecTable[[#This Row],[Sequence Period]])&lt;&gt;0,SpecTable[[#This Row],[Sequence Period]],IFERROR(Base_Period_Delta_Candidate(),"")))</f>
        <v/>
      </c>
      <c r="K23" t="str">
        <f>IF(OR(SpecTable[[#This Row],[Role]]&lt;&gt;"Predictor (x)",SpecTable[[#This Row],[Type]]&lt;&gt;"Categorical"),"",_xlfn.LET(_xlpm.col,INDEX(Source_Data,0,ROW()-3),_xlpm.x,IF(_xlpm.col="","",_xlpm.col),IFERROR(ROWS(_xlfn.UNIQUE(_xlfn._xlws.FILTER(_xlpm.x,(_xlpm.x&lt;&gt;"")*Sample_Include()))),0)))</f>
        <v/>
      </c>
      <c r="L23"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Q23" s="40"/>
      <c r="R23" s="40"/>
      <c r="S23" s="40"/>
      <c r="T23" s="40"/>
      <c r="U23" s="40"/>
      <c r="V23" s="40"/>
      <c r="Y23" s="24"/>
      <c r="Z23" s="24"/>
      <c r="AA23" s="24"/>
      <c r="AB23" s="25"/>
      <c r="AC23" s="24"/>
      <c r="AD23" s="24"/>
      <c r="AE23" s="24"/>
      <c r="AH23" s="46" t="str" cm="1">
        <f t="array" aca="1" ref="AH23" ca="1">IF(ROW()-12&lt;=IFERROR(ROWS(_xlfn.ANCHORARRAY($AI$13)),0),INDEX(_xlfn.ANCHORARRAY($AI$13),ROW()-12),"")</f>
        <v/>
      </c>
      <c r="AK23" t="str">
        <v>peugeot 504</v>
      </c>
    </row>
    <row r="24" spans="2:37" x14ac:dyDescent="0.25">
      <c r="B24" s="8" t="s">
        <v>1695</v>
      </c>
      <c r="C24" s="8" t="b">
        <v>0</v>
      </c>
      <c r="D24" s="8" t="s">
        <v>1693</v>
      </c>
      <c r="E24" s="8"/>
      <c r="F24" s="8"/>
      <c r="G24" s="8" t="s">
        <v>1694</v>
      </c>
      <c r="H24" s="8"/>
      <c r="I24" s="8"/>
      <c r="J24" t="str">
        <f>IF(SpecTable[[#This Row],[Sequence]]&lt;&gt;TRUE,"",IF(N(SpecTable[[#This Row],[Sequence Period]])&lt;&gt;0,SpecTable[[#This Row],[Sequence Period]],IFERROR(Base_Period_Delta_Candidate(),"")))</f>
        <v/>
      </c>
      <c r="K24" t="str">
        <f>IF(OR(SpecTable[[#This Row],[Role]]&lt;&gt;"Predictor (x)",SpecTable[[#This Row],[Type]]&lt;&gt;"Categorical"),"",_xlfn.LET(_xlpm.col,INDEX(Source_Data,0,ROW()-3),_xlpm.x,IF(_xlpm.col="","",_xlpm.col),IFERROR(ROWS(_xlfn.UNIQUE(_xlfn._xlws.FILTER(_xlpm.x,(_xlpm.x&lt;&gt;"")*Sample_Include()))),0)))</f>
        <v/>
      </c>
      <c r="L24"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Q24" s="40"/>
      <c r="R24" s="40"/>
      <c r="S24" s="40"/>
      <c r="T24" s="40"/>
      <c r="U24" s="40"/>
      <c r="V24" s="40"/>
      <c r="Y24" s="24"/>
      <c r="Z24" s="24"/>
      <c r="AA24" s="24"/>
      <c r="AB24" s="25"/>
      <c r="AC24" s="24"/>
      <c r="AD24" s="24"/>
      <c r="AE24" s="24"/>
      <c r="AH24" s="46" t="str" cm="1">
        <f t="array" aca="1" ref="AH24" ca="1">IF(ROW()-12&lt;=IFERROR(ROWS(_xlfn.ANCHORARRAY($AI$13)),0),INDEX(_xlfn.ANCHORARRAY($AI$13),ROW()-12),"")</f>
        <v/>
      </c>
      <c r="AK24" t="str">
        <v>audi 100 ls</v>
      </c>
    </row>
    <row r="25" spans="2:37" x14ac:dyDescent="0.25">
      <c r="B25" s="8" t="s">
        <v>1695</v>
      </c>
      <c r="C25" s="8" t="b">
        <v>1</v>
      </c>
      <c r="D25" s="8" t="s">
        <v>1693</v>
      </c>
      <c r="E25" s="8"/>
      <c r="F25" s="8"/>
      <c r="G25" s="8" t="s">
        <v>1694</v>
      </c>
      <c r="H25" s="8"/>
      <c r="I25" s="8"/>
      <c r="J25" t="str">
        <f>IF(SpecTable[[#This Row],[Sequence]]&lt;&gt;TRUE,"",IF(N(SpecTable[[#This Row],[Sequence Period]])&lt;&gt;0,SpecTable[[#This Row],[Sequence Period]],IFERROR(Base_Period_Delta_Candidate(),"")))</f>
        <v/>
      </c>
      <c r="K25" t="str">
        <f>IF(OR(SpecTable[[#This Row],[Role]]&lt;&gt;"Predictor (x)",SpecTable[[#This Row],[Type]]&lt;&gt;"Categorical"),"",_xlfn.LET(_xlpm.col,INDEX(Source_Data,0,ROW()-3),_xlpm.x,IF(_xlpm.col="","",_xlpm.col),IFERROR(ROWS(_xlfn.UNIQUE(_xlfn._xlws.FILTER(_xlpm.x,(_xlpm.x&lt;&gt;"")*Sample_Include()))),0)))</f>
        <v/>
      </c>
      <c r="L25"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Q25" s="40"/>
      <c r="R25" s="40"/>
      <c r="S25" s="40"/>
      <c r="T25" s="40"/>
      <c r="U25" s="40"/>
      <c r="V25" s="40"/>
      <c r="Y25" s="24"/>
      <c r="Z25" s="24"/>
      <c r="AA25" s="24"/>
      <c r="AB25" s="25"/>
      <c r="AC25" s="24"/>
      <c r="AD25" s="24"/>
      <c r="AE25" s="24"/>
      <c r="AH25" s="46" t="str" cm="1">
        <f t="array" aca="1" ref="AH25" ca="1">IF(ROW()-12&lt;=IFERROR(ROWS(_xlfn.ANCHORARRAY($AI$13)),0),INDEX(_xlfn.ANCHORARRAY($AI$13),ROW()-12),"")</f>
        <v/>
      </c>
      <c r="AK25" t="str">
        <v>saab 99e</v>
      </c>
    </row>
    <row r="26" spans="2:37" x14ac:dyDescent="0.25">
      <c r="B26" s="8" t="s">
        <v>1698</v>
      </c>
      <c r="C26" s="8" t="b">
        <v>0</v>
      </c>
      <c r="D26" s="8" t="s">
        <v>1693</v>
      </c>
      <c r="E26" s="8"/>
      <c r="F26" s="8"/>
      <c r="G26" s="8" t="s">
        <v>1694</v>
      </c>
      <c r="H26" s="8"/>
      <c r="I26" s="8"/>
      <c r="J26" t="str">
        <f>IF(SpecTable[[#This Row],[Sequence]]&lt;&gt;TRUE,"",IF(N(SpecTable[[#This Row],[Sequence Period]])&lt;&gt;0,SpecTable[[#This Row],[Sequence Period]],IFERROR(Base_Period_Delta_Candidate(),"")))</f>
        <v/>
      </c>
      <c r="K26" t="str">
        <f>IF(OR(SpecTable[[#This Row],[Role]]&lt;&gt;"Predictor (x)",SpecTable[[#This Row],[Type]]&lt;&gt;"Categorical"),"",_xlfn.LET(_xlpm.col,INDEX(Source_Data,0,ROW()-3),_xlpm.x,IF(_xlpm.col="","",_xlpm.col),IFERROR(ROWS(_xlfn.UNIQUE(_xlfn._xlws.FILTER(_xlpm.x,(_xlpm.x&lt;&gt;"")*Sample_Include()))),0)))</f>
        <v/>
      </c>
      <c r="L26"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Q26" s="40"/>
      <c r="R26" s="40"/>
      <c r="S26" s="40"/>
      <c r="T26" s="40"/>
      <c r="U26" s="40"/>
      <c r="V26" s="40"/>
      <c r="Y26" s="24"/>
      <c r="Z26" s="24"/>
      <c r="AA26" s="24"/>
      <c r="AB26" s="25"/>
      <c r="AC26" s="24"/>
      <c r="AD26" s="24"/>
      <c r="AE26" s="24"/>
      <c r="AH26" s="46" t="str" cm="1">
        <f t="array" aca="1" ref="AH26" ca="1">IF(ROW()-12&lt;=IFERROR(ROWS(_xlfn.ANCHORARRAY($AI$13)),0),INDEX(_xlfn.ANCHORARRAY($AI$13),ROW()-12),"")</f>
        <v/>
      </c>
      <c r="AK26" t="str">
        <v>bmw 2002</v>
      </c>
    </row>
    <row r="27" spans="2:37" x14ac:dyDescent="0.25">
      <c r="Q27" s="40"/>
      <c r="R27" s="40"/>
      <c r="S27" s="40"/>
      <c r="T27" s="40"/>
      <c r="U27" s="40"/>
      <c r="V27" s="40"/>
      <c r="Y27" s="24"/>
      <c r="Z27" s="24"/>
      <c r="AA27" s="24"/>
      <c r="AB27" s="25"/>
      <c r="AC27" s="24"/>
      <c r="AD27" s="24"/>
      <c r="AE27" s="24"/>
      <c r="AH27" s="46" t="str" cm="1">
        <f t="array" aca="1" ref="AH27" ca="1">IF(ROW()-12&lt;=IFERROR(ROWS(_xlfn.ANCHORARRAY($AI$13)),0),INDEX(_xlfn.ANCHORARRAY($AI$13),ROW()-12),"")</f>
        <v/>
      </c>
      <c r="AK27" t="str">
        <v>amc gremlin</v>
      </c>
    </row>
    <row r="28" spans="2:37" x14ac:dyDescent="0.25">
      <c r="Q28" s="40"/>
      <c r="R28" s="40"/>
      <c r="S28" s="40"/>
      <c r="T28" s="40"/>
      <c r="U28" s="40"/>
      <c r="V28" s="40"/>
      <c r="Y28" s="24"/>
      <c r="Z28" s="24"/>
      <c r="AA28" s="24"/>
      <c r="AB28" s="25"/>
      <c r="AC28" s="24"/>
      <c r="AD28" s="24"/>
      <c r="AE28" s="24"/>
      <c r="AH28" s="46" t="str" cm="1">
        <f t="array" aca="1" ref="AH28" ca="1">IF(ROW()-12&lt;=IFERROR(ROWS(_xlfn.ANCHORARRAY($AI$13)),0),INDEX(_xlfn.ANCHORARRAY($AI$13),ROW()-12),"")</f>
        <v/>
      </c>
      <c r="AK28" t="str">
        <v>ford f250</v>
      </c>
    </row>
    <row r="29" spans="2:37" x14ac:dyDescent="0.25">
      <c r="Q29" s="40"/>
      <c r="R29" s="40"/>
      <c r="S29" s="40"/>
      <c r="T29" s="40"/>
      <c r="U29" s="40"/>
      <c r="V29" s="40"/>
      <c r="Y29" s="24"/>
      <c r="Z29" s="24"/>
      <c r="AA29" s="24"/>
      <c r="AB29" s="25"/>
      <c r="AC29" s="24"/>
      <c r="AD29" s="24"/>
      <c r="AE29" s="24"/>
      <c r="AH29" s="46" t="str" cm="1">
        <f t="array" aca="1" ref="AH29" ca="1">IF(ROW()-12&lt;=IFERROR(ROWS(_xlfn.ANCHORARRAY($AI$13)),0),INDEX(_xlfn.ANCHORARRAY($AI$13),ROW()-12),"")</f>
        <v/>
      </c>
      <c r="AK29" t="str">
        <v>chevy c20</v>
      </c>
    </row>
    <row r="30" spans="2:37" x14ac:dyDescent="0.25">
      <c r="Q30" s="40"/>
      <c r="R30" s="40"/>
      <c r="S30" s="40"/>
      <c r="T30" s="40"/>
      <c r="U30" s="40"/>
      <c r="V30" s="40"/>
      <c r="Y30" s="24"/>
      <c r="Z30" s="24"/>
      <c r="AA30" s="24"/>
      <c r="AB30" s="25"/>
      <c r="AC30" s="24"/>
      <c r="AD30" s="24"/>
      <c r="AE30" s="24"/>
      <c r="AH30" s="46" t="str" cm="1">
        <f t="array" aca="1" ref="AH30" ca="1">IF(ROW()-12&lt;=IFERROR(ROWS(_xlfn.ANCHORARRAY($AI$13)),0),INDEX(_xlfn.ANCHORARRAY($AI$13),ROW()-12),"")</f>
        <v/>
      </c>
      <c r="AK30" t="str">
        <v>dodge d200</v>
      </c>
    </row>
    <row r="31" spans="2:37" x14ac:dyDescent="0.25">
      <c r="Q31" s="40"/>
      <c r="R31" s="40"/>
      <c r="S31" s="40"/>
      <c r="T31" s="40"/>
      <c r="U31" s="40"/>
      <c r="V31" s="40"/>
      <c r="Y31" s="24"/>
      <c r="Z31" s="24"/>
      <c r="AA31" s="24"/>
      <c r="AB31" s="25"/>
      <c r="AC31" s="24"/>
      <c r="AD31" s="24"/>
      <c r="AE31" s="24"/>
      <c r="AH31" s="46" t="str" cm="1">
        <f t="array" aca="1" ref="AH31" ca="1">IF(ROW()-12&lt;=IFERROR(ROWS(_xlfn.ANCHORARRAY($AI$13)),0),INDEX(_xlfn.ANCHORARRAY($AI$13),ROW()-12),"")</f>
        <v/>
      </c>
      <c r="AK31" t="str">
        <v>hi 1200d</v>
      </c>
    </row>
    <row r="32" spans="2:37" x14ac:dyDescent="0.25">
      <c r="Q32" s="40"/>
      <c r="R32" s="40"/>
      <c r="S32" s="40"/>
      <c r="T32" s="40"/>
      <c r="U32" s="40"/>
      <c r="V32" s="40"/>
      <c r="Y32" s="24"/>
      <c r="Z32" s="24"/>
      <c r="AA32" s="24"/>
      <c r="AB32" s="25"/>
      <c r="AC32" s="24"/>
      <c r="AD32" s="24"/>
      <c r="AE32" s="24"/>
      <c r="AH32" s="46" t="str" cm="1">
        <f t="array" aca="1" ref="AH32" ca="1">IF(ROW()-12&lt;=IFERROR(ROWS(_xlfn.ANCHORARRAY($AI$13)),0),INDEX(_xlfn.ANCHORARRAY($AI$13),ROW()-12),"")</f>
        <v/>
      </c>
      <c r="AK32" t="str">
        <v>datsun pl510</v>
      </c>
    </row>
    <row r="33" spans="17:37" x14ac:dyDescent="0.25">
      <c r="Q33" s="40"/>
      <c r="R33" s="40"/>
      <c r="S33" s="40"/>
      <c r="T33" s="40"/>
      <c r="U33" s="40"/>
      <c r="V33" s="40"/>
      <c r="Y33" s="24"/>
      <c r="Z33" s="24"/>
      <c r="AA33" s="24"/>
      <c r="AB33" s="25"/>
      <c r="AC33" s="24"/>
      <c r="AD33" s="24"/>
      <c r="AE33" s="24"/>
      <c r="AH33" s="46" t="str" cm="1">
        <f t="array" aca="1" ref="AH33" ca="1">IF(ROW()-12&lt;=IFERROR(ROWS(_xlfn.ANCHORARRAY($AI$13)),0),INDEX(_xlfn.ANCHORARRAY($AI$13),ROW()-12),"")</f>
        <v/>
      </c>
      <c r="AK33" t="str">
        <v>chevrolet vega 2300</v>
      </c>
    </row>
    <row r="34" spans="17:37" x14ac:dyDescent="0.25">
      <c r="Q34" s="40"/>
      <c r="R34" s="40"/>
      <c r="S34" s="40"/>
      <c r="T34" s="40"/>
      <c r="U34" s="40"/>
      <c r="V34" s="40"/>
      <c r="Y34" s="24"/>
      <c r="Z34" s="24"/>
      <c r="AA34" s="24"/>
      <c r="AB34" s="25"/>
      <c r="AC34" s="24"/>
      <c r="AD34" s="24"/>
      <c r="AE34" s="24"/>
      <c r="AH34" s="46" t="str" cm="1">
        <f t="array" aca="1" ref="AH34" ca="1">IF(ROW()-12&lt;=IFERROR(ROWS(_xlfn.ANCHORARRAY($AI$13)),0),INDEX(_xlfn.ANCHORARRAY($AI$13),ROW()-12),"")</f>
        <v/>
      </c>
      <c r="AK34" t="str">
        <v>toyota corona</v>
      </c>
    </row>
    <row r="35" spans="17:37" x14ac:dyDescent="0.25">
      <c r="Q35" s="40"/>
      <c r="R35" s="40"/>
      <c r="S35" s="40"/>
      <c r="T35" s="40"/>
      <c r="U35" s="40"/>
      <c r="V35" s="40"/>
      <c r="Y35" s="24"/>
      <c r="Z35" s="24"/>
      <c r="AA35" s="24"/>
      <c r="AB35" s="25"/>
      <c r="AC35" s="24"/>
      <c r="AD35" s="24"/>
      <c r="AE35" s="24"/>
      <c r="AH35" s="46" t="str" cm="1">
        <f t="array" aca="1" ref="AH35" ca="1">IF(ROW()-12&lt;=IFERROR(ROWS(_xlfn.ANCHORARRAY($AI$13)),0),INDEX(_xlfn.ANCHORARRAY($AI$13),ROW()-12),"")</f>
        <v/>
      </c>
      <c r="AK35" t="str">
        <v>ford pinto</v>
      </c>
    </row>
    <row r="36" spans="17:37" x14ac:dyDescent="0.25">
      <c r="Q36" s="40"/>
      <c r="R36" s="40"/>
      <c r="S36" s="40"/>
      <c r="T36" s="40"/>
      <c r="U36" s="40"/>
      <c r="V36" s="40"/>
      <c r="Y36" s="24"/>
      <c r="Z36" s="24"/>
      <c r="AA36" s="24"/>
      <c r="AB36" s="25"/>
      <c r="AC36" s="24"/>
      <c r="AD36" s="24"/>
      <c r="AE36" s="24"/>
      <c r="AH36" s="46" t="str" cm="1">
        <f t="array" aca="1" ref="AH36" ca="1">IF(ROW()-12&lt;=IFERROR(ROWS(_xlfn.ANCHORARRAY($AI$13)),0),INDEX(_xlfn.ANCHORARRAY($AI$13),ROW()-12),"")</f>
        <v/>
      </c>
      <c r="AK36" t="str">
        <v>amc gremlin</v>
      </c>
    </row>
    <row r="37" spans="17:37" x14ac:dyDescent="0.25">
      <c r="Q37" s="40"/>
      <c r="R37" s="40"/>
      <c r="S37" s="40"/>
      <c r="T37" s="40"/>
      <c r="U37" s="40"/>
      <c r="V37" s="40"/>
      <c r="Y37" s="24"/>
      <c r="Z37" s="24"/>
      <c r="AA37" s="24"/>
      <c r="AB37" s="25"/>
      <c r="AC37" s="24"/>
      <c r="AD37" s="24"/>
      <c r="AE37" s="24"/>
      <c r="AH37" s="46" t="str" cm="1">
        <f t="array" aca="1" ref="AH37" ca="1">IF(ROW()-12&lt;=IFERROR(ROWS(_xlfn.ANCHORARRAY($AI$13)),0),INDEX(_xlfn.ANCHORARRAY($AI$13),ROW()-12),"")</f>
        <v/>
      </c>
      <c r="AK37" t="str">
        <v>plymouth satellite custom</v>
      </c>
    </row>
    <row r="38" spans="17:37" x14ac:dyDescent="0.25">
      <c r="Q38" s="40"/>
      <c r="R38" s="40"/>
      <c r="S38" s="40"/>
      <c r="T38" s="40"/>
      <c r="U38" s="40"/>
      <c r="V38" s="40"/>
      <c r="Y38" s="24"/>
      <c r="Z38" s="24"/>
      <c r="AA38" s="24"/>
      <c r="AB38" s="25"/>
      <c r="AC38" s="24"/>
      <c r="AD38" s="24"/>
      <c r="AE38" s="24"/>
      <c r="AH38" s="46" t="str" cm="1">
        <f t="array" aca="1" ref="AH38" ca="1">IF(ROW()-12&lt;=IFERROR(ROWS(_xlfn.ANCHORARRAY($AI$13)),0),INDEX(_xlfn.ANCHORARRAY($AI$13),ROW()-12),"")</f>
        <v/>
      </c>
      <c r="AK38" t="str">
        <v>chevrolet chevelle malibu</v>
      </c>
    </row>
    <row r="39" spans="17:37" x14ac:dyDescent="0.25">
      <c r="Q39" s="40"/>
      <c r="R39" s="40"/>
      <c r="S39" s="40"/>
      <c r="T39" s="40"/>
      <c r="U39" s="40"/>
      <c r="V39" s="40"/>
      <c r="Y39" s="24"/>
      <c r="Z39" s="24"/>
      <c r="AA39" s="24"/>
      <c r="AB39" s="25"/>
      <c r="AC39" s="24"/>
      <c r="AD39" s="24"/>
      <c r="AE39" s="24"/>
      <c r="AH39" s="46" t="str" cm="1">
        <f t="array" aca="1" ref="AH39" ca="1">IF(ROW()-12&lt;=IFERROR(ROWS(_xlfn.ANCHORARRAY($AI$13)),0),INDEX(_xlfn.ANCHORARRAY($AI$13),ROW()-12),"")</f>
        <v/>
      </c>
      <c r="AK39" t="str">
        <v>ford torino 500</v>
      </c>
    </row>
    <row r="40" spans="17:37" x14ac:dyDescent="0.25">
      <c r="Q40" s="40"/>
      <c r="R40" s="40"/>
      <c r="S40" s="40"/>
      <c r="T40" s="40"/>
      <c r="U40" s="40"/>
      <c r="V40" s="40"/>
      <c r="Y40" s="24"/>
      <c r="Z40" s="24"/>
      <c r="AA40" s="24"/>
      <c r="AB40" s="25"/>
      <c r="AC40" s="24"/>
      <c r="AD40" s="24"/>
      <c r="AE40" s="24"/>
      <c r="AH40" s="46" t="str" cm="1">
        <f t="array" aca="1" ref="AH40" ca="1">IF(ROW()-12&lt;=IFERROR(ROWS(_xlfn.ANCHORARRAY($AI$13)),0),INDEX(_xlfn.ANCHORARRAY($AI$13),ROW()-12),"")</f>
        <v/>
      </c>
      <c r="AK40" t="str">
        <v>amc matador</v>
      </c>
    </row>
    <row r="41" spans="17:37" x14ac:dyDescent="0.25">
      <c r="Q41" s="40"/>
      <c r="R41" s="40"/>
      <c r="S41" s="40"/>
      <c r="T41" s="40"/>
      <c r="U41" s="40"/>
      <c r="V41" s="40"/>
      <c r="Y41" s="24"/>
      <c r="Z41" s="24"/>
      <c r="AA41" s="24"/>
      <c r="AB41" s="25"/>
      <c r="AC41" s="24"/>
      <c r="AD41" s="24"/>
      <c r="AE41" s="24"/>
      <c r="AH41" s="46" t="str" cm="1">
        <f t="array" aca="1" ref="AH41" ca="1">IF(ROW()-12&lt;=IFERROR(ROWS(_xlfn.ANCHORARRAY($AI$13)),0),INDEX(_xlfn.ANCHORARRAY($AI$13),ROW()-12),"")</f>
        <v/>
      </c>
      <c r="AK41" t="str">
        <v>chevrolet impala</v>
      </c>
    </row>
    <row r="42" spans="17:37" x14ac:dyDescent="0.25">
      <c r="Q42" s="40"/>
      <c r="R42" s="40"/>
      <c r="S42" s="40"/>
      <c r="T42" s="40"/>
      <c r="U42" s="40"/>
      <c r="V42" s="40"/>
      <c r="Y42" s="24"/>
      <c r="Z42" s="24"/>
      <c r="AA42" s="24"/>
      <c r="AB42" s="25"/>
      <c r="AC42" s="24"/>
      <c r="AD42" s="24"/>
      <c r="AE42" s="24"/>
      <c r="AH42" s="46" t="str" cm="1">
        <f t="array" aca="1" ref="AH42" ca="1">IF(ROW()-12&lt;=IFERROR(ROWS(_xlfn.ANCHORARRAY($AI$13)),0),INDEX(_xlfn.ANCHORARRAY($AI$13),ROW()-12),"")</f>
        <v/>
      </c>
      <c r="AK42" t="str">
        <v>pontiac catalina brougham</v>
      </c>
    </row>
    <row r="43" spans="17:37" x14ac:dyDescent="0.25">
      <c r="Q43" s="40"/>
      <c r="R43" s="40"/>
      <c r="S43" s="40"/>
      <c r="T43" s="40"/>
      <c r="U43" s="40"/>
      <c r="V43" s="40"/>
      <c r="Y43" s="24"/>
      <c r="Z43" s="24"/>
      <c r="AA43" s="24"/>
      <c r="AB43" s="25"/>
      <c r="AC43" s="24"/>
      <c r="AD43" s="24"/>
      <c r="AE43" s="24"/>
      <c r="AH43" s="46" t="str" cm="1">
        <f t="array" aca="1" ref="AH43" ca="1">IF(ROW()-12&lt;=IFERROR(ROWS(_xlfn.ANCHORARRAY($AI$13)),0),INDEX(_xlfn.ANCHORARRAY($AI$13),ROW()-12),"")</f>
        <v/>
      </c>
      <c r="AK43" t="str">
        <v>ford galaxie 500</v>
      </c>
    </row>
    <row r="44" spans="17:37" x14ac:dyDescent="0.25">
      <c r="Q44" s="40"/>
      <c r="R44" s="40"/>
      <c r="S44" s="40"/>
      <c r="T44" s="40"/>
      <c r="U44" s="40"/>
      <c r="V44" s="40"/>
      <c r="Y44" s="24"/>
      <c r="Z44" s="24"/>
      <c r="AA44" s="24"/>
      <c r="AB44" s="25"/>
      <c r="AC44" s="24"/>
      <c r="AD44" s="24"/>
      <c r="AE44" s="24"/>
      <c r="AH44" s="46" t="str" cm="1">
        <f t="array" aca="1" ref="AH44" ca="1">IF(ROW()-12&lt;=IFERROR(ROWS(_xlfn.ANCHORARRAY($AI$13)),0),INDEX(_xlfn.ANCHORARRAY($AI$13),ROW()-12),"")</f>
        <v/>
      </c>
      <c r="AK44" t="str">
        <v>plymouth fury iii</v>
      </c>
    </row>
    <row r="45" spans="17:37" x14ac:dyDescent="0.25">
      <c r="Q45" s="40"/>
      <c r="R45" s="40"/>
      <c r="S45" s="40"/>
      <c r="T45" s="40"/>
      <c r="U45" s="40"/>
      <c r="V45" s="40"/>
      <c r="Y45" s="24"/>
      <c r="Z45" s="24"/>
      <c r="AA45" s="24"/>
      <c r="AB45" s="25"/>
      <c r="AC45" s="24"/>
      <c r="AD45" s="24"/>
      <c r="AE45" s="24"/>
      <c r="AH45" s="46" t="str" cm="1">
        <f t="array" aca="1" ref="AH45" ca="1">IF(ROW()-12&lt;=IFERROR(ROWS(_xlfn.ANCHORARRAY($AI$13)),0),INDEX(_xlfn.ANCHORARRAY($AI$13),ROW()-12),"")</f>
        <v/>
      </c>
      <c r="AK45" t="str">
        <v>dodge monaco (sw)</v>
      </c>
    </row>
    <row r="46" spans="17:37" x14ac:dyDescent="0.25">
      <c r="Q46" s="40"/>
      <c r="R46" s="40"/>
      <c r="S46" s="40"/>
      <c r="T46" s="40"/>
      <c r="U46" s="40"/>
      <c r="V46" s="40"/>
      <c r="Y46" s="24"/>
      <c r="Z46" s="24"/>
      <c r="AA46" s="24"/>
      <c r="AB46" s="25"/>
      <c r="AC46" s="24"/>
      <c r="AD46" s="24"/>
      <c r="AE46" s="24"/>
      <c r="AH46" s="46" t="str" cm="1">
        <f t="array" aca="1" ref="AH46" ca="1">IF(ROW()-12&lt;=IFERROR(ROWS(_xlfn.ANCHORARRAY($AI$13)),0),INDEX(_xlfn.ANCHORARRAY($AI$13),ROW()-12),"")</f>
        <v/>
      </c>
      <c r="AK46" t="str">
        <v>ford country squire (sw)</v>
      </c>
    </row>
    <row r="47" spans="17:37" x14ac:dyDescent="0.25">
      <c r="Q47" s="40"/>
      <c r="R47" s="40"/>
      <c r="S47" s="40"/>
      <c r="T47" s="40"/>
      <c r="U47" s="40"/>
      <c r="V47" s="40"/>
      <c r="Y47" s="24"/>
      <c r="Z47" s="24"/>
      <c r="AA47" s="24"/>
      <c r="AB47" s="25"/>
      <c r="AC47" s="24"/>
      <c r="AD47" s="24"/>
      <c r="AE47" s="24"/>
      <c r="AH47" s="46" t="str" cm="1">
        <f t="array" aca="1" ref="AH47" ca="1">IF(ROW()-12&lt;=IFERROR(ROWS(_xlfn.ANCHORARRAY($AI$13)),0),INDEX(_xlfn.ANCHORARRAY($AI$13),ROW()-12),"")</f>
        <v/>
      </c>
      <c r="AK47" t="str">
        <v>pontiac safari (sw)</v>
      </c>
    </row>
    <row r="48" spans="17:37" x14ac:dyDescent="0.25">
      <c r="Q48" s="40"/>
      <c r="R48" s="40"/>
      <c r="S48" s="40"/>
      <c r="T48" s="40"/>
      <c r="U48" s="40"/>
      <c r="V48" s="40"/>
      <c r="Y48" s="24"/>
      <c r="Z48" s="24"/>
      <c r="AA48" s="24"/>
      <c r="AB48" s="25"/>
      <c r="AC48" s="24"/>
      <c r="AD48" s="24"/>
      <c r="AE48" s="24"/>
      <c r="AH48" s="46" t="str" cm="1">
        <f t="array" aca="1" ref="AH48" ca="1">IF(ROW()-12&lt;=IFERROR(ROWS(_xlfn.ANCHORARRAY($AI$13)),0),INDEX(_xlfn.ANCHORARRAY($AI$13),ROW()-12),"")</f>
        <v/>
      </c>
      <c r="AK48" t="str">
        <v>amc hornet sportabout (sw)</v>
      </c>
    </row>
    <row r="49" spans="17:37" x14ac:dyDescent="0.25">
      <c r="Q49" s="40"/>
      <c r="R49" s="40"/>
      <c r="S49" s="40"/>
      <c r="T49" s="40"/>
      <c r="U49" s="40"/>
      <c r="V49" s="40"/>
      <c r="Y49" s="24"/>
      <c r="Z49" s="24"/>
      <c r="AA49" s="24"/>
      <c r="AB49" s="25"/>
      <c r="AC49" s="24"/>
      <c r="AD49" s="24"/>
      <c r="AE49" s="24"/>
      <c r="AH49" s="46" t="str" cm="1">
        <f t="array" aca="1" ref="AH49" ca="1">IF(ROW()-12&lt;=IFERROR(ROWS(_xlfn.ANCHORARRAY($AI$13)),0),INDEX(_xlfn.ANCHORARRAY($AI$13),ROW()-12),"")</f>
        <v/>
      </c>
      <c r="AK49" t="str">
        <v>chevrolet vega (sw)</v>
      </c>
    </row>
    <row r="50" spans="17:37" x14ac:dyDescent="0.25">
      <c r="Q50" s="40"/>
      <c r="R50" s="40"/>
      <c r="S50" s="40"/>
      <c r="T50" s="40"/>
      <c r="U50" s="40"/>
      <c r="V50" s="40"/>
      <c r="Y50" s="24"/>
      <c r="Z50" s="24"/>
      <c r="AA50" s="24"/>
      <c r="AB50" s="25"/>
      <c r="AC50" s="24"/>
      <c r="AD50" s="24"/>
      <c r="AE50" s="24"/>
      <c r="AH50" s="46" t="str" cm="1">
        <f t="array" aca="1" ref="AH50" ca="1">IF(ROW()-12&lt;=IFERROR(ROWS(_xlfn.ANCHORARRAY($AI$13)),0),INDEX(_xlfn.ANCHORARRAY($AI$13),ROW()-12),"")</f>
        <v/>
      </c>
      <c r="AK50" t="str">
        <v>pontiac firebird</v>
      </c>
    </row>
    <row r="51" spans="17:37" x14ac:dyDescent="0.25">
      <c r="Q51" s="40"/>
      <c r="R51" s="40"/>
      <c r="S51" s="40"/>
      <c r="T51" s="40"/>
      <c r="U51" s="40"/>
      <c r="V51" s="40"/>
      <c r="Y51" s="24"/>
      <c r="Z51" s="24"/>
      <c r="AA51" s="24"/>
      <c r="AB51" s="25"/>
      <c r="AC51" s="24"/>
      <c r="AD51" s="24"/>
      <c r="AE51" s="24"/>
      <c r="AH51" s="46" t="str" cm="1">
        <f t="array" aca="1" ref="AH51" ca="1">IF(ROW()-12&lt;=IFERROR(ROWS(_xlfn.ANCHORARRAY($AI$13)),0),INDEX(_xlfn.ANCHORARRAY($AI$13),ROW()-12),"")</f>
        <v/>
      </c>
      <c r="AK51" t="str">
        <v>ford mustang</v>
      </c>
    </row>
    <row r="52" spans="17:37" x14ac:dyDescent="0.25">
      <c r="Q52" s="40"/>
      <c r="R52" s="40"/>
      <c r="S52" s="40"/>
      <c r="T52" s="40"/>
      <c r="U52" s="40"/>
      <c r="V52" s="40"/>
      <c r="Y52" s="24"/>
      <c r="Z52" s="24"/>
      <c r="AA52" s="24"/>
      <c r="AB52" s="25"/>
      <c r="AC52" s="24"/>
      <c r="AD52" s="24"/>
      <c r="AE52" s="24"/>
      <c r="AH52" s="46" t="str" cm="1">
        <f t="array" aca="1" ref="AH52" ca="1">IF(ROW()-12&lt;=IFERROR(ROWS(_xlfn.ANCHORARRAY($AI$13)),0),INDEX(_xlfn.ANCHORARRAY($AI$13),ROW()-12),"")</f>
        <v/>
      </c>
      <c r="AK52" t="str">
        <v>mercury capri 2000</v>
      </c>
    </row>
    <row r="53" spans="17:37" x14ac:dyDescent="0.25">
      <c r="Q53" s="40"/>
      <c r="R53" s="40"/>
      <c r="S53" s="40"/>
      <c r="T53" s="40"/>
      <c r="U53" s="40"/>
      <c r="V53" s="40"/>
      <c r="Y53" s="24"/>
      <c r="Z53" s="24"/>
      <c r="AA53" s="24"/>
      <c r="AB53" s="25"/>
      <c r="AC53" s="24"/>
      <c r="AD53" s="24"/>
      <c r="AE53" s="24"/>
      <c r="AH53" s="46" t="str" cm="1">
        <f t="array" aca="1" ref="AH53" ca="1">IF(ROW()-12&lt;=IFERROR(ROWS(_xlfn.ANCHORARRAY($AI$13)),0),INDEX(_xlfn.ANCHORARRAY($AI$13),ROW()-12),"")</f>
        <v/>
      </c>
      <c r="AK53" t="str">
        <v>opel 1900</v>
      </c>
    </row>
    <row r="54" spans="17:37" x14ac:dyDescent="0.25">
      <c r="Q54" s="40"/>
      <c r="R54" s="40"/>
      <c r="S54" s="40"/>
      <c r="T54" s="40"/>
      <c r="U54" s="40"/>
      <c r="V54" s="40"/>
      <c r="Y54" s="24"/>
      <c r="Z54" s="24"/>
      <c r="AA54" s="24"/>
      <c r="AB54" s="25"/>
      <c r="AC54" s="24"/>
      <c r="AD54" s="24"/>
      <c r="AE54" s="24"/>
      <c r="AH54" s="46" t="str" cm="1">
        <f t="array" aca="1" ref="AH54" ca="1">IF(ROW()-12&lt;=IFERROR(ROWS(_xlfn.ANCHORARRAY($AI$13)),0),INDEX(_xlfn.ANCHORARRAY($AI$13),ROW()-12),"")</f>
        <v/>
      </c>
      <c r="AK54" t="str">
        <v>peugeot 304</v>
      </c>
    </row>
    <row r="55" spans="17:37" x14ac:dyDescent="0.25">
      <c r="Q55" s="40"/>
      <c r="R55" s="40"/>
      <c r="S55" s="40"/>
      <c r="T55" s="40"/>
      <c r="U55" s="40"/>
      <c r="V55" s="40"/>
      <c r="Y55" s="24"/>
      <c r="Z55" s="24"/>
      <c r="AA55" s="24"/>
      <c r="AB55" s="25"/>
      <c r="AC55" s="24"/>
      <c r="AD55" s="24"/>
      <c r="AE55" s="24"/>
      <c r="AH55" s="46" t="str" cm="1">
        <f t="array" aca="1" ref="AH55" ca="1">IF(ROW()-12&lt;=IFERROR(ROWS(_xlfn.ANCHORARRAY($AI$13)),0),INDEX(_xlfn.ANCHORARRAY($AI$13),ROW()-12),"")</f>
        <v/>
      </c>
      <c r="AK55" t="str">
        <v>fiat 124b</v>
      </c>
    </row>
    <row r="56" spans="17:37" x14ac:dyDescent="0.25">
      <c r="Q56" s="40"/>
      <c r="R56" s="40"/>
      <c r="S56" s="40"/>
      <c r="T56" s="40"/>
      <c r="U56" s="40"/>
      <c r="V56" s="40"/>
      <c r="Y56" s="24"/>
      <c r="Z56" s="24"/>
      <c r="AA56" s="24"/>
      <c r="AB56" s="25"/>
      <c r="AC56" s="24"/>
      <c r="AD56" s="24"/>
      <c r="AE56" s="24"/>
      <c r="AH56" s="46" t="str" cm="1">
        <f t="array" aca="1" ref="AH56" ca="1">IF(ROW()-12&lt;=IFERROR(ROWS(_xlfn.ANCHORARRAY($AI$13)),0),INDEX(_xlfn.ANCHORARRAY($AI$13),ROW()-12),"")</f>
        <v/>
      </c>
      <c r="AK56" t="str">
        <v>toyota corolla 1200</v>
      </c>
    </row>
    <row r="57" spans="17:37" x14ac:dyDescent="0.25">
      <c r="Q57" s="40"/>
      <c r="R57" s="40"/>
      <c r="S57" s="40"/>
      <c r="T57" s="40"/>
      <c r="U57" s="40"/>
      <c r="V57" s="40"/>
      <c r="Y57" s="24"/>
      <c r="Z57" s="24"/>
      <c r="AA57" s="24"/>
      <c r="AB57" s="25"/>
      <c r="AC57" s="24"/>
      <c r="AD57" s="24"/>
      <c r="AE57" s="24"/>
      <c r="AH57" s="46" t="str" cm="1">
        <f t="array" aca="1" ref="AH57" ca="1">IF(ROW()-12&lt;=IFERROR(ROWS(_xlfn.ANCHORARRAY($AI$13)),0),INDEX(_xlfn.ANCHORARRAY($AI$13),ROW()-12),"")</f>
        <v/>
      </c>
      <c r="AK57" t="str">
        <v>datsun 1200</v>
      </c>
    </row>
    <row r="58" spans="17:37" x14ac:dyDescent="0.25">
      <c r="Q58" s="40"/>
      <c r="R58" s="40"/>
      <c r="S58" s="40"/>
      <c r="T58" s="40"/>
      <c r="U58" s="40"/>
      <c r="V58" s="40"/>
      <c r="Y58" s="24"/>
      <c r="Z58" s="24"/>
      <c r="AA58" s="24"/>
      <c r="AB58" s="25"/>
      <c r="AC58" s="24"/>
      <c r="AD58" s="24"/>
      <c r="AE58" s="24"/>
      <c r="AH58" s="46" t="str" cm="1">
        <f t="array" aca="1" ref="AH58" ca="1">IF(ROW()-12&lt;=IFERROR(ROWS(_xlfn.ANCHORARRAY($AI$13)),0),INDEX(_xlfn.ANCHORARRAY($AI$13),ROW()-12),"")</f>
        <v/>
      </c>
      <c r="AK58" t="str">
        <v>volkswagen model 111</v>
      </c>
    </row>
    <row r="59" spans="17:37" x14ac:dyDescent="0.25">
      <c r="Q59" s="40"/>
      <c r="R59" s="40"/>
      <c r="S59" s="40"/>
      <c r="T59" s="40"/>
      <c r="U59" s="40"/>
      <c r="V59" s="40"/>
      <c r="Y59" s="24"/>
      <c r="Z59" s="24"/>
      <c r="AA59" s="24"/>
      <c r="AB59" s="25"/>
      <c r="AC59" s="24"/>
      <c r="AD59" s="24"/>
      <c r="AE59" s="24"/>
      <c r="AH59" s="46" t="str" cm="1">
        <f t="array" aca="1" ref="AH59" ca="1">IF(ROW()-12&lt;=IFERROR(ROWS(_xlfn.ANCHORARRAY($AI$13)),0),INDEX(_xlfn.ANCHORARRAY($AI$13),ROW()-12),"")</f>
        <v/>
      </c>
      <c r="AK59" t="str">
        <v>plymouth cricket</v>
      </c>
    </row>
    <row r="60" spans="17:37" x14ac:dyDescent="0.25">
      <c r="Q60" s="40"/>
      <c r="R60" s="40"/>
      <c r="S60" s="40"/>
      <c r="T60" s="40"/>
      <c r="U60" s="40"/>
      <c r="V60" s="40"/>
      <c r="Y60" s="24"/>
      <c r="Z60" s="24"/>
      <c r="AA60" s="24"/>
      <c r="AB60" s="25"/>
      <c r="AC60" s="24"/>
      <c r="AD60" s="24"/>
      <c r="AE60" s="24"/>
      <c r="AH60" s="46" t="str" cm="1">
        <f t="array" aca="1" ref="AH60" ca="1">IF(ROW()-12&lt;=IFERROR(ROWS(_xlfn.ANCHORARRAY($AI$13)),0),INDEX(_xlfn.ANCHORARRAY($AI$13),ROW()-12),"")</f>
        <v/>
      </c>
      <c r="AK60" t="str">
        <v>toyota corona hardtop</v>
      </c>
    </row>
    <row r="61" spans="17:37" x14ac:dyDescent="0.25">
      <c r="Q61" s="40"/>
      <c r="R61" s="40"/>
      <c r="S61" s="40"/>
      <c r="T61" s="40"/>
      <c r="U61" s="40"/>
      <c r="V61" s="40"/>
      <c r="Y61" s="24"/>
      <c r="Z61" s="24"/>
      <c r="AA61" s="24"/>
      <c r="AB61" s="25"/>
      <c r="AC61" s="24"/>
      <c r="AD61" s="24"/>
      <c r="AE61" s="24"/>
      <c r="AH61" s="46" t="str" cm="1">
        <f t="array" aca="1" ref="AH61" ca="1">IF(ROW()-12&lt;=IFERROR(ROWS(_xlfn.ANCHORARRAY($AI$13)),0),INDEX(_xlfn.ANCHORARRAY($AI$13),ROW()-12),"")</f>
        <v/>
      </c>
      <c r="AK61" t="str">
        <v>dodge colt hardtop</v>
      </c>
    </row>
    <row r="62" spans="17:37" x14ac:dyDescent="0.25">
      <c r="Q62" s="40"/>
      <c r="R62" s="40"/>
      <c r="S62" s="40"/>
      <c r="T62" s="40"/>
      <c r="U62" s="40"/>
      <c r="V62" s="40"/>
      <c r="Y62" s="24"/>
      <c r="Z62" s="24"/>
      <c r="AA62" s="24"/>
      <c r="AB62" s="25"/>
      <c r="AC62" s="24"/>
      <c r="AD62" s="24"/>
      <c r="AE62" s="24"/>
      <c r="AH62" s="46" t="str" cm="1">
        <f t="array" aca="1" ref="AH62" ca="1">IF(ROW()-12&lt;=IFERROR(ROWS(_xlfn.ANCHORARRAY($AI$13)),0),INDEX(_xlfn.ANCHORARRAY($AI$13),ROW()-12),"")</f>
        <v/>
      </c>
      <c r="AK62" t="str">
        <v>volkswagen type 3</v>
      </c>
    </row>
    <row r="63" spans="17:37" x14ac:dyDescent="0.25">
      <c r="AK63" t="str">
        <v>chevrolet vega</v>
      </c>
    </row>
    <row r="64" spans="17:37" x14ac:dyDescent="0.25">
      <c r="AK64" t="str">
        <v>ford pinto runabout</v>
      </c>
    </row>
    <row r="65" spans="37:37" x14ac:dyDescent="0.25">
      <c r="AK65" t="str">
        <v>chevrolet impala</v>
      </c>
    </row>
    <row r="66" spans="37:37" x14ac:dyDescent="0.25">
      <c r="AK66" t="str">
        <v>pontiac catalina</v>
      </c>
    </row>
    <row r="67" spans="37:37" x14ac:dyDescent="0.25">
      <c r="AK67" t="str">
        <v>plymouth fury iii</v>
      </c>
    </row>
    <row r="68" spans="37:37" x14ac:dyDescent="0.25">
      <c r="AK68" t="str">
        <v>ford galaxie 500</v>
      </c>
    </row>
    <row r="69" spans="37:37" x14ac:dyDescent="0.25">
      <c r="AK69" t="str">
        <v>amc ambassador sst</v>
      </c>
    </row>
    <row r="70" spans="37:37" x14ac:dyDescent="0.25">
      <c r="AK70" t="str">
        <v>mercury marquis</v>
      </c>
    </row>
    <row r="71" spans="37:37" x14ac:dyDescent="0.25">
      <c r="AK71" t="str">
        <v>buick lesabre custom</v>
      </c>
    </row>
    <row r="72" spans="37:37" x14ac:dyDescent="0.25">
      <c r="AK72" t="str">
        <v>oldsmobile delta 88 royale</v>
      </c>
    </row>
    <row r="73" spans="37:37" x14ac:dyDescent="0.25">
      <c r="AK73" t="str">
        <v>chrysler newport royal</v>
      </c>
    </row>
    <row r="74" spans="37:37" x14ac:dyDescent="0.25">
      <c r="AK74" t="str">
        <v>mazda rx2 coupe</v>
      </c>
    </row>
    <row r="75" spans="37:37" x14ac:dyDescent="0.25">
      <c r="AK75" t="str">
        <v>amc matador (sw)</v>
      </c>
    </row>
    <row r="76" spans="37:37" x14ac:dyDescent="0.25">
      <c r="AK76" t="str">
        <v>chevrolet chevelle concours (sw)</v>
      </c>
    </row>
    <row r="77" spans="37:37" x14ac:dyDescent="0.25">
      <c r="AK77" t="str">
        <v>ford gran torino (sw)</v>
      </c>
    </row>
    <row r="78" spans="37:37" x14ac:dyDescent="0.25">
      <c r="AK78" t="str">
        <v>plymouth satellite custom (sw)</v>
      </c>
    </row>
    <row r="79" spans="37:37" x14ac:dyDescent="0.25">
      <c r="AK79" t="str">
        <v>volvo 145e (sw)</v>
      </c>
    </row>
    <row r="80" spans="37:37" x14ac:dyDescent="0.25">
      <c r="AK80" t="str">
        <v>volkswagen 411 (sw)</v>
      </c>
    </row>
    <row r="81" spans="37:37" x14ac:dyDescent="0.25">
      <c r="AK81" t="str">
        <v>peugeot 504 (sw)</v>
      </c>
    </row>
    <row r="82" spans="37:37" x14ac:dyDescent="0.25">
      <c r="AK82" t="str">
        <v>renault 12 (sw)</v>
      </c>
    </row>
    <row r="83" spans="37:37" x14ac:dyDescent="0.25">
      <c r="AK83" t="str">
        <v>ford pinto (sw)</v>
      </c>
    </row>
    <row r="84" spans="37:37" x14ac:dyDescent="0.25">
      <c r="AK84" t="str">
        <v>datsun 510 (sw)</v>
      </c>
    </row>
    <row r="85" spans="37:37" x14ac:dyDescent="0.25">
      <c r="AK85" t="str">
        <v>toyouta corona mark ii (sw)</v>
      </c>
    </row>
    <row r="86" spans="37:37" x14ac:dyDescent="0.25">
      <c r="AK86" t="str">
        <v>dodge colt (sw)</v>
      </c>
    </row>
    <row r="87" spans="37:37" x14ac:dyDescent="0.25">
      <c r="AK87" t="str">
        <v>toyota corolla 1600 (sw)</v>
      </c>
    </row>
    <row r="88" spans="37:37" x14ac:dyDescent="0.25">
      <c r="AK88" t="str">
        <v>buick century 350</v>
      </c>
    </row>
    <row r="89" spans="37:37" x14ac:dyDescent="0.25">
      <c r="AK89" t="str">
        <v>amc matador</v>
      </c>
    </row>
    <row r="90" spans="37:37" x14ac:dyDescent="0.25">
      <c r="AK90" t="str">
        <v>chevrolet malibu</v>
      </c>
    </row>
    <row r="91" spans="37:37" x14ac:dyDescent="0.25">
      <c r="AK91" t="str">
        <v>ford gran torino</v>
      </c>
    </row>
    <row r="92" spans="37:37" x14ac:dyDescent="0.25">
      <c r="AK92" t="str">
        <v>dodge coronet custom</v>
      </c>
    </row>
    <row r="93" spans="37:37" x14ac:dyDescent="0.25">
      <c r="AK93" t="str">
        <v>mercury marquis brougham</v>
      </c>
    </row>
    <row r="94" spans="37:37" x14ac:dyDescent="0.25">
      <c r="AK94" t="str">
        <v>chevrolet caprice classic</v>
      </c>
    </row>
    <row r="95" spans="37:37" x14ac:dyDescent="0.25">
      <c r="AK95" t="str">
        <v>ford ltd</v>
      </c>
    </row>
    <row r="96" spans="37:37" x14ac:dyDescent="0.25">
      <c r="AK96" t="str">
        <v>plymouth fury gran sedan</v>
      </c>
    </row>
    <row r="97" spans="37:37" x14ac:dyDescent="0.25">
      <c r="AK97" t="str">
        <v>chrysler new yorker brougham</v>
      </c>
    </row>
    <row r="98" spans="37:37" x14ac:dyDescent="0.25">
      <c r="AK98" t="str">
        <v>buick electra 225 custom</v>
      </c>
    </row>
    <row r="99" spans="37:37" x14ac:dyDescent="0.25">
      <c r="AK99" t="str">
        <v>amc ambassador brougham</v>
      </c>
    </row>
    <row r="100" spans="37:37" x14ac:dyDescent="0.25">
      <c r="AK100" t="str">
        <v>plymouth valiant</v>
      </c>
    </row>
    <row r="101" spans="37:37" x14ac:dyDescent="0.25">
      <c r="AK101" t="str">
        <v>chevrolet nova custom</v>
      </c>
    </row>
    <row r="102" spans="37:37" x14ac:dyDescent="0.25">
      <c r="AK102" t="str">
        <v>amc hornet</v>
      </c>
    </row>
    <row r="103" spans="37:37" x14ac:dyDescent="0.25">
      <c r="AK103" t="str">
        <v>ford maverick</v>
      </c>
    </row>
    <row r="104" spans="37:37" x14ac:dyDescent="0.25">
      <c r="AK104" t="str">
        <v>plymouth duster</v>
      </c>
    </row>
    <row r="105" spans="37:37" x14ac:dyDescent="0.25">
      <c r="AK105" t="str">
        <v>volkswagen super beetle</v>
      </c>
    </row>
    <row r="106" spans="37:37" x14ac:dyDescent="0.25">
      <c r="AK106" t="str">
        <v>chevrolet impala</v>
      </c>
    </row>
    <row r="107" spans="37:37" x14ac:dyDescent="0.25">
      <c r="AK107" t="str">
        <v>ford country</v>
      </c>
    </row>
    <row r="108" spans="37:37" x14ac:dyDescent="0.25">
      <c r="AK108" t="str">
        <v>plymouth custom suburb</v>
      </c>
    </row>
    <row r="109" spans="37:37" x14ac:dyDescent="0.25">
      <c r="AK109" t="str">
        <v>oldsmobile vista cruiser</v>
      </c>
    </row>
    <row r="110" spans="37:37" x14ac:dyDescent="0.25">
      <c r="AK110" t="str">
        <v>amc gremlin</v>
      </c>
    </row>
    <row r="111" spans="37:37" x14ac:dyDescent="0.25">
      <c r="AK111" t="str">
        <v>toyota carina</v>
      </c>
    </row>
    <row r="112" spans="37:37" x14ac:dyDescent="0.25">
      <c r="AK112" t="str">
        <v>chevrolet vega</v>
      </c>
    </row>
    <row r="113" spans="37:37" x14ac:dyDescent="0.25">
      <c r="AK113" t="str">
        <v>datsun 610</v>
      </c>
    </row>
    <row r="114" spans="37:37" x14ac:dyDescent="0.25">
      <c r="AK114" t="str">
        <v>maxda rx3</v>
      </c>
    </row>
    <row r="115" spans="37:37" x14ac:dyDescent="0.25">
      <c r="AK115" t="str">
        <v>ford pinto</v>
      </c>
    </row>
    <row r="116" spans="37:37" x14ac:dyDescent="0.25">
      <c r="AK116" t="str">
        <v>mercury capri v6</v>
      </c>
    </row>
    <row r="117" spans="37:37" x14ac:dyDescent="0.25">
      <c r="AK117" t="str">
        <v>fiat 124 sport coupe</v>
      </c>
    </row>
    <row r="118" spans="37:37" x14ac:dyDescent="0.25">
      <c r="AK118" t="str">
        <v>chevrolet monte carlo s</v>
      </c>
    </row>
    <row r="119" spans="37:37" x14ac:dyDescent="0.25">
      <c r="AK119" t="str">
        <v>pontiac grand prix</v>
      </c>
    </row>
    <row r="120" spans="37:37" x14ac:dyDescent="0.25">
      <c r="AK120" t="str">
        <v>fiat 128</v>
      </c>
    </row>
    <row r="121" spans="37:37" x14ac:dyDescent="0.25">
      <c r="AK121" t="str">
        <v>opel manta</v>
      </c>
    </row>
    <row r="122" spans="37:37" x14ac:dyDescent="0.25">
      <c r="AK122" t="str">
        <v>audi 100ls</v>
      </c>
    </row>
    <row r="123" spans="37:37" x14ac:dyDescent="0.25">
      <c r="AK123" t="str">
        <v>volvo 144ea</v>
      </c>
    </row>
    <row r="124" spans="37:37" x14ac:dyDescent="0.25">
      <c r="AK124" t="str">
        <v>dodge dart custom</v>
      </c>
    </row>
    <row r="125" spans="37:37" x14ac:dyDescent="0.25">
      <c r="AK125" t="str">
        <v>saab 99le</v>
      </c>
    </row>
    <row r="126" spans="37:37" x14ac:dyDescent="0.25">
      <c r="AK126" t="str">
        <v>toyota mark ii</v>
      </c>
    </row>
    <row r="127" spans="37:37" x14ac:dyDescent="0.25">
      <c r="AK127" t="str">
        <v>oldsmobile omega</v>
      </c>
    </row>
    <row r="128" spans="37:37" x14ac:dyDescent="0.25">
      <c r="AK128" t="str">
        <v>plymouth duster</v>
      </c>
    </row>
    <row r="129" spans="37:37" x14ac:dyDescent="0.25">
      <c r="AK129" t="str">
        <v>ford maverick</v>
      </c>
    </row>
    <row r="130" spans="37:37" x14ac:dyDescent="0.25">
      <c r="AK130" t="str">
        <v>amc hornet</v>
      </c>
    </row>
    <row r="131" spans="37:37" x14ac:dyDescent="0.25">
      <c r="AK131" t="str">
        <v>chevrolet nova</v>
      </c>
    </row>
    <row r="132" spans="37:37" x14ac:dyDescent="0.25">
      <c r="AK132" t="str">
        <v>datsun b210</v>
      </c>
    </row>
    <row r="133" spans="37:37" x14ac:dyDescent="0.25">
      <c r="AK133" t="str">
        <v>ford pinto</v>
      </c>
    </row>
    <row r="134" spans="37:37" x14ac:dyDescent="0.25">
      <c r="AK134" t="str">
        <v>toyota corolla 1200</v>
      </c>
    </row>
    <row r="135" spans="37:37" x14ac:dyDescent="0.25">
      <c r="AK135" t="str">
        <v>chevrolet vega</v>
      </c>
    </row>
    <row r="136" spans="37:37" x14ac:dyDescent="0.25">
      <c r="AK136" t="str">
        <v>chevrolet chevelle malibu classic</v>
      </c>
    </row>
    <row r="137" spans="37:37" x14ac:dyDescent="0.25">
      <c r="AK137" t="str">
        <v>amc matador</v>
      </c>
    </row>
    <row r="138" spans="37:37" x14ac:dyDescent="0.25">
      <c r="AK138" t="str">
        <v>plymouth satellite sebring</v>
      </c>
    </row>
    <row r="139" spans="37:37" x14ac:dyDescent="0.25">
      <c r="AK139" t="str">
        <v>ford gran torino</v>
      </c>
    </row>
    <row r="140" spans="37:37" x14ac:dyDescent="0.25">
      <c r="AK140" t="str">
        <v>buick century luxus (sw)</v>
      </c>
    </row>
    <row r="141" spans="37:37" x14ac:dyDescent="0.25">
      <c r="AK141" t="str">
        <v>dodge coronet custom (sw)</v>
      </c>
    </row>
    <row r="142" spans="37:37" x14ac:dyDescent="0.25">
      <c r="AK142" t="str">
        <v>ford gran torino (sw)</v>
      </c>
    </row>
    <row r="143" spans="37:37" x14ac:dyDescent="0.25">
      <c r="AK143" t="str">
        <v>amc matador (sw)</v>
      </c>
    </row>
    <row r="144" spans="37:37" x14ac:dyDescent="0.25">
      <c r="AK144" t="str">
        <v>audi fox</v>
      </c>
    </row>
    <row r="145" spans="37:37" x14ac:dyDescent="0.25">
      <c r="AK145" t="str">
        <v>volkswagen dasher</v>
      </c>
    </row>
    <row r="146" spans="37:37" x14ac:dyDescent="0.25">
      <c r="AK146" t="str">
        <v>opel manta</v>
      </c>
    </row>
    <row r="147" spans="37:37" x14ac:dyDescent="0.25">
      <c r="AK147" t="str">
        <v>toyota corona</v>
      </c>
    </row>
    <row r="148" spans="37:37" x14ac:dyDescent="0.25">
      <c r="AK148" t="str">
        <v>datsun 710</v>
      </c>
    </row>
    <row r="149" spans="37:37" x14ac:dyDescent="0.25">
      <c r="AK149" t="str">
        <v>dodge colt</v>
      </c>
    </row>
    <row r="150" spans="37:37" x14ac:dyDescent="0.25">
      <c r="AK150" t="str">
        <v>fiat 128</v>
      </c>
    </row>
    <row r="151" spans="37:37" x14ac:dyDescent="0.25">
      <c r="AK151" t="str">
        <v>fiat 124 tc</v>
      </c>
    </row>
    <row r="152" spans="37:37" x14ac:dyDescent="0.25">
      <c r="AK152" t="str">
        <v>honda civic</v>
      </c>
    </row>
    <row r="153" spans="37:37" x14ac:dyDescent="0.25">
      <c r="AK153" t="str">
        <v>subaru</v>
      </c>
    </row>
    <row r="154" spans="37:37" x14ac:dyDescent="0.25">
      <c r="AK154" t="str">
        <v>fiat x1.9</v>
      </c>
    </row>
    <row r="155" spans="37:37" x14ac:dyDescent="0.25">
      <c r="AK155" t="str">
        <v>plymouth valiant custom</v>
      </c>
    </row>
    <row r="156" spans="37:37" x14ac:dyDescent="0.25">
      <c r="AK156" t="str">
        <v>chevrolet nova</v>
      </c>
    </row>
    <row r="157" spans="37:37" x14ac:dyDescent="0.25">
      <c r="AK157" t="str">
        <v>mercury monarch</v>
      </c>
    </row>
    <row r="158" spans="37:37" x14ac:dyDescent="0.25">
      <c r="AK158" t="str">
        <v>ford maverick</v>
      </c>
    </row>
    <row r="159" spans="37:37" x14ac:dyDescent="0.25">
      <c r="AK159" t="str">
        <v>pontiac catalina</v>
      </c>
    </row>
    <row r="160" spans="37:37" x14ac:dyDescent="0.25">
      <c r="AK160" t="str">
        <v>chevrolet bel air</v>
      </c>
    </row>
    <row r="161" spans="37:37" x14ac:dyDescent="0.25">
      <c r="AK161" t="str">
        <v>plymouth grand fury</v>
      </c>
    </row>
    <row r="162" spans="37:37" x14ac:dyDescent="0.25">
      <c r="AK162" t="str">
        <v>ford ltd</v>
      </c>
    </row>
    <row r="163" spans="37:37" x14ac:dyDescent="0.25">
      <c r="AK163" t="str">
        <v>buick century</v>
      </c>
    </row>
    <row r="164" spans="37:37" x14ac:dyDescent="0.25">
      <c r="AK164" t="str">
        <v>chevroelt chevelle malibu</v>
      </c>
    </row>
    <row r="165" spans="37:37" x14ac:dyDescent="0.25">
      <c r="AK165" t="str">
        <v>amc matador</v>
      </c>
    </row>
    <row r="166" spans="37:37" x14ac:dyDescent="0.25">
      <c r="AK166" t="str">
        <v>plymouth fury</v>
      </c>
    </row>
    <row r="167" spans="37:37" x14ac:dyDescent="0.25">
      <c r="AK167" t="str">
        <v>buick skyhawk</v>
      </c>
    </row>
    <row r="168" spans="37:37" x14ac:dyDescent="0.25">
      <c r="AK168" t="str">
        <v>chevrolet monza 2+2</v>
      </c>
    </row>
    <row r="169" spans="37:37" x14ac:dyDescent="0.25">
      <c r="AK169" t="str">
        <v>ford mustang ii</v>
      </c>
    </row>
    <row r="170" spans="37:37" x14ac:dyDescent="0.25">
      <c r="AK170" t="str">
        <v>toyota corolla</v>
      </c>
    </row>
    <row r="171" spans="37:37" x14ac:dyDescent="0.25">
      <c r="AK171" t="str">
        <v>ford pinto</v>
      </c>
    </row>
    <row r="172" spans="37:37" x14ac:dyDescent="0.25">
      <c r="AK172" t="str">
        <v>amc gremlin</v>
      </c>
    </row>
    <row r="173" spans="37:37" x14ac:dyDescent="0.25">
      <c r="AK173" t="str">
        <v>pontiac astro</v>
      </c>
    </row>
    <row r="174" spans="37:37" x14ac:dyDescent="0.25">
      <c r="AK174" t="str">
        <v>toyota corona</v>
      </c>
    </row>
    <row r="175" spans="37:37" x14ac:dyDescent="0.25">
      <c r="AK175" t="str">
        <v>volkswagen dasher</v>
      </c>
    </row>
    <row r="176" spans="37:37" x14ac:dyDescent="0.25">
      <c r="AK176" t="str">
        <v>datsun 710</v>
      </c>
    </row>
    <row r="177" spans="37:37" x14ac:dyDescent="0.25">
      <c r="AK177" t="str">
        <v>ford pinto</v>
      </c>
    </row>
    <row r="178" spans="37:37" x14ac:dyDescent="0.25">
      <c r="AK178" t="str">
        <v>volkswagen rabbit</v>
      </c>
    </row>
    <row r="179" spans="37:37" x14ac:dyDescent="0.25">
      <c r="AK179" t="str">
        <v>amc pacer</v>
      </c>
    </row>
    <row r="180" spans="37:37" x14ac:dyDescent="0.25">
      <c r="AK180" t="str">
        <v>audi 100ls</v>
      </c>
    </row>
    <row r="181" spans="37:37" x14ac:dyDescent="0.25">
      <c r="AK181" t="str">
        <v>peugeot 504</v>
      </c>
    </row>
    <row r="182" spans="37:37" x14ac:dyDescent="0.25">
      <c r="AK182" t="str">
        <v>volvo 244dl</v>
      </c>
    </row>
    <row r="183" spans="37:37" x14ac:dyDescent="0.25">
      <c r="AK183" t="str">
        <v>saab 99le</v>
      </c>
    </row>
    <row r="184" spans="37:37" x14ac:dyDescent="0.25">
      <c r="AK184" t="str">
        <v>honda civic cvcc</v>
      </c>
    </row>
    <row r="185" spans="37:37" x14ac:dyDescent="0.25">
      <c r="AK185" t="str">
        <v>fiat 131</v>
      </c>
    </row>
    <row r="186" spans="37:37" x14ac:dyDescent="0.25">
      <c r="AK186" t="str">
        <v>opel 1900</v>
      </c>
    </row>
    <row r="187" spans="37:37" x14ac:dyDescent="0.25">
      <c r="AK187" t="str">
        <v>capri ii</v>
      </c>
    </row>
    <row r="188" spans="37:37" x14ac:dyDescent="0.25">
      <c r="AK188" t="str">
        <v>dodge colt</v>
      </c>
    </row>
    <row r="189" spans="37:37" x14ac:dyDescent="0.25">
      <c r="AK189" t="str">
        <v>renault 12tl</v>
      </c>
    </row>
    <row r="190" spans="37:37" x14ac:dyDescent="0.25">
      <c r="AK190" t="str">
        <v>chevrolet chevelle malibu classic</v>
      </c>
    </row>
    <row r="191" spans="37:37" x14ac:dyDescent="0.25">
      <c r="AK191" t="str">
        <v>dodge coronet brougham</v>
      </c>
    </row>
    <row r="192" spans="37:37" x14ac:dyDescent="0.25">
      <c r="AK192" t="str">
        <v>amc matador</v>
      </c>
    </row>
    <row r="193" spans="37:37" x14ac:dyDescent="0.25">
      <c r="AK193" t="str">
        <v>ford gran torino</v>
      </c>
    </row>
    <row r="194" spans="37:37" x14ac:dyDescent="0.25">
      <c r="AK194" t="str">
        <v>plymouth valiant</v>
      </c>
    </row>
    <row r="195" spans="37:37" x14ac:dyDescent="0.25">
      <c r="AK195" t="str">
        <v>chevrolet nova</v>
      </c>
    </row>
    <row r="196" spans="37:37" x14ac:dyDescent="0.25">
      <c r="AK196" t="str">
        <v>ford maverick</v>
      </c>
    </row>
    <row r="197" spans="37:37" x14ac:dyDescent="0.25">
      <c r="AK197" t="str">
        <v>amc hornet</v>
      </c>
    </row>
    <row r="198" spans="37:37" x14ac:dyDescent="0.25">
      <c r="AK198" t="str">
        <v>chevrolet chevette</v>
      </c>
    </row>
    <row r="199" spans="37:37" x14ac:dyDescent="0.25">
      <c r="AK199" t="str">
        <v>chevrolet woody</v>
      </c>
    </row>
    <row r="200" spans="37:37" x14ac:dyDescent="0.25">
      <c r="AK200" t="str">
        <v>vw rabbit</v>
      </c>
    </row>
    <row r="201" spans="37:37" x14ac:dyDescent="0.25">
      <c r="AK201" t="str">
        <v>honda civic</v>
      </c>
    </row>
    <row r="202" spans="37:37" x14ac:dyDescent="0.25">
      <c r="AK202" t="str">
        <v>dodge aspen se</v>
      </c>
    </row>
    <row r="203" spans="37:37" x14ac:dyDescent="0.25">
      <c r="AK203" t="str">
        <v>ford granada ghia</v>
      </c>
    </row>
    <row r="204" spans="37:37" x14ac:dyDescent="0.25">
      <c r="AK204" t="str">
        <v>pontiac ventura sj</v>
      </c>
    </row>
    <row r="205" spans="37:37" x14ac:dyDescent="0.25">
      <c r="AK205" t="str">
        <v>amc pacer d/l</v>
      </c>
    </row>
    <row r="206" spans="37:37" x14ac:dyDescent="0.25">
      <c r="AK206" t="str">
        <v>volkswagen rabbit</v>
      </c>
    </row>
    <row r="207" spans="37:37" x14ac:dyDescent="0.25">
      <c r="AK207" t="str">
        <v>datsun b-210</v>
      </c>
    </row>
    <row r="208" spans="37:37" x14ac:dyDescent="0.25">
      <c r="AK208" t="str">
        <v>toyota corolla</v>
      </c>
    </row>
    <row r="209" spans="37:37" x14ac:dyDescent="0.25">
      <c r="AK209" t="str">
        <v>ford pinto</v>
      </c>
    </row>
    <row r="210" spans="37:37" x14ac:dyDescent="0.25">
      <c r="AK210" t="str">
        <v>volvo 245</v>
      </c>
    </row>
    <row r="211" spans="37:37" x14ac:dyDescent="0.25">
      <c r="AK211" t="str">
        <v>plymouth volare premier v8</v>
      </c>
    </row>
    <row r="212" spans="37:37" x14ac:dyDescent="0.25">
      <c r="AK212" t="str">
        <v>peugeot 504</v>
      </c>
    </row>
    <row r="213" spans="37:37" x14ac:dyDescent="0.25">
      <c r="AK213" t="str">
        <v>toyota mark ii</v>
      </c>
    </row>
    <row r="214" spans="37:37" x14ac:dyDescent="0.25">
      <c r="AK214" t="str">
        <v>mercedes-benz 280s</v>
      </c>
    </row>
    <row r="215" spans="37:37" x14ac:dyDescent="0.25">
      <c r="AK215" t="str">
        <v>cadillac seville</v>
      </c>
    </row>
    <row r="216" spans="37:37" x14ac:dyDescent="0.25">
      <c r="AK216" t="str">
        <v>chevy c10</v>
      </c>
    </row>
    <row r="217" spans="37:37" x14ac:dyDescent="0.25">
      <c r="AK217" t="str">
        <v>ford f108</v>
      </c>
    </row>
    <row r="218" spans="37:37" x14ac:dyDescent="0.25">
      <c r="AK218" t="str">
        <v>dodge d100</v>
      </c>
    </row>
    <row r="219" spans="37:37" x14ac:dyDescent="0.25">
      <c r="AK219" t="str">
        <v>honda accord cvcc</v>
      </c>
    </row>
    <row r="220" spans="37:37" x14ac:dyDescent="0.25">
      <c r="AK220" t="str">
        <v>buick opel isuzu deluxe</v>
      </c>
    </row>
    <row r="221" spans="37:37" x14ac:dyDescent="0.25">
      <c r="AK221" t="str">
        <v>renault 5 gtl</v>
      </c>
    </row>
    <row r="222" spans="37:37" x14ac:dyDescent="0.25">
      <c r="AK222" t="str">
        <v>plymouth arrow gs</v>
      </c>
    </row>
    <row r="223" spans="37:37" x14ac:dyDescent="0.25">
      <c r="AK223" t="str">
        <v>datsun f-10 hatchback</v>
      </c>
    </row>
    <row r="224" spans="37:37" x14ac:dyDescent="0.25">
      <c r="AK224" t="str">
        <v>chevrolet caprice classic</v>
      </c>
    </row>
    <row r="225" spans="37:37" x14ac:dyDescent="0.25">
      <c r="AK225" t="str">
        <v>oldsmobile cutlass supreme</v>
      </c>
    </row>
    <row r="226" spans="37:37" x14ac:dyDescent="0.25">
      <c r="AK226" t="str">
        <v>dodge monaco brougham</v>
      </c>
    </row>
    <row r="227" spans="37:37" x14ac:dyDescent="0.25">
      <c r="AK227" t="str">
        <v>mercury cougar brougham</v>
      </c>
    </row>
    <row r="228" spans="37:37" x14ac:dyDescent="0.25">
      <c r="AK228" t="str">
        <v>chevrolet concours</v>
      </c>
    </row>
    <row r="229" spans="37:37" x14ac:dyDescent="0.25">
      <c r="AK229" t="str">
        <v>buick skylark</v>
      </c>
    </row>
    <row r="230" spans="37:37" x14ac:dyDescent="0.25">
      <c r="AK230" t="str">
        <v>plymouth volare custom</v>
      </c>
    </row>
    <row r="231" spans="37:37" x14ac:dyDescent="0.25">
      <c r="AK231" t="str">
        <v>ford granada</v>
      </c>
    </row>
    <row r="232" spans="37:37" x14ac:dyDescent="0.25">
      <c r="AK232" t="str">
        <v>pontiac grand prix lj</v>
      </c>
    </row>
    <row r="233" spans="37:37" x14ac:dyDescent="0.25">
      <c r="AK233" t="str">
        <v>chevrolet monte carlo landau</v>
      </c>
    </row>
    <row r="234" spans="37:37" x14ac:dyDescent="0.25">
      <c r="AK234" t="str">
        <v>chrysler cordoba</v>
      </c>
    </row>
    <row r="235" spans="37:37" x14ac:dyDescent="0.25">
      <c r="AK235" t="str">
        <v>ford thunderbird</v>
      </c>
    </row>
    <row r="236" spans="37:37" x14ac:dyDescent="0.25">
      <c r="AK236" t="str">
        <v>volkswagen rabbit custom</v>
      </c>
    </row>
    <row r="237" spans="37:37" x14ac:dyDescent="0.25">
      <c r="AK237" t="str">
        <v>pontiac sunbird coupe</v>
      </c>
    </row>
    <row r="238" spans="37:37" x14ac:dyDescent="0.25">
      <c r="AK238" t="str">
        <v>toyota corolla liftback</v>
      </c>
    </row>
    <row r="239" spans="37:37" x14ac:dyDescent="0.25">
      <c r="AK239" t="str">
        <v>ford mustang ii 2+2</v>
      </c>
    </row>
    <row r="240" spans="37:37" x14ac:dyDescent="0.25">
      <c r="AK240" t="str">
        <v>chevrolet chevette</v>
      </c>
    </row>
    <row r="241" spans="37:37" x14ac:dyDescent="0.25">
      <c r="AK241" t="str">
        <v>dodge colt m/m</v>
      </c>
    </row>
    <row r="242" spans="37:37" x14ac:dyDescent="0.25">
      <c r="AK242" t="str">
        <v>subaru dl</v>
      </c>
    </row>
    <row r="243" spans="37:37" x14ac:dyDescent="0.25">
      <c r="AK243" t="str">
        <v>volkswagen dasher</v>
      </c>
    </row>
    <row r="244" spans="37:37" x14ac:dyDescent="0.25">
      <c r="AK244" t="str">
        <v>datsun 810</v>
      </c>
    </row>
    <row r="245" spans="37:37" x14ac:dyDescent="0.25">
      <c r="AK245" t="str">
        <v>bmw 320i</v>
      </c>
    </row>
    <row r="246" spans="37:37" x14ac:dyDescent="0.25">
      <c r="AK246" t="str">
        <v>mazda rx-4</v>
      </c>
    </row>
    <row r="247" spans="37:37" x14ac:dyDescent="0.25">
      <c r="AK247" t="str">
        <v>volkswagen rabbit custom diesel</v>
      </c>
    </row>
    <row r="248" spans="37:37" x14ac:dyDescent="0.25">
      <c r="AK248" t="str">
        <v>ford fiesta</v>
      </c>
    </row>
    <row r="249" spans="37:37" x14ac:dyDescent="0.25">
      <c r="AK249" t="str">
        <v>mazda glc deluxe</v>
      </c>
    </row>
    <row r="250" spans="37:37" x14ac:dyDescent="0.25">
      <c r="AK250" t="str">
        <v>datsun b210 gx</v>
      </c>
    </row>
    <row r="251" spans="37:37" x14ac:dyDescent="0.25">
      <c r="AK251" t="str">
        <v>honda civic cvcc</v>
      </c>
    </row>
    <row r="252" spans="37:37" x14ac:dyDescent="0.25">
      <c r="AK252" t="str">
        <v>oldsmobile cutlass salon brougham</v>
      </c>
    </row>
    <row r="253" spans="37:37" x14ac:dyDescent="0.25">
      <c r="AK253" t="str">
        <v>dodge diplomat</v>
      </c>
    </row>
    <row r="254" spans="37:37" x14ac:dyDescent="0.25">
      <c r="AK254" t="str">
        <v>mercury monarch ghia</v>
      </c>
    </row>
    <row r="255" spans="37:37" x14ac:dyDescent="0.25">
      <c r="AK255" t="str">
        <v>pontiac phoenix lj</v>
      </c>
    </row>
    <row r="256" spans="37:37" x14ac:dyDescent="0.25">
      <c r="AK256" t="str">
        <v>chevrolet malibu</v>
      </c>
    </row>
    <row r="257" spans="37:37" x14ac:dyDescent="0.25">
      <c r="AK257" t="str">
        <v>ford fairmont (auto)</v>
      </c>
    </row>
    <row r="258" spans="37:37" x14ac:dyDescent="0.25">
      <c r="AK258" t="str">
        <v>ford fairmont (man)</v>
      </c>
    </row>
    <row r="259" spans="37:37" x14ac:dyDescent="0.25">
      <c r="AK259" t="str">
        <v>plymouth volare</v>
      </c>
    </row>
    <row r="260" spans="37:37" x14ac:dyDescent="0.25">
      <c r="AK260" t="str">
        <v>amc concord</v>
      </c>
    </row>
    <row r="261" spans="37:37" x14ac:dyDescent="0.25">
      <c r="AK261" t="str">
        <v>buick century special</v>
      </c>
    </row>
    <row r="262" spans="37:37" x14ac:dyDescent="0.25">
      <c r="AK262" t="str">
        <v>mercury zephyr</v>
      </c>
    </row>
    <row r="263" spans="37:37" x14ac:dyDescent="0.25">
      <c r="AK263" t="str">
        <v>dodge aspen</v>
      </c>
    </row>
    <row r="264" spans="37:37" x14ac:dyDescent="0.25">
      <c r="AK264" t="str">
        <v>amc concord d/l</v>
      </c>
    </row>
    <row r="265" spans="37:37" x14ac:dyDescent="0.25">
      <c r="AK265" t="str">
        <v>chevrolet monte carlo landau</v>
      </c>
    </row>
    <row r="266" spans="37:37" x14ac:dyDescent="0.25">
      <c r="AK266" t="str">
        <v>buick regal sport coupe (turbo)</v>
      </c>
    </row>
    <row r="267" spans="37:37" x14ac:dyDescent="0.25">
      <c r="AK267" t="str">
        <v>ford futura</v>
      </c>
    </row>
    <row r="268" spans="37:37" x14ac:dyDescent="0.25">
      <c r="AK268" t="str">
        <v>dodge magnum xe</v>
      </c>
    </row>
    <row r="269" spans="37:37" x14ac:dyDescent="0.25">
      <c r="AK269" t="str">
        <v>chevrolet chevette</v>
      </c>
    </row>
    <row r="270" spans="37:37" x14ac:dyDescent="0.25">
      <c r="AK270" t="str">
        <v>toyota corona</v>
      </c>
    </row>
    <row r="271" spans="37:37" x14ac:dyDescent="0.25">
      <c r="AK271" t="str">
        <v>datsun 510</v>
      </c>
    </row>
    <row r="272" spans="37:37" x14ac:dyDescent="0.25">
      <c r="AK272" t="str">
        <v>dodge omni</v>
      </c>
    </row>
    <row r="273" spans="37:37" x14ac:dyDescent="0.25">
      <c r="AK273" t="str">
        <v>toyota celica gt liftback</v>
      </c>
    </row>
    <row r="274" spans="37:37" x14ac:dyDescent="0.25">
      <c r="AK274" t="str">
        <v>plymouth sapporo</v>
      </c>
    </row>
    <row r="275" spans="37:37" x14ac:dyDescent="0.25">
      <c r="AK275" t="str">
        <v>oldsmobile starfire sx</v>
      </c>
    </row>
    <row r="276" spans="37:37" x14ac:dyDescent="0.25">
      <c r="AK276" t="str">
        <v>datsun 200-sx</v>
      </c>
    </row>
    <row r="277" spans="37:37" x14ac:dyDescent="0.25">
      <c r="AK277" t="str">
        <v>audi 5000</v>
      </c>
    </row>
    <row r="278" spans="37:37" x14ac:dyDescent="0.25">
      <c r="AK278" t="str">
        <v>volvo 264gl</v>
      </c>
    </row>
    <row r="279" spans="37:37" x14ac:dyDescent="0.25">
      <c r="AK279" t="str">
        <v>saab 99gle</v>
      </c>
    </row>
    <row r="280" spans="37:37" x14ac:dyDescent="0.25">
      <c r="AK280" t="str">
        <v>peugeot 604sl</v>
      </c>
    </row>
    <row r="281" spans="37:37" x14ac:dyDescent="0.25">
      <c r="AK281" t="str">
        <v>volkswagen scirocco</v>
      </c>
    </row>
    <row r="282" spans="37:37" x14ac:dyDescent="0.25">
      <c r="AK282" t="str">
        <v>honda accord lx</v>
      </c>
    </row>
    <row r="283" spans="37:37" x14ac:dyDescent="0.25">
      <c r="AK283" t="str">
        <v>pontiac lemans v6</v>
      </c>
    </row>
    <row r="284" spans="37:37" x14ac:dyDescent="0.25">
      <c r="AK284" t="str">
        <v>mercury zephyr 6</v>
      </c>
    </row>
    <row r="285" spans="37:37" x14ac:dyDescent="0.25">
      <c r="AK285" t="str">
        <v>ford fairmont 4</v>
      </c>
    </row>
    <row r="286" spans="37:37" x14ac:dyDescent="0.25">
      <c r="AK286" t="str">
        <v>amc concord dl 6</v>
      </c>
    </row>
    <row r="287" spans="37:37" x14ac:dyDescent="0.25">
      <c r="AK287" t="str">
        <v>dodge aspen 6</v>
      </c>
    </row>
    <row r="288" spans="37:37" x14ac:dyDescent="0.25">
      <c r="AK288" t="str">
        <v>chevrolet caprice classic</v>
      </c>
    </row>
    <row r="289" spans="37:37" x14ac:dyDescent="0.25">
      <c r="AK289" t="str">
        <v>ford ltd landau</v>
      </c>
    </row>
    <row r="290" spans="37:37" x14ac:dyDescent="0.25">
      <c r="AK290" t="str">
        <v>mercury grand marquis</v>
      </c>
    </row>
    <row r="291" spans="37:37" x14ac:dyDescent="0.25">
      <c r="AK291" t="str">
        <v>dodge st. regis</v>
      </c>
    </row>
    <row r="292" spans="37:37" x14ac:dyDescent="0.25">
      <c r="AK292" t="str">
        <v>buick estate wagon (sw)</v>
      </c>
    </row>
    <row r="293" spans="37:37" x14ac:dyDescent="0.25">
      <c r="AK293" t="str">
        <v>ford country squire (sw)</v>
      </c>
    </row>
    <row r="294" spans="37:37" x14ac:dyDescent="0.25">
      <c r="AK294" t="str">
        <v>chevrolet malibu classic (sw)</v>
      </c>
    </row>
    <row r="295" spans="37:37" x14ac:dyDescent="0.25">
      <c r="AK295" t="str">
        <v>chrysler lebaron town @ country (sw)</v>
      </c>
    </row>
    <row r="296" spans="37:37" x14ac:dyDescent="0.25">
      <c r="AK296" t="str">
        <v>vw rabbit custom</v>
      </c>
    </row>
    <row r="297" spans="37:37" x14ac:dyDescent="0.25">
      <c r="AK297" t="str">
        <v>maxda glc deluxe</v>
      </c>
    </row>
    <row r="298" spans="37:37" x14ac:dyDescent="0.25">
      <c r="AK298" t="str">
        <v>dodge colt hatchback custom</v>
      </c>
    </row>
    <row r="299" spans="37:37" x14ac:dyDescent="0.25">
      <c r="AK299" t="str">
        <v>amc spirit dl</v>
      </c>
    </row>
    <row r="300" spans="37:37" x14ac:dyDescent="0.25">
      <c r="AK300" t="str">
        <v>mercedes benz 300d</v>
      </c>
    </row>
    <row r="301" spans="37:37" x14ac:dyDescent="0.25">
      <c r="AK301" t="str">
        <v>cadillac eldorado</v>
      </c>
    </row>
    <row r="302" spans="37:37" x14ac:dyDescent="0.25">
      <c r="AK302" t="str">
        <v>peugeot 504</v>
      </c>
    </row>
    <row r="303" spans="37:37" x14ac:dyDescent="0.25">
      <c r="AK303" t="str">
        <v>oldsmobile cutlass salon brougham</v>
      </c>
    </row>
    <row r="304" spans="37:37" x14ac:dyDescent="0.25">
      <c r="AK304" t="str">
        <v>plymouth horizon</v>
      </c>
    </row>
    <row r="305" spans="37:37" x14ac:dyDescent="0.25">
      <c r="AK305" t="str">
        <v>plymouth horizon tc3</v>
      </c>
    </row>
    <row r="306" spans="37:37" x14ac:dyDescent="0.25">
      <c r="AK306" t="str">
        <v>datsun 210</v>
      </c>
    </row>
    <row r="307" spans="37:37" x14ac:dyDescent="0.25">
      <c r="AK307" t="str">
        <v>fiat strada custom</v>
      </c>
    </row>
    <row r="308" spans="37:37" x14ac:dyDescent="0.25">
      <c r="AK308" t="str">
        <v>buick skylark limited</v>
      </c>
    </row>
    <row r="309" spans="37:37" x14ac:dyDescent="0.25">
      <c r="AK309" t="str">
        <v>chevrolet citation</v>
      </c>
    </row>
    <row r="310" spans="37:37" x14ac:dyDescent="0.25">
      <c r="AK310" t="str">
        <v>oldsmobile omega brougham</v>
      </c>
    </row>
    <row r="311" spans="37:37" x14ac:dyDescent="0.25">
      <c r="AK311" t="str">
        <v>pontiac phoenix</v>
      </c>
    </row>
    <row r="312" spans="37:37" x14ac:dyDescent="0.25">
      <c r="AK312" t="str">
        <v>vw rabbit</v>
      </c>
    </row>
    <row r="313" spans="37:37" x14ac:dyDescent="0.25">
      <c r="AK313" t="str">
        <v>toyota corolla tercel</v>
      </c>
    </row>
    <row r="314" spans="37:37" x14ac:dyDescent="0.25">
      <c r="AK314" t="str">
        <v>chevrolet chevette</v>
      </c>
    </row>
    <row r="315" spans="37:37" x14ac:dyDescent="0.25">
      <c r="AK315" t="str">
        <v>datsun 310</v>
      </c>
    </row>
    <row r="316" spans="37:37" x14ac:dyDescent="0.25">
      <c r="AK316" t="str">
        <v>chevrolet citation</v>
      </c>
    </row>
    <row r="317" spans="37:37" x14ac:dyDescent="0.25">
      <c r="AK317" t="str">
        <v>ford fairmont</v>
      </c>
    </row>
    <row r="318" spans="37:37" x14ac:dyDescent="0.25">
      <c r="AK318" t="str">
        <v>amc concord</v>
      </c>
    </row>
    <row r="319" spans="37:37" x14ac:dyDescent="0.25">
      <c r="AK319" t="str">
        <v>dodge aspen</v>
      </c>
    </row>
    <row r="320" spans="37:37" x14ac:dyDescent="0.25">
      <c r="AK320" t="str">
        <v>audi 4000</v>
      </c>
    </row>
    <row r="321" spans="37:37" x14ac:dyDescent="0.25">
      <c r="AK321" t="str">
        <v>toyota corona liftback</v>
      </c>
    </row>
    <row r="322" spans="37:37" x14ac:dyDescent="0.25">
      <c r="AK322" t="str">
        <v>mazda 626</v>
      </c>
    </row>
    <row r="323" spans="37:37" x14ac:dyDescent="0.25">
      <c r="AK323" t="str">
        <v>datsun 510 hatchback</v>
      </c>
    </row>
    <row r="324" spans="37:37" x14ac:dyDescent="0.25">
      <c r="AK324" t="str">
        <v>toyota corolla</v>
      </c>
    </row>
    <row r="325" spans="37:37" x14ac:dyDescent="0.25">
      <c r="AK325" t="str">
        <v>mazda glc</v>
      </c>
    </row>
    <row r="326" spans="37:37" x14ac:dyDescent="0.25">
      <c r="AK326" t="str">
        <v>dodge colt</v>
      </c>
    </row>
    <row r="327" spans="37:37" x14ac:dyDescent="0.25">
      <c r="AK327" t="str">
        <v>datsun 210</v>
      </c>
    </row>
    <row r="328" spans="37:37" x14ac:dyDescent="0.25">
      <c r="AK328" t="str">
        <v>vw rabbit c (diesel)</v>
      </c>
    </row>
    <row r="329" spans="37:37" x14ac:dyDescent="0.25">
      <c r="AK329" t="str">
        <v>vw dasher (diesel)</v>
      </c>
    </row>
    <row r="330" spans="37:37" x14ac:dyDescent="0.25">
      <c r="AK330" t="str">
        <v>audi 5000s (diesel)</v>
      </c>
    </row>
    <row r="331" spans="37:37" x14ac:dyDescent="0.25">
      <c r="AK331" t="str">
        <v>mercedes-benz 240d</v>
      </c>
    </row>
    <row r="332" spans="37:37" x14ac:dyDescent="0.25">
      <c r="AK332" t="str">
        <v>honda civic 1500 gl</v>
      </c>
    </row>
    <row r="333" spans="37:37" x14ac:dyDescent="0.25">
      <c r="AK333" t="str">
        <v>renault lecar deluxe</v>
      </c>
    </row>
    <row r="334" spans="37:37" x14ac:dyDescent="0.25">
      <c r="AK334" t="str">
        <v>subaru dl</v>
      </c>
    </row>
    <row r="335" spans="37:37" x14ac:dyDescent="0.25">
      <c r="AK335" t="str">
        <v>vokswagen rabbit</v>
      </c>
    </row>
    <row r="336" spans="37:37" x14ac:dyDescent="0.25">
      <c r="AK336" t="str">
        <v>datsun 280-zx</v>
      </c>
    </row>
    <row r="337" spans="37:37" x14ac:dyDescent="0.25">
      <c r="AK337" t="str">
        <v>mazda rx-7 gs</v>
      </c>
    </row>
    <row r="338" spans="37:37" x14ac:dyDescent="0.25">
      <c r="AK338" t="str">
        <v>triumph tr7 coupe</v>
      </c>
    </row>
    <row r="339" spans="37:37" x14ac:dyDescent="0.25">
      <c r="AK339" t="str">
        <v>ford mustang cobra</v>
      </c>
    </row>
    <row r="340" spans="37:37" x14ac:dyDescent="0.25">
      <c r="AK340" t="str">
        <v>honda accord</v>
      </c>
    </row>
    <row r="341" spans="37:37" x14ac:dyDescent="0.25">
      <c r="AK341" t="str">
        <v>plymouth reliant</v>
      </c>
    </row>
    <row r="342" spans="37:37" x14ac:dyDescent="0.25">
      <c r="AK342" t="str">
        <v>buick skylark</v>
      </c>
    </row>
    <row r="343" spans="37:37" x14ac:dyDescent="0.25">
      <c r="AK343" t="str">
        <v>dodge aries wagon (sw)</v>
      </c>
    </row>
    <row r="344" spans="37:37" x14ac:dyDescent="0.25">
      <c r="AK344" t="str">
        <v>chevrolet citation</v>
      </c>
    </row>
    <row r="345" spans="37:37" x14ac:dyDescent="0.25">
      <c r="AK345" t="str">
        <v>plymouth reliant</v>
      </c>
    </row>
    <row r="346" spans="37:37" x14ac:dyDescent="0.25">
      <c r="AK346" t="str">
        <v>toyota starlet</v>
      </c>
    </row>
    <row r="347" spans="37:37" x14ac:dyDescent="0.25">
      <c r="AK347" t="str">
        <v>plymouth champ</v>
      </c>
    </row>
    <row r="348" spans="37:37" x14ac:dyDescent="0.25">
      <c r="AK348" t="str">
        <v>honda civic 1300</v>
      </c>
    </row>
    <row r="349" spans="37:37" x14ac:dyDescent="0.25">
      <c r="AK349" t="str">
        <v>subaru</v>
      </c>
    </row>
    <row r="350" spans="37:37" x14ac:dyDescent="0.25">
      <c r="AK350" t="str">
        <v>datsun 210 mpg</v>
      </c>
    </row>
    <row r="351" spans="37:37" x14ac:dyDescent="0.25">
      <c r="AK351" t="str">
        <v>toyota tercel</v>
      </c>
    </row>
    <row r="352" spans="37:37" x14ac:dyDescent="0.25">
      <c r="AK352" t="str">
        <v>mazda glc 4</v>
      </c>
    </row>
    <row r="353" spans="37:37" x14ac:dyDescent="0.25">
      <c r="AK353" t="str">
        <v>plymouth horizon 4</v>
      </c>
    </row>
    <row r="354" spans="37:37" x14ac:dyDescent="0.25">
      <c r="AK354" t="str">
        <v>ford escort 4w</v>
      </c>
    </row>
    <row r="355" spans="37:37" x14ac:dyDescent="0.25">
      <c r="AK355" t="str">
        <v>ford escort 2h</v>
      </c>
    </row>
    <row r="356" spans="37:37" x14ac:dyDescent="0.25">
      <c r="AK356" t="str">
        <v>volkswagen jetta</v>
      </c>
    </row>
    <row r="357" spans="37:37" x14ac:dyDescent="0.25">
      <c r="AK357" t="str">
        <v>renault 18i</v>
      </c>
    </row>
    <row r="358" spans="37:37" x14ac:dyDescent="0.25">
      <c r="AK358" t="str">
        <v>honda prelude</v>
      </c>
    </row>
    <row r="359" spans="37:37" x14ac:dyDescent="0.25">
      <c r="AK359" t="str">
        <v>toyota corolla</v>
      </c>
    </row>
    <row r="360" spans="37:37" x14ac:dyDescent="0.25">
      <c r="AK360" t="str">
        <v>datsun 200sx</v>
      </c>
    </row>
    <row r="361" spans="37:37" x14ac:dyDescent="0.25">
      <c r="AK361" t="str">
        <v>mazda 626</v>
      </c>
    </row>
    <row r="362" spans="37:37" x14ac:dyDescent="0.25">
      <c r="AK362" t="str">
        <v>peugeot 505s turbo diesel</v>
      </c>
    </row>
    <row r="363" spans="37:37" x14ac:dyDescent="0.25">
      <c r="AK363" t="str">
        <v>volvo diesel</v>
      </c>
    </row>
    <row r="364" spans="37:37" x14ac:dyDescent="0.25">
      <c r="AK364" t="str">
        <v>toyota cressida</v>
      </c>
    </row>
    <row r="365" spans="37:37" x14ac:dyDescent="0.25">
      <c r="AK365" t="str">
        <v>datsun 810 maxima</v>
      </c>
    </row>
    <row r="366" spans="37:37" x14ac:dyDescent="0.25">
      <c r="AK366" t="str">
        <v>buick century</v>
      </c>
    </row>
    <row r="367" spans="37:37" x14ac:dyDescent="0.25">
      <c r="AK367" t="str">
        <v>oldsmobile cutlass ls</v>
      </c>
    </row>
    <row r="368" spans="37:37" x14ac:dyDescent="0.25">
      <c r="AK368" t="str">
        <v>ford granada gl</v>
      </c>
    </row>
    <row r="369" spans="37:37" x14ac:dyDescent="0.25">
      <c r="AK369" t="str">
        <v>chrysler lebaron salon</v>
      </c>
    </row>
    <row r="370" spans="37:37" x14ac:dyDescent="0.25">
      <c r="AK370" t="str">
        <v>chevrolet cavalier</v>
      </c>
    </row>
    <row r="371" spans="37:37" x14ac:dyDescent="0.25">
      <c r="AK371" t="str">
        <v>chevrolet cavalier wagon</v>
      </c>
    </row>
    <row r="372" spans="37:37" x14ac:dyDescent="0.25">
      <c r="AK372" t="str">
        <v>chevrolet cavalier 2-door</v>
      </c>
    </row>
    <row r="373" spans="37:37" x14ac:dyDescent="0.25">
      <c r="AK373" t="str">
        <v>pontiac j2000 se hatchback</v>
      </c>
    </row>
    <row r="374" spans="37:37" x14ac:dyDescent="0.25">
      <c r="AK374" t="str">
        <v>dodge aries se</v>
      </c>
    </row>
    <row r="375" spans="37:37" x14ac:dyDescent="0.25">
      <c r="AK375" t="str">
        <v>pontiac phoenix</v>
      </c>
    </row>
    <row r="376" spans="37:37" x14ac:dyDescent="0.25">
      <c r="AK376" t="str">
        <v>ford fairmont futura</v>
      </c>
    </row>
    <row r="377" spans="37:37" x14ac:dyDescent="0.25">
      <c r="AK377" t="str">
        <v>amc concord dl</v>
      </c>
    </row>
    <row r="378" spans="37:37" x14ac:dyDescent="0.25">
      <c r="AK378" t="str">
        <v>volkswagen rabbit l</v>
      </c>
    </row>
    <row r="379" spans="37:37" x14ac:dyDescent="0.25">
      <c r="AK379" t="str">
        <v>mazda glc custom l</v>
      </c>
    </row>
    <row r="380" spans="37:37" x14ac:dyDescent="0.25">
      <c r="AK380" t="str">
        <v>mazda glc custom</v>
      </c>
    </row>
    <row r="381" spans="37:37" x14ac:dyDescent="0.25">
      <c r="AK381" t="str">
        <v>plymouth horizon miser</v>
      </c>
    </row>
    <row r="382" spans="37:37" x14ac:dyDescent="0.25">
      <c r="AK382" t="str">
        <v>mercury lynx l</v>
      </c>
    </row>
    <row r="383" spans="37:37" x14ac:dyDescent="0.25">
      <c r="AK383" t="str">
        <v>nissan stanza xe</v>
      </c>
    </row>
    <row r="384" spans="37:37" x14ac:dyDescent="0.25">
      <c r="AK384" t="str">
        <v>honda accord</v>
      </c>
    </row>
    <row r="385" spans="37:37" x14ac:dyDescent="0.25">
      <c r="AK385" t="str">
        <v>toyota corolla</v>
      </c>
    </row>
    <row r="386" spans="37:37" x14ac:dyDescent="0.25">
      <c r="AK386" t="str">
        <v>honda civic</v>
      </c>
    </row>
    <row r="387" spans="37:37" x14ac:dyDescent="0.25">
      <c r="AK387" t="str">
        <v>honda civic (auto)</v>
      </c>
    </row>
    <row r="388" spans="37:37" x14ac:dyDescent="0.25">
      <c r="AK388" t="str">
        <v>datsun 310 gx</v>
      </c>
    </row>
    <row r="389" spans="37:37" x14ac:dyDescent="0.25">
      <c r="AK389" t="str">
        <v>buick century limited</v>
      </c>
    </row>
    <row r="390" spans="37:37" x14ac:dyDescent="0.25">
      <c r="AK390" t="str">
        <v>oldsmobile cutlass ciera (diesel)</v>
      </c>
    </row>
    <row r="391" spans="37:37" x14ac:dyDescent="0.25">
      <c r="AK391" t="str">
        <v>chrysler lebaron medallion</v>
      </c>
    </row>
    <row r="392" spans="37:37" x14ac:dyDescent="0.25">
      <c r="AK392" t="str">
        <v>ford granada l</v>
      </c>
    </row>
    <row r="393" spans="37:37" x14ac:dyDescent="0.25">
      <c r="AK393" t="str">
        <v>toyota celica gt</v>
      </c>
    </row>
    <row r="394" spans="37:37" x14ac:dyDescent="0.25">
      <c r="AK394" t="str">
        <v>dodge charger 2.2</v>
      </c>
    </row>
    <row r="395" spans="37:37" x14ac:dyDescent="0.25">
      <c r="AK395" t="str">
        <v>chevrolet camaro</v>
      </c>
    </row>
    <row r="396" spans="37:37" x14ac:dyDescent="0.25">
      <c r="AK396" t="str">
        <v>ford mustang gl</v>
      </c>
    </row>
    <row r="397" spans="37:37" x14ac:dyDescent="0.25">
      <c r="AK397" t="str">
        <v>vw pickup</v>
      </c>
    </row>
    <row r="398" spans="37:37" x14ac:dyDescent="0.25">
      <c r="AK398" t="str">
        <v>dodge rampage</v>
      </c>
    </row>
    <row r="399" spans="37:37" x14ac:dyDescent="0.25">
      <c r="AK399" t="str">
        <v>ford ranger</v>
      </c>
    </row>
    <row r="400" spans="37:37" x14ac:dyDescent="0.25">
      <c r="AK400" t="str">
        <v>chevy s-10</v>
      </c>
    </row>
  </sheetData>
  <conditionalFormatting sqref="C4:G26">
    <cfRule type="expression" dxfId="29" priority="1">
      <formula>$B4&lt;&gt;"Predictor (x)"</formula>
    </cfRule>
  </conditionalFormatting>
  <conditionalFormatting sqref="K4:L26">
    <cfRule type="expression" dxfId="28" priority="2">
      <formula>$B4&lt;&gt;"Predictor (x)"</formula>
    </cfRule>
  </conditionalFormatting>
  <conditionalFormatting sqref="H4:J26">
    <cfRule type="expression" dxfId="27" priority="3">
      <formula>$H4&lt;&gt;TRUE</formula>
    </cfRule>
  </conditionalFormatting>
  <conditionalFormatting sqref="H4:H26">
    <cfRule type="expression" dxfId="26" priority="4">
      <formula>AND($H4=TRUE,SUMPRODUCT(N(_xlfn.TAKE(Spec_Sequence,COLUMNS(Source_Data))=TRUE))&gt;1)</formula>
    </cfRule>
  </conditionalFormatting>
  <conditionalFormatting sqref="K4:K26">
    <cfRule type="expression" dxfId="25" priority="5">
      <formula>AND($B4="Predictor (x)",$C4=TRUE,$D4="Categorical",N($K4)&lt;=1)</formula>
    </cfRule>
  </conditionalFormatting>
  <conditionalFormatting sqref="E4:E26">
    <cfRule type="expression" dxfId="24" priority="6">
      <formula>AND($E4&lt;&gt;"",ISNA(Dummy_Levels(INDEX(Source_Data,0,ROW()-3),$E4,Sample_Include())))</formula>
    </cfRule>
  </conditionalFormatting>
  <conditionalFormatting sqref="E1">
    <cfRule type="expression" dxfId="23" priority="7">
      <formula>$E$1&lt;&gt;""</formula>
    </cfRule>
  </conditionalFormatting>
  <conditionalFormatting sqref="I2">
    <cfRule type="expression" dxfId="22" priority="8" stopIfTrue="1">
      <formula>OR(ISNUMBER(SEARCH("off-grid",$I$2)),ISNUMBER(SEARCH("calendar",$I$2)))</formula>
    </cfRule>
    <cfRule type="expression" dxfId="21" priority="9">
      <formula>OR(ISNUMBER(SEARCH("evenly spaced",$I$2)),ISNUMBER(SEARCH("no natural",$I$2)))</formula>
    </cfRule>
  </conditionalFormatting>
  <conditionalFormatting sqref="C2">
    <cfRule type="expression" dxfId="20" priority="10" stopIfTrue="1">
      <formula>AND($C$2=FALSE,SUMPRODUCT(N(_xlfn.TAKE(Spec_Role,COLUMNS(Source_Data))="Predictor (x)"),N(_xlfn.TAKE(Spec_Include,COLUMNS(Source_Data))=TRUE),N(_xlfn.TAKE(Spec_Type,COLUMNS(Source_Data))="Categorical"))&gt;0)</formula>
    </cfRule>
    <cfRule type="expression" dxfId="19" priority="11">
      <formula>SUMPRODUCT(N(_xlfn.TAKE(Spec_Role,COLUMNS(Source_Data))="Predictor (x)"),N(_xlfn.TAKE(Spec_Include,COLUMNS(Source_Data))=TRUE),N(_xlfn.TAKE(Spec_Type,COLUMNS(Source_Data))="Categorical"))&gt;0</formula>
    </cfRule>
  </conditionalFormatting>
  <conditionalFormatting sqref="U3:U1048576">
    <cfRule type="expression" dxfId="18" priority="12">
      <formula>AND(ISNUMBER(U3),U3&gt;5,U3&lt;=10)</formula>
    </cfRule>
    <cfRule type="expression" dxfId="17" priority="13">
      <formula>AND(ISNUMBER(U3),U3&gt;10)</formula>
    </cfRule>
  </conditionalFormatting>
  <conditionalFormatting sqref="AB5">
    <cfRule type="expression" dxfId="16" priority="14">
      <formula>AND(ISNUMBER(AB5),AB5&lt;0)</formula>
    </cfRule>
  </conditionalFormatting>
  <conditionalFormatting sqref="AB10">
    <cfRule type="expression" dxfId="15" priority="15">
      <formula>AND(ISNUMBER(AB10),AB10&lt;0.98,AB10&gt;=0.95)</formula>
    </cfRule>
    <cfRule type="expression" dxfId="14" priority="16">
      <formula>AND(ISNUMBER(AB10),AB10&lt;0.95)</formula>
    </cfRule>
  </conditionalFormatting>
  <conditionalFormatting sqref="AB21:AB1048576">
    <cfRule type="expression" dxfId="13" priority="17">
      <formula>AND(ISNUMBER(AB21),AB21&gt;$Y$12)</formula>
    </cfRule>
  </conditionalFormatting>
  <conditionalFormatting sqref="AC15">
    <cfRule type="expression" dxfId="12" priority="18">
      <formula>AND(ISNUMBER(AC15),AC15&gt;$Y$12)</formula>
    </cfRule>
  </conditionalFormatting>
  <conditionalFormatting sqref="AO3:AO1048576">
    <cfRule type="expression" dxfId="11" priority="19">
      <formula>AND(ISNUMBER(AO3),AO3&gt;2*$AB$6)</formula>
    </cfRule>
  </conditionalFormatting>
  <conditionalFormatting sqref="AO3:AO1048576">
    <cfRule type="expression" dxfId="10" priority="20">
      <formula>AND(ISNUMBER(AO3),AO3&gt;3*$AB$6)</formula>
    </cfRule>
  </conditionalFormatting>
  <conditionalFormatting sqref="AP3:AP1048576">
    <cfRule type="expression" dxfId="9" priority="21">
      <formula>AND(ISNUMBER(AP3),ABS(AP3)&gt;2,ABS(AP3)&lt;3)</formula>
    </cfRule>
  </conditionalFormatting>
  <conditionalFormatting sqref="AP3:AP1048576">
    <cfRule type="expression" dxfId="8" priority="22">
      <formula>AND(ISNUMBER(AP3),ABS(AP3)&gt;=3)</formula>
    </cfRule>
  </conditionalFormatting>
  <conditionalFormatting sqref="AS3:AS1048576">
    <cfRule type="expression" dxfId="7" priority="23">
      <formula>AND(ISNUMBER(AS3),ABS(AS3)&gt;2,ABS(AS3)&lt;3)</formula>
    </cfRule>
  </conditionalFormatting>
  <conditionalFormatting sqref="AS3:AS1048576">
    <cfRule type="expression" dxfId="6" priority="24">
      <formula>AND(ISNUMBER(AS3),ABS(AS3)&gt;=3)</formula>
    </cfRule>
  </conditionalFormatting>
  <conditionalFormatting sqref="AQ3:AQ1048576">
    <cfRule type="expression" dxfId="5" priority="25">
      <formula>AND(ISNUMBER(AQ3),AQ3&gt;4/$Y$8,AQ3&lt;=0.9)</formula>
    </cfRule>
  </conditionalFormatting>
  <conditionalFormatting sqref="AQ3:AQ1048576">
    <cfRule type="expression" dxfId="4" priority="26">
      <formula>AND(ISNUMBER(AQ3),AQ3&gt;0.9)</formula>
    </cfRule>
  </conditionalFormatting>
  <conditionalFormatting sqref="AT3:AT1048576">
    <cfRule type="expression" dxfId="3" priority="27">
      <formula>AND(ISNUMBER(AT3),AT3&gt;1.414,AT3&lt;=1.732)</formula>
    </cfRule>
  </conditionalFormatting>
  <conditionalFormatting sqref="AT3:AT1048576">
    <cfRule type="expression" dxfId="2" priority="28">
      <formula>AND(ISNUMBER(AT3),AT3&gt;1.732)</formula>
    </cfRule>
  </conditionalFormatting>
  <conditionalFormatting sqref="AU3:AU1048576">
    <cfRule type="expression" dxfId="1" priority="29">
      <formula>AND(ISNUMBER(AU3),ABS(AU3)&gt;2*$Y$7,ABS(AU3)&lt;=3*$Y$7)</formula>
    </cfRule>
  </conditionalFormatting>
  <conditionalFormatting sqref="AU3:AU1048576">
    <cfRule type="expression" dxfId="0" priority="30">
      <formula>AND(ISNUMBER(AU3),ABS(AU3)&gt;3*$Y$7)</formula>
    </cfRule>
  </conditionalFormatting>
  <dataValidations count="5">
    <dataValidation type="list" allowBlank="1" showInputMessage="1" showErrorMessage="1" sqref="B4:B16000" xr:uid="{6D68128B-D016-48FC-B4E2-97CBBC752F67}">
      <formula1>"Response (y),Predictor (x),Identifier (Row Label),Filter,Omit"</formula1>
    </dataValidation>
    <dataValidation type="list" allowBlank="1" showInputMessage="1" showErrorMessage="1" sqref="C4:C16000 C2" xr:uid="{6B0332DF-75C4-4FD0-A0ED-79DCF5343BAF}">
      <formula1>"TRUE,FALSE"</formula1>
    </dataValidation>
    <dataValidation type="list" allowBlank="1" showInputMessage="1" showErrorMessage="1" sqref="D4:D16000" xr:uid="{43889428-BA3F-4535-AA7D-E4F405048C39}">
      <formula1>"Continuous,Categorical"</formula1>
    </dataValidation>
    <dataValidation type="list" allowBlank="1" showInputMessage="1" showErrorMessage="1" sqref="G4:G16000" xr:uid="{FF54553F-7445-4101-A4BB-60BC299636DC}">
      <formula1>"None"</formula1>
    </dataValidation>
    <dataValidation type="list" allowBlank="1" showInputMessage="1" showErrorMessage="1" sqref="H4:H16000" xr:uid="{CA04D1D1-F46A-498F-B979-226F5F171C8D}">
      <formula1>"TRUE"</formula1>
    </dataValidation>
  </dataValidations>
  <pageMargins left="0.7" right="0.7" top="0.75" bottom="0.75" header="0.3" footer="0.3"/>
  <drawing r:id="rId1"/>
  <legacy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CBDE8-B391-4A41-BC12-635EF13C8AB7}">
  <dimension ref="A1:DF2941"/>
  <sheetViews>
    <sheetView workbookViewId="0">
      <pane xSplit="2" ySplit="3" topLeftCell="C4" activePane="bottomRight" state="frozen"/>
      <selection pane="topRight" activeCell="C1" sqref="C1"/>
      <selection pane="bottomLeft" activeCell="A4" sqref="A4"/>
      <selection pane="bottomRight" activeCell="C4" sqref="C4"/>
    </sheetView>
  </sheetViews>
  <sheetFormatPr defaultRowHeight="15" x14ac:dyDescent="0.25"/>
  <cols>
    <col min="1" max="1" width="23" bestFit="1" customWidth="1"/>
    <col min="2" max="2" width="6" bestFit="1" customWidth="1"/>
    <col min="3" max="3" width="2.7109375" customWidth="1"/>
    <col min="4" max="4" width="20.5703125" bestFit="1" customWidth="1"/>
    <col min="5" max="5" width="8.140625" bestFit="1" customWidth="1"/>
    <col min="6" max="6" width="2.7109375" customWidth="1"/>
    <col min="7" max="7" width="11.85546875" bestFit="1" customWidth="1"/>
    <col min="8" max="8" width="6.42578125" bestFit="1" customWidth="1"/>
    <col min="9" max="9" width="6" bestFit="1" customWidth="1"/>
    <col min="10" max="10" width="7.28515625" bestFit="1" customWidth="1"/>
    <col min="11" max="11" width="6" bestFit="1" customWidth="1"/>
    <col min="12" max="12" width="4.5703125" bestFit="1" customWidth="1"/>
    <col min="13" max="13" width="6" bestFit="1" customWidth="1"/>
    <col min="14" max="14" width="8.140625" bestFit="1" customWidth="1"/>
    <col min="15" max="15" width="2" bestFit="1" customWidth="1"/>
    <col min="16" max="19" width="8.140625" bestFit="1" customWidth="1"/>
    <col min="20" max="20" width="2.7109375" customWidth="1"/>
    <col min="21" max="22" width="12.28515625" bestFit="1" customWidth="1"/>
    <col min="23" max="24" width="8.140625" bestFit="1" customWidth="1"/>
    <col min="25" max="25" width="10.42578125" bestFit="1" customWidth="1"/>
    <col min="26" max="26" width="11.7109375" bestFit="1" customWidth="1"/>
    <col min="27" max="28" width="8.140625" bestFit="1" customWidth="1"/>
    <col min="29" max="29" width="9.85546875" bestFit="1" customWidth="1"/>
    <col min="30" max="30" width="8.140625" bestFit="1" customWidth="1"/>
    <col min="31" max="31" width="9.5703125" bestFit="1" customWidth="1"/>
    <col min="32" max="32" width="2.7109375" customWidth="1"/>
    <col min="33" max="34" width="12.28515625" bestFit="1" customWidth="1"/>
    <col min="35" max="36" width="8.140625" bestFit="1" customWidth="1"/>
    <col min="37" max="37" width="10.42578125" bestFit="1" customWidth="1"/>
    <col min="38" max="38" width="11.7109375" bestFit="1" customWidth="1"/>
    <col min="39" max="40" width="8.140625" bestFit="1" customWidth="1"/>
    <col min="41" max="41" width="9.85546875" bestFit="1" customWidth="1"/>
    <col min="42" max="42" width="8.140625" bestFit="1" customWidth="1"/>
    <col min="43" max="43" width="9.5703125" bestFit="1" customWidth="1"/>
    <col min="44" max="44" width="2.7109375" customWidth="1"/>
    <col min="45" max="46" width="12.28515625" bestFit="1" customWidth="1"/>
    <col min="47" max="48" width="8.140625" bestFit="1" customWidth="1"/>
    <col min="49" max="49" width="10.42578125" bestFit="1" customWidth="1"/>
    <col min="50" max="50" width="11.7109375" bestFit="1" customWidth="1"/>
    <col min="51" max="52" width="8.140625" bestFit="1" customWidth="1"/>
    <col min="53" max="53" width="9.85546875" bestFit="1" customWidth="1"/>
    <col min="54" max="54" width="8.140625" bestFit="1" customWidth="1"/>
    <col min="55" max="55" width="9.5703125" bestFit="1" customWidth="1"/>
    <col min="56" max="56" width="2.7109375" customWidth="1"/>
    <col min="57" max="57" width="8.7109375" bestFit="1" customWidth="1"/>
    <col min="58" max="58" width="14.85546875" bestFit="1" customWidth="1"/>
    <col min="59" max="59" width="7.5703125" bestFit="1" customWidth="1"/>
    <col min="60" max="60" width="10.28515625" bestFit="1" customWidth="1"/>
    <col min="61" max="63" width="7.5703125" bestFit="1" customWidth="1"/>
    <col min="64" max="64" width="9.28515625" bestFit="1" customWidth="1"/>
    <col min="65" max="65" width="8.140625" bestFit="1" customWidth="1"/>
    <col min="66" max="77" width="7.5703125" bestFit="1" customWidth="1"/>
    <col min="78" max="78" width="2.7109375" customWidth="1"/>
    <col min="79" max="79" width="8.7109375" bestFit="1" customWidth="1"/>
    <col min="80" max="80" width="14.85546875" bestFit="1" customWidth="1"/>
    <col min="81" max="81" width="7.5703125" bestFit="1" customWidth="1"/>
    <col min="82" max="82" width="10.28515625" bestFit="1" customWidth="1"/>
    <col min="83" max="83" width="7.5703125" bestFit="1" customWidth="1"/>
    <col min="84" max="85" width="8.140625" bestFit="1" customWidth="1"/>
    <col min="86" max="86" width="9.28515625" bestFit="1" customWidth="1"/>
    <col min="87" max="87" width="8.140625" bestFit="1" customWidth="1"/>
    <col min="88" max="99" width="7.5703125" bestFit="1" customWidth="1"/>
    <col min="100" max="100" width="2.7109375" customWidth="1"/>
    <col min="101" max="101" width="6.5703125" bestFit="1" customWidth="1"/>
    <col min="102" max="102" width="7.7109375" bestFit="1" customWidth="1"/>
    <col min="103" max="103" width="7.5703125" bestFit="1" customWidth="1"/>
    <col min="104" max="104" width="10.42578125" bestFit="1" customWidth="1"/>
    <col min="105" max="105" width="11.7109375" bestFit="1" customWidth="1"/>
    <col min="106" max="106" width="8" bestFit="1" customWidth="1"/>
    <col min="107" max="107" width="7.85546875" bestFit="1" customWidth="1"/>
    <col min="108" max="108" width="9.85546875" bestFit="1" customWidth="1"/>
    <col min="109" max="109" width="7" bestFit="1" customWidth="1"/>
    <col min="110" max="110" width="9.5703125" bestFit="1" customWidth="1"/>
  </cols>
  <sheetData>
    <row r="1" spans="1:110" ht="20.100000000000001" customHeight="1" x14ac:dyDescent="0.3">
      <c r="A1" s="5" t="s">
        <v>1490</v>
      </c>
      <c r="U1" s="56" t="s">
        <v>1506</v>
      </c>
      <c r="V1" s="56"/>
      <c r="W1" s="56"/>
      <c r="X1" s="56"/>
      <c r="Y1" s="56"/>
      <c r="Z1" s="56"/>
      <c r="AA1" s="56"/>
      <c r="AB1" s="56"/>
      <c r="AC1" s="56"/>
      <c r="AD1" s="56"/>
      <c r="AE1" s="56"/>
      <c r="AF1" s="56"/>
      <c r="AG1" s="56"/>
      <c r="AH1" s="56"/>
      <c r="AI1" s="56"/>
      <c r="AJ1" s="56"/>
      <c r="AK1" s="56"/>
      <c r="AL1" s="56"/>
      <c r="AM1" s="56"/>
      <c r="AN1" s="56"/>
      <c r="AO1" s="56"/>
      <c r="AP1" s="56"/>
      <c r="AQ1" s="56"/>
      <c r="AR1" s="56"/>
      <c r="AS1" s="56"/>
      <c r="AT1" s="56"/>
      <c r="AU1" s="56"/>
      <c r="AV1" s="56"/>
      <c r="AW1" s="56"/>
      <c r="AX1" s="56"/>
      <c r="AY1" s="56"/>
      <c r="AZ1" s="56"/>
      <c r="BA1" s="56"/>
      <c r="BB1" s="56"/>
      <c r="BC1" s="56"/>
      <c r="BE1" s="56" t="s">
        <v>1542</v>
      </c>
      <c r="BF1" s="57"/>
      <c r="BG1" s="57"/>
      <c r="BH1" s="57"/>
      <c r="BI1" s="57"/>
      <c r="BJ1" s="57"/>
      <c r="BK1" s="57"/>
      <c r="BL1" s="57"/>
      <c r="BM1" s="57"/>
      <c r="BN1" s="57"/>
      <c r="BO1" s="57"/>
      <c r="BP1" s="57"/>
      <c r="BQ1" s="57"/>
      <c r="BR1" s="57"/>
      <c r="BS1" s="57"/>
      <c r="BT1" s="57"/>
      <c r="BU1" s="57"/>
      <c r="BV1" s="57"/>
      <c r="BW1" s="57"/>
      <c r="BX1" s="57"/>
      <c r="BY1" s="57"/>
      <c r="CA1" s="56" t="s">
        <v>1551</v>
      </c>
      <c r="CB1" s="57"/>
      <c r="CC1" s="57"/>
      <c r="CD1" s="57"/>
      <c r="CE1" s="57"/>
      <c r="CF1" s="57"/>
      <c r="CG1" s="57"/>
      <c r="CH1" s="57"/>
      <c r="CI1" s="57"/>
      <c r="CJ1" s="57"/>
      <c r="CK1" s="57"/>
      <c r="CL1" s="57"/>
      <c r="CM1" s="57"/>
      <c r="CN1" s="57"/>
      <c r="CO1" s="57"/>
      <c r="CP1" s="57"/>
      <c r="CQ1" s="57"/>
      <c r="CR1" s="57"/>
      <c r="CS1" s="57"/>
      <c r="CT1" s="57"/>
      <c r="CU1" s="57"/>
      <c r="CW1" s="56" t="s">
        <v>1539</v>
      </c>
      <c r="CX1" s="56"/>
      <c r="CY1" s="56"/>
      <c r="CZ1" s="56"/>
      <c r="DA1" s="56"/>
      <c r="DB1" s="56"/>
      <c r="DC1" s="56"/>
      <c r="DD1" s="56"/>
      <c r="DE1" s="56"/>
      <c r="DF1" s="56"/>
    </row>
    <row r="2" spans="1:110" ht="18" customHeight="1" x14ac:dyDescent="0.25">
      <c r="G2" s="56" t="s">
        <v>1522</v>
      </c>
      <c r="H2" s="56"/>
      <c r="I2" s="56"/>
      <c r="J2" s="56"/>
      <c r="K2" s="56"/>
      <c r="L2" s="56"/>
      <c r="M2" s="56"/>
      <c r="N2" s="56"/>
      <c r="O2" s="56"/>
      <c r="P2" s="56"/>
      <c r="Q2" s="56"/>
      <c r="R2" s="56"/>
      <c r="S2" s="56"/>
      <c r="V2" s="6" t="s">
        <v>1507</v>
      </c>
      <c r="W2" s="6" t="s">
        <v>1508</v>
      </c>
      <c r="AH2" s="6" t="s">
        <v>1507</v>
      </c>
      <c r="AI2" s="6" t="s">
        <v>1520</v>
      </c>
      <c r="AT2" s="6" t="s">
        <v>1507</v>
      </c>
      <c r="AU2" s="6" t="s">
        <v>1521</v>
      </c>
      <c r="BE2" s="32" t="s">
        <v>1543</v>
      </c>
      <c r="BF2" s="32" t="s">
        <v>1544</v>
      </c>
      <c r="BH2" s="63" t="s">
        <v>1545</v>
      </c>
      <c r="BI2" s="64" t="s">
        <v>1546</v>
      </c>
      <c r="BJ2" s="64" t="s">
        <v>1501</v>
      </c>
      <c r="BK2" s="64" t="s">
        <v>1502</v>
      </c>
      <c r="BL2" s="64" t="s">
        <v>1547</v>
      </c>
      <c r="BM2" s="65" t="s">
        <v>1548</v>
      </c>
      <c r="CA2" s="32" t="s">
        <v>1543</v>
      </c>
      <c r="CB2" s="32" t="s">
        <v>1544</v>
      </c>
      <c r="CD2" s="63" t="s">
        <v>1545</v>
      </c>
      <c r="CE2" s="64" t="s">
        <v>1546</v>
      </c>
      <c r="CF2" s="64" t="s">
        <v>1501</v>
      </c>
      <c r="CG2" s="64" t="s">
        <v>1502</v>
      </c>
      <c r="CH2" s="64" t="s">
        <v>1547</v>
      </c>
      <c r="CI2" s="65" t="s">
        <v>1548</v>
      </c>
    </row>
    <row r="3" spans="1:110" ht="18" customHeight="1" x14ac:dyDescent="0.25">
      <c r="A3" s="7" t="s">
        <v>1491</v>
      </c>
      <c r="B3" s="6" t="s">
        <v>1492</v>
      </c>
      <c r="D3" s="54" t="s">
        <v>1494</v>
      </c>
      <c r="E3" s="55"/>
      <c r="V3" t="s">
        <v>1519</v>
      </c>
      <c r="W3" s="14" t="e" cm="1">
        <f t="array" aca="1" ref="W3" ca="1">Number_Of_Histogram_Bins(UV_Data,W2,UV_Include)</f>
        <v>#NAME?</v>
      </c>
      <c r="AH3" t="s">
        <v>1519</v>
      </c>
      <c r="AI3" s="14" t="e" cm="1">
        <f t="array" aca="1" ref="AI3" ca="1">Number_Of_Histogram_Bins(UV_Data,AI2,UV_Include)</f>
        <v>#NAME?</v>
      </c>
      <c r="AT3" t="s">
        <v>1519</v>
      </c>
      <c r="AU3" s="14" t="e" cm="1">
        <f t="array" aca="1" ref="AU3" ca="1">Number_Of_Histogram_Bins(UV_Data,AU2,UV_Include)</f>
        <v>#NAME?</v>
      </c>
      <c r="BE3" s="33" t="str" cm="1">
        <f t="array" aca="1" ref="BE3" ca="1">IFERROR(_xlfn.TAKE(Grid_Argument_Minimum(UV_WB_S1),,1),"—")</f>
        <v>—</v>
      </c>
      <c r="BF3" s="34">
        <v>20</v>
      </c>
      <c r="BH3" s="16" t="s">
        <v>1549</v>
      </c>
      <c r="BI3" s="59">
        <v>1</v>
      </c>
      <c r="BJ3" s="66">
        <v>0.5</v>
      </c>
      <c r="BK3" s="66">
        <v>10</v>
      </c>
      <c r="BL3" s="59">
        <f>($BK$3-$BJ$3)/($BF$3-1)</f>
        <v>0.5</v>
      </c>
      <c r="BM3" s="20" t="e" cm="1">
        <f t="array" aca="1" ref="BM3" ca="1">Grid_Search_Optimum(UV_WB_S1)</f>
        <v>#NAME?</v>
      </c>
      <c r="CA3" s="33" t="str" cm="1">
        <f t="array" aca="1" ref="CA3" ca="1">IFERROR(_xlfn.TAKE(Grid_Argument_Minimum(UV_WB_S2),,1),"—")</f>
        <v>—</v>
      </c>
      <c r="CB3" s="34">
        <v>20</v>
      </c>
      <c r="CD3" s="16" t="s">
        <v>1549</v>
      </c>
      <c r="CE3" s="59">
        <v>1</v>
      </c>
      <c r="CF3" s="59" t="e">
        <f ca="1">MAX(0.001,$BM$3-$BL$3)</f>
        <v>#NAME?</v>
      </c>
      <c r="CG3" s="59" t="e">
        <f ca="1">$BM$3+$BL$3</f>
        <v>#NAME?</v>
      </c>
      <c r="CH3" s="59" t="e">
        <f ca="1">($CG$3-$CF$3)/($CB$3-1)</f>
        <v>#NAME?</v>
      </c>
      <c r="CI3" s="20" t="e" cm="1">
        <f t="array" aca="1" ref="CI3" ca="1">Grid_Search_Optimum(UV_WB_S2)</f>
        <v>#NAME?</v>
      </c>
    </row>
    <row r="4" spans="1:110" ht="18" customHeight="1" x14ac:dyDescent="0.25">
      <c r="A4" s="9" cm="1">
        <f t="array" ref="A4:A2941">IF(LifeExpectancyData[Life expectancy]="","",LifeExpectancyData[Life expectancy])</f>
        <v>65</v>
      </c>
      <c r="B4" s="10" t="b" cm="1">
        <f t="array" ref="B4:B2941">ISNUMBER(LifeExpectancyData[Life expectancy])</f>
        <v>1</v>
      </c>
      <c r="D4" s="15" t="s">
        <v>1496</v>
      </c>
      <c r="E4" s="19">
        <f>AVERAGE(_xlfn._xlws.FILTER(UV_Data,UV_Include))</f>
        <v>69.22493169398912</v>
      </c>
      <c r="G4" s="63" t="s">
        <v>1523</v>
      </c>
      <c r="H4" s="64" t="s">
        <v>1524</v>
      </c>
      <c r="I4" s="64" t="s">
        <v>1495</v>
      </c>
      <c r="J4" s="64" t="s">
        <v>1525</v>
      </c>
      <c r="K4" s="64" t="s">
        <v>1495</v>
      </c>
      <c r="L4" s="64" t="s">
        <v>1526</v>
      </c>
      <c r="M4" s="64" t="s">
        <v>1495</v>
      </c>
      <c r="N4" s="64" t="s">
        <v>1527</v>
      </c>
      <c r="O4" s="64" t="s">
        <v>1528</v>
      </c>
      <c r="P4" s="64" t="s">
        <v>82</v>
      </c>
      <c r="Q4" s="64" t="s">
        <v>87</v>
      </c>
      <c r="R4" s="64" t="s">
        <v>1529</v>
      </c>
      <c r="S4" s="65" t="s">
        <v>1530</v>
      </c>
      <c r="U4" s="12" t="s">
        <v>1509</v>
      </c>
      <c r="V4" s="12" t="s">
        <v>1510</v>
      </c>
      <c r="W4" s="12" t="s">
        <v>1504</v>
      </c>
      <c r="X4" s="12" t="s">
        <v>1511</v>
      </c>
      <c r="Y4" s="12" t="s">
        <v>1512</v>
      </c>
      <c r="Z4" s="12" t="s">
        <v>1513</v>
      </c>
      <c r="AA4" s="12" t="s">
        <v>1514</v>
      </c>
      <c r="AB4" s="12" t="s">
        <v>1515</v>
      </c>
      <c r="AC4" s="12" t="s">
        <v>1516</v>
      </c>
      <c r="AD4" s="12" t="s">
        <v>1517</v>
      </c>
      <c r="AE4" s="12" t="s">
        <v>1518</v>
      </c>
      <c r="AG4" s="12" t="s">
        <v>1509</v>
      </c>
      <c r="AH4" s="12" t="s">
        <v>1510</v>
      </c>
      <c r="AI4" s="12" t="s">
        <v>1504</v>
      </c>
      <c r="AJ4" s="12" t="s">
        <v>1511</v>
      </c>
      <c r="AK4" s="12" t="s">
        <v>1512</v>
      </c>
      <c r="AL4" s="12" t="s">
        <v>1513</v>
      </c>
      <c r="AM4" s="12" t="s">
        <v>1514</v>
      </c>
      <c r="AN4" s="12" t="s">
        <v>1515</v>
      </c>
      <c r="AO4" s="12" t="s">
        <v>1516</v>
      </c>
      <c r="AP4" s="12" t="s">
        <v>1517</v>
      </c>
      <c r="AQ4" s="12" t="s">
        <v>1518</v>
      </c>
      <c r="AS4" s="12" t="s">
        <v>1509</v>
      </c>
      <c r="AT4" s="12" t="s">
        <v>1510</v>
      </c>
      <c r="AU4" s="12" t="s">
        <v>1504</v>
      </c>
      <c r="AV4" s="12" t="s">
        <v>1511</v>
      </c>
      <c r="AW4" s="12" t="s">
        <v>1512</v>
      </c>
      <c r="AX4" s="12" t="s">
        <v>1513</v>
      </c>
      <c r="AY4" s="12" t="s">
        <v>1514</v>
      </c>
      <c r="AZ4" s="12" t="s">
        <v>1515</v>
      </c>
      <c r="BA4" s="12" t="s">
        <v>1516</v>
      </c>
      <c r="BB4" s="12" t="s">
        <v>1517</v>
      </c>
      <c r="BC4" s="12" t="s">
        <v>1518</v>
      </c>
      <c r="BH4" s="16" t="s">
        <v>1550</v>
      </c>
      <c r="BI4" s="59">
        <v>1</v>
      </c>
      <c r="BJ4" s="66">
        <v>0.1</v>
      </c>
      <c r="BK4" s="66">
        <f>IFERROR(2*AVERAGE(_xlfn._xlws.FILTER(UV_Data,UV_Include)),10)</f>
        <v>138.44986338797824</v>
      </c>
      <c r="BL4" s="59">
        <f>($BK$4-$BJ$4)/($BF$3-1)</f>
        <v>7.2815717572620127</v>
      </c>
      <c r="BM4" s="20"/>
      <c r="CD4" s="16" t="s">
        <v>1550</v>
      </c>
      <c r="CE4" s="59">
        <v>1</v>
      </c>
      <c r="CF4" s="59">
        <f>MAX(0.001,$BM$4-$BL$4)</f>
        <v>1E-3</v>
      </c>
      <c r="CG4" s="59">
        <f>$BM$4+$BL$4</f>
        <v>7.2815717572620127</v>
      </c>
      <c r="CH4" s="59">
        <f>($CG$4-$CF$4)/($CB$3-1)</f>
        <v>0.38318798722431646</v>
      </c>
      <c r="CI4" s="20"/>
      <c r="CW4" s="12" t="s">
        <v>1540</v>
      </c>
      <c r="CX4" s="12" t="s">
        <v>1541</v>
      </c>
      <c r="CY4" s="12" t="s">
        <v>1511</v>
      </c>
      <c r="CZ4" s="12" t="s">
        <v>1512</v>
      </c>
      <c r="DA4" s="12" t="s">
        <v>1513</v>
      </c>
      <c r="DB4" s="12" t="s">
        <v>1514</v>
      </c>
      <c r="DC4" s="12" t="s">
        <v>1515</v>
      </c>
      <c r="DD4" s="12" t="s">
        <v>1516</v>
      </c>
      <c r="DE4" s="12" t="s">
        <v>1517</v>
      </c>
      <c r="DF4" s="12" t="s">
        <v>1518</v>
      </c>
    </row>
    <row r="5" spans="1:110" x14ac:dyDescent="0.25">
      <c r="A5" s="9">
        <v>59.9</v>
      </c>
      <c r="B5" s="10" t="b">
        <v>1</v>
      </c>
      <c r="D5" s="16" t="s">
        <v>1497</v>
      </c>
      <c r="E5" s="20">
        <f>MEDIAN(_xlfn._xlws.FILTER(UV_Data,UV_Include))</f>
        <v>72.099999999999994</v>
      </c>
      <c r="G5" s="16" t="s">
        <v>1511</v>
      </c>
      <c r="H5" s="58" t="s">
        <v>1496</v>
      </c>
      <c r="I5" s="59">
        <f>AVERAGE(_xlfn._xlws.FILTER(UV_Data,UV_Include))</f>
        <v>69.22493169398912</v>
      </c>
      <c r="J5" s="58" t="s">
        <v>1499</v>
      </c>
      <c r="K5" s="59">
        <f>_xlfn.STDEV.S(_xlfn._xlws.FILTER(UV_Data,UV_Include))</f>
        <v>9.5238674878241394</v>
      </c>
      <c r="L5" s="58"/>
      <c r="M5" s="59"/>
      <c r="N5" s="61" t="e" cm="1">
        <f t="array" aca="1" ref="N5" ca="1">NLL_Normal(UV_Data,$I$5,$K$5,UV_Include)</f>
        <v>#NAME?</v>
      </c>
      <c r="O5" s="60">
        <v>2</v>
      </c>
      <c r="P5" s="59" t="e" cm="1">
        <f t="array" aca="1" ref="P5" ca="1">GoF_AIC($N$5,$O$5)</f>
        <v>#NAME?</v>
      </c>
      <c r="Q5" s="59" t="e" cm="1">
        <f t="array" aca="1" ref="Q5" ca="1">GoF_BIC($N$5,$O$5,UV_n)</f>
        <v>#NAME?</v>
      </c>
      <c r="R5" s="62" t="e" cm="1">
        <f t="array" aca="1" ref="R5" ca="1">GoF_Anderson_Darling(UV_Data,_xlfn.NORM.DIST(UV_Data,$I$5,$K$5,TRUE),UV_Include)</f>
        <v>#NAME?</v>
      </c>
      <c r="S5" s="30" t="e" cm="1">
        <f t="array" aca="1" ref="S5" ca="1">GoF_Kolmogorov_Smirnov(UV_Data,_xlfn.NORM.DIST(UV_Data,$I$5,$K$5,TRUE),UV_Include)</f>
        <v>#NAME?</v>
      </c>
      <c r="U5" s="13" t="e" cm="1">
        <f t="array" aca="1" ref="U5" ca="1">Bin_Lower_Edges(UV_Data,W2,UV_Include)</f>
        <v>#NAME?</v>
      </c>
      <c r="V5" s="13" t="e" cm="1">
        <f t="array" aca="1" ref="V5" ca="1">Upper_Bin_Edges(UV_Data,W2,UV_Include)</f>
        <v>#NAME?</v>
      </c>
      <c r="W5" s="14" t="e" cm="1">
        <f t="array" aca="1" ref="W5" ca="1">Bin_Counts(UV_Data,W2,UV_Include)</f>
        <v>#NAME?</v>
      </c>
      <c r="X5" s="24" t="e" cm="1">
        <f t="array" aca="1" ref="X5" ca="1">_xlfn.LET(_xlpm.edges,_xlfn.ANCHORARRAY(V5),_xlpm.lower,_xlfn.ANCHORARRAY(U5),CDF_Normal(_xlpm.edges,$I$5,$K$5,_xlpm.lower))</f>
        <v>#NAME?</v>
      </c>
      <c r="Y5" s="24" t="e" cm="1">
        <f t="array" aca="1" ref="Y5" ca="1">_xlfn.LET(_xlpm.edges,_xlfn.ANCHORARRAY(V5),_xlpm.lower,_xlfn.ANCHORARRAY(U5),CDF_Lognormal(_xlpm.edges,$I$6,$K$6,_xlpm.lower))</f>
        <v>#NAME?</v>
      </c>
      <c r="Z5" s="24" t="e" cm="1">
        <f t="array" aca="1" ref="Z5" ca="1">_xlfn.LET(_xlpm.edges,_xlfn.ANCHORARRAY(V5),_xlpm.lower,_xlfn.ANCHORARRAY(U5),CDF_Exponential(_xlpm.edges,$I$7,_xlpm.lower))</f>
        <v>#NAME?</v>
      </c>
      <c r="AA5" s="24" t="e" cm="1">
        <f t="array" aca="1" ref="AA5" ca="1">_xlfn.LET(_xlpm.edges,_xlfn.ANCHORARRAY(V5),_xlpm.lower,_xlfn.ANCHORARRAY(U5),CDF_Weibull(_xlpm.edges,$I$8,$K$8,_xlpm.lower))</f>
        <v>#NAME?</v>
      </c>
      <c r="AB5" s="24" t="e" cm="1">
        <f t="array" aca="1" ref="AB5" ca="1">_xlfn.LET(_xlpm.edges,_xlfn.ANCHORARRAY(V5),_xlpm.lower,_xlfn.ANCHORARRAY(U5),CDF_Gamma(_xlpm.edges,$I$9,$K$9,_xlpm.lower))</f>
        <v>#NAME?</v>
      </c>
      <c r="AC5" s="24" t="e" cm="1">
        <f t="array" aca="1" ref="AC5" ca="1">_xlfn.LET(_xlpm.edges,_xlfn.ANCHORARRAY(V5),_xlpm.lower,_xlfn.ANCHORARRAY(U5),CDF_Triangular(_xlpm.edges,$I$10,$K$10,$M$10,_xlpm.lower))</f>
        <v>#NAME?</v>
      </c>
      <c r="AD5" s="24" t="e" cm="1">
        <f t="array" aca="1" ref="AD5" ca="1">_xlfn.LET(_xlpm.edges,_xlfn.ANCHORARRAY(V5),_xlpm.lower,_xlfn.ANCHORARRAY(U5),_xlpm.dmin,$E$9,_xlpm.drange,$E$11,CDF_Beta(_xlpm.edges,$I$11,$K$11,_xlpm.dmin,_xlpm.drange,_xlpm.lower))</f>
        <v>#NAME?</v>
      </c>
      <c r="AE5" s="24" t="e" cm="1">
        <f t="array" aca="1" ref="AE5" ca="1">_xlfn.LET(_xlpm.edges,_xlfn.ANCHORARRAY(V5),_xlpm.lower,_xlfn.ANCHORARRAY(U5),CDF_BetaPERT(_xlpm.edges,$I$12,$K$12,$M$12,_xlpm.lower))</f>
        <v>#NAME?</v>
      </c>
      <c r="AG5" s="13" t="e" cm="1">
        <f t="array" aca="1" ref="AG5" ca="1">Bin_Lower_Edges(UV_Data,AI2,UV_Include)</f>
        <v>#NAME?</v>
      </c>
      <c r="AH5" s="13" t="e" cm="1">
        <f t="array" aca="1" ref="AH5" ca="1">Upper_Bin_Edges(UV_Data,AI2,UV_Include)</f>
        <v>#NAME?</v>
      </c>
      <c r="AI5" s="14" t="e" cm="1">
        <f t="array" aca="1" ref="AI5" ca="1">Bin_Counts(UV_Data,AI2,UV_Include)</f>
        <v>#NAME?</v>
      </c>
      <c r="AJ5" s="24" t="e" cm="1">
        <f t="array" aca="1" ref="AJ5" ca="1">_xlfn.LET(_xlpm.edges,_xlfn.ANCHORARRAY(AH5),_xlpm.lower,_xlfn.ANCHORARRAY(AG5),CDF_Normal(_xlpm.edges,$I$5,$K$5,_xlpm.lower))</f>
        <v>#NAME?</v>
      </c>
      <c r="AK5" s="24" t="e" cm="1">
        <f t="array" aca="1" ref="AK5" ca="1">_xlfn.LET(_xlpm.edges,_xlfn.ANCHORARRAY(AH5),_xlpm.lower,_xlfn.ANCHORARRAY(AG5),CDF_Lognormal(_xlpm.edges,$I$6,$K$6,_xlpm.lower))</f>
        <v>#NAME?</v>
      </c>
      <c r="AL5" s="24" t="e" cm="1">
        <f t="array" aca="1" ref="AL5" ca="1">_xlfn.LET(_xlpm.edges,_xlfn.ANCHORARRAY(AH5),_xlpm.lower,_xlfn.ANCHORARRAY(AG5),CDF_Exponential(_xlpm.edges,$I$7,_xlpm.lower))</f>
        <v>#NAME?</v>
      </c>
      <c r="AM5" s="24" t="e" cm="1">
        <f t="array" aca="1" ref="AM5" ca="1">_xlfn.LET(_xlpm.edges,_xlfn.ANCHORARRAY(AH5),_xlpm.lower,_xlfn.ANCHORARRAY(AG5),CDF_Weibull(_xlpm.edges,$I$8,$K$8,_xlpm.lower))</f>
        <v>#NAME?</v>
      </c>
      <c r="AN5" s="24" t="e" cm="1">
        <f t="array" aca="1" ref="AN5" ca="1">_xlfn.LET(_xlpm.edges,_xlfn.ANCHORARRAY(AH5),_xlpm.lower,_xlfn.ANCHORARRAY(AG5),CDF_Gamma(_xlpm.edges,$I$9,$K$9,_xlpm.lower))</f>
        <v>#NAME?</v>
      </c>
      <c r="AO5" s="24" t="e" cm="1">
        <f t="array" aca="1" ref="AO5" ca="1">_xlfn.LET(_xlpm.edges,_xlfn.ANCHORARRAY(AH5),_xlpm.lower,_xlfn.ANCHORARRAY(AG5),CDF_Triangular(_xlpm.edges,$I$10,$K$10,$M$10,_xlpm.lower))</f>
        <v>#NAME?</v>
      </c>
      <c r="AP5" s="24" t="e" cm="1">
        <f t="array" aca="1" ref="AP5" ca="1">_xlfn.LET(_xlpm.edges,_xlfn.ANCHORARRAY(AH5),_xlpm.lower,_xlfn.ANCHORARRAY(AG5),_xlpm.dmin,$E$9,_xlpm.drange,$E$11,CDF_Beta(_xlpm.edges,$I$11,$K$11,_xlpm.dmin,_xlpm.drange,_xlpm.lower))</f>
        <v>#NAME?</v>
      </c>
      <c r="AQ5" s="24" t="e" cm="1">
        <f t="array" aca="1" ref="AQ5" ca="1">_xlfn.LET(_xlpm.edges,_xlfn.ANCHORARRAY(AH5),_xlpm.lower,_xlfn.ANCHORARRAY(AG5),CDF_BetaPERT(_xlpm.edges,$I$12,$K$12,$M$12,_xlpm.lower))</f>
        <v>#NAME?</v>
      </c>
      <c r="AS5" s="13" t="e" cm="1">
        <f t="array" aca="1" ref="AS5" ca="1">Bin_Lower_Edges(UV_Data,AU2,UV_Include)</f>
        <v>#NAME?</v>
      </c>
      <c r="AT5" s="13" t="e" cm="1">
        <f t="array" aca="1" ref="AT5" ca="1">Upper_Bin_Edges(UV_Data,AU2,UV_Include)</f>
        <v>#NAME?</v>
      </c>
      <c r="AU5" s="14" t="e" cm="1">
        <f t="array" aca="1" ref="AU5" ca="1">Bin_Counts(UV_Data,AU2,UV_Include)</f>
        <v>#NAME?</v>
      </c>
      <c r="AV5" s="24" t="e" cm="1">
        <f t="array" aca="1" ref="AV5" ca="1">_xlfn.LET(_xlpm.edges,_xlfn.ANCHORARRAY(AT5),_xlpm.lower,_xlfn.ANCHORARRAY(AS5),CDF_Normal(_xlpm.edges,$I$5,$K$5,_xlpm.lower))</f>
        <v>#NAME?</v>
      </c>
      <c r="AW5" s="24" t="e" cm="1">
        <f t="array" aca="1" ref="AW5" ca="1">_xlfn.LET(_xlpm.edges,_xlfn.ANCHORARRAY(AT5),_xlpm.lower,_xlfn.ANCHORARRAY(AS5),CDF_Lognormal(_xlpm.edges,$I$6,$K$6,_xlpm.lower))</f>
        <v>#NAME?</v>
      </c>
      <c r="AX5" s="24" t="e" cm="1">
        <f t="array" aca="1" ref="AX5" ca="1">_xlfn.LET(_xlpm.edges,_xlfn.ANCHORARRAY(AT5),_xlpm.lower,_xlfn.ANCHORARRAY(AS5),CDF_Exponential(_xlpm.edges,$I$7,_xlpm.lower))</f>
        <v>#NAME?</v>
      </c>
      <c r="AY5" s="24" t="e" cm="1">
        <f t="array" aca="1" ref="AY5" ca="1">_xlfn.LET(_xlpm.edges,_xlfn.ANCHORARRAY(AT5),_xlpm.lower,_xlfn.ANCHORARRAY(AS5),CDF_Weibull(_xlpm.edges,$I$8,$K$8,_xlpm.lower))</f>
        <v>#NAME?</v>
      </c>
      <c r="AZ5" s="24" t="e" cm="1">
        <f t="array" aca="1" ref="AZ5" ca="1">_xlfn.LET(_xlpm.edges,_xlfn.ANCHORARRAY(AT5),_xlpm.lower,_xlfn.ANCHORARRAY(AS5),CDF_Gamma(_xlpm.edges,$I$9,$K$9,_xlpm.lower))</f>
        <v>#NAME?</v>
      </c>
      <c r="BA5" s="24" t="e" cm="1">
        <f t="array" aca="1" ref="BA5" ca="1">_xlfn.LET(_xlpm.edges,_xlfn.ANCHORARRAY(AT5),_xlpm.lower,_xlfn.ANCHORARRAY(AS5),CDF_Triangular(_xlpm.edges,$I$10,$K$10,$M$10,_xlpm.lower))</f>
        <v>#NAME?</v>
      </c>
      <c r="BB5" s="24" t="e" cm="1">
        <f t="array" aca="1" ref="BB5" ca="1">_xlfn.LET(_xlpm.edges,_xlfn.ANCHORARRAY(AT5),_xlpm.lower,_xlfn.ANCHORARRAY(AS5),_xlpm.dmin,$E$9,_xlpm.drange,$E$11,CDF_Beta(_xlpm.edges,$I$11,$K$11,_xlpm.dmin,_xlpm.drange,_xlpm.lower))</f>
        <v>#NAME?</v>
      </c>
      <c r="BC5" s="24" t="e" cm="1">
        <f t="array" aca="1" ref="BC5" ca="1">_xlfn.LET(_xlpm.edges,_xlfn.ANCHORARRAY(AT5),_xlpm.lower,_xlfn.ANCHORARRAY(AS5),CDF_BetaPERT(_xlpm.edges,$I$12,$K$12,$M$12,_xlpm.lower))</f>
        <v>#NAME?</v>
      </c>
      <c r="BE5" s="67" t="e" cm="1">
        <f t="array" aca="1" ref="BE5" ca="1">NLL_Weibull(UV_Data,$BI$3,$BI$4,UV_Include)</f>
        <v>#NAME?</v>
      </c>
      <c r="BF5" s="68" cm="1">
        <f t="array" ref="BF5:BY5">_xlfn.SEQUENCE(1,$BF$3,$BJ$3,$BL$3)</f>
        <v>0.5</v>
      </c>
      <c r="BG5" s="68">
        <v>1</v>
      </c>
      <c r="BH5" s="68">
        <v>1.5</v>
      </c>
      <c r="BI5" s="68">
        <v>2</v>
      </c>
      <c r="BJ5" s="68">
        <v>2.5</v>
      </c>
      <c r="BK5" s="68">
        <v>3</v>
      </c>
      <c r="BL5" s="68">
        <v>3.5</v>
      </c>
      <c r="BM5" s="68">
        <v>4</v>
      </c>
      <c r="BN5" s="68">
        <v>4.5</v>
      </c>
      <c r="BO5" s="68">
        <v>5</v>
      </c>
      <c r="BP5" s="68">
        <v>5.5</v>
      </c>
      <c r="BQ5" s="68">
        <v>6</v>
      </c>
      <c r="BR5" s="68">
        <v>6.5</v>
      </c>
      <c r="BS5" s="68">
        <v>7</v>
      </c>
      <c r="BT5" s="68">
        <v>7.5</v>
      </c>
      <c r="BU5" s="68">
        <v>8</v>
      </c>
      <c r="BV5" s="68">
        <v>8.5</v>
      </c>
      <c r="BW5" s="68">
        <v>9</v>
      </c>
      <c r="BX5" s="68">
        <v>9.5</v>
      </c>
      <c r="BY5" s="69">
        <v>10</v>
      </c>
      <c r="CA5" s="67" t="e" cm="1">
        <f t="array" aca="1" ref="CA5" ca="1">NLL_Weibull(UV_Data,$CE$3,$CE$4,UV_Include)</f>
        <v>#NAME?</v>
      </c>
      <c r="CB5" s="68" t="e" cm="1">
        <f t="array" aca="1" ref="CB5" ca="1">_xlfn.SEQUENCE(1,$CB$3,$CF$3,$CH$3)</f>
        <v>#NAME?</v>
      </c>
      <c r="CC5" s="68"/>
      <c r="CD5" s="68"/>
      <c r="CE5" s="68"/>
      <c r="CF5" s="68"/>
      <c r="CG5" s="68"/>
      <c r="CH5" s="68"/>
      <c r="CI5" s="68"/>
      <c r="CJ5" s="68"/>
      <c r="CK5" s="68"/>
      <c r="CL5" s="68"/>
      <c r="CM5" s="68"/>
      <c r="CN5" s="68"/>
      <c r="CO5" s="68"/>
      <c r="CP5" s="68"/>
      <c r="CQ5" s="68"/>
      <c r="CR5" s="68"/>
      <c r="CS5" s="68"/>
      <c r="CT5" s="68"/>
      <c r="CU5" s="69"/>
      <c r="CW5" s="24" cm="1">
        <f t="array" ref="CW5:CW2932">_xlfn.LET(_xlpm.n_,UV_n,IF(_xlpm.n_&lt;=0,NA(),(_xlfn.SEQUENCE(_xlpm.n_)-0.5)/_xlpm.n_))</f>
        <v>1.7076502732240437E-4</v>
      </c>
      <c r="CX5" s="13" cm="1">
        <f t="array" ref="CX5:CX2932">_xlfn._xlws.SORT(_xlfn._xlws.FILTER(UV_Data,UV_Include))</f>
        <v>36.299999999999997</v>
      </c>
      <c r="CY5" s="13" cm="1">
        <f t="array" ref="CY5:CY2932">_xlfn.LET(_xlpm.p_,_xlfn.ANCHORARRAY($CW$5),_xlfn.NORM.INV(_xlpm.p_,$I$5,$K$5))</f>
        <v>35.114493229390149</v>
      </c>
      <c r="CZ5" s="13" cm="1">
        <f t="array" ref="CZ5:CZ2932">_xlfn.LET(_xlpm.p_,_xlfn.ANCHORARRAY($CW$5),_xlfn.LOGNORM.INV(_xlpm.p_,$I$6,$K$6))</f>
        <v>40.460862908973468</v>
      </c>
      <c r="DA5" s="13" cm="1">
        <f t="array" ref="DA5:DA2932">_xlfn.LET(_xlpm.p_,_xlfn.ANCHORARRAY($CW$5),-LN(1-_xlpm.p_)/$I$7)</f>
        <v>1.1822206790578103E-2</v>
      </c>
      <c r="DB5" s="13" t="e" cm="1">
        <f t="array" aca="1" ref="DB5:DB2932" ca="1">_xlfn.LET(_xlpm.p_,_xlfn.ANCHORARRAY($CW$5),$K$8*(-LN(1-_xlpm.p_))^(1/$I$8))</f>
        <v>#NAME?</v>
      </c>
      <c r="DC5" s="13" t="e" cm="1">
        <f t="array" aca="1" ref="DC5:DC2932" ca="1">_xlfn.LET(_xlpm.p_,_xlfn.ANCHORARRAY($CW$5),_xlfn.GAMMA.INV(_xlpm.p_,$I$9,1/$K$9))</f>
        <v>#NAME?</v>
      </c>
      <c r="DD5" s="13" cm="1">
        <f t="array" ref="DD5:DD2932">_xlfn.LET(_xlpm.p_,_xlfn.ANCHORARRAY($CW$5),_xlpm.mn,$I$10,_xlpm.md,$K$10,_xlpm.mx,$M$10,IF(_xlpm.p_&lt;(_xlpm.md-_xlpm.mn)/(_xlpm.mx-_xlpm.mn),_xlpm.mn+SQRT(_xlpm.p_*(_xlpm.mx-_xlpm.mn)*(_xlpm.md-_xlpm.mn)),_xlpm.mx-SQRT((1-_xlpm.p_)*(_xlpm.mx-_xlpm.mn)*(_xlpm.mx-_xlpm.md))))</f>
        <v>36.822982806837331</v>
      </c>
      <c r="DE5" s="13" t="e" cm="1">
        <f t="array" aca="1" ref="DE5:DE2932" ca="1">_xlfn.LET(_xlpm.p_,_xlfn.ANCHORARRAY($CW$5),_xlpm.mn,$E$9,_xlpm.range_,$E$11,_xlpm.pad,_xlpm.range_*0.001,_xlpm.scale_,_xlpm.range_+2*_xlpm.pad,_xlfn.BETA.INV(_xlpm.p_,$I$11,$K$11)*_xlpm.scale_+_xlpm.mn-_xlpm.pad)</f>
        <v>#NAME?</v>
      </c>
      <c r="DF5" s="13" cm="1">
        <f t="array" ref="DF5:DF2932">_xlfn.LET(_xlpm.p_,_xlfn.ANCHORARRAY($CW$5),_xlpm.mn,$I$12,_xlpm.md,$K$12,_xlpm.mx,$M$12,_xlpm.alpha_param,1+4*(_xlpm.md-_xlpm.mn)/(_xlpm.mx-_xlpm.mn+1E-30),_xlpm.beta_param,1+4*(_xlpm.mx-_xlpm.md)/(_xlpm.mx-_xlpm.mn+1E-30),_xlfn.BETA.INV(_xlpm.p_,_xlpm.alpha_param,_xlpm.beta_param)*(_xlpm.mx-_xlpm.mn)+_xlpm.mn)</f>
        <v>39.596020288794662</v>
      </c>
    </row>
    <row r="6" spans="1:110" x14ac:dyDescent="0.25">
      <c r="A6" s="9">
        <v>59.9</v>
      </c>
      <c r="B6" s="10" t="b">
        <v>1</v>
      </c>
      <c r="D6" s="16" t="s">
        <v>1498</v>
      </c>
      <c r="E6" s="20">
        <f>IFERROR(_xlfn.MODE.SNGL(_xlfn._xlws.FILTER(UV_Data,UV_Include)),"N/A")</f>
        <v>73</v>
      </c>
      <c r="G6" s="16" t="s">
        <v>1512</v>
      </c>
      <c r="H6" s="58" t="s">
        <v>1531</v>
      </c>
      <c r="I6" s="59" cm="1">
        <f t="array" ref="I6">AVERAGE(LN(_xlfn._xlws.FILTER(UV_Data,(UV_Include)*(ISNUMBER(UV_Data)))))</f>
        <v>4.2270447585350537</v>
      </c>
      <c r="J6" s="58" t="s">
        <v>1532</v>
      </c>
      <c r="K6" s="59" cm="1">
        <f t="array" ref="K6">_xlfn.STDEV.S(LN(_xlfn._xlws.FILTER(UV_Data,(UV_Include)*(ISNUMBER(UV_Data)))))</f>
        <v>0.14706091907970009</v>
      </c>
      <c r="L6" s="58"/>
      <c r="M6" s="59"/>
      <c r="N6" s="61" t="e" cm="1">
        <f t="array" aca="1" ref="N6" ca="1">NLL_Lognormal(UV_Data,$I$6,$K$6,UV_Include)</f>
        <v>#NAME?</v>
      </c>
      <c r="O6" s="60">
        <v>2</v>
      </c>
      <c r="P6" s="59" t="e" cm="1">
        <f t="array" aca="1" ref="P6" ca="1">GoF_AIC($N$6,$O$6)</f>
        <v>#NAME?</v>
      </c>
      <c r="Q6" s="59" t="e" cm="1">
        <f t="array" aca="1" ref="Q6" ca="1">GoF_BIC($N$6,$O$6,UV_n)</f>
        <v>#NAME?</v>
      </c>
      <c r="R6" s="62" t="e" cm="1">
        <f t="array" aca="1" ref="R6" ca="1">GoF_Anderson_Darling(UV_Data,_xlfn.LOGNORM.DIST(UV_Data,$I$6,$K$6,TRUE),UV_Include)</f>
        <v>#NAME?</v>
      </c>
      <c r="S6" s="30" t="e" cm="1">
        <f t="array" aca="1" ref="S6" ca="1">GoF_Kolmogorov_Smirnov(UV_Data,_xlfn.LOGNORM.DIST(UV_Data,$I$6,$K$6,TRUE),UV_Include)</f>
        <v>#NAME?</v>
      </c>
      <c r="U6" s="13"/>
      <c r="V6" s="13"/>
      <c r="W6" s="14"/>
      <c r="X6" s="24"/>
      <c r="Y6" s="24"/>
      <c r="Z6" s="24"/>
      <c r="AA6" s="24"/>
      <c r="AB6" s="24"/>
      <c r="AC6" s="24"/>
      <c r="AD6" s="24"/>
      <c r="AE6" s="24"/>
      <c r="AG6" s="13"/>
      <c r="AH6" s="13"/>
      <c r="AI6" s="14"/>
      <c r="AJ6" s="24"/>
      <c r="AK6" s="24"/>
      <c r="AL6" s="24"/>
      <c r="AM6" s="24"/>
      <c r="AN6" s="24"/>
      <c r="AO6" s="24"/>
      <c r="AP6" s="24"/>
      <c r="AQ6" s="24"/>
      <c r="AS6" s="13"/>
      <c r="AT6" s="13"/>
      <c r="AU6" s="14"/>
      <c r="AV6" s="24"/>
      <c r="AW6" s="24"/>
      <c r="AX6" s="24"/>
      <c r="AY6" s="24"/>
      <c r="AZ6" s="24"/>
      <c r="BA6" s="24"/>
      <c r="BB6" s="24"/>
      <c r="BC6" s="24"/>
      <c r="BE6" s="35" cm="1">
        <f t="array" ref="BE6:BE25">_xlfn.SEQUENCE($BF$3,1,$BJ$4,$BL$4)</f>
        <v>0.1</v>
      </c>
      <c r="BF6" s="61" t="e">
        <f t="dataTable" ref="BF6:BY25" dt2D="1" dtr="1" r1="BI3" r2="BI4" ca="1"/>
        <v>#NAME?</v>
      </c>
      <c r="BG6" s="61" t="e">
        <v>#NAME?</v>
      </c>
      <c r="BH6" s="61" t="e">
        <v>#NAME?</v>
      </c>
      <c r="BI6" s="61" t="e">
        <v>#NAME?</v>
      </c>
      <c r="BJ6" s="61" t="e">
        <v>#NAME?</v>
      </c>
      <c r="BK6" s="61" t="e">
        <v>#NAME?</v>
      </c>
      <c r="BL6" s="61" t="e">
        <v>#NAME?</v>
      </c>
      <c r="BM6" s="61" t="e">
        <v>#NAME?</v>
      </c>
      <c r="BN6" s="61" t="e">
        <v>#NAME?</v>
      </c>
      <c r="BO6" s="61" t="e">
        <v>#NAME?</v>
      </c>
      <c r="BP6" s="61" t="e">
        <v>#NAME?</v>
      </c>
      <c r="BQ6" s="61" t="e">
        <v>#NAME?</v>
      </c>
      <c r="BR6" s="61" t="e">
        <v>#NAME?</v>
      </c>
      <c r="BS6" s="61" t="e">
        <v>#NAME?</v>
      </c>
      <c r="BT6" s="61" t="e">
        <v>#NAME?</v>
      </c>
      <c r="BU6" s="61" t="e">
        <v>#NAME?</v>
      </c>
      <c r="BV6" s="61" t="e">
        <v>#NAME?</v>
      </c>
      <c r="BW6" s="61" t="e">
        <v>#NAME?</v>
      </c>
      <c r="BX6" s="61" t="e">
        <v>#NAME?</v>
      </c>
      <c r="BY6" s="37" t="e">
        <v>#NAME?</v>
      </c>
      <c r="CA6" s="35" cm="1">
        <f t="array" ref="CA6:CA25">_xlfn.SEQUENCE($CB$3,1,$CF$4,$CH$4)</f>
        <v>1E-3</v>
      </c>
      <c r="CB6" s="61" t="e">
        <f t="dataTable" ref="CB6:CU25" dt2D="1" dtr="1" r1="CE3" r2="CE4" ca="1"/>
        <v>#NAME?</v>
      </c>
      <c r="CC6" s="61" t="e">
        <v>#NAME?</v>
      </c>
      <c r="CD6" s="61" t="e">
        <v>#NAME?</v>
      </c>
      <c r="CE6" s="61" t="e">
        <v>#NAME?</v>
      </c>
      <c r="CF6" s="61" t="e">
        <v>#NAME?</v>
      </c>
      <c r="CG6" s="61" t="e">
        <v>#NAME?</v>
      </c>
      <c r="CH6" s="61" t="e">
        <v>#NAME?</v>
      </c>
      <c r="CI6" s="61" t="e">
        <v>#NAME?</v>
      </c>
      <c r="CJ6" s="61" t="e">
        <v>#NAME?</v>
      </c>
      <c r="CK6" s="61" t="e">
        <v>#NAME?</v>
      </c>
      <c r="CL6" s="61" t="e">
        <v>#NAME?</v>
      </c>
      <c r="CM6" s="61" t="e">
        <v>#NAME?</v>
      </c>
      <c r="CN6" s="61" t="e">
        <v>#NAME?</v>
      </c>
      <c r="CO6" s="61" t="e">
        <v>#NAME?</v>
      </c>
      <c r="CP6" s="61" t="e">
        <v>#NAME?</v>
      </c>
      <c r="CQ6" s="61" t="e">
        <v>#NAME?</v>
      </c>
      <c r="CR6" s="61" t="e">
        <v>#NAME?</v>
      </c>
      <c r="CS6" s="61" t="e">
        <v>#NAME?</v>
      </c>
      <c r="CT6" s="61" t="e">
        <v>#NAME?</v>
      </c>
      <c r="CU6" s="37" t="e">
        <v>#NAME?</v>
      </c>
      <c r="CW6" s="24">
        <v>5.1229508196721314E-4</v>
      </c>
      <c r="CX6" s="13">
        <v>39</v>
      </c>
      <c r="CY6" s="13">
        <v>37.951541547725853</v>
      </c>
      <c r="CZ6" s="13">
        <v>42.272758873331234</v>
      </c>
      <c r="DA6" s="13">
        <v>3.5472679071871405E-2</v>
      </c>
      <c r="DB6" s="13" t="e">
        <f ca="1"/>
        <v>#NAME?</v>
      </c>
      <c r="DC6" s="13" t="e">
        <f ca="1"/>
        <v>#NAME?</v>
      </c>
      <c r="DD6" s="13">
        <v>37.244411870486125</v>
      </c>
      <c r="DE6" s="13" t="e">
        <f ca="1"/>
        <v>#NAME?</v>
      </c>
      <c r="DF6" s="13">
        <v>40.750595549102627</v>
      </c>
    </row>
    <row r="7" spans="1:110" x14ac:dyDescent="0.25">
      <c r="A7" s="9">
        <v>59.5</v>
      </c>
      <c r="B7" s="10" t="b">
        <v>1</v>
      </c>
      <c r="D7" s="16" t="s">
        <v>1499</v>
      </c>
      <c r="E7" s="20">
        <f>_xlfn.STDEV.S(_xlfn._xlws.FILTER(UV_Data,UV_Include))</f>
        <v>9.5238674878241394</v>
      </c>
      <c r="G7" s="16" t="s">
        <v>1513</v>
      </c>
      <c r="H7" s="58" t="s">
        <v>1533</v>
      </c>
      <c r="I7" s="59">
        <f>1/AVERAGE(_xlfn._xlws.FILTER(UV_Data,UV_Include))</f>
        <v>1.4445662502355797E-2</v>
      </c>
      <c r="J7" s="58"/>
      <c r="K7" s="59"/>
      <c r="L7" s="58"/>
      <c r="M7" s="59"/>
      <c r="N7" s="61" t="e" cm="1">
        <f t="array" aca="1" ref="N7" ca="1">NLL_Exponential(UV_Data,$I$7,UV_Include)</f>
        <v>#NAME?</v>
      </c>
      <c r="O7" s="60">
        <v>1</v>
      </c>
      <c r="P7" s="59" t="e" cm="1">
        <f t="array" aca="1" ref="P7" ca="1">GoF_AIC($N$7,$O$7)</f>
        <v>#NAME?</v>
      </c>
      <c r="Q7" s="59" t="e" cm="1">
        <f t="array" aca="1" ref="Q7" ca="1">GoF_BIC($N$7,$O$7,UV_n)</f>
        <v>#NAME?</v>
      </c>
      <c r="R7" s="62" t="e" cm="1">
        <f t="array" aca="1" ref="R7" ca="1">GoF_Anderson_Darling(UV_Data,_xlfn.EXPON.DIST(UV_Data,$I$7,TRUE),UV_Include)</f>
        <v>#NAME?</v>
      </c>
      <c r="S7" s="30" t="e" cm="1">
        <f t="array" aca="1" ref="S7" ca="1">GoF_Kolmogorov_Smirnov(UV_Data,_xlfn.EXPON.DIST(UV_Data,$I$7,TRUE),UV_Include)</f>
        <v>#NAME?</v>
      </c>
      <c r="U7" s="13"/>
      <c r="V7" s="13"/>
      <c r="W7" s="14"/>
      <c r="X7" s="24"/>
      <c r="Y7" s="24"/>
      <c r="Z7" s="24"/>
      <c r="AA7" s="24"/>
      <c r="AB7" s="24"/>
      <c r="AC7" s="24"/>
      <c r="AD7" s="24"/>
      <c r="AE7" s="24"/>
      <c r="AG7" s="13"/>
      <c r="AH7" s="13"/>
      <c r="AI7" s="14"/>
      <c r="AJ7" s="24"/>
      <c r="AK7" s="24"/>
      <c r="AL7" s="24"/>
      <c r="AM7" s="24"/>
      <c r="AN7" s="24"/>
      <c r="AO7" s="24"/>
      <c r="AP7" s="24"/>
      <c r="AQ7" s="24"/>
      <c r="AS7" s="13"/>
      <c r="AT7" s="13"/>
      <c r="AU7" s="14"/>
      <c r="AV7" s="24"/>
      <c r="AW7" s="24"/>
      <c r="AX7" s="24"/>
      <c r="AY7" s="24"/>
      <c r="AZ7" s="24"/>
      <c r="BA7" s="24"/>
      <c r="BB7" s="24"/>
      <c r="BC7" s="24"/>
      <c r="BE7" s="35">
        <v>7.3815717572620123</v>
      </c>
      <c r="BF7" s="61" t="e">
        <v>#NAME?</v>
      </c>
      <c r="BG7" s="61" t="e">
        <v>#NAME?</v>
      </c>
      <c r="BH7" s="61" t="e">
        <v>#NAME?</v>
      </c>
      <c r="BI7" s="61" t="e">
        <v>#NAME?</v>
      </c>
      <c r="BJ7" s="61" t="e">
        <v>#NAME?</v>
      </c>
      <c r="BK7" s="61" t="e">
        <v>#NAME?</v>
      </c>
      <c r="BL7" s="61" t="e">
        <v>#NAME?</v>
      </c>
      <c r="BM7" s="61" t="e">
        <v>#NAME?</v>
      </c>
      <c r="BN7" s="61" t="e">
        <v>#NAME?</v>
      </c>
      <c r="BO7" s="61" t="e">
        <v>#NAME?</v>
      </c>
      <c r="BP7" s="61" t="e">
        <v>#NAME?</v>
      </c>
      <c r="BQ7" s="61" t="e">
        <v>#NAME?</v>
      </c>
      <c r="BR7" s="61" t="e">
        <v>#NAME?</v>
      </c>
      <c r="BS7" s="61" t="e">
        <v>#NAME?</v>
      </c>
      <c r="BT7" s="61" t="e">
        <v>#NAME?</v>
      </c>
      <c r="BU7" s="61" t="e">
        <v>#NAME?</v>
      </c>
      <c r="BV7" s="61" t="e">
        <v>#NAME?</v>
      </c>
      <c r="BW7" s="61" t="e">
        <v>#NAME?</v>
      </c>
      <c r="BX7" s="61" t="e">
        <v>#NAME?</v>
      </c>
      <c r="BY7" s="37" t="e">
        <v>#NAME?</v>
      </c>
      <c r="CA7" s="35">
        <v>0.38418798722431646</v>
      </c>
      <c r="CB7" s="61" t="e">
        <v>#NAME?</v>
      </c>
      <c r="CC7" s="61" t="e">
        <v>#NAME?</v>
      </c>
      <c r="CD7" s="61" t="e">
        <v>#NAME?</v>
      </c>
      <c r="CE7" s="61" t="e">
        <v>#NAME?</v>
      </c>
      <c r="CF7" s="61" t="e">
        <v>#NAME?</v>
      </c>
      <c r="CG7" s="61" t="e">
        <v>#NAME?</v>
      </c>
      <c r="CH7" s="61" t="e">
        <v>#NAME?</v>
      </c>
      <c r="CI7" s="61" t="e">
        <v>#NAME?</v>
      </c>
      <c r="CJ7" s="61" t="e">
        <v>#NAME?</v>
      </c>
      <c r="CK7" s="61" t="e">
        <v>#NAME?</v>
      </c>
      <c r="CL7" s="61" t="e">
        <v>#NAME?</v>
      </c>
      <c r="CM7" s="61" t="e">
        <v>#NAME?</v>
      </c>
      <c r="CN7" s="61" t="e">
        <v>#NAME?</v>
      </c>
      <c r="CO7" s="61" t="e">
        <v>#NAME?</v>
      </c>
      <c r="CP7" s="61" t="e">
        <v>#NAME?</v>
      </c>
      <c r="CQ7" s="61" t="e">
        <v>#NAME?</v>
      </c>
      <c r="CR7" s="61" t="e">
        <v>#NAME?</v>
      </c>
      <c r="CS7" s="61" t="e">
        <v>#NAME?</v>
      </c>
      <c r="CT7" s="61" t="e">
        <v>#NAME?</v>
      </c>
      <c r="CU7" s="37" t="e">
        <v>#NAME?</v>
      </c>
      <c r="CW7" s="24">
        <v>8.5382513661202183E-4</v>
      </c>
      <c r="CX7" s="13">
        <v>41</v>
      </c>
      <c r="CY7" s="13">
        <v>39.349849874195414</v>
      </c>
      <c r="CZ7" s="13">
        <v>43.195424799434171</v>
      </c>
      <c r="DA7" s="13">
        <v>5.9131234221489762E-2</v>
      </c>
      <c r="DB7" s="13" t="e">
        <f ca="1"/>
        <v>#NAME?</v>
      </c>
      <c r="DC7" s="13" t="e">
        <f ca="1"/>
        <v>#NAME?</v>
      </c>
      <c r="DD7" s="13">
        <v>37.53456588956616</v>
      </c>
      <c r="DE7" s="13" t="e">
        <f ca="1"/>
        <v>#NAME?</v>
      </c>
      <c r="DF7" s="13">
        <v>41.419370473556505</v>
      </c>
    </row>
    <row r="8" spans="1:110" x14ac:dyDescent="0.25">
      <c r="A8" s="9">
        <v>59.2</v>
      </c>
      <c r="B8" s="10" t="b">
        <v>1</v>
      </c>
      <c r="D8" s="16" t="s">
        <v>1500</v>
      </c>
      <c r="E8" s="20">
        <f>_xlfn.VAR.S(_xlfn._xlws.FILTER(UV_Data,UV_Include))</f>
        <v>90.704051925633692</v>
      </c>
      <c r="G8" s="16" t="s">
        <v>1514</v>
      </c>
      <c r="H8" s="58" t="s">
        <v>1534</v>
      </c>
      <c r="I8" s="59" t="e">
        <f ca="1">$CI$3</f>
        <v>#NAME?</v>
      </c>
      <c r="J8" s="58" t="s">
        <v>1535</v>
      </c>
      <c r="K8" s="59">
        <f>$CI$4</f>
        <v>0</v>
      </c>
      <c r="L8" s="58"/>
      <c r="M8" s="59"/>
      <c r="N8" s="61" t="e" cm="1">
        <f t="array" aca="1" ref="N8" ca="1">NLL_Weibull(UV_Data,$I$8,$K$8,UV_Include)</f>
        <v>#NAME?</v>
      </c>
      <c r="O8" s="60">
        <v>2</v>
      </c>
      <c r="P8" s="59" t="e" cm="1">
        <f t="array" aca="1" ref="P8" ca="1">GoF_AIC($N$8,$O$8)</f>
        <v>#NAME?</v>
      </c>
      <c r="Q8" s="59" t="e" cm="1">
        <f t="array" aca="1" ref="Q8" ca="1">GoF_BIC($N$8,$O$8,UV_n)</f>
        <v>#NAME?</v>
      </c>
      <c r="R8" s="62" t="e" cm="1">
        <f t="array" aca="1" ref="R8" ca="1">GoF_Anderson_Darling(UV_Data,_xlfn.WEIBULL.DIST(UV_Data,$I$8,$K$8,TRUE),UV_Include)</f>
        <v>#NAME?</v>
      </c>
      <c r="S8" s="30" t="e" cm="1">
        <f t="array" aca="1" ref="S8" ca="1">GoF_Kolmogorov_Smirnov(UV_Data,_xlfn.WEIBULL.DIST(UV_Data,$I$8,$K$8,TRUE),UV_Include)</f>
        <v>#NAME?</v>
      </c>
      <c r="U8" s="13"/>
      <c r="V8" s="13"/>
      <c r="W8" s="14"/>
      <c r="X8" s="24"/>
      <c r="Y8" s="24"/>
      <c r="Z8" s="24"/>
      <c r="AA8" s="24"/>
      <c r="AB8" s="24"/>
      <c r="AC8" s="24"/>
      <c r="AD8" s="24"/>
      <c r="AE8" s="24"/>
      <c r="AG8" s="13"/>
      <c r="AH8" s="13"/>
      <c r="AI8" s="14"/>
      <c r="AJ8" s="24"/>
      <c r="AK8" s="24"/>
      <c r="AL8" s="24"/>
      <c r="AM8" s="24"/>
      <c r="AN8" s="24"/>
      <c r="AO8" s="24"/>
      <c r="AP8" s="24"/>
      <c r="AQ8" s="24"/>
      <c r="AS8" s="13"/>
      <c r="AT8" s="13"/>
      <c r="AU8" s="14"/>
      <c r="AV8" s="24"/>
      <c r="AW8" s="24"/>
      <c r="AX8" s="24"/>
      <c r="AY8" s="24"/>
      <c r="AZ8" s="24"/>
      <c r="BA8" s="24"/>
      <c r="BB8" s="24"/>
      <c r="BC8" s="24"/>
      <c r="BE8" s="35">
        <v>14.663143514524025</v>
      </c>
      <c r="BF8" s="61" t="e">
        <v>#NAME?</v>
      </c>
      <c r="BG8" s="61" t="e">
        <v>#NAME?</v>
      </c>
      <c r="BH8" s="61" t="e">
        <v>#NAME?</v>
      </c>
      <c r="BI8" s="61" t="e">
        <v>#NAME?</v>
      </c>
      <c r="BJ8" s="61" t="e">
        <v>#NAME?</v>
      </c>
      <c r="BK8" s="61" t="e">
        <v>#NAME?</v>
      </c>
      <c r="BL8" s="61" t="e">
        <v>#NAME?</v>
      </c>
      <c r="BM8" s="61" t="e">
        <v>#NAME?</v>
      </c>
      <c r="BN8" s="61" t="e">
        <v>#NAME?</v>
      </c>
      <c r="BO8" s="61" t="e">
        <v>#NAME?</v>
      </c>
      <c r="BP8" s="61" t="e">
        <v>#NAME?</v>
      </c>
      <c r="BQ8" s="61" t="e">
        <v>#NAME?</v>
      </c>
      <c r="BR8" s="61" t="e">
        <v>#NAME?</v>
      </c>
      <c r="BS8" s="61" t="e">
        <v>#NAME?</v>
      </c>
      <c r="BT8" s="61" t="e">
        <v>#NAME?</v>
      </c>
      <c r="BU8" s="61" t="e">
        <v>#NAME?</v>
      </c>
      <c r="BV8" s="61" t="e">
        <v>#NAME?</v>
      </c>
      <c r="BW8" s="61" t="e">
        <v>#NAME?</v>
      </c>
      <c r="BX8" s="61" t="e">
        <v>#NAME?</v>
      </c>
      <c r="BY8" s="37" t="e">
        <v>#NAME?</v>
      </c>
      <c r="CA8" s="35">
        <v>0.76737597444863292</v>
      </c>
      <c r="CB8" s="61" t="e">
        <v>#NAME?</v>
      </c>
      <c r="CC8" s="61" t="e">
        <v>#NAME?</v>
      </c>
      <c r="CD8" s="61" t="e">
        <v>#NAME?</v>
      </c>
      <c r="CE8" s="61" t="e">
        <v>#NAME?</v>
      </c>
      <c r="CF8" s="61" t="e">
        <v>#NAME?</v>
      </c>
      <c r="CG8" s="61" t="e">
        <v>#NAME?</v>
      </c>
      <c r="CH8" s="61" t="e">
        <v>#NAME?</v>
      </c>
      <c r="CI8" s="61" t="e">
        <v>#NAME?</v>
      </c>
      <c r="CJ8" s="61" t="e">
        <v>#NAME?</v>
      </c>
      <c r="CK8" s="61" t="e">
        <v>#NAME?</v>
      </c>
      <c r="CL8" s="61" t="e">
        <v>#NAME?</v>
      </c>
      <c r="CM8" s="61" t="e">
        <v>#NAME?</v>
      </c>
      <c r="CN8" s="61" t="e">
        <v>#NAME?</v>
      </c>
      <c r="CO8" s="61" t="e">
        <v>#NAME?</v>
      </c>
      <c r="CP8" s="61" t="e">
        <v>#NAME?</v>
      </c>
      <c r="CQ8" s="61" t="e">
        <v>#NAME?</v>
      </c>
      <c r="CR8" s="61" t="e">
        <v>#NAME?</v>
      </c>
      <c r="CS8" s="61" t="e">
        <v>#NAME?</v>
      </c>
      <c r="CT8" s="61" t="e">
        <v>#NAME?</v>
      </c>
      <c r="CU8" s="37" t="e">
        <v>#NAME?</v>
      </c>
      <c r="CW8" s="24">
        <v>1.1953551912568306E-3</v>
      </c>
      <c r="CX8" s="13">
        <v>41.5</v>
      </c>
      <c r="CY8" s="13">
        <v>40.302454569950356</v>
      </c>
      <c r="CZ8" s="13">
        <v>43.835502109722896</v>
      </c>
      <c r="DA8" s="13">
        <v>8.2797877766188605E-2</v>
      </c>
      <c r="DB8" s="13" t="e">
        <f ca="1"/>
        <v>#NAME?</v>
      </c>
      <c r="DC8" s="13" t="e">
        <f ca="1"/>
        <v>#NAME?</v>
      </c>
      <c r="DD8" s="13">
        <v>37.770413540947224</v>
      </c>
      <c r="DE8" s="13" t="e">
        <f ca="1"/>
        <v>#NAME?</v>
      </c>
      <c r="DF8" s="13">
        <v>41.91501888567803</v>
      </c>
    </row>
    <row r="9" spans="1:110" x14ac:dyDescent="0.25">
      <c r="A9" s="9">
        <v>58.8</v>
      </c>
      <c r="B9" s="10" t="b">
        <v>1</v>
      </c>
      <c r="D9" s="16" t="s">
        <v>1501</v>
      </c>
      <c r="E9" s="20">
        <f>MIN(_xlfn._xlws.FILTER(UV_Data,UV_Include))</f>
        <v>36.299999999999997</v>
      </c>
      <c r="G9" s="16" t="s">
        <v>1515</v>
      </c>
      <c r="H9" s="58" t="s">
        <v>1534</v>
      </c>
      <c r="I9" s="59" t="e">
        <f ca="1">$CI$29</f>
        <v>#NAME?</v>
      </c>
      <c r="J9" s="58" t="s">
        <v>1536</v>
      </c>
      <c r="K9" s="59">
        <f>$CI$30</f>
        <v>0</v>
      </c>
      <c r="L9" s="58"/>
      <c r="M9" s="59"/>
      <c r="N9" s="61" t="e" cm="1">
        <f t="array" aca="1" ref="N9" ca="1">NLL_Gamma(UV_Data,$I$9,$K$9,UV_Include)</f>
        <v>#NAME?</v>
      </c>
      <c r="O9" s="60">
        <v>2</v>
      </c>
      <c r="P9" s="59" t="e" cm="1">
        <f t="array" aca="1" ref="P9" ca="1">GoF_AIC($N$9,$O$9)</f>
        <v>#NAME?</v>
      </c>
      <c r="Q9" s="59" t="e" cm="1">
        <f t="array" aca="1" ref="Q9" ca="1">GoF_BIC($N$9,$O$9,UV_n)</f>
        <v>#NAME?</v>
      </c>
      <c r="R9" s="62" t="e" cm="1">
        <f t="array" aca="1" ref="R9" ca="1">GoF_Anderson_Darling(UV_Data,_xlfn.GAMMA.DIST(UV_Data,$I$9,1/$K$9,TRUE),UV_Include)</f>
        <v>#NAME?</v>
      </c>
      <c r="S9" s="30" t="e" cm="1">
        <f t="array" aca="1" ref="S9" ca="1">GoF_Kolmogorov_Smirnov(UV_Data,_xlfn.GAMMA.DIST(UV_Data,$I$9,1/$K$9,TRUE),UV_Include)</f>
        <v>#NAME?</v>
      </c>
      <c r="U9" s="13"/>
      <c r="V9" s="13"/>
      <c r="W9" s="14"/>
      <c r="X9" s="24"/>
      <c r="Y9" s="24"/>
      <c r="Z9" s="24"/>
      <c r="AA9" s="24"/>
      <c r="AB9" s="24"/>
      <c r="AC9" s="24"/>
      <c r="AD9" s="24"/>
      <c r="AE9" s="24"/>
      <c r="AG9" s="13"/>
      <c r="AH9" s="13"/>
      <c r="AI9" s="14"/>
      <c r="AJ9" s="24"/>
      <c r="AK9" s="24"/>
      <c r="AL9" s="24"/>
      <c r="AM9" s="24"/>
      <c r="AN9" s="24"/>
      <c r="AO9" s="24"/>
      <c r="AP9" s="24"/>
      <c r="AQ9" s="24"/>
      <c r="AS9" s="13"/>
      <c r="AT9" s="13"/>
      <c r="AU9" s="14"/>
      <c r="AV9" s="24"/>
      <c r="AW9" s="24"/>
      <c r="AX9" s="24"/>
      <c r="AY9" s="24"/>
      <c r="AZ9" s="24"/>
      <c r="BA9" s="24"/>
      <c r="BB9" s="24"/>
      <c r="BC9" s="24"/>
      <c r="BE9" s="35">
        <v>21.944715271786038</v>
      </c>
      <c r="BF9" s="61" t="e">
        <v>#NAME?</v>
      </c>
      <c r="BG9" s="61" t="e">
        <v>#NAME?</v>
      </c>
      <c r="BH9" s="61" t="e">
        <v>#NAME?</v>
      </c>
      <c r="BI9" s="61" t="e">
        <v>#NAME?</v>
      </c>
      <c r="BJ9" s="61" t="e">
        <v>#NAME?</v>
      </c>
      <c r="BK9" s="61" t="e">
        <v>#NAME?</v>
      </c>
      <c r="BL9" s="61" t="e">
        <v>#NAME?</v>
      </c>
      <c r="BM9" s="61" t="e">
        <v>#NAME?</v>
      </c>
      <c r="BN9" s="61" t="e">
        <v>#NAME?</v>
      </c>
      <c r="BO9" s="61" t="e">
        <v>#NAME?</v>
      </c>
      <c r="BP9" s="61" t="e">
        <v>#NAME?</v>
      </c>
      <c r="BQ9" s="61" t="e">
        <v>#NAME?</v>
      </c>
      <c r="BR9" s="61" t="e">
        <v>#NAME?</v>
      </c>
      <c r="BS9" s="61" t="e">
        <v>#NAME?</v>
      </c>
      <c r="BT9" s="61" t="e">
        <v>#NAME?</v>
      </c>
      <c r="BU9" s="61" t="e">
        <v>#NAME?</v>
      </c>
      <c r="BV9" s="61" t="e">
        <v>#NAME?</v>
      </c>
      <c r="BW9" s="61" t="e">
        <v>#NAME?</v>
      </c>
      <c r="BX9" s="61" t="e">
        <v>#NAME?</v>
      </c>
      <c r="BY9" s="37" t="e">
        <v>#NAME?</v>
      </c>
      <c r="CA9" s="35">
        <v>1.1505639616729493</v>
      </c>
      <c r="CB9" s="61" t="e">
        <v>#NAME?</v>
      </c>
      <c r="CC9" s="61" t="e">
        <v>#NAME?</v>
      </c>
      <c r="CD9" s="61" t="e">
        <v>#NAME?</v>
      </c>
      <c r="CE9" s="61" t="e">
        <v>#NAME?</v>
      </c>
      <c r="CF9" s="61" t="e">
        <v>#NAME?</v>
      </c>
      <c r="CG9" s="61" t="e">
        <v>#NAME?</v>
      </c>
      <c r="CH9" s="61" t="e">
        <v>#NAME?</v>
      </c>
      <c r="CI9" s="61" t="e">
        <v>#NAME?</v>
      </c>
      <c r="CJ9" s="61" t="e">
        <v>#NAME?</v>
      </c>
      <c r="CK9" s="61" t="e">
        <v>#NAME?</v>
      </c>
      <c r="CL9" s="61" t="e">
        <v>#NAME?</v>
      </c>
      <c r="CM9" s="61" t="e">
        <v>#NAME?</v>
      </c>
      <c r="CN9" s="61" t="e">
        <v>#NAME?</v>
      </c>
      <c r="CO9" s="61" t="e">
        <v>#NAME?</v>
      </c>
      <c r="CP9" s="61" t="e">
        <v>#NAME?</v>
      </c>
      <c r="CQ9" s="61" t="e">
        <v>#NAME?</v>
      </c>
      <c r="CR9" s="61" t="e">
        <v>#NAME?</v>
      </c>
      <c r="CS9" s="61" t="e">
        <v>#NAME?</v>
      </c>
      <c r="CT9" s="61" t="e">
        <v>#NAME?</v>
      </c>
      <c r="CU9" s="37" t="e">
        <v>#NAME?</v>
      </c>
      <c r="CW9" s="24">
        <v>1.5368852459016393E-3</v>
      </c>
      <c r="CX9" s="13">
        <v>42.3</v>
      </c>
      <c r="CY9" s="13">
        <v>41.0317842224283</v>
      </c>
      <c r="CZ9" s="13">
        <v>44.331959010848585</v>
      </c>
      <c r="DA9" s="13">
        <v>0.10647261523839377</v>
      </c>
      <c r="DB9" s="13" t="e">
        <f ca="1"/>
        <v>#NAME?</v>
      </c>
      <c r="DC9" s="13" t="e">
        <f ca="1"/>
        <v>#NAME?</v>
      </c>
      <c r="DD9" s="13">
        <v>37.974348420512008</v>
      </c>
      <c r="DE9" s="13" t="e">
        <f ca="1"/>
        <v>#NAME?</v>
      </c>
      <c r="DF9" s="13">
        <v>42.317072757750395</v>
      </c>
    </row>
    <row r="10" spans="1:110" x14ac:dyDescent="0.25">
      <c r="A10" s="9">
        <v>58.6</v>
      </c>
      <c r="B10" s="10" t="b">
        <v>1</v>
      </c>
      <c r="D10" s="16" t="s">
        <v>1502</v>
      </c>
      <c r="E10" s="20">
        <f>MAX(_xlfn._xlws.FILTER(UV_Data,UV_Include))</f>
        <v>89</v>
      </c>
      <c r="G10" s="16" t="s">
        <v>1516</v>
      </c>
      <c r="H10" s="58" t="s">
        <v>1501</v>
      </c>
      <c r="I10" s="59">
        <f>_xlfn.LET(_xlpm.d,_xlfn._xlws.FILTER(UV_Data,UV_Include),MIN(_xlpm.d)-(MAX(_xlpm.d)-MIN(_xlpm.d))*0.001)</f>
        <v>36.247299999999996</v>
      </c>
      <c r="J10" s="58" t="s">
        <v>1498</v>
      </c>
      <c r="K10" s="59">
        <f>IFERROR(_xlfn.MODE.SNGL(_xlfn._xlws.FILTER(UV_Data,UV_Include)),MEDIAN(_xlfn._xlws.FILTER(UV_Data,UV_Include)))</f>
        <v>73</v>
      </c>
      <c r="L10" s="58" t="s">
        <v>1502</v>
      </c>
      <c r="M10" s="59">
        <f>_xlfn.LET(_xlpm.d,_xlfn._xlws.FILTER(UV_Data,UV_Include),MAX(_xlpm.d)+(MAX(_xlpm.d)-MIN(_xlpm.d))*0.001)</f>
        <v>89.052700000000002</v>
      </c>
      <c r="N10" s="61" t="e" cm="1">
        <f t="array" aca="1" ref="N10" ca="1">NLL_Triangular(UV_Data,$I$10,$K$10,$M$10,UV_Include)</f>
        <v>#NAME?</v>
      </c>
      <c r="O10" s="60">
        <v>3</v>
      </c>
      <c r="P10" s="59" t="e" cm="1">
        <f t="array" aca="1" ref="P10" ca="1">GoF_AIC($N$10,$O$10)</f>
        <v>#NAME?</v>
      </c>
      <c r="Q10" s="59" t="e" cm="1">
        <f t="array" aca="1" ref="Q10" ca="1">GoF_BIC($N$10,$O$10,UV_n)</f>
        <v>#NAME?</v>
      </c>
      <c r="R10" s="62" t="e" cm="1">
        <f t="array" aca="1" ref="R10" ca="1">GoF_Anderson_Darling(UV_Data,IFERROR(IF(UV_Data&lt;$I$10,0,IF(UV_Data&lt;$K$10,(UV_Data-$I$10)^2/(($M$10-$I$10)*($K$10-$I$10)+1E-30),IF(UV_Data&lt;=$M$10,1-(($M$10-UV_Data)^2/(($M$10-$I$10)*($M$10-$K$10)+1E-30)),1))),0.5),UV_Include)</f>
        <v>#NAME?</v>
      </c>
      <c r="S10" s="30" t="e" cm="1">
        <f t="array" aca="1" ref="S10" ca="1">GoF_Kolmogorov_Smirnov(UV_Data,IFERROR(IF(UV_Data&lt;$I$10,0,IF(UV_Data&lt;$K$10,(UV_Data-$I$10)^2/(($M$10-$I$10)*($K$10-$I$10)+1E-30),IF(UV_Data&lt;=$M$10,1-(($M$10-UV_Data)^2/(($M$10-$I$10)*($M$10-$K$10)+1E-30)),1))),0.5),UV_Include)</f>
        <v>#NAME?</v>
      </c>
      <c r="U10" s="13"/>
      <c r="V10" s="13"/>
      <c r="W10" s="14"/>
      <c r="X10" s="24"/>
      <c r="Y10" s="24"/>
      <c r="Z10" s="24"/>
      <c r="AA10" s="24"/>
      <c r="AB10" s="24"/>
      <c r="AC10" s="24"/>
      <c r="AD10" s="24"/>
      <c r="AE10" s="24"/>
      <c r="AG10" s="13"/>
      <c r="AH10" s="13"/>
      <c r="AI10" s="14"/>
      <c r="AJ10" s="24"/>
      <c r="AK10" s="24"/>
      <c r="AL10" s="24"/>
      <c r="AM10" s="24"/>
      <c r="AN10" s="24"/>
      <c r="AO10" s="24"/>
      <c r="AP10" s="24"/>
      <c r="AQ10" s="24"/>
      <c r="AS10" s="13"/>
      <c r="AT10" s="13"/>
      <c r="AU10" s="14"/>
      <c r="AV10" s="24"/>
      <c r="AW10" s="24"/>
      <c r="AX10" s="24"/>
      <c r="AY10" s="24"/>
      <c r="AZ10" s="24"/>
      <c r="BA10" s="24"/>
      <c r="BB10" s="24"/>
      <c r="BC10" s="24"/>
      <c r="BE10" s="35">
        <v>29.226287029048052</v>
      </c>
      <c r="BF10" s="61" t="e">
        <v>#NAME?</v>
      </c>
      <c r="BG10" s="61" t="e">
        <v>#NAME?</v>
      </c>
      <c r="BH10" s="61" t="e">
        <v>#NAME?</v>
      </c>
      <c r="BI10" s="61" t="e">
        <v>#NAME?</v>
      </c>
      <c r="BJ10" s="61" t="e">
        <v>#NAME?</v>
      </c>
      <c r="BK10" s="61" t="e">
        <v>#NAME?</v>
      </c>
      <c r="BL10" s="61" t="e">
        <v>#NAME?</v>
      </c>
      <c r="BM10" s="61" t="e">
        <v>#NAME?</v>
      </c>
      <c r="BN10" s="61" t="e">
        <v>#NAME?</v>
      </c>
      <c r="BO10" s="61" t="e">
        <v>#NAME?</v>
      </c>
      <c r="BP10" s="61" t="e">
        <v>#NAME?</v>
      </c>
      <c r="BQ10" s="61" t="e">
        <v>#NAME?</v>
      </c>
      <c r="BR10" s="61" t="e">
        <v>#NAME?</v>
      </c>
      <c r="BS10" s="61" t="e">
        <v>#NAME?</v>
      </c>
      <c r="BT10" s="61" t="e">
        <v>#NAME?</v>
      </c>
      <c r="BU10" s="61" t="e">
        <v>#NAME?</v>
      </c>
      <c r="BV10" s="61" t="e">
        <v>#NAME?</v>
      </c>
      <c r="BW10" s="61" t="e">
        <v>#NAME?</v>
      </c>
      <c r="BX10" s="61" t="e">
        <v>#NAME?</v>
      </c>
      <c r="BY10" s="37" t="e">
        <v>#NAME?</v>
      </c>
      <c r="CA10" s="35">
        <v>1.5337519488972657</v>
      </c>
      <c r="CB10" s="61" t="e">
        <v>#NAME?</v>
      </c>
      <c r="CC10" s="61" t="e">
        <v>#NAME?</v>
      </c>
      <c r="CD10" s="61" t="e">
        <v>#NAME?</v>
      </c>
      <c r="CE10" s="61" t="e">
        <v>#NAME?</v>
      </c>
      <c r="CF10" s="61" t="e">
        <v>#NAME?</v>
      </c>
      <c r="CG10" s="61" t="e">
        <v>#NAME?</v>
      </c>
      <c r="CH10" s="61" t="e">
        <v>#NAME?</v>
      </c>
      <c r="CI10" s="61" t="e">
        <v>#NAME?</v>
      </c>
      <c r="CJ10" s="61" t="e">
        <v>#NAME?</v>
      </c>
      <c r="CK10" s="61" t="e">
        <v>#NAME?</v>
      </c>
      <c r="CL10" s="61" t="e">
        <v>#NAME?</v>
      </c>
      <c r="CM10" s="61" t="e">
        <v>#NAME?</v>
      </c>
      <c r="CN10" s="61" t="e">
        <v>#NAME?</v>
      </c>
      <c r="CO10" s="61" t="e">
        <v>#NAME?</v>
      </c>
      <c r="CP10" s="61" t="e">
        <v>#NAME?</v>
      </c>
      <c r="CQ10" s="61" t="e">
        <v>#NAME?</v>
      </c>
      <c r="CR10" s="61" t="e">
        <v>#NAME?</v>
      </c>
      <c r="CS10" s="61" t="e">
        <v>#NAME?</v>
      </c>
      <c r="CT10" s="61" t="e">
        <v>#NAME?</v>
      </c>
      <c r="CU10" s="37" t="e">
        <v>#NAME?</v>
      </c>
      <c r="CW10" s="24">
        <v>1.878415300546448E-3</v>
      </c>
      <c r="CX10" s="13">
        <v>43.1</v>
      </c>
      <c r="CY10" s="13">
        <v>41.625817161110888</v>
      </c>
      <c r="CZ10" s="13">
        <v>44.740470916542257</v>
      </c>
      <c r="DA10" s="13">
        <v>0.13015545217618615</v>
      </c>
      <c r="DB10" s="13" t="e">
        <f ca="1"/>
        <v>#NAME?</v>
      </c>
      <c r="DC10" s="13" t="e">
        <f ca="1"/>
        <v>#NAME?</v>
      </c>
      <c r="DD10" s="13">
        <v>38.156623868538084</v>
      </c>
      <c r="DE10" s="13" t="e">
        <f ca="1"/>
        <v>#NAME?</v>
      </c>
      <c r="DF10" s="13">
        <v>42.659275503007621</v>
      </c>
    </row>
    <row r="11" spans="1:110" x14ac:dyDescent="0.25">
      <c r="A11" s="9">
        <v>58.1</v>
      </c>
      <c r="B11" s="10" t="b">
        <v>1</v>
      </c>
      <c r="D11" s="16" t="s">
        <v>1503</v>
      </c>
      <c r="E11" s="20">
        <f>_xlfn.LET(_xlpm.d,_xlfn._xlws.FILTER(UV_Data,UV_Include),MAX(_xlpm.d)-MIN(_xlpm.d))</f>
        <v>52.7</v>
      </c>
      <c r="G11" s="16" t="s">
        <v>1517</v>
      </c>
      <c r="H11" s="58" t="s">
        <v>1537</v>
      </c>
      <c r="I11" s="59" t="e">
        <f ca="1">$CI$55</f>
        <v>#NAME?</v>
      </c>
      <c r="J11" s="58" t="s">
        <v>1538</v>
      </c>
      <c r="K11" s="59">
        <f>$CI$56</f>
        <v>0</v>
      </c>
      <c r="L11" s="58"/>
      <c r="M11" s="59"/>
      <c r="N11" s="61" cm="1">
        <f t="array" aca="1" ref="N11" ca="1">IFERROR(_xlfn.LET(_xlpm.d,_xlfn._xlws.FILTER(UV_Data,UV_Include),_xlpm.range_,MAX(_xlpm.d)-MIN(_xlpm.d),_xlpm.pad,_xlpm.range_*0.001,_xlpm.scale_,_xlpm.range_+2*_xlpm.pad,_xlpm.z,(_xlpm.d-MIN(_xlpm.d)+_xlpm.pad)/_xlpm.scale_,NLL_Beta(_xlpm.z,$I$11,$K$11)+COUNT(_xlpm.d)*LN(_xlpm.scale_)),1000000000000000)</f>
        <v>1000000000000000</v>
      </c>
      <c r="O11" s="60">
        <v>2</v>
      </c>
      <c r="P11" s="59" t="e" cm="1">
        <f t="array" aca="1" ref="P11" ca="1">GoF_AIC($N$11,$O$11)</f>
        <v>#NAME?</v>
      </c>
      <c r="Q11" s="59" t="e" cm="1">
        <f t="array" aca="1" ref="Q11" ca="1">GoF_BIC($N$11,$O$11,UV_n)</f>
        <v>#NAME?</v>
      </c>
      <c r="R11" s="62" t="e" cm="1">
        <f t="array" aca="1" ref="R11" ca="1">GoF_Anderson_Darling(UV_Data,_xlfn.LET(_xlpm.d,UV_Data,_xlpm.mn,MIN(_xlfn._xlws.FILTER(_xlpm.d,UV_Include)),_xlpm.range_,MAX(_xlfn._xlws.FILTER(_xlpm.d,UV_Include))-_xlpm.mn,_xlpm.pad,MAX(_xlpm.range_*0.001,1E-30),_xlpm.scale_,_xlpm.range_+2*_xlpm.pad,_xlpm.z,(_xlpm.d-_xlpm.mn+_xlpm.pad)/_xlpm.scale_,IFERROR(_xlfn.BETA.DIST(_xlpm.z,$I$11,$K$11,TRUE),0.5)),UV_Include)</f>
        <v>#NAME?</v>
      </c>
      <c r="S11" s="30" t="e" cm="1">
        <f t="array" aca="1" ref="S11" ca="1">GoF_Kolmogorov_Smirnov(UV_Data,_xlfn.LET(_xlpm.d,UV_Data,_xlpm.mn,MIN(_xlfn._xlws.FILTER(_xlpm.d,UV_Include)),_xlpm.range_,MAX(_xlfn._xlws.FILTER(_xlpm.d,UV_Include))-_xlpm.mn,_xlpm.pad,MAX(_xlpm.range_*0.001,1E-30),_xlpm.scale_,_xlpm.range_+2*_xlpm.pad,_xlpm.z,(_xlpm.d-_xlpm.mn+_xlpm.pad)/_xlpm.scale_,IFERROR(_xlfn.BETA.DIST(_xlpm.z,$I$11,$K$11,TRUE),0.5)),UV_Include)</f>
        <v>#NAME?</v>
      </c>
      <c r="U11" s="13"/>
      <c r="V11" s="13"/>
      <c r="W11" s="14"/>
      <c r="X11" s="24"/>
      <c r="Y11" s="24"/>
      <c r="Z11" s="24"/>
      <c r="AA11" s="24"/>
      <c r="AB11" s="24"/>
      <c r="AC11" s="24"/>
      <c r="AD11" s="24"/>
      <c r="AE11" s="24"/>
      <c r="AG11" s="13"/>
      <c r="AH11" s="13"/>
      <c r="AI11" s="14"/>
      <c r="AJ11" s="24"/>
      <c r="AK11" s="24"/>
      <c r="AL11" s="24"/>
      <c r="AM11" s="24"/>
      <c r="AN11" s="24"/>
      <c r="AO11" s="24"/>
      <c r="AP11" s="24"/>
      <c r="AQ11" s="24"/>
      <c r="AS11" s="13"/>
      <c r="AT11" s="13"/>
      <c r="AU11" s="14"/>
      <c r="AV11" s="24"/>
      <c r="AW11" s="24"/>
      <c r="AX11" s="24"/>
      <c r="AY11" s="24"/>
      <c r="AZ11" s="24"/>
      <c r="BA11" s="24"/>
      <c r="BB11" s="24"/>
      <c r="BC11" s="24"/>
      <c r="BE11" s="35">
        <v>36.507858786310067</v>
      </c>
      <c r="BF11" s="61" t="e">
        <v>#NAME?</v>
      </c>
      <c r="BG11" s="61" t="e">
        <v>#NAME?</v>
      </c>
      <c r="BH11" s="61" t="e">
        <v>#NAME?</v>
      </c>
      <c r="BI11" s="61" t="e">
        <v>#NAME?</v>
      </c>
      <c r="BJ11" s="61" t="e">
        <v>#NAME?</v>
      </c>
      <c r="BK11" s="61" t="e">
        <v>#NAME?</v>
      </c>
      <c r="BL11" s="61" t="e">
        <v>#NAME?</v>
      </c>
      <c r="BM11" s="61" t="e">
        <v>#NAME?</v>
      </c>
      <c r="BN11" s="61" t="e">
        <v>#NAME?</v>
      </c>
      <c r="BO11" s="61" t="e">
        <v>#NAME?</v>
      </c>
      <c r="BP11" s="61" t="e">
        <v>#NAME?</v>
      </c>
      <c r="BQ11" s="61" t="e">
        <v>#NAME?</v>
      </c>
      <c r="BR11" s="61" t="e">
        <v>#NAME?</v>
      </c>
      <c r="BS11" s="61" t="e">
        <v>#NAME?</v>
      </c>
      <c r="BT11" s="61" t="e">
        <v>#NAME?</v>
      </c>
      <c r="BU11" s="61" t="e">
        <v>#NAME?</v>
      </c>
      <c r="BV11" s="61" t="e">
        <v>#NAME?</v>
      </c>
      <c r="BW11" s="61" t="e">
        <v>#NAME?</v>
      </c>
      <c r="BX11" s="61" t="e">
        <v>#NAME?</v>
      </c>
      <c r="BY11" s="37" t="e">
        <v>#NAME?</v>
      </c>
      <c r="CA11" s="35">
        <v>1.9169399361215822</v>
      </c>
      <c r="CB11" s="61" t="e">
        <v>#NAME?</v>
      </c>
      <c r="CC11" s="61" t="e">
        <v>#NAME?</v>
      </c>
      <c r="CD11" s="61" t="e">
        <v>#NAME?</v>
      </c>
      <c r="CE11" s="61" t="e">
        <v>#NAME?</v>
      </c>
      <c r="CF11" s="61" t="e">
        <v>#NAME?</v>
      </c>
      <c r="CG11" s="61" t="e">
        <v>#NAME?</v>
      </c>
      <c r="CH11" s="61" t="e">
        <v>#NAME?</v>
      </c>
      <c r="CI11" s="61" t="e">
        <v>#NAME?</v>
      </c>
      <c r="CJ11" s="61" t="e">
        <v>#NAME?</v>
      </c>
      <c r="CK11" s="61" t="e">
        <v>#NAME?</v>
      </c>
      <c r="CL11" s="61" t="e">
        <v>#NAME?</v>
      </c>
      <c r="CM11" s="61" t="e">
        <v>#NAME?</v>
      </c>
      <c r="CN11" s="61" t="e">
        <v>#NAME?</v>
      </c>
      <c r="CO11" s="61" t="e">
        <v>#NAME?</v>
      </c>
      <c r="CP11" s="61" t="e">
        <v>#NAME?</v>
      </c>
      <c r="CQ11" s="61" t="e">
        <v>#NAME?</v>
      </c>
      <c r="CR11" s="61" t="e">
        <v>#NAME?</v>
      </c>
      <c r="CS11" s="61" t="e">
        <v>#NAME?</v>
      </c>
      <c r="CT11" s="61" t="e">
        <v>#NAME?</v>
      </c>
      <c r="CU11" s="37" t="e">
        <v>#NAME?</v>
      </c>
      <c r="CW11" s="24">
        <v>2.2199453551912567E-3</v>
      </c>
      <c r="CX11" s="13">
        <v>43.3</v>
      </c>
      <c r="CY11" s="13">
        <v>42.128673647931777</v>
      </c>
      <c r="CZ11" s="13">
        <v>45.089222129343611</v>
      </c>
      <c r="DA11" s="13">
        <v>0.15384639412335566</v>
      </c>
      <c r="DB11" s="13" t="e">
        <f ca="1"/>
        <v>#NAME?</v>
      </c>
      <c r="DC11" s="13" t="e">
        <f ca="1"/>
        <v>#NAME?</v>
      </c>
      <c r="DD11" s="13">
        <v>38.322953878455046</v>
      </c>
      <c r="DE11" s="13" t="e">
        <f ca="1"/>
        <v>#NAME?</v>
      </c>
      <c r="DF11" s="13">
        <v>42.959421830010612</v>
      </c>
    </row>
    <row r="12" spans="1:110" x14ac:dyDescent="0.25">
      <c r="A12" s="9">
        <v>57.5</v>
      </c>
      <c r="B12" s="10" t="b">
        <v>1</v>
      </c>
      <c r="D12" s="16" t="s">
        <v>318</v>
      </c>
      <c r="E12" s="20" t="e" cm="1">
        <f t="array" aca="1" ref="E12" ca="1">INDEX(Skewness(UV_Data,UV_Include),1)</f>
        <v>#NAME?</v>
      </c>
      <c r="G12" s="17" t="s">
        <v>1518</v>
      </c>
      <c r="H12" s="26" t="s">
        <v>1501</v>
      </c>
      <c r="I12" s="27">
        <f>_xlfn.LET(_xlpm.d,_xlfn._xlws.FILTER(UV_Data,UV_Include),MIN(_xlpm.d)-(MAX(_xlpm.d)-MIN(_xlpm.d))*0.001)</f>
        <v>36.247299999999996</v>
      </c>
      <c r="J12" s="26" t="s">
        <v>1498</v>
      </c>
      <c r="K12" s="27">
        <f>IFERROR(_xlfn.MODE.SNGL(_xlfn._xlws.FILTER(UV_Data,UV_Include)),MEDIAN(_xlfn._xlws.FILTER(UV_Data,UV_Include)))</f>
        <v>73</v>
      </c>
      <c r="L12" s="26" t="s">
        <v>1502</v>
      </c>
      <c r="M12" s="27">
        <f>_xlfn.LET(_xlpm.d,_xlfn._xlws.FILTER(UV_Data,UV_Include),MAX(_xlpm.d)+(MAX(_xlpm.d)-MIN(_xlpm.d))*0.001)</f>
        <v>89.052700000000002</v>
      </c>
      <c r="N12" s="28" t="e" cm="1">
        <f t="array" aca="1" ref="N12" ca="1">NLL_BetaPERT(UV_Data,$I$12,$K$12,$M$12,UV_Include)</f>
        <v>#NAME?</v>
      </c>
      <c r="O12" s="18">
        <v>3</v>
      </c>
      <c r="P12" s="27" t="e" cm="1">
        <f t="array" aca="1" ref="P12" ca="1">GoF_AIC($N$12,$O$12)</f>
        <v>#NAME?</v>
      </c>
      <c r="Q12" s="27" t="e" cm="1">
        <f t="array" aca="1" ref="Q12" ca="1">GoF_BIC($N$12,$O$12,UV_n)</f>
        <v>#NAME?</v>
      </c>
      <c r="R12" s="29" t="e" cm="1">
        <f t="array" aca="1" ref="R12" ca="1">GoF_Anderson_Darling(UV_Data,_xlfn.LET(_xlpm.mn,$I$12,_xlpm.md,$K$12,_xlpm.mx,$M$12,_xlpm.alpha_param,1+4*(_xlpm.md-_xlpm.mn)/(_xlpm.mx-_xlpm.mn+1E-30),_xlpm.beta_param,1+4*(_xlpm.mx-_xlpm.md)/(_xlpm.mx-_xlpm.mn+1E-30),_xlfn.BETA.DIST((UV_Data-_xlpm.mn)/(_xlpm.mx-_xlpm.mn+1E-30),_xlpm.alpha_param,_xlpm.beta_param,TRUE)),UV_Include)</f>
        <v>#NAME?</v>
      </c>
      <c r="S12" s="31" t="e" cm="1">
        <f t="array" aca="1" ref="S12" ca="1">GoF_Kolmogorov_Smirnov(UV_Data,_xlfn.LET(_xlpm.mn,$I$12,_xlpm.md,$K$12,_xlpm.mx,$M$12,_xlpm.alpha_param,1+4*(_xlpm.md-_xlpm.mn)/(_xlpm.mx-_xlpm.mn+1E-30),_xlpm.beta_param,1+4*(_xlpm.mx-_xlpm.md)/(_xlpm.mx-_xlpm.mn+1E-30),_xlfn.BETA.DIST((UV_Data-_xlpm.mn)/(_xlpm.mx-_xlpm.mn+1E-30),_xlpm.alpha_param,_xlpm.beta_param,TRUE)),UV_Include)</f>
        <v>#NAME?</v>
      </c>
      <c r="U12" s="13"/>
      <c r="V12" s="13"/>
      <c r="W12" s="14"/>
      <c r="X12" s="24"/>
      <c r="Y12" s="24"/>
      <c r="Z12" s="24"/>
      <c r="AA12" s="24"/>
      <c r="AB12" s="24"/>
      <c r="AC12" s="24"/>
      <c r="AD12" s="24"/>
      <c r="AE12" s="24"/>
      <c r="AG12" s="13"/>
      <c r="AH12" s="13"/>
      <c r="AI12" s="14"/>
      <c r="AJ12" s="24"/>
      <c r="AK12" s="24"/>
      <c r="AL12" s="24"/>
      <c r="AM12" s="24"/>
      <c r="AN12" s="24"/>
      <c r="AO12" s="24"/>
      <c r="AP12" s="24"/>
      <c r="AQ12" s="24"/>
      <c r="AS12" s="13"/>
      <c r="AT12" s="13"/>
      <c r="AU12" s="14"/>
      <c r="AV12" s="24"/>
      <c r="AW12" s="24"/>
      <c r="AX12" s="24"/>
      <c r="AY12" s="24"/>
      <c r="AZ12" s="24"/>
      <c r="BA12" s="24"/>
      <c r="BB12" s="24"/>
      <c r="BC12" s="24"/>
      <c r="BE12" s="35">
        <v>43.789430543572081</v>
      </c>
      <c r="BF12" s="61" t="e">
        <v>#NAME?</v>
      </c>
      <c r="BG12" s="61" t="e">
        <v>#NAME?</v>
      </c>
      <c r="BH12" s="61" t="e">
        <v>#NAME?</v>
      </c>
      <c r="BI12" s="61" t="e">
        <v>#NAME?</v>
      </c>
      <c r="BJ12" s="61" t="e">
        <v>#NAME?</v>
      </c>
      <c r="BK12" s="61" t="e">
        <v>#NAME?</v>
      </c>
      <c r="BL12" s="61" t="e">
        <v>#NAME?</v>
      </c>
      <c r="BM12" s="61" t="e">
        <v>#NAME?</v>
      </c>
      <c r="BN12" s="61" t="e">
        <v>#NAME?</v>
      </c>
      <c r="BO12" s="61" t="e">
        <v>#NAME?</v>
      </c>
      <c r="BP12" s="61" t="e">
        <v>#NAME?</v>
      </c>
      <c r="BQ12" s="61" t="e">
        <v>#NAME?</v>
      </c>
      <c r="BR12" s="61" t="e">
        <v>#NAME?</v>
      </c>
      <c r="BS12" s="61" t="e">
        <v>#NAME?</v>
      </c>
      <c r="BT12" s="61" t="e">
        <v>#NAME?</v>
      </c>
      <c r="BU12" s="61" t="e">
        <v>#NAME?</v>
      </c>
      <c r="BV12" s="61" t="e">
        <v>#NAME?</v>
      </c>
      <c r="BW12" s="61" t="e">
        <v>#NAME?</v>
      </c>
      <c r="BX12" s="61" t="e">
        <v>#NAME?</v>
      </c>
      <c r="BY12" s="37" t="e">
        <v>#NAME?</v>
      </c>
      <c r="CA12" s="35">
        <v>2.3001279233458987</v>
      </c>
      <c r="CB12" s="61" t="e">
        <v>#NAME?</v>
      </c>
      <c r="CC12" s="61" t="e">
        <v>#NAME?</v>
      </c>
      <c r="CD12" s="61" t="e">
        <v>#NAME?</v>
      </c>
      <c r="CE12" s="61" t="e">
        <v>#NAME?</v>
      </c>
      <c r="CF12" s="61" t="e">
        <v>#NAME?</v>
      </c>
      <c r="CG12" s="61" t="e">
        <v>#NAME?</v>
      </c>
      <c r="CH12" s="61" t="e">
        <v>#NAME?</v>
      </c>
      <c r="CI12" s="61" t="e">
        <v>#NAME?</v>
      </c>
      <c r="CJ12" s="61" t="e">
        <v>#NAME?</v>
      </c>
      <c r="CK12" s="61" t="e">
        <v>#NAME?</v>
      </c>
      <c r="CL12" s="61" t="e">
        <v>#NAME?</v>
      </c>
      <c r="CM12" s="61" t="e">
        <v>#NAME?</v>
      </c>
      <c r="CN12" s="61" t="e">
        <v>#NAME?</v>
      </c>
      <c r="CO12" s="61" t="e">
        <v>#NAME?</v>
      </c>
      <c r="CP12" s="61" t="e">
        <v>#NAME?</v>
      </c>
      <c r="CQ12" s="61" t="e">
        <v>#NAME?</v>
      </c>
      <c r="CR12" s="61" t="e">
        <v>#NAME?</v>
      </c>
      <c r="CS12" s="61" t="e">
        <v>#NAME?</v>
      </c>
      <c r="CT12" s="61" t="e">
        <v>#NAME?</v>
      </c>
      <c r="CU12" s="37" t="e">
        <v>#NAME?</v>
      </c>
      <c r="CW12" s="24">
        <v>2.5614754098360654E-3</v>
      </c>
      <c r="CX12" s="13">
        <v>43.5</v>
      </c>
      <c r="CY12" s="13">
        <v>42.565728570449522</v>
      </c>
      <c r="CZ12" s="13">
        <v>45.394544746140596</v>
      </c>
      <c r="DA12" s="13">
        <v>0.17754544662938598</v>
      </c>
      <c r="DB12" s="13" t="e">
        <f ca="1"/>
        <v>#NAME?</v>
      </c>
      <c r="DC12" s="13" t="e">
        <f ca="1"/>
        <v>#NAME?</v>
      </c>
      <c r="DD12" s="13">
        <v>38.476909923578944</v>
      </c>
      <c r="DE12" s="13" t="e">
        <f ca="1"/>
        <v>#NAME?</v>
      </c>
      <c r="DF12" s="13">
        <v>43.228158804532598</v>
      </c>
    </row>
    <row r="13" spans="1:110" x14ac:dyDescent="0.25">
      <c r="A13" s="9">
        <v>57.3</v>
      </c>
      <c r="B13" s="10" t="b">
        <v>1</v>
      </c>
      <c r="D13" s="16" t="s">
        <v>324</v>
      </c>
      <c r="E13" s="20" t="e" cm="1">
        <f t="array" aca="1" ref="E13" ca="1">INDEX(Kurtosis(UV_Data,UV_Include),1)</f>
        <v>#NAME?</v>
      </c>
      <c r="U13" s="13"/>
      <c r="V13" s="13"/>
      <c r="W13" s="14"/>
      <c r="X13" s="24"/>
      <c r="Y13" s="24"/>
      <c r="Z13" s="24"/>
      <c r="AA13" s="24"/>
      <c r="AB13" s="24"/>
      <c r="AC13" s="24"/>
      <c r="AD13" s="24"/>
      <c r="AE13" s="24"/>
      <c r="AG13" s="13"/>
      <c r="AH13" s="13"/>
      <c r="AI13" s="14"/>
      <c r="AJ13" s="24"/>
      <c r="AK13" s="24"/>
      <c r="AL13" s="24"/>
      <c r="AM13" s="24"/>
      <c r="AN13" s="24"/>
      <c r="AO13" s="24"/>
      <c r="AP13" s="24"/>
      <c r="AQ13" s="24"/>
      <c r="AS13" s="13"/>
      <c r="AT13" s="13"/>
      <c r="AU13" s="14"/>
      <c r="AV13" s="24"/>
      <c r="AW13" s="24"/>
      <c r="AX13" s="24"/>
      <c r="AY13" s="24"/>
      <c r="AZ13" s="24"/>
      <c r="BA13" s="24"/>
      <c r="BB13" s="24"/>
      <c r="BC13" s="24"/>
      <c r="BE13" s="35">
        <v>51.071002300834095</v>
      </c>
      <c r="BF13" s="61" t="e">
        <v>#NAME?</v>
      </c>
      <c r="BG13" s="61" t="e">
        <v>#NAME?</v>
      </c>
      <c r="BH13" s="61" t="e">
        <v>#NAME?</v>
      </c>
      <c r="BI13" s="61" t="e">
        <v>#NAME?</v>
      </c>
      <c r="BJ13" s="61" t="e">
        <v>#NAME?</v>
      </c>
      <c r="BK13" s="61" t="e">
        <v>#NAME?</v>
      </c>
      <c r="BL13" s="61" t="e">
        <v>#NAME?</v>
      </c>
      <c r="BM13" s="61" t="e">
        <v>#NAME?</v>
      </c>
      <c r="BN13" s="61" t="e">
        <v>#NAME?</v>
      </c>
      <c r="BO13" s="61" t="e">
        <v>#NAME?</v>
      </c>
      <c r="BP13" s="61" t="e">
        <v>#NAME?</v>
      </c>
      <c r="BQ13" s="61" t="e">
        <v>#NAME?</v>
      </c>
      <c r="BR13" s="61" t="e">
        <v>#NAME?</v>
      </c>
      <c r="BS13" s="61" t="e">
        <v>#NAME?</v>
      </c>
      <c r="BT13" s="61" t="e">
        <v>#NAME?</v>
      </c>
      <c r="BU13" s="61" t="e">
        <v>#NAME?</v>
      </c>
      <c r="BV13" s="61" t="e">
        <v>#NAME?</v>
      </c>
      <c r="BW13" s="61" t="e">
        <v>#NAME?</v>
      </c>
      <c r="BX13" s="61" t="e">
        <v>#NAME?</v>
      </c>
      <c r="BY13" s="37" t="e">
        <v>#NAME?</v>
      </c>
      <c r="CA13" s="35">
        <v>2.6833159105702151</v>
      </c>
      <c r="CB13" s="61" t="e">
        <v>#NAME?</v>
      </c>
      <c r="CC13" s="61" t="e">
        <v>#NAME?</v>
      </c>
      <c r="CD13" s="61" t="e">
        <v>#NAME?</v>
      </c>
      <c r="CE13" s="61" t="e">
        <v>#NAME?</v>
      </c>
      <c r="CF13" s="61" t="e">
        <v>#NAME?</v>
      </c>
      <c r="CG13" s="61" t="e">
        <v>#NAME?</v>
      </c>
      <c r="CH13" s="61" t="e">
        <v>#NAME?</v>
      </c>
      <c r="CI13" s="61" t="e">
        <v>#NAME?</v>
      </c>
      <c r="CJ13" s="61" t="e">
        <v>#NAME?</v>
      </c>
      <c r="CK13" s="61" t="e">
        <v>#NAME?</v>
      </c>
      <c r="CL13" s="61" t="e">
        <v>#NAME?</v>
      </c>
      <c r="CM13" s="61" t="e">
        <v>#NAME?</v>
      </c>
      <c r="CN13" s="61" t="e">
        <v>#NAME?</v>
      </c>
      <c r="CO13" s="61" t="e">
        <v>#NAME?</v>
      </c>
      <c r="CP13" s="61" t="e">
        <v>#NAME?</v>
      </c>
      <c r="CQ13" s="61" t="e">
        <v>#NAME?</v>
      </c>
      <c r="CR13" s="61" t="e">
        <v>#NAME?</v>
      </c>
      <c r="CS13" s="61" t="e">
        <v>#NAME?</v>
      </c>
      <c r="CT13" s="61" t="e">
        <v>#NAME?</v>
      </c>
      <c r="CU13" s="37" t="e">
        <v>#NAME?</v>
      </c>
      <c r="CW13" s="24">
        <v>2.9030054644808745E-3</v>
      </c>
      <c r="CX13" s="13">
        <v>43.8</v>
      </c>
      <c r="CY13" s="13">
        <v>42.952957461502315</v>
      </c>
      <c r="CZ13" s="13">
        <v>45.66678628352048</v>
      </c>
      <c r="DA13" s="13">
        <v>0.20125261524943913</v>
      </c>
      <c r="DB13" s="13" t="e">
        <f ca="1"/>
        <v>#NAME?</v>
      </c>
      <c r="DC13" s="13" t="e">
        <f ca="1"/>
        <v>#NAME?</v>
      </c>
      <c r="DD13" s="13">
        <v>38.620901019442385</v>
      </c>
      <c r="DE13" s="13" t="e">
        <f ca="1"/>
        <v>#NAME?</v>
      </c>
      <c r="DF13" s="13">
        <v>43.472412289174905</v>
      </c>
    </row>
    <row r="14" spans="1:110" x14ac:dyDescent="0.25">
      <c r="A14" s="9">
        <v>57.3</v>
      </c>
      <c r="B14" s="10" t="b">
        <v>1</v>
      </c>
      <c r="D14" s="16" t="s">
        <v>1504</v>
      </c>
      <c r="E14" s="21">
        <f>COUNT(_xlfn._xlws.FILTER(UV_Data,UV_Include))</f>
        <v>2928</v>
      </c>
      <c r="G14" t="str">
        <f>W2&amp;" Method Histogram"</f>
        <v>Sturges Method Histogram</v>
      </c>
      <c r="U14" s="13"/>
      <c r="V14" s="13"/>
      <c r="W14" s="14"/>
      <c r="X14" s="24"/>
      <c r="Y14" s="24"/>
      <c r="Z14" s="24"/>
      <c r="AA14" s="24"/>
      <c r="AB14" s="24"/>
      <c r="AC14" s="24"/>
      <c r="AD14" s="24"/>
      <c r="AE14" s="24"/>
      <c r="AG14" s="13"/>
      <c r="AH14" s="13"/>
      <c r="AI14" s="14"/>
      <c r="AJ14" s="24"/>
      <c r="AK14" s="24"/>
      <c r="AL14" s="24"/>
      <c r="AM14" s="24"/>
      <c r="AN14" s="24"/>
      <c r="AO14" s="24"/>
      <c r="AP14" s="24"/>
      <c r="AQ14" s="24"/>
      <c r="AS14" s="13"/>
      <c r="AT14" s="13"/>
      <c r="AU14" s="14"/>
      <c r="AV14" s="24"/>
      <c r="AW14" s="24"/>
      <c r="AX14" s="24"/>
      <c r="AY14" s="24"/>
      <c r="AZ14" s="24"/>
      <c r="BA14" s="24"/>
      <c r="BB14" s="24"/>
      <c r="BC14" s="24"/>
      <c r="BE14" s="35">
        <v>58.35257405809611</v>
      </c>
      <c r="BF14" s="61" t="e">
        <v>#NAME?</v>
      </c>
      <c r="BG14" s="61" t="e">
        <v>#NAME?</v>
      </c>
      <c r="BH14" s="61" t="e">
        <v>#NAME?</v>
      </c>
      <c r="BI14" s="61" t="e">
        <v>#NAME?</v>
      </c>
      <c r="BJ14" s="61" t="e">
        <v>#NAME?</v>
      </c>
      <c r="BK14" s="61" t="e">
        <v>#NAME?</v>
      </c>
      <c r="BL14" s="61" t="e">
        <v>#NAME?</v>
      </c>
      <c r="BM14" s="61" t="e">
        <v>#NAME?</v>
      </c>
      <c r="BN14" s="61" t="e">
        <v>#NAME?</v>
      </c>
      <c r="BO14" s="61" t="e">
        <v>#NAME?</v>
      </c>
      <c r="BP14" s="61" t="e">
        <v>#NAME?</v>
      </c>
      <c r="BQ14" s="61" t="e">
        <v>#NAME?</v>
      </c>
      <c r="BR14" s="61" t="e">
        <v>#NAME?</v>
      </c>
      <c r="BS14" s="61" t="e">
        <v>#NAME?</v>
      </c>
      <c r="BT14" s="61" t="e">
        <v>#NAME?</v>
      </c>
      <c r="BU14" s="61" t="e">
        <v>#NAME?</v>
      </c>
      <c r="BV14" s="61" t="e">
        <v>#NAME?</v>
      </c>
      <c r="BW14" s="61" t="e">
        <v>#NAME?</v>
      </c>
      <c r="BX14" s="61" t="e">
        <v>#NAME?</v>
      </c>
      <c r="BY14" s="37" t="e">
        <v>#NAME?</v>
      </c>
      <c r="CA14" s="35">
        <v>3.0665038977945316</v>
      </c>
      <c r="CB14" s="61" t="e">
        <v>#NAME?</v>
      </c>
      <c r="CC14" s="61" t="e">
        <v>#NAME?</v>
      </c>
      <c r="CD14" s="61" t="e">
        <v>#NAME?</v>
      </c>
      <c r="CE14" s="61" t="e">
        <v>#NAME?</v>
      </c>
      <c r="CF14" s="61" t="e">
        <v>#NAME?</v>
      </c>
      <c r="CG14" s="61" t="e">
        <v>#NAME?</v>
      </c>
      <c r="CH14" s="61" t="e">
        <v>#NAME?</v>
      </c>
      <c r="CI14" s="61" t="e">
        <v>#NAME?</v>
      </c>
      <c r="CJ14" s="61" t="e">
        <v>#NAME?</v>
      </c>
      <c r="CK14" s="61" t="e">
        <v>#NAME?</v>
      </c>
      <c r="CL14" s="61" t="e">
        <v>#NAME?</v>
      </c>
      <c r="CM14" s="61" t="e">
        <v>#NAME?</v>
      </c>
      <c r="CN14" s="61" t="e">
        <v>#NAME?</v>
      </c>
      <c r="CO14" s="61" t="e">
        <v>#NAME?</v>
      </c>
      <c r="CP14" s="61" t="e">
        <v>#NAME?</v>
      </c>
      <c r="CQ14" s="61" t="e">
        <v>#NAME?</v>
      </c>
      <c r="CR14" s="61" t="e">
        <v>#NAME?</v>
      </c>
      <c r="CS14" s="61" t="e">
        <v>#NAME?</v>
      </c>
      <c r="CT14" s="61" t="e">
        <v>#NAME?</v>
      </c>
      <c r="CU14" s="37" t="e">
        <v>#NAME?</v>
      </c>
      <c r="CW14" s="24">
        <v>3.2445355191256832E-3</v>
      </c>
      <c r="CX14" s="13">
        <v>44</v>
      </c>
      <c r="CY14" s="13">
        <v>43.301088944565819</v>
      </c>
      <c r="CZ14" s="13">
        <v>45.912933824952653</v>
      </c>
      <c r="DA14" s="13">
        <v>0.22496790554441731</v>
      </c>
      <c r="DB14" s="13" t="e">
        <f ca="1"/>
        <v>#NAME?</v>
      </c>
      <c r="DC14" s="13" t="e">
        <f ca="1"/>
        <v>#NAME?</v>
      </c>
      <c r="DD14" s="13">
        <v>38.756643178537793</v>
      </c>
      <c r="DE14" s="13" t="e">
        <f ca="1"/>
        <v>#NAME?</v>
      </c>
      <c r="DF14" s="13">
        <v>43.696964956266783</v>
      </c>
    </row>
    <row r="15" spans="1:110" x14ac:dyDescent="0.25">
      <c r="A15" s="9">
        <v>57</v>
      </c>
      <c r="B15" s="10" t="b">
        <v>1</v>
      </c>
      <c r="D15" s="17" t="s">
        <v>1505</v>
      </c>
      <c r="E15" s="22" t="e" cm="1">
        <f t="array" aca="1" ref="E15" ca="1">Missing_Count(UV_Data)</f>
        <v>#NAME?</v>
      </c>
      <c r="U15" s="13"/>
      <c r="V15" s="13"/>
      <c r="W15" s="14"/>
      <c r="X15" s="24"/>
      <c r="Y15" s="24"/>
      <c r="Z15" s="24"/>
      <c r="AA15" s="24"/>
      <c r="AB15" s="24"/>
      <c r="AC15" s="24"/>
      <c r="AD15" s="24"/>
      <c r="AE15" s="24"/>
      <c r="AG15" s="13"/>
      <c r="AH15" s="13"/>
      <c r="AI15" s="14"/>
      <c r="AJ15" s="24"/>
      <c r="AK15" s="24"/>
      <c r="AL15" s="24"/>
      <c r="AM15" s="24"/>
      <c r="AN15" s="24"/>
      <c r="AO15" s="24"/>
      <c r="AP15" s="24"/>
      <c r="AQ15" s="24"/>
      <c r="AS15" s="13"/>
      <c r="AT15" s="13"/>
      <c r="AU15" s="14"/>
      <c r="AV15" s="24"/>
      <c r="AW15" s="24"/>
      <c r="AX15" s="24"/>
      <c r="AY15" s="24"/>
      <c r="AZ15" s="24"/>
      <c r="BA15" s="24"/>
      <c r="BB15" s="24"/>
      <c r="BC15" s="24"/>
      <c r="BE15" s="35">
        <v>65.634145815358124</v>
      </c>
      <c r="BF15" s="61" t="e">
        <v>#NAME?</v>
      </c>
      <c r="BG15" s="61" t="e">
        <v>#NAME?</v>
      </c>
      <c r="BH15" s="61" t="e">
        <v>#NAME?</v>
      </c>
      <c r="BI15" s="61" t="e">
        <v>#NAME?</v>
      </c>
      <c r="BJ15" s="61" t="e">
        <v>#NAME?</v>
      </c>
      <c r="BK15" s="61" t="e">
        <v>#NAME?</v>
      </c>
      <c r="BL15" s="61" t="e">
        <v>#NAME?</v>
      </c>
      <c r="BM15" s="61" t="e">
        <v>#NAME?</v>
      </c>
      <c r="BN15" s="61" t="e">
        <v>#NAME?</v>
      </c>
      <c r="BO15" s="61" t="e">
        <v>#NAME?</v>
      </c>
      <c r="BP15" s="61" t="e">
        <v>#NAME?</v>
      </c>
      <c r="BQ15" s="61" t="e">
        <v>#NAME?</v>
      </c>
      <c r="BR15" s="61" t="e">
        <v>#NAME?</v>
      </c>
      <c r="BS15" s="61" t="e">
        <v>#NAME?</v>
      </c>
      <c r="BT15" s="61" t="e">
        <v>#NAME?</v>
      </c>
      <c r="BU15" s="61" t="e">
        <v>#NAME?</v>
      </c>
      <c r="BV15" s="61" t="e">
        <v>#NAME?</v>
      </c>
      <c r="BW15" s="61" t="e">
        <v>#NAME?</v>
      </c>
      <c r="BX15" s="61" t="e">
        <v>#NAME?</v>
      </c>
      <c r="BY15" s="37" t="e">
        <v>#NAME?</v>
      </c>
      <c r="CA15" s="35">
        <v>3.449691885018848</v>
      </c>
      <c r="CB15" s="61" t="e">
        <v>#NAME?</v>
      </c>
      <c r="CC15" s="61" t="e">
        <v>#NAME?</v>
      </c>
      <c r="CD15" s="61" t="e">
        <v>#NAME?</v>
      </c>
      <c r="CE15" s="61" t="e">
        <v>#NAME?</v>
      </c>
      <c r="CF15" s="61" t="e">
        <v>#NAME?</v>
      </c>
      <c r="CG15" s="61" t="e">
        <v>#NAME?</v>
      </c>
      <c r="CH15" s="61" t="e">
        <v>#NAME?</v>
      </c>
      <c r="CI15" s="61" t="e">
        <v>#NAME?</v>
      </c>
      <c r="CJ15" s="61" t="e">
        <v>#NAME?</v>
      </c>
      <c r="CK15" s="61" t="e">
        <v>#NAME?</v>
      </c>
      <c r="CL15" s="61" t="e">
        <v>#NAME?</v>
      </c>
      <c r="CM15" s="61" t="e">
        <v>#NAME?</v>
      </c>
      <c r="CN15" s="61" t="e">
        <v>#NAME?</v>
      </c>
      <c r="CO15" s="61" t="e">
        <v>#NAME?</v>
      </c>
      <c r="CP15" s="61" t="e">
        <v>#NAME?</v>
      </c>
      <c r="CQ15" s="61" t="e">
        <v>#NAME?</v>
      </c>
      <c r="CR15" s="61" t="e">
        <v>#NAME?</v>
      </c>
      <c r="CS15" s="61" t="e">
        <v>#NAME?</v>
      </c>
      <c r="CT15" s="61" t="e">
        <v>#NAME?</v>
      </c>
      <c r="CU15" s="37" t="e">
        <v>#NAME?</v>
      </c>
      <c r="CW15" s="24">
        <v>3.5860655737704919E-3</v>
      </c>
      <c r="CX15" s="13">
        <v>44.3</v>
      </c>
      <c r="CY15" s="13">
        <v>43.617686275830977</v>
      </c>
      <c r="CZ15" s="13">
        <v>46.137936779607692</v>
      </c>
      <c r="DA15" s="13">
        <v>0.24869132308090908</v>
      </c>
      <c r="DB15" s="13" t="e">
        <f ca="1"/>
        <v>#NAME?</v>
      </c>
      <c r="DC15" s="13" t="e">
        <f ca="1"/>
        <v>#NAME?</v>
      </c>
      <c r="DD15" s="13">
        <v>38.885410038616733</v>
      </c>
      <c r="DE15" s="13" t="e">
        <f ca="1"/>
        <v>#NAME?</v>
      </c>
      <c r="DF15" s="13">
        <v>43.905271404419992</v>
      </c>
    </row>
    <row r="16" spans="1:110" x14ac:dyDescent="0.25">
      <c r="A16" s="9">
        <v>56.7</v>
      </c>
      <c r="B16" s="10" t="b">
        <v>1</v>
      </c>
      <c r="U16" s="13"/>
      <c r="V16" s="13"/>
      <c r="W16" s="14"/>
      <c r="X16" s="24"/>
      <c r="Y16" s="24"/>
      <c r="Z16" s="24"/>
      <c r="AA16" s="24"/>
      <c r="AB16" s="24"/>
      <c r="AC16" s="24"/>
      <c r="AD16" s="24"/>
      <c r="AE16" s="24"/>
      <c r="AG16" s="13"/>
      <c r="AH16" s="13"/>
      <c r="AI16" s="14"/>
      <c r="AJ16" s="24"/>
      <c r="AK16" s="24"/>
      <c r="AL16" s="24"/>
      <c r="AM16" s="24"/>
      <c r="AN16" s="24"/>
      <c r="AO16" s="24"/>
      <c r="AP16" s="24"/>
      <c r="AQ16" s="24"/>
      <c r="AS16" s="13"/>
      <c r="AT16" s="13"/>
      <c r="AU16" s="14"/>
      <c r="AV16" s="24"/>
      <c r="AW16" s="24"/>
      <c r="AX16" s="24"/>
      <c r="AY16" s="24"/>
      <c r="AZ16" s="24"/>
      <c r="BA16" s="24"/>
      <c r="BB16" s="24"/>
      <c r="BC16" s="24"/>
      <c r="BE16" s="35">
        <v>72.915717572620139</v>
      </c>
      <c r="BF16" s="61" t="e">
        <v>#NAME?</v>
      </c>
      <c r="BG16" s="61" t="e">
        <v>#NAME?</v>
      </c>
      <c r="BH16" s="61" t="e">
        <v>#NAME?</v>
      </c>
      <c r="BI16" s="61" t="e">
        <v>#NAME?</v>
      </c>
      <c r="BJ16" s="61" t="e">
        <v>#NAME?</v>
      </c>
      <c r="BK16" s="61" t="e">
        <v>#NAME?</v>
      </c>
      <c r="BL16" s="61" t="e">
        <v>#NAME?</v>
      </c>
      <c r="BM16" s="61" t="e">
        <v>#NAME?</v>
      </c>
      <c r="BN16" s="61" t="e">
        <v>#NAME?</v>
      </c>
      <c r="BO16" s="61" t="e">
        <v>#NAME?</v>
      </c>
      <c r="BP16" s="61" t="e">
        <v>#NAME?</v>
      </c>
      <c r="BQ16" s="61" t="e">
        <v>#NAME?</v>
      </c>
      <c r="BR16" s="61" t="e">
        <v>#NAME?</v>
      </c>
      <c r="BS16" s="61" t="e">
        <v>#NAME?</v>
      </c>
      <c r="BT16" s="61" t="e">
        <v>#NAME?</v>
      </c>
      <c r="BU16" s="61" t="e">
        <v>#NAME?</v>
      </c>
      <c r="BV16" s="61" t="e">
        <v>#NAME?</v>
      </c>
      <c r="BW16" s="61" t="e">
        <v>#NAME?</v>
      </c>
      <c r="BX16" s="61" t="e">
        <v>#NAME?</v>
      </c>
      <c r="BY16" s="37" t="e">
        <v>#NAME?</v>
      </c>
      <c r="CA16" s="35">
        <v>3.8328798722431645</v>
      </c>
      <c r="CB16" s="61" t="e">
        <v>#NAME?</v>
      </c>
      <c r="CC16" s="61" t="e">
        <v>#NAME?</v>
      </c>
      <c r="CD16" s="61" t="e">
        <v>#NAME?</v>
      </c>
      <c r="CE16" s="61" t="e">
        <v>#NAME?</v>
      </c>
      <c r="CF16" s="61" t="e">
        <v>#NAME?</v>
      </c>
      <c r="CG16" s="61" t="e">
        <v>#NAME?</v>
      </c>
      <c r="CH16" s="61" t="e">
        <v>#NAME?</v>
      </c>
      <c r="CI16" s="61" t="e">
        <v>#NAME?</v>
      </c>
      <c r="CJ16" s="61" t="e">
        <v>#NAME?</v>
      </c>
      <c r="CK16" s="61" t="e">
        <v>#NAME?</v>
      </c>
      <c r="CL16" s="61" t="e">
        <v>#NAME?</v>
      </c>
      <c r="CM16" s="61" t="e">
        <v>#NAME?</v>
      </c>
      <c r="CN16" s="61" t="e">
        <v>#NAME?</v>
      </c>
      <c r="CO16" s="61" t="e">
        <v>#NAME?</v>
      </c>
      <c r="CP16" s="61" t="e">
        <v>#NAME?</v>
      </c>
      <c r="CQ16" s="61" t="e">
        <v>#NAME?</v>
      </c>
      <c r="CR16" s="61" t="e">
        <v>#NAME?</v>
      </c>
      <c r="CS16" s="61" t="e">
        <v>#NAME?</v>
      </c>
      <c r="CT16" s="61" t="e">
        <v>#NAME?</v>
      </c>
      <c r="CU16" s="37" t="e">
        <v>#NAME?</v>
      </c>
      <c r="CW16" s="24">
        <v>3.9275956284153006E-3</v>
      </c>
      <c r="CX16" s="13">
        <v>44.3</v>
      </c>
      <c r="CY16" s="13">
        <v>43.908287051483057</v>
      </c>
      <c r="CZ16" s="13">
        <v>46.345434643297743</v>
      </c>
      <c r="DA16" s="13">
        <v>0.2724228734312511</v>
      </c>
      <c r="DB16" s="13" t="e">
        <f ca="1"/>
        <v>#NAME?</v>
      </c>
      <c r="DC16" s="13" t="e">
        <f ca="1"/>
        <v>#NAME?</v>
      </c>
      <c r="DD16" s="13">
        <v>39.008177752459645</v>
      </c>
      <c r="DE16" s="13" t="e">
        <f ca="1"/>
        <v>#NAME?</v>
      </c>
      <c r="DF16" s="13">
        <v>44.099916139590114</v>
      </c>
    </row>
    <row r="17" spans="1:110" x14ac:dyDescent="0.25">
      <c r="A17" s="9">
        <v>56.2</v>
      </c>
      <c r="B17" s="10" t="b">
        <v>1</v>
      </c>
      <c r="U17" s="13"/>
      <c r="V17" s="13"/>
      <c r="W17" s="14"/>
      <c r="X17" s="24"/>
      <c r="Y17" s="24"/>
      <c r="Z17" s="24"/>
      <c r="AA17" s="24"/>
      <c r="AB17" s="24"/>
      <c r="AC17" s="24"/>
      <c r="AD17" s="24"/>
      <c r="AE17" s="24"/>
      <c r="AG17" s="13"/>
      <c r="AH17" s="13"/>
      <c r="AI17" s="14"/>
      <c r="AJ17" s="24"/>
      <c r="AK17" s="24"/>
      <c r="AL17" s="24"/>
      <c r="AM17" s="24"/>
      <c r="AN17" s="24"/>
      <c r="AO17" s="24"/>
      <c r="AP17" s="24"/>
      <c r="AQ17" s="24"/>
      <c r="AS17" s="13"/>
      <c r="AT17" s="13"/>
      <c r="AU17" s="14"/>
      <c r="AV17" s="24"/>
      <c r="AW17" s="24"/>
      <c r="AX17" s="24"/>
      <c r="AY17" s="24"/>
      <c r="AZ17" s="24"/>
      <c r="BA17" s="24"/>
      <c r="BB17" s="24"/>
      <c r="BC17" s="24"/>
      <c r="BE17" s="35">
        <v>80.197289329882153</v>
      </c>
      <c r="BF17" s="61" t="e">
        <v>#NAME?</v>
      </c>
      <c r="BG17" s="61" t="e">
        <v>#NAME?</v>
      </c>
      <c r="BH17" s="61" t="e">
        <v>#NAME?</v>
      </c>
      <c r="BI17" s="61" t="e">
        <v>#NAME?</v>
      </c>
      <c r="BJ17" s="61" t="e">
        <v>#NAME?</v>
      </c>
      <c r="BK17" s="61" t="e">
        <v>#NAME?</v>
      </c>
      <c r="BL17" s="61" t="e">
        <v>#NAME?</v>
      </c>
      <c r="BM17" s="61" t="e">
        <v>#NAME?</v>
      </c>
      <c r="BN17" s="61" t="e">
        <v>#NAME?</v>
      </c>
      <c r="BO17" s="61" t="e">
        <v>#NAME?</v>
      </c>
      <c r="BP17" s="61" t="e">
        <v>#NAME?</v>
      </c>
      <c r="BQ17" s="61" t="e">
        <v>#NAME?</v>
      </c>
      <c r="BR17" s="61" t="e">
        <v>#NAME?</v>
      </c>
      <c r="BS17" s="61" t="e">
        <v>#NAME?</v>
      </c>
      <c r="BT17" s="61" t="e">
        <v>#NAME?</v>
      </c>
      <c r="BU17" s="61" t="e">
        <v>#NAME?</v>
      </c>
      <c r="BV17" s="61" t="e">
        <v>#NAME?</v>
      </c>
      <c r="BW17" s="61" t="e">
        <v>#NAME?</v>
      </c>
      <c r="BX17" s="61" t="e">
        <v>#NAME?</v>
      </c>
      <c r="BY17" s="37" t="e">
        <v>#NAME?</v>
      </c>
      <c r="CA17" s="35">
        <v>4.216067859467481</v>
      </c>
      <c r="CB17" s="61" t="e">
        <v>#NAME?</v>
      </c>
      <c r="CC17" s="61" t="e">
        <v>#NAME?</v>
      </c>
      <c r="CD17" s="61" t="e">
        <v>#NAME?</v>
      </c>
      <c r="CE17" s="61" t="e">
        <v>#NAME?</v>
      </c>
      <c r="CF17" s="61" t="e">
        <v>#NAME?</v>
      </c>
      <c r="CG17" s="61" t="e">
        <v>#NAME?</v>
      </c>
      <c r="CH17" s="61" t="e">
        <v>#NAME?</v>
      </c>
      <c r="CI17" s="61" t="e">
        <v>#NAME?</v>
      </c>
      <c r="CJ17" s="61" t="e">
        <v>#NAME?</v>
      </c>
      <c r="CK17" s="61" t="e">
        <v>#NAME?</v>
      </c>
      <c r="CL17" s="61" t="e">
        <v>#NAME?</v>
      </c>
      <c r="CM17" s="61" t="e">
        <v>#NAME?</v>
      </c>
      <c r="CN17" s="61" t="e">
        <v>#NAME?</v>
      </c>
      <c r="CO17" s="61" t="e">
        <v>#NAME?</v>
      </c>
      <c r="CP17" s="61" t="e">
        <v>#NAME?</v>
      </c>
      <c r="CQ17" s="61" t="e">
        <v>#NAME?</v>
      </c>
      <c r="CR17" s="61" t="e">
        <v>#NAME?</v>
      </c>
      <c r="CS17" s="61" t="e">
        <v>#NAME?</v>
      </c>
      <c r="CT17" s="61" t="e">
        <v>#NAME?</v>
      </c>
      <c r="CU17" s="37" t="e">
        <v>#NAME?</v>
      </c>
      <c r="CW17" s="24">
        <v>4.2691256830601097E-3</v>
      </c>
      <c r="CX17" s="13">
        <v>44.5</v>
      </c>
      <c r="CY17" s="13">
        <v>44.177070918401306</v>
      </c>
      <c r="CZ17" s="13">
        <v>46.538185200707851</v>
      </c>
      <c r="DA17" s="13">
        <v>0.29616256217351278</v>
      </c>
      <c r="DB17" s="13" t="e">
        <f ca="1"/>
        <v>#NAME?</v>
      </c>
      <c r="DC17" s="13" t="e">
        <f ca="1"/>
        <v>#NAME?</v>
      </c>
      <c r="DD17" s="13">
        <v>39.125714034186679</v>
      </c>
      <c r="DE17" s="13" t="e">
        <f ca="1"/>
        <v>#NAME?</v>
      </c>
      <c r="DF17" s="13">
        <v>44.282888053962679</v>
      </c>
    </row>
    <row r="18" spans="1:110" x14ac:dyDescent="0.25">
      <c r="A18" s="9">
        <v>55.3</v>
      </c>
      <c r="B18" s="10" t="b">
        <v>1</v>
      </c>
      <c r="U18" s="13"/>
      <c r="V18" s="13"/>
      <c r="W18" s="14"/>
      <c r="X18" s="24"/>
      <c r="Y18" s="24"/>
      <c r="Z18" s="24"/>
      <c r="AA18" s="24"/>
      <c r="AB18" s="24"/>
      <c r="AC18" s="24"/>
      <c r="AD18" s="24"/>
      <c r="AE18" s="24"/>
      <c r="AG18" s="13"/>
      <c r="AH18" s="13"/>
      <c r="AI18" s="14"/>
      <c r="AJ18" s="24"/>
      <c r="AK18" s="24"/>
      <c r="AL18" s="24"/>
      <c r="AM18" s="24"/>
      <c r="AN18" s="24"/>
      <c r="AO18" s="24"/>
      <c r="AP18" s="24"/>
      <c r="AQ18" s="24"/>
      <c r="AS18" s="13"/>
      <c r="AT18" s="13"/>
      <c r="AU18" s="14"/>
      <c r="AV18" s="24"/>
      <c r="AW18" s="24"/>
      <c r="AX18" s="24"/>
      <c r="AY18" s="24"/>
      <c r="AZ18" s="24"/>
      <c r="BA18" s="24"/>
      <c r="BB18" s="24"/>
      <c r="BC18" s="24"/>
      <c r="BE18" s="35">
        <v>87.478861087144168</v>
      </c>
      <c r="BF18" s="61" t="e">
        <v>#NAME?</v>
      </c>
      <c r="BG18" s="61" t="e">
        <v>#NAME?</v>
      </c>
      <c r="BH18" s="61" t="e">
        <v>#NAME?</v>
      </c>
      <c r="BI18" s="61" t="e">
        <v>#NAME?</v>
      </c>
      <c r="BJ18" s="61" t="e">
        <v>#NAME?</v>
      </c>
      <c r="BK18" s="61" t="e">
        <v>#NAME?</v>
      </c>
      <c r="BL18" s="61" t="e">
        <v>#NAME?</v>
      </c>
      <c r="BM18" s="61" t="e">
        <v>#NAME?</v>
      </c>
      <c r="BN18" s="61" t="e">
        <v>#NAME?</v>
      </c>
      <c r="BO18" s="61" t="e">
        <v>#NAME?</v>
      </c>
      <c r="BP18" s="61" t="e">
        <v>#NAME?</v>
      </c>
      <c r="BQ18" s="61" t="e">
        <v>#NAME?</v>
      </c>
      <c r="BR18" s="61" t="e">
        <v>#NAME?</v>
      </c>
      <c r="BS18" s="61" t="e">
        <v>#NAME?</v>
      </c>
      <c r="BT18" s="61" t="e">
        <v>#NAME?</v>
      </c>
      <c r="BU18" s="61" t="e">
        <v>#NAME?</v>
      </c>
      <c r="BV18" s="61" t="e">
        <v>#NAME?</v>
      </c>
      <c r="BW18" s="61" t="e">
        <v>#NAME?</v>
      </c>
      <c r="BX18" s="61" t="e">
        <v>#NAME?</v>
      </c>
      <c r="BY18" s="37" t="e">
        <v>#NAME?</v>
      </c>
      <c r="CA18" s="35">
        <v>4.599255846691797</v>
      </c>
      <c r="CB18" s="61" t="e">
        <v>#NAME?</v>
      </c>
      <c r="CC18" s="61" t="e">
        <v>#NAME?</v>
      </c>
      <c r="CD18" s="61" t="e">
        <v>#NAME?</v>
      </c>
      <c r="CE18" s="61" t="e">
        <v>#NAME?</v>
      </c>
      <c r="CF18" s="61" t="e">
        <v>#NAME?</v>
      </c>
      <c r="CG18" s="61" t="e">
        <v>#NAME?</v>
      </c>
      <c r="CH18" s="61" t="e">
        <v>#NAME?</v>
      </c>
      <c r="CI18" s="61" t="e">
        <v>#NAME?</v>
      </c>
      <c r="CJ18" s="61" t="e">
        <v>#NAME?</v>
      </c>
      <c r="CK18" s="61" t="e">
        <v>#NAME?</v>
      </c>
      <c r="CL18" s="61" t="e">
        <v>#NAME?</v>
      </c>
      <c r="CM18" s="61" t="e">
        <v>#NAME?</v>
      </c>
      <c r="CN18" s="61" t="e">
        <v>#NAME?</v>
      </c>
      <c r="CO18" s="61" t="e">
        <v>#NAME?</v>
      </c>
      <c r="CP18" s="61" t="e">
        <v>#NAME?</v>
      </c>
      <c r="CQ18" s="61" t="e">
        <v>#NAME?</v>
      </c>
      <c r="CR18" s="61" t="e">
        <v>#NAME?</v>
      </c>
      <c r="CS18" s="61" t="e">
        <v>#NAME?</v>
      </c>
      <c r="CT18" s="61" t="e">
        <v>#NAME?</v>
      </c>
      <c r="CU18" s="37" t="e">
        <v>#NAME?</v>
      </c>
      <c r="CW18" s="24">
        <v>4.6106557377049179E-3</v>
      </c>
      <c r="CX18" s="13">
        <v>44.5</v>
      </c>
      <c r="CY18" s="13">
        <v>44.427272331522346</v>
      </c>
      <c r="CZ18" s="13">
        <v>46.718330252724229</v>
      </c>
      <c r="DA18" s="13">
        <v>0.31991039489148132</v>
      </c>
      <c r="DB18" s="13" t="e">
        <f ca="1"/>
        <v>#NAME?</v>
      </c>
      <c r="DC18" s="13" t="e">
        <f ca="1"/>
        <v>#NAME?</v>
      </c>
      <c r="DD18" s="13">
        <v>39.238635611458378</v>
      </c>
      <c r="DE18" s="13" t="e">
        <f ca="1"/>
        <v>#NAME?</v>
      </c>
      <c r="DF18" s="13">
        <v>44.455753577699909</v>
      </c>
    </row>
    <row r="19" spans="1:110" x14ac:dyDescent="0.25">
      <c r="A19" s="9">
        <v>54.8</v>
      </c>
      <c r="B19" s="10" t="b">
        <v>1</v>
      </c>
      <c r="U19" s="13"/>
      <c r="V19" s="13"/>
      <c r="W19" s="14"/>
      <c r="X19" s="24"/>
      <c r="Y19" s="24"/>
      <c r="Z19" s="24"/>
      <c r="AA19" s="24"/>
      <c r="AB19" s="24"/>
      <c r="AC19" s="24"/>
      <c r="AD19" s="24"/>
      <c r="AE19" s="24"/>
      <c r="AG19" s="13"/>
      <c r="AH19" s="13"/>
      <c r="AI19" s="14"/>
      <c r="AJ19" s="24"/>
      <c r="AK19" s="24"/>
      <c r="AL19" s="24"/>
      <c r="AM19" s="24"/>
      <c r="AN19" s="24"/>
      <c r="AO19" s="24"/>
      <c r="AP19" s="24"/>
      <c r="AQ19" s="24"/>
      <c r="AS19" s="13"/>
      <c r="AT19" s="13"/>
      <c r="AU19" s="14"/>
      <c r="AV19" s="24"/>
      <c r="AW19" s="24"/>
      <c r="AX19" s="24"/>
      <c r="AY19" s="24"/>
      <c r="AZ19" s="24"/>
      <c r="BA19" s="24"/>
      <c r="BB19" s="24"/>
      <c r="BC19" s="24"/>
      <c r="BE19" s="35">
        <v>94.760432844406182</v>
      </c>
      <c r="BF19" s="61" t="e">
        <v>#NAME?</v>
      </c>
      <c r="BG19" s="61" t="e">
        <v>#NAME?</v>
      </c>
      <c r="BH19" s="61" t="e">
        <v>#NAME?</v>
      </c>
      <c r="BI19" s="61" t="e">
        <v>#NAME?</v>
      </c>
      <c r="BJ19" s="61" t="e">
        <v>#NAME?</v>
      </c>
      <c r="BK19" s="61" t="e">
        <v>#NAME?</v>
      </c>
      <c r="BL19" s="61" t="e">
        <v>#NAME?</v>
      </c>
      <c r="BM19" s="61" t="e">
        <v>#NAME?</v>
      </c>
      <c r="BN19" s="61" t="e">
        <v>#NAME?</v>
      </c>
      <c r="BO19" s="61" t="e">
        <v>#NAME?</v>
      </c>
      <c r="BP19" s="61" t="e">
        <v>#NAME?</v>
      </c>
      <c r="BQ19" s="61" t="e">
        <v>#NAME?</v>
      </c>
      <c r="BR19" s="61" t="e">
        <v>#NAME?</v>
      </c>
      <c r="BS19" s="61" t="e">
        <v>#NAME?</v>
      </c>
      <c r="BT19" s="61" t="e">
        <v>#NAME?</v>
      </c>
      <c r="BU19" s="61" t="e">
        <v>#NAME?</v>
      </c>
      <c r="BV19" s="61" t="e">
        <v>#NAME?</v>
      </c>
      <c r="BW19" s="61" t="e">
        <v>#NAME?</v>
      </c>
      <c r="BX19" s="61" t="e">
        <v>#NAME?</v>
      </c>
      <c r="BY19" s="37" t="e">
        <v>#NAME?</v>
      </c>
      <c r="CA19" s="35">
        <v>4.982443833916113</v>
      </c>
      <c r="CB19" s="61" t="e">
        <v>#NAME?</v>
      </c>
      <c r="CC19" s="61" t="e">
        <v>#NAME?</v>
      </c>
      <c r="CD19" s="61" t="e">
        <v>#NAME?</v>
      </c>
      <c r="CE19" s="61" t="e">
        <v>#NAME?</v>
      </c>
      <c r="CF19" s="61" t="e">
        <v>#NAME?</v>
      </c>
      <c r="CG19" s="61" t="e">
        <v>#NAME?</v>
      </c>
      <c r="CH19" s="61" t="e">
        <v>#NAME?</v>
      </c>
      <c r="CI19" s="61" t="e">
        <v>#NAME?</v>
      </c>
      <c r="CJ19" s="61" t="e">
        <v>#NAME?</v>
      </c>
      <c r="CK19" s="61" t="e">
        <v>#NAME?</v>
      </c>
      <c r="CL19" s="61" t="e">
        <v>#NAME?</v>
      </c>
      <c r="CM19" s="61" t="e">
        <v>#NAME?</v>
      </c>
      <c r="CN19" s="61" t="e">
        <v>#NAME?</v>
      </c>
      <c r="CO19" s="61" t="e">
        <v>#NAME?</v>
      </c>
      <c r="CP19" s="61" t="e">
        <v>#NAME?</v>
      </c>
      <c r="CQ19" s="61" t="e">
        <v>#NAME?</v>
      </c>
      <c r="CR19" s="61" t="e">
        <v>#NAME?</v>
      </c>
      <c r="CS19" s="61" t="e">
        <v>#NAME?</v>
      </c>
      <c r="CT19" s="61" t="e">
        <v>#NAME?</v>
      </c>
      <c r="CU19" s="37" t="e">
        <v>#NAME?</v>
      </c>
      <c r="CW19" s="24">
        <v>4.9521857923497271E-3</v>
      </c>
      <c r="CX19" s="13">
        <v>44.6</v>
      </c>
      <c r="CY19" s="13">
        <v>44.661447102966818</v>
      </c>
      <c r="CZ19" s="13">
        <v>46.887567823240957</v>
      </c>
      <c r="DA19" s="13">
        <v>0.34366637717471549</v>
      </c>
      <c r="DB19" s="13" t="e">
        <f ca="1"/>
        <v>#NAME?</v>
      </c>
      <c r="DC19" s="13" t="e">
        <f ca="1"/>
        <v>#NAME?</v>
      </c>
      <c r="DD19" s="13">
        <v>39.347446791452832</v>
      </c>
      <c r="DE19" s="13" t="e">
        <f ca="1"/>
        <v>#NAME?</v>
      </c>
      <c r="DF19" s="13">
        <v>44.619770565678344</v>
      </c>
    </row>
    <row r="20" spans="1:110" x14ac:dyDescent="0.25">
      <c r="A20" s="9">
        <v>77.8</v>
      </c>
      <c r="B20" s="10" t="b">
        <v>1</v>
      </c>
      <c r="U20" s="13"/>
      <c r="V20" s="13"/>
      <c r="W20" s="14"/>
      <c r="X20" s="24"/>
      <c r="Y20" s="24"/>
      <c r="Z20" s="24"/>
      <c r="AA20" s="24"/>
      <c r="AB20" s="24"/>
      <c r="AC20" s="24"/>
      <c r="AD20" s="24"/>
      <c r="AE20" s="24"/>
      <c r="AG20" s="13"/>
      <c r="AH20" s="13"/>
      <c r="AI20" s="14"/>
      <c r="AJ20" s="24"/>
      <c r="AK20" s="24"/>
      <c r="AL20" s="24"/>
      <c r="AM20" s="24"/>
      <c r="AN20" s="24"/>
      <c r="AO20" s="24"/>
      <c r="AP20" s="24"/>
      <c r="AQ20" s="24"/>
      <c r="AS20" s="13"/>
      <c r="AT20" s="13"/>
      <c r="AU20" s="14"/>
      <c r="AV20" s="24"/>
      <c r="AW20" s="24"/>
      <c r="AX20" s="24"/>
      <c r="AY20" s="24"/>
      <c r="AZ20" s="24"/>
      <c r="BA20" s="24"/>
      <c r="BB20" s="24"/>
      <c r="BC20" s="24"/>
      <c r="BE20" s="35">
        <v>102.0420046016682</v>
      </c>
      <c r="BF20" s="61" t="e">
        <v>#NAME?</v>
      </c>
      <c r="BG20" s="61" t="e">
        <v>#NAME?</v>
      </c>
      <c r="BH20" s="61" t="e">
        <v>#NAME?</v>
      </c>
      <c r="BI20" s="61" t="e">
        <v>#NAME?</v>
      </c>
      <c r="BJ20" s="61" t="e">
        <v>#NAME?</v>
      </c>
      <c r="BK20" s="61" t="e">
        <v>#NAME?</v>
      </c>
      <c r="BL20" s="61" t="e">
        <v>#NAME?</v>
      </c>
      <c r="BM20" s="61" t="e">
        <v>#NAME?</v>
      </c>
      <c r="BN20" s="61" t="e">
        <v>#NAME?</v>
      </c>
      <c r="BO20" s="61" t="e">
        <v>#NAME?</v>
      </c>
      <c r="BP20" s="61" t="e">
        <v>#NAME?</v>
      </c>
      <c r="BQ20" s="61" t="e">
        <v>#NAME?</v>
      </c>
      <c r="BR20" s="61" t="e">
        <v>#NAME?</v>
      </c>
      <c r="BS20" s="61" t="e">
        <v>#NAME?</v>
      </c>
      <c r="BT20" s="61" t="e">
        <v>#NAME?</v>
      </c>
      <c r="BU20" s="61" t="e">
        <v>#NAME?</v>
      </c>
      <c r="BV20" s="61" t="e">
        <v>#NAME?</v>
      </c>
      <c r="BW20" s="61" t="e">
        <v>#NAME?</v>
      </c>
      <c r="BX20" s="61" t="e">
        <v>#NAME?</v>
      </c>
      <c r="BY20" s="37" t="e">
        <v>#NAME?</v>
      </c>
      <c r="CA20" s="35">
        <v>5.365631821140429</v>
      </c>
      <c r="CB20" s="61" t="e">
        <v>#NAME?</v>
      </c>
      <c r="CC20" s="61" t="e">
        <v>#NAME?</v>
      </c>
      <c r="CD20" s="61" t="e">
        <v>#NAME?</v>
      </c>
      <c r="CE20" s="61" t="e">
        <v>#NAME?</v>
      </c>
      <c r="CF20" s="61" t="e">
        <v>#NAME?</v>
      </c>
      <c r="CG20" s="61" t="e">
        <v>#NAME?</v>
      </c>
      <c r="CH20" s="61" t="e">
        <v>#NAME?</v>
      </c>
      <c r="CI20" s="61" t="e">
        <v>#NAME?</v>
      </c>
      <c r="CJ20" s="61" t="e">
        <v>#NAME?</v>
      </c>
      <c r="CK20" s="61" t="e">
        <v>#NAME?</v>
      </c>
      <c r="CL20" s="61" t="e">
        <v>#NAME?</v>
      </c>
      <c r="CM20" s="61" t="e">
        <v>#NAME?</v>
      </c>
      <c r="CN20" s="61" t="e">
        <v>#NAME?</v>
      </c>
      <c r="CO20" s="61" t="e">
        <v>#NAME?</v>
      </c>
      <c r="CP20" s="61" t="e">
        <v>#NAME?</v>
      </c>
      <c r="CQ20" s="61" t="e">
        <v>#NAME?</v>
      </c>
      <c r="CR20" s="61" t="e">
        <v>#NAME?</v>
      </c>
      <c r="CS20" s="61" t="e">
        <v>#NAME?</v>
      </c>
      <c r="CT20" s="61" t="e">
        <v>#NAME?</v>
      </c>
      <c r="CU20" s="37" t="e">
        <v>#NAME?</v>
      </c>
      <c r="CW20" s="24">
        <v>5.2937158469945353E-3</v>
      </c>
      <c r="CX20" s="13">
        <v>44.6</v>
      </c>
      <c r="CY20" s="13">
        <v>44.88165089638769</v>
      </c>
      <c r="CZ20" s="13">
        <v>47.047267851804328</v>
      </c>
      <c r="DA20" s="13">
        <v>0.36743051461853049</v>
      </c>
      <c r="DB20" s="13" t="e">
        <f ca="1"/>
        <v>#NAME?</v>
      </c>
      <c r="DC20" s="13" t="e">
        <f ca="1"/>
        <v>#NAME?</v>
      </c>
      <c r="DD20" s="13">
        <v>39.452566216202882</v>
      </c>
      <c r="DE20" s="13" t="e">
        <f ca="1"/>
        <v>#NAME?</v>
      </c>
      <c r="DF20" s="13">
        <v>44.775965848447804</v>
      </c>
    </row>
    <row r="21" spans="1:110" x14ac:dyDescent="0.25">
      <c r="A21" s="9">
        <v>77.5</v>
      </c>
      <c r="B21" s="10" t="b">
        <v>1</v>
      </c>
      <c r="U21" s="13"/>
      <c r="V21" s="13"/>
      <c r="W21" s="14"/>
      <c r="X21" s="24"/>
      <c r="Y21" s="24"/>
      <c r="Z21" s="24"/>
      <c r="AA21" s="24"/>
      <c r="AB21" s="24"/>
      <c r="AC21" s="24"/>
      <c r="AD21" s="24"/>
      <c r="AE21" s="24"/>
      <c r="AG21" s="13"/>
      <c r="AH21" s="13"/>
      <c r="AI21" s="14"/>
      <c r="AJ21" s="24"/>
      <c r="AK21" s="24"/>
      <c r="AL21" s="24"/>
      <c r="AM21" s="24"/>
      <c r="AN21" s="24"/>
      <c r="AO21" s="24"/>
      <c r="AP21" s="24"/>
      <c r="AQ21" s="24"/>
      <c r="AS21" s="13"/>
      <c r="AT21" s="13"/>
      <c r="AU21" s="14"/>
      <c r="AV21" s="24"/>
      <c r="AW21" s="24"/>
      <c r="AX21" s="24"/>
      <c r="AY21" s="24"/>
      <c r="AZ21" s="24"/>
      <c r="BA21" s="24"/>
      <c r="BB21" s="24"/>
      <c r="BC21" s="24"/>
      <c r="BE21" s="35">
        <v>109.32357635893021</v>
      </c>
      <c r="BF21" s="61" t="e">
        <v>#NAME?</v>
      </c>
      <c r="BG21" s="61" t="e">
        <v>#NAME?</v>
      </c>
      <c r="BH21" s="61" t="e">
        <v>#NAME?</v>
      </c>
      <c r="BI21" s="61" t="e">
        <v>#NAME?</v>
      </c>
      <c r="BJ21" s="61" t="e">
        <v>#NAME?</v>
      </c>
      <c r="BK21" s="61" t="e">
        <v>#NAME?</v>
      </c>
      <c r="BL21" s="61" t="e">
        <v>#NAME?</v>
      </c>
      <c r="BM21" s="61" t="e">
        <v>#NAME?</v>
      </c>
      <c r="BN21" s="61" t="e">
        <v>#NAME?</v>
      </c>
      <c r="BO21" s="61" t="e">
        <v>#NAME?</v>
      </c>
      <c r="BP21" s="61" t="e">
        <v>#NAME?</v>
      </c>
      <c r="BQ21" s="61" t="e">
        <v>#NAME?</v>
      </c>
      <c r="BR21" s="61" t="e">
        <v>#NAME?</v>
      </c>
      <c r="BS21" s="61" t="e">
        <v>#NAME?</v>
      </c>
      <c r="BT21" s="61" t="e">
        <v>#NAME?</v>
      </c>
      <c r="BU21" s="61" t="e">
        <v>#NAME?</v>
      </c>
      <c r="BV21" s="61" t="e">
        <v>#NAME?</v>
      </c>
      <c r="BW21" s="61" t="e">
        <v>#NAME?</v>
      </c>
      <c r="BX21" s="61" t="e">
        <v>#NAME?</v>
      </c>
      <c r="BY21" s="37" t="e">
        <v>#NAME?</v>
      </c>
      <c r="CA21" s="35">
        <v>5.748819808364745</v>
      </c>
      <c r="CB21" s="61" t="e">
        <v>#NAME?</v>
      </c>
      <c r="CC21" s="61" t="e">
        <v>#NAME?</v>
      </c>
      <c r="CD21" s="61" t="e">
        <v>#NAME?</v>
      </c>
      <c r="CE21" s="61" t="e">
        <v>#NAME?</v>
      </c>
      <c r="CF21" s="61" t="e">
        <v>#NAME?</v>
      </c>
      <c r="CG21" s="61" t="e">
        <v>#NAME?</v>
      </c>
      <c r="CH21" s="61" t="e">
        <v>#NAME?</v>
      </c>
      <c r="CI21" s="61" t="e">
        <v>#NAME?</v>
      </c>
      <c r="CJ21" s="61" t="e">
        <v>#NAME?</v>
      </c>
      <c r="CK21" s="61" t="e">
        <v>#NAME?</v>
      </c>
      <c r="CL21" s="61" t="e">
        <v>#NAME?</v>
      </c>
      <c r="CM21" s="61" t="e">
        <v>#NAME?</v>
      </c>
      <c r="CN21" s="61" t="e">
        <v>#NAME?</v>
      </c>
      <c r="CO21" s="61" t="e">
        <v>#NAME?</v>
      </c>
      <c r="CP21" s="61" t="e">
        <v>#NAME?</v>
      </c>
      <c r="CQ21" s="61" t="e">
        <v>#NAME?</v>
      </c>
      <c r="CR21" s="61" t="e">
        <v>#NAME?</v>
      </c>
      <c r="CS21" s="61" t="e">
        <v>#NAME?</v>
      </c>
      <c r="CT21" s="61" t="e">
        <v>#NAME?</v>
      </c>
      <c r="CU21" s="37" t="e">
        <v>#NAME?</v>
      </c>
      <c r="CW21" s="24">
        <v>5.6352459016393444E-3</v>
      </c>
      <c r="CX21" s="13">
        <v>44.6</v>
      </c>
      <c r="CY21" s="13">
        <v>45.089562477031059</v>
      </c>
      <c r="CZ21" s="13">
        <v>47.198552319457725</v>
      </c>
      <c r="DA21" s="13">
        <v>0.391202812823983</v>
      </c>
      <c r="DB21" s="13" t="e">
        <f ca="1"/>
        <v>#NAME?</v>
      </c>
      <c r="DC21" s="13" t="e">
        <f ca="1"/>
        <v>#NAME?</v>
      </c>
      <c r="DD21" s="13">
        <v>39.554345948411928</v>
      </c>
      <c r="DE21" s="13" t="e">
        <f ca="1"/>
        <v>#NAME?</v>
      </c>
      <c r="DF21" s="13">
        <v>44.925189611419391</v>
      </c>
    </row>
    <row r="22" spans="1:110" x14ac:dyDescent="0.25">
      <c r="A22" s="9">
        <v>77.2</v>
      </c>
      <c r="B22" s="10" t="b">
        <v>1</v>
      </c>
      <c r="U22" s="13"/>
      <c r="V22" s="13"/>
      <c r="W22" s="14"/>
      <c r="X22" s="24"/>
      <c r="Y22" s="24"/>
      <c r="Z22" s="24"/>
      <c r="AA22" s="24"/>
      <c r="AB22" s="24"/>
      <c r="AC22" s="24"/>
      <c r="AD22" s="24"/>
      <c r="AE22" s="24"/>
      <c r="AG22" s="13"/>
      <c r="AH22" s="13"/>
      <c r="AI22" s="14"/>
      <c r="AJ22" s="24"/>
      <c r="AK22" s="24"/>
      <c r="AL22" s="24"/>
      <c r="AM22" s="24"/>
      <c r="AN22" s="24"/>
      <c r="AO22" s="24"/>
      <c r="AP22" s="24"/>
      <c r="AQ22" s="24"/>
      <c r="AS22" s="13"/>
      <c r="AT22" s="13"/>
      <c r="AU22" s="14"/>
      <c r="AV22" s="24"/>
      <c r="AW22" s="24"/>
      <c r="AX22" s="24"/>
      <c r="AY22" s="24"/>
      <c r="AZ22" s="24"/>
      <c r="BA22" s="24"/>
      <c r="BB22" s="24"/>
      <c r="BC22" s="24"/>
      <c r="BE22" s="35">
        <v>116.60514811619223</v>
      </c>
      <c r="BF22" s="61" t="e">
        <v>#NAME?</v>
      </c>
      <c r="BG22" s="61" t="e">
        <v>#NAME?</v>
      </c>
      <c r="BH22" s="61" t="e">
        <v>#NAME?</v>
      </c>
      <c r="BI22" s="61" t="e">
        <v>#NAME?</v>
      </c>
      <c r="BJ22" s="61" t="e">
        <v>#NAME?</v>
      </c>
      <c r="BK22" s="61" t="e">
        <v>#NAME?</v>
      </c>
      <c r="BL22" s="61" t="e">
        <v>#NAME?</v>
      </c>
      <c r="BM22" s="61" t="e">
        <v>#NAME?</v>
      </c>
      <c r="BN22" s="61" t="e">
        <v>#NAME?</v>
      </c>
      <c r="BO22" s="61" t="e">
        <v>#NAME?</v>
      </c>
      <c r="BP22" s="61" t="e">
        <v>#NAME?</v>
      </c>
      <c r="BQ22" s="61" t="e">
        <v>#NAME?</v>
      </c>
      <c r="BR22" s="61" t="e">
        <v>#NAME?</v>
      </c>
      <c r="BS22" s="61" t="e">
        <v>#NAME?</v>
      </c>
      <c r="BT22" s="61" t="e">
        <v>#NAME?</v>
      </c>
      <c r="BU22" s="61" t="e">
        <v>#NAME?</v>
      </c>
      <c r="BV22" s="61" t="e">
        <v>#NAME?</v>
      </c>
      <c r="BW22" s="61" t="e">
        <v>#NAME?</v>
      </c>
      <c r="BX22" s="61" t="e">
        <v>#NAME?</v>
      </c>
      <c r="BY22" s="37" t="e">
        <v>#NAME?</v>
      </c>
      <c r="CA22" s="35">
        <v>6.1320077955890611</v>
      </c>
      <c r="CB22" s="61" t="e">
        <v>#NAME?</v>
      </c>
      <c r="CC22" s="61" t="e">
        <v>#NAME?</v>
      </c>
      <c r="CD22" s="61" t="e">
        <v>#NAME?</v>
      </c>
      <c r="CE22" s="61" t="e">
        <v>#NAME?</v>
      </c>
      <c r="CF22" s="61" t="e">
        <v>#NAME?</v>
      </c>
      <c r="CG22" s="61" t="e">
        <v>#NAME?</v>
      </c>
      <c r="CH22" s="61" t="e">
        <v>#NAME?</v>
      </c>
      <c r="CI22" s="61" t="e">
        <v>#NAME?</v>
      </c>
      <c r="CJ22" s="61" t="e">
        <v>#NAME?</v>
      </c>
      <c r="CK22" s="61" t="e">
        <v>#NAME?</v>
      </c>
      <c r="CL22" s="61" t="e">
        <v>#NAME?</v>
      </c>
      <c r="CM22" s="61" t="e">
        <v>#NAME?</v>
      </c>
      <c r="CN22" s="61" t="e">
        <v>#NAME?</v>
      </c>
      <c r="CO22" s="61" t="e">
        <v>#NAME?</v>
      </c>
      <c r="CP22" s="61" t="e">
        <v>#NAME?</v>
      </c>
      <c r="CQ22" s="61" t="e">
        <v>#NAME?</v>
      </c>
      <c r="CR22" s="61" t="e">
        <v>#NAME?</v>
      </c>
      <c r="CS22" s="61" t="e">
        <v>#NAME?</v>
      </c>
      <c r="CT22" s="61" t="e">
        <v>#NAME?</v>
      </c>
      <c r="CU22" s="37" t="e">
        <v>#NAME?</v>
      </c>
      <c r="CW22" s="24">
        <v>5.9767759562841527E-3</v>
      </c>
      <c r="CX22" s="13">
        <v>44.8</v>
      </c>
      <c r="CY22" s="13">
        <v>45.286571079646919</v>
      </c>
      <c r="CZ22" s="13">
        <v>47.342352206468334</v>
      </c>
      <c r="DA22" s="13">
        <v>0.41498327739792507</v>
      </c>
      <c r="DB22" s="13" t="e">
        <f ca="1"/>
        <v>#NAME?</v>
      </c>
      <c r="DC22" s="13" t="e">
        <f ca="1"/>
        <v>#NAME?</v>
      </c>
      <c r="DD22" s="13">
        <v>39.653085415008405</v>
      </c>
      <c r="DE22" s="13" t="e">
        <f ca="1"/>
        <v>#NAME?</v>
      </c>
      <c r="DF22" s="13">
        <v>45.068154495491186</v>
      </c>
    </row>
    <row r="23" spans="1:110" x14ac:dyDescent="0.25">
      <c r="A23" s="9">
        <v>76.900000000000006</v>
      </c>
      <c r="B23" s="10" t="b">
        <v>1</v>
      </c>
      <c r="U23" s="13"/>
      <c r="V23" s="13"/>
      <c r="W23" s="14"/>
      <c r="X23" s="24"/>
      <c r="Y23" s="24"/>
      <c r="Z23" s="24"/>
      <c r="AA23" s="24"/>
      <c r="AB23" s="24"/>
      <c r="AC23" s="24"/>
      <c r="AD23" s="24"/>
      <c r="AE23" s="24"/>
      <c r="AG23" s="13"/>
      <c r="AH23" s="13"/>
      <c r="AI23" s="14"/>
      <c r="AJ23" s="24"/>
      <c r="AK23" s="24"/>
      <c r="AL23" s="24"/>
      <c r="AM23" s="24"/>
      <c r="AN23" s="24"/>
      <c r="AO23" s="24"/>
      <c r="AP23" s="24"/>
      <c r="AQ23" s="24"/>
      <c r="AS23" s="13"/>
      <c r="AT23" s="13"/>
      <c r="AU23" s="14"/>
      <c r="AV23" s="24"/>
      <c r="AW23" s="24"/>
      <c r="AX23" s="24"/>
      <c r="AY23" s="24"/>
      <c r="AZ23" s="24"/>
      <c r="BA23" s="24"/>
      <c r="BB23" s="24"/>
      <c r="BC23" s="24"/>
      <c r="BE23" s="35">
        <v>123.88671987345424</v>
      </c>
      <c r="BF23" s="61" t="e">
        <v>#NAME?</v>
      </c>
      <c r="BG23" s="61" t="e">
        <v>#NAME?</v>
      </c>
      <c r="BH23" s="61" t="e">
        <v>#NAME?</v>
      </c>
      <c r="BI23" s="61" t="e">
        <v>#NAME?</v>
      </c>
      <c r="BJ23" s="61" t="e">
        <v>#NAME?</v>
      </c>
      <c r="BK23" s="61" t="e">
        <v>#NAME?</v>
      </c>
      <c r="BL23" s="61" t="e">
        <v>#NAME?</v>
      </c>
      <c r="BM23" s="61" t="e">
        <v>#NAME?</v>
      </c>
      <c r="BN23" s="61" t="e">
        <v>#NAME?</v>
      </c>
      <c r="BO23" s="61" t="e">
        <v>#NAME?</v>
      </c>
      <c r="BP23" s="61" t="e">
        <v>#NAME?</v>
      </c>
      <c r="BQ23" s="61" t="e">
        <v>#NAME?</v>
      </c>
      <c r="BR23" s="61" t="e">
        <v>#NAME?</v>
      </c>
      <c r="BS23" s="61" t="e">
        <v>#NAME?</v>
      </c>
      <c r="BT23" s="61" t="e">
        <v>#NAME?</v>
      </c>
      <c r="BU23" s="61" t="e">
        <v>#NAME?</v>
      </c>
      <c r="BV23" s="61" t="e">
        <v>#NAME?</v>
      </c>
      <c r="BW23" s="61" t="e">
        <v>#NAME?</v>
      </c>
      <c r="BX23" s="61" t="e">
        <v>#NAME?</v>
      </c>
      <c r="BY23" s="37" t="e">
        <v>#NAME?</v>
      </c>
      <c r="CA23" s="35">
        <v>6.5151957828133771</v>
      </c>
      <c r="CB23" s="61" t="e">
        <v>#NAME?</v>
      </c>
      <c r="CC23" s="61" t="e">
        <v>#NAME?</v>
      </c>
      <c r="CD23" s="61" t="e">
        <v>#NAME?</v>
      </c>
      <c r="CE23" s="61" t="e">
        <v>#NAME?</v>
      </c>
      <c r="CF23" s="61" t="e">
        <v>#NAME?</v>
      </c>
      <c r="CG23" s="61" t="e">
        <v>#NAME?</v>
      </c>
      <c r="CH23" s="61" t="e">
        <v>#NAME?</v>
      </c>
      <c r="CI23" s="61" t="e">
        <v>#NAME?</v>
      </c>
      <c r="CJ23" s="61" t="e">
        <v>#NAME?</v>
      </c>
      <c r="CK23" s="61" t="e">
        <v>#NAME?</v>
      </c>
      <c r="CL23" s="61" t="e">
        <v>#NAME?</v>
      </c>
      <c r="CM23" s="61" t="e">
        <v>#NAME?</v>
      </c>
      <c r="CN23" s="61" t="e">
        <v>#NAME?</v>
      </c>
      <c r="CO23" s="61" t="e">
        <v>#NAME?</v>
      </c>
      <c r="CP23" s="61" t="e">
        <v>#NAME?</v>
      </c>
      <c r="CQ23" s="61" t="e">
        <v>#NAME?</v>
      </c>
      <c r="CR23" s="61" t="e">
        <v>#NAME?</v>
      </c>
      <c r="CS23" s="61" t="e">
        <v>#NAME?</v>
      </c>
      <c r="CT23" s="61" t="e">
        <v>#NAME?</v>
      </c>
      <c r="CU23" s="37" t="e">
        <v>#NAME?</v>
      </c>
      <c r="CW23" s="24">
        <v>6.3183060109289618E-3</v>
      </c>
      <c r="CX23" s="13">
        <v>44.8</v>
      </c>
      <c r="CY23" s="13">
        <v>45.473839765447636</v>
      </c>
      <c r="CZ23" s="13">
        <v>47.479448904991685</v>
      </c>
      <c r="DA23" s="13">
        <v>0.43877191395298887</v>
      </c>
      <c r="DB23" s="13" t="e">
        <f ca="1"/>
        <v>#NAME?</v>
      </c>
      <c r="DC23" s="13" t="e">
        <f ca="1"/>
        <v>#NAME?</v>
      </c>
      <c r="DD23" s="13">
        <v>39.74904180676706</v>
      </c>
      <c r="DE23" s="13" t="e">
        <f ca="1"/>
        <v>#NAME?</v>
      </c>
      <c r="DF23" s="13">
        <v>45.205464330274225</v>
      </c>
    </row>
    <row r="24" spans="1:110" x14ac:dyDescent="0.25">
      <c r="A24" s="9">
        <v>76.599999999999994</v>
      </c>
      <c r="B24" s="10" t="b">
        <v>1</v>
      </c>
      <c r="U24" s="13"/>
      <c r="V24" s="13"/>
      <c r="W24" s="14"/>
      <c r="X24" s="24"/>
      <c r="Y24" s="24"/>
      <c r="Z24" s="24"/>
      <c r="AA24" s="24"/>
      <c r="AB24" s="24"/>
      <c r="AC24" s="24"/>
      <c r="AD24" s="24"/>
      <c r="AE24" s="24"/>
      <c r="AG24" s="13"/>
      <c r="AH24" s="13"/>
      <c r="AI24" s="14"/>
      <c r="AJ24" s="24"/>
      <c r="AK24" s="24"/>
      <c r="AL24" s="24"/>
      <c r="AM24" s="24"/>
      <c r="AN24" s="24"/>
      <c r="AO24" s="24"/>
      <c r="AP24" s="24"/>
      <c r="AQ24" s="24"/>
      <c r="AS24" s="13"/>
      <c r="AT24" s="13"/>
      <c r="AU24" s="14"/>
      <c r="AV24" s="24"/>
      <c r="AW24" s="24"/>
      <c r="AX24" s="24"/>
      <c r="AY24" s="24"/>
      <c r="AZ24" s="24"/>
      <c r="BA24" s="24"/>
      <c r="BB24" s="24"/>
      <c r="BC24" s="24"/>
      <c r="BE24" s="35">
        <v>131.16829163071625</v>
      </c>
      <c r="BF24" s="61" t="e">
        <v>#NAME?</v>
      </c>
      <c r="BG24" s="61" t="e">
        <v>#NAME?</v>
      </c>
      <c r="BH24" s="61" t="e">
        <v>#NAME?</v>
      </c>
      <c r="BI24" s="61" t="e">
        <v>#NAME?</v>
      </c>
      <c r="BJ24" s="61" t="e">
        <v>#NAME?</v>
      </c>
      <c r="BK24" s="61" t="e">
        <v>#NAME?</v>
      </c>
      <c r="BL24" s="61" t="e">
        <v>#NAME?</v>
      </c>
      <c r="BM24" s="61" t="e">
        <v>#NAME?</v>
      </c>
      <c r="BN24" s="61" t="e">
        <v>#NAME?</v>
      </c>
      <c r="BO24" s="61" t="e">
        <v>#NAME?</v>
      </c>
      <c r="BP24" s="61" t="e">
        <v>#NAME?</v>
      </c>
      <c r="BQ24" s="61" t="e">
        <v>#NAME?</v>
      </c>
      <c r="BR24" s="61" t="e">
        <v>#NAME?</v>
      </c>
      <c r="BS24" s="61" t="e">
        <v>#NAME?</v>
      </c>
      <c r="BT24" s="61" t="e">
        <v>#NAME?</v>
      </c>
      <c r="BU24" s="61" t="e">
        <v>#NAME?</v>
      </c>
      <c r="BV24" s="61" t="e">
        <v>#NAME?</v>
      </c>
      <c r="BW24" s="61" t="e">
        <v>#NAME?</v>
      </c>
      <c r="BX24" s="61" t="e">
        <v>#NAME?</v>
      </c>
      <c r="BY24" s="37" t="e">
        <v>#NAME?</v>
      </c>
      <c r="CA24" s="35">
        <v>6.8983837700376931</v>
      </c>
      <c r="CB24" s="61" t="e">
        <v>#NAME?</v>
      </c>
      <c r="CC24" s="61" t="e">
        <v>#NAME?</v>
      </c>
      <c r="CD24" s="61" t="e">
        <v>#NAME?</v>
      </c>
      <c r="CE24" s="61" t="e">
        <v>#NAME?</v>
      </c>
      <c r="CF24" s="61" t="e">
        <v>#NAME?</v>
      </c>
      <c r="CG24" s="61" t="e">
        <v>#NAME?</v>
      </c>
      <c r="CH24" s="61" t="e">
        <v>#NAME?</v>
      </c>
      <c r="CI24" s="61" t="e">
        <v>#NAME?</v>
      </c>
      <c r="CJ24" s="61" t="e">
        <v>#NAME?</v>
      </c>
      <c r="CK24" s="61" t="e">
        <v>#NAME?</v>
      </c>
      <c r="CL24" s="61" t="e">
        <v>#NAME?</v>
      </c>
      <c r="CM24" s="61" t="e">
        <v>#NAME?</v>
      </c>
      <c r="CN24" s="61" t="e">
        <v>#NAME?</v>
      </c>
      <c r="CO24" s="61" t="e">
        <v>#NAME?</v>
      </c>
      <c r="CP24" s="61" t="e">
        <v>#NAME?</v>
      </c>
      <c r="CQ24" s="61" t="e">
        <v>#NAME?</v>
      </c>
      <c r="CR24" s="61" t="e">
        <v>#NAME?</v>
      </c>
      <c r="CS24" s="61" t="e">
        <v>#NAME?</v>
      </c>
      <c r="CT24" s="61" t="e">
        <v>#NAME?</v>
      </c>
      <c r="CU24" s="37" t="e">
        <v>#NAME?</v>
      </c>
      <c r="CW24" s="24">
        <v>6.6598360655737701E-3</v>
      </c>
      <c r="CX24" s="13">
        <v>45.1</v>
      </c>
      <c r="CY24" s="13">
        <v>45.652352290376861</v>
      </c>
      <c r="CZ24" s="13">
        <v>47.610504929684168</v>
      </c>
      <c r="DA24" s="13">
        <v>0.46256872810757177</v>
      </c>
      <c r="DB24" s="13" t="e">
        <f ca="1"/>
        <v>#NAME?</v>
      </c>
      <c r="DC24" s="13" t="e">
        <f ca="1"/>
        <v>#NAME?</v>
      </c>
      <c r="DD24" s="13">
        <v>39.842437976411539</v>
      </c>
      <c r="DE24" s="13" t="e">
        <f ca="1"/>
        <v>#NAME?</v>
      </c>
      <c r="DF24" s="13">
        <v>45.337635654709899</v>
      </c>
    </row>
    <row r="25" spans="1:110" x14ac:dyDescent="0.25">
      <c r="A25" s="9">
        <v>76.2</v>
      </c>
      <c r="B25" s="10" t="b">
        <v>1</v>
      </c>
      <c r="U25" s="13"/>
      <c r="V25" s="13"/>
      <c r="W25" s="14"/>
      <c r="X25" s="24"/>
      <c r="Y25" s="24"/>
      <c r="Z25" s="24"/>
      <c r="AA25" s="24"/>
      <c r="AB25" s="24"/>
      <c r="AC25" s="24"/>
      <c r="AD25" s="24"/>
      <c r="AE25" s="24"/>
      <c r="AG25" s="13"/>
      <c r="AH25" s="13"/>
      <c r="AI25" s="14"/>
      <c r="AJ25" s="24"/>
      <c r="AK25" s="24"/>
      <c r="AL25" s="24"/>
      <c r="AM25" s="24"/>
      <c r="AN25" s="24"/>
      <c r="AO25" s="24"/>
      <c r="AP25" s="24"/>
      <c r="AQ25" s="24"/>
      <c r="AS25" s="13"/>
      <c r="AT25" s="13"/>
      <c r="AU25" s="14"/>
      <c r="AV25" s="24"/>
      <c r="AW25" s="24"/>
      <c r="AX25" s="24"/>
      <c r="AY25" s="24"/>
      <c r="AZ25" s="24"/>
      <c r="BA25" s="24"/>
      <c r="BB25" s="24"/>
      <c r="BC25" s="24"/>
      <c r="BE25" s="36">
        <v>138.44986338797827</v>
      </c>
      <c r="BF25" s="28" t="e">
        <v>#NAME?</v>
      </c>
      <c r="BG25" s="28" t="e">
        <v>#NAME?</v>
      </c>
      <c r="BH25" s="28" t="e">
        <v>#NAME?</v>
      </c>
      <c r="BI25" s="28" t="e">
        <v>#NAME?</v>
      </c>
      <c r="BJ25" s="28" t="e">
        <v>#NAME?</v>
      </c>
      <c r="BK25" s="28" t="e">
        <v>#NAME?</v>
      </c>
      <c r="BL25" s="28" t="e">
        <v>#NAME?</v>
      </c>
      <c r="BM25" s="28" t="e">
        <v>#NAME?</v>
      </c>
      <c r="BN25" s="28" t="e">
        <v>#NAME?</v>
      </c>
      <c r="BO25" s="28" t="e">
        <v>#NAME?</v>
      </c>
      <c r="BP25" s="28" t="e">
        <v>#NAME?</v>
      </c>
      <c r="BQ25" s="28" t="e">
        <v>#NAME?</v>
      </c>
      <c r="BR25" s="28" t="e">
        <v>#NAME?</v>
      </c>
      <c r="BS25" s="28" t="e">
        <v>#NAME?</v>
      </c>
      <c r="BT25" s="28" t="e">
        <v>#NAME?</v>
      </c>
      <c r="BU25" s="28" t="e">
        <v>#NAME?</v>
      </c>
      <c r="BV25" s="28" t="e">
        <v>#NAME?</v>
      </c>
      <c r="BW25" s="28" t="e">
        <v>#NAME?</v>
      </c>
      <c r="BX25" s="28" t="e">
        <v>#NAME?</v>
      </c>
      <c r="BY25" s="38" t="e">
        <v>#NAME?</v>
      </c>
      <c r="CA25" s="36">
        <v>7.2815717572620091</v>
      </c>
      <c r="CB25" s="28" t="e">
        <v>#NAME?</v>
      </c>
      <c r="CC25" s="28" t="e">
        <v>#NAME?</v>
      </c>
      <c r="CD25" s="28" t="e">
        <v>#NAME?</v>
      </c>
      <c r="CE25" s="28" t="e">
        <v>#NAME?</v>
      </c>
      <c r="CF25" s="28" t="e">
        <v>#NAME?</v>
      </c>
      <c r="CG25" s="28" t="e">
        <v>#NAME?</v>
      </c>
      <c r="CH25" s="28" t="e">
        <v>#NAME?</v>
      </c>
      <c r="CI25" s="28" t="e">
        <v>#NAME?</v>
      </c>
      <c r="CJ25" s="28" t="e">
        <v>#NAME?</v>
      </c>
      <c r="CK25" s="28" t="e">
        <v>#NAME?</v>
      </c>
      <c r="CL25" s="28" t="e">
        <v>#NAME?</v>
      </c>
      <c r="CM25" s="28" t="e">
        <v>#NAME?</v>
      </c>
      <c r="CN25" s="28" t="e">
        <v>#NAME?</v>
      </c>
      <c r="CO25" s="28" t="e">
        <v>#NAME?</v>
      </c>
      <c r="CP25" s="28" t="e">
        <v>#NAME?</v>
      </c>
      <c r="CQ25" s="28" t="e">
        <v>#NAME?</v>
      </c>
      <c r="CR25" s="28" t="e">
        <v>#NAME?</v>
      </c>
      <c r="CS25" s="28" t="e">
        <v>#NAME?</v>
      </c>
      <c r="CT25" s="28" t="e">
        <v>#NAME?</v>
      </c>
      <c r="CU25" s="38" t="e">
        <v>#NAME?</v>
      </c>
      <c r="CW25" s="24">
        <v>7.0013661202185792E-3</v>
      </c>
      <c r="CX25" s="13">
        <v>45.3</v>
      </c>
      <c r="CY25" s="13">
        <v>45.822948390121347</v>
      </c>
      <c r="CZ25" s="13">
        <v>47.736087092236033</v>
      </c>
      <c r="DA25" s="13">
        <v>0.48637372548589808</v>
      </c>
      <c r="DB25" s="13" t="e">
        <f ca="1"/>
        <v>#NAME?</v>
      </c>
      <c r="DC25" s="13" t="e">
        <f ca="1"/>
        <v>#NAME?</v>
      </c>
      <c r="DD25" s="13">
        <v>39.933468533533521</v>
      </c>
      <c r="DE25" s="13" t="e">
        <f ca="1"/>
        <v>#NAME?</v>
      </c>
      <c r="DF25" s="13">
        <v>45.465114108784938</v>
      </c>
    </row>
    <row r="26" spans="1:110" x14ac:dyDescent="0.25">
      <c r="A26" s="9">
        <v>76.099999999999994</v>
      </c>
      <c r="B26" s="10" t="b">
        <v>1</v>
      </c>
      <c r="U26" s="13"/>
      <c r="V26" s="13"/>
      <c r="W26" s="14"/>
      <c r="X26" s="24"/>
      <c r="Y26" s="24"/>
      <c r="Z26" s="24"/>
      <c r="AA26" s="24"/>
      <c r="AB26" s="24"/>
      <c r="AC26" s="24"/>
      <c r="AD26" s="24"/>
      <c r="AE26" s="24"/>
      <c r="AG26" s="13"/>
      <c r="AH26" s="13"/>
      <c r="AI26" s="14"/>
      <c r="AJ26" s="24"/>
      <c r="AK26" s="24"/>
      <c r="AL26" s="24"/>
      <c r="AM26" s="24"/>
      <c r="AN26" s="24"/>
      <c r="AO26" s="24"/>
      <c r="AP26" s="24"/>
      <c r="AQ26" s="24"/>
      <c r="AS26" s="13"/>
      <c r="AT26" s="13"/>
      <c r="AU26" s="14"/>
      <c r="AV26" s="24"/>
      <c r="AW26" s="24"/>
      <c r="AX26" s="24"/>
      <c r="AY26" s="24"/>
      <c r="AZ26" s="24"/>
      <c r="BA26" s="24"/>
      <c r="BB26" s="24"/>
      <c r="BC26" s="24"/>
      <c r="CW26" s="24">
        <v>7.3428961748633883E-3</v>
      </c>
      <c r="CX26" s="13">
        <v>45.3</v>
      </c>
      <c r="CY26" s="13">
        <v>45.986350762673169</v>
      </c>
      <c r="CZ26" s="13">
        <v>47.856684262152434</v>
      </c>
      <c r="DA26" s="13">
        <v>0.51018691171796549</v>
      </c>
      <c r="DB26" s="13" t="e">
        <f ca="1"/>
        <v>#NAME?</v>
      </c>
      <c r="DC26" s="13" t="e">
        <f ca="1"/>
        <v>#NAME?</v>
      </c>
      <c r="DD26" s="13">
        <v>40.022304615333461</v>
      </c>
      <c r="DE26" s="13" t="e">
        <f ca="1"/>
        <v>#NAME?</v>
      </c>
      <c r="DF26" s="13">
        <v>45.588287106709487</v>
      </c>
    </row>
    <row r="27" spans="1:110" x14ac:dyDescent="0.25">
      <c r="A27" s="9">
        <v>75.3</v>
      </c>
      <c r="B27" s="10" t="b">
        <v>1</v>
      </c>
      <c r="U27" s="13"/>
      <c r="V27" s="13"/>
      <c r="W27" s="14"/>
      <c r="X27" s="24"/>
      <c r="Y27" s="24"/>
      <c r="Z27" s="24"/>
      <c r="AA27" s="24"/>
      <c r="AB27" s="24"/>
      <c r="AC27" s="24"/>
      <c r="AD27" s="24"/>
      <c r="AE27" s="24"/>
      <c r="AG27" s="13"/>
      <c r="AH27" s="13"/>
      <c r="AI27" s="14"/>
      <c r="AJ27" s="24"/>
      <c r="AK27" s="24"/>
      <c r="AL27" s="24"/>
      <c r="AM27" s="24"/>
      <c r="AN27" s="24"/>
      <c r="AO27" s="24"/>
      <c r="AP27" s="24"/>
      <c r="AQ27" s="24"/>
      <c r="AS27" s="13"/>
      <c r="AT27" s="13"/>
      <c r="AU27" s="14"/>
      <c r="AV27" s="24"/>
      <c r="AW27" s="24"/>
      <c r="AX27" s="24"/>
      <c r="AY27" s="24"/>
      <c r="AZ27" s="24"/>
      <c r="BA27" s="24"/>
      <c r="BB27" s="24"/>
      <c r="BC27" s="24"/>
      <c r="BE27" s="56" t="s">
        <v>1552</v>
      </c>
      <c r="BF27" s="57"/>
      <c r="BG27" s="57"/>
      <c r="BH27" s="57"/>
      <c r="BI27" s="57"/>
      <c r="BJ27" s="57"/>
      <c r="BK27" s="57"/>
      <c r="BL27" s="57"/>
      <c r="BM27" s="57"/>
      <c r="BN27" s="57"/>
      <c r="BO27" s="57"/>
      <c r="BP27" s="57"/>
      <c r="BQ27" s="57"/>
      <c r="BR27" s="57"/>
      <c r="BS27" s="57"/>
      <c r="BT27" s="57"/>
      <c r="BU27" s="57"/>
      <c r="BV27" s="57"/>
      <c r="BW27" s="57"/>
      <c r="BX27" s="57"/>
      <c r="BY27" s="57"/>
      <c r="CA27" s="56" t="s">
        <v>1555</v>
      </c>
      <c r="CB27" s="57"/>
      <c r="CC27" s="57"/>
      <c r="CD27" s="57"/>
      <c r="CE27" s="57"/>
      <c r="CF27" s="57"/>
      <c r="CG27" s="57"/>
      <c r="CH27" s="57"/>
      <c r="CI27" s="57"/>
      <c r="CJ27" s="57"/>
      <c r="CK27" s="57"/>
      <c r="CL27" s="57"/>
      <c r="CM27" s="57"/>
      <c r="CN27" s="57"/>
      <c r="CO27" s="57"/>
      <c r="CP27" s="57"/>
      <c r="CQ27" s="57"/>
      <c r="CR27" s="57"/>
      <c r="CS27" s="57"/>
      <c r="CT27" s="57"/>
      <c r="CU27" s="57"/>
      <c r="CW27" s="24">
        <v>7.6844262295081966E-3</v>
      </c>
      <c r="CX27" s="13">
        <v>45.3</v>
      </c>
      <c r="CY27" s="13">
        <v>46.143185992413947</v>
      </c>
      <c r="CZ27" s="13">
        <v>47.97272116856152</v>
      </c>
      <c r="DA27" s="13">
        <v>0.5340082924396069</v>
      </c>
      <c r="DB27" s="13" t="e">
        <f ca="1"/>
        <v>#NAME?</v>
      </c>
      <c r="DC27" s="13" t="e">
        <f ca="1"/>
        <v>#NAME?</v>
      </c>
      <c r="DD27" s="13">
        <v>40.109097668698496</v>
      </c>
      <c r="DE27" s="13" t="e">
        <f ca="1"/>
        <v>#NAME?</v>
      </c>
      <c r="DF27" s="13">
        <v>45.707493767121896</v>
      </c>
    </row>
    <row r="28" spans="1:110" x14ac:dyDescent="0.25">
      <c r="A28" s="9">
        <v>75.900000000000006</v>
      </c>
      <c r="B28" s="10" t="b">
        <v>1</v>
      </c>
      <c r="U28" s="13"/>
      <c r="V28" s="13"/>
      <c r="W28" s="14"/>
      <c r="X28" s="24"/>
      <c r="Y28" s="24"/>
      <c r="Z28" s="24"/>
      <c r="AA28" s="24"/>
      <c r="AB28" s="24"/>
      <c r="AC28" s="24"/>
      <c r="AD28" s="24"/>
      <c r="AE28" s="24"/>
      <c r="AG28" s="13"/>
      <c r="AH28" s="13"/>
      <c r="AI28" s="14"/>
      <c r="AJ28" s="24"/>
      <c r="AK28" s="24"/>
      <c r="AL28" s="24"/>
      <c r="AM28" s="24"/>
      <c r="AN28" s="24"/>
      <c r="AO28" s="24"/>
      <c r="AP28" s="24"/>
      <c r="AQ28" s="24"/>
      <c r="AS28" s="13"/>
      <c r="AT28" s="13"/>
      <c r="AU28" s="14"/>
      <c r="AV28" s="24"/>
      <c r="AW28" s="24"/>
      <c r="AX28" s="24"/>
      <c r="AY28" s="24"/>
      <c r="AZ28" s="24"/>
      <c r="BA28" s="24"/>
      <c r="BB28" s="24"/>
      <c r="BC28" s="24"/>
      <c r="BE28" s="32" t="s">
        <v>1543</v>
      </c>
      <c r="BF28" s="32" t="s">
        <v>1544</v>
      </c>
      <c r="BH28" s="63" t="s">
        <v>1545</v>
      </c>
      <c r="BI28" s="64" t="s">
        <v>1546</v>
      </c>
      <c r="BJ28" s="64" t="s">
        <v>1501</v>
      </c>
      <c r="BK28" s="64" t="s">
        <v>1502</v>
      </c>
      <c r="BL28" s="64" t="s">
        <v>1547</v>
      </c>
      <c r="BM28" s="65" t="s">
        <v>1548</v>
      </c>
      <c r="CA28" s="32" t="s">
        <v>1543</v>
      </c>
      <c r="CB28" s="32" t="s">
        <v>1544</v>
      </c>
      <c r="CD28" s="63" t="s">
        <v>1545</v>
      </c>
      <c r="CE28" s="64" t="s">
        <v>1546</v>
      </c>
      <c r="CF28" s="64" t="s">
        <v>1501</v>
      </c>
      <c r="CG28" s="64" t="s">
        <v>1502</v>
      </c>
      <c r="CH28" s="64" t="s">
        <v>1547</v>
      </c>
      <c r="CI28" s="65" t="s">
        <v>1548</v>
      </c>
      <c r="CW28" s="24">
        <v>8.0259562841530057E-3</v>
      </c>
      <c r="CX28" s="13">
        <v>45.3</v>
      </c>
      <c r="CY28" s="13">
        <v>46.294000981561169</v>
      </c>
      <c r="CZ28" s="13">
        <v>48.084569260297265</v>
      </c>
      <c r="DA28" s="13">
        <v>0.55783787329247525</v>
      </c>
      <c r="DB28" s="13" t="e">
        <f ca="1"/>
        <v>#NAME?</v>
      </c>
      <c r="DC28" s="13" t="e">
        <f ca="1"/>
        <v>#NAME?</v>
      </c>
      <c r="DD28" s="13">
        <v>40.193982483066172</v>
      </c>
      <c r="DE28" s="13" t="e">
        <f ca="1"/>
        <v>#NAME?</v>
      </c>
      <c r="DF28" s="13">
        <v>45.823032788342189</v>
      </c>
    </row>
    <row r="29" spans="1:110" x14ac:dyDescent="0.25">
      <c r="A29" s="9">
        <v>74.2</v>
      </c>
      <c r="B29" s="10" t="b">
        <v>1</v>
      </c>
      <c r="U29" s="13"/>
      <c r="V29" s="13"/>
      <c r="W29" s="14"/>
      <c r="X29" s="24"/>
      <c r="Y29" s="24"/>
      <c r="Z29" s="24"/>
      <c r="AA29" s="24"/>
      <c r="AB29" s="24"/>
      <c r="AC29" s="24"/>
      <c r="AD29" s="24"/>
      <c r="AE29" s="24"/>
      <c r="AG29" s="13"/>
      <c r="AH29" s="13"/>
      <c r="AI29" s="14"/>
      <c r="AJ29" s="24"/>
      <c r="AK29" s="24"/>
      <c r="AL29" s="24"/>
      <c r="AM29" s="24"/>
      <c r="AN29" s="24"/>
      <c r="AO29" s="24"/>
      <c r="AP29" s="24"/>
      <c r="AQ29" s="24"/>
      <c r="AS29" s="13"/>
      <c r="AT29" s="13"/>
      <c r="AU29" s="14"/>
      <c r="AV29" s="24"/>
      <c r="AW29" s="24"/>
      <c r="AX29" s="24"/>
      <c r="AY29" s="24"/>
      <c r="AZ29" s="24"/>
      <c r="BA29" s="24"/>
      <c r="BB29" s="24"/>
      <c r="BC29" s="24"/>
      <c r="BE29" s="33" t="str" cm="1">
        <f t="array" aca="1" ref="BE29" ca="1">IFERROR(_xlfn.TAKE(Grid_Argument_Minimum(UV_GAMMA_S1),,1),"—")</f>
        <v>—</v>
      </c>
      <c r="BF29" s="34">
        <v>20</v>
      </c>
      <c r="BH29" s="16" t="s">
        <v>1553</v>
      </c>
      <c r="BI29" s="59">
        <v>1</v>
      </c>
      <c r="BJ29" s="66">
        <v>0.5</v>
      </c>
      <c r="BK29" s="66">
        <v>100</v>
      </c>
      <c r="BL29" s="59">
        <f>($BK$29-$BJ$29)/($BF$29-1)</f>
        <v>5.2368421052631575</v>
      </c>
      <c r="BM29" s="20" t="e" cm="1">
        <f t="array" aca="1" ref="BM29" ca="1">Grid_Search_Optimum(UV_GAMMA_S1)</f>
        <v>#NAME?</v>
      </c>
      <c r="CA29" s="33" t="str" cm="1">
        <f t="array" aca="1" ref="CA29" ca="1">IFERROR(_xlfn.TAKE(Grid_Argument_Minimum(UV_GAMMA_S2),,1),"—")</f>
        <v>—</v>
      </c>
      <c r="CB29" s="34">
        <v>20</v>
      </c>
      <c r="CD29" s="16" t="s">
        <v>1553</v>
      </c>
      <c r="CE29" s="59">
        <v>1</v>
      </c>
      <c r="CF29" s="59" t="e">
        <f ca="1">MAX(0.001,$BM$29-$BL$29)</f>
        <v>#NAME?</v>
      </c>
      <c r="CG29" s="59" t="e">
        <f ca="1">$BM$29+$BL$29</f>
        <v>#NAME?</v>
      </c>
      <c r="CH29" s="59" t="e">
        <f ca="1">($CG$29-$CF$29)/($CB$29-1)</f>
        <v>#NAME?</v>
      </c>
      <c r="CI29" s="20" t="e" cm="1">
        <f t="array" aca="1" ref="CI29" ca="1">Grid_Search_Optimum(UV_GAMMA_S2)</f>
        <v>#NAME?</v>
      </c>
      <c r="CW29" s="24">
        <v>8.3674863387978148E-3</v>
      </c>
      <c r="CX29" s="13">
        <v>45.3</v>
      </c>
      <c r="CY29" s="13">
        <v>46.439276001454431</v>
      </c>
      <c r="CZ29" s="13">
        <v>48.192555348404738</v>
      </c>
      <c r="DA29" s="13">
        <v>0.5816756599240287</v>
      </c>
      <c r="DB29" s="13" t="e">
        <f ca="1"/>
        <v>#NAME?</v>
      </c>
      <c r="DC29" s="13" t="e">
        <f ca="1"/>
        <v>#NAME?</v>
      </c>
      <c r="DD29" s="13">
        <v>40.277079647861356</v>
      </c>
      <c r="DE29" s="13" t="e">
        <f ca="1"/>
        <v>#NAME?</v>
      </c>
      <c r="DF29" s="13">
        <v>45.935168762439808</v>
      </c>
    </row>
    <row r="30" spans="1:110" x14ac:dyDescent="0.25">
      <c r="A30" s="9">
        <v>73.5</v>
      </c>
      <c r="B30" s="10" t="b">
        <v>1</v>
      </c>
      <c r="U30" s="13"/>
      <c r="V30" s="13"/>
      <c r="W30" s="14"/>
      <c r="X30" s="24"/>
      <c r="Y30" s="24"/>
      <c r="Z30" s="24"/>
      <c r="AA30" s="24"/>
      <c r="AB30" s="24"/>
      <c r="AC30" s="24"/>
      <c r="AD30" s="24"/>
      <c r="AE30" s="24"/>
      <c r="AG30" s="13"/>
      <c r="AH30" s="13"/>
      <c r="AI30" s="14"/>
      <c r="AJ30" s="24"/>
      <c r="AK30" s="24"/>
      <c r="AL30" s="24"/>
      <c r="AM30" s="24"/>
      <c r="AN30" s="24"/>
      <c r="AO30" s="24"/>
      <c r="AP30" s="24"/>
      <c r="AQ30" s="24"/>
      <c r="AS30" s="13"/>
      <c r="AT30" s="13"/>
      <c r="AU30" s="14"/>
      <c r="AV30" s="24"/>
      <c r="AW30" s="24"/>
      <c r="AX30" s="24"/>
      <c r="AY30" s="24"/>
      <c r="AZ30" s="24"/>
      <c r="BA30" s="24"/>
      <c r="BB30" s="24"/>
      <c r="BC30" s="24"/>
      <c r="BH30" s="16" t="s">
        <v>1554</v>
      </c>
      <c r="BI30" s="59">
        <v>1</v>
      </c>
      <c r="BJ30" s="66">
        <v>1E-3</v>
      </c>
      <c r="BK30" s="66">
        <v>2</v>
      </c>
      <c r="BL30" s="59">
        <f>($BK$30-$BJ$30)/($BF$29-1)</f>
        <v>0.10521052631578948</v>
      </c>
      <c r="BM30" s="20"/>
      <c r="CD30" s="16" t="s">
        <v>1554</v>
      </c>
      <c r="CE30" s="59">
        <v>1</v>
      </c>
      <c r="CF30" s="59">
        <f>MAX(0.001,$BM$30-$BL$30)</f>
        <v>1E-3</v>
      </c>
      <c r="CG30" s="59">
        <f>$BM$30+$BL$30</f>
        <v>0.10521052631578948</v>
      </c>
      <c r="CH30" s="59">
        <f>($CG$30-$CF$30)/($CB$29-1)</f>
        <v>5.4847645429362884E-3</v>
      </c>
      <c r="CI30" s="20"/>
      <c r="CW30" s="24">
        <v>8.7090163934426222E-3</v>
      </c>
      <c r="CX30" s="13">
        <v>45.4</v>
      </c>
      <c r="CY30" s="13">
        <v>46.579435167017948</v>
      </c>
      <c r="CZ30" s="13">
        <v>48.296968554970675</v>
      </c>
      <c r="DA30" s="13">
        <v>0.60552165798758451</v>
      </c>
      <c r="DB30" s="13" t="e">
        <f ca="1"/>
        <v>#NAME?</v>
      </c>
      <c r="DC30" s="13" t="e">
        <f ca="1"/>
        <v>#NAME?</v>
      </c>
      <c r="DD30" s="13">
        <v>40.3584975625715</v>
      </c>
      <c r="DE30" s="13" t="e">
        <f ca="1"/>
        <v>#NAME?</v>
      </c>
      <c r="DF30" s="13">
        <v>46.044137288099897</v>
      </c>
    </row>
    <row r="31" spans="1:110" x14ac:dyDescent="0.25">
      <c r="A31" s="9">
        <v>73</v>
      </c>
      <c r="B31" s="10" t="b">
        <v>1</v>
      </c>
      <c r="U31" s="13"/>
      <c r="V31" s="13"/>
      <c r="W31" s="14"/>
      <c r="X31" s="24"/>
      <c r="Y31" s="24"/>
      <c r="Z31" s="24"/>
      <c r="AA31" s="24"/>
      <c r="AB31" s="24"/>
      <c r="AC31" s="24"/>
      <c r="AD31" s="24"/>
      <c r="AE31" s="24"/>
      <c r="AG31" s="13"/>
      <c r="AH31" s="13"/>
      <c r="AI31" s="14"/>
      <c r="AJ31" s="24"/>
      <c r="AK31" s="24"/>
      <c r="AL31" s="24"/>
      <c r="AM31" s="24"/>
      <c r="AN31" s="24"/>
      <c r="AO31" s="24"/>
      <c r="AP31" s="24"/>
      <c r="AQ31" s="24"/>
      <c r="AS31" s="13"/>
      <c r="AT31" s="13"/>
      <c r="AU31" s="14"/>
      <c r="AV31" s="24"/>
      <c r="AW31" s="24"/>
      <c r="AX31" s="24"/>
      <c r="AY31" s="24"/>
      <c r="AZ31" s="24"/>
      <c r="BA31" s="24"/>
      <c r="BB31" s="24"/>
      <c r="BC31" s="24"/>
      <c r="BE31" s="67" t="e" cm="1">
        <f t="array" aca="1" ref="BE31" ca="1">NLL_Gamma(UV_Data,$BI$29,$BI$30,UV_Include)</f>
        <v>#NAME?</v>
      </c>
      <c r="BF31" s="68" cm="1">
        <f t="array" ref="BF31:BY31">_xlfn.SEQUENCE(1,$BF$29,$BJ$29,$BL$29)</f>
        <v>0.5</v>
      </c>
      <c r="BG31" s="68">
        <v>5.7368421052631575</v>
      </c>
      <c r="BH31" s="68">
        <v>10.973684210526315</v>
      </c>
      <c r="BI31" s="68">
        <v>16.210526315789473</v>
      </c>
      <c r="BJ31" s="68">
        <v>21.44736842105263</v>
      </c>
      <c r="BK31" s="68">
        <v>26.684210526315788</v>
      </c>
      <c r="BL31" s="68">
        <v>31.921052631578945</v>
      </c>
      <c r="BM31" s="68">
        <v>37.157894736842103</v>
      </c>
      <c r="BN31" s="68">
        <v>42.39473684210526</v>
      </c>
      <c r="BO31" s="68">
        <v>47.631578947368418</v>
      </c>
      <c r="BP31" s="68">
        <v>52.868421052631575</v>
      </c>
      <c r="BQ31" s="68">
        <v>58.105263157894733</v>
      </c>
      <c r="BR31" s="68">
        <v>63.34210526315789</v>
      </c>
      <c r="BS31" s="68">
        <v>68.578947368421041</v>
      </c>
      <c r="BT31" s="68">
        <v>73.815789473684191</v>
      </c>
      <c r="BU31" s="68">
        <v>79.052631578947341</v>
      </c>
      <c r="BV31" s="68">
        <v>84.289473684210492</v>
      </c>
      <c r="BW31" s="68">
        <v>89.526315789473642</v>
      </c>
      <c r="BX31" s="68">
        <v>94.763157894736793</v>
      </c>
      <c r="BY31" s="69">
        <v>99.999999999999943</v>
      </c>
      <c r="CA31" s="67" t="e" cm="1">
        <f t="array" aca="1" ref="CA31" ca="1">NLL_Gamma(UV_Data,$CE$29,$CE$30,UV_Include)</f>
        <v>#NAME?</v>
      </c>
      <c r="CB31" s="68" t="e" cm="1">
        <f t="array" aca="1" ref="CB31" ca="1">_xlfn.SEQUENCE(1,$CB$29,$CF$29,$CH$29)</f>
        <v>#NAME?</v>
      </c>
      <c r="CC31" s="68"/>
      <c r="CD31" s="68"/>
      <c r="CE31" s="68"/>
      <c r="CF31" s="68"/>
      <c r="CG31" s="68"/>
      <c r="CH31" s="68"/>
      <c r="CI31" s="68"/>
      <c r="CJ31" s="68"/>
      <c r="CK31" s="68"/>
      <c r="CL31" s="68"/>
      <c r="CM31" s="68"/>
      <c r="CN31" s="68"/>
      <c r="CO31" s="68"/>
      <c r="CP31" s="68"/>
      <c r="CQ31" s="68"/>
      <c r="CR31" s="68"/>
      <c r="CS31" s="68"/>
      <c r="CT31" s="68"/>
      <c r="CU31" s="69"/>
      <c r="CW31" s="24">
        <v>9.0505464480874313E-3</v>
      </c>
      <c r="CX31" s="13">
        <v>45.5</v>
      </c>
      <c r="CY31" s="13">
        <v>46.714854923133089</v>
      </c>
      <c r="CZ31" s="13">
        <v>48.398065952918628</v>
      </c>
      <c r="DA31" s="13">
        <v>0.62937587314230425</v>
      </c>
      <c r="DB31" s="13" t="e">
        <f ca="1"/>
        <v>#NAME?</v>
      </c>
      <c r="DC31" s="13" t="e">
        <f ca="1"/>
        <v>#NAME?</v>
      </c>
      <c r="DD31" s="13">
        <v>40.438334095145258</v>
      </c>
      <c r="DE31" s="13" t="e">
        <f ca="1"/>
        <v>#NAME?</v>
      </c>
      <c r="DF31" s="13">
        <v>46.150149148522772</v>
      </c>
    </row>
    <row r="32" spans="1:110" x14ac:dyDescent="0.25">
      <c r="A32" s="9">
        <v>72.8</v>
      </c>
      <c r="B32" s="10" t="b">
        <v>1</v>
      </c>
      <c r="U32" s="13"/>
      <c r="V32" s="13"/>
      <c r="W32" s="14"/>
      <c r="X32" s="24"/>
      <c r="Y32" s="24"/>
      <c r="Z32" s="24"/>
      <c r="AA32" s="24"/>
      <c r="AB32" s="24"/>
      <c r="AC32" s="24"/>
      <c r="AD32" s="24"/>
      <c r="AE32" s="24"/>
      <c r="AG32" s="13"/>
      <c r="AH32" s="13"/>
      <c r="AI32" s="14"/>
      <c r="AJ32" s="24"/>
      <c r="AK32" s="24"/>
      <c r="AL32" s="24"/>
      <c r="AM32" s="24"/>
      <c r="AN32" s="24"/>
      <c r="AO32" s="24"/>
      <c r="AP32" s="24"/>
      <c r="AQ32" s="24"/>
      <c r="AS32" s="13"/>
      <c r="AT32" s="13"/>
      <c r="AU32" s="14"/>
      <c r="AV32" s="24"/>
      <c r="AW32" s="24"/>
      <c r="AX32" s="24"/>
      <c r="AY32" s="24"/>
      <c r="AZ32" s="24"/>
      <c r="BA32" s="24"/>
      <c r="BB32" s="24"/>
      <c r="BC32" s="24"/>
      <c r="BE32" s="35" cm="1">
        <f t="array" ref="BE32:BE51">_xlfn.SEQUENCE($BF$29,1,$BJ$30,$BL$30)</f>
        <v>1E-3</v>
      </c>
      <c r="BF32" s="61" t="e">
        <f t="dataTable" ref="BF32:BY51" dt2D="1" dtr="1" r1="BI29" r2="BI30" ca="1"/>
        <v>#NAME?</v>
      </c>
      <c r="BG32" s="61" t="e">
        <v>#NAME?</v>
      </c>
      <c r="BH32" s="61" t="e">
        <v>#NAME?</v>
      </c>
      <c r="BI32" s="61" t="e">
        <v>#NAME?</v>
      </c>
      <c r="BJ32" s="61" t="e">
        <v>#NAME?</v>
      </c>
      <c r="BK32" s="61" t="e">
        <v>#NAME?</v>
      </c>
      <c r="BL32" s="61" t="e">
        <v>#NAME?</v>
      </c>
      <c r="BM32" s="61" t="e">
        <v>#NAME?</v>
      </c>
      <c r="BN32" s="61" t="e">
        <v>#NAME?</v>
      </c>
      <c r="BO32" s="61" t="e">
        <v>#NAME?</v>
      </c>
      <c r="BP32" s="61" t="e">
        <v>#NAME?</v>
      </c>
      <c r="BQ32" s="61" t="e">
        <v>#NAME?</v>
      </c>
      <c r="BR32" s="61" t="e">
        <v>#NAME?</v>
      </c>
      <c r="BS32" s="61" t="e">
        <v>#NAME?</v>
      </c>
      <c r="BT32" s="61" t="e">
        <v>#NAME?</v>
      </c>
      <c r="BU32" s="61" t="e">
        <v>#NAME?</v>
      </c>
      <c r="BV32" s="61" t="e">
        <v>#NAME?</v>
      </c>
      <c r="BW32" s="61" t="e">
        <v>#NAME?</v>
      </c>
      <c r="BX32" s="61" t="e">
        <v>#NAME?</v>
      </c>
      <c r="BY32" s="37" t="e">
        <v>#NAME?</v>
      </c>
      <c r="CA32" s="35" cm="1">
        <f t="array" ref="CA32:CA51">_xlfn.SEQUENCE($CB$29,1,$CF$30,$CH$30)</f>
        <v>1E-3</v>
      </c>
      <c r="CB32" s="61" t="e">
        <f t="dataTable" ref="CB32:CU51" dt2D="1" dtr="1" r1="CE29" r2="CE30" ca="1"/>
        <v>#NAME?</v>
      </c>
      <c r="CC32" s="61" t="e">
        <v>#NAME?</v>
      </c>
      <c r="CD32" s="61" t="e">
        <v>#NAME?</v>
      </c>
      <c r="CE32" s="61" t="e">
        <v>#NAME?</v>
      </c>
      <c r="CF32" s="61" t="e">
        <v>#NAME?</v>
      </c>
      <c r="CG32" s="61" t="e">
        <v>#NAME?</v>
      </c>
      <c r="CH32" s="61" t="e">
        <v>#NAME?</v>
      </c>
      <c r="CI32" s="61" t="e">
        <v>#NAME?</v>
      </c>
      <c r="CJ32" s="61" t="e">
        <v>#NAME?</v>
      </c>
      <c r="CK32" s="61" t="e">
        <v>#NAME?</v>
      </c>
      <c r="CL32" s="61" t="e">
        <v>#NAME?</v>
      </c>
      <c r="CM32" s="61" t="e">
        <v>#NAME?</v>
      </c>
      <c r="CN32" s="61" t="e">
        <v>#NAME?</v>
      </c>
      <c r="CO32" s="61" t="e">
        <v>#NAME?</v>
      </c>
      <c r="CP32" s="61" t="e">
        <v>#NAME?</v>
      </c>
      <c r="CQ32" s="61" t="e">
        <v>#NAME?</v>
      </c>
      <c r="CR32" s="61" t="e">
        <v>#NAME?</v>
      </c>
      <c r="CS32" s="61" t="e">
        <v>#NAME?</v>
      </c>
      <c r="CT32" s="61" t="e">
        <v>#NAME?</v>
      </c>
      <c r="CU32" s="37" t="e">
        <v>#NAME?</v>
      </c>
      <c r="CW32" s="24">
        <v>9.3920765027322405E-3</v>
      </c>
      <c r="CX32" s="13">
        <v>45.5</v>
      </c>
      <c r="CY32" s="13">
        <v>46.845870980235972</v>
      </c>
      <c r="CZ32" s="13">
        <v>48.496077182974965</v>
      </c>
      <c r="DA32" s="13">
        <v>0.65323831105317876</v>
      </c>
      <c r="DB32" s="13" t="e">
        <f ca="1"/>
        <v>#NAME?</v>
      </c>
      <c r="DC32" s="13" t="e">
        <f ca="1"/>
        <v>#NAME?</v>
      </c>
      <c r="DD32" s="13">
        <v>40.516677961114041</v>
      </c>
      <c r="DE32" s="13" t="e">
        <f ca="1"/>
        <v>#NAME?</v>
      </c>
      <c r="DF32" s="13">
        <v>46.253393753845764</v>
      </c>
    </row>
    <row r="33" spans="1:110" x14ac:dyDescent="0.25">
      <c r="A33" s="9">
        <v>73.3</v>
      </c>
      <c r="B33" s="10" t="b">
        <v>1</v>
      </c>
      <c r="U33" s="13"/>
      <c r="V33" s="13"/>
      <c r="W33" s="14"/>
      <c r="X33" s="24"/>
      <c r="Y33" s="24"/>
      <c r="Z33" s="24"/>
      <c r="AA33" s="24"/>
      <c r="AB33" s="24"/>
      <c r="AC33" s="24"/>
      <c r="AD33" s="24"/>
      <c r="AE33" s="24"/>
      <c r="AG33" s="13"/>
      <c r="AH33" s="13"/>
      <c r="AI33" s="14"/>
      <c r="AJ33" s="24"/>
      <c r="AK33" s="24"/>
      <c r="AL33" s="24"/>
      <c r="AM33" s="24"/>
      <c r="AN33" s="24"/>
      <c r="AO33" s="24"/>
      <c r="AP33" s="24"/>
      <c r="AQ33" s="24"/>
      <c r="AS33" s="13"/>
      <c r="AT33" s="13"/>
      <c r="AU33" s="14"/>
      <c r="AV33" s="24"/>
      <c r="AW33" s="24"/>
      <c r="AX33" s="24"/>
      <c r="AY33" s="24"/>
      <c r="AZ33" s="24"/>
      <c r="BA33" s="24"/>
      <c r="BB33" s="24"/>
      <c r="BC33" s="24"/>
      <c r="BE33" s="35">
        <v>0.10621052631578948</v>
      </c>
      <c r="BF33" s="61" t="e">
        <v>#NAME?</v>
      </c>
      <c r="BG33" s="61" t="e">
        <v>#NAME?</v>
      </c>
      <c r="BH33" s="61" t="e">
        <v>#NAME?</v>
      </c>
      <c r="BI33" s="61" t="e">
        <v>#NAME?</v>
      </c>
      <c r="BJ33" s="61" t="e">
        <v>#NAME?</v>
      </c>
      <c r="BK33" s="61" t="e">
        <v>#NAME?</v>
      </c>
      <c r="BL33" s="61" t="e">
        <v>#NAME?</v>
      </c>
      <c r="BM33" s="61" t="e">
        <v>#NAME?</v>
      </c>
      <c r="BN33" s="61" t="e">
        <v>#NAME?</v>
      </c>
      <c r="BO33" s="61" t="e">
        <v>#NAME?</v>
      </c>
      <c r="BP33" s="61" t="e">
        <v>#NAME?</v>
      </c>
      <c r="BQ33" s="61" t="e">
        <v>#NAME?</v>
      </c>
      <c r="BR33" s="61" t="e">
        <v>#NAME?</v>
      </c>
      <c r="BS33" s="61" t="e">
        <v>#NAME?</v>
      </c>
      <c r="BT33" s="61" t="e">
        <v>#NAME?</v>
      </c>
      <c r="BU33" s="61" t="e">
        <v>#NAME?</v>
      </c>
      <c r="BV33" s="61" t="e">
        <v>#NAME?</v>
      </c>
      <c r="BW33" s="61" t="e">
        <v>#NAME?</v>
      </c>
      <c r="BX33" s="61" t="e">
        <v>#NAME?</v>
      </c>
      <c r="BY33" s="37" t="e">
        <v>#NAME?</v>
      </c>
      <c r="CA33" s="35">
        <v>6.4847645429362884E-3</v>
      </c>
      <c r="CB33" s="61" t="e">
        <v>#NAME?</v>
      </c>
      <c r="CC33" s="61" t="e">
        <v>#NAME?</v>
      </c>
      <c r="CD33" s="61" t="e">
        <v>#NAME?</v>
      </c>
      <c r="CE33" s="61" t="e">
        <v>#NAME?</v>
      </c>
      <c r="CF33" s="61" t="e">
        <v>#NAME?</v>
      </c>
      <c r="CG33" s="61" t="e">
        <v>#NAME?</v>
      </c>
      <c r="CH33" s="61" t="e">
        <v>#NAME?</v>
      </c>
      <c r="CI33" s="61" t="e">
        <v>#NAME?</v>
      </c>
      <c r="CJ33" s="61" t="e">
        <v>#NAME?</v>
      </c>
      <c r="CK33" s="61" t="e">
        <v>#NAME?</v>
      </c>
      <c r="CL33" s="61" t="e">
        <v>#NAME?</v>
      </c>
      <c r="CM33" s="61" t="e">
        <v>#NAME?</v>
      </c>
      <c r="CN33" s="61" t="e">
        <v>#NAME?</v>
      </c>
      <c r="CO33" s="61" t="e">
        <v>#NAME?</v>
      </c>
      <c r="CP33" s="61" t="e">
        <v>#NAME?</v>
      </c>
      <c r="CQ33" s="61" t="e">
        <v>#NAME?</v>
      </c>
      <c r="CR33" s="61" t="e">
        <v>#NAME?</v>
      </c>
      <c r="CS33" s="61" t="e">
        <v>#NAME?</v>
      </c>
      <c r="CT33" s="61" t="e">
        <v>#NAME?</v>
      </c>
      <c r="CU33" s="37" t="e">
        <v>#NAME?</v>
      </c>
      <c r="CW33" s="24">
        <v>9.7336065573770496E-3</v>
      </c>
      <c r="CX33" s="13">
        <v>45.6</v>
      </c>
      <c r="CY33" s="13">
        <v>46.97278402801723</v>
      </c>
      <c r="CZ33" s="13">
        <v>48.591208263400119</v>
      </c>
      <c r="DA33" s="13">
        <v>0.67710897739108977</v>
      </c>
      <c r="DB33" s="13" t="e">
        <f ca="1"/>
        <v>#NAME?</v>
      </c>
      <c r="DC33" s="13" t="e">
        <f ca="1"/>
        <v>#NAME?</v>
      </c>
      <c r="DD33" s="13">
        <v>40.59360987885384</v>
      </c>
      <c r="DE33" s="13" t="e">
        <f ca="1"/>
        <v>#NAME?</v>
      </c>
      <c r="DF33" s="13">
        <v>46.354041999365251</v>
      </c>
    </row>
    <row r="34" spans="1:110" x14ac:dyDescent="0.25">
      <c r="A34" s="9">
        <v>73.599999999999994</v>
      </c>
      <c r="B34" s="10" t="b">
        <v>1</v>
      </c>
      <c r="G34" t="str">
        <f>AI2&amp;" Method Histogram"</f>
        <v>Scott Method Histogram</v>
      </c>
      <c r="U34" s="13"/>
      <c r="V34" s="13"/>
      <c r="W34" s="14"/>
      <c r="X34" s="24"/>
      <c r="Y34" s="24"/>
      <c r="Z34" s="24"/>
      <c r="AA34" s="24"/>
      <c r="AB34" s="24"/>
      <c r="AC34" s="24"/>
      <c r="AD34" s="24"/>
      <c r="AE34" s="24"/>
      <c r="AG34" s="13"/>
      <c r="AH34" s="13"/>
      <c r="AI34" s="14"/>
      <c r="AJ34" s="24"/>
      <c r="AK34" s="24"/>
      <c r="AL34" s="24"/>
      <c r="AM34" s="24"/>
      <c r="AN34" s="24"/>
      <c r="AO34" s="24"/>
      <c r="AP34" s="24"/>
      <c r="AQ34" s="24"/>
      <c r="AS34" s="13"/>
      <c r="AT34" s="13"/>
      <c r="AU34" s="14"/>
      <c r="AV34" s="24"/>
      <c r="AW34" s="24"/>
      <c r="AX34" s="24"/>
      <c r="AY34" s="24"/>
      <c r="AZ34" s="24"/>
      <c r="BA34" s="24"/>
      <c r="BB34" s="24"/>
      <c r="BC34" s="24"/>
      <c r="BE34" s="35">
        <v>0.21142105263157895</v>
      </c>
      <c r="BF34" s="61" t="e">
        <v>#NAME?</v>
      </c>
      <c r="BG34" s="61" t="e">
        <v>#NAME?</v>
      </c>
      <c r="BH34" s="61" t="e">
        <v>#NAME?</v>
      </c>
      <c r="BI34" s="61" t="e">
        <v>#NAME?</v>
      </c>
      <c r="BJ34" s="61" t="e">
        <v>#NAME?</v>
      </c>
      <c r="BK34" s="61" t="e">
        <v>#NAME?</v>
      </c>
      <c r="BL34" s="61" t="e">
        <v>#NAME?</v>
      </c>
      <c r="BM34" s="61" t="e">
        <v>#NAME?</v>
      </c>
      <c r="BN34" s="61" t="e">
        <v>#NAME?</v>
      </c>
      <c r="BO34" s="61" t="e">
        <v>#NAME?</v>
      </c>
      <c r="BP34" s="61" t="e">
        <v>#NAME?</v>
      </c>
      <c r="BQ34" s="61" t="e">
        <v>#NAME?</v>
      </c>
      <c r="BR34" s="61" t="e">
        <v>#NAME?</v>
      </c>
      <c r="BS34" s="61" t="e">
        <v>#NAME?</v>
      </c>
      <c r="BT34" s="61" t="e">
        <v>#NAME?</v>
      </c>
      <c r="BU34" s="61" t="e">
        <v>#NAME?</v>
      </c>
      <c r="BV34" s="61" t="e">
        <v>#NAME?</v>
      </c>
      <c r="BW34" s="61" t="e">
        <v>#NAME?</v>
      </c>
      <c r="BX34" s="61" t="e">
        <v>#NAME?</v>
      </c>
      <c r="BY34" s="37" t="e">
        <v>#NAME?</v>
      </c>
      <c r="CA34" s="35">
        <v>1.1969529085872576E-2</v>
      </c>
      <c r="CB34" s="61" t="e">
        <v>#NAME?</v>
      </c>
      <c r="CC34" s="61" t="e">
        <v>#NAME?</v>
      </c>
      <c r="CD34" s="61" t="e">
        <v>#NAME?</v>
      </c>
      <c r="CE34" s="61" t="e">
        <v>#NAME?</v>
      </c>
      <c r="CF34" s="61" t="e">
        <v>#NAME?</v>
      </c>
      <c r="CG34" s="61" t="e">
        <v>#NAME?</v>
      </c>
      <c r="CH34" s="61" t="e">
        <v>#NAME?</v>
      </c>
      <c r="CI34" s="61" t="e">
        <v>#NAME?</v>
      </c>
      <c r="CJ34" s="61" t="e">
        <v>#NAME?</v>
      </c>
      <c r="CK34" s="61" t="e">
        <v>#NAME?</v>
      </c>
      <c r="CL34" s="61" t="e">
        <v>#NAME?</v>
      </c>
      <c r="CM34" s="61" t="e">
        <v>#NAME?</v>
      </c>
      <c r="CN34" s="61" t="e">
        <v>#NAME?</v>
      </c>
      <c r="CO34" s="61" t="e">
        <v>#NAME?</v>
      </c>
      <c r="CP34" s="61" t="e">
        <v>#NAME?</v>
      </c>
      <c r="CQ34" s="61" t="e">
        <v>#NAME?</v>
      </c>
      <c r="CR34" s="61" t="e">
        <v>#NAME?</v>
      </c>
      <c r="CS34" s="61" t="e">
        <v>#NAME?</v>
      </c>
      <c r="CT34" s="61" t="e">
        <v>#NAME?</v>
      </c>
      <c r="CU34" s="37" t="e">
        <v>#NAME?</v>
      </c>
      <c r="CW34" s="24">
        <v>1.0075136612021859E-2</v>
      </c>
      <c r="CX34" s="13">
        <v>45.6</v>
      </c>
      <c r="CY34" s="13">
        <v>47.095864477377376</v>
      </c>
      <c r="CZ34" s="13">
        <v>48.683644756733948</v>
      </c>
      <c r="DA34" s="13">
        <v>0.70098787783275684</v>
      </c>
      <c r="DB34" s="13" t="e">
        <f ca="1"/>
        <v>#NAME?</v>
      </c>
      <c r="DC34" s="13" t="e">
        <f ca="1"/>
        <v>#NAME?</v>
      </c>
      <c r="DD34" s="13">
        <v>40.669203543859673</v>
      </c>
      <c r="DE34" s="13" t="e">
        <f ca="1"/>
        <v>#NAME?</v>
      </c>
      <c r="DF34" s="13">
        <v>46.452248655546768</v>
      </c>
    </row>
    <row r="35" spans="1:110" x14ac:dyDescent="0.25">
      <c r="A35" s="9">
        <v>72.599999999999994</v>
      </c>
      <c r="B35" s="10" t="b">
        <v>1</v>
      </c>
      <c r="U35" s="13"/>
      <c r="V35" s="13"/>
      <c r="W35" s="14"/>
      <c r="X35" s="24"/>
      <c r="Y35" s="24"/>
      <c r="Z35" s="24"/>
      <c r="AA35" s="24"/>
      <c r="AB35" s="24"/>
      <c r="AC35" s="24"/>
      <c r="AD35" s="24"/>
      <c r="AE35" s="24"/>
      <c r="AG35" s="13"/>
      <c r="AH35" s="13"/>
      <c r="AI35" s="14"/>
      <c r="AJ35" s="24"/>
      <c r="AK35" s="24"/>
      <c r="AL35" s="24"/>
      <c r="AM35" s="24"/>
      <c r="AN35" s="24"/>
      <c r="AO35" s="24"/>
      <c r="AP35" s="24"/>
      <c r="AQ35" s="24"/>
      <c r="AS35" s="13"/>
      <c r="AT35" s="13"/>
      <c r="AU35" s="14"/>
      <c r="AV35" s="24"/>
      <c r="AW35" s="24"/>
      <c r="AX35" s="24"/>
      <c r="AY35" s="24"/>
      <c r="AZ35" s="24"/>
      <c r="BA35" s="24"/>
      <c r="BB35" s="24"/>
      <c r="BC35" s="24"/>
      <c r="BE35" s="35">
        <v>0.31663157894736843</v>
      </c>
      <c r="BF35" s="61" t="e">
        <v>#NAME?</v>
      </c>
      <c r="BG35" s="61" t="e">
        <v>#NAME?</v>
      </c>
      <c r="BH35" s="61" t="e">
        <v>#NAME?</v>
      </c>
      <c r="BI35" s="61" t="e">
        <v>#NAME?</v>
      </c>
      <c r="BJ35" s="61" t="e">
        <v>#NAME?</v>
      </c>
      <c r="BK35" s="61" t="e">
        <v>#NAME?</v>
      </c>
      <c r="BL35" s="61" t="e">
        <v>#NAME?</v>
      </c>
      <c r="BM35" s="61" t="e">
        <v>#NAME?</v>
      </c>
      <c r="BN35" s="61" t="e">
        <v>#NAME?</v>
      </c>
      <c r="BO35" s="61" t="e">
        <v>#NAME?</v>
      </c>
      <c r="BP35" s="61" t="e">
        <v>#NAME?</v>
      </c>
      <c r="BQ35" s="61" t="e">
        <v>#NAME?</v>
      </c>
      <c r="BR35" s="61" t="e">
        <v>#NAME?</v>
      </c>
      <c r="BS35" s="61" t="e">
        <v>#NAME?</v>
      </c>
      <c r="BT35" s="61" t="e">
        <v>#NAME?</v>
      </c>
      <c r="BU35" s="61" t="e">
        <v>#NAME?</v>
      </c>
      <c r="BV35" s="61" t="e">
        <v>#NAME?</v>
      </c>
      <c r="BW35" s="61" t="e">
        <v>#NAME?</v>
      </c>
      <c r="BX35" s="61" t="e">
        <v>#NAME?</v>
      </c>
      <c r="BY35" s="37" t="e">
        <v>#NAME?</v>
      </c>
      <c r="CA35" s="35">
        <v>1.7454293628808865E-2</v>
      </c>
      <c r="CB35" s="61" t="e">
        <v>#NAME?</v>
      </c>
      <c r="CC35" s="61" t="e">
        <v>#NAME?</v>
      </c>
      <c r="CD35" s="61" t="e">
        <v>#NAME?</v>
      </c>
      <c r="CE35" s="61" t="e">
        <v>#NAME?</v>
      </c>
      <c r="CF35" s="61" t="e">
        <v>#NAME?</v>
      </c>
      <c r="CG35" s="61" t="e">
        <v>#NAME?</v>
      </c>
      <c r="CH35" s="61" t="e">
        <v>#NAME?</v>
      </c>
      <c r="CI35" s="61" t="e">
        <v>#NAME?</v>
      </c>
      <c r="CJ35" s="61" t="e">
        <v>#NAME?</v>
      </c>
      <c r="CK35" s="61" t="e">
        <v>#NAME?</v>
      </c>
      <c r="CL35" s="61" t="e">
        <v>#NAME?</v>
      </c>
      <c r="CM35" s="61" t="e">
        <v>#NAME?</v>
      </c>
      <c r="CN35" s="61" t="e">
        <v>#NAME?</v>
      </c>
      <c r="CO35" s="61" t="e">
        <v>#NAME?</v>
      </c>
      <c r="CP35" s="61" t="e">
        <v>#NAME?</v>
      </c>
      <c r="CQ35" s="61" t="e">
        <v>#NAME?</v>
      </c>
      <c r="CR35" s="61" t="e">
        <v>#NAME?</v>
      </c>
      <c r="CS35" s="61" t="e">
        <v>#NAME?</v>
      </c>
      <c r="CT35" s="61" t="e">
        <v>#NAME?</v>
      </c>
      <c r="CU35" s="37" t="e">
        <v>#NAME?</v>
      </c>
      <c r="CW35" s="24">
        <v>1.0416666666666666E-2</v>
      </c>
      <c r="CX35" s="13">
        <v>45.6</v>
      </c>
      <c r="CY35" s="13">
        <v>47.215356422916102</v>
      </c>
      <c r="CZ35" s="13">
        <v>48.773554419998376</v>
      </c>
      <c r="DA35" s="13">
        <v>0.72487501806079901</v>
      </c>
      <c r="DB35" s="13" t="e">
        <f ca="1"/>
        <v>#NAME?</v>
      </c>
      <c r="DC35" s="13" t="e">
        <f ca="1"/>
        <v>#NAME?</v>
      </c>
      <c r="DD35" s="13">
        <v>40.743526455526343</v>
      </c>
      <c r="DE35" s="13" t="e">
        <f ca="1"/>
        <v>#NAME?</v>
      </c>
      <c r="DF35" s="13">
        <v>46.548154379662193</v>
      </c>
    </row>
    <row r="36" spans="1:110" x14ac:dyDescent="0.25">
      <c r="A36" s="9">
        <v>75.599999999999994</v>
      </c>
      <c r="B36" s="10" t="b">
        <v>1</v>
      </c>
      <c r="U36" s="13"/>
      <c r="V36" s="13"/>
      <c r="W36" s="14"/>
      <c r="X36" s="24"/>
      <c r="Y36" s="24"/>
      <c r="Z36" s="24"/>
      <c r="AA36" s="24"/>
      <c r="AB36" s="24"/>
      <c r="AC36" s="24"/>
      <c r="AD36" s="24"/>
      <c r="AE36" s="24"/>
      <c r="AG36" s="13"/>
      <c r="AH36" s="13"/>
      <c r="AI36" s="14"/>
      <c r="AJ36" s="24"/>
      <c r="AK36" s="24"/>
      <c r="AL36" s="24"/>
      <c r="AM36" s="24"/>
      <c r="AN36" s="24"/>
      <c r="AO36" s="24"/>
      <c r="AP36" s="24"/>
      <c r="AQ36" s="24"/>
      <c r="AS36" s="13"/>
      <c r="AT36" s="13"/>
      <c r="AU36" s="14"/>
      <c r="AV36" s="24"/>
      <c r="AW36" s="24"/>
      <c r="AX36" s="24"/>
      <c r="AY36" s="24"/>
      <c r="AZ36" s="24"/>
      <c r="BA36" s="24"/>
      <c r="BB36" s="24"/>
      <c r="BC36" s="24"/>
      <c r="BE36" s="35">
        <v>0.42184210526315791</v>
      </c>
      <c r="BF36" s="61" t="e">
        <v>#NAME?</v>
      </c>
      <c r="BG36" s="61" t="e">
        <v>#NAME?</v>
      </c>
      <c r="BH36" s="61" t="e">
        <v>#NAME?</v>
      </c>
      <c r="BI36" s="61" t="e">
        <v>#NAME?</v>
      </c>
      <c r="BJ36" s="61" t="e">
        <v>#NAME?</v>
      </c>
      <c r="BK36" s="61" t="e">
        <v>#NAME?</v>
      </c>
      <c r="BL36" s="61" t="e">
        <v>#NAME?</v>
      </c>
      <c r="BM36" s="61" t="e">
        <v>#NAME?</v>
      </c>
      <c r="BN36" s="61" t="e">
        <v>#NAME?</v>
      </c>
      <c r="BO36" s="61" t="e">
        <v>#NAME?</v>
      </c>
      <c r="BP36" s="61" t="e">
        <v>#NAME?</v>
      </c>
      <c r="BQ36" s="61" t="e">
        <v>#NAME?</v>
      </c>
      <c r="BR36" s="61" t="e">
        <v>#NAME?</v>
      </c>
      <c r="BS36" s="61" t="e">
        <v>#NAME?</v>
      </c>
      <c r="BT36" s="61" t="e">
        <v>#NAME?</v>
      </c>
      <c r="BU36" s="61" t="e">
        <v>#NAME?</v>
      </c>
      <c r="BV36" s="61" t="e">
        <v>#NAME?</v>
      </c>
      <c r="BW36" s="61" t="e">
        <v>#NAME?</v>
      </c>
      <c r="BX36" s="61" t="e">
        <v>#NAME?</v>
      </c>
      <c r="BY36" s="37" t="e">
        <v>#NAME?</v>
      </c>
      <c r="CA36" s="35">
        <v>2.2939058171745155E-2</v>
      </c>
      <c r="CB36" s="61" t="e">
        <v>#NAME?</v>
      </c>
      <c r="CC36" s="61" t="e">
        <v>#NAME?</v>
      </c>
      <c r="CD36" s="61" t="e">
        <v>#NAME?</v>
      </c>
      <c r="CE36" s="61" t="e">
        <v>#NAME?</v>
      </c>
      <c r="CF36" s="61" t="e">
        <v>#NAME?</v>
      </c>
      <c r="CG36" s="61" t="e">
        <v>#NAME?</v>
      </c>
      <c r="CH36" s="61" t="e">
        <v>#NAME?</v>
      </c>
      <c r="CI36" s="61" t="e">
        <v>#NAME?</v>
      </c>
      <c r="CJ36" s="61" t="e">
        <v>#NAME?</v>
      </c>
      <c r="CK36" s="61" t="e">
        <v>#NAME?</v>
      </c>
      <c r="CL36" s="61" t="e">
        <v>#NAME?</v>
      </c>
      <c r="CM36" s="61" t="e">
        <v>#NAME?</v>
      </c>
      <c r="CN36" s="61" t="e">
        <v>#NAME?</v>
      </c>
      <c r="CO36" s="61" t="e">
        <v>#NAME?</v>
      </c>
      <c r="CP36" s="61" t="e">
        <v>#NAME?</v>
      </c>
      <c r="CQ36" s="61" t="e">
        <v>#NAME?</v>
      </c>
      <c r="CR36" s="61" t="e">
        <v>#NAME?</v>
      </c>
      <c r="CS36" s="61" t="e">
        <v>#NAME?</v>
      </c>
      <c r="CT36" s="61" t="e">
        <v>#NAME?</v>
      </c>
      <c r="CU36" s="37" t="e">
        <v>#NAME?</v>
      </c>
      <c r="CW36" s="24">
        <v>1.0758196721311475E-2</v>
      </c>
      <c r="CX36" s="13">
        <v>45.7</v>
      </c>
      <c r="CY36" s="13">
        <v>47.331480975191134</v>
      </c>
      <c r="CZ36" s="13">
        <v>48.8610894366401</v>
      </c>
      <c r="DA36" s="13">
        <v>0.7487704037637205</v>
      </c>
      <c r="DB36" s="13" t="e">
        <f ca="1"/>
        <v>#NAME?</v>
      </c>
      <c r="DC36" s="13" t="e">
        <f ca="1"/>
        <v>#NAME?</v>
      </c>
      <c r="DD36" s="13">
        <v>40.816640622841682</v>
      </c>
      <c r="DE36" s="13" t="e">
        <f ca="1"/>
        <v>#NAME?</v>
      </c>
      <c r="DF36" s="13">
        <v>46.64188741929717</v>
      </c>
    </row>
    <row r="37" spans="1:110" x14ac:dyDescent="0.25">
      <c r="A37" s="9">
        <v>75.400000000000006</v>
      </c>
      <c r="B37" s="10" t="b">
        <v>1</v>
      </c>
      <c r="U37" s="13"/>
      <c r="V37" s="13"/>
      <c r="W37" s="14"/>
      <c r="X37" s="24"/>
      <c r="Y37" s="24"/>
      <c r="Z37" s="24"/>
      <c r="AA37" s="24"/>
      <c r="AB37" s="24"/>
      <c r="AC37" s="24"/>
      <c r="AD37" s="24"/>
      <c r="AE37" s="24"/>
      <c r="AG37" s="13"/>
      <c r="AH37" s="13"/>
      <c r="AI37" s="14"/>
      <c r="AJ37" s="24"/>
      <c r="AK37" s="24"/>
      <c r="AL37" s="24"/>
      <c r="AM37" s="24"/>
      <c r="AN37" s="24"/>
      <c r="AO37" s="24"/>
      <c r="AP37" s="24"/>
      <c r="AQ37" s="24"/>
      <c r="AS37" s="13"/>
      <c r="AT37" s="13"/>
      <c r="AU37" s="14"/>
      <c r="AV37" s="24"/>
      <c r="AW37" s="24"/>
      <c r="AX37" s="24"/>
      <c r="AY37" s="24"/>
      <c r="AZ37" s="24"/>
      <c r="BA37" s="24"/>
      <c r="BB37" s="24"/>
      <c r="BC37" s="24"/>
      <c r="BE37" s="35">
        <v>0.52705263157894744</v>
      </c>
      <c r="BF37" s="61" t="e">
        <v>#NAME?</v>
      </c>
      <c r="BG37" s="61" t="e">
        <v>#NAME?</v>
      </c>
      <c r="BH37" s="61" t="e">
        <v>#NAME?</v>
      </c>
      <c r="BI37" s="61" t="e">
        <v>#NAME?</v>
      </c>
      <c r="BJ37" s="61" t="e">
        <v>#NAME?</v>
      </c>
      <c r="BK37" s="61" t="e">
        <v>#NAME?</v>
      </c>
      <c r="BL37" s="61" t="e">
        <v>#NAME?</v>
      </c>
      <c r="BM37" s="61" t="e">
        <v>#NAME?</v>
      </c>
      <c r="BN37" s="61" t="e">
        <v>#NAME?</v>
      </c>
      <c r="BO37" s="61" t="e">
        <v>#NAME?</v>
      </c>
      <c r="BP37" s="61" t="e">
        <v>#NAME?</v>
      </c>
      <c r="BQ37" s="61" t="e">
        <v>#NAME?</v>
      </c>
      <c r="BR37" s="61" t="e">
        <v>#NAME?</v>
      </c>
      <c r="BS37" s="61" t="e">
        <v>#NAME?</v>
      </c>
      <c r="BT37" s="61" t="e">
        <v>#NAME?</v>
      </c>
      <c r="BU37" s="61" t="e">
        <v>#NAME?</v>
      </c>
      <c r="BV37" s="61" t="e">
        <v>#NAME?</v>
      </c>
      <c r="BW37" s="61" t="e">
        <v>#NAME?</v>
      </c>
      <c r="BX37" s="61" t="e">
        <v>#NAME?</v>
      </c>
      <c r="BY37" s="37" t="e">
        <v>#NAME?</v>
      </c>
      <c r="CA37" s="35">
        <v>2.8423822714681444E-2</v>
      </c>
      <c r="CB37" s="61" t="e">
        <v>#NAME?</v>
      </c>
      <c r="CC37" s="61" t="e">
        <v>#NAME?</v>
      </c>
      <c r="CD37" s="61" t="e">
        <v>#NAME?</v>
      </c>
      <c r="CE37" s="61" t="e">
        <v>#NAME?</v>
      </c>
      <c r="CF37" s="61" t="e">
        <v>#NAME?</v>
      </c>
      <c r="CG37" s="61" t="e">
        <v>#NAME?</v>
      </c>
      <c r="CH37" s="61" t="e">
        <v>#NAME?</v>
      </c>
      <c r="CI37" s="61" t="e">
        <v>#NAME?</v>
      </c>
      <c r="CJ37" s="61" t="e">
        <v>#NAME?</v>
      </c>
      <c r="CK37" s="61" t="e">
        <v>#NAME?</v>
      </c>
      <c r="CL37" s="61" t="e">
        <v>#NAME?</v>
      </c>
      <c r="CM37" s="61" t="e">
        <v>#NAME?</v>
      </c>
      <c r="CN37" s="61" t="e">
        <v>#NAME?</v>
      </c>
      <c r="CO37" s="61" t="e">
        <v>#NAME?</v>
      </c>
      <c r="CP37" s="61" t="e">
        <v>#NAME?</v>
      </c>
      <c r="CQ37" s="61" t="e">
        <v>#NAME?</v>
      </c>
      <c r="CR37" s="61" t="e">
        <v>#NAME?</v>
      </c>
      <c r="CS37" s="61" t="e">
        <v>#NAME?</v>
      </c>
      <c r="CT37" s="61" t="e">
        <v>#NAME?</v>
      </c>
      <c r="CU37" s="37" t="e">
        <v>#NAME?</v>
      </c>
      <c r="CW37" s="24">
        <v>1.1099726775956284E-2</v>
      </c>
      <c r="CX37" s="13">
        <v>45.7</v>
      </c>
      <c r="CY37" s="13">
        <v>47.444439079622164</v>
      </c>
      <c r="CZ37" s="13">
        <v>48.946388307295415</v>
      </c>
      <c r="DA37" s="13">
        <v>0.7726740406358944</v>
      </c>
      <c r="DB37" s="13" t="e">
        <f ca="1"/>
        <v>#NAME?</v>
      </c>
      <c r="DC37" s="13" t="e">
        <f ca="1"/>
        <v>#NAME?</v>
      </c>
      <c r="DD37" s="13">
        <v>40.888603169986574</v>
      </c>
      <c r="DE37" s="13" t="e">
        <f ca="1"/>
        <v>#NAME?</v>
      </c>
      <c r="DF37" s="13">
        <v>46.733565063132353</v>
      </c>
    </row>
    <row r="38" spans="1:110" x14ac:dyDescent="0.25">
      <c r="A38" s="9">
        <v>75.3</v>
      </c>
      <c r="B38" s="10" t="b">
        <v>1</v>
      </c>
      <c r="U38" s="13"/>
      <c r="V38" s="13"/>
      <c r="W38" s="14"/>
      <c r="X38" s="24"/>
      <c r="Y38" s="24"/>
      <c r="Z38" s="24"/>
      <c r="AA38" s="24"/>
      <c r="AB38" s="24"/>
      <c r="AC38" s="24"/>
      <c r="AD38" s="24"/>
      <c r="AE38" s="24"/>
      <c r="AG38" s="13"/>
      <c r="AH38" s="13"/>
      <c r="AI38" s="14"/>
      <c r="AJ38" s="24"/>
      <c r="AK38" s="24"/>
      <c r="AL38" s="24"/>
      <c r="AM38" s="24"/>
      <c r="AN38" s="24"/>
      <c r="AO38" s="24"/>
      <c r="AP38" s="24"/>
      <c r="AQ38" s="24"/>
      <c r="AS38" s="13"/>
      <c r="AT38" s="13"/>
      <c r="AU38" s="14"/>
      <c r="AV38" s="24"/>
      <c r="AW38" s="24"/>
      <c r="AX38" s="24"/>
      <c r="AY38" s="24"/>
      <c r="AZ38" s="24"/>
      <c r="BA38" s="24"/>
      <c r="BB38" s="24"/>
      <c r="BC38" s="24"/>
      <c r="BE38" s="35">
        <v>0.63226315789473686</v>
      </c>
      <c r="BF38" s="61" t="e">
        <v>#NAME?</v>
      </c>
      <c r="BG38" s="61" t="e">
        <v>#NAME?</v>
      </c>
      <c r="BH38" s="61" t="e">
        <v>#NAME?</v>
      </c>
      <c r="BI38" s="61" t="e">
        <v>#NAME?</v>
      </c>
      <c r="BJ38" s="61" t="e">
        <v>#NAME?</v>
      </c>
      <c r="BK38" s="61" t="e">
        <v>#NAME?</v>
      </c>
      <c r="BL38" s="61" t="e">
        <v>#NAME?</v>
      </c>
      <c r="BM38" s="61" t="e">
        <v>#NAME?</v>
      </c>
      <c r="BN38" s="61" t="e">
        <v>#NAME?</v>
      </c>
      <c r="BO38" s="61" t="e">
        <v>#NAME?</v>
      </c>
      <c r="BP38" s="61" t="e">
        <v>#NAME?</v>
      </c>
      <c r="BQ38" s="61" t="e">
        <v>#NAME?</v>
      </c>
      <c r="BR38" s="61" t="e">
        <v>#NAME?</v>
      </c>
      <c r="BS38" s="61" t="e">
        <v>#NAME?</v>
      </c>
      <c r="BT38" s="61" t="e">
        <v>#NAME?</v>
      </c>
      <c r="BU38" s="61" t="e">
        <v>#NAME?</v>
      </c>
      <c r="BV38" s="61" t="e">
        <v>#NAME?</v>
      </c>
      <c r="BW38" s="61" t="e">
        <v>#NAME?</v>
      </c>
      <c r="BX38" s="61" t="e">
        <v>#NAME?</v>
      </c>
      <c r="BY38" s="37" t="e">
        <v>#NAME?</v>
      </c>
      <c r="CA38" s="35">
        <v>3.390858725761773E-2</v>
      </c>
      <c r="CB38" s="61" t="e">
        <v>#NAME?</v>
      </c>
      <c r="CC38" s="61" t="e">
        <v>#NAME?</v>
      </c>
      <c r="CD38" s="61" t="e">
        <v>#NAME?</v>
      </c>
      <c r="CE38" s="61" t="e">
        <v>#NAME?</v>
      </c>
      <c r="CF38" s="61" t="e">
        <v>#NAME?</v>
      </c>
      <c r="CG38" s="61" t="e">
        <v>#NAME?</v>
      </c>
      <c r="CH38" s="61" t="e">
        <v>#NAME?</v>
      </c>
      <c r="CI38" s="61" t="e">
        <v>#NAME?</v>
      </c>
      <c r="CJ38" s="61" t="e">
        <v>#NAME?</v>
      </c>
      <c r="CK38" s="61" t="e">
        <v>#NAME?</v>
      </c>
      <c r="CL38" s="61" t="e">
        <v>#NAME?</v>
      </c>
      <c r="CM38" s="61" t="e">
        <v>#NAME?</v>
      </c>
      <c r="CN38" s="61" t="e">
        <v>#NAME?</v>
      </c>
      <c r="CO38" s="61" t="e">
        <v>#NAME?</v>
      </c>
      <c r="CP38" s="61" t="e">
        <v>#NAME?</v>
      </c>
      <c r="CQ38" s="61" t="e">
        <v>#NAME?</v>
      </c>
      <c r="CR38" s="61" t="e">
        <v>#NAME?</v>
      </c>
      <c r="CS38" s="61" t="e">
        <v>#NAME?</v>
      </c>
      <c r="CT38" s="61" t="e">
        <v>#NAME?</v>
      </c>
      <c r="CU38" s="37" t="e">
        <v>#NAME?</v>
      </c>
      <c r="CW38" s="24">
        <v>1.1441256830601093E-2</v>
      </c>
      <c r="CX38" s="13">
        <v>45.7</v>
      </c>
      <c r="CY38" s="13">
        <v>47.554413914343968</v>
      </c>
      <c r="CZ38" s="13">
        <v>49.029577460338245</v>
      </c>
      <c r="DA38" s="13">
        <v>0.79658593437761827</v>
      </c>
      <c r="DB38" s="13" t="e">
        <f ca="1"/>
        <v>#NAME?</v>
      </c>
      <c r="DC38" s="13" t="e">
        <f ca="1"/>
        <v>#NAME?</v>
      </c>
      <c r="DD38" s="13">
        <v>40.959466858665309</v>
      </c>
      <c r="DE38" s="13" t="e">
        <f ca="1"/>
        <v>#NAME?</v>
      </c>
      <c r="DF38" s="13">
        <v>46.823294883054587</v>
      </c>
    </row>
    <row r="39" spans="1:110" x14ac:dyDescent="0.25">
      <c r="A39" s="9">
        <v>75.099999999999994</v>
      </c>
      <c r="B39" s="10" t="b">
        <v>1</v>
      </c>
      <c r="U39" s="13"/>
      <c r="V39" s="13"/>
      <c r="W39" s="14"/>
      <c r="X39" s="24"/>
      <c r="Y39" s="24"/>
      <c r="Z39" s="24"/>
      <c r="AA39" s="24"/>
      <c r="AB39" s="24"/>
      <c r="AC39" s="24"/>
      <c r="AD39" s="24"/>
      <c r="AE39" s="24"/>
      <c r="AG39" s="13"/>
      <c r="AH39" s="13"/>
      <c r="AI39" s="14"/>
      <c r="AJ39" s="24"/>
      <c r="AK39" s="24"/>
      <c r="AL39" s="24"/>
      <c r="AM39" s="24"/>
      <c r="AN39" s="24"/>
      <c r="AO39" s="24"/>
      <c r="AP39" s="24"/>
      <c r="AQ39" s="24"/>
      <c r="AS39" s="13"/>
      <c r="AT39" s="13"/>
      <c r="AU39" s="14"/>
      <c r="AV39" s="24"/>
      <c r="AW39" s="24"/>
      <c r="AX39" s="24"/>
      <c r="AY39" s="24"/>
      <c r="AZ39" s="24"/>
      <c r="BA39" s="24"/>
      <c r="BB39" s="24"/>
      <c r="BC39" s="24"/>
      <c r="BE39" s="35">
        <v>0.73747368421052628</v>
      </c>
      <c r="BF39" s="61" t="e">
        <v>#NAME?</v>
      </c>
      <c r="BG39" s="61" t="e">
        <v>#NAME?</v>
      </c>
      <c r="BH39" s="61" t="e">
        <v>#NAME?</v>
      </c>
      <c r="BI39" s="61" t="e">
        <v>#NAME?</v>
      </c>
      <c r="BJ39" s="61" t="e">
        <v>#NAME?</v>
      </c>
      <c r="BK39" s="61" t="e">
        <v>#NAME?</v>
      </c>
      <c r="BL39" s="61" t="e">
        <v>#NAME?</v>
      </c>
      <c r="BM39" s="61" t="e">
        <v>#NAME?</v>
      </c>
      <c r="BN39" s="61" t="e">
        <v>#NAME?</v>
      </c>
      <c r="BO39" s="61" t="e">
        <v>#NAME?</v>
      </c>
      <c r="BP39" s="61" t="e">
        <v>#NAME?</v>
      </c>
      <c r="BQ39" s="61" t="e">
        <v>#NAME?</v>
      </c>
      <c r="BR39" s="61" t="e">
        <v>#NAME?</v>
      </c>
      <c r="BS39" s="61" t="e">
        <v>#NAME?</v>
      </c>
      <c r="BT39" s="61" t="e">
        <v>#NAME?</v>
      </c>
      <c r="BU39" s="61" t="e">
        <v>#NAME?</v>
      </c>
      <c r="BV39" s="61" t="e">
        <v>#NAME?</v>
      </c>
      <c r="BW39" s="61" t="e">
        <v>#NAME?</v>
      </c>
      <c r="BX39" s="61" t="e">
        <v>#NAME?</v>
      </c>
      <c r="BY39" s="37" t="e">
        <v>#NAME?</v>
      </c>
      <c r="CA39" s="35">
        <v>3.9393351800554019E-2</v>
      </c>
      <c r="CB39" s="61" t="e">
        <v>#NAME?</v>
      </c>
      <c r="CC39" s="61" t="e">
        <v>#NAME?</v>
      </c>
      <c r="CD39" s="61" t="e">
        <v>#NAME?</v>
      </c>
      <c r="CE39" s="61" t="e">
        <v>#NAME?</v>
      </c>
      <c r="CF39" s="61" t="e">
        <v>#NAME?</v>
      </c>
      <c r="CG39" s="61" t="e">
        <v>#NAME?</v>
      </c>
      <c r="CH39" s="61" t="e">
        <v>#NAME?</v>
      </c>
      <c r="CI39" s="61" t="e">
        <v>#NAME?</v>
      </c>
      <c r="CJ39" s="61" t="e">
        <v>#NAME?</v>
      </c>
      <c r="CK39" s="61" t="e">
        <v>#NAME?</v>
      </c>
      <c r="CL39" s="61" t="e">
        <v>#NAME?</v>
      </c>
      <c r="CM39" s="61" t="e">
        <v>#NAME?</v>
      </c>
      <c r="CN39" s="61" t="e">
        <v>#NAME?</v>
      </c>
      <c r="CO39" s="61" t="e">
        <v>#NAME?</v>
      </c>
      <c r="CP39" s="61" t="e">
        <v>#NAME?</v>
      </c>
      <c r="CQ39" s="61" t="e">
        <v>#NAME?</v>
      </c>
      <c r="CR39" s="61" t="e">
        <v>#NAME?</v>
      </c>
      <c r="CS39" s="61" t="e">
        <v>#NAME?</v>
      </c>
      <c r="CT39" s="61" t="e">
        <v>#NAME?</v>
      </c>
      <c r="CU39" s="37" t="e">
        <v>#NAME?</v>
      </c>
      <c r="CW39" s="24">
        <v>1.1782786885245901E-2</v>
      </c>
      <c r="CX39" s="13">
        <v>45.9</v>
      </c>
      <c r="CY39" s="13">
        <v>47.661572940480568</v>
      </c>
      <c r="CZ39" s="13">
        <v>49.110772630799758</v>
      </c>
      <c r="DA39" s="13">
        <v>0.82050609069509906</v>
      </c>
      <c r="DB39" s="13" t="e">
        <f ca="1"/>
        <v>#NAME?</v>
      </c>
      <c r="DC39" s="13" t="e">
        <f ca="1"/>
        <v>#NAME?</v>
      </c>
      <c r="DD39" s="13">
        <v>41.029280540746676</v>
      </c>
      <c r="DE39" s="13" t="e">
        <f ca="1"/>
        <v>#NAME?</v>
      </c>
      <c r="DF39" s="13">
        <v>46.911175802897432</v>
      </c>
    </row>
    <row r="40" spans="1:110" x14ac:dyDescent="0.25">
      <c r="A40" s="9">
        <v>74.900000000000006</v>
      </c>
      <c r="B40" s="10" t="b">
        <v>1</v>
      </c>
      <c r="U40" s="13"/>
      <c r="V40" s="13"/>
      <c r="W40" s="14"/>
      <c r="X40" s="24"/>
      <c r="Y40" s="24"/>
      <c r="Z40" s="24"/>
      <c r="AA40" s="24"/>
      <c r="AB40" s="24"/>
      <c r="AC40" s="24"/>
      <c r="AD40" s="24"/>
      <c r="AE40" s="24"/>
      <c r="AG40" s="13"/>
      <c r="AH40" s="13"/>
      <c r="AI40" s="14"/>
      <c r="AJ40" s="24"/>
      <c r="AK40" s="24"/>
      <c r="AL40" s="24"/>
      <c r="AM40" s="24"/>
      <c r="AN40" s="24"/>
      <c r="AO40" s="24"/>
      <c r="AP40" s="24"/>
      <c r="AQ40" s="24"/>
      <c r="AS40" s="13"/>
      <c r="AT40" s="13"/>
      <c r="AU40" s="14"/>
      <c r="AV40" s="24"/>
      <c r="AW40" s="24"/>
      <c r="AX40" s="24"/>
      <c r="AY40" s="24"/>
      <c r="AZ40" s="24"/>
      <c r="BA40" s="24"/>
      <c r="BB40" s="24"/>
      <c r="BC40" s="24"/>
      <c r="BE40" s="35">
        <v>0.8426842105263157</v>
      </c>
      <c r="BF40" s="61" t="e">
        <v>#NAME?</v>
      </c>
      <c r="BG40" s="61" t="e">
        <v>#NAME?</v>
      </c>
      <c r="BH40" s="61" t="e">
        <v>#NAME?</v>
      </c>
      <c r="BI40" s="61" t="e">
        <v>#NAME?</v>
      </c>
      <c r="BJ40" s="61" t="e">
        <v>#NAME?</v>
      </c>
      <c r="BK40" s="61" t="e">
        <v>#NAME?</v>
      </c>
      <c r="BL40" s="61" t="e">
        <v>#NAME?</v>
      </c>
      <c r="BM40" s="61" t="e">
        <v>#NAME?</v>
      </c>
      <c r="BN40" s="61" t="e">
        <v>#NAME?</v>
      </c>
      <c r="BO40" s="61" t="e">
        <v>#NAME?</v>
      </c>
      <c r="BP40" s="61" t="e">
        <v>#NAME?</v>
      </c>
      <c r="BQ40" s="61" t="e">
        <v>#NAME?</v>
      </c>
      <c r="BR40" s="61" t="e">
        <v>#NAME?</v>
      </c>
      <c r="BS40" s="61" t="e">
        <v>#NAME?</v>
      </c>
      <c r="BT40" s="61" t="e">
        <v>#NAME?</v>
      </c>
      <c r="BU40" s="61" t="e">
        <v>#NAME?</v>
      </c>
      <c r="BV40" s="61" t="e">
        <v>#NAME?</v>
      </c>
      <c r="BW40" s="61" t="e">
        <v>#NAME?</v>
      </c>
      <c r="BX40" s="61" t="e">
        <v>#NAME?</v>
      </c>
      <c r="BY40" s="37" t="e">
        <v>#NAME?</v>
      </c>
      <c r="CA40" s="35">
        <v>4.4878116343490308E-2</v>
      </c>
      <c r="CB40" s="61" t="e">
        <v>#NAME?</v>
      </c>
      <c r="CC40" s="61" t="e">
        <v>#NAME?</v>
      </c>
      <c r="CD40" s="61" t="e">
        <v>#NAME?</v>
      </c>
      <c r="CE40" s="61" t="e">
        <v>#NAME?</v>
      </c>
      <c r="CF40" s="61" t="e">
        <v>#NAME?</v>
      </c>
      <c r="CG40" s="61" t="e">
        <v>#NAME?</v>
      </c>
      <c r="CH40" s="61" t="e">
        <v>#NAME?</v>
      </c>
      <c r="CI40" s="61" t="e">
        <v>#NAME?</v>
      </c>
      <c r="CJ40" s="61" t="e">
        <v>#NAME?</v>
      </c>
      <c r="CK40" s="61" t="e">
        <v>#NAME?</v>
      </c>
      <c r="CL40" s="61" t="e">
        <v>#NAME?</v>
      </c>
      <c r="CM40" s="61" t="e">
        <v>#NAME?</v>
      </c>
      <c r="CN40" s="61" t="e">
        <v>#NAME?</v>
      </c>
      <c r="CO40" s="61" t="e">
        <v>#NAME?</v>
      </c>
      <c r="CP40" s="61" t="e">
        <v>#NAME?</v>
      </c>
      <c r="CQ40" s="61" t="e">
        <v>#NAME?</v>
      </c>
      <c r="CR40" s="61" t="e">
        <v>#NAME?</v>
      </c>
      <c r="CS40" s="61" t="e">
        <v>#NAME?</v>
      </c>
      <c r="CT40" s="61" t="e">
        <v>#NAME?</v>
      </c>
      <c r="CU40" s="37" t="e">
        <v>#NAME?</v>
      </c>
      <c r="CW40" s="24">
        <v>1.212431693989071E-2</v>
      </c>
      <c r="CX40" s="13">
        <v>45.9</v>
      </c>
      <c r="CY40" s="13">
        <v>47.766069663751182</v>
      </c>
      <c r="CZ40" s="13">
        <v>49.19008004666928</v>
      </c>
      <c r="DA40" s="13">
        <v>0.84443451530043712</v>
      </c>
      <c r="DB40" s="13" t="e">
        <f ca="1"/>
        <v>#NAME?</v>
      </c>
      <c r="DC40" s="13" t="e">
        <f ca="1"/>
        <v>#NAME?</v>
      </c>
      <c r="DD40" s="13">
        <v>41.098089552253953</v>
      </c>
      <c r="DE40" s="13" t="e">
        <f ca="1"/>
        <v>#NAME?</v>
      </c>
      <c r="DF40" s="13">
        <v>46.997299022296765</v>
      </c>
    </row>
    <row r="41" spans="1:110" x14ac:dyDescent="0.25">
      <c r="A41" s="9">
        <v>74.7</v>
      </c>
      <c r="B41" s="10" t="b">
        <v>1</v>
      </c>
      <c r="U41" s="13"/>
      <c r="V41" s="13"/>
      <c r="W41" s="14"/>
      <c r="X41" s="24"/>
      <c r="Y41" s="24"/>
      <c r="Z41" s="24"/>
      <c r="AA41" s="24"/>
      <c r="AB41" s="24"/>
      <c r="AC41" s="24"/>
      <c r="AD41" s="24"/>
      <c r="AE41" s="24"/>
      <c r="AG41" s="13"/>
      <c r="AH41" s="13"/>
      <c r="AI41" s="14"/>
      <c r="AJ41" s="24"/>
      <c r="AK41" s="24"/>
      <c r="AL41" s="24"/>
      <c r="AM41" s="24"/>
      <c r="AN41" s="24"/>
      <c r="AO41" s="24"/>
      <c r="AP41" s="24"/>
      <c r="AQ41" s="24"/>
      <c r="AS41" s="13"/>
      <c r="AT41" s="13"/>
      <c r="AU41" s="14"/>
      <c r="AV41" s="24"/>
      <c r="AW41" s="24"/>
      <c r="AX41" s="24"/>
      <c r="AY41" s="24"/>
      <c r="AZ41" s="24"/>
      <c r="BA41" s="24"/>
      <c r="BB41" s="24"/>
      <c r="BC41" s="24"/>
      <c r="BE41" s="35">
        <v>0.94789473684210512</v>
      </c>
      <c r="BF41" s="61" t="e">
        <v>#NAME?</v>
      </c>
      <c r="BG41" s="61" t="e">
        <v>#NAME?</v>
      </c>
      <c r="BH41" s="61" t="e">
        <v>#NAME?</v>
      </c>
      <c r="BI41" s="61" t="e">
        <v>#NAME?</v>
      </c>
      <c r="BJ41" s="61" t="e">
        <v>#NAME?</v>
      </c>
      <c r="BK41" s="61" t="e">
        <v>#NAME?</v>
      </c>
      <c r="BL41" s="61" t="e">
        <v>#NAME?</v>
      </c>
      <c r="BM41" s="61" t="e">
        <v>#NAME?</v>
      </c>
      <c r="BN41" s="61" t="e">
        <v>#NAME?</v>
      </c>
      <c r="BO41" s="61" t="e">
        <v>#NAME?</v>
      </c>
      <c r="BP41" s="61" t="e">
        <v>#NAME?</v>
      </c>
      <c r="BQ41" s="61" t="e">
        <v>#NAME?</v>
      </c>
      <c r="BR41" s="61" t="e">
        <v>#NAME?</v>
      </c>
      <c r="BS41" s="61" t="e">
        <v>#NAME?</v>
      </c>
      <c r="BT41" s="61" t="e">
        <v>#NAME?</v>
      </c>
      <c r="BU41" s="61" t="e">
        <v>#NAME?</v>
      </c>
      <c r="BV41" s="61" t="e">
        <v>#NAME?</v>
      </c>
      <c r="BW41" s="61" t="e">
        <v>#NAME?</v>
      </c>
      <c r="BX41" s="61" t="e">
        <v>#NAME?</v>
      </c>
      <c r="BY41" s="37" t="e">
        <v>#NAME?</v>
      </c>
      <c r="CA41" s="35">
        <v>5.0362880886426598E-2</v>
      </c>
      <c r="CB41" s="61" t="e">
        <v>#NAME?</v>
      </c>
      <c r="CC41" s="61" t="e">
        <v>#NAME?</v>
      </c>
      <c r="CD41" s="61" t="e">
        <v>#NAME?</v>
      </c>
      <c r="CE41" s="61" t="e">
        <v>#NAME?</v>
      </c>
      <c r="CF41" s="61" t="e">
        <v>#NAME?</v>
      </c>
      <c r="CG41" s="61" t="e">
        <v>#NAME?</v>
      </c>
      <c r="CH41" s="61" t="e">
        <v>#NAME?</v>
      </c>
      <c r="CI41" s="61" t="e">
        <v>#NAME?</v>
      </c>
      <c r="CJ41" s="61" t="e">
        <v>#NAME?</v>
      </c>
      <c r="CK41" s="61" t="e">
        <v>#NAME?</v>
      </c>
      <c r="CL41" s="61" t="e">
        <v>#NAME?</v>
      </c>
      <c r="CM41" s="61" t="e">
        <v>#NAME?</v>
      </c>
      <c r="CN41" s="61" t="e">
        <v>#NAME?</v>
      </c>
      <c r="CO41" s="61" t="e">
        <v>#NAME?</v>
      </c>
      <c r="CP41" s="61" t="e">
        <v>#NAME?</v>
      </c>
      <c r="CQ41" s="61" t="e">
        <v>#NAME?</v>
      </c>
      <c r="CR41" s="61" t="e">
        <v>#NAME?</v>
      </c>
      <c r="CS41" s="61" t="e">
        <v>#NAME?</v>
      </c>
      <c r="CT41" s="61" t="e">
        <v>#NAME?</v>
      </c>
      <c r="CU41" s="37" t="e">
        <v>#NAME?</v>
      </c>
      <c r="CW41" s="24">
        <v>1.2465846994535519E-2</v>
      </c>
      <c r="CX41" s="13">
        <v>46</v>
      </c>
      <c r="CY41" s="13">
        <v>47.868045154970183</v>
      </c>
      <c r="CZ41" s="13">
        <v>49.267597454111367</v>
      </c>
      <c r="DA41" s="13">
        <v>0.86837121391168948</v>
      </c>
      <c r="DB41" s="13" t="e">
        <f ca="1"/>
        <v>#NAME?</v>
      </c>
      <c r="DC41" s="13" t="e">
        <f ca="1"/>
        <v>#NAME?</v>
      </c>
      <c r="DD41" s="13">
        <v>41.165936057733113</v>
      </c>
      <c r="DE41" s="13" t="e">
        <f ca="1"/>
        <v>#NAME?</v>
      </c>
      <c r="DF41" s="13">
        <v>47.08174881880111</v>
      </c>
    </row>
    <row r="42" spans="1:110" x14ac:dyDescent="0.25">
      <c r="A42" s="9">
        <v>74.400000000000006</v>
      </c>
      <c r="B42" s="10" t="b">
        <v>1</v>
      </c>
      <c r="U42" s="13"/>
      <c r="V42" s="13"/>
      <c r="W42" s="14"/>
      <c r="X42" s="24"/>
      <c r="Y42" s="24"/>
      <c r="Z42" s="24"/>
      <c r="AA42" s="24"/>
      <c r="AB42" s="24"/>
      <c r="AC42" s="24"/>
      <c r="AD42" s="24"/>
      <c r="AE42" s="24"/>
      <c r="AG42" s="13"/>
      <c r="AH42" s="13"/>
      <c r="AI42" s="14"/>
      <c r="AJ42" s="24"/>
      <c r="AK42" s="24"/>
      <c r="AL42" s="24"/>
      <c r="AM42" s="24"/>
      <c r="AN42" s="24"/>
      <c r="AO42" s="24"/>
      <c r="AP42" s="24"/>
      <c r="AQ42" s="24"/>
      <c r="AS42" s="13"/>
      <c r="AT42" s="13"/>
      <c r="AU42" s="14"/>
      <c r="AV42" s="24"/>
      <c r="AW42" s="24"/>
      <c r="AX42" s="24"/>
      <c r="AY42" s="24"/>
      <c r="AZ42" s="24"/>
      <c r="BA42" s="24"/>
      <c r="BB42" s="24"/>
      <c r="BC42" s="24"/>
      <c r="BE42" s="35">
        <v>1.0531052631578945</v>
      </c>
      <c r="BF42" s="61" t="e">
        <v>#NAME?</v>
      </c>
      <c r="BG42" s="61" t="e">
        <v>#NAME?</v>
      </c>
      <c r="BH42" s="61" t="e">
        <v>#NAME?</v>
      </c>
      <c r="BI42" s="61" t="e">
        <v>#NAME?</v>
      </c>
      <c r="BJ42" s="61" t="e">
        <v>#NAME?</v>
      </c>
      <c r="BK42" s="61" t="e">
        <v>#NAME?</v>
      </c>
      <c r="BL42" s="61" t="e">
        <v>#NAME?</v>
      </c>
      <c r="BM42" s="61" t="e">
        <v>#NAME?</v>
      </c>
      <c r="BN42" s="61" t="e">
        <v>#NAME?</v>
      </c>
      <c r="BO42" s="61" t="e">
        <v>#NAME?</v>
      </c>
      <c r="BP42" s="61" t="e">
        <v>#NAME?</v>
      </c>
      <c r="BQ42" s="61" t="e">
        <v>#NAME?</v>
      </c>
      <c r="BR42" s="61" t="e">
        <v>#NAME?</v>
      </c>
      <c r="BS42" s="61" t="e">
        <v>#NAME?</v>
      </c>
      <c r="BT42" s="61" t="e">
        <v>#NAME?</v>
      </c>
      <c r="BU42" s="61" t="e">
        <v>#NAME?</v>
      </c>
      <c r="BV42" s="61" t="e">
        <v>#NAME?</v>
      </c>
      <c r="BW42" s="61" t="e">
        <v>#NAME?</v>
      </c>
      <c r="BX42" s="61" t="e">
        <v>#NAME?</v>
      </c>
      <c r="BY42" s="37" t="e">
        <v>#NAME?</v>
      </c>
      <c r="CA42" s="35">
        <v>5.5847645429362887E-2</v>
      </c>
      <c r="CB42" s="61" t="e">
        <v>#NAME?</v>
      </c>
      <c r="CC42" s="61" t="e">
        <v>#NAME?</v>
      </c>
      <c r="CD42" s="61" t="e">
        <v>#NAME?</v>
      </c>
      <c r="CE42" s="61" t="e">
        <v>#NAME?</v>
      </c>
      <c r="CF42" s="61" t="e">
        <v>#NAME?</v>
      </c>
      <c r="CG42" s="61" t="e">
        <v>#NAME?</v>
      </c>
      <c r="CH42" s="61" t="e">
        <v>#NAME?</v>
      </c>
      <c r="CI42" s="61" t="e">
        <v>#NAME?</v>
      </c>
      <c r="CJ42" s="61" t="e">
        <v>#NAME?</v>
      </c>
      <c r="CK42" s="61" t="e">
        <v>#NAME?</v>
      </c>
      <c r="CL42" s="61" t="e">
        <v>#NAME?</v>
      </c>
      <c r="CM42" s="61" t="e">
        <v>#NAME?</v>
      </c>
      <c r="CN42" s="61" t="e">
        <v>#NAME?</v>
      </c>
      <c r="CO42" s="61" t="e">
        <v>#NAME?</v>
      </c>
      <c r="CP42" s="61" t="e">
        <v>#NAME?</v>
      </c>
      <c r="CQ42" s="61" t="e">
        <v>#NAME?</v>
      </c>
      <c r="CR42" s="61" t="e">
        <v>#NAME?</v>
      </c>
      <c r="CS42" s="61" t="e">
        <v>#NAME?</v>
      </c>
      <c r="CT42" s="61" t="e">
        <v>#NAME?</v>
      </c>
      <c r="CU42" s="37" t="e">
        <v>#NAME?</v>
      </c>
      <c r="CW42" s="24">
        <v>1.2807377049180328E-2</v>
      </c>
      <c r="CX42" s="13">
        <v>46</v>
      </c>
      <c r="CY42" s="13">
        <v>47.967629368088431</v>
      </c>
      <c r="CZ42" s="13">
        <v>49.343415007254187</v>
      </c>
      <c r="DA42" s="13">
        <v>0.89231619225281611</v>
      </c>
      <c r="DB42" s="13" t="e">
        <f ca="1"/>
        <v>#NAME?</v>
      </c>
      <c r="DC42" s="13" t="e">
        <f ca="1"/>
        <v>#NAME?</v>
      </c>
      <c r="DD42" s="13">
        <v>41.232859352430637</v>
      </c>
      <c r="DE42" s="13" t="e">
        <f ca="1"/>
        <v>#NAME?</v>
      </c>
      <c r="DF42" s="13">
        <v>47.164603247152918</v>
      </c>
    </row>
    <row r="43" spans="1:110" x14ac:dyDescent="0.25">
      <c r="A43" s="9">
        <v>74.099999999999994</v>
      </c>
      <c r="B43" s="10" t="b">
        <v>1</v>
      </c>
      <c r="U43" s="13"/>
      <c r="V43" s="13"/>
      <c r="W43" s="14"/>
      <c r="X43" s="24"/>
      <c r="Y43" s="24"/>
      <c r="Z43" s="24"/>
      <c r="AA43" s="24"/>
      <c r="AB43" s="24"/>
      <c r="AC43" s="24"/>
      <c r="AD43" s="24"/>
      <c r="AE43" s="24"/>
      <c r="AG43" s="13"/>
      <c r="AH43" s="13"/>
      <c r="AI43" s="14"/>
      <c r="AJ43" s="24"/>
      <c r="AK43" s="24"/>
      <c r="AL43" s="24"/>
      <c r="AM43" s="24"/>
      <c r="AN43" s="24"/>
      <c r="AO43" s="24"/>
      <c r="AP43" s="24"/>
      <c r="AQ43" s="24"/>
      <c r="AS43" s="13"/>
      <c r="AT43" s="13"/>
      <c r="AU43" s="14"/>
      <c r="AV43" s="24"/>
      <c r="AW43" s="24"/>
      <c r="AX43" s="24"/>
      <c r="AY43" s="24"/>
      <c r="AZ43" s="24"/>
      <c r="BA43" s="24"/>
      <c r="BB43" s="24"/>
      <c r="BC43" s="24"/>
      <c r="BE43" s="35">
        <v>1.158315789473684</v>
      </c>
      <c r="BF43" s="61" t="e">
        <v>#NAME?</v>
      </c>
      <c r="BG43" s="61" t="e">
        <v>#NAME?</v>
      </c>
      <c r="BH43" s="61" t="e">
        <v>#NAME?</v>
      </c>
      <c r="BI43" s="61" t="e">
        <v>#NAME?</v>
      </c>
      <c r="BJ43" s="61" t="e">
        <v>#NAME?</v>
      </c>
      <c r="BK43" s="61" t="e">
        <v>#NAME?</v>
      </c>
      <c r="BL43" s="61" t="e">
        <v>#NAME?</v>
      </c>
      <c r="BM43" s="61" t="e">
        <v>#NAME?</v>
      </c>
      <c r="BN43" s="61" t="e">
        <v>#NAME?</v>
      </c>
      <c r="BO43" s="61" t="e">
        <v>#NAME?</v>
      </c>
      <c r="BP43" s="61" t="e">
        <v>#NAME?</v>
      </c>
      <c r="BQ43" s="61" t="e">
        <v>#NAME?</v>
      </c>
      <c r="BR43" s="61" t="e">
        <v>#NAME?</v>
      </c>
      <c r="BS43" s="61" t="e">
        <v>#NAME?</v>
      </c>
      <c r="BT43" s="61" t="e">
        <v>#NAME?</v>
      </c>
      <c r="BU43" s="61" t="e">
        <v>#NAME?</v>
      </c>
      <c r="BV43" s="61" t="e">
        <v>#NAME?</v>
      </c>
      <c r="BW43" s="61" t="e">
        <v>#NAME?</v>
      </c>
      <c r="BX43" s="61" t="e">
        <v>#NAME?</v>
      </c>
      <c r="BY43" s="37" t="e">
        <v>#NAME?</v>
      </c>
      <c r="CA43" s="35">
        <v>6.1332409972299176E-2</v>
      </c>
      <c r="CB43" s="61" t="e">
        <v>#NAME?</v>
      </c>
      <c r="CC43" s="61" t="e">
        <v>#NAME?</v>
      </c>
      <c r="CD43" s="61" t="e">
        <v>#NAME?</v>
      </c>
      <c r="CE43" s="61" t="e">
        <v>#NAME?</v>
      </c>
      <c r="CF43" s="61" t="e">
        <v>#NAME?</v>
      </c>
      <c r="CG43" s="61" t="e">
        <v>#NAME?</v>
      </c>
      <c r="CH43" s="61" t="e">
        <v>#NAME?</v>
      </c>
      <c r="CI43" s="61" t="e">
        <v>#NAME?</v>
      </c>
      <c r="CJ43" s="61" t="e">
        <v>#NAME?</v>
      </c>
      <c r="CK43" s="61" t="e">
        <v>#NAME?</v>
      </c>
      <c r="CL43" s="61" t="e">
        <v>#NAME?</v>
      </c>
      <c r="CM43" s="61" t="e">
        <v>#NAME?</v>
      </c>
      <c r="CN43" s="61" t="e">
        <v>#NAME?</v>
      </c>
      <c r="CO43" s="61" t="e">
        <v>#NAME?</v>
      </c>
      <c r="CP43" s="61" t="e">
        <v>#NAME?</v>
      </c>
      <c r="CQ43" s="61" t="e">
        <v>#NAME?</v>
      </c>
      <c r="CR43" s="61" t="e">
        <v>#NAME?</v>
      </c>
      <c r="CS43" s="61" t="e">
        <v>#NAME?</v>
      </c>
      <c r="CT43" s="61" t="e">
        <v>#NAME?</v>
      </c>
      <c r="CU43" s="37" t="e">
        <v>#NAME?</v>
      </c>
      <c r="CW43" s="24">
        <v>1.3148907103825137E-2</v>
      </c>
      <c r="CX43" s="13">
        <v>46</v>
      </c>
      <c r="CY43" s="13">
        <v>48.064942287371636</v>
      </c>
      <c r="CZ43" s="13">
        <v>49.417616043548627</v>
      </c>
      <c r="DA43" s="13">
        <v>0.91626945605374155</v>
      </c>
      <c r="DB43" s="13" t="e">
        <f ca="1"/>
        <v>#NAME?</v>
      </c>
      <c r="DC43" s="13" t="e">
        <f ca="1"/>
        <v>#NAME?</v>
      </c>
      <c r="DD43" s="13">
        <v>41.298896128431565</v>
      </c>
      <c r="DE43" s="13" t="e">
        <f ca="1"/>
        <v>#NAME?</v>
      </c>
      <c r="DF43" s="13">
        <v>47.24593475129484</v>
      </c>
    </row>
    <row r="44" spans="1:110" x14ac:dyDescent="0.25">
      <c r="A44" s="9">
        <v>73.8</v>
      </c>
      <c r="B44" s="10" t="b">
        <v>1</v>
      </c>
      <c r="U44" s="13"/>
      <c r="V44" s="13"/>
      <c r="W44" s="14"/>
      <c r="X44" s="24"/>
      <c r="Y44" s="24"/>
      <c r="Z44" s="24"/>
      <c r="AA44" s="24"/>
      <c r="AB44" s="24"/>
      <c r="AC44" s="24"/>
      <c r="AD44" s="24"/>
      <c r="AE44" s="24"/>
      <c r="AG44" s="13"/>
      <c r="AH44" s="13"/>
      <c r="AI44" s="14"/>
      <c r="AJ44" s="24"/>
      <c r="AK44" s="24"/>
      <c r="AL44" s="24"/>
      <c r="AM44" s="24"/>
      <c r="AN44" s="24"/>
      <c r="AO44" s="24"/>
      <c r="AP44" s="24"/>
      <c r="AQ44" s="24"/>
      <c r="AS44" s="13"/>
      <c r="AT44" s="13"/>
      <c r="AU44" s="14"/>
      <c r="AV44" s="24"/>
      <c r="AW44" s="24"/>
      <c r="AX44" s="24"/>
      <c r="AY44" s="24"/>
      <c r="AZ44" s="24"/>
      <c r="BA44" s="24"/>
      <c r="BB44" s="24"/>
      <c r="BC44" s="24"/>
      <c r="BE44" s="35">
        <v>1.2635263157894734</v>
      </c>
      <c r="BF44" s="61" t="e">
        <v>#NAME?</v>
      </c>
      <c r="BG44" s="61" t="e">
        <v>#NAME?</v>
      </c>
      <c r="BH44" s="61" t="e">
        <v>#NAME?</v>
      </c>
      <c r="BI44" s="61" t="e">
        <v>#NAME?</v>
      </c>
      <c r="BJ44" s="61" t="e">
        <v>#NAME?</v>
      </c>
      <c r="BK44" s="61" t="e">
        <v>#NAME?</v>
      </c>
      <c r="BL44" s="61" t="e">
        <v>#NAME?</v>
      </c>
      <c r="BM44" s="61" t="e">
        <v>#NAME?</v>
      </c>
      <c r="BN44" s="61" t="e">
        <v>#NAME?</v>
      </c>
      <c r="BO44" s="61" t="e">
        <v>#NAME?</v>
      </c>
      <c r="BP44" s="61" t="e">
        <v>#NAME?</v>
      </c>
      <c r="BQ44" s="61" t="e">
        <v>#NAME?</v>
      </c>
      <c r="BR44" s="61" t="e">
        <v>#NAME?</v>
      </c>
      <c r="BS44" s="61" t="e">
        <v>#NAME?</v>
      </c>
      <c r="BT44" s="61" t="e">
        <v>#NAME?</v>
      </c>
      <c r="BU44" s="61" t="e">
        <v>#NAME?</v>
      </c>
      <c r="BV44" s="61" t="e">
        <v>#NAME?</v>
      </c>
      <c r="BW44" s="61" t="e">
        <v>#NAME?</v>
      </c>
      <c r="BX44" s="61" t="e">
        <v>#NAME?</v>
      </c>
      <c r="BY44" s="37" t="e">
        <v>#NAME?</v>
      </c>
      <c r="CA44" s="35">
        <v>6.6817174515235458E-2</v>
      </c>
      <c r="CB44" s="61" t="e">
        <v>#NAME?</v>
      </c>
      <c r="CC44" s="61" t="e">
        <v>#NAME?</v>
      </c>
      <c r="CD44" s="61" t="e">
        <v>#NAME?</v>
      </c>
      <c r="CE44" s="61" t="e">
        <v>#NAME?</v>
      </c>
      <c r="CF44" s="61" t="e">
        <v>#NAME?</v>
      </c>
      <c r="CG44" s="61" t="e">
        <v>#NAME?</v>
      </c>
      <c r="CH44" s="61" t="e">
        <v>#NAME?</v>
      </c>
      <c r="CI44" s="61" t="e">
        <v>#NAME?</v>
      </c>
      <c r="CJ44" s="61" t="e">
        <v>#NAME?</v>
      </c>
      <c r="CK44" s="61" t="e">
        <v>#NAME?</v>
      </c>
      <c r="CL44" s="61" t="e">
        <v>#NAME?</v>
      </c>
      <c r="CM44" s="61" t="e">
        <v>#NAME?</v>
      </c>
      <c r="CN44" s="61" t="e">
        <v>#NAME?</v>
      </c>
      <c r="CO44" s="61" t="e">
        <v>#NAME?</v>
      </c>
      <c r="CP44" s="61" t="e">
        <v>#NAME?</v>
      </c>
      <c r="CQ44" s="61" t="e">
        <v>#NAME?</v>
      </c>
      <c r="CR44" s="61" t="e">
        <v>#NAME?</v>
      </c>
      <c r="CS44" s="61" t="e">
        <v>#NAME?</v>
      </c>
      <c r="CT44" s="61" t="e">
        <v>#NAME?</v>
      </c>
      <c r="CU44" s="37" t="e">
        <v>#NAME?</v>
      </c>
      <c r="CW44" s="24">
        <v>1.3490437158469945E-2</v>
      </c>
      <c r="CX44" s="13">
        <v>46</v>
      </c>
      <c r="CY44" s="13">
        <v>48.160094929693919</v>
      </c>
      <c r="CZ44" s="13">
        <v>49.490277761983897</v>
      </c>
      <c r="DA44" s="13">
        <v>0.9402310110503409</v>
      </c>
      <c r="DB44" s="13" t="e">
        <f ca="1"/>
        <v>#NAME?</v>
      </c>
      <c r="DC44" s="13" t="e">
        <f ca="1"/>
        <v>#NAME?</v>
      </c>
      <c r="DD44" s="13">
        <v>41.364080709876184</v>
      </c>
      <c r="DE44" s="13" t="e">
        <f ca="1"/>
        <v>#NAME?</v>
      </c>
      <c r="DF44" s="13">
        <v>47.325810701962162</v>
      </c>
    </row>
    <row r="45" spans="1:110" x14ac:dyDescent="0.25">
      <c r="A45" s="9">
        <v>73.400000000000006</v>
      </c>
      <c r="B45" s="10" t="b">
        <v>1</v>
      </c>
      <c r="U45" s="13"/>
      <c r="V45" s="13"/>
      <c r="W45" s="14"/>
      <c r="X45" s="24"/>
      <c r="Y45" s="24"/>
      <c r="Z45" s="24"/>
      <c r="AA45" s="24"/>
      <c r="AB45" s="24"/>
      <c r="AC45" s="24"/>
      <c r="AD45" s="24"/>
      <c r="AE45" s="24"/>
      <c r="AG45" s="13"/>
      <c r="AH45" s="13"/>
      <c r="AI45" s="14"/>
      <c r="AJ45" s="24"/>
      <c r="AK45" s="24"/>
      <c r="AL45" s="24"/>
      <c r="AM45" s="24"/>
      <c r="AN45" s="24"/>
      <c r="AO45" s="24"/>
      <c r="AP45" s="24"/>
      <c r="AQ45" s="24"/>
      <c r="AS45" s="13"/>
      <c r="AT45" s="13"/>
      <c r="AU45" s="14"/>
      <c r="AV45" s="24"/>
      <c r="AW45" s="24"/>
      <c r="AX45" s="24"/>
      <c r="AY45" s="24"/>
      <c r="AZ45" s="24"/>
      <c r="BA45" s="24"/>
      <c r="BB45" s="24"/>
      <c r="BC45" s="24"/>
      <c r="BE45" s="35">
        <v>1.3687368421052628</v>
      </c>
      <c r="BF45" s="61" t="e">
        <v>#NAME?</v>
      </c>
      <c r="BG45" s="61" t="e">
        <v>#NAME?</v>
      </c>
      <c r="BH45" s="61" t="e">
        <v>#NAME?</v>
      </c>
      <c r="BI45" s="61" t="e">
        <v>#NAME?</v>
      </c>
      <c r="BJ45" s="61" t="e">
        <v>#NAME?</v>
      </c>
      <c r="BK45" s="61" t="e">
        <v>#NAME?</v>
      </c>
      <c r="BL45" s="61" t="e">
        <v>#NAME?</v>
      </c>
      <c r="BM45" s="61" t="e">
        <v>#NAME?</v>
      </c>
      <c r="BN45" s="61" t="e">
        <v>#NAME?</v>
      </c>
      <c r="BO45" s="61" t="e">
        <v>#NAME?</v>
      </c>
      <c r="BP45" s="61" t="e">
        <v>#NAME?</v>
      </c>
      <c r="BQ45" s="61" t="e">
        <v>#NAME?</v>
      </c>
      <c r="BR45" s="61" t="e">
        <v>#NAME?</v>
      </c>
      <c r="BS45" s="61" t="e">
        <v>#NAME?</v>
      </c>
      <c r="BT45" s="61" t="e">
        <v>#NAME?</v>
      </c>
      <c r="BU45" s="61" t="e">
        <v>#NAME?</v>
      </c>
      <c r="BV45" s="61" t="e">
        <v>#NAME?</v>
      </c>
      <c r="BW45" s="61" t="e">
        <v>#NAME?</v>
      </c>
      <c r="BX45" s="61" t="e">
        <v>#NAME?</v>
      </c>
      <c r="BY45" s="37" t="e">
        <v>#NAME?</v>
      </c>
      <c r="CA45" s="35">
        <v>7.2301939058171741E-2</v>
      </c>
      <c r="CB45" s="61" t="e">
        <v>#NAME?</v>
      </c>
      <c r="CC45" s="61" t="e">
        <v>#NAME?</v>
      </c>
      <c r="CD45" s="61" t="e">
        <v>#NAME?</v>
      </c>
      <c r="CE45" s="61" t="e">
        <v>#NAME?</v>
      </c>
      <c r="CF45" s="61" t="e">
        <v>#NAME?</v>
      </c>
      <c r="CG45" s="61" t="e">
        <v>#NAME?</v>
      </c>
      <c r="CH45" s="61" t="e">
        <v>#NAME?</v>
      </c>
      <c r="CI45" s="61" t="e">
        <v>#NAME?</v>
      </c>
      <c r="CJ45" s="61" t="e">
        <v>#NAME?</v>
      </c>
      <c r="CK45" s="61" t="e">
        <v>#NAME?</v>
      </c>
      <c r="CL45" s="61" t="e">
        <v>#NAME?</v>
      </c>
      <c r="CM45" s="61" t="e">
        <v>#NAME?</v>
      </c>
      <c r="CN45" s="61" t="e">
        <v>#NAME?</v>
      </c>
      <c r="CO45" s="61" t="e">
        <v>#NAME?</v>
      </c>
      <c r="CP45" s="61" t="e">
        <v>#NAME?</v>
      </c>
      <c r="CQ45" s="61" t="e">
        <v>#NAME?</v>
      </c>
      <c r="CR45" s="61" t="e">
        <v>#NAME?</v>
      </c>
      <c r="CS45" s="61" t="e">
        <v>#NAME?</v>
      </c>
      <c r="CT45" s="61" t="e">
        <v>#NAME?</v>
      </c>
      <c r="CU45" s="37" t="e">
        <v>#NAME?</v>
      </c>
      <c r="CW45" s="24">
        <v>1.3831967213114754E-2</v>
      </c>
      <c r="CX45" s="13">
        <v>46</v>
      </c>
      <c r="CY45" s="13">
        <v>48.253190223422649</v>
      </c>
      <c r="CZ45" s="13">
        <v>49.561471818465968</v>
      </c>
      <c r="DA45" s="13">
        <v>0.96420086298442387</v>
      </c>
      <c r="DB45" s="13" t="e">
        <f ca="1"/>
        <v>#NAME?</v>
      </c>
      <c r="DC45" s="13" t="e">
        <f ca="1"/>
        <v>#NAME?</v>
      </c>
      <c r="DD45" s="13">
        <v>41.428445261536027</v>
      </c>
      <c r="DE45" s="13" t="e">
        <f ca="1"/>
        <v>#NAME?</v>
      </c>
      <c r="DF45" s="13">
        <v>47.404293870551847</v>
      </c>
    </row>
    <row r="46" spans="1:110" x14ac:dyDescent="0.25">
      <c r="A46" s="9">
        <v>72.900000000000006</v>
      </c>
      <c r="B46" s="10" t="b">
        <v>1</v>
      </c>
      <c r="U46" s="13"/>
      <c r="V46" s="13"/>
      <c r="W46" s="14"/>
      <c r="X46" s="24"/>
      <c r="Y46" s="24"/>
      <c r="Z46" s="24"/>
      <c r="AA46" s="24"/>
      <c r="AB46" s="24"/>
      <c r="AC46" s="24"/>
      <c r="AD46" s="24"/>
      <c r="AE46" s="24"/>
      <c r="AG46" s="13"/>
      <c r="AH46" s="13"/>
      <c r="AI46" s="14"/>
      <c r="AJ46" s="24"/>
      <c r="AK46" s="24"/>
      <c r="AL46" s="24"/>
      <c r="AM46" s="24"/>
      <c r="AN46" s="24"/>
      <c r="AO46" s="24"/>
      <c r="AP46" s="24"/>
      <c r="AQ46" s="24"/>
      <c r="AS46" s="13"/>
      <c r="AT46" s="13"/>
      <c r="AU46" s="14"/>
      <c r="AV46" s="24"/>
      <c r="AW46" s="24"/>
      <c r="AX46" s="24"/>
      <c r="AY46" s="24"/>
      <c r="AZ46" s="24"/>
      <c r="BA46" s="24"/>
      <c r="BB46" s="24"/>
      <c r="BC46" s="24"/>
      <c r="BE46" s="35">
        <v>1.4739473684210522</v>
      </c>
      <c r="BF46" s="61" t="e">
        <v>#NAME?</v>
      </c>
      <c r="BG46" s="61" t="e">
        <v>#NAME?</v>
      </c>
      <c r="BH46" s="61" t="e">
        <v>#NAME?</v>
      </c>
      <c r="BI46" s="61" t="e">
        <v>#NAME?</v>
      </c>
      <c r="BJ46" s="61" t="e">
        <v>#NAME?</v>
      </c>
      <c r="BK46" s="61" t="e">
        <v>#NAME?</v>
      </c>
      <c r="BL46" s="61" t="e">
        <v>#NAME?</v>
      </c>
      <c r="BM46" s="61" t="e">
        <v>#NAME?</v>
      </c>
      <c r="BN46" s="61" t="e">
        <v>#NAME?</v>
      </c>
      <c r="BO46" s="61" t="e">
        <v>#NAME?</v>
      </c>
      <c r="BP46" s="61" t="e">
        <v>#NAME?</v>
      </c>
      <c r="BQ46" s="61" t="e">
        <v>#NAME?</v>
      </c>
      <c r="BR46" s="61" t="e">
        <v>#NAME?</v>
      </c>
      <c r="BS46" s="61" t="e">
        <v>#NAME?</v>
      </c>
      <c r="BT46" s="61" t="e">
        <v>#NAME?</v>
      </c>
      <c r="BU46" s="61" t="e">
        <v>#NAME?</v>
      </c>
      <c r="BV46" s="61" t="e">
        <v>#NAME?</v>
      </c>
      <c r="BW46" s="61" t="e">
        <v>#NAME?</v>
      </c>
      <c r="BX46" s="61" t="e">
        <v>#NAME?</v>
      </c>
      <c r="BY46" s="37" t="e">
        <v>#NAME?</v>
      </c>
      <c r="CA46" s="35">
        <v>7.7786703601108023E-2</v>
      </c>
      <c r="CB46" s="61" t="e">
        <v>#NAME?</v>
      </c>
      <c r="CC46" s="61" t="e">
        <v>#NAME?</v>
      </c>
      <c r="CD46" s="61" t="e">
        <v>#NAME?</v>
      </c>
      <c r="CE46" s="61" t="e">
        <v>#NAME?</v>
      </c>
      <c r="CF46" s="61" t="e">
        <v>#NAME?</v>
      </c>
      <c r="CG46" s="61" t="e">
        <v>#NAME?</v>
      </c>
      <c r="CH46" s="61" t="e">
        <v>#NAME?</v>
      </c>
      <c r="CI46" s="61" t="e">
        <v>#NAME?</v>
      </c>
      <c r="CJ46" s="61" t="e">
        <v>#NAME?</v>
      </c>
      <c r="CK46" s="61" t="e">
        <v>#NAME?</v>
      </c>
      <c r="CL46" s="61" t="e">
        <v>#NAME?</v>
      </c>
      <c r="CM46" s="61" t="e">
        <v>#NAME?</v>
      </c>
      <c r="CN46" s="61" t="e">
        <v>#NAME?</v>
      </c>
      <c r="CO46" s="61" t="e">
        <v>#NAME?</v>
      </c>
      <c r="CP46" s="61" t="e">
        <v>#NAME?</v>
      </c>
      <c r="CQ46" s="61" t="e">
        <v>#NAME?</v>
      </c>
      <c r="CR46" s="61" t="e">
        <v>#NAME?</v>
      </c>
      <c r="CS46" s="61" t="e">
        <v>#NAME?</v>
      </c>
      <c r="CT46" s="61" t="e">
        <v>#NAME?</v>
      </c>
      <c r="CU46" s="37" t="e">
        <v>#NAME?</v>
      </c>
      <c r="CW46" s="24">
        <v>1.4173497267759563E-2</v>
      </c>
      <c r="CX46" s="13">
        <v>46.2</v>
      </c>
      <c r="CY46" s="13">
        <v>48.344323781739256</v>
      </c>
      <c r="CZ46" s="13">
        <v>49.631264850258923</v>
      </c>
      <c r="DA46" s="13">
        <v>0.98817901760379034</v>
      </c>
      <c r="DB46" s="13" t="e">
        <f ca="1"/>
        <v>#NAME?</v>
      </c>
      <c r="DC46" s="13" t="e">
        <f ca="1"/>
        <v>#NAME?</v>
      </c>
      <c r="DD46" s="13">
        <v>41.492019974346917</v>
      </c>
      <c r="DE46" s="13" t="e">
        <f ca="1"/>
        <v>#NAME?</v>
      </c>
      <c r="DF46" s="13">
        <v>47.481442848198192</v>
      </c>
    </row>
    <row r="47" spans="1:110" x14ac:dyDescent="0.25">
      <c r="A47" s="9">
        <v>72.3</v>
      </c>
      <c r="B47" s="10" t="b">
        <v>1</v>
      </c>
      <c r="U47" s="13"/>
      <c r="V47" s="13"/>
      <c r="W47" s="14"/>
      <c r="X47" s="24"/>
      <c r="Y47" s="24"/>
      <c r="Z47" s="24"/>
      <c r="AA47" s="24"/>
      <c r="AB47" s="24"/>
      <c r="AC47" s="24"/>
      <c r="AD47" s="24"/>
      <c r="AE47" s="24"/>
      <c r="AG47" s="13"/>
      <c r="AH47" s="13"/>
      <c r="AI47" s="14"/>
      <c r="AJ47" s="24"/>
      <c r="AK47" s="24"/>
      <c r="AL47" s="24"/>
      <c r="AM47" s="24"/>
      <c r="AN47" s="24"/>
      <c r="AO47" s="24"/>
      <c r="AP47" s="24"/>
      <c r="AQ47" s="24"/>
      <c r="AS47" s="13"/>
      <c r="AT47" s="13"/>
      <c r="AU47" s="14"/>
      <c r="AV47" s="24"/>
      <c r="AW47" s="24"/>
      <c r="AX47" s="24"/>
      <c r="AY47" s="24"/>
      <c r="AZ47" s="24"/>
      <c r="BA47" s="24"/>
      <c r="BB47" s="24"/>
      <c r="BC47" s="24"/>
      <c r="BE47" s="35">
        <v>1.5791578947368416</v>
      </c>
      <c r="BF47" s="61" t="e">
        <v>#NAME?</v>
      </c>
      <c r="BG47" s="61" t="e">
        <v>#NAME?</v>
      </c>
      <c r="BH47" s="61" t="e">
        <v>#NAME?</v>
      </c>
      <c r="BI47" s="61" t="e">
        <v>#NAME?</v>
      </c>
      <c r="BJ47" s="61" t="e">
        <v>#NAME?</v>
      </c>
      <c r="BK47" s="61" t="e">
        <v>#NAME?</v>
      </c>
      <c r="BL47" s="61" t="e">
        <v>#NAME?</v>
      </c>
      <c r="BM47" s="61" t="e">
        <v>#NAME?</v>
      </c>
      <c r="BN47" s="61" t="e">
        <v>#NAME?</v>
      </c>
      <c r="BO47" s="61" t="e">
        <v>#NAME?</v>
      </c>
      <c r="BP47" s="61" t="e">
        <v>#NAME?</v>
      </c>
      <c r="BQ47" s="61" t="e">
        <v>#NAME?</v>
      </c>
      <c r="BR47" s="61" t="e">
        <v>#NAME?</v>
      </c>
      <c r="BS47" s="61" t="e">
        <v>#NAME?</v>
      </c>
      <c r="BT47" s="61" t="e">
        <v>#NAME?</v>
      </c>
      <c r="BU47" s="61" t="e">
        <v>#NAME?</v>
      </c>
      <c r="BV47" s="61" t="e">
        <v>#NAME?</v>
      </c>
      <c r="BW47" s="61" t="e">
        <v>#NAME?</v>
      </c>
      <c r="BX47" s="61" t="e">
        <v>#NAME?</v>
      </c>
      <c r="BY47" s="37" t="e">
        <v>#NAME?</v>
      </c>
      <c r="CA47" s="35">
        <v>8.3271468144044306E-2</v>
      </c>
      <c r="CB47" s="61" t="e">
        <v>#NAME?</v>
      </c>
      <c r="CC47" s="61" t="e">
        <v>#NAME?</v>
      </c>
      <c r="CD47" s="61" t="e">
        <v>#NAME?</v>
      </c>
      <c r="CE47" s="61" t="e">
        <v>#NAME?</v>
      </c>
      <c r="CF47" s="61" t="e">
        <v>#NAME?</v>
      </c>
      <c r="CG47" s="61" t="e">
        <v>#NAME?</v>
      </c>
      <c r="CH47" s="61" t="e">
        <v>#NAME?</v>
      </c>
      <c r="CI47" s="61" t="e">
        <v>#NAME?</v>
      </c>
      <c r="CJ47" s="61" t="e">
        <v>#NAME?</v>
      </c>
      <c r="CK47" s="61" t="e">
        <v>#NAME?</v>
      </c>
      <c r="CL47" s="61" t="e">
        <v>#NAME?</v>
      </c>
      <c r="CM47" s="61" t="e">
        <v>#NAME?</v>
      </c>
      <c r="CN47" s="61" t="e">
        <v>#NAME?</v>
      </c>
      <c r="CO47" s="61" t="e">
        <v>#NAME?</v>
      </c>
      <c r="CP47" s="61" t="e">
        <v>#NAME?</v>
      </c>
      <c r="CQ47" s="61" t="e">
        <v>#NAME?</v>
      </c>
      <c r="CR47" s="61" t="e">
        <v>#NAME?</v>
      </c>
      <c r="CS47" s="61" t="e">
        <v>#NAME?</v>
      </c>
      <c r="CT47" s="61" t="e">
        <v>#NAME?</v>
      </c>
      <c r="CU47" s="37" t="e">
        <v>#NAME?</v>
      </c>
      <c r="CW47" s="24">
        <v>1.4515027322404372E-2</v>
      </c>
      <c r="CX47" s="13">
        <v>46.2</v>
      </c>
      <c r="CY47" s="13">
        <v>48.433584585295549</v>
      </c>
      <c r="CZ47" s="13">
        <v>49.699718939436465</v>
      </c>
      <c r="DA47" s="13">
        <v>1.0121654806622149</v>
      </c>
      <c r="DB47" s="13" t="e">
        <f ca="1"/>
        <v>#NAME?</v>
      </c>
      <c r="DC47" s="13" t="e">
        <f ca="1"/>
        <v>#NAME?</v>
      </c>
      <c r="DD47" s="13">
        <v>41.554833230935976</v>
      </c>
      <c r="DE47" s="13" t="e">
        <f ca="1"/>
        <v>#NAME?</v>
      </c>
      <c r="DF47" s="13">
        <v>47.557312417550406</v>
      </c>
    </row>
    <row r="48" spans="1:110" x14ac:dyDescent="0.25">
      <c r="A48" s="9">
        <v>71.7</v>
      </c>
      <c r="B48" s="10" t="b">
        <v>1</v>
      </c>
      <c r="U48" s="13"/>
      <c r="V48" s="13"/>
      <c r="W48" s="14"/>
      <c r="X48" s="24"/>
      <c r="Y48" s="24"/>
      <c r="Z48" s="24"/>
      <c r="AA48" s="24"/>
      <c r="AB48" s="24"/>
      <c r="AC48" s="24"/>
      <c r="AD48" s="24"/>
      <c r="AE48" s="24"/>
      <c r="AG48" s="13"/>
      <c r="AH48" s="13"/>
      <c r="AI48" s="14"/>
      <c r="AJ48" s="24"/>
      <c r="AK48" s="24"/>
      <c r="AL48" s="24"/>
      <c r="AM48" s="24"/>
      <c r="AN48" s="24"/>
      <c r="AO48" s="24"/>
      <c r="AP48" s="24"/>
      <c r="AQ48" s="24"/>
      <c r="AS48" s="13"/>
      <c r="AT48" s="13"/>
      <c r="AU48" s="14"/>
      <c r="AV48" s="24"/>
      <c r="AW48" s="24"/>
      <c r="AX48" s="24"/>
      <c r="AY48" s="24"/>
      <c r="AZ48" s="24"/>
      <c r="BA48" s="24"/>
      <c r="BB48" s="24"/>
      <c r="BC48" s="24"/>
      <c r="BE48" s="35">
        <v>1.6843684210526311</v>
      </c>
      <c r="BF48" s="61" t="e">
        <v>#NAME?</v>
      </c>
      <c r="BG48" s="61" t="e">
        <v>#NAME?</v>
      </c>
      <c r="BH48" s="61" t="e">
        <v>#NAME?</v>
      </c>
      <c r="BI48" s="61" t="e">
        <v>#NAME?</v>
      </c>
      <c r="BJ48" s="61" t="e">
        <v>#NAME?</v>
      </c>
      <c r="BK48" s="61" t="e">
        <v>#NAME?</v>
      </c>
      <c r="BL48" s="61" t="e">
        <v>#NAME?</v>
      </c>
      <c r="BM48" s="61" t="e">
        <v>#NAME?</v>
      </c>
      <c r="BN48" s="61" t="e">
        <v>#NAME?</v>
      </c>
      <c r="BO48" s="61" t="e">
        <v>#NAME?</v>
      </c>
      <c r="BP48" s="61" t="e">
        <v>#NAME?</v>
      </c>
      <c r="BQ48" s="61" t="e">
        <v>#NAME?</v>
      </c>
      <c r="BR48" s="61" t="e">
        <v>#NAME?</v>
      </c>
      <c r="BS48" s="61" t="e">
        <v>#NAME?</v>
      </c>
      <c r="BT48" s="61" t="e">
        <v>#NAME?</v>
      </c>
      <c r="BU48" s="61" t="e">
        <v>#NAME?</v>
      </c>
      <c r="BV48" s="61" t="e">
        <v>#NAME?</v>
      </c>
      <c r="BW48" s="61" t="e">
        <v>#NAME?</v>
      </c>
      <c r="BX48" s="61" t="e">
        <v>#NAME?</v>
      </c>
      <c r="BY48" s="37" t="e">
        <v>#NAME?</v>
      </c>
      <c r="CA48" s="35">
        <v>8.8756232686980588E-2</v>
      </c>
      <c r="CB48" s="61" t="e">
        <v>#NAME?</v>
      </c>
      <c r="CC48" s="61" t="e">
        <v>#NAME?</v>
      </c>
      <c r="CD48" s="61" t="e">
        <v>#NAME?</v>
      </c>
      <c r="CE48" s="61" t="e">
        <v>#NAME?</v>
      </c>
      <c r="CF48" s="61" t="e">
        <v>#NAME?</v>
      </c>
      <c r="CG48" s="61" t="e">
        <v>#NAME?</v>
      </c>
      <c r="CH48" s="61" t="e">
        <v>#NAME?</v>
      </c>
      <c r="CI48" s="61" t="e">
        <v>#NAME?</v>
      </c>
      <c r="CJ48" s="61" t="e">
        <v>#NAME?</v>
      </c>
      <c r="CK48" s="61" t="e">
        <v>#NAME?</v>
      </c>
      <c r="CL48" s="61" t="e">
        <v>#NAME?</v>
      </c>
      <c r="CM48" s="61" t="e">
        <v>#NAME?</v>
      </c>
      <c r="CN48" s="61" t="e">
        <v>#NAME?</v>
      </c>
      <c r="CO48" s="61" t="e">
        <v>#NAME?</v>
      </c>
      <c r="CP48" s="61" t="e">
        <v>#NAME?</v>
      </c>
      <c r="CQ48" s="61" t="e">
        <v>#NAME?</v>
      </c>
      <c r="CR48" s="61" t="e">
        <v>#NAME?</v>
      </c>
      <c r="CS48" s="61" t="e">
        <v>#NAME?</v>
      </c>
      <c r="CT48" s="61" t="e">
        <v>#NAME?</v>
      </c>
      <c r="CU48" s="37" t="e">
        <v>#NAME?</v>
      </c>
      <c r="CW48" s="24">
        <v>1.4856557377049179E-2</v>
      </c>
      <c r="CX48" s="13">
        <v>46.3</v>
      </c>
      <c r="CY48" s="13">
        <v>48.521055586703966</v>
      </c>
      <c r="CZ48" s="13">
        <v>49.766892023696116</v>
      </c>
      <c r="DA48" s="13">
        <v>1.0361602579194316</v>
      </c>
      <c r="DB48" s="13" t="e">
        <f ca="1"/>
        <v>#NAME?</v>
      </c>
      <c r="DC48" s="13" t="e">
        <f ca="1"/>
        <v>#NAME?</v>
      </c>
      <c r="DD48" s="13">
        <v>41.61691175371795</v>
      </c>
      <c r="DE48" s="13" t="e">
        <f ca="1"/>
        <v>#NAME?</v>
      </c>
      <c r="DF48" s="13">
        <v>47.631953883570453</v>
      </c>
    </row>
    <row r="49" spans="1:110" x14ac:dyDescent="0.25">
      <c r="A49" s="9">
        <v>71.599999999999994</v>
      </c>
      <c r="B49" s="10" t="b">
        <v>1</v>
      </c>
      <c r="U49" s="13"/>
      <c r="V49" s="13"/>
      <c r="W49" s="14"/>
      <c r="X49" s="24"/>
      <c r="Y49" s="24"/>
      <c r="Z49" s="24"/>
      <c r="AA49" s="24"/>
      <c r="AB49" s="24"/>
      <c r="AC49" s="24"/>
      <c r="AD49" s="24"/>
      <c r="AE49" s="24"/>
      <c r="AG49" s="13"/>
      <c r="AH49" s="13"/>
      <c r="AI49" s="14"/>
      <c r="AJ49" s="24"/>
      <c r="AK49" s="24"/>
      <c r="AL49" s="24"/>
      <c r="AM49" s="24"/>
      <c r="AN49" s="24"/>
      <c r="AO49" s="24"/>
      <c r="AP49" s="24"/>
      <c r="AQ49" s="24"/>
      <c r="AS49" s="13"/>
      <c r="AT49" s="13"/>
      <c r="AU49" s="14"/>
      <c r="AV49" s="24"/>
      <c r="AW49" s="24"/>
      <c r="AX49" s="24"/>
      <c r="AY49" s="24"/>
      <c r="AZ49" s="24"/>
      <c r="BA49" s="24"/>
      <c r="BB49" s="24"/>
      <c r="BC49" s="24"/>
      <c r="BE49" s="35">
        <v>1.7895789473684205</v>
      </c>
      <c r="BF49" s="61" t="e">
        <v>#NAME?</v>
      </c>
      <c r="BG49" s="61" t="e">
        <v>#NAME?</v>
      </c>
      <c r="BH49" s="61" t="e">
        <v>#NAME?</v>
      </c>
      <c r="BI49" s="61" t="e">
        <v>#NAME?</v>
      </c>
      <c r="BJ49" s="61" t="e">
        <v>#NAME?</v>
      </c>
      <c r="BK49" s="61" t="e">
        <v>#NAME?</v>
      </c>
      <c r="BL49" s="61" t="e">
        <v>#NAME?</v>
      </c>
      <c r="BM49" s="61" t="e">
        <v>#NAME?</v>
      </c>
      <c r="BN49" s="61" t="e">
        <v>#NAME?</v>
      </c>
      <c r="BO49" s="61" t="e">
        <v>#NAME?</v>
      </c>
      <c r="BP49" s="61" t="e">
        <v>#NAME?</v>
      </c>
      <c r="BQ49" s="61" t="e">
        <v>#NAME?</v>
      </c>
      <c r="BR49" s="61" t="e">
        <v>#NAME?</v>
      </c>
      <c r="BS49" s="61" t="e">
        <v>#NAME?</v>
      </c>
      <c r="BT49" s="61" t="e">
        <v>#NAME?</v>
      </c>
      <c r="BU49" s="61" t="e">
        <v>#NAME?</v>
      </c>
      <c r="BV49" s="61" t="e">
        <v>#NAME?</v>
      </c>
      <c r="BW49" s="61" t="e">
        <v>#NAME?</v>
      </c>
      <c r="BX49" s="61" t="e">
        <v>#NAME?</v>
      </c>
      <c r="BY49" s="37" t="e">
        <v>#NAME?</v>
      </c>
      <c r="CA49" s="35">
        <v>9.424099722991687E-2</v>
      </c>
      <c r="CB49" s="61" t="e">
        <v>#NAME?</v>
      </c>
      <c r="CC49" s="61" t="e">
        <v>#NAME?</v>
      </c>
      <c r="CD49" s="61" t="e">
        <v>#NAME?</v>
      </c>
      <c r="CE49" s="61" t="e">
        <v>#NAME?</v>
      </c>
      <c r="CF49" s="61" t="e">
        <v>#NAME?</v>
      </c>
      <c r="CG49" s="61" t="e">
        <v>#NAME?</v>
      </c>
      <c r="CH49" s="61" t="e">
        <v>#NAME?</v>
      </c>
      <c r="CI49" s="61" t="e">
        <v>#NAME?</v>
      </c>
      <c r="CJ49" s="61" t="e">
        <v>#NAME?</v>
      </c>
      <c r="CK49" s="61" t="e">
        <v>#NAME?</v>
      </c>
      <c r="CL49" s="61" t="e">
        <v>#NAME?</v>
      </c>
      <c r="CM49" s="61" t="e">
        <v>#NAME?</v>
      </c>
      <c r="CN49" s="61" t="e">
        <v>#NAME?</v>
      </c>
      <c r="CO49" s="61" t="e">
        <v>#NAME?</v>
      </c>
      <c r="CP49" s="61" t="e">
        <v>#NAME?</v>
      </c>
      <c r="CQ49" s="61" t="e">
        <v>#NAME?</v>
      </c>
      <c r="CR49" s="61" t="e">
        <v>#NAME?</v>
      </c>
      <c r="CS49" s="61" t="e">
        <v>#NAME?</v>
      </c>
      <c r="CT49" s="61" t="e">
        <v>#NAME?</v>
      </c>
      <c r="CU49" s="37" t="e">
        <v>#NAME?</v>
      </c>
      <c r="CW49" s="24">
        <v>1.5198087431693989E-2</v>
      </c>
      <c r="CX49" s="13">
        <v>46.4</v>
      </c>
      <c r="CY49" s="13">
        <v>48.606814247390915</v>
      </c>
      <c r="CZ49" s="13">
        <v>49.832838261579823</v>
      </c>
      <c r="DA49" s="13">
        <v>1.060163355141198</v>
      </c>
      <c r="DB49" s="13" t="e">
        <f ca="1"/>
        <v>#NAME?</v>
      </c>
      <c r="DC49" s="13" t="e">
        <f ca="1"/>
        <v>#NAME?</v>
      </c>
      <c r="DD49" s="13">
        <v>41.678280737752821</v>
      </c>
      <c r="DE49" s="13" t="e">
        <f ca="1"/>
        <v>#NAME?</v>
      </c>
      <c r="DF49" s="13">
        <v>47.705415368700848</v>
      </c>
    </row>
    <row r="50" spans="1:110" x14ac:dyDescent="0.25">
      <c r="A50" s="9">
        <v>71.400000000000006</v>
      </c>
      <c r="B50" s="10" t="b">
        <v>1</v>
      </c>
      <c r="U50" s="13"/>
      <c r="V50" s="13"/>
      <c r="W50" s="14"/>
      <c r="X50" s="24"/>
      <c r="Y50" s="24"/>
      <c r="Z50" s="24"/>
      <c r="AA50" s="24"/>
      <c r="AB50" s="24"/>
      <c r="AC50" s="24"/>
      <c r="AD50" s="24"/>
      <c r="AE50" s="24"/>
      <c r="AG50" s="13"/>
      <c r="AH50" s="13"/>
      <c r="AI50" s="14"/>
      <c r="AJ50" s="24"/>
      <c r="AK50" s="24"/>
      <c r="AL50" s="24"/>
      <c r="AM50" s="24"/>
      <c r="AN50" s="24"/>
      <c r="AO50" s="24"/>
      <c r="AP50" s="24"/>
      <c r="AQ50" s="24"/>
      <c r="AS50" s="13"/>
      <c r="AT50" s="13"/>
      <c r="AU50" s="14"/>
      <c r="AV50" s="24"/>
      <c r="AW50" s="24"/>
      <c r="AX50" s="24"/>
      <c r="AY50" s="24"/>
      <c r="AZ50" s="24"/>
      <c r="BA50" s="24"/>
      <c r="BB50" s="24"/>
      <c r="BC50" s="24"/>
      <c r="BE50" s="35">
        <v>1.8947894736842099</v>
      </c>
      <c r="BF50" s="61" t="e">
        <v>#NAME?</v>
      </c>
      <c r="BG50" s="61" t="e">
        <v>#NAME?</v>
      </c>
      <c r="BH50" s="61" t="e">
        <v>#NAME?</v>
      </c>
      <c r="BI50" s="61" t="e">
        <v>#NAME?</v>
      </c>
      <c r="BJ50" s="61" t="e">
        <v>#NAME?</v>
      </c>
      <c r="BK50" s="61" t="e">
        <v>#NAME?</v>
      </c>
      <c r="BL50" s="61" t="e">
        <v>#NAME?</v>
      </c>
      <c r="BM50" s="61" t="e">
        <v>#NAME?</v>
      </c>
      <c r="BN50" s="61" t="e">
        <v>#NAME?</v>
      </c>
      <c r="BO50" s="61" t="e">
        <v>#NAME?</v>
      </c>
      <c r="BP50" s="61" t="e">
        <v>#NAME?</v>
      </c>
      <c r="BQ50" s="61" t="e">
        <v>#NAME?</v>
      </c>
      <c r="BR50" s="61" t="e">
        <v>#NAME?</v>
      </c>
      <c r="BS50" s="61" t="e">
        <v>#NAME?</v>
      </c>
      <c r="BT50" s="61" t="e">
        <v>#NAME?</v>
      </c>
      <c r="BU50" s="61" t="e">
        <v>#NAME?</v>
      </c>
      <c r="BV50" s="61" t="e">
        <v>#NAME?</v>
      </c>
      <c r="BW50" s="61" t="e">
        <v>#NAME?</v>
      </c>
      <c r="BX50" s="61" t="e">
        <v>#NAME?</v>
      </c>
      <c r="BY50" s="37" t="e">
        <v>#NAME?</v>
      </c>
      <c r="CA50" s="35">
        <v>9.9725761772853153E-2</v>
      </c>
      <c r="CB50" s="61" t="e">
        <v>#NAME?</v>
      </c>
      <c r="CC50" s="61" t="e">
        <v>#NAME?</v>
      </c>
      <c r="CD50" s="61" t="e">
        <v>#NAME?</v>
      </c>
      <c r="CE50" s="61" t="e">
        <v>#NAME?</v>
      </c>
      <c r="CF50" s="61" t="e">
        <v>#NAME?</v>
      </c>
      <c r="CG50" s="61" t="e">
        <v>#NAME?</v>
      </c>
      <c r="CH50" s="61" t="e">
        <v>#NAME?</v>
      </c>
      <c r="CI50" s="61" t="e">
        <v>#NAME?</v>
      </c>
      <c r="CJ50" s="61" t="e">
        <v>#NAME?</v>
      </c>
      <c r="CK50" s="61" t="e">
        <v>#NAME?</v>
      </c>
      <c r="CL50" s="61" t="e">
        <v>#NAME?</v>
      </c>
      <c r="CM50" s="61" t="e">
        <v>#NAME?</v>
      </c>
      <c r="CN50" s="61" t="e">
        <v>#NAME?</v>
      </c>
      <c r="CO50" s="61" t="e">
        <v>#NAME?</v>
      </c>
      <c r="CP50" s="61" t="e">
        <v>#NAME?</v>
      </c>
      <c r="CQ50" s="61" t="e">
        <v>#NAME?</v>
      </c>
      <c r="CR50" s="61" t="e">
        <v>#NAME?</v>
      </c>
      <c r="CS50" s="61" t="e">
        <v>#NAME?</v>
      </c>
      <c r="CT50" s="61" t="e">
        <v>#NAME?</v>
      </c>
      <c r="CU50" s="37" t="e">
        <v>#NAME?</v>
      </c>
      <c r="CW50" s="24">
        <v>1.5539617486338798E-2</v>
      </c>
      <c r="CX50" s="13">
        <v>46.4</v>
      </c>
      <c r="CY50" s="13">
        <v>48.6909330157212</v>
      </c>
      <c r="CZ50" s="13">
        <v>49.897608358066535</v>
      </c>
      <c r="DA50" s="13">
        <v>1.0841747780992392</v>
      </c>
      <c r="DB50" s="13" t="e">
        <f ca="1"/>
        <v>#NAME?</v>
      </c>
      <c r="DC50" s="13" t="e">
        <f ca="1"/>
        <v>#NAME?</v>
      </c>
      <c r="DD50" s="13">
        <v>41.73896397023875</v>
      </c>
      <c r="DE50" s="13" t="e">
        <f ca="1"/>
        <v>#NAME?</v>
      </c>
      <c r="DF50" s="13">
        <v>47.777742076949778</v>
      </c>
    </row>
    <row r="51" spans="1:110" x14ac:dyDescent="0.25">
      <c r="A51" s="9">
        <v>71.3</v>
      </c>
      <c r="B51" s="10" t="b">
        <v>1</v>
      </c>
      <c r="U51" s="13"/>
      <c r="V51" s="13"/>
      <c r="W51" s="14"/>
      <c r="X51" s="24"/>
      <c r="Y51" s="24"/>
      <c r="Z51" s="24"/>
      <c r="AA51" s="24"/>
      <c r="AB51" s="24"/>
      <c r="AC51" s="24"/>
      <c r="AD51" s="24"/>
      <c r="AE51" s="24"/>
      <c r="AG51" s="13"/>
      <c r="AH51" s="13"/>
      <c r="AI51" s="14"/>
      <c r="AJ51" s="24"/>
      <c r="AK51" s="24"/>
      <c r="AL51" s="24"/>
      <c r="AM51" s="24"/>
      <c r="AN51" s="24"/>
      <c r="AO51" s="24"/>
      <c r="AP51" s="24"/>
      <c r="AQ51" s="24"/>
      <c r="AS51" s="13"/>
      <c r="AT51" s="13"/>
      <c r="AU51" s="14"/>
      <c r="AV51" s="24"/>
      <c r="AW51" s="24"/>
      <c r="AX51" s="24"/>
      <c r="AY51" s="24"/>
      <c r="AZ51" s="24"/>
      <c r="BA51" s="24"/>
      <c r="BB51" s="24"/>
      <c r="BC51" s="24"/>
      <c r="BE51" s="36">
        <v>1.9999999999999993</v>
      </c>
      <c r="BF51" s="28" t="e">
        <v>#NAME?</v>
      </c>
      <c r="BG51" s="28" t="e">
        <v>#NAME?</v>
      </c>
      <c r="BH51" s="28" t="e">
        <v>#NAME?</v>
      </c>
      <c r="BI51" s="28" t="e">
        <v>#NAME?</v>
      </c>
      <c r="BJ51" s="28" t="e">
        <v>#NAME?</v>
      </c>
      <c r="BK51" s="28" t="e">
        <v>#NAME?</v>
      </c>
      <c r="BL51" s="28" t="e">
        <v>#NAME?</v>
      </c>
      <c r="BM51" s="28" t="e">
        <v>#NAME?</v>
      </c>
      <c r="BN51" s="28" t="e">
        <v>#NAME?</v>
      </c>
      <c r="BO51" s="28" t="e">
        <v>#NAME?</v>
      </c>
      <c r="BP51" s="28" t="e">
        <v>#NAME?</v>
      </c>
      <c r="BQ51" s="28" t="e">
        <v>#NAME?</v>
      </c>
      <c r="BR51" s="28" t="e">
        <v>#NAME?</v>
      </c>
      <c r="BS51" s="28" t="e">
        <v>#NAME?</v>
      </c>
      <c r="BT51" s="28" t="e">
        <v>#NAME?</v>
      </c>
      <c r="BU51" s="28" t="e">
        <v>#NAME?</v>
      </c>
      <c r="BV51" s="28" t="e">
        <v>#NAME?</v>
      </c>
      <c r="BW51" s="28" t="e">
        <v>#NAME?</v>
      </c>
      <c r="BX51" s="28" t="e">
        <v>#NAME?</v>
      </c>
      <c r="BY51" s="38" t="e">
        <v>#NAME?</v>
      </c>
      <c r="CA51" s="36">
        <v>0.10521052631578943</v>
      </c>
      <c r="CB51" s="28" t="e">
        <v>#NAME?</v>
      </c>
      <c r="CC51" s="28" t="e">
        <v>#NAME?</v>
      </c>
      <c r="CD51" s="28" t="e">
        <v>#NAME?</v>
      </c>
      <c r="CE51" s="28" t="e">
        <v>#NAME?</v>
      </c>
      <c r="CF51" s="28" t="e">
        <v>#NAME?</v>
      </c>
      <c r="CG51" s="28" t="e">
        <v>#NAME?</v>
      </c>
      <c r="CH51" s="28" t="e">
        <v>#NAME?</v>
      </c>
      <c r="CI51" s="28" t="e">
        <v>#NAME?</v>
      </c>
      <c r="CJ51" s="28" t="e">
        <v>#NAME?</v>
      </c>
      <c r="CK51" s="28" t="e">
        <v>#NAME?</v>
      </c>
      <c r="CL51" s="28" t="e">
        <v>#NAME?</v>
      </c>
      <c r="CM51" s="28" t="e">
        <v>#NAME?</v>
      </c>
      <c r="CN51" s="28" t="e">
        <v>#NAME?</v>
      </c>
      <c r="CO51" s="28" t="e">
        <v>#NAME?</v>
      </c>
      <c r="CP51" s="28" t="e">
        <v>#NAME?</v>
      </c>
      <c r="CQ51" s="28" t="e">
        <v>#NAME?</v>
      </c>
      <c r="CR51" s="28" t="e">
        <v>#NAME?</v>
      </c>
      <c r="CS51" s="28" t="e">
        <v>#NAME?</v>
      </c>
      <c r="CT51" s="28" t="e">
        <v>#NAME?</v>
      </c>
      <c r="CU51" s="38" t="e">
        <v>#NAME?</v>
      </c>
      <c r="CW51" s="24">
        <v>1.5881147540983607E-2</v>
      </c>
      <c r="CX51" s="13">
        <v>46.4</v>
      </c>
      <c r="CY51" s="13">
        <v>48.773479753959592</v>
      </c>
      <c r="CZ51" s="13">
        <v>49.961249855608187</v>
      </c>
      <c r="DA51" s="13">
        <v>1.1081945325713123</v>
      </c>
      <c r="DB51" s="13" t="e">
        <f ca="1"/>
        <v>#NAME?</v>
      </c>
      <c r="DC51" s="13" t="e">
        <f ca="1"/>
        <v>#NAME?</v>
      </c>
      <c r="DD51" s="13">
        <v>41.798983938247446</v>
      </c>
      <c r="DE51" s="13" t="e">
        <f ca="1"/>
        <v>#NAME?</v>
      </c>
      <c r="DF51" s="13">
        <v>47.848976530773811</v>
      </c>
    </row>
    <row r="52" spans="1:110" x14ac:dyDescent="0.25">
      <c r="A52" s="9">
        <v>52.4</v>
      </c>
      <c r="B52" s="10" t="b">
        <v>1</v>
      </c>
      <c r="U52" s="13"/>
      <c r="V52" s="13"/>
      <c r="W52" s="14"/>
      <c r="X52" s="24"/>
      <c r="Y52" s="24"/>
      <c r="Z52" s="24"/>
      <c r="AA52" s="24"/>
      <c r="AB52" s="24"/>
      <c r="AC52" s="24"/>
      <c r="AD52" s="24"/>
      <c r="AE52" s="24"/>
      <c r="AG52" s="13"/>
      <c r="AH52" s="13"/>
      <c r="AI52" s="14"/>
      <c r="AJ52" s="24"/>
      <c r="AK52" s="24"/>
      <c r="AL52" s="24"/>
      <c r="AM52" s="24"/>
      <c r="AN52" s="24"/>
      <c r="AO52" s="24"/>
      <c r="AP52" s="24"/>
      <c r="AQ52" s="24"/>
      <c r="AS52" s="13"/>
      <c r="AT52" s="13"/>
      <c r="AU52" s="14"/>
      <c r="AV52" s="24"/>
      <c r="AW52" s="24"/>
      <c r="AX52" s="24"/>
      <c r="AY52" s="24"/>
      <c r="AZ52" s="24"/>
      <c r="BA52" s="24"/>
      <c r="BB52" s="24"/>
      <c r="BC52" s="24"/>
      <c r="CW52" s="24">
        <v>1.6222677595628416E-2</v>
      </c>
      <c r="CX52" s="13">
        <v>46.4</v>
      </c>
      <c r="CY52" s="13">
        <v>48.854518120520098</v>
      </c>
      <c r="CZ52" s="13">
        <v>50.023807394936924</v>
      </c>
      <c r="DA52" s="13">
        <v>1.1322226243411904</v>
      </c>
      <c r="DB52" s="13" t="e">
        <f ca="1"/>
        <v>#NAME?</v>
      </c>
      <c r="DC52" s="13" t="e">
        <f ca="1"/>
        <v>#NAME?</v>
      </c>
      <c r="DD52" s="13">
        <v>41.858361926085905</v>
      </c>
      <c r="DE52" s="13" t="e">
        <f ca="1"/>
        <v>#NAME?</v>
      </c>
      <c r="DF52" s="13">
        <v>47.919158784081802</v>
      </c>
    </row>
    <row r="53" spans="1:110" x14ac:dyDescent="0.25">
      <c r="A53" s="9">
        <v>51.7</v>
      </c>
      <c r="B53" s="10" t="b">
        <v>1</v>
      </c>
      <c r="U53" s="13"/>
      <c r="V53" s="13"/>
      <c r="W53" s="14"/>
      <c r="X53" s="24"/>
      <c r="Y53" s="24"/>
      <c r="Z53" s="24"/>
      <c r="AA53" s="24"/>
      <c r="AB53" s="24"/>
      <c r="AC53" s="24"/>
      <c r="AD53" s="24"/>
      <c r="AE53" s="24"/>
      <c r="AG53" s="13"/>
      <c r="AH53" s="13"/>
      <c r="AI53" s="14"/>
      <c r="AJ53" s="24"/>
      <c r="AK53" s="24"/>
      <c r="AL53" s="24"/>
      <c r="AM53" s="24"/>
      <c r="AN53" s="24"/>
      <c r="AO53" s="24"/>
      <c r="AP53" s="24"/>
      <c r="AQ53" s="24"/>
      <c r="AS53" s="13"/>
      <c r="AT53" s="13"/>
      <c r="AU53" s="14"/>
      <c r="AV53" s="24"/>
      <c r="AW53" s="24"/>
      <c r="AX53" s="24"/>
      <c r="AY53" s="24"/>
      <c r="AZ53" s="24"/>
      <c r="BA53" s="24"/>
      <c r="BB53" s="24"/>
      <c r="BC53" s="24"/>
      <c r="BE53" s="56" t="s">
        <v>1556</v>
      </c>
      <c r="BF53" s="57"/>
      <c r="BG53" s="57"/>
      <c r="BH53" s="57"/>
      <c r="BI53" s="57"/>
      <c r="BJ53" s="57"/>
      <c r="BK53" s="57"/>
      <c r="BL53" s="57"/>
      <c r="BM53" s="57"/>
      <c r="BN53" s="57"/>
      <c r="BO53" s="57"/>
      <c r="BP53" s="57"/>
      <c r="BQ53" s="57"/>
      <c r="BR53" s="57"/>
      <c r="BS53" s="57"/>
      <c r="BT53" s="57"/>
      <c r="BU53" s="57"/>
      <c r="BV53" s="57"/>
      <c r="BW53" s="57"/>
      <c r="BX53" s="57"/>
      <c r="BY53" s="57"/>
      <c r="CA53" s="56" t="s">
        <v>1559</v>
      </c>
      <c r="CB53" s="57"/>
      <c r="CC53" s="57"/>
      <c r="CD53" s="57"/>
      <c r="CE53" s="57"/>
      <c r="CF53" s="57"/>
      <c r="CG53" s="57"/>
      <c r="CH53" s="57"/>
      <c r="CI53" s="57"/>
      <c r="CJ53" s="57"/>
      <c r="CK53" s="57"/>
      <c r="CL53" s="57"/>
      <c r="CM53" s="57"/>
      <c r="CN53" s="57"/>
      <c r="CO53" s="57"/>
      <c r="CP53" s="57"/>
      <c r="CQ53" s="57"/>
      <c r="CR53" s="57"/>
      <c r="CS53" s="57"/>
      <c r="CT53" s="57"/>
      <c r="CU53" s="57"/>
      <c r="CW53" s="24">
        <v>1.6564207650273225E-2</v>
      </c>
      <c r="CX53" s="13">
        <v>46.5</v>
      </c>
      <c r="CY53" s="13">
        <v>48.934107913022387</v>
      </c>
      <c r="CZ53" s="13">
        <v>50.085322949350662</v>
      </c>
      <c r="DA53" s="13">
        <v>1.1562590591986486</v>
      </c>
      <c r="DB53" s="13" t="e">
        <f ca="1"/>
        <v>#NAME?</v>
      </c>
      <c r="DC53" s="13" t="e">
        <f ca="1"/>
        <v>#NAME?</v>
      </c>
      <c r="DD53" s="13">
        <v>41.917118103479787</v>
      </c>
      <c r="DE53" s="13" t="e">
        <f ca="1"/>
        <v>#NAME?</v>
      </c>
      <c r="DF53" s="13">
        <v>47.988326614216106</v>
      </c>
    </row>
    <row r="54" spans="1:110" x14ac:dyDescent="0.25">
      <c r="A54" s="9">
        <v>51.1</v>
      </c>
      <c r="B54" s="10" t="b">
        <v>1</v>
      </c>
      <c r="G54" t="str">
        <f>AU2&amp;" Method Histogram"</f>
        <v>FD Method Histogram</v>
      </c>
      <c r="U54" s="13"/>
      <c r="V54" s="13"/>
      <c r="W54" s="14"/>
      <c r="X54" s="24"/>
      <c r="Y54" s="24"/>
      <c r="Z54" s="24"/>
      <c r="AA54" s="24"/>
      <c r="AB54" s="24"/>
      <c r="AC54" s="24"/>
      <c r="AD54" s="24"/>
      <c r="AE54" s="24"/>
      <c r="AG54" s="13"/>
      <c r="AH54" s="13"/>
      <c r="AI54" s="14"/>
      <c r="AJ54" s="24"/>
      <c r="AK54" s="24"/>
      <c r="AL54" s="24"/>
      <c r="AM54" s="24"/>
      <c r="AN54" s="24"/>
      <c r="AO54" s="24"/>
      <c r="AP54" s="24"/>
      <c r="AQ54" s="24"/>
      <c r="AS54" s="13"/>
      <c r="AT54" s="13"/>
      <c r="AU54" s="14"/>
      <c r="AV54" s="24"/>
      <c r="AW54" s="24"/>
      <c r="AX54" s="24"/>
      <c r="AY54" s="24"/>
      <c r="AZ54" s="24"/>
      <c r="BA54" s="24"/>
      <c r="BB54" s="24"/>
      <c r="BC54" s="24"/>
      <c r="BE54" s="32" t="s">
        <v>1543</v>
      </c>
      <c r="BF54" s="32" t="s">
        <v>1544</v>
      </c>
      <c r="BH54" s="63" t="s">
        <v>1545</v>
      </c>
      <c r="BI54" s="64" t="s">
        <v>1546</v>
      </c>
      <c r="BJ54" s="64" t="s">
        <v>1501</v>
      </c>
      <c r="BK54" s="64" t="s">
        <v>1502</v>
      </c>
      <c r="BL54" s="64" t="s">
        <v>1547</v>
      </c>
      <c r="BM54" s="65" t="s">
        <v>1548</v>
      </c>
      <c r="CA54" s="32" t="s">
        <v>1543</v>
      </c>
      <c r="CB54" s="32" t="s">
        <v>1544</v>
      </c>
      <c r="CD54" s="63" t="s">
        <v>1545</v>
      </c>
      <c r="CE54" s="64" t="s">
        <v>1546</v>
      </c>
      <c r="CF54" s="64" t="s">
        <v>1501</v>
      </c>
      <c r="CG54" s="64" t="s">
        <v>1502</v>
      </c>
      <c r="CH54" s="64" t="s">
        <v>1547</v>
      </c>
      <c r="CI54" s="65" t="s">
        <v>1548</v>
      </c>
      <c r="CW54" s="24">
        <v>1.6905737704918034E-2</v>
      </c>
      <c r="CX54" s="13">
        <v>46.6</v>
      </c>
      <c r="CY54" s="13">
        <v>49.012305376894361</v>
      </c>
      <c r="CZ54" s="13">
        <v>50.145836035662228</v>
      </c>
      <c r="DA54" s="13">
        <v>1.1803038429395178</v>
      </c>
      <c r="DB54" s="13" t="e">
        <f ca="1"/>
        <v>#NAME?</v>
      </c>
      <c r="DC54" s="13" t="e">
        <f ca="1"/>
        <v>#NAME?</v>
      </c>
      <c r="DD54" s="13">
        <v>41.975271605614267</v>
      </c>
      <c r="DE54" s="13" t="e">
        <f ca="1"/>
        <v>#NAME?</v>
      </c>
      <c r="DF54" s="13">
        <v>48.05651569537438</v>
      </c>
    </row>
    <row r="55" spans="1:110" x14ac:dyDescent="0.25">
      <c r="A55" s="9">
        <v>56</v>
      </c>
      <c r="B55" s="10" t="b">
        <v>1</v>
      </c>
      <c r="U55" s="13"/>
      <c r="V55" s="13"/>
      <c r="W55" s="14"/>
      <c r="X55" s="24"/>
      <c r="Y55" s="24"/>
      <c r="Z55" s="24"/>
      <c r="AA55" s="24"/>
      <c r="AB55" s="24"/>
      <c r="AC55" s="24"/>
      <c r="AD55" s="24"/>
      <c r="AE55" s="24"/>
      <c r="AG55" s="13"/>
      <c r="AH55" s="13"/>
      <c r="AI55" s="14"/>
      <c r="AJ55" s="24"/>
      <c r="AK55" s="24"/>
      <c r="AL55" s="24"/>
      <c r="AM55" s="24"/>
      <c r="AN55" s="24"/>
      <c r="AO55" s="24"/>
      <c r="AP55" s="24"/>
      <c r="AQ55" s="24"/>
      <c r="AS55" s="13"/>
      <c r="AT55" s="13"/>
      <c r="AU55" s="14"/>
      <c r="AV55" s="24"/>
      <c r="AW55" s="24"/>
      <c r="AX55" s="24"/>
      <c r="AY55" s="24"/>
      <c r="AZ55" s="24"/>
      <c r="BA55" s="24"/>
      <c r="BB55" s="24"/>
      <c r="BC55" s="24"/>
      <c r="BE55" s="33" t="str" cm="1">
        <f t="array" aca="1" ref="BE55" ca="1">IFERROR(_xlfn.TAKE(Grid_Argument_Minimum(UV_BETA_S1),,1),"—")</f>
        <v>—</v>
      </c>
      <c r="BF55" s="34">
        <v>20</v>
      </c>
      <c r="BH55" s="16" t="s">
        <v>1557</v>
      </c>
      <c r="BI55" s="59">
        <v>1</v>
      </c>
      <c r="BJ55" s="66">
        <v>0.2</v>
      </c>
      <c r="BK55" s="66">
        <v>50</v>
      </c>
      <c r="BL55" s="59">
        <f>($BK$55-$BJ$55)/($BF$55-1)</f>
        <v>2.6210526315789471</v>
      </c>
      <c r="BM55" s="20" t="e" cm="1">
        <f t="array" aca="1" ref="BM55" ca="1">Grid_Search_Optimum(UV_BETA_S1)</f>
        <v>#NAME?</v>
      </c>
      <c r="CA55" s="33" t="str" cm="1">
        <f t="array" aca="1" ref="CA55" ca="1">IFERROR(_xlfn.TAKE(Grid_Argument_Minimum(UV_BETA_S2),,1),"—")</f>
        <v>—</v>
      </c>
      <c r="CB55" s="34">
        <v>20</v>
      </c>
      <c r="CD55" s="16" t="s">
        <v>1557</v>
      </c>
      <c r="CE55" s="59">
        <v>1</v>
      </c>
      <c r="CF55" s="59" t="e">
        <f ca="1">MAX(0.001,$BM$55-$BL$55)</f>
        <v>#NAME?</v>
      </c>
      <c r="CG55" s="59" t="e">
        <f ca="1">$BM$55+$BL$55</f>
        <v>#NAME?</v>
      </c>
      <c r="CH55" s="59" t="e">
        <f ca="1">($CG$55-$CF$55)/($CB$55-1)</f>
        <v>#NAME?</v>
      </c>
      <c r="CI55" s="20" t="e" cm="1">
        <f t="array" aca="1" ref="CI55" ca="1">Grid_Search_Optimum(UV_BETA_S2)</f>
        <v>#NAME?</v>
      </c>
      <c r="CW55" s="24">
        <v>1.724726775956284E-2</v>
      </c>
      <c r="CX55" s="13">
        <v>46.6</v>
      </c>
      <c r="CY55" s="13">
        <v>49.089163483603407</v>
      </c>
      <c r="CZ55" s="13">
        <v>50.205383904558936</v>
      </c>
      <c r="DA55" s="13">
        <v>1.2043569813656712</v>
      </c>
      <c r="DB55" s="13" t="e">
        <f ca="1"/>
        <v>#NAME?</v>
      </c>
      <c r="DC55" s="13" t="e">
        <f ca="1"/>
        <v>#NAME?</v>
      </c>
      <c r="DD55" s="13">
        <v>42.032840605932996</v>
      </c>
      <c r="DE55" s="13" t="e">
        <f ca="1"/>
        <v>#NAME?</v>
      </c>
      <c r="DF55" s="13">
        <v>48.123759755602784</v>
      </c>
    </row>
    <row r="56" spans="1:110" x14ac:dyDescent="0.25">
      <c r="A56" s="9">
        <v>51</v>
      </c>
      <c r="B56" s="10" t="b">
        <v>1</v>
      </c>
      <c r="U56" s="13"/>
      <c r="V56" s="13"/>
      <c r="W56" s="14"/>
      <c r="X56" s="24"/>
      <c r="Y56" s="24"/>
      <c r="Z56" s="24"/>
      <c r="AA56" s="24"/>
      <c r="AB56" s="24"/>
      <c r="AC56" s="24"/>
      <c r="AD56" s="24"/>
      <c r="AE56" s="24"/>
      <c r="AG56" s="13"/>
      <c r="AH56" s="13"/>
      <c r="AI56" s="14"/>
      <c r="AJ56" s="24"/>
      <c r="AK56" s="24"/>
      <c r="AL56" s="24"/>
      <c r="AM56" s="24"/>
      <c r="AN56" s="24"/>
      <c r="AO56" s="24"/>
      <c r="AP56" s="24"/>
      <c r="AQ56" s="24"/>
      <c r="AS56" s="13"/>
      <c r="AT56" s="13"/>
      <c r="AU56" s="14"/>
      <c r="AV56" s="24"/>
      <c r="AW56" s="24"/>
      <c r="AX56" s="24"/>
      <c r="AY56" s="24"/>
      <c r="AZ56" s="24"/>
      <c r="BA56" s="24"/>
      <c r="BB56" s="24"/>
      <c r="BC56" s="24"/>
      <c r="BH56" s="16" t="s">
        <v>1558</v>
      </c>
      <c r="BI56" s="59">
        <v>1</v>
      </c>
      <c r="BJ56" s="66">
        <v>0.2</v>
      </c>
      <c r="BK56" s="66">
        <v>50</v>
      </c>
      <c r="BL56" s="59">
        <f>($BK$56-$BJ$56)/($BF$55-1)</f>
        <v>2.6210526315789471</v>
      </c>
      <c r="BM56" s="20"/>
      <c r="CD56" s="16" t="s">
        <v>1558</v>
      </c>
      <c r="CE56" s="59">
        <v>1</v>
      </c>
      <c r="CF56" s="59">
        <f>MAX(0.001,$BM$56-$BL$56)</f>
        <v>1E-3</v>
      </c>
      <c r="CG56" s="59">
        <f>$BM$56+$BL$56</f>
        <v>2.6210526315789471</v>
      </c>
      <c r="CH56" s="59">
        <f>($CG$56-$CF$56)/($CB$55-1)</f>
        <v>0.13789750692520775</v>
      </c>
      <c r="CI56" s="20"/>
      <c r="CW56" s="24">
        <v>1.7588797814207649E-2</v>
      </c>
      <c r="CX56" s="13">
        <v>46.7</v>
      </c>
      <c r="CY56" s="13">
        <v>49.164732182044119</v>
      </c>
      <c r="CZ56" s="13">
        <v>50.264001712748126</v>
      </c>
      <c r="DA56" s="13">
        <v>1.2284184802850076</v>
      </c>
      <c r="DB56" s="13" t="e">
        <f ca="1"/>
        <v>#NAME?</v>
      </c>
      <c r="DC56" s="13" t="e">
        <f ca="1"/>
        <v>#NAME?</v>
      </c>
      <c r="DD56" s="13">
        <v>42.089842382480057</v>
      </c>
      <c r="DE56" s="13" t="e">
        <f ca="1"/>
        <v>#NAME?</v>
      </c>
      <c r="DF56" s="13">
        <v>48.190090719209721</v>
      </c>
    </row>
    <row r="57" spans="1:110" x14ac:dyDescent="0.25">
      <c r="A57" s="9">
        <v>49.6</v>
      </c>
      <c r="B57" s="10" t="b">
        <v>1</v>
      </c>
      <c r="U57" s="13"/>
      <c r="V57" s="13"/>
      <c r="W57" s="14"/>
      <c r="X57" s="24"/>
      <c r="Y57" s="24"/>
      <c r="Z57" s="24"/>
      <c r="AA57" s="24"/>
      <c r="AB57" s="24"/>
      <c r="AC57" s="24"/>
      <c r="AD57" s="24"/>
      <c r="AE57" s="24"/>
      <c r="AG57" s="13"/>
      <c r="AH57" s="13"/>
      <c r="AI57" s="14"/>
      <c r="AJ57" s="24"/>
      <c r="AK57" s="24"/>
      <c r="AL57" s="24"/>
      <c r="AM57" s="24"/>
      <c r="AN57" s="24"/>
      <c r="AO57" s="24"/>
      <c r="AP57" s="24"/>
      <c r="AQ57" s="24"/>
      <c r="AS57" s="13"/>
      <c r="AT57" s="13"/>
      <c r="AU57" s="14"/>
      <c r="AV57" s="24"/>
      <c r="AW57" s="24"/>
      <c r="AX57" s="24"/>
      <c r="AY57" s="24"/>
      <c r="AZ57" s="24"/>
      <c r="BA57" s="24"/>
      <c r="BB57" s="24"/>
      <c r="BC57" s="24"/>
      <c r="BE57" s="67" cm="1">
        <f t="array" aca="1" ref="BE57" ca="1">IFERROR(_xlfn.LET(_xlpm.d,_xlfn._xlws.FILTER(UV_Data,UV_Include),_xlpm.range_,MAX(_xlpm.d)-MIN(_xlpm.d),_xlpm.pad,_xlpm.range_*0.001,_xlpm.scale_,_xlpm.range_+2*_xlpm.pad,_xlpm.z,(_xlpm.d-MIN(_xlpm.d)+_xlpm.pad)/_xlpm.scale_,NLL_Beta(_xlpm.z,$BI$55,$BI$56)+COUNT(_xlpm.d)*LN(_xlpm.scale_)),1000000000000000)</f>
        <v>1000000000000000</v>
      </c>
      <c r="BF57" s="68" cm="1">
        <f t="array" ref="BF57:BY57">_xlfn.SEQUENCE(1,$BF$55,$BJ$55,$BL$55)</f>
        <v>0.2</v>
      </c>
      <c r="BG57" s="68">
        <v>2.8210526315789473</v>
      </c>
      <c r="BH57" s="68">
        <v>5.4421052631578943</v>
      </c>
      <c r="BI57" s="68">
        <v>8.0631578947368414</v>
      </c>
      <c r="BJ57" s="68">
        <v>10.684210526315788</v>
      </c>
      <c r="BK57" s="68">
        <v>13.305263157894736</v>
      </c>
      <c r="BL57" s="68">
        <v>15.926315789473684</v>
      </c>
      <c r="BM57" s="68">
        <v>18.547368421052632</v>
      </c>
      <c r="BN57" s="68">
        <v>21.168421052631579</v>
      </c>
      <c r="BO57" s="68">
        <v>23.789473684210527</v>
      </c>
      <c r="BP57" s="68">
        <v>26.410526315789475</v>
      </c>
      <c r="BQ57" s="68">
        <v>29.031578947368423</v>
      </c>
      <c r="BR57" s="68">
        <v>31.652631578947371</v>
      </c>
      <c r="BS57" s="68">
        <v>34.273684210526319</v>
      </c>
      <c r="BT57" s="68">
        <v>36.894736842105267</v>
      </c>
      <c r="BU57" s="68">
        <v>39.515789473684215</v>
      </c>
      <c r="BV57" s="68">
        <v>42.136842105263163</v>
      </c>
      <c r="BW57" s="68">
        <v>44.757894736842111</v>
      </c>
      <c r="BX57" s="68">
        <v>47.378947368421059</v>
      </c>
      <c r="BY57" s="69">
        <v>50.000000000000007</v>
      </c>
      <c r="CA57" s="67" cm="1">
        <f t="array" aca="1" ref="CA57" ca="1">IFERROR(_xlfn.LET(_xlpm.d,_xlfn._xlws.FILTER(UV_Data,UV_Include),_xlpm.range_,MAX(_xlpm.d)-MIN(_xlpm.d),_xlpm.pad,_xlpm.range_*0.001,_xlpm.scale_,_xlpm.range_+2*_xlpm.pad,_xlpm.z,(_xlpm.d-MIN(_xlpm.d)+_xlpm.pad)/_xlpm.scale_,NLL_Beta(_xlpm.z,$CE$55,$CE$56)+COUNT(_xlpm.d)*LN(_xlpm.scale_)),1000000000000000)</f>
        <v>1000000000000000</v>
      </c>
      <c r="CB57" s="68" t="e" cm="1">
        <f t="array" aca="1" ref="CB57" ca="1">_xlfn.SEQUENCE(1,$CB$55,$CF$55,$CH$55)</f>
        <v>#NAME?</v>
      </c>
      <c r="CC57" s="68"/>
      <c r="CD57" s="68"/>
      <c r="CE57" s="68"/>
      <c r="CF57" s="68"/>
      <c r="CG57" s="68"/>
      <c r="CH57" s="68"/>
      <c r="CI57" s="68"/>
      <c r="CJ57" s="68"/>
      <c r="CK57" s="68"/>
      <c r="CL57" s="68"/>
      <c r="CM57" s="68"/>
      <c r="CN57" s="68"/>
      <c r="CO57" s="68"/>
      <c r="CP57" s="68"/>
      <c r="CQ57" s="68"/>
      <c r="CR57" s="68"/>
      <c r="CS57" s="68"/>
      <c r="CT57" s="68"/>
      <c r="CU57" s="69"/>
      <c r="CW57" s="24">
        <v>1.7930327868852458E-2</v>
      </c>
      <c r="CX57" s="13">
        <v>46.8</v>
      </c>
      <c r="CY57" s="13">
        <v>49.239058626140576</v>
      </c>
      <c r="CZ57" s="13">
        <v>50.321722678949712</v>
      </c>
      <c r="DA57" s="13">
        <v>1.2524883455115159</v>
      </c>
      <c r="DB57" s="13" t="e">
        <f ca="1"/>
        <v>#NAME?</v>
      </c>
      <c r="DC57" s="13" t="e">
        <f ca="1"/>
        <v>#NAME?</v>
      </c>
      <c r="DD57" s="13">
        <v>42.146293378471618</v>
      </c>
      <c r="DE57" s="13" t="e">
        <f ca="1"/>
        <v>#NAME?</v>
      </c>
      <c r="DF57" s="13">
        <v>48.255538836209368</v>
      </c>
    </row>
    <row r="58" spans="1:110" x14ac:dyDescent="0.25">
      <c r="A58" s="9">
        <v>49.1</v>
      </c>
      <c r="B58" s="10" t="b">
        <v>1</v>
      </c>
      <c r="U58" s="13"/>
      <c r="V58" s="13"/>
      <c r="W58" s="14"/>
      <c r="X58" s="24"/>
      <c r="Y58" s="24"/>
      <c r="Z58" s="24"/>
      <c r="AA58" s="24"/>
      <c r="AB58" s="24"/>
      <c r="AC58" s="24"/>
      <c r="AD58" s="24"/>
      <c r="AE58" s="24"/>
      <c r="AG58" s="13"/>
      <c r="AH58" s="13"/>
      <c r="AI58" s="14"/>
      <c r="AJ58" s="24"/>
      <c r="AK58" s="24"/>
      <c r="AL58" s="24"/>
      <c r="AM58" s="24"/>
      <c r="AN58" s="24"/>
      <c r="AO58" s="24"/>
      <c r="AP58" s="24"/>
      <c r="AQ58" s="24"/>
      <c r="AS58" s="13"/>
      <c r="AT58" s="13"/>
      <c r="AU58" s="14"/>
      <c r="AV58" s="24"/>
      <c r="AW58" s="24"/>
      <c r="AX58" s="24"/>
      <c r="AY58" s="24"/>
      <c r="AZ58" s="24"/>
      <c r="BA58" s="24"/>
      <c r="BB58" s="24"/>
      <c r="BC58" s="24"/>
      <c r="BE58" s="35" cm="1">
        <f t="array" ref="BE58:BE77">_xlfn.SEQUENCE($BF$55,1,$BJ$56,$BL$56)</f>
        <v>0.2</v>
      </c>
      <c r="BF58" s="61">
        <f t="dataTable" ref="BF58:BY77" dt2D="1" dtr="1" r1="BI55" r2="BI56" ca="1"/>
        <v>1000000000000000</v>
      </c>
      <c r="BG58" s="61">
        <v>1000000000000000</v>
      </c>
      <c r="BH58" s="61">
        <v>1000000000000000</v>
      </c>
      <c r="BI58" s="61">
        <v>1000000000000000</v>
      </c>
      <c r="BJ58" s="61">
        <v>1000000000000000</v>
      </c>
      <c r="BK58" s="61">
        <v>1000000000000000</v>
      </c>
      <c r="BL58" s="61">
        <v>1000000000000000</v>
      </c>
      <c r="BM58" s="61">
        <v>1000000000000000</v>
      </c>
      <c r="BN58" s="61">
        <v>1000000000000000</v>
      </c>
      <c r="BO58" s="61">
        <v>1000000000000000</v>
      </c>
      <c r="BP58" s="61">
        <v>1000000000000000</v>
      </c>
      <c r="BQ58" s="61">
        <v>1000000000000000</v>
      </c>
      <c r="BR58" s="61">
        <v>1000000000000000</v>
      </c>
      <c r="BS58" s="61">
        <v>1000000000000000</v>
      </c>
      <c r="BT58" s="61">
        <v>1000000000000000</v>
      </c>
      <c r="BU58" s="61">
        <v>1000000000000000</v>
      </c>
      <c r="BV58" s="61">
        <v>1000000000000000</v>
      </c>
      <c r="BW58" s="61">
        <v>1000000000000000</v>
      </c>
      <c r="BX58" s="61">
        <v>1000000000000000</v>
      </c>
      <c r="BY58" s="37">
        <v>1000000000000000</v>
      </c>
      <c r="CA58" s="35" cm="1">
        <f t="array" ref="CA58:CA77">_xlfn.SEQUENCE($CB$55,1,$CF$56,$CH$56)</f>
        <v>1E-3</v>
      </c>
      <c r="CB58" s="61">
        <f t="dataTable" ref="CB58:CU77" dt2D="1" dtr="1" r1="CE55" r2="CE56" ca="1"/>
        <v>1000000000000000</v>
      </c>
      <c r="CC58" s="61">
        <v>1000000000000000</v>
      </c>
      <c r="CD58" s="61">
        <v>1000000000000000</v>
      </c>
      <c r="CE58" s="61">
        <v>1000000000000000</v>
      </c>
      <c r="CF58" s="61">
        <v>1000000000000000</v>
      </c>
      <c r="CG58" s="61">
        <v>1000000000000000</v>
      </c>
      <c r="CH58" s="61">
        <v>1000000000000000</v>
      </c>
      <c r="CI58" s="61">
        <v>1000000000000000</v>
      </c>
      <c r="CJ58" s="61">
        <v>1000000000000000</v>
      </c>
      <c r="CK58" s="61">
        <v>1000000000000000</v>
      </c>
      <c r="CL58" s="61">
        <v>1000000000000000</v>
      </c>
      <c r="CM58" s="61">
        <v>1000000000000000</v>
      </c>
      <c r="CN58" s="61">
        <v>1000000000000000</v>
      </c>
      <c r="CO58" s="61">
        <v>1000000000000000</v>
      </c>
      <c r="CP58" s="61">
        <v>1000000000000000</v>
      </c>
      <c r="CQ58" s="61">
        <v>1000000000000000</v>
      </c>
      <c r="CR58" s="61">
        <v>1000000000000000</v>
      </c>
      <c r="CS58" s="61">
        <v>1000000000000000</v>
      </c>
      <c r="CT58" s="61">
        <v>1000000000000000</v>
      </c>
      <c r="CU58" s="37">
        <v>1000000000000000</v>
      </c>
      <c r="CW58" s="24">
        <v>1.8271857923497267E-2</v>
      </c>
      <c r="CX58" s="13">
        <v>46.8</v>
      </c>
      <c r="CY58" s="13">
        <v>49.31218738132138</v>
      </c>
      <c r="CZ58" s="13">
        <v>50.378578225528848</v>
      </c>
      <c r="DA58" s="13">
        <v>1.2765665828652204</v>
      </c>
      <c r="DB58" s="13" t="e">
        <f ca="1"/>
        <v>#NAME?</v>
      </c>
      <c r="DC58" s="13" t="e">
        <f ca="1"/>
        <v>#NAME?</v>
      </c>
      <c r="DD58" s="13">
        <v>42.202209257698911</v>
      </c>
      <c r="DE58" s="13" t="e">
        <f ca="1"/>
        <v>#NAME?</v>
      </c>
      <c r="DF58" s="13">
        <v>48.320132800199531</v>
      </c>
    </row>
    <row r="59" spans="1:110" x14ac:dyDescent="0.25">
      <c r="A59" s="9">
        <v>48.7</v>
      </c>
      <c r="B59" s="10" t="b">
        <v>1</v>
      </c>
      <c r="U59" s="13"/>
      <c r="V59" s="13"/>
      <c r="W59" s="14"/>
      <c r="X59" s="24"/>
      <c r="Y59" s="24"/>
      <c r="Z59" s="24"/>
      <c r="AA59" s="24"/>
      <c r="AB59" s="24"/>
      <c r="AC59" s="24"/>
      <c r="AD59" s="24"/>
      <c r="AE59" s="24"/>
      <c r="AG59" s="13"/>
      <c r="AH59" s="13"/>
      <c r="AI59" s="14"/>
      <c r="AJ59" s="24"/>
      <c r="AK59" s="24"/>
      <c r="AL59" s="24"/>
      <c r="AM59" s="24"/>
      <c r="AN59" s="24"/>
      <c r="AO59" s="24"/>
      <c r="AP59" s="24"/>
      <c r="AQ59" s="24"/>
      <c r="AS59" s="13"/>
      <c r="AT59" s="13"/>
      <c r="AU59" s="14"/>
      <c r="AV59" s="24"/>
      <c r="AW59" s="24"/>
      <c r="AX59" s="24"/>
      <c r="AY59" s="24"/>
      <c r="AZ59" s="24"/>
      <c r="BA59" s="24"/>
      <c r="BB59" s="24"/>
      <c r="BC59" s="24"/>
      <c r="BE59" s="35">
        <v>2.8210526315789473</v>
      </c>
      <c r="BF59" s="61">
        <v>1000000000000000</v>
      </c>
      <c r="BG59" s="61">
        <v>1000000000000000</v>
      </c>
      <c r="BH59" s="61">
        <v>1000000000000000</v>
      </c>
      <c r="BI59" s="61">
        <v>1000000000000000</v>
      </c>
      <c r="BJ59" s="61">
        <v>1000000000000000</v>
      </c>
      <c r="BK59" s="61">
        <v>1000000000000000</v>
      </c>
      <c r="BL59" s="61">
        <v>1000000000000000</v>
      </c>
      <c r="BM59" s="61">
        <v>1000000000000000</v>
      </c>
      <c r="BN59" s="61">
        <v>1000000000000000</v>
      </c>
      <c r="BO59" s="61">
        <v>1000000000000000</v>
      </c>
      <c r="BP59" s="61">
        <v>1000000000000000</v>
      </c>
      <c r="BQ59" s="61">
        <v>1000000000000000</v>
      </c>
      <c r="BR59" s="61">
        <v>1000000000000000</v>
      </c>
      <c r="BS59" s="61">
        <v>1000000000000000</v>
      </c>
      <c r="BT59" s="61">
        <v>1000000000000000</v>
      </c>
      <c r="BU59" s="61">
        <v>1000000000000000</v>
      </c>
      <c r="BV59" s="61">
        <v>1000000000000000</v>
      </c>
      <c r="BW59" s="61">
        <v>1000000000000000</v>
      </c>
      <c r="BX59" s="61">
        <v>1000000000000000</v>
      </c>
      <c r="BY59" s="37">
        <v>1000000000000000</v>
      </c>
      <c r="CA59" s="35">
        <v>0.13889750692520775</v>
      </c>
      <c r="CB59" s="61">
        <v>1000000000000000</v>
      </c>
      <c r="CC59" s="61">
        <v>1000000000000000</v>
      </c>
      <c r="CD59" s="61">
        <v>1000000000000000</v>
      </c>
      <c r="CE59" s="61">
        <v>1000000000000000</v>
      </c>
      <c r="CF59" s="61">
        <v>1000000000000000</v>
      </c>
      <c r="CG59" s="61">
        <v>1000000000000000</v>
      </c>
      <c r="CH59" s="61">
        <v>1000000000000000</v>
      </c>
      <c r="CI59" s="61">
        <v>1000000000000000</v>
      </c>
      <c r="CJ59" s="61">
        <v>1000000000000000</v>
      </c>
      <c r="CK59" s="61">
        <v>1000000000000000</v>
      </c>
      <c r="CL59" s="61">
        <v>1000000000000000</v>
      </c>
      <c r="CM59" s="61">
        <v>1000000000000000</v>
      </c>
      <c r="CN59" s="61">
        <v>1000000000000000</v>
      </c>
      <c r="CO59" s="61">
        <v>1000000000000000</v>
      </c>
      <c r="CP59" s="61">
        <v>1000000000000000</v>
      </c>
      <c r="CQ59" s="61">
        <v>1000000000000000</v>
      </c>
      <c r="CR59" s="61">
        <v>1000000000000000</v>
      </c>
      <c r="CS59" s="61">
        <v>1000000000000000</v>
      </c>
      <c r="CT59" s="61">
        <v>1000000000000000</v>
      </c>
      <c r="CU59" s="37">
        <v>1000000000000000</v>
      </c>
      <c r="CW59" s="24">
        <v>1.8613387978142076E-2</v>
      </c>
      <c r="CX59" s="13">
        <v>47.1</v>
      </c>
      <c r="CY59" s="13">
        <v>49.384160612184886</v>
      </c>
      <c r="CZ59" s="13">
        <v>50.434598107333265</v>
      </c>
      <c r="DA59" s="13">
        <v>1.3006531981722442</v>
      </c>
      <c r="DB59" s="13" t="e">
        <f ca="1"/>
        <v>#NAME?</v>
      </c>
      <c r="DC59" s="13" t="e">
        <f ca="1"/>
        <v>#NAME?</v>
      </c>
      <c r="DD59" s="13">
        <v>42.25760495529174</v>
      </c>
      <c r="DE59" s="13" t="e">
        <f ca="1"/>
        <v>#NAME?</v>
      </c>
      <c r="DF59" s="13">
        <v>48.383899855903032</v>
      </c>
    </row>
    <row r="60" spans="1:110" x14ac:dyDescent="0.25">
      <c r="A60" s="9">
        <v>48.2</v>
      </c>
      <c r="B60" s="10" t="b">
        <v>1</v>
      </c>
      <c r="U60" s="13"/>
      <c r="V60" s="13"/>
      <c r="W60" s="14"/>
      <c r="X60" s="24"/>
      <c r="Y60" s="24"/>
      <c r="Z60" s="24"/>
      <c r="AA60" s="24"/>
      <c r="AB60" s="24"/>
      <c r="AC60" s="24"/>
      <c r="AD60" s="24"/>
      <c r="AE60" s="24"/>
      <c r="AG60" s="13"/>
      <c r="AH60" s="13"/>
      <c r="AI60" s="14"/>
      <c r="AJ60" s="24"/>
      <c r="AK60" s="24"/>
      <c r="AL60" s="24"/>
      <c r="AM60" s="24"/>
      <c r="AN60" s="24"/>
      <c r="AO60" s="24"/>
      <c r="AP60" s="24"/>
      <c r="AQ60" s="24"/>
      <c r="AS60" s="13"/>
      <c r="AT60" s="13"/>
      <c r="AU60" s="14"/>
      <c r="AV60" s="24"/>
      <c r="AW60" s="24"/>
      <c r="AX60" s="24"/>
      <c r="AY60" s="24"/>
      <c r="AZ60" s="24"/>
      <c r="BA60" s="24"/>
      <c r="BB60" s="24"/>
      <c r="BC60" s="24"/>
      <c r="BE60" s="35">
        <v>5.4421052631578943</v>
      </c>
      <c r="BF60" s="61">
        <v>1000000000000000</v>
      </c>
      <c r="BG60" s="61">
        <v>1000000000000000</v>
      </c>
      <c r="BH60" s="61">
        <v>1000000000000000</v>
      </c>
      <c r="BI60" s="61">
        <v>1000000000000000</v>
      </c>
      <c r="BJ60" s="61">
        <v>1000000000000000</v>
      </c>
      <c r="BK60" s="61">
        <v>1000000000000000</v>
      </c>
      <c r="BL60" s="61">
        <v>1000000000000000</v>
      </c>
      <c r="BM60" s="61">
        <v>1000000000000000</v>
      </c>
      <c r="BN60" s="61">
        <v>1000000000000000</v>
      </c>
      <c r="BO60" s="61">
        <v>1000000000000000</v>
      </c>
      <c r="BP60" s="61">
        <v>1000000000000000</v>
      </c>
      <c r="BQ60" s="61">
        <v>1000000000000000</v>
      </c>
      <c r="BR60" s="61">
        <v>1000000000000000</v>
      </c>
      <c r="BS60" s="61">
        <v>1000000000000000</v>
      </c>
      <c r="BT60" s="61">
        <v>1000000000000000</v>
      </c>
      <c r="BU60" s="61">
        <v>1000000000000000</v>
      </c>
      <c r="BV60" s="61">
        <v>1000000000000000</v>
      </c>
      <c r="BW60" s="61">
        <v>1000000000000000</v>
      </c>
      <c r="BX60" s="61">
        <v>1000000000000000</v>
      </c>
      <c r="BY60" s="37">
        <v>1000000000000000</v>
      </c>
      <c r="CA60" s="35">
        <v>0.27679501385041549</v>
      </c>
      <c r="CB60" s="61">
        <v>1000000000000000</v>
      </c>
      <c r="CC60" s="61">
        <v>1000000000000000</v>
      </c>
      <c r="CD60" s="61">
        <v>1000000000000000</v>
      </c>
      <c r="CE60" s="61">
        <v>1000000000000000</v>
      </c>
      <c r="CF60" s="61">
        <v>1000000000000000</v>
      </c>
      <c r="CG60" s="61">
        <v>1000000000000000</v>
      </c>
      <c r="CH60" s="61">
        <v>1000000000000000</v>
      </c>
      <c r="CI60" s="61">
        <v>1000000000000000</v>
      </c>
      <c r="CJ60" s="61">
        <v>1000000000000000</v>
      </c>
      <c r="CK60" s="61">
        <v>1000000000000000</v>
      </c>
      <c r="CL60" s="61">
        <v>1000000000000000</v>
      </c>
      <c r="CM60" s="61">
        <v>1000000000000000</v>
      </c>
      <c r="CN60" s="61">
        <v>1000000000000000</v>
      </c>
      <c r="CO60" s="61">
        <v>1000000000000000</v>
      </c>
      <c r="CP60" s="61">
        <v>1000000000000000</v>
      </c>
      <c r="CQ60" s="61">
        <v>1000000000000000</v>
      </c>
      <c r="CR60" s="61">
        <v>1000000000000000</v>
      </c>
      <c r="CS60" s="61">
        <v>1000000000000000</v>
      </c>
      <c r="CT60" s="61">
        <v>1000000000000000</v>
      </c>
      <c r="CU60" s="37">
        <v>1000000000000000</v>
      </c>
      <c r="CW60" s="24">
        <v>1.8954918032786885E-2</v>
      </c>
      <c r="CX60" s="13">
        <v>47.1</v>
      </c>
      <c r="CY60" s="13">
        <v>49.455018253380096</v>
      </c>
      <c r="CZ60" s="13">
        <v>50.489810529103565</v>
      </c>
      <c r="DA60" s="13">
        <v>1.3247481972647939</v>
      </c>
      <c r="DB60" s="13" t="e">
        <f ca="1"/>
        <v>#NAME?</v>
      </c>
      <c r="DC60" s="13" t="e">
        <f ca="1"/>
        <v>#NAME?</v>
      </c>
      <c r="DD60" s="13">
        <v>42.312494724308586</v>
      </c>
      <c r="DE60" s="13" t="e">
        <f ca="1"/>
        <v>#NAME?</v>
      </c>
      <c r="DF60" s="13">
        <v>48.44686589745114</v>
      </c>
    </row>
    <row r="61" spans="1:110" x14ac:dyDescent="0.25">
      <c r="A61" s="9">
        <v>47.7</v>
      </c>
      <c r="B61" s="10" t="b">
        <v>1</v>
      </c>
      <c r="U61" s="13"/>
      <c r="V61" s="13"/>
      <c r="W61" s="14"/>
      <c r="X61" s="24"/>
      <c r="Y61" s="24"/>
      <c r="Z61" s="24"/>
      <c r="AA61" s="24"/>
      <c r="AB61" s="24"/>
      <c r="AC61" s="24"/>
      <c r="AD61" s="24"/>
      <c r="AE61" s="24"/>
      <c r="AG61" s="13"/>
      <c r="AH61" s="13"/>
      <c r="AI61" s="14"/>
      <c r="AJ61" s="24"/>
      <c r="AK61" s="24"/>
      <c r="AL61" s="24"/>
      <c r="AM61" s="24"/>
      <c r="AN61" s="24"/>
      <c r="AO61" s="24"/>
      <c r="AP61" s="24"/>
      <c r="AQ61" s="24"/>
      <c r="AS61" s="13"/>
      <c r="AT61" s="13"/>
      <c r="AU61" s="14"/>
      <c r="AV61" s="24"/>
      <c r="AW61" s="24"/>
      <c r="AX61" s="24"/>
      <c r="AY61" s="24"/>
      <c r="AZ61" s="24"/>
      <c r="BA61" s="24"/>
      <c r="BB61" s="24"/>
      <c r="BC61" s="24"/>
      <c r="BE61" s="35">
        <v>8.0631578947368414</v>
      </c>
      <c r="BF61" s="61">
        <v>1000000000000000</v>
      </c>
      <c r="BG61" s="61">
        <v>1000000000000000</v>
      </c>
      <c r="BH61" s="61">
        <v>1000000000000000</v>
      </c>
      <c r="BI61" s="61">
        <v>1000000000000000</v>
      </c>
      <c r="BJ61" s="61">
        <v>1000000000000000</v>
      </c>
      <c r="BK61" s="61">
        <v>1000000000000000</v>
      </c>
      <c r="BL61" s="61">
        <v>1000000000000000</v>
      </c>
      <c r="BM61" s="61">
        <v>1000000000000000</v>
      </c>
      <c r="BN61" s="61">
        <v>1000000000000000</v>
      </c>
      <c r="BO61" s="61">
        <v>1000000000000000</v>
      </c>
      <c r="BP61" s="61">
        <v>1000000000000000</v>
      </c>
      <c r="BQ61" s="61">
        <v>1000000000000000</v>
      </c>
      <c r="BR61" s="61">
        <v>1000000000000000</v>
      </c>
      <c r="BS61" s="61">
        <v>1000000000000000</v>
      </c>
      <c r="BT61" s="61">
        <v>1000000000000000</v>
      </c>
      <c r="BU61" s="61">
        <v>1000000000000000</v>
      </c>
      <c r="BV61" s="61">
        <v>1000000000000000</v>
      </c>
      <c r="BW61" s="61">
        <v>1000000000000000</v>
      </c>
      <c r="BX61" s="61">
        <v>1000000000000000</v>
      </c>
      <c r="BY61" s="37">
        <v>1000000000000000</v>
      </c>
      <c r="CA61" s="35">
        <v>0.41469252077562324</v>
      </c>
      <c r="CB61" s="61">
        <v>1000000000000000</v>
      </c>
      <c r="CC61" s="61">
        <v>1000000000000000</v>
      </c>
      <c r="CD61" s="61">
        <v>1000000000000000</v>
      </c>
      <c r="CE61" s="61">
        <v>1000000000000000</v>
      </c>
      <c r="CF61" s="61">
        <v>1000000000000000</v>
      </c>
      <c r="CG61" s="61">
        <v>1000000000000000</v>
      </c>
      <c r="CH61" s="61">
        <v>1000000000000000</v>
      </c>
      <c r="CI61" s="61">
        <v>1000000000000000</v>
      </c>
      <c r="CJ61" s="61">
        <v>1000000000000000</v>
      </c>
      <c r="CK61" s="61">
        <v>1000000000000000</v>
      </c>
      <c r="CL61" s="61">
        <v>1000000000000000</v>
      </c>
      <c r="CM61" s="61">
        <v>1000000000000000</v>
      </c>
      <c r="CN61" s="61">
        <v>1000000000000000</v>
      </c>
      <c r="CO61" s="61">
        <v>1000000000000000</v>
      </c>
      <c r="CP61" s="61">
        <v>1000000000000000</v>
      </c>
      <c r="CQ61" s="61">
        <v>1000000000000000</v>
      </c>
      <c r="CR61" s="61">
        <v>1000000000000000</v>
      </c>
      <c r="CS61" s="61">
        <v>1000000000000000</v>
      </c>
      <c r="CT61" s="61">
        <v>1000000000000000</v>
      </c>
      <c r="CU61" s="37">
        <v>1000000000000000</v>
      </c>
      <c r="CW61" s="24">
        <v>1.9296448087431695E-2</v>
      </c>
      <c r="CX61" s="13">
        <v>47.1</v>
      </c>
      <c r="CY61" s="13">
        <v>49.524798165478273</v>
      </c>
      <c r="CZ61" s="13">
        <v>50.544242252657114</v>
      </c>
      <c r="DA61" s="13">
        <v>1.3488515859811445</v>
      </c>
      <c r="DB61" s="13" t="e">
        <f ca="1"/>
        <v>#NAME?</v>
      </c>
      <c r="DC61" s="13" t="e">
        <f ca="1"/>
        <v>#NAME?</v>
      </c>
      <c r="DD61" s="13">
        <v>42.366892178565244</v>
      </c>
      <c r="DE61" s="13" t="e">
        <f ca="1"/>
        <v>#NAME?</v>
      </c>
      <c r="DF61" s="13">
        <v>48.509055558357531</v>
      </c>
    </row>
    <row r="62" spans="1:110" x14ac:dyDescent="0.25">
      <c r="A62" s="9">
        <v>47.4</v>
      </c>
      <c r="B62" s="10" t="b">
        <v>1</v>
      </c>
      <c r="U62" s="13"/>
      <c r="V62" s="13"/>
      <c r="W62" s="14"/>
      <c r="X62" s="24"/>
      <c r="Y62" s="24"/>
      <c r="Z62" s="24"/>
      <c r="AA62" s="24"/>
      <c r="AB62" s="24"/>
      <c r="AC62" s="24"/>
      <c r="AD62" s="24"/>
      <c r="AE62" s="24"/>
      <c r="AG62" s="13"/>
      <c r="AH62" s="13"/>
      <c r="AI62" s="14"/>
      <c r="AJ62" s="24"/>
      <c r="AK62" s="24"/>
      <c r="AL62" s="24"/>
      <c r="AM62" s="24"/>
      <c r="AN62" s="24"/>
      <c r="AO62" s="24"/>
      <c r="AP62" s="24"/>
      <c r="AQ62" s="24"/>
      <c r="AS62" s="13"/>
      <c r="AT62" s="13"/>
      <c r="AU62" s="14"/>
      <c r="AV62" s="24"/>
      <c r="AW62" s="24"/>
      <c r="AX62" s="24"/>
      <c r="AY62" s="24"/>
      <c r="AZ62" s="24"/>
      <c r="BA62" s="24"/>
      <c r="BB62" s="24"/>
      <c r="BC62" s="24"/>
      <c r="BE62" s="35">
        <v>10.684210526315788</v>
      </c>
      <c r="BF62" s="61">
        <v>1000000000000000</v>
      </c>
      <c r="BG62" s="61">
        <v>1000000000000000</v>
      </c>
      <c r="BH62" s="61">
        <v>1000000000000000</v>
      </c>
      <c r="BI62" s="61">
        <v>1000000000000000</v>
      </c>
      <c r="BJ62" s="61">
        <v>1000000000000000</v>
      </c>
      <c r="BK62" s="61">
        <v>1000000000000000</v>
      </c>
      <c r="BL62" s="61">
        <v>1000000000000000</v>
      </c>
      <c r="BM62" s="61">
        <v>1000000000000000</v>
      </c>
      <c r="BN62" s="61">
        <v>1000000000000000</v>
      </c>
      <c r="BO62" s="61">
        <v>1000000000000000</v>
      </c>
      <c r="BP62" s="61">
        <v>1000000000000000</v>
      </c>
      <c r="BQ62" s="61">
        <v>1000000000000000</v>
      </c>
      <c r="BR62" s="61">
        <v>1000000000000000</v>
      </c>
      <c r="BS62" s="61">
        <v>1000000000000000</v>
      </c>
      <c r="BT62" s="61">
        <v>1000000000000000</v>
      </c>
      <c r="BU62" s="61">
        <v>1000000000000000</v>
      </c>
      <c r="BV62" s="61">
        <v>1000000000000000</v>
      </c>
      <c r="BW62" s="61">
        <v>1000000000000000</v>
      </c>
      <c r="BX62" s="61">
        <v>1000000000000000</v>
      </c>
      <c r="BY62" s="37">
        <v>1000000000000000</v>
      </c>
      <c r="CA62" s="35">
        <v>0.55259002770083099</v>
      </c>
      <c r="CB62" s="61">
        <v>1000000000000000</v>
      </c>
      <c r="CC62" s="61">
        <v>1000000000000000</v>
      </c>
      <c r="CD62" s="61">
        <v>1000000000000000</v>
      </c>
      <c r="CE62" s="61">
        <v>1000000000000000</v>
      </c>
      <c r="CF62" s="61">
        <v>1000000000000000</v>
      </c>
      <c r="CG62" s="61">
        <v>1000000000000000</v>
      </c>
      <c r="CH62" s="61">
        <v>1000000000000000</v>
      </c>
      <c r="CI62" s="61">
        <v>1000000000000000</v>
      </c>
      <c r="CJ62" s="61">
        <v>1000000000000000</v>
      </c>
      <c r="CK62" s="61">
        <v>1000000000000000</v>
      </c>
      <c r="CL62" s="61">
        <v>1000000000000000</v>
      </c>
      <c r="CM62" s="61">
        <v>1000000000000000</v>
      </c>
      <c r="CN62" s="61">
        <v>1000000000000000</v>
      </c>
      <c r="CO62" s="61">
        <v>1000000000000000</v>
      </c>
      <c r="CP62" s="61">
        <v>1000000000000000</v>
      </c>
      <c r="CQ62" s="61">
        <v>1000000000000000</v>
      </c>
      <c r="CR62" s="61">
        <v>1000000000000000</v>
      </c>
      <c r="CS62" s="61">
        <v>1000000000000000</v>
      </c>
      <c r="CT62" s="61">
        <v>1000000000000000</v>
      </c>
      <c r="CU62" s="37">
        <v>1000000000000000</v>
      </c>
      <c r="CW62" s="24">
        <v>1.9637978142076504E-2</v>
      </c>
      <c r="CX62" s="13">
        <v>47.1</v>
      </c>
      <c r="CY62" s="13">
        <v>49.593536277394676</v>
      </c>
      <c r="CZ62" s="13">
        <v>50.5979186949005</v>
      </c>
      <c r="DA62" s="13">
        <v>1.3729633701656958</v>
      </c>
      <c r="DB62" s="13" t="e">
        <f ca="1"/>
        <v>#NAME?</v>
      </c>
      <c r="DC62" s="13" t="e">
        <f ca="1"/>
        <v>#NAME?</v>
      </c>
      <c r="DD62" s="13">
        <v>42.420810332066608</v>
      </c>
      <c r="DE62" s="13" t="e">
        <f ca="1"/>
        <v>#NAME?</v>
      </c>
      <c r="DF62" s="13">
        <v>48.570492294019445</v>
      </c>
    </row>
    <row r="63" spans="1:110" x14ac:dyDescent="0.25">
      <c r="A63" s="9">
        <v>47.1</v>
      </c>
      <c r="B63" s="10" t="b">
        <v>1</v>
      </c>
      <c r="U63" s="13"/>
      <c r="V63" s="13"/>
      <c r="W63" s="14"/>
      <c r="X63" s="24"/>
      <c r="Y63" s="24"/>
      <c r="Z63" s="24"/>
      <c r="AA63" s="24"/>
      <c r="AB63" s="24"/>
      <c r="AC63" s="24"/>
      <c r="AD63" s="24"/>
      <c r="AE63" s="24"/>
      <c r="AG63" s="13"/>
      <c r="AH63" s="13"/>
      <c r="AI63" s="14"/>
      <c r="AJ63" s="24"/>
      <c r="AK63" s="24"/>
      <c r="AL63" s="24"/>
      <c r="AM63" s="24"/>
      <c r="AN63" s="24"/>
      <c r="AO63" s="24"/>
      <c r="AP63" s="24"/>
      <c r="AQ63" s="24"/>
      <c r="AS63" s="13"/>
      <c r="AT63" s="13"/>
      <c r="AU63" s="14"/>
      <c r="AV63" s="24"/>
      <c r="AW63" s="24"/>
      <c r="AX63" s="24"/>
      <c r="AY63" s="24"/>
      <c r="AZ63" s="24"/>
      <c r="BA63" s="24"/>
      <c r="BB63" s="24"/>
      <c r="BC63" s="24"/>
      <c r="BE63" s="35">
        <v>13.305263157894736</v>
      </c>
      <c r="BF63" s="61">
        <v>1000000000000000</v>
      </c>
      <c r="BG63" s="61">
        <v>1000000000000000</v>
      </c>
      <c r="BH63" s="61">
        <v>1000000000000000</v>
      </c>
      <c r="BI63" s="61">
        <v>1000000000000000</v>
      </c>
      <c r="BJ63" s="61">
        <v>1000000000000000</v>
      </c>
      <c r="BK63" s="61">
        <v>1000000000000000</v>
      </c>
      <c r="BL63" s="61">
        <v>1000000000000000</v>
      </c>
      <c r="BM63" s="61">
        <v>1000000000000000</v>
      </c>
      <c r="BN63" s="61">
        <v>1000000000000000</v>
      </c>
      <c r="BO63" s="61">
        <v>1000000000000000</v>
      </c>
      <c r="BP63" s="61">
        <v>1000000000000000</v>
      </c>
      <c r="BQ63" s="61">
        <v>1000000000000000</v>
      </c>
      <c r="BR63" s="61">
        <v>1000000000000000</v>
      </c>
      <c r="BS63" s="61">
        <v>1000000000000000</v>
      </c>
      <c r="BT63" s="61">
        <v>1000000000000000</v>
      </c>
      <c r="BU63" s="61">
        <v>1000000000000000</v>
      </c>
      <c r="BV63" s="61">
        <v>1000000000000000</v>
      </c>
      <c r="BW63" s="61">
        <v>1000000000000000</v>
      </c>
      <c r="BX63" s="61">
        <v>1000000000000000</v>
      </c>
      <c r="BY63" s="37">
        <v>1000000000000000</v>
      </c>
      <c r="CA63" s="35">
        <v>0.69048753462603873</v>
      </c>
      <c r="CB63" s="61">
        <v>1000000000000000</v>
      </c>
      <c r="CC63" s="61">
        <v>1000000000000000</v>
      </c>
      <c r="CD63" s="61">
        <v>1000000000000000</v>
      </c>
      <c r="CE63" s="61">
        <v>1000000000000000</v>
      </c>
      <c r="CF63" s="61">
        <v>1000000000000000</v>
      </c>
      <c r="CG63" s="61">
        <v>1000000000000000</v>
      </c>
      <c r="CH63" s="61">
        <v>1000000000000000</v>
      </c>
      <c r="CI63" s="61">
        <v>1000000000000000</v>
      </c>
      <c r="CJ63" s="61">
        <v>1000000000000000</v>
      </c>
      <c r="CK63" s="61">
        <v>1000000000000000</v>
      </c>
      <c r="CL63" s="61">
        <v>1000000000000000</v>
      </c>
      <c r="CM63" s="61">
        <v>1000000000000000</v>
      </c>
      <c r="CN63" s="61">
        <v>1000000000000000</v>
      </c>
      <c r="CO63" s="61">
        <v>1000000000000000</v>
      </c>
      <c r="CP63" s="61">
        <v>1000000000000000</v>
      </c>
      <c r="CQ63" s="61">
        <v>1000000000000000</v>
      </c>
      <c r="CR63" s="61">
        <v>1000000000000000</v>
      </c>
      <c r="CS63" s="61">
        <v>1000000000000000</v>
      </c>
      <c r="CT63" s="61">
        <v>1000000000000000</v>
      </c>
      <c r="CU63" s="37">
        <v>1000000000000000</v>
      </c>
      <c r="CW63" s="24">
        <v>1.9979508196721313E-2</v>
      </c>
      <c r="CX63" s="13">
        <v>47.1</v>
      </c>
      <c r="CY63" s="13">
        <v>49.661266716733742</v>
      </c>
      <c r="CZ63" s="13">
        <v>50.65086401760076</v>
      </c>
      <c r="DA63" s="13">
        <v>1.3970835556689563</v>
      </c>
      <c r="DB63" s="13" t="e">
        <f ca="1"/>
        <v>#NAME?</v>
      </c>
      <c r="DC63" s="13" t="e">
        <f ca="1"/>
        <v>#NAME?</v>
      </c>
      <c r="DD63" s="13">
        <v>42.474261635365146</v>
      </c>
      <c r="DE63" s="13" t="e">
        <f ca="1"/>
        <v>#NAME?</v>
      </c>
      <c r="DF63" s="13">
        <v>48.631198457485162</v>
      </c>
    </row>
    <row r="64" spans="1:110" x14ac:dyDescent="0.25">
      <c r="A64" s="9">
        <v>46.8</v>
      </c>
      <c r="B64" s="10" t="b">
        <v>1</v>
      </c>
      <c r="U64" s="13"/>
      <c r="V64" s="13"/>
      <c r="W64" s="14"/>
      <c r="X64" s="24"/>
      <c r="Y64" s="24"/>
      <c r="Z64" s="24"/>
      <c r="AA64" s="24"/>
      <c r="AB64" s="24"/>
      <c r="AC64" s="24"/>
      <c r="AD64" s="24"/>
      <c r="AE64" s="24"/>
      <c r="AG64" s="13"/>
      <c r="AH64" s="13"/>
      <c r="AI64" s="14"/>
      <c r="AJ64" s="24"/>
      <c r="AK64" s="24"/>
      <c r="AL64" s="24"/>
      <c r="AM64" s="24"/>
      <c r="AN64" s="24"/>
      <c r="AO64" s="24"/>
      <c r="AP64" s="24"/>
      <c r="AQ64" s="24"/>
      <c r="AS64" s="13"/>
      <c r="AT64" s="13"/>
      <c r="AU64" s="14"/>
      <c r="AV64" s="24"/>
      <c r="AW64" s="24"/>
      <c r="AX64" s="24"/>
      <c r="AY64" s="24"/>
      <c r="AZ64" s="24"/>
      <c r="BA64" s="24"/>
      <c r="BB64" s="24"/>
      <c r="BC64" s="24"/>
      <c r="BE64" s="35">
        <v>15.926315789473684</v>
      </c>
      <c r="BF64" s="61">
        <v>1000000000000000</v>
      </c>
      <c r="BG64" s="61">
        <v>1000000000000000</v>
      </c>
      <c r="BH64" s="61">
        <v>1000000000000000</v>
      </c>
      <c r="BI64" s="61">
        <v>1000000000000000</v>
      </c>
      <c r="BJ64" s="61">
        <v>1000000000000000</v>
      </c>
      <c r="BK64" s="61">
        <v>1000000000000000</v>
      </c>
      <c r="BL64" s="61">
        <v>1000000000000000</v>
      </c>
      <c r="BM64" s="61">
        <v>1000000000000000</v>
      </c>
      <c r="BN64" s="61">
        <v>1000000000000000</v>
      </c>
      <c r="BO64" s="61">
        <v>1000000000000000</v>
      </c>
      <c r="BP64" s="61">
        <v>1000000000000000</v>
      </c>
      <c r="BQ64" s="61">
        <v>1000000000000000</v>
      </c>
      <c r="BR64" s="61">
        <v>1000000000000000</v>
      </c>
      <c r="BS64" s="61">
        <v>1000000000000000</v>
      </c>
      <c r="BT64" s="61">
        <v>1000000000000000</v>
      </c>
      <c r="BU64" s="61">
        <v>1000000000000000</v>
      </c>
      <c r="BV64" s="61">
        <v>1000000000000000</v>
      </c>
      <c r="BW64" s="61">
        <v>1000000000000000</v>
      </c>
      <c r="BX64" s="61">
        <v>1000000000000000</v>
      </c>
      <c r="BY64" s="37">
        <v>1000000000000000</v>
      </c>
      <c r="CA64" s="35">
        <v>0.82838504155124648</v>
      </c>
      <c r="CB64" s="61">
        <v>1000000000000000</v>
      </c>
      <c r="CC64" s="61">
        <v>1000000000000000</v>
      </c>
      <c r="CD64" s="61">
        <v>1000000000000000</v>
      </c>
      <c r="CE64" s="61">
        <v>1000000000000000</v>
      </c>
      <c r="CF64" s="61">
        <v>1000000000000000</v>
      </c>
      <c r="CG64" s="61">
        <v>1000000000000000</v>
      </c>
      <c r="CH64" s="61">
        <v>1000000000000000</v>
      </c>
      <c r="CI64" s="61">
        <v>1000000000000000</v>
      </c>
      <c r="CJ64" s="61">
        <v>1000000000000000</v>
      </c>
      <c r="CK64" s="61">
        <v>1000000000000000</v>
      </c>
      <c r="CL64" s="61">
        <v>1000000000000000</v>
      </c>
      <c r="CM64" s="61">
        <v>1000000000000000</v>
      </c>
      <c r="CN64" s="61">
        <v>1000000000000000</v>
      </c>
      <c r="CO64" s="61">
        <v>1000000000000000</v>
      </c>
      <c r="CP64" s="61">
        <v>1000000000000000</v>
      </c>
      <c r="CQ64" s="61">
        <v>1000000000000000</v>
      </c>
      <c r="CR64" s="61">
        <v>1000000000000000</v>
      </c>
      <c r="CS64" s="61">
        <v>1000000000000000</v>
      </c>
      <c r="CT64" s="61">
        <v>1000000000000000</v>
      </c>
      <c r="CU64" s="37">
        <v>1000000000000000</v>
      </c>
      <c r="CW64" s="24">
        <v>2.0321038251366118E-2</v>
      </c>
      <c r="CX64" s="13">
        <v>47.4</v>
      </c>
      <c r="CY64" s="13">
        <v>49.728021929269403</v>
      </c>
      <c r="CZ64" s="13">
        <v>50.703101209736687</v>
      </c>
      <c r="DA64" s="13">
        <v>1.4212121483475284</v>
      </c>
      <c r="DB64" s="13" t="e">
        <f ca="1"/>
        <v>#NAME?</v>
      </c>
      <c r="DC64" s="13" t="e">
        <f ca="1"/>
        <v>#NAME?</v>
      </c>
      <c r="DD64" s="13">
        <v>42.527258009133945</v>
      </c>
      <c r="DE64" s="13" t="e">
        <f ca="1"/>
        <v>#NAME?</v>
      </c>
      <c r="DF64" s="13">
        <v>48.691195369142548</v>
      </c>
    </row>
    <row r="65" spans="1:110" x14ac:dyDescent="0.25">
      <c r="A65" s="9">
        <v>46.5</v>
      </c>
      <c r="B65" s="10" t="b">
        <v>1</v>
      </c>
      <c r="U65" s="13"/>
      <c r="V65" s="13"/>
      <c r="W65" s="14"/>
      <c r="X65" s="24"/>
      <c r="Y65" s="24"/>
      <c r="Z65" s="24"/>
      <c r="AA65" s="24"/>
      <c r="AB65" s="24"/>
      <c r="AC65" s="24"/>
      <c r="AD65" s="24"/>
      <c r="AE65" s="24"/>
      <c r="AG65" s="13"/>
      <c r="AH65" s="13"/>
      <c r="AI65" s="14"/>
      <c r="AJ65" s="24"/>
      <c r="AK65" s="24"/>
      <c r="AL65" s="24"/>
      <c r="AM65" s="24"/>
      <c r="AN65" s="24"/>
      <c r="AO65" s="24"/>
      <c r="AP65" s="24"/>
      <c r="AQ65" s="24"/>
      <c r="AS65" s="13"/>
      <c r="AT65" s="13"/>
      <c r="AU65" s="14"/>
      <c r="AV65" s="24"/>
      <c r="AW65" s="24"/>
      <c r="AX65" s="24"/>
      <c r="AY65" s="24"/>
      <c r="AZ65" s="24"/>
      <c r="BA65" s="24"/>
      <c r="BB65" s="24"/>
      <c r="BC65" s="24"/>
      <c r="BE65" s="35">
        <v>18.547368421052632</v>
      </c>
      <c r="BF65" s="61">
        <v>1000000000000000</v>
      </c>
      <c r="BG65" s="61">
        <v>1000000000000000</v>
      </c>
      <c r="BH65" s="61">
        <v>1000000000000000</v>
      </c>
      <c r="BI65" s="61">
        <v>1000000000000000</v>
      </c>
      <c r="BJ65" s="61">
        <v>1000000000000000</v>
      </c>
      <c r="BK65" s="61">
        <v>1000000000000000</v>
      </c>
      <c r="BL65" s="61">
        <v>1000000000000000</v>
      </c>
      <c r="BM65" s="61">
        <v>1000000000000000</v>
      </c>
      <c r="BN65" s="61">
        <v>1000000000000000</v>
      </c>
      <c r="BO65" s="61">
        <v>1000000000000000</v>
      </c>
      <c r="BP65" s="61">
        <v>1000000000000000</v>
      </c>
      <c r="BQ65" s="61">
        <v>1000000000000000</v>
      </c>
      <c r="BR65" s="61">
        <v>1000000000000000</v>
      </c>
      <c r="BS65" s="61">
        <v>1000000000000000</v>
      </c>
      <c r="BT65" s="61">
        <v>1000000000000000</v>
      </c>
      <c r="BU65" s="61">
        <v>1000000000000000</v>
      </c>
      <c r="BV65" s="61">
        <v>1000000000000000</v>
      </c>
      <c r="BW65" s="61">
        <v>1000000000000000</v>
      </c>
      <c r="BX65" s="61">
        <v>1000000000000000</v>
      </c>
      <c r="BY65" s="37">
        <v>1000000000000000</v>
      </c>
      <c r="CA65" s="35">
        <v>0.96628254847645423</v>
      </c>
      <c r="CB65" s="61">
        <v>1000000000000000</v>
      </c>
      <c r="CC65" s="61">
        <v>1000000000000000</v>
      </c>
      <c r="CD65" s="61">
        <v>1000000000000000</v>
      </c>
      <c r="CE65" s="61">
        <v>1000000000000000</v>
      </c>
      <c r="CF65" s="61">
        <v>1000000000000000</v>
      </c>
      <c r="CG65" s="61">
        <v>1000000000000000</v>
      </c>
      <c r="CH65" s="61">
        <v>1000000000000000</v>
      </c>
      <c r="CI65" s="61">
        <v>1000000000000000</v>
      </c>
      <c r="CJ65" s="61">
        <v>1000000000000000</v>
      </c>
      <c r="CK65" s="61">
        <v>1000000000000000</v>
      </c>
      <c r="CL65" s="61">
        <v>1000000000000000</v>
      </c>
      <c r="CM65" s="61">
        <v>1000000000000000</v>
      </c>
      <c r="CN65" s="61">
        <v>1000000000000000</v>
      </c>
      <c r="CO65" s="61">
        <v>1000000000000000</v>
      </c>
      <c r="CP65" s="61">
        <v>1000000000000000</v>
      </c>
      <c r="CQ65" s="61">
        <v>1000000000000000</v>
      </c>
      <c r="CR65" s="61">
        <v>1000000000000000</v>
      </c>
      <c r="CS65" s="61">
        <v>1000000000000000</v>
      </c>
      <c r="CT65" s="61">
        <v>1000000000000000</v>
      </c>
      <c r="CU65" s="37">
        <v>1000000000000000</v>
      </c>
      <c r="CW65" s="24">
        <v>2.0662568306010928E-2</v>
      </c>
      <c r="CX65" s="13">
        <v>47.4</v>
      </c>
      <c r="CY65" s="13">
        <v>49.793832788633168</v>
      </c>
      <c r="CZ65" s="13">
        <v>50.754652163157587</v>
      </c>
      <c r="DA65" s="13">
        <v>1.4453491540641641</v>
      </c>
      <c r="DB65" s="13" t="e">
        <f ca="1"/>
        <v>#NAME?</v>
      </c>
      <c r="DC65" s="13" t="e">
        <f ca="1"/>
        <v>#NAME?</v>
      </c>
      <c r="DD65" s="13">
        <v>42.579810875210704</v>
      </c>
      <c r="DE65" s="13" t="e">
        <f ca="1"/>
        <v>#NAME?</v>
      </c>
      <c r="DF65" s="13">
        <v>48.750503380909976</v>
      </c>
    </row>
    <row r="66" spans="1:110" x14ac:dyDescent="0.25">
      <c r="A66" s="9">
        <v>45.7</v>
      </c>
      <c r="B66" s="10" t="b">
        <v>1</v>
      </c>
      <c r="U66" s="13"/>
      <c r="V66" s="13"/>
      <c r="W66" s="14"/>
      <c r="X66" s="24"/>
      <c r="Y66" s="24"/>
      <c r="Z66" s="24"/>
      <c r="AA66" s="24"/>
      <c r="AB66" s="24"/>
      <c r="AC66" s="24"/>
      <c r="AD66" s="24"/>
      <c r="AE66" s="24"/>
      <c r="AG66" s="13"/>
      <c r="AH66" s="13"/>
      <c r="AI66" s="14"/>
      <c r="AJ66" s="24"/>
      <c r="AK66" s="24"/>
      <c r="AL66" s="24"/>
      <c r="AM66" s="24"/>
      <c r="AN66" s="24"/>
      <c r="AO66" s="24"/>
      <c r="AP66" s="24"/>
      <c r="AQ66" s="24"/>
      <c r="AS66" s="13"/>
      <c r="AT66" s="13"/>
      <c r="AU66" s="14"/>
      <c r="AV66" s="24"/>
      <c r="AW66" s="24"/>
      <c r="AX66" s="24"/>
      <c r="AY66" s="24"/>
      <c r="AZ66" s="24"/>
      <c r="BA66" s="24"/>
      <c r="BB66" s="24"/>
      <c r="BC66" s="24"/>
      <c r="BE66" s="35">
        <v>21.168421052631579</v>
      </c>
      <c r="BF66" s="61">
        <v>1000000000000000</v>
      </c>
      <c r="BG66" s="61">
        <v>1000000000000000</v>
      </c>
      <c r="BH66" s="61">
        <v>1000000000000000</v>
      </c>
      <c r="BI66" s="61">
        <v>1000000000000000</v>
      </c>
      <c r="BJ66" s="61">
        <v>1000000000000000</v>
      </c>
      <c r="BK66" s="61">
        <v>1000000000000000</v>
      </c>
      <c r="BL66" s="61">
        <v>1000000000000000</v>
      </c>
      <c r="BM66" s="61">
        <v>1000000000000000</v>
      </c>
      <c r="BN66" s="61">
        <v>1000000000000000</v>
      </c>
      <c r="BO66" s="61">
        <v>1000000000000000</v>
      </c>
      <c r="BP66" s="61">
        <v>1000000000000000</v>
      </c>
      <c r="BQ66" s="61">
        <v>1000000000000000</v>
      </c>
      <c r="BR66" s="61">
        <v>1000000000000000</v>
      </c>
      <c r="BS66" s="61">
        <v>1000000000000000</v>
      </c>
      <c r="BT66" s="61">
        <v>1000000000000000</v>
      </c>
      <c r="BU66" s="61">
        <v>1000000000000000</v>
      </c>
      <c r="BV66" s="61">
        <v>1000000000000000</v>
      </c>
      <c r="BW66" s="61">
        <v>1000000000000000</v>
      </c>
      <c r="BX66" s="61">
        <v>1000000000000000</v>
      </c>
      <c r="BY66" s="37">
        <v>1000000000000000</v>
      </c>
      <c r="CA66" s="35">
        <v>1.1041800554016619</v>
      </c>
      <c r="CB66" s="61">
        <v>1000000000000000</v>
      </c>
      <c r="CC66" s="61">
        <v>1000000000000000</v>
      </c>
      <c r="CD66" s="61">
        <v>1000000000000000</v>
      </c>
      <c r="CE66" s="61">
        <v>1000000000000000</v>
      </c>
      <c r="CF66" s="61">
        <v>1000000000000000</v>
      </c>
      <c r="CG66" s="61">
        <v>1000000000000000</v>
      </c>
      <c r="CH66" s="61">
        <v>1000000000000000</v>
      </c>
      <c r="CI66" s="61">
        <v>1000000000000000</v>
      </c>
      <c r="CJ66" s="61">
        <v>1000000000000000</v>
      </c>
      <c r="CK66" s="61">
        <v>1000000000000000</v>
      </c>
      <c r="CL66" s="61">
        <v>1000000000000000</v>
      </c>
      <c r="CM66" s="61">
        <v>1000000000000000</v>
      </c>
      <c r="CN66" s="61">
        <v>1000000000000000</v>
      </c>
      <c r="CO66" s="61">
        <v>1000000000000000</v>
      </c>
      <c r="CP66" s="61">
        <v>1000000000000000</v>
      </c>
      <c r="CQ66" s="61">
        <v>1000000000000000</v>
      </c>
      <c r="CR66" s="61">
        <v>1000000000000000</v>
      </c>
      <c r="CS66" s="61">
        <v>1000000000000000</v>
      </c>
      <c r="CT66" s="61">
        <v>1000000000000000</v>
      </c>
      <c r="CU66" s="37">
        <v>1000000000000000</v>
      </c>
      <c r="CW66" s="24">
        <v>2.1004098360655737E-2</v>
      </c>
      <c r="CX66" s="13">
        <v>47.6</v>
      </c>
      <c r="CY66" s="13">
        <v>49.858728697160132</v>
      </c>
      <c r="CZ66" s="13">
        <v>50.80553774219451</v>
      </c>
      <c r="DA66" s="13">
        <v>1.4694945786877511</v>
      </c>
      <c r="DB66" s="13" t="e">
        <f ca="1"/>
        <v>#NAME?</v>
      </c>
      <c r="DC66" s="13" t="e">
        <f ca="1"/>
        <v>#NAME?</v>
      </c>
      <c r="DD66" s="13">
        <v>42.631931185341728</v>
      </c>
      <c r="DE66" s="13" t="e">
        <f ca="1"/>
        <v>#NAME?</v>
      </c>
      <c r="DF66" s="13">
        <v>48.80914193544659</v>
      </c>
    </row>
    <row r="67" spans="1:110" x14ac:dyDescent="0.25">
      <c r="A67" s="9">
        <v>45.3</v>
      </c>
      <c r="B67" s="10" t="b">
        <v>1</v>
      </c>
      <c r="U67" s="13"/>
      <c r="V67" s="13"/>
      <c r="W67" s="14"/>
      <c r="X67" s="24"/>
      <c r="Y67" s="24"/>
      <c r="Z67" s="24"/>
      <c r="AA67" s="24"/>
      <c r="AB67" s="24"/>
      <c r="AC67" s="24"/>
      <c r="AD67" s="24"/>
      <c r="AE67" s="24"/>
      <c r="AG67" s="13"/>
      <c r="AH67" s="13"/>
      <c r="AI67" s="14"/>
      <c r="AJ67" s="24"/>
      <c r="AK67" s="24"/>
      <c r="AL67" s="24"/>
      <c r="AM67" s="24"/>
      <c r="AN67" s="24"/>
      <c r="AO67" s="24"/>
      <c r="AP67" s="24"/>
      <c r="AQ67" s="24"/>
      <c r="AS67" s="13"/>
      <c r="AT67" s="13"/>
      <c r="AU67" s="14"/>
      <c r="AV67" s="24"/>
      <c r="AW67" s="24"/>
      <c r="AX67" s="24"/>
      <c r="AY67" s="24"/>
      <c r="AZ67" s="24"/>
      <c r="BA67" s="24"/>
      <c r="BB67" s="24"/>
      <c r="BC67" s="24"/>
      <c r="BE67" s="35">
        <v>23.789473684210527</v>
      </c>
      <c r="BF67" s="61">
        <v>1000000000000000</v>
      </c>
      <c r="BG67" s="61">
        <v>1000000000000000</v>
      </c>
      <c r="BH67" s="61">
        <v>1000000000000000</v>
      </c>
      <c r="BI67" s="61">
        <v>1000000000000000</v>
      </c>
      <c r="BJ67" s="61">
        <v>1000000000000000</v>
      </c>
      <c r="BK67" s="61">
        <v>1000000000000000</v>
      </c>
      <c r="BL67" s="61">
        <v>1000000000000000</v>
      </c>
      <c r="BM67" s="61">
        <v>1000000000000000</v>
      </c>
      <c r="BN67" s="61">
        <v>1000000000000000</v>
      </c>
      <c r="BO67" s="61">
        <v>1000000000000000</v>
      </c>
      <c r="BP67" s="61">
        <v>1000000000000000</v>
      </c>
      <c r="BQ67" s="61">
        <v>1000000000000000</v>
      </c>
      <c r="BR67" s="61">
        <v>1000000000000000</v>
      </c>
      <c r="BS67" s="61">
        <v>1000000000000000</v>
      </c>
      <c r="BT67" s="61">
        <v>1000000000000000</v>
      </c>
      <c r="BU67" s="61">
        <v>1000000000000000</v>
      </c>
      <c r="BV67" s="61">
        <v>1000000000000000</v>
      </c>
      <c r="BW67" s="61">
        <v>1000000000000000</v>
      </c>
      <c r="BX67" s="61">
        <v>1000000000000000</v>
      </c>
      <c r="BY67" s="37">
        <v>1000000000000000</v>
      </c>
      <c r="CA67" s="35">
        <v>1.2420775623268696</v>
      </c>
      <c r="CB67" s="61">
        <v>1000000000000000</v>
      </c>
      <c r="CC67" s="61">
        <v>1000000000000000</v>
      </c>
      <c r="CD67" s="61">
        <v>1000000000000000</v>
      </c>
      <c r="CE67" s="61">
        <v>1000000000000000</v>
      </c>
      <c r="CF67" s="61">
        <v>1000000000000000</v>
      </c>
      <c r="CG67" s="61">
        <v>1000000000000000</v>
      </c>
      <c r="CH67" s="61">
        <v>1000000000000000</v>
      </c>
      <c r="CI67" s="61">
        <v>1000000000000000</v>
      </c>
      <c r="CJ67" s="61">
        <v>1000000000000000</v>
      </c>
      <c r="CK67" s="61">
        <v>1000000000000000</v>
      </c>
      <c r="CL67" s="61">
        <v>1000000000000000</v>
      </c>
      <c r="CM67" s="61">
        <v>1000000000000000</v>
      </c>
      <c r="CN67" s="61">
        <v>1000000000000000</v>
      </c>
      <c r="CO67" s="61">
        <v>1000000000000000</v>
      </c>
      <c r="CP67" s="61">
        <v>1000000000000000</v>
      </c>
      <c r="CQ67" s="61">
        <v>1000000000000000</v>
      </c>
      <c r="CR67" s="61">
        <v>1000000000000000</v>
      </c>
      <c r="CS67" s="61">
        <v>1000000000000000</v>
      </c>
      <c r="CT67" s="61">
        <v>1000000000000000</v>
      </c>
      <c r="CU67" s="37">
        <v>1000000000000000</v>
      </c>
      <c r="CW67" s="24">
        <v>2.1345628415300546E-2</v>
      </c>
      <c r="CX67" s="13">
        <v>47.6</v>
      </c>
      <c r="CY67" s="13">
        <v>49.922737678737278</v>
      </c>
      <c r="CZ67" s="13">
        <v>50.855777847797697</v>
      </c>
      <c r="DA67" s="13">
        <v>1.4936484280932956</v>
      </c>
      <c r="DB67" s="13" t="e">
        <f ca="1"/>
        <v>#NAME?</v>
      </c>
      <c r="DC67" s="13" t="e">
        <f ca="1"/>
        <v>#NAME?</v>
      </c>
      <c r="DD67" s="13">
        <v>42.683629447830825</v>
      </c>
      <c r="DE67" s="13" t="e">
        <f ca="1"/>
        <v>#NAME?</v>
      </c>
      <c r="DF67" s="13">
        <v>48.86712962084269</v>
      </c>
    </row>
    <row r="68" spans="1:110" x14ac:dyDescent="0.25">
      <c r="A68" s="9">
        <v>76.400000000000006</v>
      </c>
      <c r="B68" s="10" t="b">
        <v>1</v>
      </c>
      <c r="U68" s="13"/>
      <c r="V68" s="13"/>
      <c r="W68" s="14"/>
      <c r="X68" s="24"/>
      <c r="Y68" s="24"/>
      <c r="Z68" s="24"/>
      <c r="AA68" s="24"/>
      <c r="AB68" s="24"/>
      <c r="AC68" s="24"/>
      <c r="AD68" s="24"/>
      <c r="AE68" s="24"/>
      <c r="AG68" s="13"/>
      <c r="AH68" s="13"/>
      <c r="AI68" s="14"/>
      <c r="AJ68" s="24"/>
      <c r="AK68" s="24"/>
      <c r="AL68" s="24"/>
      <c r="AM68" s="24"/>
      <c r="AN68" s="24"/>
      <c r="AO68" s="24"/>
      <c r="AP68" s="24"/>
      <c r="AQ68" s="24"/>
      <c r="AS68" s="13"/>
      <c r="AT68" s="13"/>
      <c r="AU68" s="14"/>
      <c r="AV68" s="24"/>
      <c r="AW68" s="24"/>
      <c r="AX68" s="24"/>
      <c r="AY68" s="24"/>
      <c r="AZ68" s="24"/>
      <c r="BA68" s="24"/>
      <c r="BB68" s="24"/>
      <c r="BC68" s="24"/>
      <c r="BE68" s="35">
        <v>26.410526315789475</v>
      </c>
      <c r="BF68" s="61">
        <v>1000000000000000</v>
      </c>
      <c r="BG68" s="61">
        <v>1000000000000000</v>
      </c>
      <c r="BH68" s="61">
        <v>1000000000000000</v>
      </c>
      <c r="BI68" s="61">
        <v>1000000000000000</v>
      </c>
      <c r="BJ68" s="61">
        <v>1000000000000000</v>
      </c>
      <c r="BK68" s="61">
        <v>1000000000000000</v>
      </c>
      <c r="BL68" s="61">
        <v>1000000000000000</v>
      </c>
      <c r="BM68" s="61">
        <v>1000000000000000</v>
      </c>
      <c r="BN68" s="61">
        <v>1000000000000000</v>
      </c>
      <c r="BO68" s="61">
        <v>1000000000000000</v>
      </c>
      <c r="BP68" s="61">
        <v>1000000000000000</v>
      </c>
      <c r="BQ68" s="61">
        <v>1000000000000000</v>
      </c>
      <c r="BR68" s="61">
        <v>1000000000000000</v>
      </c>
      <c r="BS68" s="61">
        <v>1000000000000000</v>
      </c>
      <c r="BT68" s="61">
        <v>1000000000000000</v>
      </c>
      <c r="BU68" s="61">
        <v>1000000000000000</v>
      </c>
      <c r="BV68" s="61">
        <v>1000000000000000</v>
      </c>
      <c r="BW68" s="61">
        <v>1000000000000000</v>
      </c>
      <c r="BX68" s="61">
        <v>1000000000000000</v>
      </c>
      <c r="BY68" s="37">
        <v>1000000000000000</v>
      </c>
      <c r="CA68" s="35">
        <v>1.3799750692520774</v>
      </c>
      <c r="CB68" s="61">
        <v>1000000000000000</v>
      </c>
      <c r="CC68" s="61">
        <v>1000000000000000</v>
      </c>
      <c r="CD68" s="61">
        <v>1000000000000000</v>
      </c>
      <c r="CE68" s="61">
        <v>1000000000000000</v>
      </c>
      <c r="CF68" s="61">
        <v>1000000000000000</v>
      </c>
      <c r="CG68" s="61">
        <v>1000000000000000</v>
      </c>
      <c r="CH68" s="61">
        <v>1000000000000000</v>
      </c>
      <c r="CI68" s="61">
        <v>1000000000000000</v>
      </c>
      <c r="CJ68" s="61">
        <v>1000000000000000</v>
      </c>
      <c r="CK68" s="61">
        <v>1000000000000000</v>
      </c>
      <c r="CL68" s="61">
        <v>1000000000000000</v>
      </c>
      <c r="CM68" s="61">
        <v>1000000000000000</v>
      </c>
      <c r="CN68" s="61">
        <v>1000000000000000</v>
      </c>
      <c r="CO68" s="61">
        <v>1000000000000000</v>
      </c>
      <c r="CP68" s="61">
        <v>1000000000000000</v>
      </c>
      <c r="CQ68" s="61">
        <v>1000000000000000</v>
      </c>
      <c r="CR68" s="61">
        <v>1000000000000000</v>
      </c>
      <c r="CS68" s="61">
        <v>1000000000000000</v>
      </c>
      <c r="CT68" s="61">
        <v>1000000000000000</v>
      </c>
      <c r="CU68" s="37">
        <v>1000000000000000</v>
      </c>
      <c r="CW68" s="24">
        <v>2.1687158469945355E-2</v>
      </c>
      <c r="CX68" s="13">
        <v>47.7</v>
      </c>
      <c r="CY68" s="13">
        <v>49.985886464405752</v>
      </c>
      <c r="CZ68" s="13">
        <v>50.905391476710619</v>
      </c>
      <c r="DA68" s="13">
        <v>1.517810708161988</v>
      </c>
      <c r="DB68" s="13" t="e">
        <f ca="1"/>
        <v>#NAME?</v>
      </c>
      <c r="DC68" s="13" t="e">
        <f ca="1"/>
        <v>#NAME?</v>
      </c>
      <c r="DD68" s="13">
        <v>42.734915752276834</v>
      </c>
      <c r="DE68" s="13" t="e">
        <f ca="1"/>
        <v>#NAME?</v>
      </c>
      <c r="DF68" s="13">
        <v>48.924484221201837</v>
      </c>
    </row>
    <row r="69" spans="1:110" x14ac:dyDescent="0.25">
      <c r="A69" s="9">
        <v>76.2</v>
      </c>
      <c r="B69" s="10" t="b">
        <v>1</v>
      </c>
      <c r="U69" s="13"/>
      <c r="V69" s="13"/>
      <c r="W69" s="14"/>
      <c r="X69" s="24"/>
      <c r="Y69" s="24"/>
      <c r="Z69" s="24"/>
      <c r="AA69" s="24"/>
      <c r="AB69" s="24"/>
      <c r="AC69" s="24"/>
      <c r="AD69" s="24"/>
      <c r="AE69" s="24"/>
      <c r="AG69" s="13"/>
      <c r="AH69" s="13"/>
      <c r="AI69" s="14"/>
      <c r="AJ69" s="24"/>
      <c r="AK69" s="24"/>
      <c r="AL69" s="24"/>
      <c r="AM69" s="24"/>
      <c r="AN69" s="24"/>
      <c r="AO69" s="24"/>
      <c r="AP69" s="24"/>
      <c r="AQ69" s="24"/>
      <c r="AS69" s="13"/>
      <c r="AT69" s="13"/>
      <c r="AU69" s="14"/>
      <c r="AV69" s="24"/>
      <c r="AW69" s="24"/>
      <c r="AX69" s="24"/>
      <c r="AY69" s="24"/>
      <c r="AZ69" s="24"/>
      <c r="BA69" s="24"/>
      <c r="BB69" s="24"/>
      <c r="BC69" s="24"/>
      <c r="BE69" s="35">
        <v>29.031578947368423</v>
      </c>
      <c r="BF69" s="61">
        <v>1000000000000000</v>
      </c>
      <c r="BG69" s="61">
        <v>1000000000000000</v>
      </c>
      <c r="BH69" s="61">
        <v>1000000000000000</v>
      </c>
      <c r="BI69" s="61">
        <v>1000000000000000</v>
      </c>
      <c r="BJ69" s="61">
        <v>1000000000000000</v>
      </c>
      <c r="BK69" s="61">
        <v>1000000000000000</v>
      </c>
      <c r="BL69" s="61">
        <v>1000000000000000</v>
      </c>
      <c r="BM69" s="61">
        <v>1000000000000000</v>
      </c>
      <c r="BN69" s="61">
        <v>1000000000000000</v>
      </c>
      <c r="BO69" s="61">
        <v>1000000000000000</v>
      </c>
      <c r="BP69" s="61">
        <v>1000000000000000</v>
      </c>
      <c r="BQ69" s="61">
        <v>1000000000000000</v>
      </c>
      <c r="BR69" s="61">
        <v>1000000000000000</v>
      </c>
      <c r="BS69" s="61">
        <v>1000000000000000</v>
      </c>
      <c r="BT69" s="61">
        <v>1000000000000000</v>
      </c>
      <c r="BU69" s="61">
        <v>1000000000000000</v>
      </c>
      <c r="BV69" s="61">
        <v>1000000000000000</v>
      </c>
      <c r="BW69" s="61">
        <v>1000000000000000</v>
      </c>
      <c r="BX69" s="61">
        <v>1000000000000000</v>
      </c>
      <c r="BY69" s="37">
        <v>1000000000000000</v>
      </c>
      <c r="CA69" s="35">
        <v>1.5178725761772851</v>
      </c>
      <c r="CB69" s="61">
        <v>1000000000000000</v>
      </c>
      <c r="CC69" s="61">
        <v>1000000000000000</v>
      </c>
      <c r="CD69" s="61">
        <v>1000000000000000</v>
      </c>
      <c r="CE69" s="61">
        <v>1000000000000000</v>
      </c>
      <c r="CF69" s="61">
        <v>1000000000000000</v>
      </c>
      <c r="CG69" s="61">
        <v>1000000000000000</v>
      </c>
      <c r="CH69" s="61">
        <v>1000000000000000</v>
      </c>
      <c r="CI69" s="61">
        <v>1000000000000000</v>
      </c>
      <c r="CJ69" s="61">
        <v>1000000000000000</v>
      </c>
      <c r="CK69" s="61">
        <v>1000000000000000</v>
      </c>
      <c r="CL69" s="61">
        <v>1000000000000000</v>
      </c>
      <c r="CM69" s="61">
        <v>1000000000000000</v>
      </c>
      <c r="CN69" s="61">
        <v>1000000000000000</v>
      </c>
      <c r="CO69" s="61">
        <v>1000000000000000</v>
      </c>
      <c r="CP69" s="61">
        <v>1000000000000000</v>
      </c>
      <c r="CQ69" s="61">
        <v>1000000000000000</v>
      </c>
      <c r="CR69" s="61">
        <v>1000000000000000</v>
      </c>
      <c r="CS69" s="61">
        <v>1000000000000000</v>
      </c>
      <c r="CT69" s="61">
        <v>1000000000000000</v>
      </c>
      <c r="CU69" s="37">
        <v>1000000000000000</v>
      </c>
      <c r="CW69" s="24">
        <v>2.2028688524590164E-2</v>
      </c>
      <c r="CX69" s="13">
        <v>47.7</v>
      </c>
      <c r="CY69" s="13">
        <v>50.048200571387298</v>
      </c>
      <c r="CZ69" s="13">
        <v>50.954396776137273</v>
      </c>
      <c r="DA69" s="13">
        <v>1.5419814247811474</v>
      </c>
      <c r="DB69" s="13" t="e">
        <f ca="1"/>
        <v>#NAME?</v>
      </c>
      <c r="DC69" s="13" t="e">
        <f ca="1"/>
        <v>#NAME?</v>
      </c>
      <c r="DD69" s="13">
        <v>42.785799792564561</v>
      </c>
      <c r="DE69" s="13" t="e">
        <f ca="1"/>
        <v>#NAME?</v>
      </c>
      <c r="DF69" s="13">
        <v>48.981222763482755</v>
      </c>
    </row>
    <row r="70" spans="1:110" x14ac:dyDescent="0.25">
      <c r="A70" s="9">
        <v>76.099999999999994</v>
      </c>
      <c r="B70" s="10" t="b">
        <v>1</v>
      </c>
      <c r="U70" s="13"/>
      <c r="V70" s="13"/>
      <c r="W70" s="14"/>
      <c r="X70" s="24"/>
      <c r="Y70" s="24"/>
      <c r="Z70" s="24"/>
      <c r="AA70" s="24"/>
      <c r="AB70" s="24"/>
      <c r="AC70" s="24"/>
      <c r="AD70" s="24"/>
      <c r="AE70" s="24"/>
      <c r="AG70" s="13"/>
      <c r="AH70" s="13"/>
      <c r="AI70" s="14"/>
      <c r="AJ70" s="24"/>
      <c r="AK70" s="24"/>
      <c r="AL70" s="24"/>
      <c r="AM70" s="24"/>
      <c r="AN70" s="24"/>
      <c r="AO70" s="24"/>
      <c r="AP70" s="24"/>
      <c r="AQ70" s="24"/>
      <c r="AS70" s="13"/>
      <c r="AT70" s="13"/>
      <c r="AU70" s="14"/>
      <c r="AV70" s="24"/>
      <c r="AW70" s="24"/>
      <c r="AX70" s="24"/>
      <c r="AY70" s="24"/>
      <c r="AZ70" s="24"/>
      <c r="BA70" s="24"/>
      <c r="BB70" s="24"/>
      <c r="BC70" s="24"/>
      <c r="BE70" s="35">
        <v>31.652631578947371</v>
      </c>
      <c r="BF70" s="61">
        <v>1000000000000000</v>
      </c>
      <c r="BG70" s="61">
        <v>1000000000000000</v>
      </c>
      <c r="BH70" s="61">
        <v>1000000000000000</v>
      </c>
      <c r="BI70" s="61">
        <v>1000000000000000</v>
      </c>
      <c r="BJ70" s="61">
        <v>1000000000000000</v>
      </c>
      <c r="BK70" s="61">
        <v>1000000000000000</v>
      </c>
      <c r="BL70" s="61">
        <v>1000000000000000</v>
      </c>
      <c r="BM70" s="61">
        <v>1000000000000000</v>
      </c>
      <c r="BN70" s="61">
        <v>1000000000000000</v>
      </c>
      <c r="BO70" s="61">
        <v>1000000000000000</v>
      </c>
      <c r="BP70" s="61">
        <v>1000000000000000</v>
      </c>
      <c r="BQ70" s="61">
        <v>1000000000000000</v>
      </c>
      <c r="BR70" s="61">
        <v>1000000000000000</v>
      </c>
      <c r="BS70" s="61">
        <v>1000000000000000</v>
      </c>
      <c r="BT70" s="61">
        <v>1000000000000000</v>
      </c>
      <c r="BU70" s="61">
        <v>1000000000000000</v>
      </c>
      <c r="BV70" s="61">
        <v>1000000000000000</v>
      </c>
      <c r="BW70" s="61">
        <v>1000000000000000</v>
      </c>
      <c r="BX70" s="61">
        <v>1000000000000000</v>
      </c>
      <c r="BY70" s="37">
        <v>1000000000000000</v>
      </c>
      <c r="CA70" s="35">
        <v>1.6557700831024929</v>
      </c>
      <c r="CB70" s="61">
        <v>1000000000000000</v>
      </c>
      <c r="CC70" s="61">
        <v>1000000000000000</v>
      </c>
      <c r="CD70" s="61">
        <v>1000000000000000</v>
      </c>
      <c r="CE70" s="61">
        <v>1000000000000000</v>
      </c>
      <c r="CF70" s="61">
        <v>1000000000000000</v>
      </c>
      <c r="CG70" s="61">
        <v>1000000000000000</v>
      </c>
      <c r="CH70" s="61">
        <v>1000000000000000</v>
      </c>
      <c r="CI70" s="61">
        <v>1000000000000000</v>
      </c>
      <c r="CJ70" s="61">
        <v>1000000000000000</v>
      </c>
      <c r="CK70" s="61">
        <v>1000000000000000</v>
      </c>
      <c r="CL70" s="61">
        <v>1000000000000000</v>
      </c>
      <c r="CM70" s="61">
        <v>1000000000000000</v>
      </c>
      <c r="CN70" s="61">
        <v>1000000000000000</v>
      </c>
      <c r="CO70" s="61">
        <v>1000000000000000</v>
      </c>
      <c r="CP70" s="61">
        <v>1000000000000000</v>
      </c>
      <c r="CQ70" s="61">
        <v>1000000000000000</v>
      </c>
      <c r="CR70" s="61">
        <v>1000000000000000</v>
      </c>
      <c r="CS70" s="61">
        <v>1000000000000000</v>
      </c>
      <c r="CT70" s="61">
        <v>1000000000000000</v>
      </c>
      <c r="CU70" s="37">
        <v>1000000000000000</v>
      </c>
      <c r="CW70" s="24">
        <v>2.2370218579234973E-2</v>
      </c>
      <c r="CX70" s="13">
        <v>47.7</v>
      </c>
      <c r="CY70" s="13">
        <v>50.109704376133649</v>
      </c>
      <c r="CZ70" s="13">
        <v>51.002811094309493</v>
      </c>
      <c r="DA70" s="13">
        <v>1.5661605838442851</v>
      </c>
      <c r="DB70" s="13" t="e">
        <f ca="1"/>
        <v>#NAME?</v>
      </c>
      <c r="DC70" s="13" t="e">
        <f ca="1"/>
        <v>#NAME?</v>
      </c>
      <c r="DD70" s="13">
        <v>42.8362908882577</v>
      </c>
      <c r="DE70" s="13" t="e">
        <f ca="1"/>
        <v>#NAME?</v>
      </c>
      <c r="DF70" s="13">
        <v>49.037361560931124</v>
      </c>
    </row>
    <row r="71" spans="1:110" x14ac:dyDescent="0.25">
      <c r="A71" s="9">
        <v>75.900000000000006</v>
      </c>
      <c r="B71" s="10" t="b">
        <v>1</v>
      </c>
      <c r="U71" s="13"/>
      <c r="V71" s="13"/>
      <c r="W71" s="14"/>
      <c r="X71" s="24"/>
      <c r="Y71" s="24"/>
      <c r="Z71" s="24"/>
      <c r="AA71" s="24"/>
      <c r="AB71" s="24"/>
      <c r="AC71" s="24"/>
      <c r="AD71" s="24"/>
      <c r="AE71" s="24"/>
      <c r="AG71" s="13"/>
      <c r="AH71" s="13"/>
      <c r="AI71" s="14"/>
      <c r="AJ71" s="24"/>
      <c r="AK71" s="24"/>
      <c r="AL71" s="24"/>
      <c r="AM71" s="24"/>
      <c r="AN71" s="24"/>
      <c r="AO71" s="24"/>
      <c r="AP71" s="24"/>
      <c r="AQ71" s="24"/>
      <c r="AS71" s="13"/>
      <c r="AT71" s="13"/>
      <c r="AU71" s="14"/>
      <c r="AV71" s="24"/>
      <c r="AW71" s="24"/>
      <c r="AX71" s="24"/>
      <c r="AY71" s="24"/>
      <c r="AZ71" s="24"/>
      <c r="BA71" s="24"/>
      <c r="BB71" s="24"/>
      <c r="BC71" s="24"/>
      <c r="BE71" s="35">
        <v>34.273684210526319</v>
      </c>
      <c r="BF71" s="61">
        <v>1000000000000000</v>
      </c>
      <c r="BG71" s="61">
        <v>1000000000000000</v>
      </c>
      <c r="BH71" s="61">
        <v>1000000000000000</v>
      </c>
      <c r="BI71" s="61">
        <v>1000000000000000</v>
      </c>
      <c r="BJ71" s="61">
        <v>1000000000000000</v>
      </c>
      <c r="BK71" s="61">
        <v>1000000000000000</v>
      </c>
      <c r="BL71" s="61">
        <v>1000000000000000</v>
      </c>
      <c r="BM71" s="61">
        <v>1000000000000000</v>
      </c>
      <c r="BN71" s="61">
        <v>1000000000000000</v>
      </c>
      <c r="BO71" s="61">
        <v>1000000000000000</v>
      </c>
      <c r="BP71" s="61">
        <v>1000000000000000</v>
      </c>
      <c r="BQ71" s="61">
        <v>1000000000000000</v>
      </c>
      <c r="BR71" s="61">
        <v>1000000000000000</v>
      </c>
      <c r="BS71" s="61">
        <v>1000000000000000</v>
      </c>
      <c r="BT71" s="61">
        <v>1000000000000000</v>
      </c>
      <c r="BU71" s="61">
        <v>1000000000000000</v>
      </c>
      <c r="BV71" s="61">
        <v>1000000000000000</v>
      </c>
      <c r="BW71" s="61">
        <v>1000000000000000</v>
      </c>
      <c r="BX71" s="61">
        <v>1000000000000000</v>
      </c>
      <c r="BY71" s="37">
        <v>1000000000000000</v>
      </c>
      <c r="CA71" s="35">
        <v>1.7936675900277006</v>
      </c>
      <c r="CB71" s="61">
        <v>1000000000000000</v>
      </c>
      <c r="CC71" s="61">
        <v>1000000000000000</v>
      </c>
      <c r="CD71" s="61">
        <v>1000000000000000</v>
      </c>
      <c r="CE71" s="61">
        <v>1000000000000000</v>
      </c>
      <c r="CF71" s="61">
        <v>1000000000000000</v>
      </c>
      <c r="CG71" s="61">
        <v>1000000000000000</v>
      </c>
      <c r="CH71" s="61">
        <v>1000000000000000</v>
      </c>
      <c r="CI71" s="61">
        <v>1000000000000000</v>
      </c>
      <c r="CJ71" s="61">
        <v>1000000000000000</v>
      </c>
      <c r="CK71" s="61">
        <v>1000000000000000</v>
      </c>
      <c r="CL71" s="61">
        <v>1000000000000000</v>
      </c>
      <c r="CM71" s="61">
        <v>1000000000000000</v>
      </c>
      <c r="CN71" s="61">
        <v>1000000000000000</v>
      </c>
      <c r="CO71" s="61">
        <v>1000000000000000</v>
      </c>
      <c r="CP71" s="61">
        <v>1000000000000000</v>
      </c>
      <c r="CQ71" s="61">
        <v>1000000000000000</v>
      </c>
      <c r="CR71" s="61">
        <v>1000000000000000</v>
      </c>
      <c r="CS71" s="61">
        <v>1000000000000000</v>
      </c>
      <c r="CT71" s="61">
        <v>1000000000000000</v>
      </c>
      <c r="CU71" s="37">
        <v>1000000000000000</v>
      </c>
      <c r="CW71" s="24">
        <v>2.2711748633879782E-2</v>
      </c>
      <c r="CX71" s="13">
        <v>47.7</v>
      </c>
      <c r="CY71" s="13">
        <v>50.170421181935026</v>
      </c>
      <c r="CZ71" s="13">
        <v>51.050651027320278</v>
      </c>
      <c r="DA71" s="13">
        <v>1.5903481912510908</v>
      </c>
      <c r="DB71" s="13" t="e">
        <f ca="1"/>
        <v>#NAME?</v>
      </c>
      <c r="DC71" s="13" t="e">
        <f ca="1"/>
        <v>#NAME?</v>
      </c>
      <c r="DD71" s="13">
        <v>42.886398004527365</v>
      </c>
      <c r="DE71" s="13" t="e">
        <f ca="1"/>
        <v>#NAME?</v>
      </c>
      <c r="DF71" s="13">
        <v>49.092916253397568</v>
      </c>
    </row>
    <row r="72" spans="1:110" x14ac:dyDescent="0.25">
      <c r="A72" s="9">
        <v>75.7</v>
      </c>
      <c r="B72" s="10" t="b">
        <v>1</v>
      </c>
      <c r="U72" s="13"/>
      <c r="V72" s="13"/>
      <c r="W72" s="14"/>
      <c r="X72" s="24"/>
      <c r="Y72" s="24"/>
      <c r="Z72" s="24"/>
      <c r="AA72" s="24"/>
      <c r="AB72" s="24"/>
      <c r="AC72" s="24"/>
      <c r="AD72" s="24"/>
      <c r="AE72" s="24"/>
      <c r="AG72" s="13"/>
      <c r="AH72" s="13"/>
      <c r="AI72" s="14"/>
      <c r="AJ72" s="24"/>
      <c r="AK72" s="24"/>
      <c r="AL72" s="24"/>
      <c r="AM72" s="24"/>
      <c r="AN72" s="24"/>
      <c r="AO72" s="24"/>
      <c r="AP72" s="24"/>
      <c r="AQ72" s="24"/>
      <c r="AS72" s="13"/>
      <c r="AT72" s="13"/>
      <c r="AU72" s="14"/>
      <c r="AV72" s="24"/>
      <c r="AW72" s="24"/>
      <c r="AX72" s="24"/>
      <c r="AY72" s="24"/>
      <c r="AZ72" s="24"/>
      <c r="BA72" s="24"/>
      <c r="BB72" s="24"/>
      <c r="BC72" s="24"/>
      <c r="BE72" s="35">
        <v>36.894736842105267</v>
      </c>
      <c r="BF72" s="61">
        <v>1000000000000000</v>
      </c>
      <c r="BG72" s="61">
        <v>1000000000000000</v>
      </c>
      <c r="BH72" s="61">
        <v>1000000000000000</v>
      </c>
      <c r="BI72" s="61">
        <v>1000000000000000</v>
      </c>
      <c r="BJ72" s="61">
        <v>1000000000000000</v>
      </c>
      <c r="BK72" s="61">
        <v>1000000000000000</v>
      </c>
      <c r="BL72" s="61">
        <v>1000000000000000</v>
      </c>
      <c r="BM72" s="61">
        <v>1000000000000000</v>
      </c>
      <c r="BN72" s="61">
        <v>1000000000000000</v>
      </c>
      <c r="BO72" s="61">
        <v>1000000000000000</v>
      </c>
      <c r="BP72" s="61">
        <v>1000000000000000</v>
      </c>
      <c r="BQ72" s="61">
        <v>1000000000000000</v>
      </c>
      <c r="BR72" s="61">
        <v>1000000000000000</v>
      </c>
      <c r="BS72" s="61">
        <v>1000000000000000</v>
      </c>
      <c r="BT72" s="61">
        <v>1000000000000000</v>
      </c>
      <c r="BU72" s="61">
        <v>1000000000000000</v>
      </c>
      <c r="BV72" s="61">
        <v>1000000000000000</v>
      </c>
      <c r="BW72" s="61">
        <v>1000000000000000</v>
      </c>
      <c r="BX72" s="61">
        <v>1000000000000000</v>
      </c>
      <c r="BY72" s="37">
        <v>1000000000000000</v>
      </c>
      <c r="CA72" s="35">
        <v>1.9315650969529083</v>
      </c>
      <c r="CB72" s="61">
        <v>1000000000000000</v>
      </c>
      <c r="CC72" s="61">
        <v>1000000000000000</v>
      </c>
      <c r="CD72" s="61">
        <v>1000000000000000</v>
      </c>
      <c r="CE72" s="61">
        <v>1000000000000000</v>
      </c>
      <c r="CF72" s="61">
        <v>1000000000000000</v>
      </c>
      <c r="CG72" s="61">
        <v>1000000000000000</v>
      </c>
      <c r="CH72" s="61">
        <v>1000000000000000</v>
      </c>
      <c r="CI72" s="61">
        <v>1000000000000000</v>
      </c>
      <c r="CJ72" s="61">
        <v>1000000000000000</v>
      </c>
      <c r="CK72" s="61">
        <v>1000000000000000</v>
      </c>
      <c r="CL72" s="61">
        <v>1000000000000000</v>
      </c>
      <c r="CM72" s="61">
        <v>1000000000000000</v>
      </c>
      <c r="CN72" s="61">
        <v>1000000000000000</v>
      </c>
      <c r="CO72" s="61">
        <v>1000000000000000</v>
      </c>
      <c r="CP72" s="61">
        <v>1000000000000000</v>
      </c>
      <c r="CQ72" s="61">
        <v>1000000000000000</v>
      </c>
      <c r="CR72" s="61">
        <v>1000000000000000</v>
      </c>
      <c r="CS72" s="61">
        <v>1000000000000000</v>
      </c>
      <c r="CT72" s="61">
        <v>1000000000000000</v>
      </c>
      <c r="CU72" s="37">
        <v>1000000000000000</v>
      </c>
      <c r="CW72" s="24">
        <v>2.3053278688524591E-2</v>
      </c>
      <c r="CX72" s="13">
        <v>47.8</v>
      </c>
      <c r="CY72" s="13">
        <v>50.230373281568447</v>
      </c>
      <c r="CZ72" s="13">
        <v>51.097932462550062</v>
      </c>
      <c r="DA72" s="13">
        <v>1.6145442529074163</v>
      </c>
      <c r="DB72" s="13" t="e">
        <f ca="1"/>
        <v>#NAME?</v>
      </c>
      <c r="DC72" s="13" t="e">
        <f ca="1"/>
        <v>#NAME?</v>
      </c>
      <c r="DD72" s="13">
        <v>42.936129770736841</v>
      </c>
      <c r="DE72" s="13" t="e">
        <f ca="1"/>
        <v>#NAME?</v>
      </c>
      <c r="DF72" s="13">
        <v>49.147901844808302</v>
      </c>
    </row>
    <row r="73" spans="1:110" x14ac:dyDescent="0.25">
      <c r="A73" s="9">
        <v>75.599999999999994</v>
      </c>
      <c r="B73" s="10" t="b">
        <v>1</v>
      </c>
      <c r="U73" s="13"/>
      <c r="V73" s="13"/>
      <c r="W73" s="14"/>
      <c r="X73" s="24"/>
      <c r="Y73" s="24"/>
      <c r="Z73" s="24"/>
      <c r="AA73" s="24"/>
      <c r="AB73" s="24"/>
      <c r="AC73" s="24"/>
      <c r="AD73" s="24"/>
      <c r="AE73" s="24"/>
      <c r="AG73" s="13"/>
      <c r="AH73" s="13"/>
      <c r="AI73" s="14"/>
      <c r="AJ73" s="24"/>
      <c r="AK73" s="24"/>
      <c r="AL73" s="24"/>
      <c r="AM73" s="24"/>
      <c r="AN73" s="24"/>
      <c r="AO73" s="24"/>
      <c r="AP73" s="24"/>
      <c r="AQ73" s="24"/>
      <c r="AS73" s="13"/>
      <c r="AT73" s="13"/>
      <c r="AU73" s="14"/>
      <c r="AV73" s="24"/>
      <c r="AW73" s="24"/>
      <c r="AX73" s="24"/>
      <c r="AY73" s="24"/>
      <c r="AZ73" s="24"/>
      <c r="BA73" s="24"/>
      <c r="BB73" s="24"/>
      <c r="BC73" s="24"/>
      <c r="BE73" s="35">
        <v>39.515789473684215</v>
      </c>
      <c r="BF73" s="61">
        <v>1000000000000000</v>
      </c>
      <c r="BG73" s="61">
        <v>1000000000000000</v>
      </c>
      <c r="BH73" s="61">
        <v>1000000000000000</v>
      </c>
      <c r="BI73" s="61">
        <v>1000000000000000</v>
      </c>
      <c r="BJ73" s="61">
        <v>1000000000000000</v>
      </c>
      <c r="BK73" s="61">
        <v>1000000000000000</v>
      </c>
      <c r="BL73" s="61">
        <v>1000000000000000</v>
      </c>
      <c r="BM73" s="61">
        <v>1000000000000000</v>
      </c>
      <c r="BN73" s="61">
        <v>1000000000000000</v>
      </c>
      <c r="BO73" s="61">
        <v>1000000000000000</v>
      </c>
      <c r="BP73" s="61">
        <v>1000000000000000</v>
      </c>
      <c r="BQ73" s="61">
        <v>1000000000000000</v>
      </c>
      <c r="BR73" s="61">
        <v>1000000000000000</v>
      </c>
      <c r="BS73" s="61">
        <v>1000000000000000</v>
      </c>
      <c r="BT73" s="61">
        <v>1000000000000000</v>
      </c>
      <c r="BU73" s="61">
        <v>1000000000000000</v>
      </c>
      <c r="BV73" s="61">
        <v>1000000000000000</v>
      </c>
      <c r="BW73" s="61">
        <v>1000000000000000</v>
      </c>
      <c r="BX73" s="61">
        <v>1000000000000000</v>
      </c>
      <c r="BY73" s="37">
        <v>1000000000000000</v>
      </c>
      <c r="CA73" s="35">
        <v>2.0694626038781161</v>
      </c>
      <c r="CB73" s="61">
        <v>1000000000000000</v>
      </c>
      <c r="CC73" s="61">
        <v>1000000000000000</v>
      </c>
      <c r="CD73" s="61">
        <v>1000000000000000</v>
      </c>
      <c r="CE73" s="61">
        <v>1000000000000000</v>
      </c>
      <c r="CF73" s="61">
        <v>1000000000000000</v>
      </c>
      <c r="CG73" s="61">
        <v>1000000000000000</v>
      </c>
      <c r="CH73" s="61">
        <v>1000000000000000</v>
      </c>
      <c r="CI73" s="61">
        <v>1000000000000000</v>
      </c>
      <c r="CJ73" s="61">
        <v>1000000000000000</v>
      </c>
      <c r="CK73" s="61">
        <v>1000000000000000</v>
      </c>
      <c r="CL73" s="61">
        <v>1000000000000000</v>
      </c>
      <c r="CM73" s="61">
        <v>1000000000000000</v>
      </c>
      <c r="CN73" s="61">
        <v>1000000000000000</v>
      </c>
      <c r="CO73" s="61">
        <v>1000000000000000</v>
      </c>
      <c r="CP73" s="61">
        <v>1000000000000000</v>
      </c>
      <c r="CQ73" s="61">
        <v>1000000000000000</v>
      </c>
      <c r="CR73" s="61">
        <v>1000000000000000</v>
      </c>
      <c r="CS73" s="61">
        <v>1000000000000000</v>
      </c>
      <c r="CT73" s="61">
        <v>1000000000000000</v>
      </c>
      <c r="CU73" s="37">
        <v>1000000000000000</v>
      </c>
      <c r="CW73" s="24">
        <v>2.3394808743169401E-2</v>
      </c>
      <c r="CX73" s="13">
        <v>47.8</v>
      </c>
      <c r="CY73" s="13">
        <v>50.289582015417402</v>
      </c>
      <c r="CZ73" s="13">
        <v>51.144670618980868</v>
      </c>
      <c r="DA73" s="13">
        <v>1.6387487747253329</v>
      </c>
      <c r="DB73" s="13" t="e">
        <f ca="1"/>
        <v>#NAME?</v>
      </c>
      <c r="DC73" s="13" t="e">
        <f ca="1"/>
        <v>#NAME?</v>
      </c>
      <c r="DD73" s="13">
        <v>42.985494497791798</v>
      </c>
      <c r="DE73" s="13" t="e">
        <f ca="1"/>
        <v>#NAME?</v>
      </c>
      <c r="DF73" s="13">
        <v>49.202332738028716</v>
      </c>
    </row>
    <row r="74" spans="1:110" x14ac:dyDescent="0.25">
      <c r="A74" s="9">
        <v>75.400000000000006</v>
      </c>
      <c r="B74" s="10" t="b">
        <v>1</v>
      </c>
      <c r="U74" s="13"/>
      <c r="V74" s="13"/>
      <c r="W74" s="14"/>
      <c r="X74" s="24"/>
      <c r="Y74" s="24"/>
      <c r="Z74" s="24"/>
      <c r="AA74" s="24"/>
      <c r="AB74" s="24"/>
      <c r="AC74" s="24"/>
      <c r="AD74" s="24"/>
      <c r="AE74" s="24"/>
      <c r="AG74" s="13"/>
      <c r="AH74" s="13"/>
      <c r="AI74" s="14"/>
      <c r="AJ74" s="24"/>
      <c r="AK74" s="24"/>
      <c r="AL74" s="24"/>
      <c r="AM74" s="24"/>
      <c r="AN74" s="24"/>
      <c r="AO74" s="24"/>
      <c r="AP74" s="24"/>
      <c r="AQ74" s="24"/>
      <c r="AS74" s="13"/>
      <c r="AT74" s="13"/>
      <c r="AU74" s="14"/>
      <c r="AV74" s="24"/>
      <c r="AW74" s="24"/>
      <c r="AX74" s="24"/>
      <c r="AY74" s="24"/>
      <c r="AZ74" s="24"/>
      <c r="BA74" s="24"/>
      <c r="BB74" s="24"/>
      <c r="BC74" s="24"/>
      <c r="BE74" s="35">
        <v>42.136842105263163</v>
      </c>
      <c r="BF74" s="61">
        <v>1000000000000000</v>
      </c>
      <c r="BG74" s="61">
        <v>1000000000000000</v>
      </c>
      <c r="BH74" s="61">
        <v>1000000000000000</v>
      </c>
      <c r="BI74" s="61">
        <v>1000000000000000</v>
      </c>
      <c r="BJ74" s="61">
        <v>1000000000000000</v>
      </c>
      <c r="BK74" s="61">
        <v>1000000000000000</v>
      </c>
      <c r="BL74" s="61">
        <v>1000000000000000</v>
      </c>
      <c r="BM74" s="61">
        <v>1000000000000000</v>
      </c>
      <c r="BN74" s="61">
        <v>1000000000000000</v>
      </c>
      <c r="BO74" s="61">
        <v>1000000000000000</v>
      </c>
      <c r="BP74" s="61">
        <v>1000000000000000</v>
      </c>
      <c r="BQ74" s="61">
        <v>1000000000000000</v>
      </c>
      <c r="BR74" s="61">
        <v>1000000000000000</v>
      </c>
      <c r="BS74" s="61">
        <v>1000000000000000</v>
      </c>
      <c r="BT74" s="61">
        <v>1000000000000000</v>
      </c>
      <c r="BU74" s="61">
        <v>1000000000000000</v>
      </c>
      <c r="BV74" s="61">
        <v>1000000000000000</v>
      </c>
      <c r="BW74" s="61">
        <v>1000000000000000</v>
      </c>
      <c r="BX74" s="61">
        <v>1000000000000000</v>
      </c>
      <c r="BY74" s="37">
        <v>1000000000000000</v>
      </c>
      <c r="CA74" s="35">
        <v>2.2073601108033238</v>
      </c>
      <c r="CB74" s="61">
        <v>1000000000000000</v>
      </c>
      <c r="CC74" s="61">
        <v>1000000000000000</v>
      </c>
      <c r="CD74" s="61">
        <v>1000000000000000</v>
      </c>
      <c r="CE74" s="61">
        <v>1000000000000000</v>
      </c>
      <c r="CF74" s="61">
        <v>1000000000000000</v>
      </c>
      <c r="CG74" s="61">
        <v>1000000000000000</v>
      </c>
      <c r="CH74" s="61">
        <v>1000000000000000</v>
      </c>
      <c r="CI74" s="61">
        <v>1000000000000000</v>
      </c>
      <c r="CJ74" s="61">
        <v>1000000000000000</v>
      </c>
      <c r="CK74" s="61">
        <v>1000000000000000</v>
      </c>
      <c r="CL74" s="61">
        <v>1000000000000000</v>
      </c>
      <c r="CM74" s="61">
        <v>1000000000000000</v>
      </c>
      <c r="CN74" s="61">
        <v>1000000000000000</v>
      </c>
      <c r="CO74" s="61">
        <v>1000000000000000</v>
      </c>
      <c r="CP74" s="61">
        <v>1000000000000000</v>
      </c>
      <c r="CQ74" s="61">
        <v>1000000000000000</v>
      </c>
      <c r="CR74" s="61">
        <v>1000000000000000</v>
      </c>
      <c r="CS74" s="61">
        <v>1000000000000000</v>
      </c>
      <c r="CT74" s="61">
        <v>1000000000000000</v>
      </c>
      <c r="CU74" s="37">
        <v>1000000000000000</v>
      </c>
      <c r="CW74" s="24">
        <v>2.3736338797814206E-2</v>
      </c>
      <c r="CX74" s="13">
        <v>47.8</v>
      </c>
      <c r="CY74" s="13">
        <v>50.348067825451636</v>
      </c>
      <c r="CZ74" s="13">
        <v>51.190880084663206</v>
      </c>
      <c r="DA74" s="13">
        <v>1.6629617626231139</v>
      </c>
      <c r="DB74" s="13" t="e">
        <f ca="1"/>
        <v>#NAME?</v>
      </c>
      <c r="DC74" s="13" t="e">
        <f ca="1"/>
        <v>#NAME?</v>
      </c>
      <c r="DD74" s="13">
        <v>43.034500194354656</v>
      </c>
      <c r="DE74" s="13" t="e">
        <f ca="1"/>
        <v>#NAME?</v>
      </c>
      <c r="DF74" s="13">
        <v>49.25622276733629</v>
      </c>
    </row>
    <row r="75" spans="1:110" x14ac:dyDescent="0.25">
      <c r="A75" s="9">
        <v>75.2</v>
      </c>
      <c r="B75" s="10" t="b">
        <v>1</v>
      </c>
      <c r="U75" s="13"/>
      <c r="V75" s="13"/>
      <c r="W75" s="14"/>
      <c r="X75" s="24"/>
      <c r="Y75" s="24"/>
      <c r="Z75" s="24"/>
      <c r="AA75" s="24"/>
      <c r="AB75" s="24"/>
      <c r="AC75" s="24"/>
      <c r="AD75" s="24"/>
      <c r="AE75" s="24"/>
      <c r="AG75" s="13"/>
      <c r="AH75" s="13"/>
      <c r="AI75" s="14"/>
      <c r="AJ75" s="24"/>
      <c r="AK75" s="24"/>
      <c r="AL75" s="24"/>
      <c r="AM75" s="24"/>
      <c r="AN75" s="24"/>
      <c r="AO75" s="24"/>
      <c r="AP75" s="24"/>
      <c r="AQ75" s="24"/>
      <c r="AS75" s="13"/>
      <c r="AT75" s="13"/>
      <c r="AU75" s="14"/>
      <c r="AV75" s="24"/>
      <c r="AW75" s="24"/>
      <c r="AX75" s="24"/>
      <c r="AY75" s="24"/>
      <c r="AZ75" s="24"/>
      <c r="BA75" s="24"/>
      <c r="BB75" s="24"/>
      <c r="BC75" s="24"/>
      <c r="BE75" s="35">
        <v>44.757894736842111</v>
      </c>
      <c r="BF75" s="61">
        <v>1000000000000000</v>
      </c>
      <c r="BG75" s="61">
        <v>1000000000000000</v>
      </c>
      <c r="BH75" s="61">
        <v>1000000000000000</v>
      </c>
      <c r="BI75" s="61">
        <v>1000000000000000</v>
      </c>
      <c r="BJ75" s="61">
        <v>1000000000000000</v>
      </c>
      <c r="BK75" s="61">
        <v>1000000000000000</v>
      </c>
      <c r="BL75" s="61">
        <v>1000000000000000</v>
      </c>
      <c r="BM75" s="61">
        <v>1000000000000000</v>
      </c>
      <c r="BN75" s="61">
        <v>1000000000000000</v>
      </c>
      <c r="BO75" s="61">
        <v>1000000000000000</v>
      </c>
      <c r="BP75" s="61">
        <v>1000000000000000</v>
      </c>
      <c r="BQ75" s="61">
        <v>1000000000000000</v>
      </c>
      <c r="BR75" s="61">
        <v>1000000000000000</v>
      </c>
      <c r="BS75" s="61">
        <v>1000000000000000</v>
      </c>
      <c r="BT75" s="61">
        <v>1000000000000000</v>
      </c>
      <c r="BU75" s="61">
        <v>1000000000000000</v>
      </c>
      <c r="BV75" s="61">
        <v>1000000000000000</v>
      </c>
      <c r="BW75" s="61">
        <v>1000000000000000</v>
      </c>
      <c r="BX75" s="61">
        <v>1000000000000000</v>
      </c>
      <c r="BY75" s="37">
        <v>1000000000000000</v>
      </c>
      <c r="CA75" s="35">
        <v>2.3452576177285316</v>
      </c>
      <c r="CB75" s="61">
        <v>1000000000000000</v>
      </c>
      <c r="CC75" s="61">
        <v>1000000000000000</v>
      </c>
      <c r="CD75" s="61">
        <v>1000000000000000</v>
      </c>
      <c r="CE75" s="61">
        <v>1000000000000000</v>
      </c>
      <c r="CF75" s="61">
        <v>1000000000000000</v>
      </c>
      <c r="CG75" s="61">
        <v>1000000000000000</v>
      </c>
      <c r="CH75" s="61">
        <v>1000000000000000</v>
      </c>
      <c r="CI75" s="61">
        <v>1000000000000000</v>
      </c>
      <c r="CJ75" s="61">
        <v>1000000000000000</v>
      </c>
      <c r="CK75" s="61">
        <v>1000000000000000</v>
      </c>
      <c r="CL75" s="61">
        <v>1000000000000000</v>
      </c>
      <c r="CM75" s="61">
        <v>1000000000000000</v>
      </c>
      <c r="CN75" s="61">
        <v>1000000000000000</v>
      </c>
      <c r="CO75" s="61">
        <v>1000000000000000</v>
      </c>
      <c r="CP75" s="61">
        <v>1000000000000000</v>
      </c>
      <c r="CQ75" s="61">
        <v>1000000000000000</v>
      </c>
      <c r="CR75" s="61">
        <v>1000000000000000</v>
      </c>
      <c r="CS75" s="61">
        <v>1000000000000000</v>
      </c>
      <c r="CT75" s="61">
        <v>1000000000000000</v>
      </c>
      <c r="CU75" s="37">
        <v>1000000000000000</v>
      </c>
      <c r="CW75" s="24">
        <v>2.4077868852459015E-2</v>
      </c>
      <c r="CX75" s="13">
        <v>47.8</v>
      </c>
      <c r="CY75" s="13">
        <v>50.405850305416806</v>
      </c>
      <c r="CZ75" s="13">
        <v>51.236574851574851</v>
      </c>
      <c r="DA75" s="13">
        <v>1.6871832225252232</v>
      </c>
      <c r="DB75" s="13" t="e">
        <f ca="1"/>
        <v>#NAME?</v>
      </c>
      <c r="DC75" s="13" t="e">
        <f ca="1"/>
        <v>#NAME?</v>
      </c>
      <c r="DD75" s="13">
        <v>43.08315458201271</v>
      </c>
      <c r="DE75" s="13" t="e">
        <f ca="1"/>
        <v>#NAME?</v>
      </c>
      <c r="DF75" s="13">
        <v>49.309585228699007</v>
      </c>
    </row>
    <row r="76" spans="1:110" x14ac:dyDescent="0.25">
      <c r="A76" s="9">
        <v>75</v>
      </c>
      <c r="B76" s="10" t="b">
        <v>1</v>
      </c>
      <c r="U76" s="13"/>
      <c r="V76" s="13"/>
      <c r="W76" s="14"/>
      <c r="X76" s="24"/>
      <c r="Y76" s="24"/>
      <c r="Z76" s="24"/>
      <c r="AA76" s="24"/>
      <c r="AB76" s="24"/>
      <c r="AC76" s="24"/>
      <c r="AD76" s="24"/>
      <c r="AE76" s="24"/>
      <c r="AG76" s="13"/>
      <c r="AH76" s="13"/>
      <c r="AI76" s="14"/>
      <c r="AJ76" s="24"/>
      <c r="AK76" s="24"/>
      <c r="AL76" s="24"/>
      <c r="AM76" s="24"/>
      <c r="AN76" s="24"/>
      <c r="AO76" s="24"/>
      <c r="AP76" s="24"/>
      <c r="AQ76" s="24"/>
      <c r="AS76" s="13"/>
      <c r="AT76" s="13"/>
      <c r="AU76" s="14"/>
      <c r="AV76" s="24"/>
      <c r="AW76" s="24"/>
      <c r="AX76" s="24"/>
      <c r="AY76" s="24"/>
      <c r="AZ76" s="24"/>
      <c r="BA76" s="24"/>
      <c r="BB76" s="24"/>
      <c r="BC76" s="24"/>
      <c r="BE76" s="35">
        <v>47.378947368421059</v>
      </c>
      <c r="BF76" s="61">
        <v>1000000000000000</v>
      </c>
      <c r="BG76" s="61">
        <v>1000000000000000</v>
      </c>
      <c r="BH76" s="61">
        <v>1000000000000000</v>
      </c>
      <c r="BI76" s="61">
        <v>1000000000000000</v>
      </c>
      <c r="BJ76" s="61">
        <v>1000000000000000</v>
      </c>
      <c r="BK76" s="61">
        <v>1000000000000000</v>
      </c>
      <c r="BL76" s="61">
        <v>1000000000000000</v>
      </c>
      <c r="BM76" s="61">
        <v>1000000000000000</v>
      </c>
      <c r="BN76" s="61">
        <v>1000000000000000</v>
      </c>
      <c r="BO76" s="61">
        <v>1000000000000000</v>
      </c>
      <c r="BP76" s="61">
        <v>1000000000000000</v>
      </c>
      <c r="BQ76" s="61">
        <v>1000000000000000</v>
      </c>
      <c r="BR76" s="61">
        <v>1000000000000000</v>
      </c>
      <c r="BS76" s="61">
        <v>1000000000000000</v>
      </c>
      <c r="BT76" s="61">
        <v>1000000000000000</v>
      </c>
      <c r="BU76" s="61">
        <v>1000000000000000</v>
      </c>
      <c r="BV76" s="61">
        <v>1000000000000000</v>
      </c>
      <c r="BW76" s="61">
        <v>1000000000000000</v>
      </c>
      <c r="BX76" s="61">
        <v>1000000000000000</v>
      </c>
      <c r="BY76" s="37">
        <v>1000000000000000</v>
      </c>
      <c r="CA76" s="35">
        <v>2.4831551246537393</v>
      </c>
      <c r="CB76" s="61">
        <v>1000000000000000</v>
      </c>
      <c r="CC76" s="61">
        <v>1000000000000000</v>
      </c>
      <c r="CD76" s="61">
        <v>1000000000000000</v>
      </c>
      <c r="CE76" s="61">
        <v>1000000000000000</v>
      </c>
      <c r="CF76" s="61">
        <v>1000000000000000</v>
      </c>
      <c r="CG76" s="61">
        <v>1000000000000000</v>
      </c>
      <c r="CH76" s="61">
        <v>1000000000000000</v>
      </c>
      <c r="CI76" s="61">
        <v>1000000000000000</v>
      </c>
      <c r="CJ76" s="61">
        <v>1000000000000000</v>
      </c>
      <c r="CK76" s="61">
        <v>1000000000000000</v>
      </c>
      <c r="CL76" s="61">
        <v>1000000000000000</v>
      </c>
      <c r="CM76" s="61">
        <v>1000000000000000</v>
      </c>
      <c r="CN76" s="61">
        <v>1000000000000000</v>
      </c>
      <c r="CO76" s="61">
        <v>1000000000000000</v>
      </c>
      <c r="CP76" s="61">
        <v>1000000000000000</v>
      </c>
      <c r="CQ76" s="61">
        <v>1000000000000000</v>
      </c>
      <c r="CR76" s="61">
        <v>1000000000000000</v>
      </c>
      <c r="CS76" s="61">
        <v>1000000000000000</v>
      </c>
      <c r="CT76" s="61">
        <v>1000000000000000</v>
      </c>
      <c r="CU76" s="37">
        <v>1000000000000000</v>
      </c>
      <c r="CW76" s="24">
        <v>2.4419398907103824E-2</v>
      </c>
      <c r="CX76" s="13">
        <v>47.8</v>
      </c>
      <c r="CY76" s="13">
        <v>50.462948247549988</v>
      </c>
      <c r="CZ76" s="13">
        <v>51.281768348087347</v>
      </c>
      <c r="DA76" s="13">
        <v>1.7114131603623759</v>
      </c>
      <c r="DB76" s="13" t="e">
        <f ca="1"/>
        <v>#NAME?</v>
      </c>
      <c r="DC76" s="13" t="e">
        <f ca="1"/>
        <v>#NAME?</v>
      </c>
      <c r="DD76" s="13">
        <v>43.131465109481347</v>
      </c>
      <c r="DE76" s="13" t="e">
        <f ca="1"/>
        <v>#NAME?</v>
      </c>
      <c r="DF76" s="13">
        <v>49.362432908036169</v>
      </c>
    </row>
    <row r="77" spans="1:110" x14ac:dyDescent="0.25">
      <c r="A77" s="9">
        <v>74.8</v>
      </c>
      <c r="B77" s="10" t="b">
        <v>1</v>
      </c>
      <c r="U77" s="13"/>
      <c r="V77" s="13"/>
      <c r="W77" s="14"/>
      <c r="X77" s="24"/>
      <c r="Y77" s="24"/>
      <c r="Z77" s="24"/>
      <c r="AA77" s="24"/>
      <c r="AB77" s="24"/>
      <c r="AC77" s="24"/>
      <c r="AD77" s="24"/>
      <c r="AE77" s="24"/>
      <c r="AG77" s="13"/>
      <c r="AH77" s="13"/>
      <c r="AI77" s="14"/>
      <c r="AJ77" s="24"/>
      <c r="AK77" s="24"/>
      <c r="AL77" s="24"/>
      <c r="AM77" s="24"/>
      <c r="AN77" s="24"/>
      <c r="AO77" s="24"/>
      <c r="AP77" s="24"/>
      <c r="AQ77" s="24"/>
      <c r="AS77" s="13"/>
      <c r="AT77" s="13"/>
      <c r="AU77" s="14"/>
      <c r="AV77" s="24"/>
      <c r="AW77" s="24"/>
      <c r="AX77" s="24"/>
      <c r="AY77" s="24"/>
      <c r="AZ77" s="24"/>
      <c r="BA77" s="24"/>
      <c r="BB77" s="24"/>
      <c r="BC77" s="24"/>
      <c r="BE77" s="36">
        <v>50.000000000000007</v>
      </c>
      <c r="BF77" s="28">
        <v>1000000000000000</v>
      </c>
      <c r="BG77" s="28">
        <v>1000000000000000</v>
      </c>
      <c r="BH77" s="28">
        <v>1000000000000000</v>
      </c>
      <c r="BI77" s="28">
        <v>1000000000000000</v>
      </c>
      <c r="BJ77" s="28">
        <v>1000000000000000</v>
      </c>
      <c r="BK77" s="28">
        <v>1000000000000000</v>
      </c>
      <c r="BL77" s="28">
        <v>1000000000000000</v>
      </c>
      <c r="BM77" s="28">
        <v>1000000000000000</v>
      </c>
      <c r="BN77" s="28">
        <v>1000000000000000</v>
      </c>
      <c r="BO77" s="28">
        <v>1000000000000000</v>
      </c>
      <c r="BP77" s="28">
        <v>1000000000000000</v>
      </c>
      <c r="BQ77" s="28">
        <v>1000000000000000</v>
      </c>
      <c r="BR77" s="28">
        <v>1000000000000000</v>
      </c>
      <c r="BS77" s="28">
        <v>1000000000000000</v>
      </c>
      <c r="BT77" s="28">
        <v>1000000000000000</v>
      </c>
      <c r="BU77" s="28">
        <v>1000000000000000</v>
      </c>
      <c r="BV77" s="28">
        <v>1000000000000000</v>
      </c>
      <c r="BW77" s="28">
        <v>1000000000000000</v>
      </c>
      <c r="BX77" s="28">
        <v>1000000000000000</v>
      </c>
      <c r="BY77" s="38">
        <v>1000000000000000</v>
      </c>
      <c r="CA77" s="36">
        <v>2.6210526315789471</v>
      </c>
      <c r="CB77" s="28">
        <v>1000000000000000</v>
      </c>
      <c r="CC77" s="28">
        <v>1000000000000000</v>
      </c>
      <c r="CD77" s="28">
        <v>1000000000000000</v>
      </c>
      <c r="CE77" s="28">
        <v>1000000000000000</v>
      </c>
      <c r="CF77" s="28">
        <v>1000000000000000</v>
      </c>
      <c r="CG77" s="28">
        <v>1000000000000000</v>
      </c>
      <c r="CH77" s="28">
        <v>1000000000000000</v>
      </c>
      <c r="CI77" s="28">
        <v>1000000000000000</v>
      </c>
      <c r="CJ77" s="28">
        <v>1000000000000000</v>
      </c>
      <c r="CK77" s="28">
        <v>1000000000000000</v>
      </c>
      <c r="CL77" s="28">
        <v>1000000000000000</v>
      </c>
      <c r="CM77" s="28">
        <v>1000000000000000</v>
      </c>
      <c r="CN77" s="28">
        <v>1000000000000000</v>
      </c>
      <c r="CO77" s="28">
        <v>1000000000000000</v>
      </c>
      <c r="CP77" s="28">
        <v>1000000000000000</v>
      </c>
      <c r="CQ77" s="28">
        <v>1000000000000000</v>
      </c>
      <c r="CR77" s="28">
        <v>1000000000000000</v>
      </c>
      <c r="CS77" s="28">
        <v>1000000000000000</v>
      </c>
      <c r="CT77" s="28">
        <v>1000000000000000</v>
      </c>
      <c r="CU77" s="38">
        <v>1000000000000000</v>
      </c>
      <c r="CW77" s="24">
        <v>2.4760928961748634E-2</v>
      </c>
      <c r="CX77" s="13">
        <v>47.9</v>
      </c>
      <c r="CY77" s="13">
        <v>50.519379686106703</v>
      </c>
      <c r="CZ77" s="13">
        <v>51.326473469235538</v>
      </c>
      <c r="DA77" s="13">
        <v>1.7356515820714857</v>
      </c>
      <c r="DB77" s="13" t="e">
        <f ca="1"/>
        <v>#NAME?</v>
      </c>
      <c r="DC77" s="13" t="e">
        <f ca="1"/>
        <v>#NAME?</v>
      </c>
      <c r="DD77" s="13">
        <v>43.179438965916404</v>
      </c>
      <c r="DE77" s="13" t="e">
        <f ca="1"/>
        <v>#NAME?</v>
      </c>
      <c r="DF77" s="13">
        <v>49.414778107622503</v>
      </c>
    </row>
    <row r="78" spans="1:110" x14ac:dyDescent="0.25">
      <c r="A78" s="9">
        <v>74.599999999999994</v>
      </c>
      <c r="B78" s="10" t="b">
        <v>1</v>
      </c>
      <c r="U78" s="13"/>
      <c r="V78" s="13"/>
      <c r="W78" s="14"/>
      <c r="X78" s="24"/>
      <c r="Y78" s="24"/>
      <c r="Z78" s="24"/>
      <c r="AA78" s="24"/>
      <c r="AB78" s="24"/>
      <c r="AC78" s="24"/>
      <c r="AD78" s="24"/>
      <c r="AE78" s="24"/>
      <c r="AG78" s="13"/>
      <c r="AH78" s="13"/>
      <c r="AI78" s="14"/>
      <c r="AJ78" s="24"/>
      <c r="AK78" s="24"/>
      <c r="AL78" s="24"/>
      <c r="AM78" s="24"/>
      <c r="AN78" s="24"/>
      <c r="AO78" s="24"/>
      <c r="AP78" s="24"/>
      <c r="AQ78" s="24"/>
      <c r="AS78" s="13"/>
      <c r="AT78" s="13"/>
      <c r="AU78" s="14"/>
      <c r="AV78" s="24"/>
      <c r="AW78" s="24"/>
      <c r="AX78" s="24"/>
      <c r="AY78" s="24"/>
      <c r="AZ78" s="24"/>
      <c r="BA78" s="24"/>
      <c r="BB78" s="24"/>
      <c r="BC78" s="24"/>
      <c r="CW78" s="24">
        <v>2.5102459016393443E-2</v>
      </c>
      <c r="CX78" s="13">
        <v>47.9</v>
      </c>
      <c r="CY78" s="13">
        <v>50.575161937957773</v>
      </c>
      <c r="CZ78" s="13">
        <v>51.370702604966993</v>
      </c>
      <c r="DA78" s="13">
        <v>1.7598984935957285</v>
      </c>
      <c r="DB78" s="13" t="e">
        <f ca="1"/>
        <v>#NAME?</v>
      </c>
      <c r="DC78" s="13" t="e">
        <f ca="1"/>
        <v>#NAME?</v>
      </c>
      <c r="DD78" s="13">
        <v>43.227083093402889</v>
      </c>
      <c r="DE78" s="13" t="e">
        <f ca="1"/>
        <v>#NAME?</v>
      </c>
      <c r="DF78" s="13">
        <v>49.466632670781266</v>
      </c>
    </row>
    <row r="79" spans="1:110" x14ac:dyDescent="0.25">
      <c r="A79" s="9">
        <v>74.400000000000006</v>
      </c>
      <c r="B79" s="10" t="b">
        <v>1</v>
      </c>
      <c r="U79" s="13"/>
      <c r="V79" s="13"/>
      <c r="W79" s="14"/>
      <c r="X79" s="24"/>
      <c r="Y79" s="24"/>
      <c r="Z79" s="24"/>
      <c r="AA79" s="24"/>
      <c r="AB79" s="24"/>
      <c r="AC79" s="24"/>
      <c r="AD79" s="24"/>
      <c r="AE79" s="24"/>
      <c r="AG79" s="13"/>
      <c r="AH79" s="13"/>
      <c r="AI79" s="14"/>
      <c r="AJ79" s="24"/>
      <c r="AK79" s="24"/>
      <c r="AL79" s="24"/>
      <c r="AM79" s="24"/>
      <c r="AN79" s="24"/>
      <c r="AO79" s="24"/>
      <c r="AP79" s="24"/>
      <c r="AQ79" s="24"/>
      <c r="AS79" s="13"/>
      <c r="AT79" s="13"/>
      <c r="AU79" s="14"/>
      <c r="AV79" s="24"/>
      <c r="AW79" s="24"/>
      <c r="AX79" s="24"/>
      <c r="AY79" s="24"/>
      <c r="AZ79" s="24"/>
      <c r="BA79" s="24"/>
      <c r="BB79" s="24"/>
      <c r="BC79" s="24"/>
      <c r="CW79" s="24">
        <v>2.5443989071038252E-2</v>
      </c>
      <c r="CX79" s="13">
        <v>48</v>
      </c>
      <c r="CY79" s="13">
        <v>50.630311640490454</v>
      </c>
      <c r="CZ79" s="13">
        <v>51.4144676665316</v>
      </c>
      <c r="DA79" s="13">
        <v>1.7841539008845271</v>
      </c>
      <c r="DB79" s="13" t="e">
        <f ca="1"/>
        <v>#NAME?</v>
      </c>
      <c r="DC79" s="13" t="e">
        <f ca="1"/>
        <v>#NAME?</v>
      </c>
      <c r="DD79" s="13">
        <v>43.274404198681637</v>
      </c>
      <c r="DE79" s="13" t="e">
        <f ca="1"/>
        <v>#NAME?</v>
      </c>
      <c r="DF79" s="13">
        <v>49.518008004998961</v>
      </c>
    </row>
    <row r="80" spans="1:110" x14ac:dyDescent="0.25">
      <c r="A80" s="9">
        <v>74.2</v>
      </c>
      <c r="B80" s="10" t="b">
        <v>1</v>
      </c>
      <c r="U80" s="13"/>
      <c r="V80" s="13"/>
      <c r="W80" s="14"/>
      <c r="X80" s="24"/>
      <c r="Y80" s="24"/>
      <c r="Z80" s="24"/>
      <c r="AA80" s="24"/>
      <c r="AB80" s="24"/>
      <c r="AC80" s="24"/>
      <c r="AD80" s="24"/>
      <c r="AE80" s="24"/>
      <c r="AG80" s="13"/>
      <c r="AH80" s="13"/>
      <c r="AI80" s="14"/>
      <c r="AJ80" s="24"/>
      <c r="AK80" s="24"/>
      <c r="AL80" s="24"/>
      <c r="AM80" s="24"/>
      <c r="AN80" s="24"/>
      <c r="AO80" s="24"/>
      <c r="AP80" s="24"/>
      <c r="AQ80" s="24"/>
      <c r="AS80" s="13"/>
      <c r="AT80" s="13"/>
      <c r="AU80" s="14"/>
      <c r="AV80" s="24"/>
      <c r="AW80" s="24"/>
      <c r="AX80" s="24"/>
      <c r="AY80" s="24"/>
      <c r="AZ80" s="24"/>
      <c r="BA80" s="24"/>
      <c r="BB80" s="24"/>
      <c r="BC80" s="24"/>
      <c r="CW80" s="24">
        <v>2.5785519125683061E-2</v>
      </c>
      <c r="CX80" s="13">
        <v>48</v>
      </c>
      <c r="CY80" s="13">
        <v>50.68484478702635</v>
      </c>
      <c r="CZ80" s="13">
        <v>51.457780111157149</v>
      </c>
      <c r="DA80" s="13">
        <v>1.8084178098935373</v>
      </c>
      <c r="DB80" s="13" t="e">
        <f ca="1"/>
        <v>#NAME?</v>
      </c>
      <c r="DC80" s="13" t="e">
        <f ca="1"/>
        <v>#NAME?</v>
      </c>
      <c r="DD80" s="13">
        <v>43.321408764169888</v>
      </c>
      <c r="DE80" s="13" t="e">
        <f ca="1"/>
        <v>#NAME?</v>
      </c>
      <c r="DF80" s="13">
        <v>49.568915103582292</v>
      </c>
    </row>
    <row r="81" spans="1:110" x14ac:dyDescent="0.25">
      <c r="A81" s="9">
        <v>74</v>
      </c>
      <c r="B81" s="10" t="b">
        <v>1</v>
      </c>
      <c r="U81" s="13"/>
      <c r="V81" s="13"/>
      <c r="W81" s="14"/>
      <c r="X81" s="24"/>
      <c r="Y81" s="24"/>
      <c r="Z81" s="24"/>
      <c r="AA81" s="24"/>
      <c r="AB81" s="24"/>
      <c r="AC81" s="24"/>
      <c r="AD81" s="24"/>
      <c r="AE81" s="24"/>
      <c r="AG81" s="13"/>
      <c r="AH81" s="13"/>
      <c r="AI81" s="14"/>
      <c r="AJ81" s="24"/>
      <c r="AK81" s="24"/>
      <c r="AL81" s="24"/>
      <c r="AM81" s="24"/>
      <c r="AN81" s="24"/>
      <c r="AO81" s="24"/>
      <c r="AP81" s="24"/>
      <c r="AQ81" s="24"/>
      <c r="AS81" s="13"/>
      <c r="AT81" s="13"/>
      <c r="AU81" s="14"/>
      <c r="AV81" s="24"/>
      <c r="AW81" s="24"/>
      <c r="AX81" s="24"/>
      <c r="AY81" s="24"/>
      <c r="AZ81" s="24"/>
      <c r="BA81" s="24"/>
      <c r="BB81" s="24"/>
      <c r="BC81" s="24"/>
      <c r="CW81" s="24">
        <v>2.612704918032787E-2</v>
      </c>
      <c r="CX81" s="13">
        <v>48</v>
      </c>
      <c r="CY81" s="13">
        <v>50.738776759949616</v>
      </c>
      <c r="CZ81" s="13">
        <v>51.500650965143386</v>
      </c>
      <c r="DA81" s="13">
        <v>1.8326902265847025</v>
      </c>
      <c r="DB81" s="13" t="e">
        <f ca="1"/>
        <v>#NAME?</v>
      </c>
      <c r="DC81" s="13" t="e">
        <f ca="1"/>
        <v>#NAME?</v>
      </c>
      <c r="DD81" s="13">
        <v>43.368103058327165</v>
      </c>
      <c r="DE81" s="13" t="e">
        <f ca="1"/>
        <v>#NAME?</v>
      </c>
      <c r="DF81" s="13">
        <v>49.619364565967317</v>
      </c>
    </row>
    <row r="82" spans="1:110" x14ac:dyDescent="0.25">
      <c r="A82" s="9">
        <v>73.8</v>
      </c>
      <c r="B82" s="10" t="b">
        <v>1</v>
      </c>
      <c r="U82" s="13"/>
      <c r="V82" s="13"/>
      <c r="W82" s="14"/>
      <c r="X82" s="24"/>
      <c r="Y82" s="24"/>
      <c r="Z82" s="24"/>
      <c r="AA82" s="24"/>
      <c r="AB82" s="24"/>
      <c r="AC82" s="24"/>
      <c r="AD82" s="24"/>
      <c r="AE82" s="24"/>
      <c r="AG82" s="13"/>
      <c r="AH82" s="13"/>
      <c r="AI82" s="14"/>
      <c r="AJ82" s="24"/>
      <c r="AK82" s="24"/>
      <c r="AL82" s="24"/>
      <c r="AM82" s="24"/>
      <c r="AN82" s="24"/>
      <c r="AO82" s="24"/>
      <c r="AP82" s="24"/>
      <c r="AQ82" s="24"/>
      <c r="AS82" s="13"/>
      <c r="AT82" s="13"/>
      <c r="AU82" s="14"/>
      <c r="AV82" s="24"/>
      <c r="AW82" s="24"/>
      <c r="AX82" s="24"/>
      <c r="AY82" s="24"/>
      <c r="AZ82" s="24"/>
      <c r="BA82" s="24"/>
      <c r="BB82" s="24"/>
      <c r="BC82" s="24"/>
      <c r="CW82" s="24">
        <v>2.6468579234972679E-2</v>
      </c>
      <c r="CX82" s="13">
        <v>48.1</v>
      </c>
      <c r="CY82" s="13">
        <v>50.792122361721326</v>
      </c>
      <c r="CZ82" s="13">
        <v>51.543090845495236</v>
      </c>
      <c r="DA82" s="13">
        <v>1.8569711569262399</v>
      </c>
      <c r="DB82" s="13" t="e">
        <f ca="1"/>
        <v>#NAME?</v>
      </c>
      <c r="DC82" s="13" t="e">
        <f ca="1"/>
        <v>#NAME?</v>
      </c>
      <c r="DD82" s="13">
        <v>43.414493145413182</v>
      </c>
      <c r="DE82" s="13" t="e">
        <f ca="1"/>
        <v>#NAME?</v>
      </c>
      <c r="DF82" s="13">
        <v>49.669366616781154</v>
      </c>
    </row>
    <row r="83" spans="1:110" x14ac:dyDescent="0.25">
      <c r="A83" s="9">
        <v>73.599999999999994</v>
      </c>
      <c r="B83" s="10" t="b">
        <v>1</v>
      </c>
      <c r="U83" s="13"/>
      <c r="V83" s="13"/>
      <c r="W83" s="14"/>
      <c r="X83" s="24"/>
      <c r="Y83" s="24"/>
      <c r="Z83" s="24"/>
      <c r="AA83" s="24"/>
      <c r="AB83" s="24"/>
      <c r="AC83" s="24"/>
      <c r="AD83" s="24"/>
      <c r="AE83" s="24"/>
      <c r="AG83" s="13"/>
      <c r="AH83" s="13"/>
      <c r="AI83" s="14"/>
      <c r="AJ83" s="24"/>
      <c r="AK83" s="24"/>
      <c r="AL83" s="24"/>
      <c r="AM83" s="24"/>
      <c r="AN83" s="24"/>
      <c r="AO83" s="24"/>
      <c r="AP83" s="24"/>
      <c r="AQ83" s="24"/>
      <c r="AS83" s="13"/>
      <c r="AT83" s="13"/>
      <c r="AU83" s="14"/>
      <c r="AV83" s="24"/>
      <c r="AW83" s="24"/>
      <c r="AX83" s="24"/>
      <c r="AY83" s="24"/>
      <c r="AZ83" s="24"/>
      <c r="BA83" s="24"/>
      <c r="BB83" s="24"/>
      <c r="BC83" s="24"/>
      <c r="CW83" s="24">
        <v>2.6810109289617485E-2</v>
      </c>
      <c r="CX83" s="13">
        <v>48.1</v>
      </c>
      <c r="CY83" s="13">
        <v>50.844895843940229</v>
      </c>
      <c r="CZ83" s="13">
        <v>51.585109980205168</v>
      </c>
      <c r="DA83" s="13">
        <v>1.8812606068926252</v>
      </c>
      <c r="DB83" s="13" t="e">
        <f ca="1"/>
        <v>#NAME?</v>
      </c>
      <c r="DC83" s="13" t="e">
        <f ca="1"/>
        <v>#NAME?</v>
      </c>
      <c r="DD83" s="13">
        <v>43.460584894681062</v>
      </c>
      <c r="DE83" s="13" t="e">
        <f ca="1"/>
        <v>#NAME?</v>
      </c>
      <c r="DF83" s="13">
        <v>49.718931123747872</v>
      </c>
    </row>
    <row r="84" spans="1:110" x14ac:dyDescent="0.25">
      <c r="A84" s="9">
        <v>76.3</v>
      </c>
      <c r="B84" s="10" t="b">
        <v>1</v>
      </c>
      <c r="U84" s="13"/>
      <c r="V84" s="13"/>
      <c r="W84" s="14"/>
      <c r="X84" s="24"/>
      <c r="Y84" s="24"/>
      <c r="Z84" s="24"/>
      <c r="AA84" s="24"/>
      <c r="AB84" s="24"/>
      <c r="AC84" s="24"/>
      <c r="AD84" s="24"/>
      <c r="AE84" s="24"/>
      <c r="AG84" s="13"/>
      <c r="AH84" s="13"/>
      <c r="AI84" s="14"/>
      <c r="AJ84" s="24"/>
      <c r="AK84" s="24"/>
      <c r="AL84" s="24"/>
      <c r="AM84" s="24"/>
      <c r="AN84" s="24"/>
      <c r="AO84" s="24"/>
      <c r="AP84" s="24"/>
      <c r="AQ84" s="24"/>
      <c r="AS84" s="13"/>
      <c r="AT84" s="13"/>
      <c r="AU84" s="14"/>
      <c r="AV84" s="24"/>
      <c r="AW84" s="24"/>
      <c r="AX84" s="24"/>
      <c r="AY84" s="24"/>
      <c r="AZ84" s="24"/>
      <c r="BA84" s="24"/>
      <c r="BB84" s="24"/>
      <c r="BC84" s="24"/>
      <c r="CW84" s="24">
        <v>2.7151639344262294E-2</v>
      </c>
      <c r="CX84" s="13">
        <v>48.1</v>
      </c>
      <c r="CY84" s="13">
        <v>50.897110934596469</v>
      </c>
      <c r="CZ84" s="13">
        <v>51.626718227285096</v>
      </c>
      <c r="DA84" s="13">
        <v>1.9055585824646575</v>
      </c>
      <c r="DB84" s="13" t="e">
        <f ca="1"/>
        <v>#NAME?</v>
      </c>
      <c r="DC84" s="13" t="e">
        <f ca="1"/>
        <v>#NAME?</v>
      </c>
      <c r="DD84" s="13">
        <v>43.506383989045048</v>
      </c>
      <c r="DE84" s="13" t="e">
        <f ca="1"/>
        <v>#NAME?</v>
      </c>
      <c r="DF84" s="13">
        <v>49.768067614522536</v>
      </c>
    </row>
    <row r="85" spans="1:110" x14ac:dyDescent="0.25">
      <c r="A85" s="9">
        <v>76.2</v>
      </c>
      <c r="B85" s="10" t="b">
        <v>1</v>
      </c>
      <c r="U85" s="13"/>
      <c r="V85" s="13"/>
      <c r="W85" s="14"/>
      <c r="X85" s="24"/>
      <c r="Y85" s="24"/>
      <c r="Z85" s="24"/>
      <c r="AA85" s="24"/>
      <c r="AB85" s="24"/>
      <c r="AC85" s="24"/>
      <c r="AD85" s="24"/>
      <c r="AE85" s="24"/>
      <c r="AG85" s="13"/>
      <c r="AH85" s="13"/>
      <c r="AI85" s="14"/>
      <c r="AJ85" s="24"/>
      <c r="AK85" s="24"/>
      <c r="AL85" s="24"/>
      <c r="AM85" s="24"/>
      <c r="AN85" s="24"/>
      <c r="AO85" s="24"/>
      <c r="AP85" s="24"/>
      <c r="AQ85" s="24"/>
      <c r="AS85" s="13"/>
      <c r="AT85" s="13"/>
      <c r="AU85" s="14"/>
      <c r="AV85" s="24"/>
      <c r="AW85" s="24"/>
      <c r="AX85" s="24"/>
      <c r="AY85" s="24"/>
      <c r="AZ85" s="24"/>
      <c r="BA85" s="24"/>
      <c r="BB85" s="24"/>
      <c r="BC85" s="24"/>
      <c r="CW85" s="24">
        <v>2.7493169398907103E-2</v>
      </c>
      <c r="CX85" s="13">
        <v>48.1</v>
      </c>
      <c r="CY85" s="13">
        <v>50.948780863651521</v>
      </c>
      <c r="CZ85" s="13">
        <v>51.667925092639805</v>
      </c>
      <c r="DA85" s="13">
        <v>1.9298650896294034</v>
      </c>
      <c r="DB85" s="13" t="e">
        <f ca="1"/>
        <v>#NAME?</v>
      </c>
      <c r="DC85" s="13" t="e">
        <f ca="1"/>
        <v>#NAME?</v>
      </c>
      <c r="DD85" s="13">
        <v>43.551895933259175</v>
      </c>
      <c r="DE85" s="13" t="e">
        <f ca="1"/>
        <v>#NAME?</v>
      </c>
      <c r="DF85" s="13">
        <v>49.816785292530056</v>
      </c>
    </row>
    <row r="86" spans="1:110" x14ac:dyDescent="0.25">
      <c r="A86" s="9">
        <v>76</v>
      </c>
      <c r="B86" s="10" t="b">
        <v>1</v>
      </c>
      <c r="U86" s="13"/>
      <c r="V86" s="13"/>
      <c r="W86" s="14"/>
      <c r="X86" s="24"/>
      <c r="Y86" s="24"/>
      <c r="Z86" s="24"/>
      <c r="AA86" s="24"/>
      <c r="AB86" s="24"/>
      <c r="AC86" s="24"/>
      <c r="AD86" s="24"/>
      <c r="AE86" s="24"/>
      <c r="AG86" s="13"/>
      <c r="AH86" s="13"/>
      <c r="AI86" s="14"/>
      <c r="AJ86" s="24"/>
      <c r="AK86" s="24"/>
      <c r="AL86" s="24"/>
      <c r="AM86" s="24"/>
      <c r="AN86" s="24"/>
      <c r="AO86" s="24"/>
      <c r="AP86" s="24"/>
      <c r="AQ86" s="24"/>
      <c r="AS86" s="13"/>
      <c r="AT86" s="13"/>
      <c r="AU86" s="14"/>
      <c r="AV86" s="24"/>
      <c r="AW86" s="24"/>
      <c r="AX86" s="24"/>
      <c r="AY86" s="24"/>
      <c r="AZ86" s="24"/>
      <c r="BA86" s="24"/>
      <c r="BB86" s="24"/>
      <c r="BC86" s="24"/>
      <c r="CW86" s="24">
        <v>2.7834699453551912E-2</v>
      </c>
      <c r="CX86" s="13">
        <v>48.1</v>
      </c>
      <c r="CY86" s="13">
        <v>50.999918387066998</v>
      </c>
      <c r="CZ86" s="13">
        <v>51.708739746865824</v>
      </c>
      <c r="DA86" s="13">
        <v>1.9541801343802625</v>
      </c>
      <c r="DB86" s="13" t="e">
        <f ca="1"/>
        <v>#NAME?</v>
      </c>
      <c r="DC86" s="13" t="e">
        <f ca="1"/>
        <v>#NAME?</v>
      </c>
      <c r="DD86" s="13">
        <v>43.597126061640004</v>
      </c>
      <c r="DE86" s="13" t="e">
        <f ca="1"/>
        <v>#NAME?</v>
      </c>
      <c r="DF86" s="13">
        <v>49.865093051879342</v>
      </c>
    </row>
    <row r="87" spans="1:110" x14ac:dyDescent="0.25">
      <c r="A87" s="9">
        <v>75.900000000000006</v>
      </c>
      <c r="B87" s="10" t="b">
        <v>1</v>
      </c>
      <c r="U87" s="13"/>
      <c r="V87" s="13"/>
      <c r="W87" s="14"/>
      <c r="X87" s="24"/>
      <c r="Y87" s="24"/>
      <c r="Z87" s="24"/>
      <c r="AA87" s="24"/>
      <c r="AB87" s="24"/>
      <c r="AC87" s="24"/>
      <c r="AD87" s="24"/>
      <c r="AE87" s="24"/>
      <c r="AG87" s="13"/>
      <c r="AH87" s="13"/>
      <c r="AI87" s="14"/>
      <c r="AJ87" s="24"/>
      <c r="AK87" s="24"/>
      <c r="AL87" s="24"/>
      <c r="AM87" s="24"/>
      <c r="AN87" s="24"/>
      <c r="AO87" s="24"/>
      <c r="AP87" s="24"/>
      <c r="AQ87" s="24"/>
      <c r="AS87" s="13"/>
      <c r="AT87" s="13"/>
      <c r="AU87" s="14"/>
      <c r="AV87" s="24"/>
      <c r="AW87" s="24"/>
      <c r="AX87" s="24"/>
      <c r="AY87" s="24"/>
      <c r="AZ87" s="24"/>
      <c r="BA87" s="24"/>
      <c r="BB87" s="24"/>
      <c r="BC87" s="24"/>
      <c r="CW87" s="24">
        <v>2.8176229508196721E-2</v>
      </c>
      <c r="CX87" s="13">
        <v>48.2</v>
      </c>
      <c r="CY87" s="13">
        <v>51.050535809393899</v>
      </c>
      <c r="CZ87" s="13">
        <v>51.749171041052641</v>
      </c>
      <c r="DA87" s="13">
        <v>1.9785037227169524</v>
      </c>
      <c r="DB87" s="13" t="e">
        <f ca="1"/>
        <v>#NAME?</v>
      </c>
      <c r="DC87" s="13" t="e">
        <f ca="1"/>
        <v>#NAME?</v>
      </c>
      <c r="DD87" s="13">
        <v>43.642079545364339</v>
      </c>
      <c r="DE87" s="13" t="e">
        <f ca="1"/>
        <v>#NAME?</v>
      </c>
      <c r="DF87" s="13">
        <v>49.912999491417501</v>
      </c>
    </row>
    <row r="88" spans="1:110" x14ac:dyDescent="0.25">
      <c r="A88" s="9">
        <v>75.7</v>
      </c>
      <c r="B88" s="10" t="b">
        <v>1</v>
      </c>
      <c r="U88" s="13"/>
      <c r="V88" s="13"/>
      <c r="W88" s="14"/>
      <c r="X88" s="24"/>
      <c r="Y88" s="24"/>
      <c r="Z88" s="24"/>
      <c r="AA88" s="24"/>
      <c r="AB88" s="24"/>
      <c r="AC88" s="24"/>
      <c r="AD88" s="24"/>
      <c r="AE88" s="24"/>
      <c r="AG88" s="13"/>
      <c r="AH88" s="13"/>
      <c r="AI88" s="14"/>
      <c r="AJ88" s="24"/>
      <c r="AK88" s="24"/>
      <c r="AL88" s="24"/>
      <c r="AM88" s="24"/>
      <c r="AN88" s="24"/>
      <c r="AO88" s="24"/>
      <c r="AP88" s="24"/>
      <c r="AQ88" s="24"/>
      <c r="AS88" s="13"/>
      <c r="AT88" s="13"/>
      <c r="AU88" s="14"/>
      <c r="AV88" s="24"/>
      <c r="AW88" s="24"/>
      <c r="AX88" s="24"/>
      <c r="AY88" s="24"/>
      <c r="AZ88" s="24"/>
      <c r="BA88" s="24"/>
      <c r="BB88" s="24"/>
      <c r="BC88" s="24"/>
      <c r="CW88" s="24">
        <v>2.851775956284153E-2</v>
      </c>
      <c r="CX88" s="13">
        <v>48.2</v>
      </c>
      <c r="CY88" s="13">
        <v>51.100645005025036</v>
      </c>
      <c r="CZ88" s="13">
        <v>51.789227521657018</v>
      </c>
      <c r="DA88" s="13">
        <v>2.0028358606454928</v>
      </c>
      <c r="DB88" s="13" t="e">
        <f ca="1"/>
        <v>#NAME?</v>
      </c>
      <c r="DC88" s="13" t="e">
        <f ca="1"/>
        <v>#NAME?</v>
      </c>
      <c r="DD88" s="13">
        <v>43.686761399369928</v>
      </c>
      <c r="DE88" s="13" t="e">
        <f ca="1"/>
        <v>#NAME?</v>
      </c>
      <c r="DF88" s="13">
        <v>49.960512927983146</v>
      </c>
    </row>
    <row r="89" spans="1:110" x14ac:dyDescent="0.25">
      <c r="A89" s="9">
        <v>75.5</v>
      </c>
      <c r="B89" s="10" t="b">
        <v>1</v>
      </c>
      <c r="U89" s="13"/>
      <c r="V89" s="13"/>
      <c r="W89" s="14"/>
      <c r="X89" s="24"/>
      <c r="Y89" s="24"/>
      <c r="Z89" s="24"/>
      <c r="AA89" s="24"/>
      <c r="AB89" s="24"/>
      <c r="AC89" s="24"/>
      <c r="AD89" s="24"/>
      <c r="AE89" s="24"/>
      <c r="AG89" s="13"/>
      <c r="AH89" s="13"/>
      <c r="AI89" s="14"/>
      <c r="AJ89" s="24"/>
      <c r="AK89" s="24"/>
      <c r="AL89" s="24"/>
      <c r="AM89" s="24"/>
      <c r="AN89" s="24"/>
      <c r="AO89" s="24"/>
      <c r="AP89" s="24"/>
      <c r="AQ89" s="24"/>
      <c r="AS89" s="13"/>
      <c r="AT89" s="13"/>
      <c r="AU89" s="14"/>
      <c r="AV89" s="24"/>
      <c r="AW89" s="24"/>
      <c r="AX89" s="24"/>
      <c r="AY89" s="24"/>
      <c r="AZ89" s="24"/>
      <c r="BA89" s="24"/>
      <c r="BB89" s="24"/>
      <c r="BC89" s="24"/>
      <c r="CW89" s="24">
        <v>2.885928961748634E-2</v>
      </c>
      <c r="CX89" s="13">
        <v>48.2</v>
      </c>
      <c r="CY89" s="13">
        <v>51.150257438204832</v>
      </c>
      <c r="CZ89" s="13">
        <v>51.828917444515056</v>
      </c>
      <c r="DA89" s="13">
        <v>2.0271765541782627</v>
      </c>
      <c r="DB89" s="13" t="e">
        <f ca="1"/>
        <v>#NAME?</v>
      </c>
      <c r="DC89" s="13" t="e">
        <f ca="1"/>
        <v>#NAME?</v>
      </c>
      <c r="DD89" s="13">
        <v>43.731176488885382</v>
      </c>
      <c r="DE89" s="13" t="e">
        <f ca="1"/>
        <v>#NAME?</v>
      </c>
      <c r="DF89" s="13">
        <v>50.007641408913898</v>
      </c>
    </row>
    <row r="90" spans="1:110" x14ac:dyDescent="0.25">
      <c r="A90" s="9">
        <v>75.599999999999994</v>
      </c>
      <c r="B90" s="10" t="b">
        <v>1</v>
      </c>
      <c r="U90" s="13"/>
      <c r="V90" s="13"/>
      <c r="W90" s="14"/>
      <c r="X90" s="24"/>
      <c r="Y90" s="24"/>
      <c r="Z90" s="24"/>
      <c r="AA90" s="24"/>
      <c r="AB90" s="24"/>
      <c r="AC90" s="24"/>
      <c r="AD90" s="24"/>
      <c r="AE90" s="24"/>
      <c r="AG90" s="13"/>
      <c r="AH90" s="13"/>
      <c r="AI90" s="14"/>
      <c r="AJ90" s="24"/>
      <c r="AK90" s="24"/>
      <c r="AL90" s="24"/>
      <c r="AM90" s="24"/>
      <c r="AN90" s="24"/>
      <c r="AO90" s="24"/>
      <c r="AP90" s="24"/>
      <c r="AQ90" s="24"/>
      <c r="AS90" s="13"/>
      <c r="AT90" s="13"/>
      <c r="AU90" s="14"/>
      <c r="AV90" s="24"/>
      <c r="AW90" s="24"/>
      <c r="AX90" s="24"/>
      <c r="AY90" s="24"/>
      <c r="AZ90" s="24"/>
      <c r="BA90" s="24"/>
      <c r="BB90" s="24"/>
      <c r="BC90" s="24"/>
      <c r="CW90" s="24">
        <v>2.9200819672131149E-2</v>
      </c>
      <c r="CX90" s="13">
        <v>48.3</v>
      </c>
      <c r="CY90" s="13">
        <v>51.199384181882813</v>
      </c>
      <c r="CZ90" s="13">
        <v>51.868248788051645</v>
      </c>
      <c r="DA90" s="13">
        <v>2.0515258093339868</v>
      </c>
      <c r="DB90" s="13" t="e">
        <f ca="1"/>
        <v>#NAME?</v>
      </c>
      <c r="DC90" s="13" t="e">
        <f ca="1"/>
        <v>#NAME?</v>
      </c>
      <c r="DD90" s="13">
        <v>43.775329535613395</v>
      </c>
      <c r="DE90" s="13" t="e">
        <f ca="1"/>
        <v>#NAME?</v>
      </c>
      <c r="DF90" s="13">
        <v>50.05439272385793</v>
      </c>
    </row>
    <row r="91" spans="1:110" x14ac:dyDescent="0.25">
      <c r="A91" s="9">
        <v>75.400000000000006</v>
      </c>
      <c r="B91" s="10" t="b">
        <v>1</v>
      </c>
      <c r="U91" s="13"/>
      <c r="V91" s="13"/>
      <c r="W91" s="14"/>
      <c r="X91" s="24"/>
      <c r="Y91" s="24"/>
      <c r="Z91" s="24"/>
      <c r="AA91" s="24"/>
      <c r="AB91" s="24"/>
      <c r="AC91" s="24"/>
      <c r="AD91" s="24"/>
      <c r="AE91" s="24"/>
      <c r="AG91" s="13"/>
      <c r="AH91" s="13"/>
      <c r="AI91" s="14"/>
      <c r="AJ91" s="24"/>
      <c r="AK91" s="24"/>
      <c r="AL91" s="24"/>
      <c r="AM91" s="24"/>
      <c r="AN91" s="24"/>
      <c r="AO91" s="24"/>
      <c r="AP91" s="24"/>
      <c r="AQ91" s="24"/>
      <c r="AS91" s="13"/>
      <c r="AT91" s="13"/>
      <c r="AU91" s="14"/>
      <c r="AV91" s="24"/>
      <c r="AW91" s="24"/>
      <c r="AX91" s="24"/>
      <c r="AY91" s="24"/>
      <c r="AZ91" s="24"/>
      <c r="BA91" s="24"/>
      <c r="BB91" s="24"/>
      <c r="BC91" s="24"/>
      <c r="CW91" s="24">
        <v>2.9542349726775958E-2</v>
      </c>
      <c r="CX91" s="13">
        <v>48.4</v>
      </c>
      <c r="CY91" s="13">
        <v>51.248035935490464</v>
      </c>
      <c r="CZ91" s="13">
        <v>51.907229265742266</v>
      </c>
      <c r="DA91" s="13">
        <v>2.0758836321377174</v>
      </c>
      <c r="DB91" s="13" t="e">
        <f ca="1"/>
        <v>#NAME?</v>
      </c>
      <c r="DC91" s="13" t="e">
        <f ca="1"/>
        <v>#NAME?</v>
      </c>
      <c r="DD91" s="13">
        <v>43.819225123589362</v>
      </c>
      <c r="DE91" s="13" t="e">
        <f ca="1"/>
        <v>#NAME?</v>
      </c>
      <c r="DF91" s="13">
        <v>50.100774415936243</v>
      </c>
    </row>
    <row r="92" spans="1:110" x14ac:dyDescent="0.25">
      <c r="A92" s="9">
        <v>74.8</v>
      </c>
      <c r="B92" s="10" t="b">
        <v>1</v>
      </c>
      <c r="U92" s="13"/>
      <c r="V92" s="13"/>
      <c r="W92" s="14"/>
      <c r="X92" s="24"/>
      <c r="Y92" s="24"/>
      <c r="Z92" s="24"/>
      <c r="AA92" s="24"/>
      <c r="AB92" s="24"/>
      <c r="AC92" s="24"/>
      <c r="AD92" s="24"/>
      <c r="AE92" s="24"/>
      <c r="AG92" s="13"/>
      <c r="AH92" s="13"/>
      <c r="AI92" s="14"/>
      <c r="AJ92" s="24"/>
      <c r="AK92" s="24"/>
      <c r="AL92" s="24"/>
      <c r="AM92" s="24"/>
      <c r="AN92" s="24"/>
      <c r="AO92" s="24"/>
      <c r="AP92" s="24"/>
      <c r="AQ92" s="24"/>
      <c r="AS92" s="13"/>
      <c r="AT92" s="13"/>
      <c r="AU92" s="14"/>
      <c r="AV92" s="24"/>
      <c r="AW92" s="24"/>
      <c r="AX92" s="24"/>
      <c r="AY92" s="24"/>
      <c r="AZ92" s="24"/>
      <c r="BA92" s="24"/>
      <c r="BB92" s="24"/>
      <c r="BC92" s="24"/>
      <c r="CW92" s="24">
        <v>2.9883879781420764E-2</v>
      </c>
      <c r="CX92" s="13">
        <v>48.4</v>
      </c>
      <c r="CY92" s="13">
        <v>51.296223041714526</v>
      </c>
      <c r="CZ92" s="13">
        <v>51.945866337877284</v>
      </c>
      <c r="DA92" s="13">
        <v>2.100250028620894</v>
      </c>
      <c r="DB92" s="13" t="e">
        <f ca="1"/>
        <v>#NAME?</v>
      </c>
      <c r="DC92" s="13" t="e">
        <f ca="1"/>
        <v>#NAME?</v>
      </c>
      <c r="DD92" s="13">
        <v>43.862867704736139</v>
      </c>
      <c r="DE92" s="13" t="e">
        <f ca="1"/>
        <v>#NAME?</v>
      </c>
      <c r="DF92" s="13">
        <v>50.146793792298347</v>
      </c>
    </row>
    <row r="93" spans="1:110" x14ac:dyDescent="0.25">
      <c r="A93" s="9">
        <v>75.2</v>
      </c>
      <c r="B93" s="10" t="b">
        <v>1</v>
      </c>
      <c r="U93" s="13"/>
      <c r="V93" s="13"/>
      <c r="W93" s="14"/>
      <c r="X93" s="24"/>
      <c r="Y93" s="24"/>
      <c r="Z93" s="24"/>
      <c r="AA93" s="24"/>
      <c r="AB93" s="24"/>
      <c r="AC93" s="24"/>
      <c r="AD93" s="24"/>
      <c r="AE93" s="24"/>
      <c r="AG93" s="13"/>
      <c r="AH93" s="13"/>
      <c r="AI93" s="14"/>
      <c r="AJ93" s="24"/>
      <c r="AK93" s="24"/>
      <c r="AL93" s="24"/>
      <c r="AM93" s="24"/>
      <c r="AN93" s="24"/>
      <c r="AO93" s="24"/>
      <c r="AP93" s="24"/>
      <c r="AQ93" s="24"/>
      <c r="AS93" s="13"/>
      <c r="AT93" s="13"/>
      <c r="AU93" s="14"/>
      <c r="AV93" s="24"/>
      <c r="AW93" s="24"/>
      <c r="AX93" s="24"/>
      <c r="AY93" s="24"/>
      <c r="AZ93" s="24"/>
      <c r="BA93" s="24"/>
      <c r="BB93" s="24"/>
      <c r="BC93" s="24"/>
      <c r="CW93" s="24">
        <v>3.0225409836065573E-2</v>
      </c>
      <c r="CX93" s="13">
        <v>48.5</v>
      </c>
      <c r="CY93" s="13">
        <v>51.343955502334282</v>
      </c>
      <c r="CZ93" s="13">
        <v>51.984167222675509</v>
      </c>
      <c r="DA93" s="13">
        <v>2.1246250048213278</v>
      </c>
      <c r="DB93" s="13" t="e">
        <f ca="1"/>
        <v>#NAME?</v>
      </c>
      <c r="DC93" s="13" t="e">
        <f ca="1"/>
        <v>#NAME?</v>
      </c>
      <c r="DD93" s="13">
        <v>43.906261604133832</v>
      </c>
      <c r="DE93" s="13" t="e">
        <f ca="1"/>
        <v>#NAME?</v>
      </c>
      <c r="DF93" s="13">
        <v>50.192457934110692</v>
      </c>
    </row>
    <row r="94" spans="1:110" x14ac:dyDescent="0.25">
      <c r="A94" s="9">
        <v>74.900000000000006</v>
      </c>
      <c r="B94" s="10" t="b">
        <v>1</v>
      </c>
      <c r="U94" s="13"/>
      <c r="V94" s="13"/>
      <c r="W94" s="14"/>
      <c r="X94" s="24"/>
      <c r="Y94" s="24"/>
      <c r="Z94" s="24"/>
      <c r="AA94" s="24"/>
      <c r="AB94" s="24"/>
      <c r="AC94" s="24"/>
      <c r="AD94" s="24"/>
      <c r="AE94" s="24"/>
      <c r="AG94" s="13"/>
      <c r="AH94" s="13"/>
      <c r="AI94" s="14"/>
      <c r="AJ94" s="24"/>
      <c r="AK94" s="24"/>
      <c r="AL94" s="24"/>
      <c r="AM94" s="24"/>
      <c r="AN94" s="24"/>
      <c r="AO94" s="24"/>
      <c r="AP94" s="24"/>
      <c r="AQ94" s="24"/>
      <c r="AS94" s="13"/>
      <c r="AT94" s="13"/>
      <c r="AU94" s="14"/>
      <c r="AV94" s="24"/>
      <c r="AW94" s="24"/>
      <c r="AX94" s="24"/>
      <c r="AY94" s="24"/>
      <c r="AZ94" s="24"/>
      <c r="BA94" s="24"/>
      <c r="BB94" s="24"/>
      <c r="BC94" s="24"/>
      <c r="CW94" s="24">
        <v>3.0566939890710382E-2</v>
      </c>
      <c r="CX94" s="13">
        <v>48.5</v>
      </c>
      <c r="CY94" s="13">
        <v>51.391242993184946</v>
      </c>
      <c r="CZ94" s="13">
        <v>52.022138906790047</v>
      </c>
      <c r="DA94" s="13">
        <v>2.1490085667831851</v>
      </c>
      <c r="DB94" s="13" t="e">
        <f ca="1"/>
        <v>#NAME?</v>
      </c>
      <c r="DC94" s="13" t="e">
        <f ca="1"/>
        <v>#NAME?</v>
      </c>
      <c r="DD94" s="13">
        <v>43.949411025022457</v>
      </c>
      <c r="DE94" s="13" t="e">
        <f ca="1"/>
        <v>#NAME?</v>
      </c>
      <c r="DF94" s="13">
        <v>50.237773706014686</v>
      </c>
    </row>
    <row r="95" spans="1:110" x14ac:dyDescent="0.25">
      <c r="A95" s="9">
        <v>74.7</v>
      </c>
      <c r="B95" s="10" t="b">
        <v>1</v>
      </c>
      <c r="U95" s="13"/>
      <c r="V95" s="13"/>
      <c r="W95" s="14"/>
      <c r="X95" s="24"/>
      <c r="Y95" s="24"/>
      <c r="Z95" s="24"/>
      <c r="AA95" s="24"/>
      <c r="AB95" s="24"/>
      <c r="AC95" s="24"/>
      <c r="AD95" s="24"/>
      <c r="AE95" s="24"/>
      <c r="AG95" s="13"/>
      <c r="AH95" s="13"/>
      <c r="AI95" s="14"/>
      <c r="AJ95" s="24"/>
      <c r="AK95" s="24"/>
      <c r="AL95" s="24"/>
      <c r="AM95" s="24"/>
      <c r="AN95" s="24"/>
      <c r="AO95" s="24"/>
      <c r="AP95" s="24"/>
      <c r="AQ95" s="24"/>
      <c r="AS95" s="13"/>
      <c r="AT95" s="13"/>
      <c r="AU95" s="14"/>
      <c r="AV95" s="24"/>
      <c r="AW95" s="24"/>
      <c r="AX95" s="24"/>
      <c r="AY95" s="24"/>
      <c r="AZ95" s="24"/>
      <c r="BA95" s="24"/>
      <c r="BB95" s="24"/>
      <c r="BC95" s="24"/>
      <c r="CW95" s="24">
        <v>3.0908469945355191E-2</v>
      </c>
      <c r="CX95" s="13">
        <v>48.5</v>
      </c>
      <c r="CY95" s="13">
        <v>51.438094878304682</v>
      </c>
      <c r="CZ95" s="13">
        <v>52.059788155245741</v>
      </c>
      <c r="DA95" s="13">
        <v>2.173400720557054</v>
      </c>
      <c r="DB95" s="13" t="e">
        <f ca="1"/>
        <v>#NAME?</v>
      </c>
      <c r="DC95" s="13" t="e">
        <f ca="1"/>
        <v>#NAME?</v>
      </c>
      <c r="DD95" s="13">
        <v>43.992320053553684</v>
      </c>
      <c r="DE95" s="13" t="e">
        <f ca="1"/>
        <v>#NAME?</v>
      </c>
      <c r="DF95" s="13">
        <v>50.282747765087755</v>
      </c>
    </row>
    <row r="96" spans="1:110" x14ac:dyDescent="0.25">
      <c r="A96" s="9">
        <v>74.099999999999994</v>
      </c>
      <c r="B96" s="10" t="b">
        <v>1</v>
      </c>
      <c r="U96" s="13"/>
      <c r="V96" s="13"/>
      <c r="W96" s="14"/>
      <c r="X96" s="24"/>
      <c r="Y96" s="24"/>
      <c r="Z96" s="24"/>
      <c r="AA96" s="24"/>
      <c r="AB96" s="24"/>
      <c r="AC96" s="24"/>
      <c r="AD96" s="24"/>
      <c r="AE96" s="24"/>
      <c r="AG96" s="13"/>
      <c r="AH96" s="13"/>
      <c r="AI96" s="14"/>
      <c r="AJ96" s="24"/>
      <c r="AK96" s="24"/>
      <c r="AL96" s="24"/>
      <c r="AM96" s="24"/>
      <c r="AN96" s="24"/>
      <c r="AO96" s="24"/>
      <c r="AP96" s="24"/>
      <c r="AQ96" s="24"/>
      <c r="AS96" s="13"/>
      <c r="AT96" s="13"/>
      <c r="AU96" s="14"/>
      <c r="AV96" s="24"/>
      <c r="AW96" s="24"/>
      <c r="AX96" s="24"/>
      <c r="AY96" s="24"/>
      <c r="AZ96" s="24"/>
      <c r="BA96" s="24"/>
      <c r="BB96" s="24"/>
      <c r="BC96" s="24"/>
      <c r="CW96" s="24">
        <v>3.125E-2</v>
      </c>
      <c r="CX96" s="13">
        <v>48.5</v>
      </c>
      <c r="CY96" s="13">
        <v>51.484520223318114</v>
      </c>
      <c r="CZ96" s="13">
        <v>52.097121520845242</v>
      </c>
      <c r="DA96" s="13">
        <v>2.1978014721998886</v>
      </c>
      <c r="DB96" s="13" t="e">
        <f ca="1"/>
        <v>#NAME?</v>
      </c>
      <c r="DC96" s="13" t="e">
        <f ca="1"/>
        <v>#NAME?</v>
      </c>
      <c r="DD96" s="13">
        <v>44.034992663306951</v>
      </c>
      <c r="DE96" s="13" t="e">
        <f ca="1"/>
        <v>#NAME?</v>
      </c>
      <c r="DF96" s="13">
        <v>50.327386569338977</v>
      </c>
    </row>
    <row r="97" spans="1:110" x14ac:dyDescent="0.25">
      <c r="A97" s="9">
        <v>74.099999999999994</v>
      </c>
      <c r="B97" s="10" t="b">
        <v>1</v>
      </c>
      <c r="U97" s="13"/>
      <c r="V97" s="13"/>
      <c r="W97" s="14"/>
      <c r="X97" s="24"/>
      <c r="Y97" s="24"/>
      <c r="Z97" s="24"/>
      <c r="AA97" s="24"/>
      <c r="AB97" s="24"/>
      <c r="AC97" s="24"/>
      <c r="AD97" s="24"/>
      <c r="AE97" s="24"/>
      <c r="AG97" s="13"/>
      <c r="AH97" s="13"/>
      <c r="AI97" s="14"/>
      <c r="AJ97" s="24"/>
      <c r="AK97" s="24"/>
      <c r="AL97" s="24"/>
      <c r="AM97" s="24"/>
      <c r="AN97" s="24"/>
      <c r="AO97" s="24"/>
      <c r="AP97" s="24"/>
      <c r="AQ97" s="24"/>
      <c r="AS97" s="13"/>
      <c r="AT97" s="13"/>
      <c r="AU97" s="14"/>
      <c r="AV97" s="24"/>
      <c r="AW97" s="24"/>
      <c r="AX97" s="24"/>
      <c r="AY97" s="24"/>
      <c r="AZ97" s="24"/>
      <c r="BA97" s="24"/>
      <c r="BB97" s="24"/>
      <c r="BC97" s="24"/>
      <c r="CW97" s="24">
        <v>3.1591530054644809E-2</v>
      </c>
      <c r="CX97" s="13">
        <v>48.6</v>
      </c>
      <c r="CY97" s="13">
        <v>51.530527808105717</v>
      </c>
      <c r="CZ97" s="13">
        <v>52.134145353077393</v>
      </c>
      <c r="DA97" s="13">
        <v>2.2222108277750747</v>
      </c>
      <c r="DB97" s="13" t="e">
        <f ca="1"/>
        <v>#NAME?</v>
      </c>
      <c r="DC97" s="13" t="e">
        <f ca="1"/>
        <v>#NAME?</v>
      </c>
      <c r="DD97" s="13">
        <v>44.077432719584081</v>
      </c>
      <c r="DE97" s="13" t="e">
        <f ca="1"/>
        <v>#NAME?</v>
      </c>
      <c r="DF97" s="13">
        <v>50.371696385768089</v>
      </c>
    </row>
    <row r="98" spans="1:110" x14ac:dyDescent="0.25">
      <c r="A98" s="9">
        <v>74</v>
      </c>
      <c r="B98" s="10" t="b">
        <v>1</v>
      </c>
      <c r="U98" s="13"/>
      <c r="V98" s="13"/>
      <c r="W98" s="14"/>
      <c r="X98" s="24"/>
      <c r="Y98" s="24"/>
      <c r="Z98" s="24"/>
      <c r="AA98" s="24"/>
      <c r="AB98" s="24"/>
      <c r="AC98" s="24"/>
      <c r="AD98" s="24"/>
      <c r="AE98" s="24"/>
      <c r="AG98" s="13"/>
      <c r="AH98" s="13"/>
      <c r="AI98" s="14"/>
      <c r="AJ98" s="24"/>
      <c r="AK98" s="24"/>
      <c r="AL98" s="24"/>
      <c r="AM98" s="24"/>
      <c r="AN98" s="24"/>
      <c r="AO98" s="24"/>
      <c r="AP98" s="24"/>
      <c r="AQ98" s="24"/>
      <c r="AS98" s="13"/>
      <c r="AT98" s="13"/>
      <c r="AU98" s="14"/>
      <c r="AV98" s="24"/>
      <c r="AW98" s="24"/>
      <c r="AX98" s="24"/>
      <c r="AY98" s="24"/>
      <c r="AZ98" s="24"/>
      <c r="BA98" s="24"/>
      <c r="BB98" s="24"/>
      <c r="BC98" s="24"/>
      <c r="CW98" s="24">
        <v>3.1933060109289618E-2</v>
      </c>
      <c r="CX98" s="13">
        <v>48.6</v>
      </c>
      <c r="CY98" s="13">
        <v>51.576126138804156</v>
      </c>
      <c r="CZ98" s="13">
        <v>52.170865806559434</v>
      </c>
      <c r="DA98" s="13">
        <v>2.2466287933524138</v>
      </c>
      <c r="DB98" s="13" t="e">
        <f ca="1"/>
        <v>#NAME?</v>
      </c>
      <c r="DC98" s="13" t="e">
        <f ca="1"/>
        <v>#NAME?</v>
      </c>
      <c r="DD98" s="13">
        <v>44.119643983495479</v>
      </c>
      <c r="DE98" s="13" t="e">
        <f ca="1"/>
        <v>#NAME?</v>
      </c>
      <c r="DF98" s="13">
        <v>50.415683298014912</v>
      </c>
    </row>
    <row r="99" spans="1:110" x14ac:dyDescent="0.25">
      <c r="A99" s="9">
        <v>74.099999999999994</v>
      </c>
      <c r="B99" s="10" t="b">
        <v>1</v>
      </c>
      <c r="U99" s="13"/>
      <c r="V99" s="13"/>
      <c r="W99" s="14"/>
      <c r="X99" s="24"/>
      <c r="Y99" s="24"/>
      <c r="Z99" s="24"/>
      <c r="AA99" s="24"/>
      <c r="AB99" s="24"/>
      <c r="AC99" s="24"/>
      <c r="AD99" s="24"/>
      <c r="AE99" s="24"/>
      <c r="AG99" s="13"/>
      <c r="AH99" s="13"/>
      <c r="AI99" s="14"/>
      <c r="AJ99" s="24"/>
      <c r="AK99" s="24"/>
      <c r="AL99" s="24"/>
      <c r="AM99" s="24"/>
      <c r="AN99" s="24"/>
      <c r="AO99" s="24"/>
      <c r="AP99" s="24"/>
      <c r="AQ99" s="24"/>
      <c r="AS99" s="13"/>
      <c r="AT99" s="13"/>
      <c r="AU99" s="14"/>
      <c r="AV99" s="24"/>
      <c r="AW99" s="24"/>
      <c r="AX99" s="24"/>
      <c r="AY99" s="24"/>
      <c r="AZ99" s="24"/>
      <c r="BA99" s="24"/>
      <c r="BB99" s="24"/>
      <c r="BC99" s="24"/>
      <c r="CW99" s="24">
        <v>3.2274590163934427E-2</v>
      </c>
      <c r="CX99" s="13">
        <v>48.6</v>
      </c>
      <c r="CY99" s="13">
        <v>51.621323459179891</v>
      </c>
      <c r="CZ99" s="13">
        <v>52.207288849042122</v>
      </c>
      <c r="DA99" s="13">
        <v>2.2710553750081095</v>
      </c>
      <c r="DB99" s="13" t="e">
        <f ca="1"/>
        <v>#NAME?</v>
      </c>
      <c r="DC99" s="13" t="e">
        <f ca="1"/>
        <v>#NAME?</v>
      </c>
      <c r="DD99" s="13">
        <v>44.161630115850215</v>
      </c>
      <c r="DE99" s="13" t="e">
        <f ca="1"/>
        <v>#NAME?</v>
      </c>
      <c r="DF99" s="13">
        <v>50.459353213624112</v>
      </c>
    </row>
    <row r="100" spans="1:110" x14ac:dyDescent="0.25">
      <c r="A100" s="9">
        <v>74.8</v>
      </c>
      <c r="B100" s="10" t="b">
        <v>1</v>
      </c>
      <c r="U100" s="13"/>
      <c r="V100" s="13"/>
      <c r="W100" s="14"/>
      <c r="X100" s="24"/>
      <c r="Y100" s="24"/>
      <c r="Z100" s="24"/>
      <c r="AA100" s="24"/>
      <c r="AB100" s="24"/>
      <c r="AC100" s="24"/>
      <c r="AD100" s="24"/>
      <c r="AE100" s="24"/>
      <c r="AG100" s="13"/>
      <c r="AH100" s="13"/>
      <c r="AI100" s="14"/>
      <c r="AJ100" s="24"/>
      <c r="AK100" s="24"/>
      <c r="AL100" s="24"/>
      <c r="AM100" s="24"/>
      <c r="AN100" s="24"/>
      <c r="AO100" s="24"/>
      <c r="AP100" s="24"/>
      <c r="AQ100" s="24"/>
      <c r="AS100" s="13"/>
      <c r="AT100" s="13"/>
      <c r="AU100" s="14"/>
      <c r="AV100" s="24"/>
      <c r="AW100" s="24"/>
      <c r="AX100" s="24"/>
      <c r="AY100" s="24"/>
      <c r="AZ100" s="24"/>
      <c r="BA100" s="24"/>
      <c r="BB100" s="24"/>
      <c r="BC100" s="24"/>
      <c r="CW100" s="24">
        <v>3.2616120218579236E-2</v>
      </c>
      <c r="CX100" s="13">
        <v>48.7</v>
      </c>
      <c r="CY100" s="13">
        <v>51.666127761414955</v>
      </c>
      <c r="CZ100" s="13">
        <v>52.243420269004829</v>
      </c>
      <c r="DA100" s="13">
        <v>2.2954905788248308</v>
      </c>
      <c r="DB100" s="13" t="e">
        <f ca="1"/>
        <v>#NAME?</v>
      </c>
      <c r="DC100" s="13" t="e">
        <f ca="1"/>
        <v>#NAME?</v>
      </c>
      <c r="DD100" s="13">
        <v>44.203394680861322</v>
      </c>
      <c r="DE100" s="13" t="e">
        <f ca="1"/>
        <v>#NAME?</v>
      </c>
      <c r="DF100" s="13">
        <v>50.502711870948417</v>
      </c>
    </row>
    <row r="101" spans="1:110" x14ac:dyDescent="0.25">
      <c r="A101" s="9">
        <v>74.599999999999994</v>
      </c>
      <c r="B101" s="10" t="b">
        <v>1</v>
      </c>
      <c r="U101" s="13"/>
      <c r="V101" s="13"/>
      <c r="W101" s="14"/>
      <c r="X101" s="24"/>
      <c r="Y101" s="24"/>
      <c r="Z101" s="24"/>
      <c r="AA101" s="24"/>
      <c r="AB101" s="24"/>
      <c r="AC101" s="24"/>
      <c r="AD101" s="24"/>
      <c r="AE101" s="24"/>
      <c r="AG101" s="13"/>
      <c r="AH101" s="13"/>
      <c r="AI101" s="14"/>
      <c r="AJ101" s="24"/>
      <c r="AK101" s="24"/>
      <c r="AL101" s="24"/>
      <c r="AM101" s="24"/>
      <c r="AN101" s="24"/>
      <c r="AO101" s="24"/>
      <c r="AP101" s="24"/>
      <c r="AQ101" s="24"/>
      <c r="AS101" s="13"/>
      <c r="AT101" s="13"/>
      <c r="AU101" s="14"/>
      <c r="AV101" s="24"/>
      <c r="AW101" s="24"/>
      <c r="AX101" s="24"/>
      <c r="AY101" s="24"/>
      <c r="AZ101" s="24"/>
      <c r="BA101" s="24"/>
      <c r="BB101" s="24"/>
      <c r="BC101" s="24"/>
      <c r="CW101" s="24">
        <v>3.2957650273224046E-2</v>
      </c>
      <c r="CX101" s="13">
        <v>48.7</v>
      </c>
      <c r="CY101" s="13">
        <v>51.710546796341177</v>
      </c>
      <c r="CZ101" s="13">
        <v>52.279265682865564</v>
      </c>
      <c r="DA101" s="13">
        <v>2.319934410891658</v>
      </c>
      <c r="DB101" s="13" t="e">
        <f ca="1"/>
        <v>#NAME?</v>
      </c>
      <c r="DC101" s="13" t="e">
        <f ca="1"/>
        <v>#NAME?</v>
      </c>
      <c r="DD101" s="13">
        <v>44.244941149676954</v>
      </c>
      <c r="DE101" s="13" t="e">
        <f ca="1"/>
        <v>#NAME?</v>
      </c>
      <c r="DF101" s="13">
        <v>50.545764845712029</v>
      </c>
    </row>
    <row r="102" spans="1:110" x14ac:dyDescent="0.25">
      <c r="A102" s="9">
        <v>74.400000000000006</v>
      </c>
      <c r="B102" s="10" t="b">
        <v>1</v>
      </c>
      <c r="U102" s="13"/>
      <c r="V102" s="13"/>
      <c r="W102" s="14"/>
      <c r="X102" s="24"/>
      <c r="Y102" s="24"/>
      <c r="Z102" s="24"/>
      <c r="AA102" s="24"/>
      <c r="AB102" s="24"/>
      <c r="AC102" s="24"/>
      <c r="AD102" s="24"/>
      <c r="AE102" s="24"/>
      <c r="AG102" s="13"/>
      <c r="AH102" s="13"/>
      <c r="AI102" s="14"/>
      <c r="AJ102" s="24"/>
      <c r="AK102" s="24"/>
      <c r="AL102" s="24"/>
      <c r="AM102" s="24"/>
      <c r="AN102" s="24"/>
      <c r="AO102" s="24"/>
      <c r="AP102" s="24"/>
      <c r="AQ102" s="24"/>
      <c r="AS102" s="13"/>
      <c r="AT102" s="13"/>
      <c r="AU102" s="14"/>
      <c r="AV102" s="24"/>
      <c r="AW102" s="24"/>
      <c r="AX102" s="24"/>
      <c r="AY102" s="24"/>
      <c r="AZ102" s="24"/>
      <c r="BA102" s="24"/>
      <c r="BB102" s="24"/>
      <c r="BC102" s="24"/>
      <c r="CW102" s="24">
        <v>3.3299180327868855E-2</v>
      </c>
      <c r="CX102" s="13">
        <v>48.8</v>
      </c>
      <c r="CY102" s="13">
        <v>51.754588083156406</v>
      </c>
      <c r="CZ102" s="13">
        <v>52.314830541829366</v>
      </c>
      <c r="DA102" s="13">
        <v>2.3443868773041494</v>
      </c>
      <c r="DB102" s="13" t="e">
        <f ca="1"/>
        <v>#NAME?</v>
      </c>
      <c r="DC102" s="13" t="e">
        <f ca="1"/>
        <v>#NAME?</v>
      </c>
      <c r="DD102" s="13">
        <v>44.286272903747239</v>
      </c>
      <c r="DE102" s="13" t="e">
        <f ca="1"/>
        <v>#NAME?</v>
      </c>
      <c r="DF102" s="13">
        <v>50.588517557254114</v>
      </c>
    </row>
    <row r="103" spans="1:110" x14ac:dyDescent="0.25">
      <c r="A103" s="9">
        <v>74.400000000000006</v>
      </c>
      <c r="B103" s="10" t="b">
        <v>1</v>
      </c>
      <c r="U103" s="13"/>
      <c r="V103" s="13"/>
      <c r="W103" s="14"/>
      <c r="X103" s="24"/>
      <c r="Y103" s="24"/>
      <c r="Z103" s="24"/>
      <c r="AA103" s="24"/>
      <c r="AB103" s="24"/>
      <c r="AC103" s="24"/>
      <c r="AD103" s="24"/>
      <c r="AE103" s="24"/>
      <c r="AG103" s="13"/>
      <c r="AH103" s="13"/>
      <c r="AI103" s="14"/>
      <c r="AJ103" s="24"/>
      <c r="AK103" s="24"/>
      <c r="AL103" s="24"/>
      <c r="AM103" s="24"/>
      <c r="AN103" s="24"/>
      <c r="AO103" s="24"/>
      <c r="AP103" s="24"/>
      <c r="AQ103" s="24"/>
      <c r="AS103" s="13"/>
      <c r="AT103" s="13"/>
      <c r="AU103" s="14"/>
      <c r="AV103" s="24"/>
      <c r="AW103" s="24"/>
      <c r="AX103" s="24"/>
      <c r="AY103" s="24"/>
      <c r="AZ103" s="24"/>
      <c r="BA103" s="24"/>
      <c r="BB103" s="24"/>
      <c r="BC103" s="24"/>
      <c r="CW103" s="24">
        <v>3.3640710382513664E-2</v>
      </c>
      <c r="CX103" s="13">
        <v>48.9</v>
      </c>
      <c r="CY103" s="13">
        <v>51.798258918654028</v>
      </c>
      <c r="CZ103" s="13">
        <v>52.350120138396662</v>
      </c>
      <c r="DA103" s="13">
        <v>2.3688479841643244</v>
      </c>
      <c r="DB103" s="13" t="e">
        <f ca="1"/>
        <v>#NAME?</v>
      </c>
      <c r="DC103" s="13" t="e">
        <f ca="1"/>
        <v>#NAME?</v>
      </c>
      <c r="DD103" s="13">
        <v>44.327393238036215</v>
      </c>
      <c r="DE103" s="13" t="e">
        <f ca="1"/>
        <v>#NAME?</v>
      </c>
      <c r="DF103" s="13">
        <v>50.630975274471233</v>
      </c>
    </row>
    <row r="104" spans="1:110" x14ac:dyDescent="0.25">
      <c r="A104" s="9">
        <v>73.900000000000006</v>
      </c>
      <c r="B104" s="10" t="b">
        <v>1</v>
      </c>
      <c r="U104" s="13"/>
      <c r="V104" s="13"/>
      <c r="W104" s="14"/>
      <c r="X104" s="24"/>
      <c r="Y104" s="24"/>
      <c r="Z104" s="24"/>
      <c r="AA104" s="24"/>
      <c r="AB104" s="24"/>
      <c r="AC104" s="24"/>
      <c r="AD104" s="24"/>
      <c r="AE104" s="24"/>
      <c r="AG104" s="13"/>
      <c r="AH104" s="13"/>
      <c r="AI104" s="14"/>
      <c r="AJ104" s="24"/>
      <c r="AK104" s="24"/>
      <c r="AL104" s="24"/>
      <c r="AM104" s="24"/>
      <c r="AN104" s="24"/>
      <c r="AO104" s="24"/>
      <c r="AP104" s="24"/>
      <c r="AQ104" s="24"/>
      <c r="AS104" s="13"/>
      <c r="AT104" s="13"/>
      <c r="AU104" s="14"/>
      <c r="AV104" s="24"/>
      <c r="AW104" s="24"/>
      <c r="AX104" s="24"/>
      <c r="AY104" s="24"/>
      <c r="AZ104" s="24"/>
      <c r="BA104" s="24"/>
      <c r="BB104" s="24"/>
      <c r="BC104" s="24"/>
      <c r="CW104" s="24">
        <v>3.3982240437158473E-2</v>
      </c>
      <c r="CX104" s="13">
        <v>48.9</v>
      </c>
      <c r="CY104" s="13">
        <v>51.84156638599481</v>
      </c>
      <c r="CZ104" s="13">
        <v>52.385139612551725</v>
      </c>
      <c r="DA104" s="13">
        <v>2.3933177375806491</v>
      </c>
      <c r="DB104" s="13" t="e">
        <f ca="1"/>
        <v>#NAME?</v>
      </c>
      <c r="DC104" s="13" t="e">
        <f ca="1"/>
        <v>#NAME?</v>
      </c>
      <c r="DD104" s="13">
        <v>44.368305364087306</v>
      </c>
      <c r="DE104" s="13" t="e">
        <f ca="1"/>
        <v>#NAME?</v>
      </c>
      <c r="DF104" s="13">
        <v>50.67314312147608</v>
      </c>
    </row>
    <row r="105" spans="1:110" x14ac:dyDescent="0.25">
      <c r="A105" s="9">
        <v>73.5</v>
      </c>
      <c r="B105" s="10" t="b">
        <v>1</v>
      </c>
      <c r="U105" s="13"/>
      <c r="V105" s="13"/>
      <c r="W105" s="14"/>
      <c r="X105" s="24"/>
      <c r="Y105" s="24"/>
      <c r="Z105" s="24"/>
      <c r="AA105" s="24"/>
      <c r="AB105" s="24"/>
      <c r="AC105" s="24"/>
      <c r="AD105" s="24"/>
      <c r="AE105" s="24"/>
      <c r="AG105" s="13"/>
      <c r="AH105" s="13"/>
      <c r="AI105" s="14"/>
      <c r="AJ105" s="24"/>
      <c r="AK105" s="24"/>
      <c r="AL105" s="24"/>
      <c r="AM105" s="24"/>
      <c r="AN105" s="24"/>
      <c r="AO105" s="24"/>
      <c r="AP105" s="24"/>
      <c r="AQ105" s="24"/>
      <c r="AS105" s="13"/>
      <c r="AT105" s="13"/>
      <c r="AU105" s="14"/>
      <c r="AV105" s="24"/>
      <c r="AW105" s="24"/>
      <c r="AX105" s="24"/>
      <c r="AY105" s="24"/>
      <c r="AZ105" s="24"/>
      <c r="BA105" s="24"/>
      <c r="BB105" s="24"/>
      <c r="BC105" s="24"/>
      <c r="CW105" s="24">
        <v>3.4323770491803282E-2</v>
      </c>
      <c r="CX105" s="13">
        <v>49</v>
      </c>
      <c r="CY105" s="13">
        <v>51.884517363048175</v>
      </c>
      <c r="CZ105" s="13">
        <v>52.419893957650018</v>
      </c>
      <c r="DA105" s="13">
        <v>2.4177961436680926</v>
      </c>
      <c r="DB105" s="13" t="e">
        <f ca="1"/>
        <v>#NAME?</v>
      </c>
      <c r="DC105" s="13" t="e">
        <f ca="1"/>
        <v>#NAME?</v>
      </c>
      <c r="DD105" s="13">
        <v>44.409012412950545</v>
      </c>
      <c r="DE105" s="13" t="e">
        <f ca="1"/>
        <v>#NAME?</v>
      </c>
      <c r="DF105" s="13">
        <v>50.715026082988686</v>
      </c>
    </row>
    <row r="106" spans="1:110" x14ac:dyDescent="0.25">
      <c r="A106" s="9">
        <v>73.3</v>
      </c>
      <c r="B106" s="10" t="b">
        <v>1</v>
      </c>
      <c r="U106" s="13"/>
      <c r="V106" s="13"/>
      <c r="W106" s="14"/>
      <c r="X106" s="24"/>
      <c r="Y106" s="24"/>
      <c r="Z106" s="24"/>
      <c r="AA106" s="24"/>
      <c r="AB106" s="24"/>
      <c r="AC106" s="24"/>
      <c r="AD106" s="24"/>
      <c r="AE106" s="24"/>
      <c r="AG106" s="13"/>
      <c r="AH106" s="13"/>
      <c r="AI106" s="14"/>
      <c r="AJ106" s="24"/>
      <c r="AK106" s="24"/>
      <c r="AL106" s="24"/>
      <c r="AM106" s="24"/>
      <c r="AN106" s="24"/>
      <c r="AO106" s="24"/>
      <c r="AP106" s="24"/>
      <c r="AQ106" s="24"/>
      <c r="AS106" s="13"/>
      <c r="AT106" s="13"/>
      <c r="AU106" s="14"/>
      <c r="AV106" s="24"/>
      <c r="AW106" s="24"/>
      <c r="AX106" s="24"/>
      <c r="AY106" s="24"/>
      <c r="AZ106" s="24"/>
      <c r="BA106" s="24"/>
      <c r="BB106" s="24"/>
      <c r="BC106" s="24"/>
      <c r="CW106" s="24">
        <v>3.4665300546448084E-2</v>
      </c>
      <c r="CX106" s="13">
        <v>49.1</v>
      </c>
      <c r="CY106" s="13">
        <v>51.927118530328102</v>
      </c>
      <c r="CZ106" s="13">
        <v>52.454388026022073</v>
      </c>
      <c r="DA106" s="13">
        <v>2.4422832085481159</v>
      </c>
      <c r="DB106" s="13" t="e">
        <f ca="1"/>
        <v>#NAME?</v>
      </c>
      <c r="DC106" s="13" t="e">
        <f ca="1"/>
        <v>#NAME?</v>
      </c>
      <c r="DD106" s="13">
        <v>44.449517437979026</v>
      </c>
      <c r="DE106" s="13" t="e">
        <f ca="1"/>
        <v>#NAME?</v>
      </c>
      <c r="DF106" s="13">
        <v>50.756629009475432</v>
      </c>
    </row>
    <row r="107" spans="1:110" x14ac:dyDescent="0.25">
      <c r="A107" s="9">
        <v>73.2</v>
      </c>
      <c r="B107" s="10" t="b">
        <v>1</v>
      </c>
      <c r="U107" s="13"/>
      <c r="V107" s="13"/>
      <c r="W107" s="14"/>
      <c r="X107" s="24"/>
      <c r="Y107" s="24"/>
      <c r="Z107" s="24"/>
      <c r="AA107" s="24"/>
      <c r="AB107" s="24"/>
      <c r="AC107" s="24"/>
      <c r="AD107" s="24"/>
      <c r="AE107" s="24"/>
      <c r="AG107" s="13"/>
      <c r="AH107" s="13"/>
      <c r="AI107" s="14"/>
      <c r="AJ107" s="24"/>
      <c r="AK107" s="24"/>
      <c r="AL107" s="24"/>
      <c r="AM107" s="24"/>
      <c r="AN107" s="24"/>
      <c r="AO107" s="24"/>
      <c r="AP107" s="24"/>
      <c r="AQ107" s="24"/>
      <c r="AS107" s="13"/>
      <c r="AT107" s="13"/>
      <c r="AU107" s="14"/>
      <c r="AV107" s="24"/>
      <c r="AW107" s="24"/>
      <c r="AX107" s="24"/>
      <c r="AY107" s="24"/>
      <c r="AZ107" s="24"/>
      <c r="BA107" s="24"/>
      <c r="BB107" s="24"/>
      <c r="BC107" s="24"/>
      <c r="CW107" s="24">
        <v>3.5006830601092893E-2</v>
      </c>
      <c r="CX107" s="13">
        <v>49.2</v>
      </c>
      <c r="CY107" s="13">
        <v>51.969376378547061</v>
      </c>
      <c r="CZ107" s="13">
        <v>52.488626534309844</v>
      </c>
      <c r="DA107" s="13">
        <v>2.4667789383486509</v>
      </c>
      <c r="DB107" s="13" t="e">
        <f ca="1"/>
        <v>#NAME?</v>
      </c>
      <c r="DC107" s="13" t="e">
        <f ca="1"/>
        <v>#NAME?</v>
      </c>
      <c r="DD107" s="13">
        <v>44.489823417501675</v>
      </c>
      <c r="DE107" s="13" t="e">
        <f ca="1"/>
        <v>#NAME?</v>
      </c>
      <c r="DF107" s="13">
        <v>50.797956622049902</v>
      </c>
    </row>
    <row r="108" spans="1:110" x14ac:dyDescent="0.25">
      <c r="A108" s="9">
        <v>73.5</v>
      </c>
      <c r="B108" s="10" t="b">
        <v>1</v>
      </c>
      <c r="U108" s="13"/>
      <c r="V108" s="13"/>
      <c r="W108" s="14"/>
      <c r="X108" s="24"/>
      <c r="Y108" s="24"/>
      <c r="Z108" s="24"/>
      <c r="AA108" s="24"/>
      <c r="AB108" s="24"/>
      <c r="AC108" s="24"/>
      <c r="AD108" s="24"/>
      <c r="AE108" s="24"/>
      <c r="AG108" s="13"/>
      <c r="AH108" s="13"/>
      <c r="AI108" s="14"/>
      <c r="AJ108" s="24"/>
      <c r="AK108" s="24"/>
      <c r="AL108" s="24"/>
      <c r="AM108" s="24"/>
      <c r="AN108" s="24"/>
      <c r="AO108" s="24"/>
      <c r="AP108" s="24"/>
      <c r="AQ108" s="24"/>
      <c r="AS108" s="13"/>
      <c r="AT108" s="13"/>
      <c r="AU108" s="14"/>
      <c r="AV108" s="24"/>
      <c r="AW108" s="24"/>
      <c r="AX108" s="24"/>
      <c r="AY108" s="24"/>
      <c r="AZ108" s="24"/>
      <c r="BA108" s="24"/>
      <c r="BB108" s="24"/>
      <c r="BC108" s="24"/>
      <c r="CW108" s="24">
        <v>3.5348360655737703E-2</v>
      </c>
      <c r="CX108" s="13">
        <v>49.2</v>
      </c>
      <c r="CY108" s="13">
        <v>52.011297215810053</v>
      </c>
      <c r="CZ108" s="13">
        <v>52.522614068551356</v>
      </c>
      <c r="DA108" s="13">
        <v>2.491283339204164</v>
      </c>
      <c r="DB108" s="13" t="e">
        <f ca="1"/>
        <v>#NAME?</v>
      </c>
      <c r="DC108" s="13" t="e">
        <f ca="1"/>
        <v>#NAME?</v>
      </c>
      <c r="DD108" s="13">
        <v>44.529933257378943</v>
      </c>
      <c r="DE108" s="13" t="e">
        <f ca="1"/>
        <v>#NAME?</v>
      </c>
      <c r="DF108" s="13">
        <v>50.839013517148885</v>
      </c>
    </row>
    <row r="109" spans="1:110" x14ac:dyDescent="0.25">
      <c r="A109" s="9">
        <v>72.900000000000006</v>
      </c>
      <c r="B109" s="10" t="b">
        <v>1</v>
      </c>
      <c r="U109" s="13"/>
      <c r="V109" s="13"/>
      <c r="W109" s="14"/>
      <c r="X109" s="24"/>
      <c r="Y109" s="24"/>
      <c r="Z109" s="24"/>
      <c r="AA109" s="24"/>
      <c r="AB109" s="24"/>
      <c r="AC109" s="24"/>
      <c r="AD109" s="24"/>
      <c r="AE109" s="24"/>
      <c r="AG109" s="13"/>
      <c r="AH109" s="13"/>
      <c r="AI109" s="14"/>
      <c r="AJ109" s="24"/>
      <c r="AK109" s="24"/>
      <c r="AL109" s="24"/>
      <c r="AM109" s="24"/>
      <c r="AN109" s="24"/>
      <c r="AO109" s="24"/>
      <c r="AP109" s="24"/>
      <c r="AQ109" s="24"/>
      <c r="AS109" s="13"/>
      <c r="AT109" s="13"/>
      <c r="AU109" s="14"/>
      <c r="AV109" s="24"/>
      <c r="AW109" s="24"/>
      <c r="AX109" s="24"/>
      <c r="AY109" s="24"/>
      <c r="AZ109" s="24"/>
      <c r="BA109" s="24"/>
      <c r="BB109" s="24"/>
      <c r="BC109" s="24"/>
      <c r="CW109" s="24">
        <v>3.5689890710382512E-2</v>
      </c>
      <c r="CX109" s="13">
        <v>49.2</v>
      </c>
      <c r="CY109" s="13">
        <v>52.05288717446912</v>
      </c>
      <c r="CZ109" s="13">
        <v>52.55635508902715</v>
      </c>
      <c r="DA109" s="13">
        <v>2.5157964172556366</v>
      </c>
      <c r="DB109" s="13" t="e">
        <f ca="1"/>
        <v>#NAME?</v>
      </c>
      <c r="DC109" s="13" t="e">
        <f ca="1"/>
        <v>#NAME?</v>
      </c>
      <c r="DD109" s="13">
        <v>44.569849793447673</v>
      </c>
      <c r="DE109" s="13" t="e">
        <f ca="1"/>
        <v>#NAME?</v>
      </c>
      <c r="DF109" s="13">
        <v>50.879804170995882</v>
      </c>
    </row>
    <row r="110" spans="1:110" x14ac:dyDescent="0.25">
      <c r="A110" s="9">
        <v>73</v>
      </c>
      <c r="B110" s="10" t="b">
        <v>1</v>
      </c>
      <c r="U110" s="13"/>
      <c r="V110" s="13"/>
      <c r="W110" s="14"/>
      <c r="X110" s="24"/>
      <c r="Y110" s="24"/>
      <c r="Z110" s="24"/>
      <c r="AA110" s="24"/>
      <c r="AB110" s="24"/>
      <c r="AC110" s="24"/>
      <c r="AD110" s="24"/>
      <c r="AE110" s="24"/>
      <c r="AG110" s="13"/>
      <c r="AH110" s="13"/>
      <c r="AI110" s="14"/>
      <c r="AJ110" s="24"/>
      <c r="AK110" s="24"/>
      <c r="AL110" s="24"/>
      <c r="AM110" s="24"/>
      <c r="AN110" s="24"/>
      <c r="AO110" s="24"/>
      <c r="AP110" s="24"/>
      <c r="AQ110" s="24"/>
      <c r="AS110" s="13"/>
      <c r="AT110" s="13"/>
      <c r="AU110" s="14"/>
      <c r="AV110" s="24"/>
      <c r="AW110" s="24"/>
      <c r="AX110" s="24"/>
      <c r="AY110" s="24"/>
      <c r="AZ110" s="24"/>
      <c r="BA110" s="24"/>
      <c r="BB110" s="24"/>
      <c r="BC110" s="24"/>
      <c r="CW110" s="24">
        <v>3.6031420765027321E-2</v>
      </c>
      <c r="CX110" s="13">
        <v>49.3</v>
      </c>
      <c r="CY110" s="13">
        <v>52.094152217657417</v>
      </c>
      <c r="CZ110" s="13">
        <v>52.589853934882484</v>
      </c>
      <c r="DA110" s="13">
        <v>2.5403181786505531</v>
      </c>
      <c r="DB110" s="13" t="e">
        <f ca="1"/>
        <v>#NAME?</v>
      </c>
      <c r="DC110" s="13" t="e">
        <f ca="1"/>
        <v>#NAME?</v>
      </c>
      <c r="DD110" s="13">
        <v>44.609575793860913</v>
      </c>
      <c r="DE110" s="13" t="e">
        <f ca="1"/>
        <v>#NAME?</v>
      </c>
      <c r="DF110" s="13">
        <v>50.920332943863741</v>
      </c>
    </row>
    <row r="111" spans="1:110" x14ac:dyDescent="0.25">
      <c r="A111" s="9">
        <v>73</v>
      </c>
      <c r="B111" s="10" t="b">
        <v>1</v>
      </c>
      <c r="U111" s="13"/>
      <c r="V111" s="13"/>
      <c r="W111" s="14"/>
      <c r="X111" s="24"/>
      <c r="Y111" s="24"/>
      <c r="Z111" s="24"/>
      <c r="AA111" s="24"/>
      <c r="AB111" s="24"/>
      <c r="AC111" s="24"/>
      <c r="AD111" s="24"/>
      <c r="AE111" s="24"/>
      <c r="AG111" s="13"/>
      <c r="AH111" s="13"/>
      <c r="AI111" s="14"/>
      <c r="AJ111" s="24"/>
      <c r="AK111" s="24"/>
      <c r="AL111" s="24"/>
      <c r="AM111" s="24"/>
      <c r="AN111" s="24"/>
      <c r="AO111" s="24"/>
      <c r="AP111" s="24"/>
      <c r="AQ111" s="24"/>
      <c r="AS111" s="13"/>
      <c r="AT111" s="13"/>
      <c r="AU111" s="14"/>
      <c r="AV111" s="24"/>
      <c r="AW111" s="24"/>
      <c r="AX111" s="24"/>
      <c r="AY111" s="24"/>
      <c r="AZ111" s="24"/>
      <c r="BA111" s="24"/>
      <c r="BB111" s="24"/>
      <c r="BC111" s="24"/>
      <c r="CW111" s="24">
        <v>3.637295081967213E-2</v>
      </c>
      <c r="CX111" s="13">
        <v>49.3</v>
      </c>
      <c r="CY111" s="13">
        <v>52.135098145520779</v>
      </c>
      <c r="CZ111" s="13">
        <v>52.623114828537361</v>
      </c>
      <c r="DA111" s="13">
        <v>2.5648486295429644</v>
      </c>
      <c r="DB111" s="13" t="e">
        <f ca="1"/>
        <v>#NAME?</v>
      </c>
      <c r="DC111" s="13" t="e">
        <f ca="1"/>
        <v>#NAME?</v>
      </c>
      <c r="DD111" s="13">
        <v>44.649113961328133</v>
      </c>
      <c r="DE111" s="13" t="e">
        <f ca="1"/>
        <v>#NAME?</v>
      </c>
      <c r="DF111" s="13">
        <v>50.960604084147221</v>
      </c>
    </row>
    <row r="112" spans="1:110" x14ac:dyDescent="0.25">
      <c r="A112" s="9">
        <v>72.7</v>
      </c>
      <c r="B112" s="10" t="b">
        <v>1</v>
      </c>
      <c r="U112" s="13"/>
      <c r="V112" s="13"/>
      <c r="W112" s="14"/>
      <c r="X112" s="24"/>
      <c r="Y112" s="24"/>
      <c r="Z112" s="24"/>
      <c r="AA112" s="24"/>
      <c r="AB112" s="24"/>
      <c r="AC112" s="24"/>
      <c r="AD112" s="24"/>
      <c r="AE112" s="24"/>
      <c r="AG112" s="13"/>
      <c r="AH112" s="13"/>
      <c r="AI112" s="14"/>
      <c r="AJ112" s="24"/>
      <c r="AK112" s="24"/>
      <c r="AL112" s="24"/>
      <c r="AM112" s="24"/>
      <c r="AN112" s="24"/>
      <c r="AO112" s="24"/>
      <c r="AP112" s="24"/>
      <c r="AQ112" s="24"/>
      <c r="AS112" s="13"/>
      <c r="AT112" s="13"/>
      <c r="AU112" s="14"/>
      <c r="AV112" s="24"/>
      <c r="AW112" s="24"/>
      <c r="AX112" s="24"/>
      <c r="AY112" s="24"/>
      <c r="AZ112" s="24"/>
      <c r="BA112" s="24"/>
      <c r="BB112" s="24"/>
      <c r="BC112" s="24"/>
      <c r="CW112" s="24">
        <v>3.6714480874316939E-2</v>
      </c>
      <c r="CX112" s="13">
        <v>49.4</v>
      </c>
      <c r="CY112" s="13">
        <v>52.175730601163494</v>
      </c>
      <c r="CZ112" s="13">
        <v>52.656141879895905</v>
      </c>
      <c r="DA112" s="13">
        <v>2.5893877760934343</v>
      </c>
      <c r="DB112" s="13" t="e">
        <f ca="1"/>
        <v>#NAME?</v>
      </c>
      <c r="DC112" s="13" t="e">
        <f ca="1"/>
        <v>#NAME?</v>
      </c>
      <c r="DD112" s="13">
        <v>44.688466935261062</v>
      </c>
      <c r="DE112" s="13" t="e">
        <f ca="1"/>
        <v>#NAME?</v>
      </c>
      <c r="DF112" s="13">
        <v>51.000621732255745</v>
      </c>
    </row>
    <row r="113" spans="1:110" x14ac:dyDescent="0.25">
      <c r="A113" s="9">
        <v>72.599999999999994</v>
      </c>
      <c r="B113" s="10" t="b">
        <v>1</v>
      </c>
      <c r="U113" s="13"/>
      <c r="V113" s="13"/>
      <c r="W113" s="14"/>
      <c r="X113" s="24"/>
      <c r="Y113" s="24"/>
      <c r="Z113" s="24"/>
      <c r="AA113" s="24"/>
      <c r="AB113" s="24"/>
      <c r="AC113" s="24"/>
      <c r="AD113" s="24"/>
      <c r="AE113" s="24"/>
      <c r="AG113" s="13"/>
      <c r="AH113" s="13"/>
      <c r="AI113" s="14"/>
      <c r="AJ113" s="24"/>
      <c r="AK113" s="24"/>
      <c r="AL113" s="24"/>
      <c r="AM113" s="24"/>
      <c r="AN113" s="24"/>
      <c r="AO113" s="24"/>
      <c r="AP113" s="24"/>
      <c r="AQ113" s="24"/>
      <c r="AS113" s="13"/>
      <c r="AT113" s="13"/>
      <c r="AU113" s="14"/>
      <c r="AV113" s="24"/>
      <c r="AW113" s="24"/>
      <c r="AX113" s="24"/>
      <c r="AY113" s="24"/>
      <c r="AZ113" s="24"/>
      <c r="BA113" s="24"/>
      <c r="BB113" s="24"/>
      <c r="BC113" s="24"/>
      <c r="CW113" s="24">
        <v>3.7056010928961748E-2</v>
      </c>
      <c r="CX113" s="13">
        <v>49.4</v>
      </c>
      <c r="CY113" s="13">
        <v>52.216055076323848</v>
      </c>
      <c r="CZ113" s="13">
        <v>52.688939090366496</v>
      </c>
      <c r="DA113" s="13">
        <v>2.613935624469105</v>
      </c>
      <c r="DB113" s="13" t="e">
        <f ca="1"/>
        <v>#NAME?</v>
      </c>
      <c r="DC113" s="13" t="e">
        <f ca="1"/>
        <v>#NAME?</v>
      </c>
      <c r="DD113" s="13">
        <v>44.727637293829815</v>
      </c>
      <c r="DE113" s="13" t="e">
        <f ca="1"/>
        <v>#NAME?</v>
      </c>
      <c r="DF113" s="13">
        <v>51.040389924335763</v>
      </c>
    </row>
    <row r="114" spans="1:110" x14ac:dyDescent="0.25">
      <c r="A114" s="9">
        <v>72.599999999999994</v>
      </c>
      <c r="B114" s="10" t="b">
        <v>1</v>
      </c>
      <c r="U114" s="13"/>
      <c r="V114" s="13"/>
      <c r="W114" s="14"/>
      <c r="X114" s="24"/>
      <c r="Y114" s="24"/>
      <c r="Z114" s="24"/>
      <c r="AA114" s="24"/>
      <c r="AB114" s="24"/>
      <c r="AC114" s="24"/>
      <c r="AD114" s="24"/>
      <c r="AE114" s="24"/>
      <c r="AG114" s="13"/>
      <c r="AH114" s="13"/>
      <c r="AI114" s="14"/>
      <c r="AJ114" s="24"/>
      <c r="AK114" s="24"/>
      <c r="AL114" s="24"/>
      <c r="AM114" s="24"/>
      <c r="AN114" s="24"/>
      <c r="AO114" s="24"/>
      <c r="AP114" s="24"/>
      <c r="AQ114" s="24"/>
      <c r="AS114" s="13"/>
      <c r="AT114" s="13"/>
      <c r="AU114" s="14"/>
      <c r="AV114" s="24"/>
      <c r="AW114" s="24"/>
      <c r="AX114" s="24"/>
      <c r="AY114" s="24"/>
      <c r="AZ114" s="24"/>
      <c r="BA114" s="24"/>
      <c r="BB114" s="24"/>
      <c r="BC114" s="24"/>
      <c r="CW114" s="24">
        <v>3.7397540983606557E-2</v>
      </c>
      <c r="CX114" s="13">
        <v>49.4</v>
      </c>
      <c r="CY114" s="13">
        <v>52.2560769167942</v>
      </c>
      <c r="CZ114" s="13">
        <v>52.721510356702161</v>
      </c>
      <c r="DA114" s="13">
        <v>2.6384921808436794</v>
      </c>
      <c r="DB114" s="13" t="e">
        <f ca="1"/>
        <v>#NAME?</v>
      </c>
      <c r="DC114" s="13" t="e">
        <f ca="1"/>
        <v>#NAME?</v>
      </c>
      <c r="DD114" s="13">
        <v>44.766627555934043</v>
      </c>
      <c r="DE114" s="13" t="e">
        <f ca="1"/>
        <v>#NAME?</v>
      </c>
      <c r="DF114" s="13">
        <v>51.0799125958318</v>
      </c>
    </row>
    <row r="115" spans="1:110" x14ac:dyDescent="0.25">
      <c r="A115" s="9">
        <v>72</v>
      </c>
      <c r="B115" s="10" t="b">
        <v>1</v>
      </c>
      <c r="U115" s="13"/>
      <c r="V115" s="13"/>
      <c r="W115" s="14"/>
      <c r="X115" s="24"/>
      <c r="Y115" s="24"/>
      <c r="Z115" s="24"/>
      <c r="AA115" s="24"/>
      <c r="AB115" s="24"/>
      <c r="AC115" s="24"/>
      <c r="AD115" s="24"/>
      <c r="AE115" s="24"/>
      <c r="AG115" s="13"/>
      <c r="AH115" s="13"/>
      <c r="AI115" s="14"/>
      <c r="AJ115" s="24"/>
      <c r="AK115" s="24"/>
      <c r="AL115" s="24"/>
      <c r="AM115" s="24"/>
      <c r="AN115" s="24"/>
      <c r="AO115" s="24"/>
      <c r="AP115" s="24"/>
      <c r="AQ115" s="24"/>
      <c r="AS115" s="13"/>
      <c r="AT115" s="13"/>
      <c r="AU115" s="14"/>
      <c r="AV115" s="24"/>
      <c r="AW115" s="24"/>
      <c r="AX115" s="24"/>
      <c r="AY115" s="24"/>
      <c r="AZ115" s="24"/>
      <c r="BA115" s="24"/>
      <c r="BB115" s="24"/>
      <c r="BC115" s="24"/>
      <c r="CW115" s="24">
        <v>3.7739071038251366E-2</v>
      </c>
      <c r="CX115" s="13">
        <v>49.5</v>
      </c>
      <c r="CY115" s="13">
        <v>52.295801327599222</v>
      </c>
      <c r="CZ115" s="13">
        <v>52.753859474671529</v>
      </c>
      <c r="DA115" s="13">
        <v>2.663057451397413</v>
      </c>
      <c r="DB115" s="13" t="e">
        <f ca="1"/>
        <v>#NAME?</v>
      </c>
      <c r="DC115" s="13" t="e">
        <f ca="1"/>
        <v>#NAME?</v>
      </c>
      <c r="DD115" s="13">
        <v>44.805440183093125</v>
      </c>
      <c r="DE115" s="13" t="e">
        <f ca="1"/>
        <v>#NAME?</v>
      </c>
      <c r="DF115" s="13">
        <v>51.119193584894525</v>
      </c>
    </row>
    <row r="116" spans="1:110" x14ac:dyDescent="0.25">
      <c r="A116" s="9">
        <v>82.8</v>
      </c>
      <c r="B116" s="10" t="b">
        <v>1</v>
      </c>
      <c r="U116" s="13"/>
      <c r="V116" s="13"/>
      <c r="W116" s="14"/>
      <c r="X116" s="24"/>
      <c r="Y116" s="24"/>
      <c r="Z116" s="24"/>
      <c r="AA116" s="24"/>
      <c r="AB116" s="24"/>
      <c r="AC116" s="24"/>
      <c r="AD116" s="24"/>
      <c r="AE116" s="24"/>
      <c r="AG116" s="13"/>
      <c r="AH116" s="13"/>
      <c r="AI116" s="14"/>
      <c r="AJ116" s="24"/>
      <c r="AK116" s="24"/>
      <c r="AL116" s="24"/>
      <c r="AM116" s="24"/>
      <c r="AN116" s="24"/>
      <c r="AO116" s="24"/>
      <c r="AP116" s="24"/>
      <c r="AQ116" s="24"/>
      <c r="AS116" s="13"/>
      <c r="AT116" s="13"/>
      <c r="AU116" s="14"/>
      <c r="AV116" s="24"/>
      <c r="AW116" s="24"/>
      <c r="AX116" s="24"/>
      <c r="AY116" s="24"/>
      <c r="AZ116" s="24"/>
      <c r="BA116" s="24"/>
      <c r="BB116" s="24"/>
      <c r="BC116" s="24"/>
      <c r="CW116" s="24">
        <v>3.8080601092896176E-2</v>
      </c>
      <c r="CX116" s="13">
        <v>49.6</v>
      </c>
      <c r="CY116" s="13">
        <v>52.335233377945251</v>
      </c>
      <c r="CZ116" s="13">
        <v>52.785990142568622</v>
      </c>
      <c r="DA116" s="13">
        <v>2.687631442317163</v>
      </c>
      <c r="DB116" s="13" t="e">
        <f ca="1"/>
        <v>#NAME?</v>
      </c>
      <c r="DC116" s="13" t="e">
        <f ca="1"/>
        <v>#NAME?</v>
      </c>
      <c r="DD116" s="13">
        <v>44.844077581259711</v>
      </c>
      <c r="DE116" s="13" t="e">
        <f ca="1"/>
        <v>#NAME?</v>
      </c>
      <c r="DF116" s="13">
        <v>51.158236635643682</v>
      </c>
    </row>
    <row r="117" spans="1:110" x14ac:dyDescent="0.25">
      <c r="A117" s="9">
        <v>82.7</v>
      </c>
      <c r="B117" s="10" t="b">
        <v>1</v>
      </c>
      <c r="U117" s="13"/>
      <c r="V117" s="13"/>
      <c r="W117" s="14"/>
      <c r="X117" s="24"/>
      <c r="Y117" s="24"/>
      <c r="Z117" s="24"/>
      <c r="AA117" s="24"/>
      <c r="AB117" s="24"/>
      <c r="AC117" s="24"/>
      <c r="AD117" s="24"/>
      <c r="AE117" s="24"/>
      <c r="AG117" s="13"/>
      <c r="AH117" s="13"/>
      <c r="AI117" s="14"/>
      <c r="AJ117" s="24"/>
      <c r="AK117" s="24"/>
      <c r="AL117" s="24"/>
      <c r="AM117" s="24"/>
      <c r="AN117" s="24"/>
      <c r="AO117" s="24"/>
      <c r="AP117" s="24"/>
      <c r="AQ117" s="24"/>
      <c r="AS117" s="13"/>
      <c r="AT117" s="13"/>
      <c r="AU117" s="14"/>
      <c r="AV117" s="24"/>
      <c r="AW117" s="24"/>
      <c r="AX117" s="24"/>
      <c r="AY117" s="24"/>
      <c r="AZ117" s="24"/>
      <c r="BA117" s="24"/>
      <c r="BB117" s="24"/>
      <c r="BC117" s="24"/>
      <c r="CW117" s="24">
        <v>3.8422131147540985E-2</v>
      </c>
      <c r="CX117" s="13">
        <v>49.6</v>
      </c>
      <c r="CY117" s="13">
        <v>52.374378005952764</v>
      </c>
      <c r="CZ117" s="13">
        <v>52.817905964570436</v>
      </c>
      <c r="DA117" s="13">
        <v>2.71221415979638</v>
      </c>
      <c r="DB117" s="13" t="e">
        <f ca="1"/>
        <v>#NAME?</v>
      </c>
      <c r="DC117" s="13" t="e">
        <f ca="1"/>
        <v>#NAME?</v>
      </c>
      <c r="DD117" s="13">
        <v>44.882542102560052</v>
      </c>
      <c r="DE117" s="13" t="e">
        <f ca="1"/>
        <v>#NAME?</v>
      </c>
      <c r="DF117" s="13">
        <v>51.197045401293451</v>
      </c>
    </row>
    <row r="118" spans="1:110" x14ac:dyDescent="0.25">
      <c r="A118" s="9">
        <v>82.5</v>
      </c>
      <c r="B118" s="10" t="b">
        <v>1</v>
      </c>
      <c r="U118" s="13"/>
      <c r="V118" s="13"/>
      <c r="W118" s="14"/>
      <c r="X118" s="24"/>
      <c r="Y118" s="24"/>
      <c r="Z118" s="24"/>
      <c r="AA118" s="24"/>
      <c r="AB118" s="24"/>
      <c r="AC118" s="24"/>
      <c r="AD118" s="24"/>
      <c r="AE118" s="24"/>
      <c r="AG118" s="13"/>
      <c r="AH118" s="13"/>
      <c r="AI118" s="14"/>
      <c r="AJ118" s="24"/>
      <c r="AK118" s="24"/>
      <c r="AL118" s="24"/>
      <c r="AM118" s="24"/>
      <c r="AN118" s="24"/>
      <c r="AO118" s="24"/>
      <c r="AP118" s="24"/>
      <c r="AQ118" s="24"/>
      <c r="AS118" s="13"/>
      <c r="AT118" s="13"/>
      <c r="AU118" s="14"/>
      <c r="AV118" s="24"/>
      <c r="AW118" s="24"/>
      <c r="AX118" s="24"/>
      <c r="AY118" s="24"/>
      <c r="AZ118" s="24"/>
      <c r="BA118" s="24"/>
      <c r="BB118" s="24"/>
      <c r="BC118" s="24"/>
      <c r="CW118" s="24">
        <v>3.8763661202185794E-2</v>
      </c>
      <c r="CX118" s="13">
        <v>49.6</v>
      </c>
      <c r="CY118" s="13">
        <v>52.413240023183405</v>
      </c>
      <c r="CZ118" s="13">
        <v>52.849610453950064</v>
      </c>
      <c r="DA118" s="13">
        <v>2.7368056100350899</v>
      </c>
      <c r="DB118" s="13" t="e">
        <f ca="1"/>
        <v>#NAME?</v>
      </c>
      <c r="DC118" s="13" t="e">
        <f ca="1"/>
        <v>#NAME?</v>
      </c>
      <c r="DD118" s="13">
        <v>44.920836046965043</v>
      </c>
      <c r="DE118" s="13" t="e">
        <f ca="1"/>
        <v>#NAME?</v>
      </c>
      <c r="DF118" s="13">
        <v>51.235623447147049</v>
      </c>
    </row>
    <row r="119" spans="1:110" x14ac:dyDescent="0.25">
      <c r="A119" s="9">
        <v>82.3</v>
      </c>
      <c r="B119" s="10" t="b">
        <v>1</v>
      </c>
      <c r="U119" s="13"/>
      <c r="V119" s="13"/>
      <c r="W119" s="14"/>
      <c r="X119" s="24"/>
      <c r="Y119" s="24"/>
      <c r="Z119" s="24"/>
      <c r="AA119" s="24"/>
      <c r="AB119" s="24"/>
      <c r="AC119" s="24"/>
      <c r="AD119" s="24"/>
      <c r="AE119" s="24"/>
      <c r="AG119" s="13"/>
      <c r="AH119" s="13"/>
      <c r="AI119" s="14"/>
      <c r="AJ119" s="24"/>
      <c r="AK119" s="24"/>
      <c r="AL119" s="24"/>
      <c r="AM119" s="24"/>
      <c r="AN119" s="24"/>
      <c r="AO119" s="24"/>
      <c r="AP119" s="24"/>
      <c r="AQ119" s="24"/>
      <c r="AS119" s="13"/>
      <c r="AT119" s="13"/>
      <c r="AU119" s="14"/>
      <c r="AV119" s="24"/>
      <c r="AW119" s="24"/>
      <c r="AX119" s="24"/>
      <c r="AY119" s="24"/>
      <c r="AZ119" s="24"/>
      <c r="BA119" s="24"/>
      <c r="BB119" s="24"/>
      <c r="BC119" s="24"/>
      <c r="CW119" s="24">
        <v>3.9105191256830603E-2</v>
      </c>
      <c r="CX119" s="13">
        <v>49.6</v>
      </c>
      <c r="CY119" s="13">
        <v>52.451824118972134</v>
      </c>
      <c r="CZ119" s="13">
        <v>52.881107036152571</v>
      </c>
      <c r="DA119" s="13">
        <v>2.7614057992399621</v>
      </c>
      <c r="DB119" s="13" t="e">
        <f ca="1"/>
        <v>#NAME?</v>
      </c>
      <c r="DC119" s="13" t="e">
        <f ca="1"/>
        <v>#NAME?</v>
      </c>
      <c r="DD119" s="13">
        <v>44.958961663895025</v>
      </c>
      <c r="DE119" s="13" t="e">
        <f ca="1"/>
        <v>#NAME?</v>
      </c>
      <c r="DF119" s="13">
        <v>51.273974253467266</v>
      </c>
    </row>
    <row r="120" spans="1:110" x14ac:dyDescent="0.25">
      <c r="A120" s="9">
        <v>82</v>
      </c>
      <c r="B120" s="10" t="b">
        <v>1</v>
      </c>
      <c r="U120" s="13"/>
      <c r="V120" s="13"/>
      <c r="W120" s="14"/>
      <c r="X120" s="24"/>
      <c r="Y120" s="24"/>
      <c r="Z120" s="24"/>
      <c r="AA120" s="24"/>
      <c r="AB120" s="24"/>
      <c r="AC120" s="24"/>
      <c r="AD120" s="24"/>
      <c r="AE120" s="24"/>
      <c r="AG120" s="13"/>
      <c r="AH120" s="13"/>
      <c r="AI120" s="14"/>
      <c r="AJ120" s="24"/>
      <c r="AK120" s="24"/>
      <c r="AL120" s="24"/>
      <c r="AM120" s="24"/>
      <c r="AN120" s="24"/>
      <c r="AO120" s="24"/>
      <c r="AP120" s="24"/>
      <c r="AQ120" s="24"/>
      <c r="AS120" s="13"/>
      <c r="AT120" s="13"/>
      <c r="AU120" s="14"/>
      <c r="AV120" s="24"/>
      <c r="AW120" s="24"/>
      <c r="AX120" s="24"/>
      <c r="AY120" s="24"/>
      <c r="AZ120" s="24"/>
      <c r="BA120" s="24"/>
      <c r="BB120" s="24"/>
      <c r="BC120" s="24"/>
      <c r="CW120" s="24">
        <v>3.9446721311475412E-2</v>
      </c>
      <c r="CX120" s="13">
        <v>49.7</v>
      </c>
      <c r="CY120" s="13">
        <v>52.490134864574529</v>
      </c>
      <c r="CZ120" s="13">
        <v>52.912399051741048</v>
      </c>
      <c r="DA120" s="13">
        <v>2.7860147336242505</v>
      </c>
      <c r="DB120" s="13" t="e">
        <f ca="1"/>
        <v>#NAME?</v>
      </c>
      <c r="DC120" s="13" t="e">
        <f ca="1"/>
        <v>#NAME?</v>
      </c>
      <c r="DD120" s="13">
        <v>44.996921153761711</v>
      </c>
      <c r="DE120" s="13" t="e">
        <f ca="1"/>
        <v>#NAME?</v>
      </c>
      <c r="DF120" s="13">
        <v>51.312101218229053</v>
      </c>
    </row>
    <row r="121" spans="1:110" x14ac:dyDescent="0.25">
      <c r="A121" s="9">
        <v>81.900000000000006</v>
      </c>
      <c r="B121" s="10" t="b">
        <v>1</v>
      </c>
      <c r="U121" s="13"/>
      <c r="V121" s="13"/>
      <c r="W121" s="14"/>
      <c r="X121" s="24"/>
      <c r="Y121" s="24"/>
      <c r="Z121" s="24"/>
      <c r="AA121" s="24"/>
      <c r="AB121" s="24"/>
      <c r="AC121" s="24"/>
      <c r="AD121" s="24"/>
      <c r="AE121" s="24"/>
      <c r="AG121" s="13"/>
      <c r="AH121" s="13"/>
      <c r="AI121" s="14"/>
      <c r="AJ121" s="24"/>
      <c r="AK121" s="24"/>
      <c r="AL121" s="24"/>
      <c r="AM121" s="24"/>
      <c r="AN121" s="24"/>
      <c r="AO121" s="24"/>
      <c r="AP121" s="24"/>
      <c r="AQ121" s="24"/>
      <c r="AS121" s="13"/>
      <c r="AT121" s="13"/>
      <c r="AU121" s="14"/>
      <c r="AV121" s="24"/>
      <c r="AW121" s="24"/>
      <c r="AX121" s="24"/>
      <c r="AY121" s="24"/>
      <c r="AZ121" s="24"/>
      <c r="BA121" s="24"/>
      <c r="BB121" s="24"/>
      <c r="BC121" s="24"/>
      <c r="CW121" s="24">
        <v>3.9788251366120221E-2</v>
      </c>
      <c r="CX121" s="13">
        <v>49.8</v>
      </c>
      <c r="CY121" s="13">
        <v>52.52817671713872</v>
      </c>
      <c r="CZ121" s="13">
        <v>52.943489759218927</v>
      </c>
      <c r="DA121" s="13">
        <v>2.8106324194078653</v>
      </c>
      <c r="DB121" s="13" t="e">
        <f ca="1"/>
        <v>#NAME?</v>
      </c>
      <c r="DC121" s="13" t="e">
        <f ca="1"/>
        <v>#NAME?</v>
      </c>
      <c r="DD121" s="13">
        <v>45.034716669450169</v>
      </c>
      <c r="DE121" s="13" t="e">
        <f ca="1"/>
        <v>#NAME?</v>
      </c>
      <c r="DF121" s="13">
        <v>51.350007659759974</v>
      </c>
    </row>
    <row r="122" spans="1:110" x14ac:dyDescent="0.25">
      <c r="A122" s="9">
        <v>81.7</v>
      </c>
      <c r="B122" s="10" t="b">
        <v>1</v>
      </c>
      <c r="U122" s="13"/>
      <c r="V122" s="13"/>
      <c r="W122" s="14"/>
      <c r="X122" s="24"/>
      <c r="Y122" s="24"/>
      <c r="Z122" s="24"/>
      <c r="AA122" s="24"/>
      <c r="AB122" s="24"/>
      <c r="AC122" s="24"/>
      <c r="AD122" s="24"/>
      <c r="AE122" s="24"/>
      <c r="AG122" s="13"/>
      <c r="AH122" s="13"/>
      <c r="AI122" s="14"/>
      <c r="AJ122" s="24"/>
      <c r="AK122" s="24"/>
      <c r="AL122" s="24"/>
      <c r="AM122" s="24"/>
      <c r="AN122" s="24"/>
      <c r="AO122" s="24"/>
      <c r="AP122" s="24"/>
      <c r="AQ122" s="24"/>
      <c r="AS122" s="13"/>
      <c r="AT122" s="13"/>
      <c r="AU122" s="14"/>
      <c r="AV122" s="24"/>
      <c r="AW122" s="24"/>
      <c r="AX122" s="24"/>
      <c r="AY122" s="24"/>
      <c r="AZ122" s="24"/>
      <c r="BA122" s="24"/>
      <c r="BB122" s="24"/>
      <c r="BC122" s="24"/>
      <c r="CW122" s="24">
        <v>4.012978142076503E-2</v>
      </c>
      <c r="CX122" s="13">
        <v>49.8</v>
      </c>
      <c r="CY122" s="13">
        <v>52.565954023510763</v>
      </c>
      <c r="CZ122" s="13">
        <v>52.974382337735243</v>
      </c>
      <c r="DA122" s="13">
        <v>2.835258862817351</v>
      </c>
      <c r="DB122" s="13" t="e">
        <f ca="1"/>
        <v>#NAME?</v>
      </c>
      <c r="DC122" s="13" t="e">
        <f ca="1"/>
        <v>#NAME?</v>
      </c>
      <c r="DD122" s="13">
        <v>45.072350317743627</v>
      </c>
      <c r="DE122" s="13" t="e">
        <f ca="1"/>
        <v>#NAME?</v>
      </c>
      <c r="DF122" s="13">
        <v>51.387696819274041</v>
      </c>
    </row>
    <row r="123" spans="1:110" x14ac:dyDescent="0.25">
      <c r="A123" s="9">
        <v>81.3</v>
      </c>
      <c r="B123" s="10" t="b">
        <v>1</v>
      </c>
      <c r="U123" s="13"/>
      <c r="V123" s="13"/>
      <c r="W123" s="14"/>
      <c r="X123" s="24"/>
      <c r="Y123" s="24"/>
      <c r="Z123" s="24"/>
      <c r="AA123" s="24"/>
      <c r="AB123" s="24"/>
      <c r="AC123" s="24"/>
      <c r="AD123" s="24"/>
      <c r="AE123" s="24"/>
      <c r="AG123" s="13"/>
      <c r="AH123" s="13"/>
      <c r="AI123" s="14"/>
      <c r="AJ123" s="24"/>
      <c r="AK123" s="24"/>
      <c r="AL123" s="24"/>
      <c r="AM123" s="24"/>
      <c r="AN123" s="24"/>
      <c r="AO123" s="24"/>
      <c r="AP123" s="24"/>
      <c r="AQ123" s="24"/>
      <c r="AS123" s="13"/>
      <c r="AT123" s="13"/>
      <c r="AU123" s="14"/>
      <c r="AV123" s="24"/>
      <c r="AW123" s="24"/>
      <c r="AX123" s="24"/>
      <c r="AY123" s="24"/>
      <c r="AZ123" s="24"/>
      <c r="BA123" s="24"/>
      <c r="BB123" s="24"/>
      <c r="BC123" s="24"/>
      <c r="CW123" s="24">
        <v>4.0471311475409839E-2</v>
      </c>
      <c r="CX123" s="13">
        <v>49.8</v>
      </c>
      <c r="CY123" s="13">
        <v>52.603471023881738</v>
      </c>
      <c r="CZ123" s="13">
        <v>53.005079889678321</v>
      </c>
      <c r="DA123" s="13">
        <v>2.8598940700858786</v>
      </c>
      <c r="DB123" s="13" t="e">
        <f ca="1"/>
        <v>#NAME?</v>
      </c>
      <c r="DC123" s="13" t="e">
        <f ca="1"/>
        <v>#NAME?</v>
      </c>
      <c r="DD123" s="13">
        <v>45.109824160693904</v>
      </c>
      <c r="DE123" s="13" t="e">
        <f ca="1"/>
        <v>#NAME?</v>
      </c>
      <c r="DF123" s="13">
        <v>51.425171863304129</v>
      </c>
    </row>
    <row r="124" spans="1:110" x14ac:dyDescent="0.25">
      <c r="A124" s="9">
        <v>81.3</v>
      </c>
      <c r="B124" s="10" t="b">
        <v>1</v>
      </c>
      <c r="U124" s="13"/>
      <c r="V124" s="13"/>
      <c r="W124" s="14"/>
      <c r="X124" s="24"/>
      <c r="Y124" s="24"/>
      <c r="Z124" s="24"/>
      <c r="AA124" s="24"/>
      <c r="AB124" s="24"/>
      <c r="AC124" s="24"/>
      <c r="AD124" s="24"/>
      <c r="AE124" s="24"/>
      <c r="AG124" s="13"/>
      <c r="AH124" s="13"/>
      <c r="AI124" s="14"/>
      <c r="AJ124" s="24"/>
      <c r="AK124" s="24"/>
      <c r="AL124" s="24"/>
      <c r="AM124" s="24"/>
      <c r="AN124" s="24"/>
      <c r="AO124" s="24"/>
      <c r="AP124" s="24"/>
      <c r="AQ124" s="24"/>
      <c r="AS124" s="13"/>
      <c r="AT124" s="13"/>
      <c r="AU124" s="14"/>
      <c r="AV124" s="24"/>
      <c r="AW124" s="24"/>
      <c r="AX124" s="24"/>
      <c r="AY124" s="24"/>
      <c r="AZ124" s="24"/>
      <c r="BA124" s="24"/>
      <c r="BB124" s="24"/>
      <c r="BC124" s="24"/>
      <c r="CW124" s="24">
        <v>4.0812841530054642E-2</v>
      </c>
      <c r="CX124" s="13">
        <v>49.8</v>
      </c>
      <c r="CY124" s="13">
        <v>52.640731855284557</v>
      </c>
      <c r="CZ124" s="13">
        <v>53.035585443163392</v>
      </c>
      <c r="DA124" s="13">
        <v>2.8845380474532987</v>
      </c>
      <c r="DB124" s="13" t="e">
        <f ca="1"/>
        <v>#NAME?</v>
      </c>
      <c r="DC124" s="13" t="e">
        <f ca="1"/>
        <v>#NAME?</v>
      </c>
      <c r="DD124" s="13">
        <v>45.147140216939817</v>
      </c>
      <c r="DE124" s="13" t="e">
        <f ca="1"/>
        <v>#NAME?</v>
      </c>
      <c r="DF124" s="13">
        <v>51.462435886037788</v>
      </c>
    </row>
    <row r="125" spans="1:110" x14ac:dyDescent="0.25">
      <c r="A125" s="9">
        <v>81.2</v>
      </c>
      <c r="B125" s="10" t="b">
        <v>1</v>
      </c>
      <c r="U125" s="13"/>
      <c r="V125" s="13"/>
      <c r="W125" s="14"/>
      <c r="X125" s="24"/>
      <c r="Y125" s="24"/>
      <c r="Z125" s="24"/>
      <c r="AA125" s="24"/>
      <c r="AB125" s="24"/>
      <c r="AC125" s="24"/>
      <c r="AD125" s="24"/>
      <c r="AE125" s="24"/>
      <c r="AG125" s="13"/>
      <c r="AH125" s="13"/>
      <c r="AI125" s="14"/>
      <c r="AJ125" s="24"/>
      <c r="AK125" s="24"/>
      <c r="AL125" s="24"/>
      <c r="AM125" s="24"/>
      <c r="AN125" s="24"/>
      <c r="AO125" s="24"/>
      <c r="AP125" s="24"/>
      <c r="AQ125" s="24"/>
      <c r="AS125" s="13"/>
      <c r="AT125" s="13"/>
      <c r="AU125" s="14"/>
      <c r="AV125" s="24"/>
      <c r="AW125" s="24"/>
      <c r="AX125" s="24"/>
      <c r="AY125" s="24"/>
      <c r="AZ125" s="24"/>
      <c r="BA125" s="24"/>
      <c r="BB125" s="24"/>
      <c r="BC125" s="24"/>
      <c r="CW125" s="24">
        <v>4.1154371584699451E-2</v>
      </c>
      <c r="CX125" s="13">
        <v>49.9</v>
      </c>
      <c r="CY125" s="13">
        <v>52.677740554947803</v>
      </c>
      <c r="CZ125" s="13">
        <v>53.065901954419616</v>
      </c>
      <c r="DA125" s="13">
        <v>2.9091908011661283</v>
      </c>
      <c r="DB125" s="13" t="e">
        <f ca="1"/>
        <v>#NAME?</v>
      </c>
      <c r="DC125" s="13" t="e">
        <f ca="1"/>
        <v>#NAME?</v>
      </c>
      <c r="DD125" s="13">
        <v>45.184300462976132</v>
      </c>
      <c r="DE125" s="13" t="e">
        <f ca="1"/>
        <v>#NAME?</v>
      </c>
      <c r="DF125" s="13">
        <v>51.499491911561101</v>
      </c>
    </row>
    <row r="126" spans="1:110" x14ac:dyDescent="0.25">
      <c r="A126" s="9">
        <v>81</v>
      </c>
      <c r="B126" s="10" t="b">
        <v>1</v>
      </c>
      <c r="U126" s="13"/>
      <c r="V126" s="13"/>
      <c r="W126" s="14"/>
      <c r="X126" s="24"/>
      <c r="Y126" s="24"/>
      <c r="Z126" s="24"/>
      <c r="AA126" s="24"/>
      <c r="AB126" s="24"/>
      <c r="AC126" s="24"/>
      <c r="AD126" s="24"/>
      <c r="AE126" s="24"/>
      <c r="AG126" s="13"/>
      <c r="AH126" s="13"/>
      <c r="AI126" s="14"/>
      <c r="AJ126" s="24"/>
      <c r="AK126" s="24"/>
      <c r="AL126" s="24"/>
      <c r="AM126" s="24"/>
      <c r="AN126" s="24"/>
      <c r="AO126" s="24"/>
      <c r="AP126" s="24"/>
      <c r="AQ126" s="24"/>
      <c r="AS126" s="13"/>
      <c r="AT126" s="13"/>
      <c r="AU126" s="14"/>
      <c r="AV126" s="24"/>
      <c r="AW126" s="24"/>
      <c r="AX126" s="24"/>
      <c r="AY126" s="24"/>
      <c r="AZ126" s="24"/>
      <c r="BA126" s="24"/>
      <c r="BB126" s="24"/>
      <c r="BC126" s="24"/>
      <c r="CW126" s="24">
        <v>4.149590163934426E-2</v>
      </c>
      <c r="CX126" s="13">
        <v>49.9</v>
      </c>
      <c r="CY126" s="13">
        <v>52.714501063513595</v>
      </c>
      <c r="CZ126" s="13">
        <v>53.096032310081192</v>
      </c>
      <c r="DA126" s="13">
        <v>2.9338523374775369</v>
      </c>
      <c r="DB126" s="13" t="e">
        <f ca="1"/>
        <v>#NAME?</v>
      </c>
      <c r="DC126" s="13" t="e">
        <f ca="1"/>
        <v>#NAME?</v>
      </c>
      <c r="DD126" s="13">
        <v>45.221306834375149</v>
      </c>
      <c r="DE126" s="13" t="e">
        <f ca="1"/>
        <v>#NAME?</v>
      </c>
      <c r="DF126" s="13">
        <v>51.536342896014936</v>
      </c>
    </row>
    <row r="127" spans="1:110" x14ac:dyDescent="0.25">
      <c r="A127" s="9">
        <v>86</v>
      </c>
      <c r="B127" s="10" t="b">
        <v>1</v>
      </c>
      <c r="U127" s="13"/>
      <c r="V127" s="13"/>
      <c r="W127" s="14"/>
      <c r="X127" s="24"/>
      <c r="Y127" s="24"/>
      <c r="Z127" s="24"/>
      <c r="AA127" s="24"/>
      <c r="AB127" s="24"/>
      <c r="AC127" s="24"/>
      <c r="AD127" s="24"/>
      <c r="AE127" s="24"/>
      <c r="AG127" s="13"/>
      <c r="AH127" s="13"/>
      <c r="AI127" s="14"/>
      <c r="AJ127" s="24"/>
      <c r="AK127" s="24"/>
      <c r="AL127" s="24"/>
      <c r="AM127" s="24"/>
      <c r="AN127" s="24"/>
      <c r="AO127" s="24"/>
      <c r="AP127" s="24"/>
      <c r="AQ127" s="24"/>
      <c r="AS127" s="13"/>
      <c r="AT127" s="13"/>
      <c r="AU127" s="14"/>
      <c r="AV127" s="24"/>
      <c r="AW127" s="24"/>
      <c r="AX127" s="24"/>
      <c r="AY127" s="24"/>
      <c r="AZ127" s="24"/>
      <c r="BA127" s="24"/>
      <c r="BB127" s="24"/>
      <c r="BC127" s="24"/>
      <c r="CW127" s="24">
        <v>4.1837431693989069E-2</v>
      </c>
      <c r="CX127" s="13">
        <v>50</v>
      </c>
      <c r="CY127" s="13">
        <v>52.751017228126045</v>
      </c>
      <c r="CZ127" s="13">
        <v>53.125979329386929</v>
      </c>
      <c r="DA127" s="13">
        <v>2.9585226626474119</v>
      </c>
      <c r="DB127" s="13" t="e">
        <f ca="1"/>
        <v>#NAME?</v>
      </c>
      <c r="DC127" s="13" t="e">
        <f ca="1"/>
        <v>#NAME?</v>
      </c>
      <c r="DD127" s="13">
        <v>45.258161226963161</v>
      </c>
      <c r="DE127" s="13" t="e">
        <f ca="1"/>
        <v>#NAME?</v>
      </c>
      <c r="DF127" s="13">
        <v>51.57299172966772</v>
      </c>
    </row>
    <row r="128" spans="1:110" x14ac:dyDescent="0.25">
      <c r="A128" s="9">
        <v>83</v>
      </c>
      <c r="B128" s="10" t="b">
        <v>1</v>
      </c>
      <c r="U128" s="13"/>
      <c r="V128" s="13"/>
      <c r="W128" s="14"/>
      <c r="X128" s="24"/>
      <c r="Y128" s="24"/>
      <c r="Z128" s="24"/>
      <c r="AA128" s="24"/>
      <c r="AB128" s="24"/>
      <c r="AC128" s="24"/>
      <c r="AD128" s="24"/>
      <c r="AE128" s="24"/>
      <c r="AG128" s="13"/>
      <c r="AH128" s="13"/>
      <c r="AI128" s="14"/>
      <c r="AJ128" s="24"/>
      <c r="AK128" s="24"/>
      <c r="AL128" s="24"/>
      <c r="AM128" s="24"/>
      <c r="AN128" s="24"/>
      <c r="AO128" s="24"/>
      <c r="AP128" s="24"/>
      <c r="AQ128" s="24"/>
      <c r="AS128" s="13"/>
      <c r="AT128" s="13"/>
      <c r="AU128" s="14"/>
      <c r="AV128" s="24"/>
      <c r="AW128" s="24"/>
      <c r="AX128" s="24"/>
      <c r="AY128" s="24"/>
      <c r="AZ128" s="24"/>
      <c r="BA128" s="24"/>
      <c r="BB128" s="24"/>
      <c r="BC128" s="24"/>
      <c r="CW128" s="24">
        <v>4.2178961748633878E-2</v>
      </c>
      <c r="CX128" s="13">
        <v>50</v>
      </c>
      <c r="CY128" s="13">
        <v>52.787292805396547</v>
      </c>
      <c r="CZ128" s="13">
        <v>53.15574576629313</v>
      </c>
      <c r="DA128" s="13">
        <v>2.9832017829423028</v>
      </c>
      <c r="DB128" s="13" t="e">
        <f ca="1"/>
        <v>#NAME?</v>
      </c>
      <c r="DC128" s="13" t="e">
        <f ca="1"/>
        <v>#NAME?</v>
      </c>
      <c r="DD128" s="13">
        <v>45.294865497953815</v>
      </c>
      <c r="DE128" s="13" t="e">
        <f ca="1"/>
        <v>#NAME?</v>
      </c>
      <c r="DF128" s="13">
        <v>51.609441238908545</v>
      </c>
    </row>
    <row r="129" spans="1:110" x14ac:dyDescent="0.25">
      <c r="A129" s="9">
        <v>79.900000000000006</v>
      </c>
      <c r="B129" s="10" t="b">
        <v>1</v>
      </c>
      <c r="U129" s="13"/>
      <c r="V129" s="13"/>
      <c r="W129" s="14"/>
      <c r="X129" s="24"/>
      <c r="Y129" s="24"/>
      <c r="Z129" s="24"/>
      <c r="AA129" s="24"/>
      <c r="AB129" s="24"/>
      <c r="AC129" s="24"/>
      <c r="AD129" s="24"/>
      <c r="AE129" s="24"/>
      <c r="AG129" s="13"/>
      <c r="AH129" s="13"/>
      <c r="AI129" s="14"/>
      <c r="AJ129" s="24"/>
      <c r="AK129" s="24"/>
      <c r="AL129" s="24"/>
      <c r="AM129" s="24"/>
      <c r="AN129" s="24"/>
      <c r="AO129" s="24"/>
      <c r="AP129" s="24"/>
      <c r="AQ129" s="24"/>
      <c r="AS129" s="13"/>
      <c r="AT129" s="13"/>
      <c r="AU129" s="14"/>
      <c r="AV129" s="24"/>
      <c r="AW129" s="24"/>
      <c r="AX129" s="24"/>
      <c r="AY129" s="24"/>
      <c r="AZ129" s="24"/>
      <c r="BA129" s="24"/>
      <c r="BB129" s="24"/>
      <c r="BC129" s="24"/>
      <c r="CW129" s="24">
        <v>4.2520491803278687E-2</v>
      </c>
      <c r="CX129" s="13">
        <v>50</v>
      </c>
      <c r="CY129" s="13">
        <v>52.823331464251837</v>
      </c>
      <c r="CZ129" s="13">
        <v>53.18533431150361</v>
      </c>
      <c r="DA129" s="13">
        <v>3.0078897046354882</v>
      </c>
      <c r="DB129" s="13" t="e">
        <f ca="1"/>
        <v>#NAME?</v>
      </c>
      <c r="DC129" s="13" t="e">
        <f ca="1"/>
        <v>#NAME?</v>
      </c>
      <c r="DD129" s="13">
        <v>45.331421467040194</v>
      </c>
      <c r="DE129" s="13" t="e">
        <f ca="1"/>
        <v>#NAME?</v>
      </c>
      <c r="DF129" s="13">
        <v>51.645694188164441</v>
      </c>
    </row>
    <row r="130" spans="1:110" x14ac:dyDescent="0.25">
      <c r="A130" s="9">
        <v>79.900000000000006</v>
      </c>
      <c r="B130" s="10" t="b">
        <v>1</v>
      </c>
      <c r="U130" s="13"/>
      <c r="V130" s="13"/>
      <c r="W130" s="14"/>
      <c r="X130" s="24"/>
      <c r="Y130" s="24"/>
      <c r="Z130" s="24"/>
      <c r="AA130" s="24"/>
      <c r="AB130" s="24"/>
      <c r="AC130" s="24"/>
      <c r="AD130" s="24"/>
      <c r="AE130" s="24"/>
      <c r="AG130" s="13"/>
      <c r="AH130" s="13"/>
      <c r="AI130" s="14"/>
      <c r="AJ130" s="24"/>
      <c r="AK130" s="24"/>
      <c r="AL130" s="24"/>
      <c r="AM130" s="24"/>
      <c r="AN130" s="24"/>
      <c r="AO130" s="24"/>
      <c r="AP130" s="24"/>
      <c r="AQ130" s="24"/>
      <c r="AS130" s="13"/>
      <c r="AT130" s="13"/>
      <c r="AU130" s="14"/>
      <c r="AV130" s="24"/>
      <c r="AW130" s="24"/>
      <c r="AX130" s="24"/>
      <c r="AY130" s="24"/>
      <c r="AZ130" s="24"/>
      <c r="BA130" s="24"/>
      <c r="BB130" s="24"/>
      <c r="BC130" s="24"/>
      <c r="CW130" s="24">
        <v>4.2862021857923496E-2</v>
      </c>
      <c r="CX130" s="13">
        <v>50</v>
      </c>
      <c r="CY130" s="13">
        <v>52.859136788670185</v>
      </c>
      <c r="CZ130" s="13">
        <v>53.214747594420707</v>
      </c>
      <c r="DA130" s="13">
        <v>3.0325864340069613</v>
      </c>
      <c r="DB130" s="13" t="e">
        <f ca="1"/>
        <v>#NAME?</v>
      </c>
      <c r="DC130" s="13" t="e">
        <f ca="1"/>
        <v>#NAME?</v>
      </c>
      <c r="DD130" s="13">
        <v>45.367830917447556</v>
      </c>
      <c r="DE130" s="13" t="e">
        <f ca="1"/>
        <v>#NAME?</v>
      </c>
      <c r="DF130" s="13">
        <v>51.681753281745102</v>
      </c>
    </row>
    <row r="131" spans="1:110" x14ac:dyDescent="0.25">
      <c r="A131" s="9">
        <v>79.5</v>
      </c>
      <c r="B131" s="10" t="b">
        <v>1</v>
      </c>
      <c r="U131" s="13"/>
      <c r="V131" s="13"/>
      <c r="W131" s="14"/>
      <c r="X131" s="24"/>
      <c r="Y131" s="24"/>
      <c r="Z131" s="24"/>
      <c r="AA131" s="24"/>
      <c r="AB131" s="24"/>
      <c r="AC131" s="24"/>
      <c r="AD131" s="24"/>
      <c r="AE131" s="24"/>
      <c r="AG131" s="13"/>
      <c r="AH131" s="13"/>
      <c r="AI131" s="14"/>
      <c r="AJ131" s="24"/>
      <c r="AK131" s="24"/>
      <c r="AL131" s="24"/>
      <c r="AM131" s="24"/>
      <c r="AN131" s="24"/>
      <c r="AO131" s="24"/>
      <c r="AP131" s="24"/>
      <c r="AQ131" s="24"/>
      <c r="AS131" s="13"/>
      <c r="AT131" s="13"/>
      <c r="AU131" s="14"/>
      <c r="AV131" s="24"/>
      <c r="AW131" s="24"/>
      <c r="AX131" s="24"/>
      <c r="AY131" s="24"/>
      <c r="AZ131" s="24"/>
      <c r="BA131" s="24"/>
      <c r="BB131" s="24"/>
      <c r="BC131" s="24"/>
      <c r="CW131" s="24">
        <v>4.3203551912568305E-2</v>
      </c>
      <c r="CX131" s="13">
        <v>50</v>
      </c>
      <c r="CY131" s="13">
        <v>52.894712280311154</v>
      </c>
      <c r="CZ131" s="13">
        <v>53.243988185021024</v>
      </c>
      <c r="DA131" s="13">
        <v>3.057291977343414</v>
      </c>
      <c r="DB131" s="13" t="e">
        <f ca="1"/>
        <v>#NAME?</v>
      </c>
      <c r="DC131" s="13" t="e">
        <f ca="1"/>
        <v>#NAME?</v>
      </c>
      <c r="DD131" s="13">
        <v>45.404095596948366</v>
      </c>
      <c r="DE131" s="13" t="e">
        <f ca="1"/>
        <v>#NAME?</v>
      </c>
      <c r="DF131" s="13">
        <v>51.717621165618468</v>
      </c>
    </row>
    <row r="132" spans="1:110" x14ac:dyDescent="0.25">
      <c r="A132" s="9">
        <v>81.5</v>
      </c>
      <c r="B132" s="10" t="b">
        <v>1</v>
      </c>
      <c r="U132" s="13"/>
      <c r="V132" s="13"/>
      <c r="W132" s="14"/>
      <c r="X132" s="24"/>
      <c r="Y132" s="24"/>
      <c r="Z132" s="24"/>
      <c r="AA132" s="24"/>
      <c r="AB132" s="24"/>
      <c r="AC132" s="24"/>
      <c r="AD132" s="24"/>
      <c r="AE132" s="24"/>
      <c r="AG132" s="13"/>
      <c r="AH132" s="13"/>
      <c r="AI132" s="14"/>
      <c r="AJ132" s="24"/>
      <c r="AK132" s="24"/>
      <c r="AL132" s="24"/>
      <c r="AM132" s="24"/>
      <c r="AN132" s="24"/>
      <c r="AO132" s="24"/>
      <c r="AP132" s="24"/>
      <c r="AQ132" s="24"/>
      <c r="AS132" s="13"/>
      <c r="AT132" s="13"/>
      <c r="AU132" s="14"/>
      <c r="AV132" s="24"/>
      <c r="AW132" s="24"/>
      <c r="AX132" s="24"/>
      <c r="AY132" s="24"/>
      <c r="AZ132" s="24"/>
      <c r="BA132" s="24"/>
      <c r="BB132" s="24"/>
      <c r="BC132" s="24"/>
      <c r="CW132" s="24">
        <v>4.3545081967213115E-2</v>
      </c>
      <c r="CX132" s="13">
        <v>51</v>
      </c>
      <c r="CY132" s="13">
        <v>52.930061361043741</v>
      </c>
      <c r="CZ132" s="13">
        <v>53.273058595659464</v>
      </c>
      <c r="DA132" s="13">
        <v>3.0820063409382961</v>
      </c>
      <c r="DB132" s="13" t="e">
        <f ca="1"/>
        <v>#NAME?</v>
      </c>
      <c r="DC132" s="13" t="e">
        <f ca="1"/>
        <v>#NAME?</v>
      </c>
      <c r="DD132" s="13">
        <v>45.440217218841319</v>
      </c>
      <c r="DE132" s="13" t="e">
        <f ca="1"/>
        <v>#NAME?</v>
      </c>
      <c r="DF132" s="13">
        <v>51.75330042912033</v>
      </c>
    </row>
    <row r="133" spans="1:110" x14ac:dyDescent="0.25">
      <c r="A133" s="9">
        <v>81.400000000000006</v>
      </c>
      <c r="B133" s="10" t="b">
        <v>1</v>
      </c>
      <c r="U133" s="13"/>
      <c r="V133" s="13"/>
      <c r="W133" s="14"/>
      <c r="X133" s="24"/>
      <c r="Y133" s="24"/>
      <c r="Z133" s="24"/>
      <c r="AA133" s="24"/>
      <c r="AB133" s="24"/>
      <c r="AC133" s="24"/>
      <c r="AD133" s="24"/>
      <c r="AE133" s="24"/>
      <c r="AG133" s="13"/>
      <c r="AH133" s="13"/>
      <c r="AI133" s="14"/>
      <c r="AJ133" s="24"/>
      <c r="AK133" s="24"/>
      <c r="AL133" s="24"/>
      <c r="AM133" s="24"/>
      <c r="AN133" s="24"/>
      <c r="AO133" s="24"/>
      <c r="AP133" s="24"/>
      <c r="AQ133" s="24"/>
      <c r="AS133" s="13"/>
      <c r="AT133" s="13"/>
      <c r="AU133" s="14"/>
      <c r="AV133" s="24"/>
      <c r="AW133" s="24"/>
      <c r="AX133" s="24"/>
      <c r="AY133" s="24"/>
      <c r="AZ133" s="24"/>
      <c r="BA133" s="24"/>
      <c r="BB133" s="24"/>
      <c r="BC133" s="24"/>
      <c r="CW133" s="24">
        <v>4.3886612021857924E-2</v>
      </c>
      <c r="CX133" s="13">
        <v>51</v>
      </c>
      <c r="CY133" s="13">
        <v>52.965187375377695</v>
      </c>
      <c r="CZ133" s="13">
        <v>53.301961282804683</v>
      </c>
      <c r="DA133" s="13">
        <v>3.1067295310918004</v>
      </c>
      <c r="DB133" s="13" t="e">
        <f ca="1"/>
        <v>#NAME?</v>
      </c>
      <c r="DC133" s="13" t="e">
        <f ca="1"/>
        <v>#NAME?</v>
      </c>
      <c r="DD133" s="13">
        <v>45.476197462895847</v>
      </c>
      <c r="DE133" s="13" t="e">
        <f ca="1"/>
        <v>#NAME?</v>
      </c>
      <c r="DF133" s="13">
        <v>51.788793606600748</v>
      </c>
    </row>
    <row r="134" spans="1:110" x14ac:dyDescent="0.25">
      <c r="A134" s="9">
        <v>81.099999999999994</v>
      </c>
      <c r="B134" s="10" t="b">
        <v>1</v>
      </c>
      <c r="U134" s="13"/>
      <c r="V134" s="13"/>
      <c r="W134" s="14"/>
      <c r="X134" s="24"/>
      <c r="Y134" s="24"/>
      <c r="Z134" s="24"/>
      <c r="AA134" s="24"/>
      <c r="AB134" s="24"/>
      <c r="AC134" s="24"/>
      <c r="AD134" s="24"/>
      <c r="AE134" s="24"/>
      <c r="AG134" s="13"/>
      <c r="AH134" s="13"/>
      <c r="AI134" s="14"/>
      <c r="AJ134" s="24"/>
      <c r="AK134" s="24"/>
      <c r="AL134" s="24"/>
      <c r="AM134" s="24"/>
      <c r="AN134" s="24"/>
      <c r="AO134" s="24"/>
      <c r="AP134" s="24"/>
      <c r="AQ134" s="24"/>
      <c r="AS134" s="13"/>
      <c r="AT134" s="13"/>
      <c r="AU134" s="14"/>
      <c r="AV134" s="24"/>
      <c r="AW134" s="24"/>
      <c r="AX134" s="24"/>
      <c r="AY134" s="24"/>
      <c r="AZ134" s="24"/>
      <c r="BA134" s="24"/>
      <c r="BB134" s="24"/>
      <c r="BC134" s="24"/>
      <c r="CW134" s="24">
        <v>4.4228142076502733E-2</v>
      </c>
      <c r="CX134" s="13">
        <v>51</v>
      </c>
      <c r="CY134" s="13">
        <v>53.000093592802372</v>
      </c>
      <c r="CZ134" s="13">
        <v>53.330698648709181</v>
      </c>
      <c r="DA134" s="13">
        <v>3.1314615541108481</v>
      </c>
      <c r="DB134" s="13" t="e">
        <f ca="1"/>
        <v>#NAME?</v>
      </c>
      <c r="DC134" s="13" t="e">
        <f ca="1"/>
        <v>#NAME?</v>
      </c>
      <c r="DD134" s="13">
        <v>45.512037976263642</v>
      </c>
      <c r="DE134" s="13" t="e">
        <f ca="1"/>
        <v>#NAME?</v>
      </c>
      <c r="DF134" s="13">
        <v>51.824103179010244</v>
      </c>
    </row>
    <row r="135" spans="1:110" x14ac:dyDescent="0.25">
      <c r="A135" s="9">
        <v>88</v>
      </c>
      <c r="B135" s="10" t="b">
        <v>1</v>
      </c>
      <c r="U135" s="13"/>
      <c r="V135" s="13"/>
      <c r="W135" s="14"/>
      <c r="X135" s="24"/>
      <c r="Y135" s="24"/>
      <c r="Z135" s="24"/>
      <c r="AA135" s="24"/>
      <c r="AB135" s="24"/>
      <c r="AC135" s="24"/>
      <c r="AD135" s="24"/>
      <c r="AE135" s="24"/>
      <c r="AG135" s="13"/>
      <c r="AH135" s="13"/>
      <c r="AI135" s="14"/>
      <c r="AJ135" s="24"/>
      <c r="AK135" s="24"/>
      <c r="AL135" s="24"/>
      <c r="AM135" s="24"/>
      <c r="AN135" s="24"/>
      <c r="AO135" s="24"/>
      <c r="AP135" s="24"/>
      <c r="AQ135" s="24"/>
      <c r="AS135" s="13"/>
      <c r="AT135" s="13"/>
      <c r="AU135" s="14"/>
      <c r="AV135" s="24"/>
      <c r="AW135" s="24"/>
      <c r="AX135" s="24"/>
      <c r="AY135" s="24"/>
      <c r="AZ135" s="24"/>
      <c r="BA135" s="24"/>
      <c r="BB135" s="24"/>
      <c r="BC135" s="24"/>
      <c r="CW135" s="24">
        <v>4.4569672131147542E-2</v>
      </c>
      <c r="CX135" s="13">
        <v>51</v>
      </c>
      <c r="CY135" s="13">
        <v>53.034783210037332</v>
      </c>
      <c r="CZ135" s="13">
        <v>53.359273043017019</v>
      </c>
      <c r="DA135" s="13">
        <v>3.1562024163091484</v>
      </c>
      <c r="DB135" s="13" t="e">
        <f ca="1"/>
        <v>#NAME?</v>
      </c>
      <c r="DC135" s="13" t="e">
        <f ca="1"/>
        <v>#NAME?</v>
      </c>
      <c r="DD135" s="13">
        <v>45.547740374358511</v>
      </c>
      <c r="DE135" s="13" t="e">
        <f ca="1"/>
        <v>#NAME?</v>
      </c>
      <c r="DF135" s="13">
        <v>51.859231575428367</v>
      </c>
    </row>
    <row r="136" spans="1:110" x14ac:dyDescent="0.25">
      <c r="A136" s="9">
        <v>88</v>
      </c>
      <c r="B136" s="10" t="b">
        <v>1</v>
      </c>
      <c r="U136" s="13"/>
      <c r="V136" s="13"/>
      <c r="W136" s="14"/>
      <c r="X136" s="24"/>
      <c r="Y136" s="24"/>
      <c r="Z136" s="24"/>
      <c r="AA136" s="24"/>
      <c r="AB136" s="24"/>
      <c r="AC136" s="24"/>
      <c r="AD136" s="24"/>
      <c r="AE136" s="24"/>
      <c r="AG136" s="13"/>
      <c r="AH136" s="13"/>
      <c r="AI136" s="14"/>
      <c r="AJ136" s="24"/>
      <c r="AK136" s="24"/>
      <c r="AL136" s="24"/>
      <c r="AM136" s="24"/>
      <c r="AN136" s="24"/>
      <c r="AO136" s="24"/>
      <c r="AP136" s="24"/>
      <c r="AQ136" s="24"/>
      <c r="AS136" s="13"/>
      <c r="AT136" s="13"/>
      <c r="AU136" s="14"/>
      <c r="AV136" s="24"/>
      <c r="AW136" s="24"/>
      <c r="AX136" s="24"/>
      <c r="AY136" s="24"/>
      <c r="AZ136" s="24"/>
      <c r="BA136" s="24"/>
      <c r="BB136" s="24"/>
      <c r="BC136" s="24"/>
      <c r="CW136" s="24">
        <v>4.4911202185792351E-2</v>
      </c>
      <c r="CX136" s="13">
        <v>51</v>
      </c>
      <c r="CY136" s="13">
        <v>53.06925935319876</v>
      </c>
      <c r="CZ136" s="13">
        <v>53.387686764311795</v>
      </c>
      <c r="DA136" s="13">
        <v>3.1809521240071787</v>
      </c>
      <c r="DB136" s="13" t="e">
        <f ca="1"/>
        <v>#NAME?</v>
      </c>
      <c r="DC136" s="13" t="e">
        <f ca="1"/>
        <v>#NAME?</v>
      </c>
      <c r="DD136" s="13">
        <v>45.58330624170604</v>
      </c>
      <c r="DE136" s="13" t="e">
        <f ca="1"/>
        <v>#NAME?</v>
      </c>
      <c r="DF136" s="13">
        <v>51.894181174537067</v>
      </c>
    </row>
    <row r="137" spans="1:110" x14ac:dyDescent="0.25">
      <c r="A137" s="9">
        <v>84</v>
      </c>
      <c r="B137" s="10" t="b">
        <v>1</v>
      </c>
      <c r="U137" s="13"/>
      <c r="V137" s="13"/>
      <c r="W137" s="14"/>
      <c r="X137" s="24"/>
      <c r="Y137" s="24"/>
      <c r="Z137" s="24"/>
      <c r="AA137" s="24"/>
      <c r="AB137" s="24"/>
      <c r="AC137" s="24"/>
      <c r="AD137" s="24"/>
      <c r="AE137" s="24"/>
      <c r="AG137" s="13"/>
      <c r="AH137" s="13"/>
      <c r="AI137" s="14"/>
      <c r="AJ137" s="24"/>
      <c r="AK137" s="24"/>
      <c r="AL137" s="24"/>
      <c r="AM137" s="24"/>
      <c r="AN137" s="24"/>
      <c r="AO137" s="24"/>
      <c r="AP137" s="24"/>
      <c r="AQ137" s="24"/>
      <c r="AS137" s="13"/>
      <c r="AT137" s="13"/>
      <c r="AU137" s="14"/>
      <c r="AV137" s="24"/>
      <c r="AW137" s="24"/>
      <c r="AX137" s="24"/>
      <c r="AY137" s="24"/>
      <c r="AZ137" s="24"/>
      <c r="BA137" s="24"/>
      <c r="BB137" s="24"/>
      <c r="BC137" s="24"/>
      <c r="CW137" s="24">
        <v>4.525273224043716E-2</v>
      </c>
      <c r="CX137" s="13">
        <v>51</v>
      </c>
      <c r="CY137" s="13">
        <v>53.103525079885259</v>
      </c>
      <c r="CZ137" s="13">
        <v>53.415942061607595</v>
      </c>
      <c r="DA137" s="13">
        <v>3.2057106835321774</v>
      </c>
      <c r="DB137" s="13" t="e">
        <f ca="1"/>
        <v>#NAME?</v>
      </c>
      <c r="DC137" s="13" t="e">
        <f ca="1"/>
        <v>#NAME?</v>
      </c>
      <c r="DD137" s="13">
        <v>45.618737132764132</v>
      </c>
      <c r="DE137" s="13" t="e">
        <f ca="1"/>
        <v>#NAME?</v>
      </c>
      <c r="DF137" s="13">
        <v>51.928954306041469</v>
      </c>
    </row>
    <row r="138" spans="1:110" x14ac:dyDescent="0.25">
      <c r="A138" s="9">
        <v>82</v>
      </c>
      <c r="B138" s="10" t="b">
        <v>1</v>
      </c>
      <c r="U138" s="13"/>
      <c r="V138" s="13"/>
      <c r="W138" s="14"/>
      <c r="X138" s="24"/>
      <c r="Y138" s="24"/>
      <c r="Z138" s="24"/>
      <c r="AA138" s="24"/>
      <c r="AB138" s="24"/>
      <c r="AC138" s="24"/>
      <c r="AD138" s="24"/>
      <c r="AE138" s="24"/>
      <c r="AG138" s="13"/>
      <c r="AH138" s="13"/>
      <c r="AI138" s="14"/>
      <c r="AJ138" s="24"/>
      <c r="AK138" s="24"/>
      <c r="AL138" s="24"/>
      <c r="AM138" s="24"/>
      <c r="AN138" s="24"/>
      <c r="AO138" s="24"/>
      <c r="AP138" s="24"/>
      <c r="AQ138" s="24"/>
      <c r="AS138" s="13"/>
      <c r="AT138" s="13"/>
      <c r="AU138" s="14"/>
      <c r="AV138" s="24"/>
      <c r="AW138" s="24"/>
      <c r="AX138" s="24"/>
      <c r="AY138" s="24"/>
      <c r="AZ138" s="24"/>
      <c r="BA138" s="24"/>
      <c r="BB138" s="24"/>
      <c r="BC138" s="24"/>
      <c r="CW138" s="24">
        <v>4.5594262295081969E-2</v>
      </c>
      <c r="CX138" s="13">
        <v>51</v>
      </c>
      <c r="CY138" s="13">
        <v>53.137583381186914</v>
      </c>
      <c r="CZ138" s="13">
        <v>53.444041135785746</v>
      </c>
      <c r="DA138" s="13">
        <v>3.2304781012182051</v>
      </c>
      <c r="DB138" s="13" t="e">
        <f ca="1"/>
        <v>#NAME?</v>
      </c>
      <c r="DC138" s="13" t="e">
        <f ca="1"/>
        <v>#NAME?</v>
      </c>
      <c r="DD138" s="13">
        <v>45.654034572715794</v>
      </c>
      <c r="DE138" s="13" t="e">
        <f ca="1"/>
        <v>#NAME?</v>
      </c>
      <c r="DF138" s="13">
        <v>51.963553252040057</v>
      </c>
    </row>
    <row r="139" spans="1:110" x14ac:dyDescent="0.25">
      <c r="A139" s="9">
        <v>84</v>
      </c>
      <c r="B139" s="10" t="b">
        <v>1</v>
      </c>
      <c r="U139" s="13"/>
      <c r="V139" s="13"/>
      <c r="W139" s="14"/>
      <c r="X139" s="24"/>
      <c r="Y139" s="24"/>
      <c r="Z139" s="24"/>
      <c r="AA139" s="24"/>
      <c r="AB139" s="24"/>
      <c r="AC139" s="24"/>
      <c r="AD139" s="24"/>
      <c r="AE139" s="24"/>
      <c r="AG139" s="13"/>
      <c r="AH139" s="13"/>
      <c r="AI139" s="14"/>
      <c r="AJ139" s="24"/>
      <c r="AK139" s="24"/>
      <c r="AL139" s="24"/>
      <c r="AM139" s="24"/>
      <c r="AN139" s="24"/>
      <c r="AO139" s="24"/>
      <c r="AP139" s="24"/>
      <c r="AQ139" s="24"/>
      <c r="AS139" s="13"/>
      <c r="AT139" s="13"/>
      <c r="AU139" s="14"/>
      <c r="AV139" s="24"/>
      <c r="AW139" s="24"/>
      <c r="AX139" s="24"/>
      <c r="AY139" s="24"/>
      <c r="AZ139" s="24"/>
      <c r="BA139" s="24"/>
      <c r="BB139" s="24"/>
      <c r="BC139" s="24"/>
      <c r="CW139" s="24">
        <v>4.5935792349726778E-2</v>
      </c>
      <c r="CX139" s="13">
        <v>51.1</v>
      </c>
      <c r="CY139" s="13">
        <v>53.171437183620661</v>
      </c>
      <c r="CZ139" s="13">
        <v>53.471986140979077</v>
      </c>
      <c r="DA139" s="13">
        <v>3.2552543834060912</v>
      </c>
      <c r="DB139" s="13" t="e">
        <f ca="1"/>
        <v>#NAME?</v>
      </c>
      <c r="DC139" s="13" t="e">
        <f ca="1"/>
        <v>#NAME?</v>
      </c>
      <c r="DD139" s="13">
        <v>45.689200058235251</v>
      </c>
      <c r="DE139" s="13" t="e">
        <f ca="1"/>
        <v>#NAME?</v>
      </c>
      <c r="DF139" s="13">
        <v>51.997980248346678</v>
      </c>
    </row>
    <row r="140" spans="1:110" x14ac:dyDescent="0.25">
      <c r="A140" s="9">
        <v>81</v>
      </c>
      <c r="B140" s="10" t="b">
        <v>1</v>
      </c>
      <c r="U140" s="13"/>
      <c r="V140" s="13"/>
      <c r="W140" s="14"/>
      <c r="X140" s="24"/>
      <c r="Y140" s="24"/>
      <c r="Z140" s="24"/>
      <c r="AA140" s="24"/>
      <c r="AB140" s="24"/>
      <c r="AC140" s="24"/>
      <c r="AD140" s="24"/>
      <c r="AE140" s="24"/>
      <c r="AG140" s="13"/>
      <c r="AH140" s="13"/>
      <c r="AI140" s="14"/>
      <c r="AJ140" s="24"/>
      <c r="AK140" s="24"/>
      <c r="AL140" s="24"/>
      <c r="AM140" s="24"/>
      <c r="AN140" s="24"/>
      <c r="AO140" s="24"/>
      <c r="AP140" s="24"/>
      <c r="AQ140" s="24"/>
      <c r="AS140" s="13"/>
      <c r="AT140" s="13"/>
      <c r="AU140" s="14"/>
      <c r="AV140" s="24"/>
      <c r="AW140" s="24"/>
      <c r="AX140" s="24"/>
      <c r="AY140" s="24"/>
      <c r="AZ140" s="24"/>
      <c r="BA140" s="24"/>
      <c r="BB140" s="24"/>
      <c r="BC140" s="24"/>
      <c r="CW140" s="24">
        <v>4.6277322404371588E-2</v>
      </c>
      <c r="CX140" s="13">
        <v>51.1</v>
      </c>
      <c r="CY140" s="13">
        <v>53.205089350995465</v>
      </c>
      <c r="CZ140" s="13">
        <v>53.499779185906569</v>
      </c>
      <c r="DA140" s="13">
        <v>3.2800395364435007</v>
      </c>
      <c r="DB140" s="13" t="e">
        <f ca="1"/>
        <v>#NAME?</v>
      </c>
      <c r="DC140" s="13" t="e">
        <f ca="1"/>
        <v>#NAME?</v>
      </c>
      <c r="DD140" s="13">
        <v>45.72423505822843</v>
      </c>
      <c r="DE140" s="13" t="e">
        <f ca="1"/>
        <v>#NAME?</v>
      </c>
      <c r="DF140" s="13">
        <v>52.032237485766196</v>
      </c>
    </row>
    <row r="141" spans="1:110" x14ac:dyDescent="0.25">
      <c r="A141" s="9">
        <v>79.8</v>
      </c>
      <c r="B141" s="10" t="b">
        <v>1</v>
      </c>
      <c r="U141" s="13"/>
      <c r="V141" s="13"/>
      <c r="W141" s="14"/>
      <c r="X141" s="24"/>
      <c r="Y141" s="24"/>
      <c r="Z141" s="24"/>
      <c r="AA141" s="24"/>
      <c r="AB141" s="24"/>
      <c r="AC141" s="24"/>
      <c r="AD141" s="24"/>
      <c r="AE141" s="24"/>
      <c r="AG141" s="13"/>
      <c r="AH141" s="13"/>
      <c r="AI141" s="14"/>
      <c r="AJ141" s="24"/>
      <c r="AK141" s="24"/>
      <c r="AL141" s="24"/>
      <c r="AM141" s="24"/>
      <c r="AN141" s="24"/>
      <c r="AO141" s="24"/>
      <c r="AP141" s="24"/>
      <c r="AQ141" s="24"/>
      <c r="AS141" s="13"/>
      <c r="AT141" s="13"/>
      <c r="AU141" s="14"/>
      <c r="AV141" s="24"/>
      <c r="AW141" s="24"/>
      <c r="AX141" s="24"/>
      <c r="AY141" s="24"/>
      <c r="AZ141" s="24"/>
      <c r="BA141" s="24"/>
      <c r="BB141" s="24"/>
      <c r="BC141" s="24"/>
      <c r="CW141" s="24">
        <v>4.6618852459016397E-2</v>
      </c>
      <c r="CX141" s="13">
        <v>51.1</v>
      </c>
      <c r="CY141" s="13">
        <v>53.238542686210209</v>
      </c>
      <c r="CZ141" s="13">
        <v>53.527422335160409</v>
      </c>
      <c r="DA141" s="13">
        <v>3.3048335666849167</v>
      </c>
      <c r="DB141" s="13" t="e">
        <f ca="1"/>
        <v>#NAME?</v>
      </c>
      <c r="DC141" s="13" t="e">
        <f ca="1"/>
        <v>#NAME?</v>
      </c>
      <c r="DD141" s="13">
        <v>45.759141014548931</v>
      </c>
      <c r="DE141" s="13" t="e">
        <f ca="1"/>
        <v>#NAME?</v>
      </c>
      <c r="DF141" s="13">
        <v>52.066327111325904</v>
      </c>
    </row>
    <row r="142" spans="1:110" x14ac:dyDescent="0.25">
      <c r="A142" s="9">
        <v>79.400000000000006</v>
      </c>
      <c r="B142" s="10" t="b">
        <v>1</v>
      </c>
      <c r="U142" s="13"/>
      <c r="V142" s="13"/>
      <c r="W142" s="14"/>
      <c r="X142" s="24"/>
      <c r="Y142" s="24"/>
      <c r="Z142" s="24"/>
      <c r="AA142" s="24"/>
      <c r="AB142" s="24"/>
      <c r="AC142" s="24"/>
      <c r="AD142" s="24"/>
      <c r="AE142" s="24"/>
      <c r="AG142" s="13"/>
      <c r="AH142" s="13"/>
      <c r="AI142" s="14"/>
      <c r="AJ142" s="24"/>
      <c r="AK142" s="24"/>
      <c r="AL142" s="24"/>
      <c r="AM142" s="24"/>
      <c r="AN142" s="24"/>
      <c r="AO142" s="24"/>
      <c r="AP142" s="24"/>
      <c r="AQ142" s="24"/>
      <c r="AS142" s="13"/>
      <c r="AT142" s="13"/>
      <c r="AU142" s="14"/>
      <c r="AV142" s="24"/>
      <c r="AW142" s="24"/>
      <c r="AX142" s="24"/>
      <c r="AY142" s="24"/>
      <c r="AZ142" s="24"/>
      <c r="BA142" s="24"/>
      <c r="BB142" s="24"/>
      <c r="BC142" s="24"/>
      <c r="CW142" s="24">
        <v>4.6960382513661199E-2</v>
      </c>
      <c r="CX142" s="13">
        <v>51.2</v>
      </c>
      <c r="CY142" s="13">
        <v>53.271799932987257</v>
      </c>
      <c r="CZ142" s="13">
        <v>53.554917610447134</v>
      </c>
      <c r="DA142" s="13">
        <v>3.3296364804916321</v>
      </c>
      <c r="DB142" s="13" t="e">
        <f ca="1"/>
        <v>#NAME?</v>
      </c>
      <c r="DC142" s="13" t="e">
        <f ca="1"/>
        <v>#NAME?</v>
      </c>
      <c r="DD142" s="13">
        <v>45.793919342690451</v>
      </c>
      <c r="DE142" s="13" t="e">
        <f ca="1"/>
        <v>#NAME?</v>
      </c>
      <c r="DF142" s="13">
        <v>52.100251229464504</v>
      </c>
    </row>
    <row r="143" spans="1:110" x14ac:dyDescent="0.25">
      <c r="A143" s="9">
        <v>79.3</v>
      </c>
      <c r="B143" s="10" t="b">
        <v>1</v>
      </c>
      <c r="U143" s="13"/>
      <c r="V143" s="13"/>
      <c r="W143" s="14"/>
      <c r="X143" s="24"/>
      <c r="Y143" s="24"/>
      <c r="Z143" s="24"/>
      <c r="AA143" s="24"/>
      <c r="AB143" s="24"/>
      <c r="AC143" s="24"/>
      <c r="AD143" s="24"/>
      <c r="AE143" s="24"/>
      <c r="AG143" s="13"/>
      <c r="AH143" s="13"/>
      <c r="AI143" s="14"/>
      <c r="AJ143" s="24"/>
      <c r="AK143" s="24"/>
      <c r="AL143" s="24"/>
      <c r="AM143" s="24"/>
      <c r="AN143" s="24"/>
      <c r="AO143" s="24"/>
      <c r="AP143" s="24"/>
      <c r="AQ143" s="24"/>
      <c r="AS143" s="13"/>
      <c r="AT143" s="13"/>
      <c r="AU143" s="14"/>
      <c r="AV143" s="24"/>
      <c r="AW143" s="24"/>
      <c r="AX143" s="24"/>
      <c r="AY143" s="24"/>
      <c r="AZ143" s="24"/>
      <c r="BA143" s="24"/>
      <c r="BB143" s="24"/>
      <c r="BC143" s="24"/>
      <c r="CW143" s="24">
        <v>4.7301912568306008E-2</v>
      </c>
      <c r="CX143" s="13">
        <v>51.2</v>
      </c>
      <c r="CY143" s="13">
        <v>53.304863777544377</v>
      </c>
      <c r="CZ143" s="13">
        <v>53.582266991785325</v>
      </c>
      <c r="DA143" s="13">
        <v>3.3544482842318026</v>
      </c>
      <c r="DB143" s="13" t="e">
        <f ca="1"/>
        <v>#NAME?</v>
      </c>
      <c r="DC143" s="13" t="e">
        <f ca="1"/>
        <v>#NAME?</v>
      </c>
      <c r="DD143" s="13">
        <v>45.828571432456535</v>
      </c>
      <c r="DE143" s="13" t="e">
        <f ca="1"/>
        <v>#NAME?</v>
      </c>
      <c r="DF143" s="13">
        <v>52.134011903180308</v>
      </c>
    </row>
    <row r="144" spans="1:110" x14ac:dyDescent="0.25">
      <c r="A144" s="9">
        <v>78.8</v>
      </c>
      <c r="B144" s="10" t="b">
        <v>1</v>
      </c>
      <c r="U144" s="13"/>
      <c r="V144" s="13"/>
      <c r="W144" s="14"/>
      <c r="X144" s="24"/>
      <c r="Y144" s="24"/>
      <c r="Z144" s="24"/>
      <c r="AA144" s="24"/>
      <c r="AB144" s="24"/>
      <c r="AC144" s="24"/>
      <c r="AD144" s="24"/>
      <c r="AE144" s="24"/>
      <c r="AG144" s="13"/>
      <c r="AH144" s="13"/>
      <c r="AI144" s="14"/>
      <c r="AJ144" s="24"/>
      <c r="AK144" s="24"/>
      <c r="AL144" s="24"/>
      <c r="AM144" s="24"/>
      <c r="AN144" s="24"/>
      <c r="AO144" s="24"/>
      <c r="AP144" s="24"/>
      <c r="AQ144" s="24"/>
      <c r="AS144" s="13"/>
      <c r="AT144" s="13"/>
      <c r="AU144" s="14"/>
      <c r="AV144" s="24"/>
      <c r="AW144" s="24"/>
      <c r="AX144" s="24"/>
      <c r="AY144" s="24"/>
      <c r="AZ144" s="24"/>
      <c r="BA144" s="24"/>
      <c r="BB144" s="24"/>
      <c r="BC144" s="24"/>
      <c r="CW144" s="24">
        <v>4.7643442622950817E-2</v>
      </c>
      <c r="CX144" s="13">
        <v>51.2</v>
      </c>
      <c r="CY144" s="13">
        <v>53.337736850207691</v>
      </c>
      <c r="CZ144" s="13">
        <v>53.609472418661198</v>
      </c>
      <c r="DA144" s="13">
        <v>3.379268984280432</v>
      </c>
      <c r="DB144" s="13" t="e">
        <f ca="1"/>
        <v>#NAME?</v>
      </c>
      <c r="DC144" s="13" t="e">
        <f ca="1"/>
        <v>#NAME?</v>
      </c>
      <c r="DD144" s="13">
        <v>45.863098648608648</v>
      </c>
      <c r="DE144" s="13" t="e">
        <f ca="1"/>
        <v>#NAME?</v>
      </c>
      <c r="DF144" s="13">
        <v>52.167611155140506</v>
      </c>
    </row>
    <row r="145" spans="1:110" x14ac:dyDescent="0.25">
      <c r="A145" s="9">
        <v>78.7</v>
      </c>
      <c r="B145" s="10" t="b">
        <v>1</v>
      </c>
      <c r="U145" s="13"/>
      <c r="V145" s="13"/>
      <c r="W145" s="14"/>
      <c r="X145" s="24"/>
      <c r="Y145" s="24"/>
      <c r="Z145" s="24"/>
      <c r="AA145" s="24"/>
      <c r="AB145" s="24"/>
      <c r="AC145" s="24"/>
      <c r="AD145" s="24"/>
      <c r="AE145" s="24"/>
      <c r="AG145" s="13"/>
      <c r="AH145" s="13"/>
      <c r="AI145" s="14"/>
      <c r="AJ145" s="24"/>
      <c r="AK145" s="24"/>
      <c r="AL145" s="24"/>
      <c r="AM145" s="24"/>
      <c r="AN145" s="24"/>
      <c r="AO145" s="24"/>
      <c r="AP145" s="24"/>
      <c r="AQ145" s="24"/>
      <c r="AS145" s="13"/>
      <c r="AT145" s="13"/>
      <c r="AU145" s="14"/>
      <c r="AV145" s="24"/>
      <c r="AW145" s="24"/>
      <c r="AX145" s="24"/>
      <c r="AY145" s="24"/>
      <c r="AZ145" s="24"/>
      <c r="BA145" s="24"/>
      <c r="BB145" s="24"/>
      <c r="BC145" s="24"/>
      <c r="CW145" s="24">
        <v>4.7984972677595626E-2</v>
      </c>
      <c r="CX145" s="13">
        <v>51.2</v>
      </c>
      <c r="CY145" s="13">
        <v>53.37042172696821</v>
      </c>
      <c r="CZ145" s="13">
        <v>53.636535791144397</v>
      </c>
      <c r="DA145" s="13">
        <v>3.4040985870193623</v>
      </c>
      <c r="DB145" s="13" t="e">
        <f ca="1"/>
        <v>#NAME?</v>
      </c>
      <c r="DC145" s="13" t="e">
        <f ca="1"/>
        <v>#NAME?</v>
      </c>
      <c r="DD145" s="13">
        <v>45.897502331493378</v>
      </c>
      <c r="DE145" s="13" t="e">
        <f ca="1"/>
        <v>#NAME?</v>
      </c>
      <c r="DF145" s="13">
        <v>52.201050968752973</v>
      </c>
    </row>
    <row r="146" spans="1:110" x14ac:dyDescent="0.25">
      <c r="A146" s="9">
        <v>78.599999999999994</v>
      </c>
      <c r="B146" s="10" t="b">
        <v>1</v>
      </c>
      <c r="U146" s="13"/>
      <c r="V146" s="13"/>
      <c r="W146" s="14"/>
      <c r="X146" s="24"/>
      <c r="Y146" s="24"/>
      <c r="Z146" s="24"/>
      <c r="AA146" s="24"/>
      <c r="AB146" s="24"/>
      <c r="AC146" s="24"/>
      <c r="AD146" s="24"/>
      <c r="AE146" s="24"/>
      <c r="AG146" s="13"/>
      <c r="AH146" s="13"/>
      <c r="AI146" s="14"/>
      <c r="AJ146" s="24"/>
      <c r="AK146" s="24"/>
      <c r="AL146" s="24"/>
      <c r="AM146" s="24"/>
      <c r="AN146" s="24"/>
      <c r="AO146" s="24"/>
      <c r="AP146" s="24"/>
      <c r="AQ146" s="24"/>
      <c r="AS146" s="13"/>
      <c r="AT146" s="13"/>
      <c r="AU146" s="14"/>
      <c r="AV146" s="24"/>
      <c r="AW146" s="24"/>
      <c r="AX146" s="24"/>
      <c r="AY146" s="24"/>
      <c r="AZ146" s="24"/>
      <c r="BA146" s="24"/>
      <c r="BB146" s="24"/>
      <c r="BC146" s="24"/>
      <c r="CW146" s="24">
        <v>4.8326502732240435E-2</v>
      </c>
      <c r="CX146" s="13">
        <v>51.2</v>
      </c>
      <c r="CY146" s="13">
        <v>53.402920930984152</v>
      </c>
      <c r="CZ146" s="13">
        <v>53.663458970965067</v>
      </c>
      <c r="DA146" s="13">
        <v>3.428937098837336</v>
      </c>
      <c r="DB146" s="13" t="e">
        <f ca="1"/>
        <v>#NAME?</v>
      </c>
      <c r="DC146" s="13" t="e">
        <f ca="1"/>
        <v>#NAME?</v>
      </c>
      <c r="DD146" s="13">
        <v>45.931783797649537</v>
      </c>
      <c r="DE146" s="13" t="e">
        <f ca="1"/>
        <v>#NAME?</v>
      </c>
      <c r="DF146" s="13">
        <v>52.234333289202198</v>
      </c>
    </row>
    <row r="147" spans="1:110" x14ac:dyDescent="0.25">
      <c r="A147" s="9">
        <v>78.099999999999994</v>
      </c>
      <c r="B147" s="10" t="b">
        <v>1</v>
      </c>
      <c r="U147" s="13"/>
      <c r="V147" s="13"/>
      <c r="W147" s="14"/>
      <c r="X147" s="24"/>
      <c r="Y147" s="24"/>
      <c r="Z147" s="24"/>
      <c r="AA147" s="24"/>
      <c r="AB147" s="24"/>
      <c r="AC147" s="24"/>
      <c r="AD147" s="24"/>
      <c r="AE147" s="24"/>
      <c r="AG147" s="13"/>
      <c r="AH147" s="13"/>
      <c r="AI147" s="14"/>
      <c r="AJ147" s="24"/>
      <c r="AK147" s="24"/>
      <c r="AL147" s="24"/>
      <c r="AM147" s="24"/>
      <c r="AN147" s="24"/>
      <c r="AO147" s="24"/>
      <c r="AP147" s="24"/>
      <c r="AQ147" s="24"/>
      <c r="AS147" s="13"/>
      <c r="AT147" s="13"/>
      <c r="AU147" s="14"/>
      <c r="AV147" s="24"/>
      <c r="AW147" s="24"/>
      <c r="AX147" s="24"/>
      <c r="AY147" s="24"/>
      <c r="AZ147" s="24"/>
      <c r="BA147" s="24"/>
      <c r="BB147" s="24"/>
      <c r="BC147" s="24"/>
      <c r="CW147" s="24">
        <v>4.8668032786885244E-2</v>
      </c>
      <c r="CX147" s="13">
        <v>51.3</v>
      </c>
      <c r="CY147" s="13">
        <v>53.435236934031437</v>
      </c>
      <c r="CZ147" s="13">
        <v>53.690243782554106</v>
      </c>
      <c r="DA147" s="13">
        <v>3.4537845261299434</v>
      </c>
      <c r="DB147" s="13" t="e">
        <f ca="1"/>
        <v>#NAME?</v>
      </c>
      <c r="DC147" s="13" t="e">
        <f ca="1"/>
        <v>#NAME?</v>
      </c>
      <c r="DD147" s="13">
        <v>45.965944340396078</v>
      </c>
      <c r="DE147" s="13" t="e">
        <f ca="1"/>
        <v>#NAME?</v>
      </c>
      <c r="DF147" s="13">
        <v>52.267460024450742</v>
      </c>
    </row>
    <row r="148" spans="1:110" x14ac:dyDescent="0.25">
      <c r="A148" s="9">
        <v>72.7</v>
      </c>
      <c r="B148" s="10" t="b">
        <v>1</v>
      </c>
      <c r="U148" s="13"/>
      <c r="V148" s="13"/>
      <c r="W148" s="14"/>
      <c r="X148" s="24"/>
      <c r="Y148" s="24"/>
      <c r="Z148" s="24"/>
      <c r="AA148" s="24"/>
      <c r="AB148" s="24"/>
      <c r="AC148" s="24"/>
      <c r="AD148" s="24"/>
      <c r="AE148" s="24"/>
      <c r="AG148" s="13"/>
      <c r="AH148" s="13"/>
      <c r="AI148" s="14"/>
      <c r="AJ148" s="24"/>
      <c r="AK148" s="24"/>
      <c r="AL148" s="24"/>
      <c r="AM148" s="24"/>
      <c r="AN148" s="24"/>
      <c r="AO148" s="24"/>
      <c r="AP148" s="24"/>
      <c r="AQ148" s="24"/>
      <c r="AS148" s="13"/>
      <c r="AT148" s="13"/>
      <c r="AU148" s="14"/>
      <c r="AV148" s="24"/>
      <c r="AW148" s="24"/>
      <c r="AX148" s="24"/>
      <c r="AY148" s="24"/>
      <c r="AZ148" s="24"/>
      <c r="BA148" s="24"/>
      <c r="BB148" s="24"/>
      <c r="BC148" s="24"/>
      <c r="CW148" s="24">
        <v>4.9009562841530054E-2</v>
      </c>
      <c r="CX148" s="13">
        <v>51.3</v>
      </c>
      <c r="CY148" s="13">
        <v>53.467372157904407</v>
      </c>
      <c r="CZ148" s="13">
        <v>53.716892014048341</v>
      </c>
      <c r="DA148" s="13">
        <v>3.4786408752996874</v>
      </c>
      <c r="DB148" s="13" t="e">
        <f ca="1"/>
        <v>#NAME?</v>
      </c>
      <c r="DC148" s="13" t="e">
        <f ca="1"/>
        <v>#NAME?</v>
      </c>
      <c r="DD148" s="13">
        <v>45.999985230401364</v>
      </c>
      <c r="DE148" s="13" t="e">
        <f ca="1"/>
        <v>#NAME?</v>
      </c>
      <c r="DF148" s="13">
        <v>52.300433046207615</v>
      </c>
    </row>
    <row r="149" spans="1:110" x14ac:dyDescent="0.25">
      <c r="A149" s="9">
        <v>72.5</v>
      </c>
      <c r="B149" s="10" t="b">
        <v>1</v>
      </c>
      <c r="U149" s="13"/>
      <c r="V149" s="13"/>
      <c r="W149" s="14"/>
      <c r="X149" s="24"/>
      <c r="Y149" s="24"/>
      <c r="Z149" s="24"/>
      <c r="AA149" s="24"/>
      <c r="AB149" s="24"/>
      <c r="AC149" s="24"/>
      <c r="AD149" s="24"/>
      <c r="AE149" s="24"/>
      <c r="AG149" s="13"/>
      <c r="AH149" s="13"/>
      <c r="AI149" s="14"/>
      <c r="AJ149" s="24"/>
      <c r="AK149" s="24"/>
      <c r="AL149" s="24"/>
      <c r="AM149" s="24"/>
      <c r="AN149" s="24"/>
      <c r="AO149" s="24"/>
      <c r="AP149" s="24"/>
      <c r="AQ149" s="24"/>
      <c r="AS149" s="13"/>
      <c r="AT149" s="13"/>
      <c r="AU149" s="14"/>
      <c r="AV149" s="24"/>
      <c r="AW149" s="24"/>
      <c r="AX149" s="24"/>
      <c r="AY149" s="24"/>
      <c r="AZ149" s="24"/>
      <c r="BA149" s="24"/>
      <c r="BB149" s="24"/>
      <c r="BC149" s="24"/>
      <c r="CW149" s="24">
        <v>4.9351092896174863E-2</v>
      </c>
      <c r="CX149" s="13">
        <v>51.3</v>
      </c>
      <c r="CY149" s="13">
        <v>53.499328975768968</v>
      </c>
      <c r="CZ149" s="13">
        <v>53.743405418261389</v>
      </c>
      <c r="DA149" s="13">
        <v>3.5035061527559717</v>
      </c>
      <c r="DB149" s="13" t="e">
        <f ca="1"/>
        <v>#NAME?</v>
      </c>
      <c r="DC149" s="13" t="e">
        <f ca="1"/>
        <v>#NAME?</v>
      </c>
      <c r="DD149" s="13">
        <v>46.033907716234729</v>
      </c>
      <c r="DE149" s="13" t="e">
        <f ca="1"/>
        <v>#NAME?</v>
      </c>
      <c r="DF149" s="13">
        <v>52.333254190864963</v>
      </c>
    </row>
    <row r="150" spans="1:110" x14ac:dyDescent="0.25">
      <c r="A150" s="9">
        <v>72.2</v>
      </c>
      <c r="B150" s="10" t="b">
        <v>1</v>
      </c>
      <c r="U150" s="13"/>
      <c r="V150" s="13"/>
      <c r="W150" s="14"/>
      <c r="X150" s="24"/>
      <c r="Y150" s="24"/>
      <c r="Z150" s="24"/>
      <c r="AA150" s="24"/>
      <c r="AB150" s="24"/>
      <c r="AC150" s="24"/>
      <c r="AD150" s="24"/>
      <c r="AE150" s="24"/>
      <c r="AG150" s="13"/>
      <c r="AH150" s="13"/>
      <c r="AI150" s="14"/>
      <c r="AJ150" s="24"/>
      <c r="AK150" s="24"/>
      <c r="AL150" s="24"/>
      <c r="AM150" s="24"/>
      <c r="AN150" s="24"/>
      <c r="AO150" s="24"/>
      <c r="AP150" s="24"/>
      <c r="AQ150" s="24"/>
      <c r="AS150" s="13"/>
      <c r="AT150" s="13"/>
      <c r="AU150" s="14"/>
      <c r="AV150" s="24"/>
      <c r="AW150" s="24"/>
      <c r="AX150" s="24"/>
      <c r="AY150" s="24"/>
      <c r="AZ150" s="24"/>
      <c r="BA150" s="24"/>
      <c r="BB150" s="24"/>
      <c r="BC150" s="24"/>
      <c r="CW150" s="24">
        <v>4.9692622950819672E-2</v>
      </c>
      <c r="CX150" s="13">
        <v>51.4</v>
      </c>
      <c r="CY150" s="13">
        <v>53.53110971346981</v>
      </c>
      <c r="CZ150" s="13">
        <v>53.769785713622348</v>
      </c>
      <c r="DA150" s="13">
        <v>3.5283803649150824</v>
      </c>
      <c r="DB150" s="13" t="e">
        <f ca="1"/>
        <v>#NAME?</v>
      </c>
      <c r="DC150" s="13" t="e">
        <f ca="1"/>
        <v>#NAME?</v>
      </c>
      <c r="DD150" s="13">
        <v>46.067713024900804</v>
      </c>
      <c r="DE150" s="13" t="e">
        <f ca="1"/>
        <v>#NAME?</v>
      </c>
      <c r="DF150" s="13">
        <v>52.365925260404111</v>
      </c>
    </row>
    <row r="151" spans="1:110" x14ac:dyDescent="0.25">
      <c r="A151" s="9">
        <v>71.900000000000006</v>
      </c>
      <c r="B151" s="10" t="b">
        <v>1</v>
      </c>
      <c r="U151" s="13"/>
      <c r="V151" s="13"/>
      <c r="W151" s="14"/>
      <c r="X151" s="24"/>
      <c r="Y151" s="24"/>
      <c r="Z151" s="24"/>
      <c r="AA151" s="24"/>
      <c r="AB151" s="24"/>
      <c r="AC151" s="24"/>
      <c r="AD151" s="24"/>
      <c r="AE151" s="24"/>
      <c r="AG151" s="13"/>
      <c r="AH151" s="13"/>
      <c r="AI151" s="14"/>
      <c r="AJ151" s="24"/>
      <c r="AK151" s="24"/>
      <c r="AL151" s="24"/>
      <c r="AM151" s="24"/>
      <c r="AN151" s="24"/>
      <c r="AO151" s="24"/>
      <c r="AP151" s="24"/>
      <c r="AQ151" s="24"/>
      <c r="AS151" s="13"/>
      <c r="AT151" s="13"/>
      <c r="AU151" s="14"/>
      <c r="AV151" s="24"/>
      <c r="AW151" s="24"/>
      <c r="AX151" s="24"/>
      <c r="AY151" s="24"/>
      <c r="AZ151" s="24"/>
      <c r="BA151" s="24"/>
      <c r="BB151" s="24"/>
      <c r="BC151" s="24"/>
      <c r="CW151" s="24">
        <v>5.0034153005464481E-2</v>
      </c>
      <c r="CX151" s="13">
        <v>51.4</v>
      </c>
      <c r="CY151" s="13">
        <v>53.562716650793895</v>
      </c>
      <c r="CZ151" s="13">
        <v>53.796034585083035</v>
      </c>
      <c r="DA151" s="13">
        <v>3.5532635182002523</v>
      </c>
      <c r="DB151" s="13" t="e">
        <f ca="1"/>
        <v>#NAME?</v>
      </c>
      <c r="DC151" s="13" t="e">
        <f ca="1"/>
        <v>#NAME?</v>
      </c>
      <c r="DD151" s="13">
        <v>46.101402362357391</v>
      </c>
      <c r="DE151" s="13" t="e">
        <f ca="1"/>
        <v>#NAME?</v>
      </c>
      <c r="DF151" s="13">
        <v>52.398448023272472</v>
      </c>
    </row>
    <row r="152" spans="1:110" x14ac:dyDescent="0.25">
      <c r="A152" s="9">
        <v>71.599999999999994</v>
      </c>
      <c r="B152" s="10" t="b">
        <v>1</v>
      </c>
      <c r="U152" s="13"/>
      <c r="V152" s="13"/>
      <c r="W152" s="14"/>
      <c r="X152" s="24"/>
      <c r="Y152" s="24"/>
      <c r="Z152" s="24"/>
      <c r="AA152" s="24"/>
      <c r="AB152" s="24"/>
      <c r="AC152" s="24"/>
      <c r="AD152" s="24"/>
      <c r="AE152" s="24"/>
      <c r="AG152" s="13"/>
      <c r="AH152" s="13"/>
      <c r="AI152" s="14"/>
      <c r="AJ152" s="24"/>
      <c r="AK152" s="24"/>
      <c r="AL152" s="24"/>
      <c r="AM152" s="24"/>
      <c r="AN152" s="24"/>
      <c r="AO152" s="24"/>
      <c r="AP152" s="24"/>
      <c r="AQ152" s="24"/>
      <c r="AS152" s="13"/>
      <c r="AT152" s="13"/>
      <c r="AU152" s="14"/>
      <c r="AV152" s="24"/>
      <c r="AW152" s="24"/>
      <c r="AX152" s="24"/>
      <c r="AY152" s="24"/>
      <c r="AZ152" s="24"/>
      <c r="BA152" s="24"/>
      <c r="BB152" s="24"/>
      <c r="BC152" s="24"/>
      <c r="CW152" s="24">
        <v>5.037568306010929E-2</v>
      </c>
      <c r="CX152" s="13">
        <v>51.4</v>
      </c>
      <c r="CY152" s="13">
        <v>53.594152022691695</v>
      </c>
      <c r="CZ152" s="13">
        <v>53.822153684995364</v>
      </c>
      <c r="DA152" s="13">
        <v>3.5781556190416408</v>
      </c>
      <c r="DB152" s="13" t="e">
        <f ca="1"/>
        <v>#NAME?</v>
      </c>
      <c r="DC152" s="13" t="e">
        <f ca="1"/>
        <v>#NAME?</v>
      </c>
      <c r="DD152" s="13">
        <v>46.134976914017457</v>
      </c>
      <c r="DE152" s="13" t="e">
        <f ca="1"/>
        <v>#NAME?</v>
      </c>
      <c r="DF152" s="13">
        <v>52.430824215232121</v>
      </c>
    </row>
    <row r="153" spans="1:110" x14ac:dyDescent="0.25">
      <c r="A153" s="9">
        <v>71.099999999999994</v>
      </c>
      <c r="B153" s="10" t="b">
        <v>1</v>
      </c>
      <c r="U153" s="13"/>
      <c r="V153" s="13"/>
      <c r="W153" s="14"/>
      <c r="X153" s="24"/>
      <c r="Y153" s="24"/>
      <c r="Z153" s="24"/>
      <c r="AA153" s="24"/>
      <c r="AB153" s="24"/>
      <c r="AC153" s="24"/>
      <c r="AD153" s="24"/>
      <c r="AE153" s="24"/>
      <c r="AG153" s="13"/>
      <c r="AH153" s="13"/>
      <c r="AI153" s="14"/>
      <c r="AJ153" s="24"/>
      <c r="AK153" s="24"/>
      <c r="AL153" s="24"/>
      <c r="AM153" s="24"/>
      <c r="AN153" s="24"/>
      <c r="AO153" s="24"/>
      <c r="AP153" s="24"/>
      <c r="AQ153" s="24"/>
      <c r="AS153" s="13"/>
      <c r="AT153" s="13"/>
      <c r="AU153" s="14"/>
      <c r="AV153" s="24"/>
      <c r="AW153" s="24"/>
      <c r="AX153" s="24"/>
      <c r="AY153" s="24"/>
      <c r="AZ153" s="24"/>
      <c r="BA153" s="24"/>
      <c r="BB153" s="24"/>
      <c r="BC153" s="24"/>
      <c r="CW153" s="24">
        <v>5.0717213114754099E-2</v>
      </c>
      <c r="CX153" s="13">
        <v>51.4</v>
      </c>
      <c r="CY153" s="13">
        <v>53.625418020458056</v>
      </c>
      <c r="CZ153" s="13">
        <v>53.848144633959883</v>
      </c>
      <c r="DA153" s="13">
        <v>3.6030566738763228</v>
      </c>
      <c r="DB153" s="13" t="e">
        <f ca="1"/>
        <v>#NAME?</v>
      </c>
      <c r="DC153" s="13" t="e">
        <f ca="1"/>
        <v>#NAME?</v>
      </c>
      <c r="DD153" s="13">
        <v>46.1684378452358</v>
      </c>
      <c r="DE153" s="13" t="e">
        <f ca="1"/>
        <v>#NAME?</v>
      </c>
      <c r="DF153" s="13">
        <v>52.463055540181422</v>
      </c>
    </row>
    <row r="154" spans="1:110" x14ac:dyDescent="0.25">
      <c r="A154" s="9">
        <v>78</v>
      </c>
      <c r="B154" s="10" t="b">
        <v>1</v>
      </c>
      <c r="U154" s="13"/>
      <c r="V154" s="13"/>
      <c r="W154" s="14"/>
      <c r="X154" s="24"/>
      <c r="Y154" s="24"/>
      <c r="Z154" s="24"/>
      <c r="AA154" s="24"/>
      <c r="AB154" s="24"/>
      <c r="AC154" s="24"/>
      <c r="AD154" s="24"/>
      <c r="AE154" s="24"/>
      <c r="AG154" s="13"/>
      <c r="AH154" s="13"/>
      <c r="AI154" s="14"/>
      <c r="AJ154" s="24"/>
      <c r="AK154" s="24"/>
      <c r="AL154" s="24"/>
      <c r="AM154" s="24"/>
      <c r="AN154" s="24"/>
      <c r="AO154" s="24"/>
      <c r="AP154" s="24"/>
      <c r="AQ154" s="24"/>
      <c r="AS154" s="13"/>
      <c r="AT154" s="13"/>
      <c r="AU154" s="14"/>
      <c r="AV154" s="24"/>
      <c r="AW154" s="24"/>
      <c r="AX154" s="24"/>
      <c r="AY154" s="24"/>
      <c r="AZ154" s="24"/>
      <c r="BA154" s="24"/>
      <c r="BB154" s="24"/>
      <c r="BC154" s="24"/>
      <c r="CW154" s="24">
        <v>5.1058743169398908E-2</v>
      </c>
      <c r="CX154" s="13">
        <v>51.5</v>
      </c>
      <c r="CY154" s="13">
        <v>53.656516792874157</v>
      </c>
      <c r="CZ154" s="13">
        <v>53.874009021646536</v>
      </c>
      <c r="DA154" s="13">
        <v>3.6279666891483542</v>
      </c>
      <c r="DB154" s="13" t="e">
        <f ca="1"/>
        <v>#NAME?</v>
      </c>
      <c r="DC154" s="13" t="e">
        <f ca="1"/>
        <v>#NAME?</v>
      </c>
      <c r="DD154" s="13">
        <v>46.201786301781034</v>
      </c>
      <c r="DE154" s="13" t="e">
        <f ca="1"/>
        <v>#NAME?</v>
      </c>
      <c r="DF154" s="13">
        <v>52.495143670950526</v>
      </c>
    </row>
    <row r="155" spans="1:110" x14ac:dyDescent="0.25">
      <c r="A155" s="9">
        <v>73</v>
      </c>
      <c r="B155" s="10" t="b">
        <v>1</v>
      </c>
      <c r="U155" s="13"/>
      <c r="V155" s="13"/>
      <c r="W155" s="14"/>
      <c r="X155" s="24"/>
      <c r="Y155" s="24"/>
      <c r="Z155" s="24"/>
      <c r="AA155" s="24"/>
      <c r="AB155" s="24"/>
      <c r="AC155" s="24"/>
      <c r="AD155" s="24"/>
      <c r="AE155" s="24"/>
      <c r="AG155" s="13"/>
      <c r="AH155" s="13"/>
      <c r="AI155" s="14"/>
      <c r="AJ155" s="24"/>
      <c r="AK155" s="24"/>
      <c r="AL155" s="24"/>
      <c r="AM155" s="24"/>
      <c r="AN155" s="24"/>
      <c r="AO155" s="24"/>
      <c r="AP155" s="24"/>
      <c r="AQ155" s="24"/>
      <c r="AS155" s="13"/>
      <c r="AT155" s="13"/>
      <c r="AU155" s="14"/>
      <c r="AV155" s="24"/>
      <c r="AW155" s="24"/>
      <c r="AX155" s="24"/>
      <c r="AY155" s="24"/>
      <c r="AZ155" s="24"/>
      <c r="BA155" s="24"/>
      <c r="BB155" s="24"/>
      <c r="BC155" s="24"/>
      <c r="CW155" s="24">
        <v>5.1400273224043717E-2</v>
      </c>
      <c r="CX155" s="13">
        <v>51.5</v>
      </c>
      <c r="CY155" s="13">
        <v>53.687450447312195</v>
      </c>
      <c r="CZ155" s="13">
        <v>53.899748407589151</v>
      </c>
      <c r="DA155" s="13">
        <v>3.6528856713087174</v>
      </c>
      <c r="DB155" s="13" t="e">
        <f ca="1"/>
        <v>#NAME?</v>
      </c>
      <c r="DC155" s="13" t="e">
        <f ca="1"/>
        <v>#NAME?</v>
      </c>
      <c r="DD155" s="13">
        <v>46.23502341029338</v>
      </c>
      <c r="DE155" s="13" t="e">
        <f ca="1"/>
        <v>#NAME?</v>
      </c>
      <c r="DF155" s="13">
        <v>52.527090250071879</v>
      </c>
    </row>
    <row r="156" spans="1:110" x14ac:dyDescent="0.25">
      <c r="A156" s="9">
        <v>73</v>
      </c>
      <c r="B156" s="10" t="b">
        <v>1</v>
      </c>
      <c r="U156" s="13"/>
      <c r="V156" s="13"/>
      <c r="W156" s="14"/>
      <c r="X156" s="24"/>
      <c r="Y156" s="24"/>
      <c r="Z156" s="24"/>
      <c r="AA156" s="24"/>
      <c r="AB156" s="24"/>
      <c r="AC156" s="24"/>
      <c r="AD156" s="24"/>
      <c r="AE156" s="24"/>
      <c r="AG156" s="13"/>
      <c r="AH156" s="13"/>
      <c r="AI156" s="14"/>
      <c r="AJ156" s="24"/>
      <c r="AK156" s="24"/>
      <c r="AL156" s="24"/>
      <c r="AM156" s="24"/>
      <c r="AN156" s="24"/>
      <c r="AO156" s="24"/>
      <c r="AP156" s="24"/>
      <c r="AQ156" s="24"/>
      <c r="AS156" s="13"/>
      <c r="AT156" s="13"/>
      <c r="AU156" s="14"/>
      <c r="AV156" s="24"/>
      <c r="AW156" s="24"/>
      <c r="AX156" s="24"/>
      <c r="AY156" s="24"/>
      <c r="AZ156" s="24"/>
      <c r="BA156" s="24"/>
      <c r="BB156" s="24"/>
      <c r="BC156" s="24"/>
      <c r="CW156" s="24">
        <v>5.1741803278688527E-2</v>
      </c>
      <c r="CX156" s="13">
        <v>51.5</v>
      </c>
      <c r="CY156" s="13">
        <v>53.718221050804154</v>
      </c>
      <c r="CZ156" s="13">
        <v>53.925364321954063</v>
      </c>
      <c r="DA156" s="13">
        <v>3.6778136268153898</v>
      </c>
      <c r="DB156" s="13" t="e">
        <f ca="1"/>
        <v>#NAME?</v>
      </c>
      <c r="DC156" s="13" t="e">
        <f ca="1"/>
        <v>#NAME?</v>
      </c>
      <c r="DD156" s="13">
        <v>46.268150278728783</v>
      </c>
      <c r="DE156" s="13" t="e">
        <f ca="1"/>
        <v>#NAME?</v>
      </c>
      <c r="DF156" s="13">
        <v>52.558896890526619</v>
      </c>
    </row>
    <row r="157" spans="1:110" x14ac:dyDescent="0.25">
      <c r="A157" s="9">
        <v>69.2</v>
      </c>
      <c r="B157" s="10" t="b">
        <v>1</v>
      </c>
      <c r="U157" s="13"/>
      <c r="V157" s="13"/>
      <c r="W157" s="14"/>
      <c r="X157" s="24"/>
      <c r="Y157" s="24"/>
      <c r="Z157" s="24"/>
      <c r="AA157" s="24"/>
      <c r="AB157" s="24"/>
      <c r="AC157" s="24"/>
      <c r="AD157" s="24"/>
      <c r="AE157" s="24"/>
      <c r="AG157" s="13"/>
      <c r="AH157" s="13"/>
      <c r="AI157" s="14"/>
      <c r="AJ157" s="24"/>
      <c r="AK157" s="24"/>
      <c r="AL157" s="24"/>
      <c r="AM157" s="24"/>
      <c r="AN157" s="24"/>
      <c r="AO157" s="24"/>
      <c r="AP157" s="24"/>
      <c r="AQ157" s="24"/>
      <c r="AS157" s="13"/>
      <c r="AT157" s="13"/>
      <c r="AU157" s="14"/>
      <c r="AV157" s="24"/>
      <c r="AW157" s="24"/>
      <c r="AX157" s="24"/>
      <c r="AY157" s="24"/>
      <c r="AZ157" s="24"/>
      <c r="BA157" s="24"/>
      <c r="BB157" s="24"/>
      <c r="BC157" s="24"/>
      <c r="CW157" s="24">
        <v>5.2083333333333336E-2</v>
      </c>
      <c r="CX157" s="13">
        <v>51.5</v>
      </c>
      <c r="CY157" s="13">
        <v>53.748830631076167</v>
      </c>
      <c r="CZ157" s="13">
        <v>53.950858266284285</v>
      </c>
      <c r="DA157" s="13">
        <v>3.7027505621333261</v>
      </c>
      <c r="DB157" s="13" t="e">
        <f ca="1"/>
        <v>#NAME?</v>
      </c>
      <c r="DC157" s="13" t="e">
        <f ca="1"/>
        <v>#NAME?</v>
      </c>
      <c r="DD157" s="13">
        <v>46.301167996789843</v>
      </c>
      <c r="DE157" s="13" t="e">
        <f ca="1"/>
        <v>#NAME?</v>
      </c>
      <c r="DF157" s="13">
        <v>52.590565176467763</v>
      </c>
    </row>
    <row r="158" spans="1:110" x14ac:dyDescent="0.25">
      <c r="A158" s="9">
        <v>68.400000000000006</v>
      </c>
      <c r="B158" s="10" t="b">
        <v>1</v>
      </c>
      <c r="U158" s="13"/>
      <c r="V158" s="13"/>
      <c r="W158" s="14"/>
      <c r="X158" s="24"/>
      <c r="Y158" s="24"/>
      <c r="Z158" s="24"/>
      <c r="AA158" s="24"/>
      <c r="AB158" s="24"/>
      <c r="AC158" s="24"/>
      <c r="AD158" s="24"/>
      <c r="AE158" s="24"/>
      <c r="AG158" s="13"/>
      <c r="AH158" s="13"/>
      <c r="AI158" s="14"/>
      <c r="AJ158" s="24"/>
      <c r="AK158" s="24"/>
      <c r="AL158" s="24"/>
      <c r="AM158" s="24"/>
      <c r="AN158" s="24"/>
      <c r="AO158" s="24"/>
      <c r="AP158" s="24"/>
      <c r="AQ158" s="24"/>
      <c r="AS158" s="13"/>
      <c r="AT158" s="13"/>
      <c r="AU158" s="14"/>
      <c r="AV158" s="24"/>
      <c r="AW158" s="24"/>
      <c r="AX158" s="24"/>
      <c r="AY158" s="24"/>
      <c r="AZ158" s="24"/>
      <c r="BA158" s="24"/>
      <c r="BB158" s="24"/>
      <c r="BC158" s="24"/>
      <c r="CW158" s="24">
        <v>5.2424863387978145E-2</v>
      </c>
      <c r="CX158" s="13">
        <v>51.5</v>
      </c>
      <c r="CY158" s="13">
        <v>53.77928117754972</v>
      </c>
      <c r="CZ158" s="13">
        <v>53.976231714220127</v>
      </c>
      <c r="DA158" s="13">
        <v>3.7276964837344462</v>
      </c>
      <c r="DB158" s="13" t="e">
        <f ca="1"/>
        <v>#NAME?</v>
      </c>
      <c r="DC158" s="13" t="e">
        <f ca="1"/>
        <v>#NAME?</v>
      </c>
      <c r="DD158" s="13">
        <v>46.334077636344084</v>
      </c>
      <c r="DE158" s="13" t="e">
        <f ca="1"/>
        <v>#NAME?</v>
      </c>
      <c r="DF158" s="13">
        <v>52.622096663921127</v>
      </c>
    </row>
    <row r="159" spans="1:110" x14ac:dyDescent="0.25">
      <c r="A159" s="9">
        <v>68.400000000000006</v>
      </c>
      <c r="B159" s="10" t="b">
        <v>1</v>
      </c>
      <c r="U159" s="13"/>
      <c r="V159" s="13"/>
      <c r="W159" s="14"/>
      <c r="X159" s="24"/>
      <c r="Y159" s="24"/>
      <c r="Z159" s="24"/>
      <c r="AA159" s="24"/>
      <c r="AB159" s="24"/>
      <c r="AC159" s="24"/>
      <c r="AD159" s="24"/>
      <c r="AE159" s="24"/>
      <c r="AG159" s="13"/>
      <c r="AH159" s="13"/>
      <c r="AI159" s="14"/>
      <c r="AJ159" s="24"/>
      <c r="AK159" s="24"/>
      <c r="AL159" s="24"/>
      <c r="AM159" s="24"/>
      <c r="AN159" s="24"/>
      <c r="AO159" s="24"/>
      <c r="AP159" s="24"/>
      <c r="AQ159" s="24"/>
      <c r="AS159" s="13"/>
      <c r="AT159" s="13"/>
      <c r="AU159" s="14"/>
      <c r="AV159" s="24"/>
      <c r="AW159" s="24"/>
      <c r="AX159" s="24"/>
      <c r="AY159" s="24"/>
      <c r="AZ159" s="24"/>
      <c r="BA159" s="24"/>
      <c r="BB159" s="24"/>
      <c r="BC159" s="24"/>
      <c r="CW159" s="24">
        <v>5.2766393442622954E-2</v>
      </c>
      <c r="CX159" s="13">
        <v>51.5</v>
      </c>
      <c r="CY159" s="13">
        <v>53.809574642310942</v>
      </c>
      <c r="CZ159" s="13">
        <v>54.001486112197021</v>
      </c>
      <c r="DA159" s="13">
        <v>3.7526513980976928</v>
      </c>
      <c r="DB159" s="13" t="e">
        <f ca="1"/>
        <v>#NAME?</v>
      </c>
      <c r="DC159" s="13" t="e">
        <f ca="1"/>
        <v>#NAME?</v>
      </c>
      <c r="DD159" s="13">
        <v>46.366880251829983</v>
      </c>
      <c r="DE159" s="13" t="e">
        <f ca="1"/>
        <v>#NAME?</v>
      </c>
      <c r="DF159" s="13">
        <v>52.653492881464686</v>
      </c>
    </row>
    <row r="160" spans="1:110" x14ac:dyDescent="0.25">
      <c r="A160" s="9">
        <v>67.8</v>
      </c>
      <c r="B160" s="10" t="b">
        <v>1</v>
      </c>
      <c r="U160" s="13"/>
      <c r="V160" s="13"/>
      <c r="W160" s="14"/>
      <c r="X160" s="24"/>
      <c r="Y160" s="24"/>
      <c r="Z160" s="24"/>
      <c r="AA160" s="24"/>
      <c r="AB160" s="24"/>
      <c r="AC160" s="24"/>
      <c r="AD160" s="24"/>
      <c r="AE160" s="24"/>
      <c r="AG160" s="13"/>
      <c r="AH160" s="13"/>
      <c r="AI160" s="14"/>
      <c r="AJ160" s="24"/>
      <c r="AK160" s="24"/>
      <c r="AL160" s="24"/>
      <c r="AM160" s="24"/>
      <c r="AN160" s="24"/>
      <c r="AO160" s="24"/>
      <c r="AP160" s="24"/>
      <c r="AQ160" s="24"/>
      <c r="AS160" s="13"/>
      <c r="AT160" s="13"/>
      <c r="AU160" s="14"/>
      <c r="AV160" s="24"/>
      <c r="AW160" s="24"/>
      <c r="AX160" s="24"/>
      <c r="AY160" s="24"/>
      <c r="AZ160" s="24"/>
      <c r="BA160" s="24"/>
      <c r="BB160" s="24"/>
      <c r="BC160" s="24"/>
      <c r="CW160" s="24">
        <v>5.3107923497267763E-2</v>
      </c>
      <c r="CX160" s="13">
        <v>51.5</v>
      </c>
      <c r="CY160" s="13">
        <v>53.839712941049335</v>
      </c>
      <c r="CZ160" s="13">
        <v>54.026622880121437</v>
      </c>
      <c r="DA160" s="13">
        <v>3.7776153117090203</v>
      </c>
      <c r="DB160" s="13" t="e">
        <f ca="1"/>
        <v>#NAME?</v>
      </c>
      <c r="DC160" s="13" t="e">
        <f ca="1"/>
        <v>#NAME?</v>
      </c>
      <c r="DD160" s="13">
        <v>46.399576880651139</v>
      </c>
      <c r="DE160" s="13" t="e">
        <f ca="1"/>
        <v>#NAME?</v>
      </c>
      <c r="DF160" s="13">
        <v>52.684755330887313</v>
      </c>
    </row>
    <row r="161" spans="1:110" x14ac:dyDescent="0.25">
      <c r="A161" s="9">
        <v>67.8</v>
      </c>
      <c r="B161" s="10" t="b">
        <v>1</v>
      </c>
      <c r="U161" s="13"/>
      <c r="V161" s="13"/>
      <c r="W161" s="14"/>
      <c r="X161" s="24"/>
      <c r="Y161" s="24"/>
      <c r="Z161" s="24"/>
      <c r="AA161" s="24"/>
      <c r="AB161" s="24"/>
      <c r="AC161" s="24"/>
      <c r="AD161" s="24"/>
      <c r="AE161" s="24"/>
      <c r="AG161" s="13"/>
      <c r="AH161" s="13"/>
      <c r="AI161" s="14"/>
      <c r="AJ161" s="24"/>
      <c r="AK161" s="24"/>
      <c r="AL161" s="24"/>
      <c r="AM161" s="24"/>
      <c r="AN161" s="24"/>
      <c r="AO161" s="24"/>
      <c r="AP161" s="24"/>
      <c r="AQ161" s="24"/>
      <c r="AS161" s="13"/>
      <c r="AT161" s="13"/>
      <c r="AU161" s="14"/>
      <c r="AV161" s="24"/>
      <c r="AW161" s="24"/>
      <c r="AX161" s="24"/>
      <c r="AY161" s="24"/>
      <c r="AZ161" s="24"/>
      <c r="BA161" s="24"/>
      <c r="BB161" s="24"/>
      <c r="BC161" s="24"/>
      <c r="CW161" s="24">
        <v>5.3449453551912565E-2</v>
      </c>
      <c r="CX161" s="13">
        <v>51.5</v>
      </c>
      <c r="CY161" s="13">
        <v>53.869697953966934</v>
      </c>
      <c r="CZ161" s="13">
        <v>54.051643412025882</v>
      </c>
      <c r="DA161" s="13">
        <v>3.8025882310613763</v>
      </c>
      <c r="DB161" s="13" t="e">
        <f ca="1"/>
        <v>#NAME?</v>
      </c>
      <c r="DC161" s="13" t="e">
        <f ca="1"/>
        <v>#NAME?</v>
      </c>
      <c r="DD161" s="13">
        <v>46.432168543559108</v>
      </c>
      <c r="DE161" s="13" t="e">
        <f ca="1"/>
        <v>#NAME?</v>
      </c>
      <c r="DF161" s="13">
        <v>52.715885487827478</v>
      </c>
    </row>
    <row r="162" spans="1:110" x14ac:dyDescent="0.25">
      <c r="A162" s="9">
        <v>67.5</v>
      </c>
      <c r="B162" s="10" t="b">
        <v>1</v>
      </c>
      <c r="U162" s="13"/>
      <c r="V162" s="13"/>
      <c r="W162" s="14"/>
      <c r="X162" s="24"/>
      <c r="Y162" s="24"/>
      <c r="Z162" s="24"/>
      <c r="AA162" s="24"/>
      <c r="AB162" s="24"/>
      <c r="AC162" s="24"/>
      <c r="AD162" s="24"/>
      <c r="AE162" s="24"/>
      <c r="AG162" s="13"/>
      <c r="AH162" s="13"/>
      <c r="AI162" s="14"/>
      <c r="AJ162" s="24"/>
      <c r="AK162" s="24"/>
      <c r="AL162" s="24"/>
      <c r="AM162" s="24"/>
      <c r="AN162" s="24"/>
      <c r="AO162" s="24"/>
      <c r="AP162" s="24"/>
      <c r="AQ162" s="24"/>
      <c r="AS162" s="13"/>
      <c r="AT162" s="13"/>
      <c r="AU162" s="14"/>
      <c r="AV162" s="24"/>
      <c r="AW162" s="24"/>
      <c r="AX162" s="24"/>
      <c r="AY162" s="24"/>
      <c r="AZ162" s="24"/>
      <c r="BA162" s="24"/>
      <c r="BB162" s="24"/>
      <c r="BC162" s="24"/>
      <c r="CW162" s="24">
        <v>5.3790983606557374E-2</v>
      </c>
      <c r="CX162" s="13">
        <v>51.6</v>
      </c>
      <c r="CY162" s="13">
        <v>53.899531526659125</v>
      </c>
      <c r="CZ162" s="13">
        <v>54.076549076703557</v>
      </c>
      <c r="DA162" s="13">
        <v>3.8275701626547618</v>
      </c>
      <c r="DB162" s="13" t="e">
        <f ca="1"/>
        <v>#NAME?</v>
      </c>
      <c r="DC162" s="13" t="e">
        <f ca="1"/>
        <v>#NAME?</v>
      </c>
      <c r="DD162" s="13">
        <v>46.464656245025232</v>
      </c>
      <c r="DE162" s="13" t="e">
        <f ca="1"/>
        <v>#NAME?</v>
      </c>
      <c r="DF162" s="13">
        <v>52.746884802392906</v>
      </c>
    </row>
    <row r="163" spans="1:110" x14ac:dyDescent="0.25">
      <c r="A163" s="9">
        <v>66.599999999999994</v>
      </c>
      <c r="B163" s="10" t="b">
        <v>1</v>
      </c>
      <c r="U163" s="13"/>
      <c r="V163" s="13"/>
      <c r="W163" s="14"/>
      <c r="X163" s="24"/>
      <c r="Y163" s="24"/>
      <c r="Z163" s="24"/>
      <c r="AA163" s="24"/>
      <c r="AB163" s="24"/>
      <c r="AC163" s="24"/>
      <c r="AD163" s="24"/>
      <c r="AE163" s="24"/>
      <c r="AG163" s="13"/>
      <c r="AH163" s="13"/>
      <c r="AI163" s="14"/>
      <c r="AJ163" s="24"/>
      <c r="AK163" s="24"/>
      <c r="AL163" s="24"/>
      <c r="AM163" s="24"/>
      <c r="AN163" s="24"/>
      <c r="AO163" s="24"/>
      <c r="AP163" s="24"/>
      <c r="AQ163" s="24"/>
      <c r="AS163" s="13"/>
      <c r="AT163" s="13"/>
      <c r="AU163" s="14"/>
      <c r="AV163" s="24"/>
      <c r="AW163" s="24"/>
      <c r="AX163" s="24"/>
      <c r="AY163" s="24"/>
      <c r="AZ163" s="24"/>
      <c r="BA163" s="24"/>
      <c r="BB163" s="24"/>
      <c r="BC163" s="24"/>
      <c r="CW163" s="24">
        <v>5.4132513661202183E-2</v>
      </c>
      <c r="CX163" s="13">
        <v>51.6</v>
      </c>
      <c r="CY163" s="13">
        <v>53.92921547096811</v>
      </c>
      <c r="CZ163" s="13">
        <v>54.101341218323441</v>
      </c>
      <c r="DA163" s="13">
        <v>3.8525611129962192</v>
      </c>
      <c r="DB163" s="13" t="e">
        <f ca="1"/>
        <v>#NAME?</v>
      </c>
      <c r="DC163" s="13" t="e">
        <f ca="1"/>
        <v>#NAME?</v>
      </c>
      <c r="DD163" s="13">
        <v>46.497040973601834</v>
      </c>
      <c r="DE163" s="13" t="e">
        <f ca="1"/>
        <v>#NAME?</v>
      </c>
      <c r="DF163" s="13">
        <v>52.777754699761481</v>
      </c>
    </row>
    <row r="164" spans="1:110" x14ac:dyDescent="0.25">
      <c r="A164" s="9">
        <v>76.099999999999994</v>
      </c>
      <c r="B164" s="10" t="b">
        <v>1</v>
      </c>
      <c r="U164" s="13"/>
      <c r="V164" s="13"/>
      <c r="W164" s="14"/>
      <c r="X164" s="24"/>
      <c r="Y164" s="24"/>
      <c r="Z164" s="24"/>
      <c r="AA164" s="24"/>
      <c r="AB164" s="24"/>
      <c r="AC164" s="24"/>
      <c r="AD164" s="24"/>
      <c r="AE164" s="24"/>
      <c r="AG164" s="13"/>
      <c r="AH164" s="13"/>
      <c r="AI164" s="14"/>
      <c r="AJ164" s="24"/>
      <c r="AK164" s="24"/>
      <c r="AL164" s="24"/>
      <c r="AM164" s="24"/>
      <c r="AN164" s="24"/>
      <c r="AO164" s="24"/>
      <c r="AP164" s="24"/>
      <c r="AQ164" s="24"/>
      <c r="AS164" s="13"/>
      <c r="AT164" s="13"/>
      <c r="AU164" s="14"/>
      <c r="AV164" s="24"/>
      <c r="AW164" s="24"/>
      <c r="AX164" s="24"/>
      <c r="AY164" s="24"/>
      <c r="AZ164" s="24"/>
      <c r="BA164" s="24"/>
      <c r="BB164" s="24"/>
      <c r="BC164" s="24"/>
      <c r="CW164" s="24">
        <v>5.4474043715846993E-2</v>
      </c>
      <c r="CX164" s="13">
        <v>51.6</v>
      </c>
      <c r="CY164" s="13">
        <v>53.95875156581009</v>
      </c>
      <c r="CZ164" s="13">
        <v>54.126021157026756</v>
      </c>
      <c r="DA164" s="13">
        <v>3.8775610885998155</v>
      </c>
      <c r="DB164" s="13" t="e">
        <f ca="1"/>
        <v>#NAME?</v>
      </c>
      <c r="DC164" s="13" t="e">
        <f ca="1"/>
        <v>#NAME?</v>
      </c>
      <c r="DD164" s="13">
        <v>46.529323702273231</v>
      </c>
      <c r="DE164" s="13" t="e">
        <f ca="1"/>
        <v>#NAME?</v>
      </c>
      <c r="DF164" s="13">
        <v>52.80849658076454</v>
      </c>
    </row>
    <row r="165" spans="1:110" x14ac:dyDescent="0.25">
      <c r="A165" s="9">
        <v>75.400000000000006</v>
      </c>
      <c r="B165" s="10" t="b">
        <v>1</v>
      </c>
      <c r="U165" s="13"/>
      <c r="V165" s="13"/>
      <c r="W165" s="14"/>
      <c r="X165" s="24"/>
      <c r="Y165" s="24"/>
      <c r="Z165" s="24"/>
      <c r="AA165" s="24"/>
      <c r="AB165" s="24"/>
      <c r="AC165" s="24"/>
      <c r="AD165" s="24"/>
      <c r="AE165" s="24"/>
      <c r="AG165" s="13"/>
      <c r="AH165" s="13"/>
      <c r="AI165" s="14"/>
      <c r="AJ165" s="24"/>
      <c r="AK165" s="24"/>
      <c r="AL165" s="24"/>
      <c r="AM165" s="24"/>
      <c r="AN165" s="24"/>
      <c r="AO165" s="24"/>
      <c r="AP165" s="24"/>
      <c r="AQ165" s="24"/>
      <c r="AS165" s="13"/>
      <c r="AT165" s="13"/>
      <c r="AU165" s="14"/>
      <c r="AV165" s="24"/>
      <c r="AW165" s="24"/>
      <c r="AX165" s="24"/>
      <c r="AY165" s="24"/>
      <c r="AZ165" s="24"/>
      <c r="BA165" s="24"/>
      <c r="BB165" s="24"/>
      <c r="BC165" s="24"/>
      <c r="CW165" s="24">
        <v>5.4815573770491802E-2</v>
      </c>
      <c r="CX165" s="13">
        <v>51.6</v>
      </c>
      <c r="CY165" s="13">
        <v>53.98814155797713</v>
      </c>
      <c r="CZ165" s="13">
        <v>54.15059018950523</v>
      </c>
      <c r="DA165" s="13">
        <v>3.90257009598671</v>
      </c>
      <c r="DB165" s="13" t="e">
        <f ca="1"/>
        <v>#NAME?</v>
      </c>
      <c r="DC165" s="13" t="e">
        <f ca="1"/>
        <v>#NAME?</v>
      </c>
      <c r="DD165" s="13">
        <v>46.561505388796789</v>
      </c>
      <c r="DE165" s="13" t="e">
        <f ca="1"/>
        <v>#NAME?</v>
      </c>
      <c r="DF165" s="13">
        <v>52.839111822452807</v>
      </c>
    </row>
    <row r="166" spans="1:110" x14ac:dyDescent="0.25">
      <c r="A166" s="9">
        <v>74.8</v>
      </c>
      <c r="B166" s="10" t="b">
        <v>1</v>
      </c>
      <c r="U166" s="13"/>
      <c r="V166" s="13"/>
      <c r="W166" s="14"/>
      <c r="X166" s="24"/>
      <c r="Y166" s="24"/>
      <c r="Z166" s="24"/>
      <c r="AA166" s="24"/>
      <c r="AB166" s="24"/>
      <c r="AC166" s="24"/>
      <c r="AD166" s="24"/>
      <c r="AE166" s="24"/>
      <c r="AG166" s="13"/>
      <c r="AH166" s="13"/>
      <c r="AI166" s="14"/>
      <c r="AJ166" s="24"/>
      <c r="AK166" s="24"/>
      <c r="AL166" s="24"/>
      <c r="AM166" s="24"/>
      <c r="AN166" s="24"/>
      <c r="AO166" s="24"/>
      <c r="AP166" s="24"/>
      <c r="AQ166" s="24"/>
      <c r="AS166" s="13"/>
      <c r="AT166" s="13"/>
      <c r="AU166" s="14"/>
      <c r="AV166" s="24"/>
      <c r="AW166" s="24"/>
      <c r="AX166" s="24"/>
      <c r="AY166" s="24"/>
      <c r="AZ166" s="24"/>
      <c r="BA166" s="24"/>
      <c r="BB166" s="24"/>
      <c r="BC166" s="24"/>
      <c r="CW166" s="24">
        <v>5.5157103825136611E-2</v>
      </c>
      <c r="CX166" s="13">
        <v>51.6</v>
      </c>
      <c r="CY166" s="13">
        <v>54.017387162914545</v>
      </c>
      <c r="CZ166" s="13">
        <v>54.175049589561894</v>
      </c>
      <c r="DA166" s="13">
        <v>3.9275881416850997</v>
      </c>
      <c r="DB166" s="13" t="e">
        <f ca="1"/>
        <v>#NAME?</v>
      </c>
      <c r="DC166" s="13" t="e">
        <f ca="1"/>
        <v>#NAME?</v>
      </c>
      <c r="DD166" s="13">
        <v>46.593586976034494</v>
      </c>
      <c r="DE166" s="13" t="e">
        <f ca="1"/>
        <v>#NAME?</v>
      </c>
      <c r="DF166" s="13">
        <v>52.869601778645745</v>
      </c>
    </row>
    <row r="167" spans="1:110" x14ac:dyDescent="0.25">
      <c r="A167" s="9">
        <v>74.900000000000006</v>
      </c>
      <c r="B167" s="10" t="b">
        <v>1</v>
      </c>
      <c r="U167" s="13"/>
      <c r="V167" s="13"/>
      <c r="W167" s="14"/>
      <c r="X167" s="24"/>
      <c r="Y167" s="24"/>
      <c r="Z167" s="24"/>
      <c r="AA167" s="24"/>
      <c r="AB167" s="24"/>
      <c r="AC167" s="24"/>
      <c r="AD167" s="24"/>
      <c r="AE167" s="24"/>
      <c r="AG167" s="13"/>
      <c r="AH167" s="13"/>
      <c r="AI167" s="14"/>
      <c r="AJ167" s="24"/>
      <c r="AK167" s="24"/>
      <c r="AL167" s="24"/>
      <c r="AM167" s="24"/>
      <c r="AN167" s="24"/>
      <c r="AO167" s="24"/>
      <c r="AP167" s="24"/>
      <c r="AQ167" s="24"/>
      <c r="AS167" s="13"/>
      <c r="AT167" s="13"/>
      <c r="AU167" s="14"/>
      <c r="AV167" s="24"/>
      <c r="AW167" s="24"/>
      <c r="AX167" s="24"/>
      <c r="AY167" s="24"/>
      <c r="AZ167" s="24"/>
      <c r="BA167" s="24"/>
      <c r="BB167" s="24"/>
      <c r="BC167" s="24"/>
      <c r="CW167" s="24">
        <v>5.549863387978142E-2</v>
      </c>
      <c r="CX167" s="13">
        <v>51.7</v>
      </c>
      <c r="CY167" s="13">
        <v>54.046490065474842</v>
      </c>
      <c r="CZ167" s="13">
        <v>54.199400608655111</v>
      </c>
      <c r="DA167" s="13">
        <v>3.9526152322302881</v>
      </c>
      <c r="DB167" s="13" t="e">
        <f ca="1"/>
        <v>#NAME?</v>
      </c>
      <c r="DC167" s="13" t="e">
        <f ca="1"/>
        <v>#NAME?</v>
      </c>
      <c r="DD167" s="13">
        <v>46.625569392275246</v>
      </c>
      <c r="DE167" s="13" t="e">
        <f ca="1"/>
        <v>#NAME?</v>
      </c>
      <c r="DF167" s="13">
        <v>52.899967780465019</v>
      </c>
    </row>
    <row r="168" spans="1:110" x14ac:dyDescent="0.25">
      <c r="A168" s="9">
        <v>75</v>
      </c>
      <c r="B168" s="10" t="b">
        <v>1</v>
      </c>
      <c r="U168" s="13"/>
      <c r="V168" s="13"/>
      <c r="W168" s="14"/>
      <c r="X168" s="24"/>
      <c r="Y168" s="24"/>
      <c r="Z168" s="24"/>
      <c r="AA168" s="24"/>
      <c r="AB168" s="24"/>
      <c r="AC168" s="24"/>
      <c r="AD168" s="24"/>
      <c r="AE168" s="24"/>
      <c r="AG168" s="13"/>
      <c r="AH168" s="13"/>
      <c r="AI168" s="14"/>
      <c r="AJ168" s="24"/>
      <c r="AK168" s="24"/>
      <c r="AL168" s="24"/>
      <c r="AM168" s="24"/>
      <c r="AN168" s="24"/>
      <c r="AO168" s="24"/>
      <c r="AP168" s="24"/>
      <c r="AQ168" s="24"/>
      <c r="AS168" s="13"/>
      <c r="AT168" s="13"/>
      <c r="AU168" s="14"/>
      <c r="AV168" s="24"/>
      <c r="AW168" s="24"/>
      <c r="AX168" s="24"/>
      <c r="AY168" s="24"/>
      <c r="AZ168" s="24"/>
      <c r="BA168" s="24"/>
      <c r="BB168" s="24"/>
      <c r="BC168" s="24"/>
      <c r="CW168" s="24">
        <v>5.5840163934426229E-2</v>
      </c>
      <c r="CX168" s="13">
        <v>51.7</v>
      </c>
      <c r="CY168" s="13">
        <v>54.075451920648966</v>
      </c>
      <c r="CZ168" s="13">
        <v>54.223644476426479</v>
      </c>
      <c r="DA168" s="13">
        <v>3.9776513741646675</v>
      </c>
      <c r="DB168" s="13" t="e">
        <f ca="1"/>
        <v>#NAME?</v>
      </c>
      <c r="DC168" s="13" t="e">
        <f ca="1"/>
        <v>#NAME?</v>
      </c>
      <c r="DD168" s="13">
        <v>46.657453551548286</v>
      </c>
      <c r="DE168" s="13" t="e">
        <f ca="1"/>
        <v>#NAME?</v>
      </c>
      <c r="DF168" s="13">
        <v>52.930211136852279</v>
      </c>
    </row>
    <row r="169" spans="1:110" x14ac:dyDescent="0.25">
      <c r="A169" s="9">
        <v>75</v>
      </c>
      <c r="B169" s="10" t="b">
        <v>1</v>
      </c>
      <c r="U169" s="13"/>
      <c r="V169" s="13"/>
      <c r="W169" s="14"/>
      <c r="X169" s="24"/>
      <c r="Y169" s="24"/>
      <c r="Z169" s="24"/>
      <c r="AA169" s="24"/>
      <c r="AB169" s="24"/>
      <c r="AC169" s="24"/>
      <c r="AD169" s="24"/>
      <c r="AE169" s="24"/>
      <c r="AG169" s="13"/>
      <c r="AH169" s="13"/>
      <c r="AI169" s="14"/>
      <c r="AJ169" s="24"/>
      <c r="AK169" s="24"/>
      <c r="AL169" s="24"/>
      <c r="AM169" s="24"/>
      <c r="AN169" s="24"/>
      <c r="AO169" s="24"/>
      <c r="AP169" s="24"/>
      <c r="AQ169" s="24"/>
      <c r="AS169" s="13"/>
      <c r="AT169" s="13"/>
      <c r="AU169" s="14"/>
      <c r="AV169" s="24"/>
      <c r="AW169" s="24"/>
      <c r="AX169" s="24"/>
      <c r="AY169" s="24"/>
      <c r="AZ169" s="24"/>
      <c r="BA169" s="24"/>
      <c r="BB169" s="24"/>
      <c r="BC169" s="24"/>
      <c r="CW169" s="24">
        <v>5.6181693989071038E-2</v>
      </c>
      <c r="CX169" s="13">
        <v>51.7</v>
      </c>
      <c r="CY169" s="13">
        <v>54.104274354275688</v>
      </c>
      <c r="CZ169" s="13">
        <v>54.247782401212852</v>
      </c>
      <c r="DA169" s="13">
        <v>4.0026965740377074</v>
      </c>
      <c r="DB169" s="13" t="e">
        <f ca="1"/>
        <v>#NAME?</v>
      </c>
      <c r="DC169" s="13" t="e">
        <f ca="1"/>
        <v>#NAME?</v>
      </c>
      <c r="DD169" s="13">
        <v>46.689240353927985</v>
      </c>
      <c r="DE169" s="13" t="e">
        <f ca="1"/>
        <v>#NAME?</v>
      </c>
      <c r="DF169" s="13">
        <v>52.960333135072318</v>
      </c>
    </row>
    <row r="170" spans="1:110" x14ac:dyDescent="0.25">
      <c r="A170" s="9">
        <v>74.599999999999994</v>
      </c>
      <c r="B170" s="10" t="b">
        <v>1</v>
      </c>
      <c r="U170" s="13"/>
      <c r="V170" s="13"/>
      <c r="W170" s="14"/>
      <c r="X170" s="24"/>
      <c r="Y170" s="24"/>
      <c r="Z170" s="24"/>
      <c r="AA170" s="24"/>
      <c r="AB170" s="24"/>
      <c r="AC170" s="24"/>
      <c r="AD170" s="24"/>
      <c r="AE170" s="24"/>
      <c r="AG170" s="13"/>
      <c r="AH170" s="13"/>
      <c r="AI170" s="14"/>
      <c r="AJ170" s="24"/>
      <c r="AK170" s="24"/>
      <c r="AL170" s="24"/>
      <c r="AM170" s="24"/>
      <c r="AN170" s="24"/>
      <c r="AO170" s="24"/>
      <c r="AP170" s="24"/>
      <c r="AQ170" s="24"/>
      <c r="AS170" s="13"/>
      <c r="AT170" s="13"/>
      <c r="AU170" s="14"/>
      <c r="AV170" s="24"/>
      <c r="AW170" s="24"/>
      <c r="AX170" s="24"/>
      <c r="AY170" s="24"/>
      <c r="AZ170" s="24"/>
      <c r="BA170" s="24"/>
      <c r="BB170" s="24"/>
      <c r="BC170" s="24"/>
      <c r="CW170" s="24">
        <v>5.6523224043715847E-2</v>
      </c>
      <c r="CX170" s="13">
        <v>51.8</v>
      </c>
      <c r="CY170" s="13">
        <v>54.132958963729948</v>
      </c>
      <c r="CZ170" s="13">
        <v>54.271815570543659</v>
      </c>
      <c r="DA170" s="13">
        <v>4.0277508384060212</v>
      </c>
      <c r="DB170" s="13" t="e">
        <f ca="1"/>
        <v>#NAME?</v>
      </c>
      <c r="DC170" s="13" t="e">
        <f ca="1"/>
        <v>#NAME?</v>
      </c>
      <c r="DD170" s="13">
        <v>46.720930685830297</v>
      </c>
      <c r="DE170" s="13" t="e">
        <f ca="1"/>
        <v>#NAME?</v>
      </c>
      <c r="DF170" s="13">
        <v>52.990335041201533</v>
      </c>
    </row>
    <row r="171" spans="1:110" x14ac:dyDescent="0.25">
      <c r="A171" s="9">
        <v>74.5</v>
      </c>
      <c r="B171" s="10" t="b">
        <v>1</v>
      </c>
      <c r="U171" s="13"/>
      <c r="V171" s="13"/>
      <c r="W171" s="14"/>
      <c r="X171" s="24"/>
      <c r="Y171" s="24"/>
      <c r="Z171" s="24"/>
      <c r="AA171" s="24"/>
      <c r="AB171" s="24"/>
      <c r="AC171" s="24"/>
      <c r="AD171" s="24"/>
      <c r="AE171" s="24"/>
      <c r="AG171" s="13"/>
      <c r="AH171" s="13"/>
      <c r="AI171" s="14"/>
      <c r="AJ171" s="24"/>
      <c r="AK171" s="24"/>
      <c r="AL171" s="24"/>
      <c r="AM171" s="24"/>
      <c r="AN171" s="24"/>
      <c r="AO171" s="24"/>
      <c r="AP171" s="24"/>
      <c r="AQ171" s="24"/>
      <c r="AS171" s="13"/>
      <c r="AT171" s="13"/>
      <c r="AU171" s="14"/>
      <c r="AV171" s="24"/>
      <c r="AW171" s="24"/>
      <c r="AX171" s="24"/>
      <c r="AY171" s="24"/>
      <c r="AZ171" s="24"/>
      <c r="BA171" s="24"/>
      <c r="BB171" s="24"/>
      <c r="BC171" s="24"/>
      <c r="CW171" s="24">
        <v>5.6864754098360656E-2</v>
      </c>
      <c r="CX171" s="13">
        <v>51.8</v>
      </c>
      <c r="CY171" s="13">
        <v>54.161507318590822</v>
      </c>
      <c r="CZ171" s="13">
        <v>54.295745151623372</v>
      </c>
      <c r="DA171" s="13">
        <v>4.052814173833311</v>
      </c>
      <c r="DB171" s="13" t="e">
        <f ca="1"/>
        <v>#NAME?</v>
      </c>
      <c r="DC171" s="13" t="e">
        <f ca="1"/>
        <v>#NAME?</v>
      </c>
      <c r="DD171" s="13">
        <v>46.752525420301183</v>
      </c>
      <c r="DE171" s="13" t="e">
        <f ca="1"/>
        <v>#NAME?</v>
      </c>
      <c r="DF171" s="13">
        <v>53.020218100602811</v>
      </c>
    </row>
    <row r="172" spans="1:110" x14ac:dyDescent="0.25">
      <c r="A172" s="9">
        <v>74.400000000000006</v>
      </c>
      <c r="B172" s="10" t="b">
        <v>1</v>
      </c>
      <c r="U172" s="13"/>
      <c r="V172" s="13"/>
      <c r="W172" s="14"/>
      <c r="X172" s="24"/>
      <c r="Y172" s="24"/>
      <c r="Z172" s="24"/>
      <c r="AA172" s="24"/>
      <c r="AB172" s="24"/>
      <c r="AC172" s="24"/>
      <c r="AD172" s="24"/>
      <c r="AE172" s="24"/>
      <c r="AG172" s="13"/>
      <c r="AH172" s="13"/>
      <c r="AI172" s="14"/>
      <c r="AJ172" s="24"/>
      <c r="AK172" s="24"/>
      <c r="AL172" s="24"/>
      <c r="AM172" s="24"/>
      <c r="AN172" s="24"/>
      <c r="AO172" s="24"/>
      <c r="AP172" s="24"/>
      <c r="AQ172" s="24"/>
      <c r="AS172" s="13"/>
      <c r="AT172" s="13"/>
      <c r="AU172" s="14"/>
      <c r="AV172" s="24"/>
      <c r="AW172" s="24"/>
      <c r="AX172" s="24"/>
      <c r="AY172" s="24"/>
      <c r="AZ172" s="24"/>
      <c r="BA172" s="24"/>
      <c r="BB172" s="24"/>
      <c r="BC172" s="24"/>
      <c r="CW172" s="24">
        <v>5.7206284153005466E-2</v>
      </c>
      <c r="CX172" s="13">
        <v>51.8</v>
      </c>
      <c r="CY172" s="13">
        <v>54.189920961290014</v>
      </c>
      <c r="CZ172" s="13">
        <v>54.31957229180005</v>
      </c>
      <c r="DA172" s="13">
        <v>4.077886586890437</v>
      </c>
      <c r="DB172" s="13" t="e">
        <f ca="1"/>
        <v>#NAME?</v>
      </c>
      <c r="DC172" s="13" t="e">
        <f ca="1"/>
        <v>#NAME?</v>
      </c>
      <c r="DD172" s="13">
        <v>46.784025417297272</v>
      </c>
      <c r="DE172" s="13" t="e">
        <f ca="1"/>
        <v>#NAME?</v>
      </c>
      <c r="DF172" s="13">
        <v>53.049983538386641</v>
      </c>
    </row>
    <row r="173" spans="1:110" x14ac:dyDescent="0.25">
      <c r="A173" s="9">
        <v>74.2</v>
      </c>
      <c r="B173" s="10" t="b">
        <v>1</v>
      </c>
      <c r="U173" s="13"/>
      <c r="V173" s="13"/>
      <c r="W173" s="14"/>
      <c r="X173" s="24"/>
      <c r="Y173" s="24"/>
      <c r="Z173" s="24"/>
      <c r="AA173" s="24"/>
      <c r="AB173" s="24"/>
      <c r="AC173" s="24"/>
      <c r="AD173" s="24"/>
      <c r="AE173" s="24"/>
      <c r="AG173" s="13"/>
      <c r="AH173" s="13"/>
      <c r="AI173" s="14"/>
      <c r="AJ173" s="24"/>
      <c r="AK173" s="24"/>
      <c r="AL173" s="24"/>
      <c r="AM173" s="24"/>
      <c r="AN173" s="24"/>
      <c r="AO173" s="24"/>
      <c r="AP173" s="24"/>
      <c r="AQ173" s="24"/>
      <c r="AS173" s="13"/>
      <c r="AT173" s="13"/>
      <c r="AU173" s="14"/>
      <c r="AV173" s="24"/>
      <c r="AW173" s="24"/>
      <c r="AX173" s="24"/>
      <c r="AY173" s="24"/>
      <c r="AZ173" s="24"/>
      <c r="BA173" s="24"/>
      <c r="BB173" s="24"/>
      <c r="BC173" s="24"/>
      <c r="CW173" s="24">
        <v>5.7547814207650275E-2</v>
      </c>
      <c r="CX173" s="13">
        <v>51.9</v>
      </c>
      <c r="CY173" s="13">
        <v>54.218201407741255</v>
      </c>
      <c r="CZ173" s="13">
        <v>54.34329811902041</v>
      </c>
      <c r="DA173" s="13">
        <v>4.1029680841553988</v>
      </c>
      <c r="DB173" s="13" t="e">
        <f ca="1"/>
        <v>#NAME?</v>
      </c>
      <c r="DC173" s="13" t="e">
        <f ca="1"/>
        <v>#NAME?</v>
      </c>
      <c r="DD173" s="13">
        <v>46.815431523958935</v>
      </c>
      <c r="DE173" s="13" t="e">
        <f ca="1"/>
        <v>#NAME?</v>
      </c>
      <c r="DF173" s="13">
        <v>53.07963255985964</v>
      </c>
    </row>
    <row r="174" spans="1:110" x14ac:dyDescent="0.25">
      <c r="A174" s="9">
        <v>74.099999999999994</v>
      </c>
      <c r="B174" s="10" t="b">
        <v>1</v>
      </c>
      <c r="U174" s="13"/>
      <c r="V174" s="13"/>
      <c r="W174" s="14"/>
      <c r="X174" s="24"/>
      <c r="Y174" s="24"/>
      <c r="Z174" s="24"/>
      <c r="AA174" s="24"/>
      <c r="AB174" s="24"/>
      <c r="AC174" s="24"/>
      <c r="AD174" s="24"/>
      <c r="AE174" s="24"/>
      <c r="AG174" s="13"/>
      <c r="AH174" s="13"/>
      <c r="AI174" s="14"/>
      <c r="AJ174" s="24"/>
      <c r="AK174" s="24"/>
      <c r="AL174" s="24"/>
      <c r="AM174" s="24"/>
      <c r="AN174" s="24"/>
      <c r="AO174" s="24"/>
      <c r="AP174" s="24"/>
      <c r="AQ174" s="24"/>
      <c r="AS174" s="13"/>
      <c r="AT174" s="13"/>
      <c r="AU174" s="14"/>
      <c r="AV174" s="24"/>
      <c r="AW174" s="24"/>
      <c r="AX174" s="24"/>
      <c r="AY174" s="24"/>
      <c r="AZ174" s="24"/>
      <c r="BA174" s="24"/>
      <c r="BB174" s="24"/>
      <c r="BC174" s="24"/>
      <c r="CW174" s="24">
        <v>5.7889344262295084E-2</v>
      </c>
      <c r="CX174" s="13">
        <v>51.9</v>
      </c>
      <c r="CY174" s="13">
        <v>54.246350147951617</v>
      </c>
      <c r="CZ174" s="13">
        <v>54.366923742271702</v>
      </c>
      <c r="DA174" s="13">
        <v>4.1280586722133261</v>
      </c>
      <c r="DB174" s="13" t="e">
        <f ca="1"/>
        <v>#NAME?</v>
      </c>
      <c r="DC174" s="13" t="e">
        <f ca="1"/>
        <v>#NAME?</v>
      </c>
      <c r="DD174" s="13">
        <v>46.846744574876119</v>
      </c>
      <c r="DE174" s="13" t="e">
        <f ca="1"/>
        <v>#NAME?</v>
      </c>
      <c r="DF174" s="13">
        <v>53.109166350960194</v>
      </c>
    </row>
    <row r="175" spans="1:110" x14ac:dyDescent="0.25">
      <c r="A175" s="9">
        <v>73.8</v>
      </c>
      <c r="B175" s="10" t="b">
        <v>1</v>
      </c>
      <c r="U175" s="13"/>
      <c r="V175" s="13"/>
      <c r="W175" s="14"/>
      <c r="X175" s="24"/>
      <c r="Y175" s="24"/>
      <c r="Z175" s="24"/>
      <c r="AA175" s="24"/>
      <c r="AB175" s="24"/>
      <c r="AC175" s="24"/>
      <c r="AD175" s="24"/>
      <c r="AE175" s="24"/>
      <c r="AG175" s="13"/>
      <c r="AH175" s="13"/>
      <c r="AI175" s="14"/>
      <c r="AJ175" s="24"/>
      <c r="AK175" s="24"/>
      <c r="AL175" s="24"/>
      <c r="AM175" s="24"/>
      <c r="AN175" s="24"/>
      <c r="AO175" s="24"/>
      <c r="AP175" s="24"/>
      <c r="AQ175" s="24"/>
      <c r="AS175" s="13"/>
      <c r="AT175" s="13"/>
      <c r="AU175" s="14"/>
      <c r="AV175" s="24"/>
      <c r="AW175" s="24"/>
      <c r="AX175" s="24"/>
      <c r="AY175" s="24"/>
      <c r="AZ175" s="24"/>
      <c r="BA175" s="24"/>
      <c r="BB175" s="24"/>
      <c r="BC175" s="24"/>
      <c r="CW175" s="24">
        <v>5.8230874316939893E-2</v>
      </c>
      <c r="CX175" s="13">
        <v>51.9</v>
      </c>
      <c r="CY175" s="13">
        <v>54.274368646615116</v>
      </c>
      <c r="CZ175" s="13">
        <v>54.390450252011142</v>
      </c>
      <c r="DA175" s="13">
        <v>4.1531583576565358</v>
      </c>
      <c r="DB175" s="13" t="e">
        <f ca="1"/>
        <v>#NAME?</v>
      </c>
      <c r="DC175" s="13" t="e">
        <f ca="1"/>
        <v>#NAME?</v>
      </c>
      <c r="DD175" s="13">
        <v>46.877965392347136</v>
      </c>
      <c r="DE175" s="13" t="e">
        <f ca="1"/>
        <v>#NAME?</v>
      </c>
      <c r="DF175" s="13">
        <v>53.13858607868228</v>
      </c>
    </row>
    <row r="176" spans="1:110" x14ac:dyDescent="0.25">
      <c r="A176" s="9">
        <v>73.2</v>
      </c>
      <c r="B176" s="10" t="b">
        <v>1</v>
      </c>
      <c r="U176" s="13"/>
      <c r="V176" s="13"/>
      <c r="W176" s="14"/>
      <c r="X176" s="24"/>
      <c r="Y176" s="24"/>
      <c r="Z176" s="24"/>
      <c r="AA176" s="24"/>
      <c r="AB176" s="24"/>
      <c r="AC176" s="24"/>
      <c r="AD176" s="24"/>
      <c r="AE176" s="24"/>
      <c r="AG176" s="13"/>
      <c r="AH176" s="13"/>
      <c r="AI176" s="14"/>
      <c r="AJ176" s="24"/>
      <c r="AK176" s="24"/>
      <c r="AL176" s="24"/>
      <c r="AM176" s="24"/>
      <c r="AN176" s="24"/>
      <c r="AO176" s="24"/>
      <c r="AP176" s="24"/>
      <c r="AQ176" s="24"/>
      <c r="AS176" s="13"/>
      <c r="AT176" s="13"/>
      <c r="AU176" s="14"/>
      <c r="AV176" s="24"/>
      <c r="AW176" s="24"/>
      <c r="AX176" s="24"/>
      <c r="AY176" s="24"/>
      <c r="AZ176" s="24"/>
      <c r="BA176" s="24"/>
      <c r="BB176" s="24"/>
      <c r="BC176" s="24"/>
      <c r="CW176" s="24">
        <v>5.8572404371584702E-2</v>
      </c>
      <c r="CX176" s="13">
        <v>51.9</v>
      </c>
      <c r="CY176" s="13">
        <v>54.302258343689324</v>
      </c>
      <c r="CZ176" s="13">
        <v>54.4138787205829</v>
      </c>
      <c r="DA176" s="13">
        <v>4.1782671470845161</v>
      </c>
      <c r="DB176" s="13" t="e">
        <f ca="1"/>
        <v>#NAME?</v>
      </c>
      <c r="DC176" s="13" t="e">
        <f ca="1"/>
        <v>#NAME?</v>
      </c>
      <c r="DD176" s="13">
        <v>46.90909478663059</v>
      </c>
      <c r="DE176" s="13" t="e">
        <f ca="1"/>
        <v>#NAME?</v>
      </c>
      <c r="DF176" s="13">
        <v>53.167892891487419</v>
      </c>
    </row>
    <row r="177" spans="1:110" x14ac:dyDescent="0.25">
      <c r="A177" s="9">
        <v>73.099999999999994</v>
      </c>
      <c r="B177" s="10" t="b">
        <v>1</v>
      </c>
      <c r="U177" s="13"/>
      <c r="V177" s="13"/>
      <c r="W177" s="14"/>
      <c r="X177" s="24"/>
      <c r="Y177" s="24"/>
      <c r="Z177" s="24"/>
      <c r="AA177" s="24"/>
      <c r="AB177" s="24"/>
      <c r="AC177" s="24"/>
      <c r="AD177" s="24"/>
      <c r="AE177" s="24"/>
      <c r="AG177" s="13"/>
      <c r="AH177" s="13"/>
      <c r="AI177" s="14"/>
      <c r="AJ177" s="24"/>
      <c r="AK177" s="24"/>
      <c r="AL177" s="24"/>
      <c r="AM177" s="24"/>
      <c r="AN177" s="24"/>
      <c r="AO177" s="24"/>
      <c r="AP177" s="24"/>
      <c r="AQ177" s="24"/>
      <c r="AS177" s="13"/>
      <c r="AT177" s="13"/>
      <c r="AU177" s="14"/>
      <c r="AV177" s="24"/>
      <c r="AW177" s="24"/>
      <c r="AX177" s="24"/>
      <c r="AY177" s="24"/>
      <c r="AZ177" s="24"/>
      <c r="BA177" s="24"/>
      <c r="BB177" s="24"/>
      <c r="BC177" s="24"/>
      <c r="CW177" s="24">
        <v>5.8913934426229511E-2</v>
      </c>
      <c r="CX177" s="13">
        <v>51.9</v>
      </c>
      <c r="CY177" s="13">
        <v>54.330020654955582</v>
      </c>
      <c r="CZ177" s="13">
        <v>54.43721020262354</v>
      </c>
      <c r="DA177" s="13">
        <v>4.2033850471039189</v>
      </c>
      <c r="DB177" s="13" t="e">
        <f ca="1"/>
        <v>#NAME?</v>
      </c>
      <c r="DC177" s="13" t="e">
        <f ca="1"/>
        <v>#NAME?</v>
      </c>
      <c r="DD177" s="13">
        <v>46.94013355619078</v>
      </c>
      <c r="DE177" s="13" t="e">
        <f ca="1"/>
        <v>#NAME?</v>
      </c>
      <c r="DF177" s="13">
        <v>53.19708791970541</v>
      </c>
    </row>
    <row r="178" spans="1:110" x14ac:dyDescent="0.25">
      <c r="A178" s="9">
        <v>72.900000000000006</v>
      </c>
      <c r="B178" s="10" t="b">
        <v>1</v>
      </c>
      <c r="U178" s="13"/>
      <c r="V178" s="13"/>
      <c r="W178" s="14"/>
      <c r="X178" s="24"/>
      <c r="Y178" s="24"/>
      <c r="Z178" s="24"/>
      <c r="AA178" s="24"/>
      <c r="AB178" s="24"/>
      <c r="AC178" s="24"/>
      <c r="AD178" s="24"/>
      <c r="AE178" s="24"/>
      <c r="AG178" s="13"/>
      <c r="AH178" s="13"/>
      <c r="AI178" s="14"/>
      <c r="AJ178" s="24"/>
      <c r="AK178" s="24"/>
      <c r="AL178" s="24"/>
      <c r="AM178" s="24"/>
      <c r="AN178" s="24"/>
      <c r="AO178" s="24"/>
      <c r="AP178" s="24"/>
      <c r="AQ178" s="24"/>
      <c r="AS178" s="13"/>
      <c r="AT178" s="13"/>
      <c r="AU178" s="14"/>
      <c r="AV178" s="24"/>
      <c r="AW178" s="24"/>
      <c r="AX178" s="24"/>
      <c r="AY178" s="24"/>
      <c r="AZ178" s="24"/>
      <c r="BA178" s="24"/>
      <c r="BB178" s="24"/>
      <c r="BC178" s="24"/>
      <c r="CW178" s="24">
        <v>5.925546448087432E-2</v>
      </c>
      <c r="CX178" s="13">
        <v>51.9</v>
      </c>
      <c r="CY178" s="13">
        <v>54.357656972563312</v>
      </c>
      <c r="CZ178" s="13">
        <v>54.460445735456048</v>
      </c>
      <c r="DA178" s="13">
        <v>4.2285120643286094</v>
      </c>
      <c r="DB178" s="13" t="e">
        <f ca="1"/>
        <v>#NAME?</v>
      </c>
      <c r="DC178" s="13" t="e">
        <f ca="1"/>
        <v>#NAME?</v>
      </c>
      <c r="DD178" s="13">
        <v>46.971082487936599</v>
      </c>
      <c r="DE178" s="13" t="e">
        <f ca="1"/>
        <v>#NAME?</v>
      </c>
      <c r="DF178" s="13">
        <v>53.226172275924057</v>
      </c>
    </row>
    <row r="179" spans="1:110" x14ac:dyDescent="0.25">
      <c r="A179" s="9">
        <v>72.599999999999994</v>
      </c>
      <c r="B179" s="10" t="b">
        <v>1</v>
      </c>
      <c r="U179" s="13"/>
      <c r="V179" s="13"/>
      <c r="W179" s="14"/>
      <c r="X179" s="24"/>
      <c r="Y179" s="24"/>
      <c r="Z179" s="24"/>
      <c r="AA179" s="24"/>
      <c r="AB179" s="24"/>
      <c r="AC179" s="24"/>
      <c r="AD179" s="24"/>
      <c r="AE179" s="24"/>
      <c r="AG179" s="13"/>
      <c r="AH179" s="13"/>
      <c r="AI179" s="14"/>
      <c r="AJ179" s="24"/>
      <c r="AK179" s="24"/>
      <c r="AL179" s="24"/>
      <c r="AM179" s="24"/>
      <c r="AN179" s="24"/>
      <c r="AO179" s="24"/>
      <c r="AP179" s="24"/>
      <c r="AQ179" s="24"/>
      <c r="AS179" s="13"/>
      <c r="AT179" s="13"/>
      <c r="AU179" s="14"/>
      <c r="AV179" s="24"/>
      <c r="AW179" s="24"/>
      <c r="AX179" s="24"/>
      <c r="AY179" s="24"/>
      <c r="AZ179" s="24"/>
      <c r="BA179" s="24"/>
      <c r="BB179" s="24"/>
      <c r="BC179" s="24"/>
      <c r="CW179" s="24">
        <v>5.9596994535519122E-2</v>
      </c>
      <c r="CX179" s="13">
        <v>52</v>
      </c>
      <c r="CY179" s="13">
        <v>54.385168665559014</v>
      </c>
      <c r="CZ179" s="13">
        <v>54.483586339472737</v>
      </c>
      <c r="DA179" s="13">
        <v>4.2536482053796618</v>
      </c>
      <c r="DB179" s="13" t="e">
        <f ca="1"/>
        <v>#NAME?</v>
      </c>
      <c r="DC179" s="13" t="e">
        <f ca="1"/>
        <v>#NAME?</v>
      </c>
      <c r="DD179" s="13">
        <v>47.001942357454382</v>
      </c>
      <c r="DE179" s="13" t="e">
        <f ca="1"/>
        <v>#NAME?</v>
      </c>
      <c r="DF179" s="13">
        <v>53.25514705536839</v>
      </c>
    </row>
    <row r="180" spans="1:110" x14ac:dyDescent="0.25">
      <c r="A180" s="9">
        <v>76.900000000000006</v>
      </c>
      <c r="B180" s="10" t="b">
        <v>1</v>
      </c>
      <c r="U180" s="13"/>
      <c r="V180" s="13"/>
      <c r="W180" s="14"/>
      <c r="X180" s="24"/>
      <c r="Y180" s="24"/>
      <c r="Z180" s="24"/>
      <c r="AA180" s="24"/>
      <c r="AB180" s="24"/>
      <c r="AC180" s="24"/>
      <c r="AD180" s="24"/>
      <c r="AE180" s="24"/>
      <c r="AG180" s="13"/>
      <c r="AH180" s="13"/>
      <c r="AI180" s="14"/>
      <c r="AJ180" s="24"/>
      <c r="AK180" s="24"/>
      <c r="AL180" s="24"/>
      <c r="AM180" s="24"/>
      <c r="AN180" s="24"/>
      <c r="AO180" s="24"/>
      <c r="AP180" s="24"/>
      <c r="AQ180" s="24"/>
      <c r="AS180" s="13"/>
      <c r="AT180" s="13"/>
      <c r="AU180" s="14"/>
      <c r="AV180" s="24"/>
      <c r="AW180" s="24"/>
      <c r="AX180" s="24"/>
      <c r="AY180" s="24"/>
      <c r="AZ180" s="24"/>
      <c r="BA180" s="24"/>
      <c r="BB180" s="24"/>
      <c r="BC180" s="24"/>
      <c r="CW180" s="24">
        <v>5.9938524590163932E-2</v>
      </c>
      <c r="CX180" s="13">
        <v>52</v>
      </c>
      <c r="CY180" s="13">
        <v>54.412557080400475</v>
      </c>
      <c r="CZ180" s="13">
        <v>54.506633018507628</v>
      </c>
      <c r="DA180" s="13">
        <v>4.2787934768853386</v>
      </c>
      <c r="DB180" s="13" t="e">
        <f ca="1"/>
        <v>#NAME?</v>
      </c>
      <c r="DC180" s="13" t="e">
        <f ca="1"/>
        <v>#NAME?</v>
      </c>
      <c r="DD180" s="13">
        <v>47.032713929234617</v>
      </c>
      <c r="DE180" s="13" t="e">
        <f ca="1"/>
        <v>#NAME?</v>
      </c>
      <c r="DF180" s="13">
        <v>53.284013336269624</v>
      </c>
    </row>
    <row r="181" spans="1:110" x14ac:dyDescent="0.25">
      <c r="A181" s="9">
        <v>76.8</v>
      </c>
      <c r="B181" s="10" t="b">
        <v>1</v>
      </c>
      <c r="U181" s="13"/>
      <c r="V181" s="13"/>
      <c r="W181" s="14"/>
      <c r="X181" s="24"/>
      <c r="Y181" s="24"/>
      <c r="Z181" s="24"/>
      <c r="AA181" s="24"/>
      <c r="AB181" s="24"/>
      <c r="AC181" s="24"/>
      <c r="AD181" s="24"/>
      <c r="AE181" s="24"/>
      <c r="AG181" s="13"/>
      <c r="AH181" s="13"/>
      <c r="AI181" s="14"/>
      <c r="AJ181" s="24"/>
      <c r="AK181" s="24"/>
      <c r="AL181" s="24"/>
      <c r="AM181" s="24"/>
      <c r="AN181" s="24"/>
      <c r="AO181" s="24"/>
      <c r="AP181" s="24"/>
      <c r="AQ181" s="24"/>
      <c r="AS181" s="13"/>
      <c r="AT181" s="13"/>
      <c r="AU181" s="14"/>
      <c r="AV181" s="24"/>
      <c r="AW181" s="24"/>
      <c r="AX181" s="24"/>
      <c r="AY181" s="24"/>
      <c r="AZ181" s="24"/>
      <c r="BA181" s="24"/>
      <c r="BB181" s="24"/>
      <c r="BC181" s="24"/>
      <c r="CW181" s="24">
        <v>6.0280054644808741E-2</v>
      </c>
      <c r="CX181" s="13">
        <v>52</v>
      </c>
      <c r="CY181" s="13">
        <v>54.439823541456633</v>
      </c>
      <c r="CZ181" s="13">
        <v>54.529586760198654</v>
      </c>
      <c r="DA181" s="13">
        <v>4.3039478854811613</v>
      </c>
      <c r="DB181" s="13" t="e">
        <f ca="1"/>
        <v>#NAME?</v>
      </c>
      <c r="DC181" s="13" t="e">
        <f ca="1"/>
        <v>#NAME?</v>
      </c>
      <c r="DD181" s="13">
        <v>47.063397956892977</v>
      </c>
      <c r="DE181" s="13" t="e">
        <f ca="1"/>
        <v>#NAME?</v>
      </c>
      <c r="DF181" s="13">
        <v>53.312772180224222</v>
      </c>
    </row>
    <row r="182" spans="1:110" x14ac:dyDescent="0.25">
      <c r="A182" s="9">
        <v>76.7</v>
      </c>
      <c r="B182" s="10" t="b">
        <v>1</v>
      </c>
      <c r="U182" s="13"/>
      <c r="V182" s="13"/>
      <c r="W182" s="14"/>
      <c r="X182" s="24"/>
      <c r="Y182" s="24"/>
      <c r="Z182" s="24"/>
      <c r="AA182" s="24"/>
      <c r="AB182" s="24"/>
      <c r="AC182" s="24"/>
      <c r="AD182" s="24"/>
      <c r="AE182" s="24"/>
      <c r="AG182" s="13"/>
      <c r="AH182" s="13"/>
      <c r="AI182" s="14"/>
      <c r="AJ182" s="24"/>
      <c r="AK182" s="24"/>
      <c r="AL182" s="24"/>
      <c r="AM182" s="24"/>
      <c r="AN182" s="24"/>
      <c r="AO182" s="24"/>
      <c r="AP182" s="24"/>
      <c r="AQ182" s="24"/>
      <c r="AS182" s="13"/>
      <c r="AT182" s="13"/>
      <c r="AU182" s="14"/>
      <c r="AV182" s="24"/>
      <c r="AW182" s="24"/>
      <c r="AX182" s="24"/>
      <c r="AY182" s="24"/>
      <c r="AZ182" s="24"/>
      <c r="BA182" s="24"/>
      <c r="BB182" s="24"/>
      <c r="BC182" s="24"/>
      <c r="CW182" s="24">
        <v>6.062158469945355E-2</v>
      </c>
      <c r="CX182" s="13">
        <v>52</v>
      </c>
      <c r="CY182" s="13">
        <v>54.466969351493617</v>
      </c>
      <c r="CZ182" s="13">
        <v>54.552448536339696</v>
      </c>
      <c r="DA182" s="13">
        <v>4.3291114378098552</v>
      </c>
      <c r="DB182" s="13" t="e">
        <f ca="1"/>
        <v>#NAME?</v>
      </c>
      <c r="DC182" s="13" t="e">
        <f ca="1"/>
        <v>#NAME?</v>
      </c>
      <c r="DD182" s="13">
        <v>47.093995183385616</v>
      </c>
      <c r="DE182" s="13" t="e">
        <f ca="1"/>
        <v>#NAME?</v>
      </c>
      <c r="DF182" s="13">
        <v>53.341424632543365</v>
      </c>
    </row>
    <row r="183" spans="1:110" x14ac:dyDescent="0.25">
      <c r="A183" s="9">
        <v>76.5</v>
      </c>
      <c r="B183" s="10" t="b">
        <v>1</v>
      </c>
      <c r="U183" s="13"/>
      <c r="V183" s="13"/>
      <c r="W183" s="14"/>
      <c r="X183" s="24"/>
      <c r="Y183" s="24"/>
      <c r="Z183" s="24"/>
      <c r="AA183" s="24"/>
      <c r="AB183" s="24"/>
      <c r="AC183" s="24"/>
      <c r="AD183" s="24"/>
      <c r="AE183" s="24"/>
      <c r="AG183" s="13"/>
      <c r="AH183" s="13"/>
      <c r="AI183" s="14"/>
      <c r="AJ183" s="24"/>
      <c r="AK183" s="24"/>
      <c r="AL183" s="24"/>
      <c r="AM183" s="24"/>
      <c r="AN183" s="24"/>
      <c r="AO183" s="24"/>
      <c r="AP183" s="24"/>
      <c r="AQ183" s="24"/>
      <c r="AS183" s="13"/>
      <c r="AT183" s="13"/>
      <c r="AU183" s="14"/>
      <c r="AV183" s="24"/>
      <c r="AW183" s="24"/>
      <c r="AX183" s="24"/>
      <c r="AY183" s="24"/>
      <c r="AZ183" s="24"/>
      <c r="BA183" s="24"/>
      <c r="BB183" s="24"/>
      <c r="BC183" s="24"/>
      <c r="CW183" s="24">
        <v>6.0963114754098359E-2</v>
      </c>
      <c r="CX183" s="13">
        <v>52</v>
      </c>
      <c r="CY183" s="13">
        <v>54.493995792147416</v>
      </c>
      <c r="CZ183" s="13">
        <v>54.575219303223264</v>
      </c>
      <c r="DA183" s="13">
        <v>4.3542841405214157</v>
      </c>
      <c r="DB183" s="13" t="e">
        <f ca="1"/>
        <v>#NAME?</v>
      </c>
      <c r="DC183" s="13" t="e">
        <f ca="1"/>
        <v>#NAME?</v>
      </c>
      <c r="DD183" s="13">
        <v>47.124506341219096</v>
      </c>
      <c r="DE183" s="13" t="e">
        <f ca="1"/>
        <v>#NAME?</v>
      </c>
      <c r="DF183" s="13">
        <v>53.36997172259322</v>
      </c>
    </row>
    <row r="184" spans="1:110" x14ac:dyDescent="0.25">
      <c r="A184" s="9">
        <v>76.099999999999994</v>
      </c>
      <c r="B184" s="10" t="b">
        <v>1</v>
      </c>
      <c r="U184" s="13"/>
      <c r="V184" s="13"/>
      <c r="W184" s="14"/>
      <c r="X184" s="24"/>
      <c r="Y184" s="24"/>
      <c r="Z184" s="24"/>
      <c r="AA184" s="24"/>
      <c r="AB184" s="24"/>
      <c r="AC184" s="24"/>
      <c r="AD184" s="24"/>
      <c r="AE184" s="24"/>
      <c r="AG184" s="13"/>
      <c r="AH184" s="13"/>
      <c r="AI184" s="14"/>
      <c r="AJ184" s="24"/>
      <c r="AK184" s="24"/>
      <c r="AL184" s="24"/>
      <c r="AM184" s="24"/>
      <c r="AN184" s="24"/>
      <c r="AO184" s="24"/>
      <c r="AP184" s="24"/>
      <c r="AQ184" s="24"/>
      <c r="AS184" s="13"/>
      <c r="AT184" s="13"/>
      <c r="AU184" s="14"/>
      <c r="AV184" s="24"/>
      <c r="AW184" s="24"/>
      <c r="AX184" s="24"/>
      <c r="AY184" s="24"/>
      <c r="AZ184" s="24"/>
      <c r="BA184" s="24"/>
      <c r="BB184" s="24"/>
      <c r="BC184" s="24"/>
      <c r="CW184" s="24">
        <v>6.1304644808743168E-2</v>
      </c>
      <c r="CX184" s="13">
        <v>52</v>
      </c>
      <c r="CY184" s="13">
        <v>54.520904124383605</v>
      </c>
      <c r="CZ184" s="13">
        <v>54.597900001973692</v>
      </c>
      <c r="DA184" s="13">
        <v>4.3794660002730943</v>
      </c>
      <c r="DB184" s="13" t="e">
        <f ca="1"/>
        <v>#NAME?</v>
      </c>
      <c r="DC184" s="13" t="e">
        <f ca="1"/>
        <v>#NAME?</v>
      </c>
      <c r="DD184" s="13">
        <v>47.154932152655</v>
      </c>
      <c r="DE184" s="13" t="e">
        <f ca="1"/>
        <v>#NAME?</v>
      </c>
      <c r="DF184" s="13">
        <v>53.39841446412612</v>
      </c>
    </row>
    <row r="185" spans="1:110" x14ac:dyDescent="0.25">
      <c r="A185" s="9">
        <v>76.099999999999994</v>
      </c>
      <c r="B185" s="10" t="b">
        <v>1</v>
      </c>
      <c r="U185" s="13"/>
      <c r="V185" s="13"/>
      <c r="W185" s="14"/>
      <c r="X185" s="24"/>
      <c r="Y185" s="24"/>
      <c r="Z185" s="24"/>
      <c r="AA185" s="24"/>
      <c r="AB185" s="24"/>
      <c r="AC185" s="24"/>
      <c r="AD185" s="24"/>
      <c r="AE185" s="24"/>
      <c r="AG185" s="13"/>
      <c r="AH185" s="13"/>
      <c r="AI185" s="14"/>
      <c r="AJ185" s="24"/>
      <c r="AK185" s="24"/>
      <c r="AL185" s="24"/>
      <c r="AM185" s="24"/>
      <c r="AN185" s="24"/>
      <c r="AO185" s="24"/>
      <c r="AP185" s="24"/>
      <c r="AQ185" s="24"/>
      <c r="AS185" s="13"/>
      <c r="AT185" s="13"/>
      <c r="AU185" s="14"/>
      <c r="AV185" s="24"/>
      <c r="AW185" s="24"/>
      <c r="AX185" s="24"/>
      <c r="AY185" s="24"/>
      <c r="AZ185" s="24"/>
      <c r="BA185" s="24"/>
      <c r="BB185" s="24"/>
      <c r="BC185" s="24"/>
      <c r="CW185" s="24">
        <v>6.1646174863387977E-2</v>
      </c>
      <c r="CX185" s="13">
        <v>52.1</v>
      </c>
      <c r="CY185" s="13">
        <v>54.547695588944578</v>
      </c>
      <c r="CZ185" s="13">
        <v>54.620491558871493</v>
      </c>
      <c r="DA185" s="13">
        <v>4.4046570237293903</v>
      </c>
      <c r="DB185" s="13" t="e">
        <f ca="1"/>
        <v>#NAME?</v>
      </c>
      <c r="DC185" s="13" t="e">
        <f ca="1"/>
        <v>#NAME?</v>
      </c>
      <c r="DD185" s="13">
        <v>47.1852733299094</v>
      </c>
      <c r="DE185" s="13" t="e">
        <f ca="1"/>
        <v>#NAME?</v>
      </c>
      <c r="DF185" s="13">
        <v>53.426753855603188</v>
      </c>
    </row>
    <row r="186" spans="1:110" x14ac:dyDescent="0.25">
      <c r="A186" s="9">
        <v>76</v>
      </c>
      <c r="B186" s="10" t="b">
        <v>1</v>
      </c>
      <c r="U186" s="13"/>
      <c r="V186" s="13"/>
      <c r="W186" s="14"/>
      <c r="X186" s="24"/>
      <c r="Y186" s="24"/>
      <c r="Z186" s="24"/>
      <c r="AA186" s="24"/>
      <c r="AB186" s="24"/>
      <c r="AC186" s="24"/>
      <c r="AD186" s="24"/>
      <c r="AE186" s="24"/>
      <c r="AG186" s="13"/>
      <c r="AH186" s="13"/>
      <c r="AI186" s="14"/>
      <c r="AJ186" s="24"/>
      <c r="AK186" s="24"/>
      <c r="AL186" s="24"/>
      <c r="AM186" s="24"/>
      <c r="AN186" s="24"/>
      <c r="AO186" s="24"/>
      <c r="AP186" s="24"/>
      <c r="AQ186" s="24"/>
      <c r="AS186" s="13"/>
      <c r="AT186" s="13"/>
      <c r="AU186" s="14"/>
      <c r="AV186" s="24"/>
      <c r="AW186" s="24"/>
      <c r="AX186" s="24"/>
      <c r="AY186" s="24"/>
      <c r="AZ186" s="24"/>
      <c r="BA186" s="24"/>
      <c r="BB186" s="24"/>
      <c r="BC186" s="24"/>
      <c r="CW186" s="24">
        <v>6.1987704918032786E-2</v>
      </c>
      <c r="CX186" s="13">
        <v>52.1</v>
      </c>
      <c r="CY186" s="13">
        <v>54.574371406784621</v>
      </c>
      <c r="CZ186" s="13">
        <v>54.642994885668898</v>
      </c>
      <c r="DA186" s="13">
        <v>4.4298572175621018</v>
      </c>
      <c r="DB186" s="13" t="e">
        <f ca="1"/>
        <v>#NAME?</v>
      </c>
      <c r="DC186" s="13" t="e">
        <f ca="1"/>
        <v>#NAME?</v>
      </c>
      <c r="DD186" s="13">
        <v>47.215530575347401</v>
      </c>
      <c r="DE186" s="13" t="e">
        <f ca="1"/>
        <v>#NAME?</v>
      </c>
      <c r="DF186" s="13">
        <v>53.454990880508447</v>
      </c>
    </row>
    <row r="187" spans="1:110" x14ac:dyDescent="0.25">
      <c r="A187" s="9">
        <v>75.8</v>
      </c>
      <c r="B187" s="10" t="b">
        <v>1</v>
      </c>
      <c r="U187" s="13"/>
      <c r="V187" s="13"/>
      <c r="W187" s="14"/>
      <c r="X187" s="24"/>
      <c r="Y187" s="24"/>
      <c r="Z187" s="24"/>
      <c r="AA187" s="24"/>
      <c r="AB187" s="24"/>
      <c r="AC187" s="24"/>
      <c r="AD187" s="24"/>
      <c r="AE187" s="24"/>
      <c r="AG187" s="13"/>
      <c r="AH187" s="13"/>
      <c r="AI187" s="14"/>
      <c r="AJ187" s="24"/>
      <c r="AK187" s="24"/>
      <c r="AL187" s="24"/>
      <c r="AM187" s="24"/>
      <c r="AN187" s="24"/>
      <c r="AO187" s="24"/>
      <c r="AP187" s="24"/>
      <c r="AQ187" s="24"/>
      <c r="AS187" s="13"/>
      <c r="AT187" s="13"/>
      <c r="AU187" s="14"/>
      <c r="AV187" s="24"/>
      <c r="AW187" s="24"/>
      <c r="AX187" s="24"/>
      <c r="AY187" s="24"/>
      <c r="AZ187" s="24"/>
      <c r="BA187" s="24"/>
      <c r="BB187" s="24"/>
      <c r="BC187" s="24"/>
      <c r="CW187" s="24">
        <v>6.2329234972677595E-2</v>
      </c>
      <c r="CX187" s="13">
        <v>52.1</v>
      </c>
      <c r="CY187" s="13">
        <v>54.600932779493348</v>
      </c>
      <c r="CZ187" s="13">
        <v>54.665410879897124</v>
      </c>
      <c r="DA187" s="13">
        <v>4.4550665884503156</v>
      </c>
      <c r="DB187" s="13" t="e">
        <f ca="1"/>
        <v>#NAME?</v>
      </c>
      <c r="DC187" s="13" t="e">
        <f ca="1"/>
        <v>#NAME?</v>
      </c>
      <c r="DD187" s="13">
        <v>47.245704581672825</v>
      </c>
      <c r="DE187" s="13" t="e">
        <f ca="1"/>
        <v>#NAME?</v>
      </c>
      <c r="DF187" s="13">
        <v>53.483126507654852</v>
      </c>
    </row>
    <row r="188" spans="1:110" x14ac:dyDescent="0.25">
      <c r="A188" s="9">
        <v>75.599999999999994</v>
      </c>
      <c r="B188" s="10" t="b">
        <v>1</v>
      </c>
      <c r="U188" s="13"/>
      <c r="V188" s="13"/>
      <c r="W188" s="14"/>
      <c r="X188" s="24"/>
      <c r="Y188" s="24"/>
      <c r="Z188" s="24"/>
      <c r="AA188" s="24"/>
      <c r="AB188" s="24"/>
      <c r="AC188" s="24"/>
      <c r="AD188" s="24"/>
      <c r="AE188" s="24"/>
      <c r="AG188" s="13"/>
      <c r="AH188" s="13"/>
      <c r="AI188" s="14"/>
      <c r="AJ188" s="24"/>
      <c r="AK188" s="24"/>
      <c r="AL188" s="24"/>
      <c r="AM188" s="24"/>
      <c r="AN188" s="24"/>
      <c r="AO188" s="24"/>
      <c r="AP188" s="24"/>
      <c r="AQ188" s="24"/>
      <c r="AS188" s="13"/>
      <c r="AT188" s="13"/>
      <c r="AU188" s="14"/>
      <c r="AV188" s="24"/>
      <c r="AW188" s="24"/>
      <c r="AX188" s="24"/>
      <c r="AY188" s="24"/>
      <c r="AZ188" s="24"/>
      <c r="BA188" s="24"/>
      <c r="BB188" s="24"/>
      <c r="BC188" s="24"/>
      <c r="CW188" s="24">
        <v>6.2670765027322398E-2</v>
      </c>
      <c r="CX188" s="13">
        <v>52.1</v>
      </c>
      <c r="CY188" s="13">
        <v>54.62738088970778</v>
      </c>
      <c r="CZ188" s="13">
        <v>54.687740425165366</v>
      </c>
      <c r="DA188" s="13">
        <v>4.4802851430803958</v>
      </c>
      <c r="DB188" s="13" t="e">
        <f ca="1"/>
        <v>#NAME?</v>
      </c>
      <c r="DC188" s="13" t="e">
        <f ca="1"/>
        <v>#NAME?</v>
      </c>
      <c r="DD188" s="13">
        <v>47.275796032113263</v>
      </c>
      <c r="DE188" s="13" t="e">
        <f ca="1"/>
        <v>#NAME?</v>
      </c>
      <c r="DF188" s="13">
        <v>53.511161691482357</v>
      </c>
    </row>
    <row r="189" spans="1:110" x14ac:dyDescent="0.25">
      <c r="A189" s="9">
        <v>75.5</v>
      </c>
      <c r="B189" s="10" t="b">
        <v>1</v>
      </c>
      <c r="U189" s="13"/>
      <c r="V189" s="13"/>
      <c r="W189" s="14"/>
      <c r="X189" s="24"/>
      <c r="Y189" s="24"/>
      <c r="Z189" s="24"/>
      <c r="AA189" s="24"/>
      <c r="AB189" s="24"/>
      <c r="AC189" s="24"/>
      <c r="AD189" s="24"/>
      <c r="AE189" s="24"/>
      <c r="AG189" s="13"/>
      <c r="AH189" s="13"/>
      <c r="AI189" s="14"/>
      <c r="AJ189" s="24"/>
      <c r="AK189" s="24"/>
      <c r="AL189" s="24"/>
      <c r="AM189" s="24"/>
      <c r="AN189" s="24"/>
      <c r="AO189" s="24"/>
      <c r="AP189" s="24"/>
      <c r="AQ189" s="24"/>
      <c r="AS189" s="13"/>
      <c r="AT189" s="13"/>
      <c r="AU189" s="14"/>
      <c r="AV189" s="24"/>
      <c r="AW189" s="24"/>
      <c r="AX189" s="24"/>
      <c r="AY189" s="24"/>
      <c r="AZ189" s="24"/>
      <c r="BA189" s="24"/>
      <c r="BB189" s="24"/>
      <c r="BC189" s="24"/>
      <c r="CW189" s="24">
        <v>6.3012295081967207E-2</v>
      </c>
      <c r="CX189" s="13">
        <v>52.1</v>
      </c>
      <c r="CY189" s="13">
        <v>54.653716901513384</v>
      </c>
      <c r="CZ189" s="13">
        <v>54.709984391451826</v>
      </c>
      <c r="DA189" s="13">
        <v>4.5055128881460407</v>
      </c>
      <c r="DB189" s="13" t="e">
        <f ca="1"/>
        <v>#NAME?</v>
      </c>
      <c r="DC189" s="13" t="e">
        <f ca="1"/>
        <v>#NAME?</v>
      </c>
      <c r="DD189" s="13">
        <v>47.305805600600578</v>
      </c>
      <c r="DE189" s="13" t="e">
        <f ca="1"/>
        <v>#NAME?</v>
      </c>
      <c r="DF189" s="13">
        <v>53.539097372348408</v>
      </c>
    </row>
    <row r="190" spans="1:110" x14ac:dyDescent="0.25">
      <c r="A190" s="9">
        <v>75.3</v>
      </c>
      <c r="B190" s="10" t="b">
        <v>1</v>
      </c>
      <c r="U190" s="13"/>
      <c r="V190" s="13"/>
      <c r="W190" s="14"/>
      <c r="X190" s="24"/>
      <c r="Y190" s="24"/>
      <c r="Z190" s="24"/>
      <c r="AA190" s="24"/>
      <c r="AB190" s="24"/>
      <c r="AC190" s="24"/>
      <c r="AD190" s="24"/>
      <c r="AE190" s="24"/>
      <c r="AG190" s="13"/>
      <c r="AH190" s="13"/>
      <c r="AI190" s="14"/>
      <c r="AJ190" s="24"/>
      <c r="AK190" s="24"/>
      <c r="AL190" s="24"/>
      <c r="AM190" s="24"/>
      <c r="AN190" s="24"/>
      <c r="AO190" s="24"/>
      <c r="AP190" s="24"/>
      <c r="AQ190" s="24"/>
      <c r="AS190" s="13"/>
      <c r="AT190" s="13"/>
      <c r="AU190" s="14"/>
      <c r="AV190" s="24"/>
      <c r="AW190" s="24"/>
      <c r="AX190" s="24"/>
      <c r="AY190" s="24"/>
      <c r="AZ190" s="24"/>
      <c r="BA190" s="24"/>
      <c r="BB190" s="24"/>
      <c r="BC190" s="24"/>
      <c r="CW190" s="24">
        <v>6.3353825136612016E-2</v>
      </c>
      <c r="CX190" s="13">
        <v>52.1</v>
      </c>
      <c r="CY190" s="13">
        <v>54.679941960834611</v>
      </c>
      <c r="CZ190" s="13">
        <v>54.732143635387523</v>
      </c>
      <c r="DA190" s="13">
        <v>4.5307498303482685</v>
      </c>
      <c r="DB190" s="13" t="e">
        <f ca="1"/>
        <v>#NAME?</v>
      </c>
      <c r="DC190" s="13" t="e">
        <f ca="1"/>
        <v>#NAME?</v>
      </c>
      <c r="DD190" s="13">
        <v>47.335733951946978</v>
      </c>
      <c r="DE190" s="13" t="e">
        <f ca="1"/>
        <v>#NAME?</v>
      </c>
      <c r="DF190" s="13">
        <v>53.566934476810985</v>
      </c>
    </row>
    <row r="191" spans="1:110" x14ac:dyDescent="0.25">
      <c r="A191" s="9">
        <v>75.2</v>
      </c>
      <c r="B191" s="10" t="b">
        <v>1</v>
      </c>
      <c r="U191" s="13"/>
      <c r="V191" s="13"/>
      <c r="W191" s="14"/>
      <c r="X191" s="24"/>
      <c r="Y191" s="24"/>
      <c r="Z191" s="24"/>
      <c r="AA191" s="24"/>
      <c r="AB191" s="24"/>
      <c r="AC191" s="24"/>
      <c r="AD191" s="24"/>
      <c r="AE191" s="24"/>
      <c r="AG191" s="13"/>
      <c r="AH191" s="13"/>
      <c r="AI191" s="14"/>
      <c r="AJ191" s="24"/>
      <c r="AK191" s="24"/>
      <c r="AL191" s="24"/>
      <c r="AM191" s="24"/>
      <c r="AN191" s="24"/>
      <c r="AO191" s="24"/>
      <c r="AP191" s="24"/>
      <c r="AQ191" s="24"/>
      <c r="AS191" s="13"/>
      <c r="AT191" s="13"/>
      <c r="AU191" s="14"/>
      <c r="AV191" s="24"/>
      <c r="AW191" s="24"/>
      <c r="AX191" s="24"/>
      <c r="AY191" s="24"/>
      <c r="AZ191" s="24"/>
      <c r="BA191" s="24"/>
      <c r="BB191" s="24"/>
      <c r="BC191" s="24"/>
      <c r="CW191" s="24">
        <v>6.3695355191256825E-2</v>
      </c>
      <c r="CX191" s="13">
        <v>52.1</v>
      </c>
      <c r="CY191" s="13">
        <v>54.706057195815063</v>
      </c>
      <c r="CZ191" s="13">
        <v>54.754219000532068</v>
      </c>
      <c r="DA191" s="13">
        <v>4.5559959763954048</v>
      </c>
      <c r="DB191" s="13" t="e">
        <f ca="1"/>
        <v>#NAME?</v>
      </c>
      <c r="DC191" s="13" t="e">
        <f ca="1"/>
        <v>#NAME?</v>
      </c>
      <c r="DD191" s="13">
        <v>47.365581742016914</v>
      </c>
      <c r="DE191" s="13" t="e">
        <f ca="1"/>
        <v>#NAME?</v>
      </c>
      <c r="DF191" s="13">
        <v>53.594673917904451</v>
      </c>
    </row>
    <row r="192" spans="1:110" x14ac:dyDescent="0.25">
      <c r="A192" s="9">
        <v>75</v>
      </c>
      <c r="B192" s="10" t="b">
        <v>1</v>
      </c>
      <c r="U192" s="13"/>
      <c r="V192" s="13"/>
      <c r="W192" s="14"/>
      <c r="X192" s="24"/>
      <c r="Y192" s="24"/>
      <c r="Z192" s="24"/>
      <c r="AA192" s="24"/>
      <c r="AB192" s="24"/>
      <c r="AC192" s="24"/>
      <c r="AD192" s="24"/>
      <c r="AE192" s="24"/>
      <c r="AG192" s="13"/>
      <c r="AH192" s="13"/>
      <c r="AI192" s="14"/>
      <c r="AJ192" s="24"/>
      <c r="AK192" s="24"/>
      <c r="AL192" s="24"/>
      <c r="AM192" s="24"/>
      <c r="AN192" s="24"/>
      <c r="AO192" s="24"/>
      <c r="AP192" s="24"/>
      <c r="AQ192" s="24"/>
      <c r="AS192" s="13"/>
      <c r="AT192" s="13"/>
      <c r="AU192" s="14"/>
      <c r="AV192" s="24"/>
      <c r="AW192" s="24"/>
      <c r="AX192" s="24"/>
      <c r="AY192" s="24"/>
      <c r="AZ192" s="24"/>
      <c r="BA192" s="24"/>
      <c r="BB192" s="24"/>
      <c r="BC192" s="24"/>
      <c r="CW192" s="24">
        <v>6.4036885245901634E-2</v>
      </c>
      <c r="CX192" s="13">
        <v>52.1</v>
      </c>
      <c r="CY192" s="13">
        <v>54.732063717187742</v>
      </c>
      <c r="CZ192" s="13">
        <v>54.776211317642776</v>
      </c>
      <c r="DA192" s="13">
        <v>4.5812513330031504</v>
      </c>
      <c r="DB192" s="13" t="e">
        <f ca="1"/>
        <v>#NAME?</v>
      </c>
      <c r="DC192" s="13" t="e">
        <f ca="1"/>
        <v>#NAME?</v>
      </c>
      <c r="DD192" s="13">
        <v>47.395349617894738</v>
      </c>
      <c r="DE192" s="13" t="e">
        <f ca="1"/>
        <v>#NAME?</v>
      </c>
      <c r="DF192" s="13">
        <v>53.622316595408478</v>
      </c>
    </row>
    <row r="193" spans="1:110" x14ac:dyDescent="0.25">
      <c r="A193" s="9">
        <v>74.900000000000006</v>
      </c>
      <c r="B193" s="10" t="b">
        <v>1</v>
      </c>
      <c r="U193" s="13"/>
      <c r="V193" s="13"/>
      <c r="W193" s="14"/>
      <c r="X193" s="24"/>
      <c r="Y193" s="24"/>
      <c r="Z193" s="24"/>
      <c r="AA193" s="24"/>
      <c r="AB193" s="24"/>
      <c r="AC193" s="24"/>
      <c r="AD193" s="24"/>
      <c r="AE193" s="24"/>
      <c r="AG193" s="13"/>
      <c r="AH193" s="13"/>
      <c r="AI193" s="14"/>
      <c r="AJ193" s="24"/>
      <c r="AK193" s="24"/>
      <c r="AL193" s="24"/>
      <c r="AM193" s="24"/>
      <c r="AN193" s="24"/>
      <c r="AO193" s="24"/>
      <c r="AP193" s="24"/>
      <c r="AQ193" s="24"/>
      <c r="AS193" s="13"/>
      <c r="AT193" s="13"/>
      <c r="AU193" s="14"/>
      <c r="AV193" s="24"/>
      <c r="AW193" s="24"/>
      <c r="AX193" s="24"/>
      <c r="AY193" s="24"/>
      <c r="AZ193" s="24"/>
      <c r="BA193" s="24"/>
      <c r="BB193" s="24"/>
      <c r="BC193" s="24"/>
      <c r="CW193" s="24">
        <v>6.4378415300546443E-2</v>
      </c>
      <c r="CX193" s="13">
        <v>52.2</v>
      </c>
      <c r="CY193" s="13">
        <v>54.757962618635609</v>
      </c>
      <c r="CZ193" s="13">
        <v>54.798121404936829</v>
      </c>
      <c r="DA193" s="13">
        <v>4.6065159068945247</v>
      </c>
      <c r="DB193" s="13" t="e">
        <f ca="1"/>
        <v>#NAME?</v>
      </c>
      <c r="DC193" s="13" t="e">
        <f ca="1"/>
        <v>#NAME?</v>
      </c>
      <c r="DD193" s="13">
        <v>47.425038218048371</v>
      </c>
      <c r="DE193" s="13" t="e">
        <f ca="1"/>
        <v>#NAME?</v>
      </c>
      <c r="DF193" s="13">
        <v>53.649863396110163</v>
      </c>
    </row>
    <row r="194" spans="1:110" x14ac:dyDescent="0.25">
      <c r="A194" s="9">
        <v>74.7</v>
      </c>
      <c r="B194" s="10" t="b">
        <v>1</v>
      </c>
      <c r="U194" s="13"/>
      <c r="V194" s="13"/>
      <c r="W194" s="14"/>
      <c r="X194" s="24"/>
      <c r="Y194" s="24"/>
      <c r="Z194" s="24"/>
      <c r="AA194" s="24"/>
      <c r="AB194" s="24"/>
      <c r="AC194" s="24"/>
      <c r="AD194" s="24"/>
      <c r="AE194" s="24"/>
      <c r="AG194" s="13"/>
      <c r="AH194" s="13"/>
      <c r="AI194" s="14"/>
      <c r="AJ194" s="24"/>
      <c r="AK194" s="24"/>
      <c r="AL194" s="24"/>
      <c r="AM194" s="24"/>
      <c r="AN194" s="24"/>
      <c r="AO194" s="24"/>
      <c r="AP194" s="24"/>
      <c r="AQ194" s="24"/>
      <c r="AS194" s="13"/>
      <c r="AT194" s="13"/>
      <c r="AU194" s="14"/>
      <c r="AV194" s="24"/>
      <c r="AW194" s="24"/>
      <c r="AX194" s="24"/>
      <c r="AY194" s="24"/>
      <c r="AZ194" s="24"/>
      <c r="BA194" s="24"/>
      <c r="BB194" s="24"/>
      <c r="BC194" s="24"/>
      <c r="CW194" s="24">
        <v>6.4719945355191252E-2</v>
      </c>
      <c r="CX194" s="13">
        <v>52.2</v>
      </c>
      <c r="CY194" s="13">
        <v>54.783754977142877</v>
      </c>
      <c r="CZ194" s="13">
        <v>54.819950068346188</v>
      </c>
      <c r="DA194" s="13">
        <v>4.6317897047999388</v>
      </c>
      <c r="DB194" s="13" t="e">
        <f ca="1"/>
        <v>#NAME?</v>
      </c>
      <c r="DC194" s="13" t="e">
        <f ca="1"/>
        <v>#NAME?</v>
      </c>
      <c r="DD194" s="13">
        <v>47.454648172489129</v>
      </c>
      <c r="DE194" s="13" t="e">
        <f ca="1"/>
        <v>#NAME?</v>
      </c>
      <c r="DF194" s="13">
        <v>53.677315194059688</v>
      </c>
    </row>
    <row r="195" spans="1:110" x14ac:dyDescent="0.25">
      <c r="A195" s="9">
        <v>74.5</v>
      </c>
      <c r="B195" s="10" t="b">
        <v>1</v>
      </c>
      <c r="U195" s="13"/>
      <c r="V195" s="13"/>
      <c r="W195" s="14"/>
      <c r="X195" s="24"/>
      <c r="Y195" s="24"/>
      <c r="Z195" s="24"/>
      <c r="AA195" s="24"/>
      <c r="AB195" s="24"/>
      <c r="AC195" s="24"/>
      <c r="AD195" s="24"/>
      <c r="AE195" s="24"/>
      <c r="AG195" s="13"/>
      <c r="AH195" s="13"/>
      <c r="AI195" s="14"/>
      <c r="AJ195" s="24"/>
      <c r="AK195" s="24"/>
      <c r="AL195" s="24"/>
      <c r="AM195" s="24"/>
      <c r="AN195" s="24"/>
      <c r="AO195" s="24"/>
      <c r="AP195" s="24"/>
      <c r="AQ195" s="24"/>
      <c r="AS195" s="13"/>
      <c r="AT195" s="13"/>
      <c r="AU195" s="14"/>
      <c r="AV195" s="24"/>
      <c r="AW195" s="24"/>
      <c r="AX195" s="24"/>
      <c r="AY195" s="24"/>
      <c r="AZ195" s="24"/>
      <c r="BA195" s="24"/>
      <c r="BB195" s="24"/>
      <c r="BC195" s="24"/>
      <c r="CW195" s="24">
        <v>6.5061475409836061E-2</v>
      </c>
      <c r="CX195" s="13">
        <v>52.2</v>
      </c>
      <c r="CY195" s="13">
        <v>54.809441853337155</v>
      </c>
      <c r="CZ195" s="13">
        <v>54.841698101766681</v>
      </c>
      <c r="DA195" s="13">
        <v>4.6570727334571753</v>
      </c>
      <c r="DB195" s="13" t="e">
        <f ca="1"/>
        <v>#NAME?</v>
      </c>
      <c r="DC195" s="13" t="e">
        <f ca="1"/>
        <v>#NAME?</v>
      </c>
      <c r="DD195" s="13">
        <v>47.484180102927667</v>
      </c>
      <c r="DE195" s="13" t="e">
        <f ca="1"/>
        <v>#NAME?</v>
      </c>
      <c r="DF195" s="13">
        <v>53.704672850819506</v>
      </c>
    </row>
    <row r="196" spans="1:110" x14ac:dyDescent="0.25">
      <c r="A196" s="9">
        <v>71.8</v>
      </c>
      <c r="B196" s="10" t="b">
        <v>1</v>
      </c>
      <c r="U196" s="13"/>
      <c r="V196" s="13"/>
      <c r="W196" s="14"/>
      <c r="X196" s="24"/>
      <c r="Y196" s="24"/>
      <c r="Z196" s="24"/>
      <c r="AA196" s="24"/>
      <c r="AB196" s="24"/>
      <c r="AC196" s="24"/>
      <c r="AD196" s="24"/>
      <c r="AE196" s="24"/>
      <c r="AG196" s="13"/>
      <c r="AH196" s="13"/>
      <c r="AI196" s="14"/>
      <c r="AJ196" s="24"/>
      <c r="AK196" s="24"/>
      <c r="AL196" s="24"/>
      <c r="AM196" s="24"/>
      <c r="AN196" s="24"/>
      <c r="AO196" s="24"/>
      <c r="AP196" s="24"/>
      <c r="AQ196" s="24"/>
      <c r="AS196" s="13"/>
      <c r="AT196" s="13"/>
      <c r="AU196" s="14"/>
      <c r="AV196" s="24"/>
      <c r="AW196" s="24"/>
      <c r="AX196" s="24"/>
      <c r="AY196" s="24"/>
      <c r="AZ196" s="24"/>
      <c r="BA196" s="24"/>
      <c r="BB196" s="24"/>
      <c r="BC196" s="24"/>
      <c r="CW196" s="24">
        <v>6.5403005464480871E-2</v>
      </c>
      <c r="CX196" s="13">
        <v>52.2</v>
      </c>
      <c r="CY196" s="13">
        <v>54.83502429182289</v>
      </c>
      <c r="CZ196" s="13">
        <v>54.863366287300266</v>
      </c>
      <c r="DA196" s="13">
        <v>4.6823649996113792</v>
      </c>
      <c r="DB196" s="13" t="e">
        <f ca="1"/>
        <v>#NAME?</v>
      </c>
      <c r="DC196" s="13" t="e">
        <f ca="1"/>
        <v>#NAME?</v>
      </c>
      <c r="DD196" s="13">
        <v>47.513634622926304</v>
      </c>
      <c r="DE196" s="13" t="e">
        <f ca="1"/>
        <v>#NAME?</v>
      </c>
      <c r="DF196" s="13">
        <v>53.731937215707504</v>
      </c>
    </row>
    <row r="197" spans="1:110" x14ac:dyDescent="0.25">
      <c r="A197" s="9">
        <v>71.400000000000006</v>
      </c>
      <c r="B197" s="10" t="b">
        <v>1</v>
      </c>
      <c r="U197" s="13"/>
      <c r="V197" s="13"/>
      <c r="W197" s="14"/>
      <c r="X197" s="24"/>
      <c r="Y197" s="24"/>
      <c r="Z197" s="24"/>
      <c r="AA197" s="24"/>
      <c r="AB197" s="24"/>
      <c r="AC197" s="24"/>
      <c r="AD197" s="24"/>
      <c r="AE197" s="24"/>
      <c r="AG197" s="13"/>
      <c r="AH197" s="13"/>
      <c r="AI197" s="14"/>
      <c r="AJ197" s="24"/>
      <c r="AK197" s="24"/>
      <c r="AL197" s="24"/>
      <c r="AM197" s="24"/>
      <c r="AN197" s="24"/>
      <c r="AO197" s="24"/>
      <c r="AP197" s="24"/>
      <c r="AQ197" s="24"/>
      <c r="AS197" s="13"/>
      <c r="AT197" s="13"/>
      <c r="AU197" s="14"/>
      <c r="AV197" s="24"/>
      <c r="AW197" s="24"/>
      <c r="AX197" s="24"/>
      <c r="AY197" s="24"/>
      <c r="AZ197" s="24"/>
      <c r="BA197" s="24"/>
      <c r="BB197" s="24"/>
      <c r="BC197" s="24"/>
      <c r="CW197" s="24">
        <v>6.574453551912568E-2</v>
      </c>
      <c r="CX197" s="13">
        <v>52.3</v>
      </c>
      <c r="CY197" s="13">
        <v>54.860503321506286</v>
      </c>
      <c r="CZ197" s="13">
        <v>54.884955395491446</v>
      </c>
      <c r="DA197" s="13">
        <v>4.7076665100151214</v>
      </c>
      <c r="DB197" s="13" t="e">
        <f ca="1"/>
        <v>#NAME?</v>
      </c>
      <c r="DC197" s="13" t="e">
        <f ca="1"/>
        <v>#NAME?</v>
      </c>
      <c r="DD197" s="13">
        <v>47.543012338047745</v>
      </c>
      <c r="DE197" s="13" t="e">
        <f ca="1"/>
        <v>#NAME?</v>
      </c>
      <c r="DF197" s="13">
        <v>53.759109126034033</v>
      </c>
    </row>
    <row r="198" spans="1:110" x14ac:dyDescent="0.25">
      <c r="A198" s="9">
        <v>71</v>
      </c>
      <c r="B198" s="10" t="b">
        <v>1</v>
      </c>
      <c r="U198" s="13"/>
      <c r="V198" s="13"/>
      <c r="W198" s="14"/>
      <c r="X198" s="24"/>
      <c r="Y198" s="24"/>
      <c r="Z198" s="24"/>
      <c r="AA198" s="24"/>
      <c r="AB198" s="24"/>
      <c r="AC198" s="24"/>
      <c r="AD198" s="24"/>
      <c r="AE198" s="24"/>
      <c r="AG198" s="13"/>
      <c r="AH198" s="13"/>
      <c r="AI198" s="14"/>
      <c r="AJ198" s="24"/>
      <c r="AK198" s="24"/>
      <c r="AL198" s="24"/>
      <c r="AM198" s="24"/>
      <c r="AN198" s="24"/>
      <c r="AO198" s="24"/>
      <c r="AP198" s="24"/>
      <c r="AQ198" s="24"/>
      <c r="AS198" s="13"/>
      <c r="AT198" s="13"/>
      <c r="AU198" s="14"/>
      <c r="AV198" s="24"/>
      <c r="AW198" s="24"/>
      <c r="AX198" s="24"/>
      <c r="AY198" s="24"/>
      <c r="AZ198" s="24"/>
      <c r="BA198" s="24"/>
      <c r="BB198" s="24"/>
      <c r="BC198" s="24"/>
      <c r="CW198" s="24">
        <v>6.6086065573770489E-2</v>
      </c>
      <c r="CX198" s="13">
        <v>52.3</v>
      </c>
      <c r="CY198" s="13">
        <v>54.885879955911932</v>
      </c>
      <c r="CZ198" s="13">
        <v>54.906466185557619</v>
      </c>
      <c r="DA198" s="13">
        <v>4.73297727142835</v>
      </c>
      <c r="DB198" s="13" t="e">
        <f ca="1"/>
        <v>#NAME?</v>
      </c>
      <c r="DC198" s="13" t="e">
        <f ca="1"/>
        <v>#NAME?</v>
      </c>
      <c r="DD198" s="13">
        <v>47.572313846000384</v>
      </c>
      <c r="DE198" s="13" t="e">
        <f ca="1"/>
        <v>#NAME?</v>
      </c>
      <c r="DF198" s="13">
        <v>53.786189407333332</v>
      </c>
    </row>
    <row r="199" spans="1:110" x14ac:dyDescent="0.25">
      <c r="A199" s="9">
        <v>77</v>
      </c>
      <c r="B199" s="10" t="b">
        <v>1</v>
      </c>
      <c r="U199" s="13"/>
      <c r="V199" s="13"/>
      <c r="W199" s="14"/>
      <c r="X199" s="24"/>
      <c r="Y199" s="24"/>
      <c r="Z199" s="24"/>
      <c r="AA199" s="24"/>
      <c r="AB199" s="24"/>
      <c r="AC199" s="24"/>
      <c r="AD199" s="24"/>
      <c r="AE199" s="24"/>
      <c r="AG199" s="13"/>
      <c r="AH199" s="13"/>
      <c r="AI199" s="14"/>
      <c r="AJ199" s="24"/>
      <c r="AK199" s="24"/>
      <c r="AL199" s="24"/>
      <c r="AM199" s="24"/>
      <c r="AN199" s="24"/>
      <c r="AO199" s="24"/>
      <c r="AP199" s="24"/>
      <c r="AQ199" s="24"/>
      <c r="AS199" s="13"/>
      <c r="AT199" s="13"/>
      <c r="AU199" s="14"/>
      <c r="AV199" s="24"/>
      <c r="AW199" s="24"/>
      <c r="AX199" s="24"/>
      <c r="AY199" s="24"/>
      <c r="AZ199" s="24"/>
      <c r="BA199" s="24"/>
      <c r="BB199" s="24"/>
      <c r="BC199" s="24"/>
      <c r="CW199" s="24">
        <v>6.6427595628415298E-2</v>
      </c>
      <c r="CX199" s="13">
        <v>52.3</v>
      </c>
      <c r="CY199" s="13">
        <v>54.91115519349151</v>
      </c>
      <c r="CZ199" s="13">
        <v>54.927899405613537</v>
      </c>
      <c r="DA199" s="13">
        <v>4.7582972906184535</v>
      </c>
      <c r="DB199" s="13" t="e">
        <f ca="1"/>
        <v>#NAME?</v>
      </c>
      <c r="DC199" s="13" t="e">
        <f ca="1"/>
        <v>#NAME?</v>
      </c>
      <c r="DD199" s="13">
        <v>47.601539736780111</v>
      </c>
      <c r="DE199" s="13" t="e">
        <f ca="1"/>
        <v>#NAME?</v>
      </c>
      <c r="DF199" s="13">
        <v>53.813178873589131</v>
      </c>
    </row>
    <row r="200" spans="1:110" x14ac:dyDescent="0.25">
      <c r="A200" s="9">
        <v>73</v>
      </c>
      <c r="B200" s="10" t="b">
        <v>1</v>
      </c>
      <c r="U200" s="13"/>
      <c r="V200" s="13"/>
      <c r="W200" s="14"/>
      <c r="X200" s="24"/>
      <c r="Y200" s="24"/>
      <c r="Z200" s="24"/>
      <c r="AA200" s="24"/>
      <c r="AB200" s="24"/>
      <c r="AC200" s="24"/>
      <c r="AD200" s="24"/>
      <c r="AE200" s="24"/>
      <c r="AG200" s="13"/>
      <c r="AH200" s="13"/>
      <c r="AI200" s="14"/>
      <c r="AJ200" s="24"/>
      <c r="AK200" s="24"/>
      <c r="AL200" s="24"/>
      <c r="AM200" s="24"/>
      <c r="AN200" s="24"/>
      <c r="AO200" s="24"/>
      <c r="AP200" s="24"/>
      <c r="AQ200" s="24"/>
      <c r="AS200" s="13"/>
      <c r="AT200" s="13"/>
      <c r="AU200" s="14"/>
      <c r="AV200" s="24"/>
      <c r="AW200" s="24"/>
      <c r="AX200" s="24"/>
      <c r="AY200" s="24"/>
      <c r="AZ200" s="24"/>
      <c r="BA200" s="24"/>
      <c r="BB200" s="24"/>
      <c r="BC200" s="24"/>
      <c r="CW200" s="24">
        <v>6.6769125683060107E-2</v>
      </c>
      <c r="CX200" s="13">
        <v>52.4</v>
      </c>
      <c r="CY200" s="13">
        <v>54.93633001792471</v>
      </c>
      <c r="CZ200" s="13">
        <v>54.949255792890668</v>
      </c>
      <c r="DA200" s="13">
        <v>4.7836265743602508</v>
      </c>
      <c r="DB200" s="13" t="e">
        <f ca="1"/>
        <v>#NAME?</v>
      </c>
      <c r="DC200" s="13" t="e">
        <f ca="1"/>
        <v>#NAME?</v>
      </c>
      <c r="DD200" s="13">
        <v>47.630690592809017</v>
      </c>
      <c r="DE200" s="13" t="e">
        <f ca="1"/>
        <v>#NAME?</v>
      </c>
      <c r="DF200" s="13">
        <v>53.840078327454933</v>
      </c>
    </row>
    <row r="201" spans="1:110" x14ac:dyDescent="0.25">
      <c r="A201" s="9">
        <v>69.900000000000006</v>
      </c>
      <c r="B201" s="10" t="b">
        <v>1</v>
      </c>
      <c r="U201" s="13"/>
      <c r="V201" s="13"/>
      <c r="W201" s="14"/>
      <c r="X201" s="24"/>
      <c r="Y201" s="24"/>
      <c r="Z201" s="24"/>
      <c r="AA201" s="24"/>
      <c r="AB201" s="24"/>
      <c r="AC201" s="24"/>
      <c r="AD201" s="24"/>
      <c r="AE201" s="24"/>
      <c r="AG201" s="13"/>
      <c r="AH201" s="13"/>
      <c r="AI201" s="14"/>
      <c r="AJ201" s="24"/>
      <c r="AK201" s="24"/>
      <c r="AL201" s="24"/>
      <c r="AM201" s="24"/>
      <c r="AN201" s="24"/>
      <c r="AO201" s="24"/>
      <c r="AP201" s="24"/>
      <c r="AQ201" s="24"/>
      <c r="AS201" s="13"/>
      <c r="AT201" s="13"/>
      <c r="AU201" s="14"/>
      <c r="AV201" s="24"/>
      <c r="AW201" s="24"/>
      <c r="AX201" s="24"/>
      <c r="AY201" s="24"/>
      <c r="AZ201" s="24"/>
      <c r="BA201" s="24"/>
      <c r="BB201" s="24"/>
      <c r="BC201" s="24"/>
      <c r="CW201" s="24">
        <v>6.7110655737704916E-2</v>
      </c>
      <c r="CX201" s="13">
        <v>52.4</v>
      </c>
      <c r="CY201" s="13">
        <v>54.961405398412609</v>
      </c>
      <c r="CZ201" s="13">
        <v>54.970536073950356</v>
      </c>
      <c r="DA201" s="13">
        <v>4.8089651294359737</v>
      </c>
      <c r="DB201" s="13" t="e">
        <f ca="1"/>
        <v>#NAME?</v>
      </c>
      <c r="DC201" s="13" t="e">
        <f ca="1"/>
        <v>#NAME?</v>
      </c>
      <c r="DD201" s="13">
        <v>47.659766989070725</v>
      </c>
      <c r="DE201" s="13" t="e">
        <f ca="1"/>
        <v>#NAME?</v>
      </c>
      <c r="DF201" s="13">
        <v>53.866888560468908</v>
      </c>
    </row>
    <row r="202" spans="1:110" x14ac:dyDescent="0.25">
      <c r="A202" s="9">
        <v>69.5</v>
      </c>
      <c r="B202" s="10" t="b">
        <v>1</v>
      </c>
      <c r="U202" s="13"/>
      <c r="V202" s="13"/>
      <c r="W202" s="14"/>
      <c r="X202" s="24"/>
      <c r="Y202" s="24"/>
      <c r="Z202" s="24"/>
      <c r="AA202" s="24"/>
      <c r="AB202" s="24"/>
      <c r="AC202" s="24"/>
      <c r="AD202" s="24"/>
      <c r="AE202" s="24"/>
      <c r="AG202" s="13"/>
      <c r="AH202" s="13"/>
      <c r="AI202" s="14"/>
      <c r="AJ202" s="24"/>
      <c r="AK202" s="24"/>
      <c r="AL202" s="24"/>
      <c r="AM202" s="24"/>
      <c r="AN202" s="24"/>
      <c r="AO202" s="24"/>
      <c r="AP202" s="24"/>
      <c r="AQ202" s="24"/>
      <c r="AS202" s="13"/>
      <c r="AT202" s="13"/>
      <c r="AU202" s="14"/>
      <c r="AV202" s="24"/>
      <c r="AW202" s="24"/>
      <c r="AX202" s="24"/>
      <c r="AY202" s="24"/>
      <c r="AZ202" s="24"/>
      <c r="BA202" s="24"/>
      <c r="BB202" s="24"/>
      <c r="BC202" s="24"/>
      <c r="CW202" s="24">
        <v>6.7452185792349725E-2</v>
      </c>
      <c r="CX202" s="13">
        <v>52.4</v>
      </c>
      <c r="CY202" s="13">
        <v>54.9863822899638</v>
      </c>
      <c r="CZ202" s="13">
        <v>54.991740964892607</v>
      </c>
      <c r="DA202" s="13">
        <v>4.8343129626353303</v>
      </c>
      <c r="DB202" s="13" t="e">
        <f ca="1"/>
        <v>#NAME?</v>
      </c>
      <c r="DC202" s="13" t="e">
        <f ca="1"/>
        <v>#NAME?</v>
      </c>
      <c r="DD202" s="13">
        <v>47.688769493242781</v>
      </c>
      <c r="DE202" s="13" t="e">
        <f ca="1"/>
        <v>#NAME?</v>
      </c>
      <c r="DF202" s="13">
        <v>53.893610353263696</v>
      </c>
    </row>
    <row r="203" spans="1:110" x14ac:dyDescent="0.25">
      <c r="A203" s="9">
        <v>69.099999999999994</v>
      </c>
      <c r="B203" s="10" t="b">
        <v>1</v>
      </c>
      <c r="U203" s="13"/>
      <c r="V203" s="13"/>
      <c r="W203" s="14"/>
      <c r="X203" s="24"/>
      <c r="Y203" s="24"/>
      <c r="Z203" s="24"/>
      <c r="AA203" s="24"/>
      <c r="AB203" s="24"/>
      <c r="AC203" s="24"/>
      <c r="AD203" s="24"/>
      <c r="AE203" s="24"/>
      <c r="AG203" s="13"/>
      <c r="AH203" s="13"/>
      <c r="AI203" s="14"/>
      <c r="AJ203" s="24"/>
      <c r="AK203" s="24"/>
      <c r="AL203" s="24"/>
      <c r="AM203" s="24"/>
      <c r="AN203" s="24"/>
      <c r="AO203" s="24"/>
      <c r="AP203" s="24"/>
      <c r="AQ203" s="24"/>
      <c r="AS203" s="13"/>
      <c r="AT203" s="13"/>
      <c r="AU203" s="14"/>
      <c r="AV203" s="24"/>
      <c r="AW203" s="24"/>
      <c r="AX203" s="24"/>
      <c r="AY203" s="24"/>
      <c r="AZ203" s="24"/>
      <c r="BA203" s="24"/>
      <c r="BB203" s="24"/>
      <c r="BC203" s="24"/>
      <c r="CW203" s="24">
        <v>6.7793715846994534E-2</v>
      </c>
      <c r="CX203" s="13">
        <v>52.4</v>
      </c>
      <c r="CY203" s="13">
        <v>55.011261633673406</v>
      </c>
      <c r="CZ203" s="13">
        <v>55.012871171559048</v>
      </c>
      <c r="DA203" s="13">
        <v>4.8596700807554871</v>
      </c>
      <c r="DB203" s="13" t="e">
        <f ca="1"/>
        <v>#NAME?</v>
      </c>
      <c r="DC203" s="13" t="e">
        <f ca="1"/>
        <v>#NAME?</v>
      </c>
      <c r="DD203" s="13">
        <v>47.717698665825935</v>
      </c>
      <c r="DE203" s="13" t="e">
        <f ca="1"/>
        <v>#NAME?</v>
      </c>
      <c r="DF203" s="13">
        <v>53.920244475771142</v>
      </c>
    </row>
    <row r="204" spans="1:110" x14ac:dyDescent="0.25">
      <c r="A204" s="9">
        <v>68.599999999999994</v>
      </c>
      <c r="B204" s="10" t="b">
        <v>1</v>
      </c>
      <c r="U204" s="13"/>
      <c r="V204" s="13"/>
      <c r="W204" s="14"/>
      <c r="X204" s="24"/>
      <c r="Y204" s="24"/>
      <c r="Z204" s="24"/>
      <c r="AA204" s="24"/>
      <c r="AB204" s="24"/>
      <c r="AC204" s="24"/>
      <c r="AD204" s="24"/>
      <c r="AE204" s="24"/>
      <c r="AG204" s="13"/>
      <c r="AH204" s="13"/>
      <c r="AI204" s="14"/>
      <c r="AJ204" s="24"/>
      <c r="AK204" s="24"/>
      <c r="AL204" s="24"/>
      <c r="AM204" s="24"/>
      <c r="AN204" s="24"/>
      <c r="AO204" s="24"/>
      <c r="AP204" s="24"/>
      <c r="AQ204" s="24"/>
      <c r="AS204" s="13"/>
      <c r="AT204" s="13"/>
      <c r="AU204" s="14"/>
      <c r="AV204" s="24"/>
      <c r="AW204" s="24"/>
      <c r="AX204" s="24"/>
      <c r="AY204" s="24"/>
      <c r="AZ204" s="24"/>
      <c r="BA204" s="24"/>
      <c r="BB204" s="24"/>
      <c r="BC204" s="24"/>
      <c r="CW204" s="24">
        <v>6.8135245901639344E-2</v>
      </c>
      <c r="CX204" s="13">
        <v>52.4</v>
      </c>
      <c r="CY204" s="13">
        <v>55.036044356995248</v>
      </c>
      <c r="CZ204" s="13">
        <v>55.033927389731183</v>
      </c>
      <c r="DA204" s="13">
        <v>4.8850364906010624</v>
      </c>
      <c r="DB204" s="13" t="e">
        <f ca="1"/>
        <v>#NAME?</v>
      </c>
      <c r="DC204" s="13" t="e">
        <f ca="1"/>
        <v>#NAME?</v>
      </c>
      <c r="DD204" s="13">
        <v>47.746555060270545</v>
      </c>
      <c r="DE204" s="13" t="e">
        <f ca="1"/>
        <v>#NAME?</v>
      </c>
      <c r="DF204" s="13">
        <v>53.946791687422277</v>
      </c>
    </row>
    <row r="205" spans="1:110" x14ac:dyDescent="0.25">
      <c r="A205" s="9">
        <v>68.2</v>
      </c>
      <c r="B205" s="10" t="b">
        <v>1</v>
      </c>
      <c r="U205" s="13"/>
      <c r="V205" s="13"/>
      <c r="W205" s="14"/>
      <c r="X205" s="24"/>
      <c r="Y205" s="24"/>
      <c r="Z205" s="24"/>
      <c r="AA205" s="24"/>
      <c r="AB205" s="24"/>
      <c r="AC205" s="24"/>
      <c r="AD205" s="24"/>
      <c r="AE205" s="24"/>
      <c r="AG205" s="13"/>
      <c r="AH205" s="13"/>
      <c r="AI205" s="14"/>
      <c r="AJ205" s="24"/>
      <c r="AK205" s="24"/>
      <c r="AL205" s="24"/>
      <c r="AM205" s="24"/>
      <c r="AN205" s="24"/>
      <c r="AO205" s="24"/>
      <c r="AP205" s="24"/>
      <c r="AQ205" s="24"/>
      <c r="AS205" s="13"/>
      <c r="AT205" s="13"/>
      <c r="AU205" s="14"/>
      <c r="AV205" s="24"/>
      <c r="AW205" s="24"/>
      <c r="AX205" s="24"/>
      <c r="AY205" s="24"/>
      <c r="AZ205" s="24"/>
      <c r="BA205" s="24"/>
      <c r="BB205" s="24"/>
      <c r="BC205" s="24"/>
      <c r="CW205" s="24">
        <v>6.8476775956284153E-2</v>
      </c>
      <c r="CX205" s="13">
        <v>52.5</v>
      </c>
      <c r="CY205" s="13">
        <v>55.060731374007361</v>
      </c>
      <c r="CZ205" s="13">
        <v>55.054910305324043</v>
      </c>
      <c r="DA205" s="13">
        <v>4.9104121989841794</v>
      </c>
      <c r="DB205" s="13" t="e">
        <f ca="1"/>
        <v>#NAME?</v>
      </c>
      <c r="DC205" s="13" t="e">
        <f ca="1"/>
        <v>#NAME?</v>
      </c>
      <c r="DD205" s="13">
        <v>47.775339223100083</v>
      </c>
      <c r="DE205" s="13" t="e">
        <f ca="1"/>
        <v>#NAME?</v>
      </c>
      <c r="DF205" s="13">
        <v>53.973252737342435</v>
      </c>
    </row>
    <row r="206" spans="1:110" x14ac:dyDescent="0.25">
      <c r="A206" s="9">
        <v>67.8</v>
      </c>
      <c r="B206" s="10" t="b">
        <v>1</v>
      </c>
      <c r="U206" s="13"/>
      <c r="V206" s="13"/>
      <c r="W206" s="14"/>
      <c r="X206" s="24"/>
      <c r="Y206" s="24"/>
      <c r="Z206" s="24"/>
      <c r="AA206" s="24"/>
      <c r="AB206" s="24"/>
      <c r="AC206" s="24"/>
      <c r="AD206" s="24"/>
      <c r="AE206" s="24"/>
      <c r="AG206" s="13"/>
      <c r="AH206" s="13"/>
      <c r="AI206" s="14"/>
      <c r="AJ206" s="24"/>
      <c r="AK206" s="24"/>
      <c r="AL206" s="24"/>
      <c r="AM206" s="24"/>
      <c r="AN206" s="24"/>
      <c r="AO206" s="24"/>
      <c r="AP206" s="24"/>
      <c r="AQ206" s="24"/>
      <c r="AS206" s="13"/>
      <c r="AT206" s="13"/>
      <c r="AU206" s="14"/>
      <c r="AV206" s="24"/>
      <c r="AW206" s="24"/>
      <c r="AX206" s="24"/>
      <c r="AY206" s="24"/>
      <c r="AZ206" s="24"/>
      <c r="BA206" s="24"/>
      <c r="BB206" s="24"/>
      <c r="BC206" s="24"/>
      <c r="CW206" s="24">
        <v>6.8818306010928962E-2</v>
      </c>
      <c r="CX206" s="13">
        <v>52.5</v>
      </c>
      <c r="CY206" s="13">
        <v>55.085323585670984</v>
      </c>
      <c r="CZ206" s="13">
        <v>55.075820594574907</v>
      </c>
      <c r="DA206" s="13">
        <v>4.9357972127244558</v>
      </c>
      <c r="DB206" s="13" t="e">
        <f ca="1"/>
        <v>#NAME?</v>
      </c>
      <c r="DC206" s="13" t="e">
        <f ca="1"/>
        <v>#NAME?</v>
      </c>
      <c r="DD206" s="13">
        <v>47.804051694031941</v>
      </c>
      <c r="DE206" s="13" t="e">
        <f ca="1"/>
        <v>#NAME?</v>
      </c>
      <c r="DF206" s="13">
        <v>53.999628364541977</v>
      </c>
    </row>
    <row r="207" spans="1:110" x14ac:dyDescent="0.25">
      <c r="A207" s="9">
        <v>67.3</v>
      </c>
      <c r="B207" s="10" t="b">
        <v>1</v>
      </c>
      <c r="U207" s="13"/>
      <c r="V207" s="13"/>
      <c r="W207" s="14"/>
      <c r="X207" s="24"/>
      <c r="Y207" s="24"/>
      <c r="Z207" s="24"/>
      <c r="AA207" s="24"/>
      <c r="AB207" s="24"/>
      <c r="AC207" s="24"/>
      <c r="AD207" s="24"/>
      <c r="AE207" s="24"/>
      <c r="AG207" s="13"/>
      <c r="AH207" s="13"/>
      <c r="AI207" s="14"/>
      <c r="AJ207" s="24"/>
      <c r="AK207" s="24"/>
      <c r="AL207" s="24"/>
      <c r="AM207" s="24"/>
      <c r="AN207" s="24"/>
      <c r="AO207" s="24"/>
      <c r="AP207" s="24"/>
      <c r="AQ207" s="24"/>
      <c r="AS207" s="13"/>
      <c r="AT207" s="13"/>
      <c r="AU207" s="14"/>
      <c r="AV207" s="24"/>
      <c r="AW207" s="24"/>
      <c r="AX207" s="24"/>
      <c r="AY207" s="24"/>
      <c r="AZ207" s="24"/>
      <c r="BA207" s="24"/>
      <c r="BB207" s="24"/>
      <c r="BC207" s="24"/>
      <c r="CW207" s="24">
        <v>6.9159836065573771E-2</v>
      </c>
      <c r="CX207" s="13">
        <v>52.5</v>
      </c>
      <c r="CY207" s="13">
        <v>55.109821880083388</v>
      </c>
      <c r="CZ207" s="13">
        <v>55.09665892422759</v>
      </c>
      <c r="DA207" s="13">
        <v>4.9611915386489907</v>
      </c>
      <c r="DB207" s="13" t="e">
        <f ca="1"/>
        <v>#NAME?</v>
      </c>
      <c r="DC207" s="13" t="e">
        <f ca="1"/>
        <v>#NAME?</v>
      </c>
      <c r="DD207" s="13">
        <v>47.832693006095496</v>
      </c>
      <c r="DE207" s="13" t="e">
        <f ca="1"/>
        <v>#NAME?</v>
      </c>
      <c r="DF207" s="13">
        <v>54.025919298102309</v>
      </c>
    </row>
    <row r="208" spans="1:110" x14ac:dyDescent="0.25">
      <c r="A208" s="9">
        <v>66.8</v>
      </c>
      <c r="B208" s="10" t="b">
        <v>1</v>
      </c>
      <c r="U208" s="13"/>
      <c r="V208" s="13"/>
      <c r="W208" s="14"/>
      <c r="X208" s="24"/>
      <c r="Y208" s="24"/>
      <c r="Z208" s="24"/>
      <c r="AA208" s="24"/>
      <c r="AB208" s="24"/>
      <c r="AC208" s="24"/>
      <c r="AD208" s="24"/>
      <c r="AE208" s="24"/>
      <c r="AG208" s="13"/>
      <c r="AH208" s="13"/>
      <c r="AI208" s="14"/>
      <c r="AJ208" s="24"/>
      <c r="AK208" s="24"/>
      <c r="AL208" s="24"/>
      <c r="AM208" s="24"/>
      <c r="AN208" s="24"/>
      <c r="AO208" s="24"/>
      <c r="AP208" s="24"/>
      <c r="AQ208" s="24"/>
      <c r="AS208" s="13"/>
      <c r="AT208" s="13"/>
      <c r="AU208" s="14"/>
      <c r="AV208" s="24"/>
      <c r="AW208" s="24"/>
      <c r="AX208" s="24"/>
      <c r="AY208" s="24"/>
      <c r="AZ208" s="24"/>
      <c r="BA208" s="24"/>
      <c r="BB208" s="24"/>
      <c r="BC208" s="24"/>
      <c r="CW208" s="24">
        <v>6.950136612021858E-2</v>
      </c>
      <c r="CX208" s="13">
        <v>52.5</v>
      </c>
      <c r="CY208" s="13">
        <v>55.134227132724419</v>
      </c>
      <c r="CZ208" s="13">
        <v>55.117425951712157</v>
      </c>
      <c r="DA208" s="13">
        <v>4.9865951835924296</v>
      </c>
      <c r="DB208" s="13" t="e">
        <f ca="1"/>
        <v>#NAME?</v>
      </c>
      <c r="DC208" s="13" t="e">
        <f ca="1"/>
        <v>#NAME?</v>
      </c>
      <c r="DD208" s="13">
        <v>47.861263685747545</v>
      </c>
      <c r="DE208" s="13" t="e">
        <f ca="1"/>
        <v>#NAME?</v>
      </c>
      <c r="DF208" s="13">
        <v>54.052126257357898</v>
      </c>
    </row>
    <row r="209" spans="1:110" x14ac:dyDescent="0.25">
      <c r="A209" s="9">
        <v>66.3</v>
      </c>
      <c r="B209" s="10" t="b">
        <v>1</v>
      </c>
      <c r="U209" s="13"/>
      <c r="V209" s="13"/>
      <c r="W209" s="14"/>
      <c r="X209" s="24"/>
      <c r="Y209" s="24"/>
      <c r="Z209" s="24"/>
      <c r="AA209" s="24"/>
      <c r="AB209" s="24"/>
      <c r="AC209" s="24"/>
      <c r="AD209" s="24"/>
      <c r="AE209" s="24"/>
      <c r="AG209" s="13"/>
      <c r="AH209" s="13"/>
      <c r="AI209" s="14"/>
      <c r="AJ209" s="24"/>
      <c r="AK209" s="24"/>
      <c r="AL209" s="24"/>
      <c r="AM209" s="24"/>
      <c r="AN209" s="24"/>
      <c r="AO209" s="24"/>
      <c r="AP209" s="24"/>
      <c r="AQ209" s="24"/>
      <c r="AS209" s="13"/>
      <c r="AT209" s="13"/>
      <c r="AU209" s="14"/>
      <c r="AV209" s="24"/>
      <c r="AW209" s="24"/>
      <c r="AX209" s="24"/>
      <c r="AY209" s="24"/>
      <c r="AZ209" s="24"/>
      <c r="BA209" s="24"/>
      <c r="BB209" s="24"/>
      <c r="BC209" s="24"/>
      <c r="CW209" s="24">
        <v>6.9842896174863389E-2</v>
      </c>
      <c r="CX209" s="13">
        <v>52.5</v>
      </c>
      <c r="CY209" s="13">
        <v>55.158540206697367</v>
      </c>
      <c r="CZ209" s="13">
        <v>55.138122325320779</v>
      </c>
      <c r="DA209" s="13">
        <v>5.0120081543969164</v>
      </c>
      <c r="DB209" s="13" t="e">
        <f ca="1"/>
        <v>#NAME?</v>
      </c>
      <c r="DC209" s="13" t="e">
        <f ca="1"/>
        <v>#NAME?</v>
      </c>
      <c r="DD209" s="13">
        <v>47.889764252985231</v>
      </c>
      <c r="DE209" s="13" t="e">
        <f ca="1"/>
        <v>#NAME?</v>
      </c>
      <c r="DF209" s="13">
        <v>54.078249952073747</v>
      </c>
    </row>
    <row r="210" spans="1:110" x14ac:dyDescent="0.25">
      <c r="A210" s="9">
        <v>65.8</v>
      </c>
      <c r="B210" s="10" t="b">
        <v>1</v>
      </c>
      <c r="U210" s="13"/>
      <c r="V210" s="13"/>
      <c r="W210" s="14"/>
      <c r="X210" s="24"/>
      <c r="Y210" s="24"/>
      <c r="Z210" s="24"/>
      <c r="AA210" s="24"/>
      <c r="AB210" s="24"/>
      <c r="AC210" s="24"/>
      <c r="AD210" s="24"/>
      <c r="AE210" s="24"/>
      <c r="AG210" s="13"/>
      <c r="AH210" s="13"/>
      <c r="AI210" s="14"/>
      <c r="AJ210" s="24"/>
      <c r="AK210" s="24"/>
      <c r="AL210" s="24"/>
      <c r="AM210" s="24"/>
      <c r="AN210" s="24"/>
      <c r="AO210" s="24"/>
      <c r="AP210" s="24"/>
      <c r="AQ210" s="24"/>
      <c r="AS210" s="13"/>
      <c r="AT210" s="13"/>
      <c r="AU210" s="14"/>
      <c r="AV210" s="24"/>
      <c r="AW210" s="24"/>
      <c r="AX210" s="24"/>
      <c r="AY210" s="24"/>
      <c r="AZ210" s="24"/>
      <c r="BA210" s="24"/>
      <c r="BB210" s="24"/>
      <c r="BC210" s="24"/>
      <c r="CW210" s="24">
        <v>7.0184426229508198E-2</v>
      </c>
      <c r="CX210" s="13">
        <v>52.5</v>
      </c>
      <c r="CY210" s="13">
        <v>55.182761952963823</v>
      </c>
      <c r="CZ210" s="13">
        <v>55.158748684379034</v>
      </c>
      <c r="DA210" s="13">
        <v>5.0374304579121549</v>
      </c>
      <c r="DB210" s="13" t="e">
        <f ca="1"/>
        <v>#NAME?</v>
      </c>
      <c r="DC210" s="13" t="e">
        <f ca="1"/>
        <v>#NAME?</v>
      </c>
      <c r="DD210" s="13">
        <v>47.918195221456457</v>
      </c>
      <c r="DE210" s="13" t="e">
        <f ca="1"/>
        <v>#NAME?</v>
      </c>
      <c r="DF210" s="13">
        <v>54.104291082619</v>
      </c>
    </row>
    <row r="211" spans="1:110" x14ac:dyDescent="0.25">
      <c r="A211" s="9">
        <v>65.3</v>
      </c>
      <c r="B211" s="10" t="b">
        <v>1</v>
      </c>
      <c r="U211" s="13"/>
      <c r="V211" s="13"/>
      <c r="W211" s="14"/>
      <c r="X211" s="24"/>
      <c r="Y211" s="24"/>
      <c r="Z211" s="24"/>
      <c r="AA211" s="24"/>
      <c r="AB211" s="24"/>
      <c r="AC211" s="24"/>
      <c r="AD211" s="24"/>
      <c r="AE211" s="24"/>
      <c r="AG211" s="13"/>
      <c r="AH211" s="13"/>
      <c r="AI211" s="14"/>
      <c r="AJ211" s="24"/>
      <c r="AK211" s="24"/>
      <c r="AL211" s="24"/>
      <c r="AM211" s="24"/>
      <c r="AN211" s="24"/>
      <c r="AO211" s="24"/>
      <c r="AP211" s="24"/>
      <c r="AQ211" s="24"/>
      <c r="AS211" s="13"/>
      <c r="AT211" s="13"/>
      <c r="AU211" s="14"/>
      <c r="AV211" s="24"/>
      <c r="AW211" s="24"/>
      <c r="AX211" s="24"/>
      <c r="AY211" s="24"/>
      <c r="AZ211" s="24"/>
      <c r="BA211" s="24"/>
      <c r="BB211" s="24"/>
      <c r="BC211" s="24"/>
      <c r="CW211" s="24">
        <v>7.0525956284153007E-2</v>
      </c>
      <c r="CX211" s="13">
        <v>52.6</v>
      </c>
      <c r="CY211" s="13">
        <v>55.20689321057317</v>
      </c>
      <c r="CZ211" s="13">
        <v>55.179305659413117</v>
      </c>
      <c r="DA211" s="13">
        <v>5.0628621009953969</v>
      </c>
      <c r="DB211" s="13" t="e">
        <f ca="1"/>
        <v>#NAME?</v>
      </c>
      <c r="DC211" s="13" t="e">
        <f ca="1"/>
        <v>#NAME?</v>
      </c>
      <c r="DD211" s="13">
        <v>47.946557098567894</v>
      </c>
      <c r="DE211" s="13" t="e">
        <f ca="1"/>
        <v>#NAME?</v>
      </c>
      <c r="DF211" s="13">
        <v>54.130250340136506</v>
      </c>
    </row>
    <row r="212" spans="1:110" x14ac:dyDescent="0.25">
      <c r="A212" s="9">
        <v>75.5</v>
      </c>
      <c r="B212" s="10" t="b">
        <v>1</v>
      </c>
      <c r="U212" s="13"/>
      <c r="V212" s="13"/>
      <c r="W212" s="14"/>
      <c r="X212" s="24"/>
      <c r="Y212" s="24"/>
      <c r="Z212" s="24"/>
      <c r="AA212" s="24"/>
      <c r="AB212" s="24"/>
      <c r="AC212" s="24"/>
      <c r="AD212" s="24"/>
      <c r="AE212" s="24"/>
      <c r="AG212" s="13"/>
      <c r="AH212" s="13"/>
      <c r="AI212" s="14"/>
      <c r="AJ212" s="24"/>
      <c r="AK212" s="24"/>
      <c r="AL212" s="24"/>
      <c r="AM212" s="24"/>
      <c r="AN212" s="24"/>
      <c r="AO212" s="24"/>
      <c r="AP212" s="24"/>
      <c r="AQ212" s="24"/>
      <c r="AS212" s="13"/>
      <c r="AT212" s="13"/>
      <c r="AU212" s="14"/>
      <c r="AV212" s="24"/>
      <c r="AW212" s="24"/>
      <c r="AX212" s="24"/>
      <c r="AY212" s="24"/>
      <c r="AZ212" s="24"/>
      <c r="BA212" s="24"/>
      <c r="BB212" s="24"/>
      <c r="BC212" s="24"/>
      <c r="CW212" s="24">
        <v>7.0867486338797817E-2</v>
      </c>
      <c r="CX212" s="13">
        <v>52.6</v>
      </c>
      <c r="CY212" s="13">
        <v>55.230934806886516</v>
      </c>
      <c r="CZ212" s="13">
        <v>55.199793872313677</v>
      </c>
      <c r="DA212" s="13">
        <v>5.0883030905114337</v>
      </c>
      <c r="DB212" s="13" t="e">
        <f ca="1"/>
        <v>#NAME?</v>
      </c>
      <c r="DC212" s="13" t="e">
        <f ca="1"/>
        <v>#NAME?</v>
      </c>
      <c r="DD212" s="13">
        <v>47.974850385590656</v>
      </c>
      <c r="DE212" s="13" t="e">
        <f ca="1"/>
        <v>#NAME?</v>
      </c>
      <c r="DF212" s="13">
        <v>54.156128406708518</v>
      </c>
    </row>
    <row r="213" spans="1:110" x14ac:dyDescent="0.25">
      <c r="A213" s="9">
        <v>75.400000000000006</v>
      </c>
      <c r="B213" s="10" t="b">
        <v>1</v>
      </c>
      <c r="U213" s="13"/>
      <c r="V213" s="13"/>
      <c r="W213" s="14"/>
      <c r="X213" s="24"/>
      <c r="Y213" s="24"/>
      <c r="Z213" s="24"/>
      <c r="AA213" s="24"/>
      <c r="AB213" s="24"/>
      <c r="AC213" s="24"/>
      <c r="AD213" s="24"/>
      <c r="AE213" s="24"/>
      <c r="AG213" s="13"/>
      <c r="AH213" s="13"/>
      <c r="AI213" s="14"/>
      <c r="AJ213" s="24"/>
      <c r="AK213" s="24"/>
      <c r="AL213" s="24"/>
      <c r="AM213" s="24"/>
      <c r="AN213" s="24"/>
      <c r="AO213" s="24"/>
      <c r="AP213" s="24"/>
      <c r="AQ213" s="24"/>
      <c r="AS213" s="13"/>
      <c r="AT213" s="13"/>
      <c r="AU213" s="14"/>
      <c r="AV213" s="24"/>
      <c r="AW213" s="24"/>
      <c r="AX213" s="24"/>
      <c r="AY213" s="24"/>
      <c r="AZ213" s="24"/>
      <c r="BA213" s="24"/>
      <c r="BB213" s="24"/>
      <c r="BC213" s="24"/>
      <c r="CW213" s="24">
        <v>7.1209016393442626E-2</v>
      </c>
      <c r="CX213" s="13">
        <v>52.6</v>
      </c>
      <c r="CY213" s="13">
        <v>55.254887557795392</v>
      </c>
      <c r="CZ213" s="13">
        <v>55.220213936495163</v>
      </c>
      <c r="DA213" s="13">
        <v>5.1137534333326586</v>
      </c>
      <c r="DB213" s="13" t="e">
        <f ca="1"/>
        <v>#NAME?</v>
      </c>
      <c r="DC213" s="13" t="e">
        <f ca="1"/>
        <v>#NAME?</v>
      </c>
      <c r="DD213" s="13">
        <v>48.003075577763632</v>
      </c>
      <c r="DE213" s="13" t="e">
        <f ca="1"/>
        <v>#NAME?</v>
      </c>
      <c r="DF213" s="13">
        <v>54.181925955518615</v>
      </c>
    </row>
    <row r="214" spans="1:110" x14ac:dyDescent="0.25">
      <c r="A214" s="9">
        <v>75.2</v>
      </c>
      <c r="B214" s="10" t="b">
        <v>1</v>
      </c>
      <c r="U214" s="13"/>
      <c r="V214" s="13"/>
      <c r="W214" s="14"/>
      <c r="X214" s="24"/>
      <c r="Y214" s="24"/>
      <c r="Z214" s="24"/>
      <c r="AA214" s="24"/>
      <c r="AB214" s="24"/>
      <c r="AC214" s="24"/>
      <c r="AD214" s="24"/>
      <c r="AE214" s="24"/>
      <c r="AG214" s="13"/>
      <c r="AH214" s="13"/>
      <c r="AI214" s="14"/>
      <c r="AJ214" s="24"/>
      <c r="AK214" s="24"/>
      <c r="AL214" s="24"/>
      <c r="AM214" s="24"/>
      <c r="AN214" s="24"/>
      <c r="AO214" s="24"/>
      <c r="AP214" s="24"/>
      <c r="AQ214" s="24"/>
      <c r="AS214" s="13"/>
      <c r="AT214" s="13"/>
      <c r="AU214" s="14"/>
      <c r="AV214" s="24"/>
      <c r="AW214" s="24"/>
      <c r="AX214" s="24"/>
      <c r="AY214" s="24"/>
      <c r="AZ214" s="24"/>
      <c r="BA214" s="24"/>
      <c r="BB214" s="24"/>
      <c r="BC214" s="24"/>
      <c r="CW214" s="24">
        <v>7.1550546448087435E-2</v>
      </c>
      <c r="CX214" s="13">
        <v>52.6</v>
      </c>
      <c r="CY214" s="13">
        <v>55.278752267935346</v>
      </c>
      <c r="CZ214" s="13">
        <v>55.240566457052054</v>
      </c>
      <c r="DA214" s="13">
        <v>5.1392131363390154</v>
      </c>
      <c r="DB214" s="13" t="e">
        <f ca="1"/>
        <v>#NAME?</v>
      </c>
      <c r="DC214" s="13" t="e">
        <f ca="1"/>
        <v>#NAME?</v>
      </c>
      <c r="DD214" s="13">
        <v>48.031233164394649</v>
      </c>
      <c r="DE214" s="13" t="e">
        <f ca="1"/>
        <v>#NAME?</v>
      </c>
      <c r="DF214" s="13">
        <v>54.207643651009988</v>
      </c>
    </row>
    <row r="215" spans="1:110" x14ac:dyDescent="0.25">
      <c r="A215" s="9">
        <v>75.099999999999994</v>
      </c>
      <c r="B215" s="10" t="b">
        <v>1</v>
      </c>
      <c r="U215" s="13"/>
      <c r="V215" s="13"/>
      <c r="W215" s="14"/>
      <c r="X215" s="24"/>
      <c r="Y215" s="24"/>
      <c r="Z215" s="24"/>
      <c r="AA215" s="24"/>
      <c r="AB215" s="24"/>
      <c r="AC215" s="24"/>
      <c r="AD215" s="24"/>
      <c r="AE215" s="24"/>
      <c r="AG215" s="13"/>
      <c r="AH215" s="13"/>
      <c r="AI215" s="14"/>
      <c r="AJ215" s="24"/>
      <c r="AK215" s="24"/>
      <c r="AL215" s="24"/>
      <c r="AM215" s="24"/>
      <c r="AN215" s="24"/>
      <c r="AO215" s="24"/>
      <c r="AP215" s="24"/>
      <c r="AQ215" s="24"/>
      <c r="AS215" s="13"/>
      <c r="AT215" s="13"/>
      <c r="AU215" s="14"/>
      <c r="AV215" s="24"/>
      <c r="AW215" s="24"/>
      <c r="AX215" s="24"/>
      <c r="AY215" s="24"/>
      <c r="AZ215" s="24"/>
      <c r="BA215" s="24"/>
      <c r="BB215" s="24"/>
      <c r="BC215" s="24"/>
      <c r="CW215" s="24">
        <v>7.1892076502732244E-2</v>
      </c>
      <c r="CX215" s="13">
        <v>52.6</v>
      </c>
      <c r="CY215" s="13">
        <v>55.302529730894534</v>
      </c>
      <c r="CZ215" s="13">
        <v>55.260852030910904</v>
      </c>
      <c r="DA215" s="13">
        <v>5.1646822064180649</v>
      </c>
      <c r="DB215" s="13" t="e">
        <f ca="1"/>
        <v>#NAME?</v>
      </c>
      <c r="DC215" s="13" t="e">
        <f ca="1"/>
        <v>#NAME?</v>
      </c>
      <c r="DD215" s="13">
        <v>48.059323628959447</v>
      </c>
      <c r="DE215" s="13" t="e">
        <f ca="1"/>
        <v>#NAME?</v>
      </c>
      <c r="DF215" s="13">
        <v>54.233282149040164</v>
      </c>
    </row>
    <row r="216" spans="1:110" x14ac:dyDescent="0.25">
      <c r="A216" s="9">
        <v>74.900000000000006</v>
      </c>
      <c r="B216" s="10" t="b">
        <v>1</v>
      </c>
      <c r="U216" s="13"/>
      <c r="V216" s="13"/>
      <c r="W216" s="14"/>
      <c r="X216" s="24"/>
      <c r="Y216" s="24"/>
      <c r="Z216" s="24"/>
      <c r="AA216" s="24"/>
      <c r="AB216" s="24"/>
      <c r="AC216" s="24"/>
      <c r="AD216" s="24"/>
      <c r="AE216" s="24"/>
      <c r="AG216" s="13"/>
      <c r="AH216" s="13"/>
      <c r="AI216" s="14"/>
      <c r="AJ216" s="24"/>
      <c r="AK216" s="24"/>
      <c r="AL216" s="24"/>
      <c r="AM216" s="24"/>
      <c r="AN216" s="24"/>
      <c r="AO216" s="24"/>
      <c r="AP216" s="24"/>
      <c r="AQ216" s="24"/>
      <c r="AS216" s="13"/>
      <c r="AT216" s="13"/>
      <c r="AU216" s="14"/>
      <c r="AV216" s="24"/>
      <c r="AW216" s="24"/>
      <c r="AX216" s="24"/>
      <c r="AY216" s="24"/>
      <c r="AZ216" s="24"/>
      <c r="BA216" s="24"/>
      <c r="BB216" s="24"/>
      <c r="BC216" s="24"/>
      <c r="CW216" s="24">
        <v>7.2233606557377053E-2</v>
      </c>
      <c r="CX216" s="13">
        <v>52.7</v>
      </c>
      <c r="CY216" s="13">
        <v>55.326220729417471</v>
      </c>
      <c r="CZ216" s="13">
        <v>55.281071246979472</v>
      </c>
      <c r="DA216" s="13">
        <v>5.1901606504649749</v>
      </c>
      <c r="DB216" s="13" t="e">
        <f ca="1"/>
        <v>#NAME?</v>
      </c>
      <c r="DC216" s="13" t="e">
        <f ca="1"/>
        <v>#NAME?</v>
      </c>
      <c r="DD216" s="13">
        <v>48.087347449198525</v>
      </c>
      <c r="DE216" s="13" t="e">
        <f ca="1"/>
        <v>#NAME?</v>
      </c>
      <c r="DF216" s="13">
        <v>54.258842097032286</v>
      </c>
    </row>
    <row r="217" spans="1:110" x14ac:dyDescent="0.25">
      <c r="A217" s="9">
        <v>74.7</v>
      </c>
      <c r="B217" s="10" t="b">
        <v>1</v>
      </c>
      <c r="U217" s="13"/>
      <c r="V217" s="13"/>
      <c r="W217" s="14"/>
      <c r="X217" s="24"/>
      <c r="Y217" s="24"/>
      <c r="Z217" s="24"/>
      <c r="AA217" s="24"/>
      <c r="AB217" s="24"/>
      <c r="AC217" s="24"/>
      <c r="AD217" s="24"/>
      <c r="AE217" s="24"/>
      <c r="AG217" s="13"/>
      <c r="AH217" s="13"/>
      <c r="AI217" s="14"/>
      <c r="AJ217" s="24"/>
      <c r="AK217" s="24"/>
      <c r="AL217" s="24"/>
      <c r="AM217" s="24"/>
      <c r="AN217" s="24"/>
      <c r="AO217" s="24"/>
      <c r="AP217" s="24"/>
      <c r="AQ217" s="24"/>
      <c r="AS217" s="13"/>
      <c r="AT217" s="13"/>
      <c r="AU217" s="14"/>
      <c r="AV217" s="24"/>
      <c r="AW217" s="24"/>
      <c r="AX217" s="24"/>
      <c r="AY217" s="24"/>
      <c r="AZ217" s="24"/>
      <c r="BA217" s="24"/>
      <c r="BB217" s="24"/>
      <c r="BC217" s="24"/>
      <c r="CW217" s="24">
        <v>7.2575136612021862E-2</v>
      </c>
      <c r="CX217" s="13">
        <v>52.7</v>
      </c>
      <c r="CY217" s="13">
        <v>55.349826035604096</v>
      </c>
      <c r="CZ217" s="13">
        <v>55.301224686292024</v>
      </c>
      <c r="DA217" s="13">
        <v>5.215648475382503</v>
      </c>
      <c r="DB217" s="13" t="e">
        <f ca="1"/>
        <v>#NAME?</v>
      </c>
      <c r="DC217" s="13" t="e">
        <f ca="1"/>
        <v>#NAME?</v>
      </c>
      <c r="DD217" s="13">
        <v>48.115305097211944</v>
      </c>
      <c r="DE217" s="13" t="e">
        <f ca="1"/>
        <v>#NAME?</v>
      </c>
      <c r="DF217" s="13">
        <v>54.284324134122997</v>
      </c>
    </row>
    <row r="218" spans="1:110" x14ac:dyDescent="0.25">
      <c r="A218" s="9">
        <v>74.599999999999994</v>
      </c>
      <c r="B218" s="10" t="b">
        <v>1</v>
      </c>
      <c r="U218" s="13"/>
      <c r="V218" s="13"/>
      <c r="W218" s="14"/>
      <c r="X218" s="24"/>
      <c r="Y218" s="24"/>
      <c r="Z218" s="24"/>
      <c r="AA218" s="24"/>
      <c r="AB218" s="24"/>
      <c r="AC218" s="24"/>
      <c r="AD218" s="24"/>
      <c r="AE218" s="24"/>
      <c r="AG218" s="13"/>
      <c r="AH218" s="13"/>
      <c r="AI218" s="14"/>
      <c r="AJ218" s="24"/>
      <c r="AK218" s="24"/>
      <c r="AL218" s="24"/>
      <c r="AM218" s="24"/>
      <c r="AN218" s="24"/>
      <c r="AO218" s="24"/>
      <c r="AP218" s="24"/>
      <c r="AQ218" s="24"/>
      <c r="AS218" s="13"/>
      <c r="AT218" s="13"/>
      <c r="AU218" s="14"/>
      <c r="AV218" s="24"/>
      <c r="AW218" s="24"/>
      <c r="AX218" s="24"/>
      <c r="AY218" s="24"/>
      <c r="AZ218" s="24"/>
      <c r="BA218" s="24"/>
      <c r="BB218" s="24"/>
      <c r="BC218" s="24"/>
      <c r="CW218" s="24">
        <v>7.2916666666666671E-2</v>
      </c>
      <c r="CX218" s="13">
        <v>52.7</v>
      </c>
      <c r="CY218" s="13">
        <v>55.373346411104237</v>
      </c>
      <c r="CZ218" s="13">
        <v>55.321312922151513</v>
      </c>
      <c r="DA218" s="13">
        <v>5.2411456880810618</v>
      </c>
      <c r="DB218" s="13" t="e">
        <f ca="1"/>
        <v>#NAME?</v>
      </c>
      <c r="DC218" s="13" t="e">
        <f ca="1"/>
        <v>#NAME?</v>
      </c>
      <c r="DD218" s="13">
        <v>48.14319703955212</v>
      </c>
      <c r="DE218" s="13" t="e">
        <f ca="1"/>
        <v>#NAME?</v>
      </c>
      <c r="DF218" s="13">
        <v>54.309728891307046</v>
      </c>
    </row>
    <row r="219" spans="1:110" x14ac:dyDescent="0.25">
      <c r="A219" s="9">
        <v>74.400000000000006</v>
      </c>
      <c r="B219" s="10" t="b">
        <v>1</v>
      </c>
      <c r="U219" s="13"/>
      <c r="V219" s="13"/>
      <c r="W219" s="14"/>
      <c r="X219" s="24"/>
      <c r="Y219" s="24"/>
      <c r="Z219" s="24"/>
      <c r="AA219" s="24"/>
      <c r="AB219" s="24"/>
      <c r="AC219" s="24"/>
      <c r="AD219" s="24"/>
      <c r="AE219" s="24"/>
      <c r="AG219" s="13"/>
      <c r="AH219" s="13"/>
      <c r="AI219" s="14"/>
      <c r="AJ219" s="24"/>
      <c r="AK219" s="24"/>
      <c r="AL219" s="24"/>
      <c r="AM219" s="24"/>
      <c r="AN219" s="24"/>
      <c r="AO219" s="24"/>
      <c r="AP219" s="24"/>
      <c r="AQ219" s="24"/>
      <c r="AS219" s="13"/>
      <c r="AT219" s="13"/>
      <c r="AU219" s="14"/>
      <c r="AV219" s="24"/>
      <c r="AW219" s="24"/>
      <c r="AX219" s="24"/>
      <c r="AY219" s="24"/>
      <c r="AZ219" s="24"/>
      <c r="BA219" s="24"/>
      <c r="BB219" s="24"/>
      <c r="BC219" s="24"/>
      <c r="CW219" s="24">
        <v>7.325819672131148E-2</v>
      </c>
      <c r="CX219" s="13">
        <v>52.8</v>
      </c>
      <c r="CY219" s="13">
        <v>55.396782607307642</v>
      </c>
      <c r="CZ219" s="13">
        <v>55.341336520268364</v>
      </c>
      <c r="DA219" s="13">
        <v>5.2666522954786972</v>
      </c>
      <c r="DB219" s="13" t="e">
        <f ca="1"/>
        <v>#NAME?</v>
      </c>
      <c r="DC219" s="13" t="e">
        <f ca="1"/>
        <v>#NAME?</v>
      </c>
      <c r="DD219" s="13">
        <v>48.171023737314663</v>
      </c>
      <c r="DE219" s="13" t="e">
        <f ca="1"/>
        <v>#NAME?</v>
      </c>
      <c r="DF219" s="13">
        <v>54.335056991578753</v>
      </c>
    </row>
    <row r="220" spans="1:110" x14ac:dyDescent="0.25">
      <c r="A220" s="9">
        <v>74.2</v>
      </c>
      <c r="B220" s="10" t="b">
        <v>1</v>
      </c>
      <c r="U220" s="13"/>
      <c r="V220" s="13"/>
      <c r="W220" s="14"/>
      <c r="X220" s="24"/>
      <c r="Y220" s="24"/>
      <c r="Z220" s="24"/>
      <c r="AA220" s="24"/>
      <c r="AB220" s="24"/>
      <c r="AC220" s="24"/>
      <c r="AD220" s="24"/>
      <c r="AE220" s="24"/>
      <c r="AG220" s="13"/>
      <c r="AH220" s="13"/>
      <c r="AI220" s="14"/>
      <c r="AJ220" s="24"/>
      <c r="AK220" s="24"/>
      <c r="AL220" s="24"/>
      <c r="AM220" s="24"/>
      <c r="AN220" s="24"/>
      <c r="AO220" s="24"/>
      <c r="AP220" s="24"/>
      <c r="AQ220" s="24"/>
      <c r="AS220" s="13"/>
      <c r="AT220" s="13"/>
      <c r="AU220" s="14"/>
      <c r="AV220" s="24"/>
      <c r="AW220" s="24"/>
      <c r="AX220" s="24"/>
      <c r="AY220" s="24"/>
      <c r="AZ220" s="24"/>
      <c r="BA220" s="24"/>
      <c r="BB220" s="24"/>
      <c r="BC220" s="24"/>
      <c r="CW220" s="24">
        <v>7.359972677595629E-2</v>
      </c>
      <c r="CX220" s="13">
        <v>52.8</v>
      </c>
      <c r="CY220" s="13">
        <v>55.420135365529674</v>
      </c>
      <c r="CZ220" s="13">
        <v>55.36129603889659</v>
      </c>
      <c r="DA220" s="13">
        <v>5.292168304501085</v>
      </c>
      <c r="DB220" s="13" t="e">
        <f ca="1"/>
        <v>#NAME?</v>
      </c>
      <c r="DC220" s="13" t="e">
        <f ca="1"/>
        <v>#NAME?</v>
      </c>
      <c r="DD220" s="13">
        <v>48.198785646227307</v>
      </c>
      <c r="DE220" s="13" t="e">
        <f ca="1"/>
        <v>#NAME?</v>
      </c>
      <c r="DF220" s="13">
        <v>54.360309050070299</v>
      </c>
    </row>
    <row r="221" spans="1:110" x14ac:dyDescent="0.25">
      <c r="A221" s="9">
        <v>74.099999999999994</v>
      </c>
      <c r="B221" s="10" t="b">
        <v>1</v>
      </c>
      <c r="U221" s="13"/>
      <c r="V221" s="13"/>
      <c r="W221" s="14"/>
      <c r="X221" s="24"/>
      <c r="Y221" s="24"/>
      <c r="Z221" s="24"/>
      <c r="AA221" s="24"/>
      <c r="AB221" s="24"/>
      <c r="AC221" s="24"/>
      <c r="AD221" s="24"/>
      <c r="AE221" s="24"/>
      <c r="AG221" s="13"/>
      <c r="AH221" s="13"/>
      <c r="AI221" s="14"/>
      <c r="AJ221" s="24"/>
      <c r="AK221" s="24"/>
      <c r="AL221" s="24"/>
      <c r="AM221" s="24"/>
      <c r="AN221" s="24"/>
      <c r="AO221" s="24"/>
      <c r="AP221" s="24"/>
      <c r="AQ221" s="24"/>
      <c r="AS221" s="13"/>
      <c r="AT221" s="13"/>
      <c r="AU221" s="14"/>
      <c r="AV221" s="24"/>
      <c r="AW221" s="24"/>
      <c r="AX221" s="24"/>
      <c r="AY221" s="24"/>
      <c r="AZ221" s="24"/>
      <c r="BA221" s="24"/>
      <c r="BB221" s="24"/>
      <c r="BC221" s="24"/>
      <c r="CW221" s="24">
        <v>7.3941256830601099E-2</v>
      </c>
      <c r="CX221" s="13">
        <v>52.8</v>
      </c>
      <c r="CY221" s="13">
        <v>55.443405417192821</v>
      </c>
      <c r="CZ221" s="13">
        <v>55.381192028966069</v>
      </c>
      <c r="DA221" s="13">
        <v>5.317693722081585</v>
      </c>
      <c r="DB221" s="13" t="e">
        <f ca="1"/>
        <v>#NAME?</v>
      </c>
      <c r="DC221" s="13" t="e">
        <f ca="1"/>
        <v>#NAME?</v>
      </c>
      <c r="DD221" s="13">
        <v>48.226483216737009</v>
      </c>
      <c r="DE221" s="13" t="e">
        <f ca="1"/>
        <v>#NAME?</v>
      </c>
      <c r="DF221" s="13">
        <v>54.385485674187052</v>
      </c>
    </row>
    <row r="222" spans="1:110" x14ac:dyDescent="0.25">
      <c r="A222" s="9">
        <v>73.900000000000006</v>
      </c>
      <c r="B222" s="10" t="b">
        <v>1</v>
      </c>
      <c r="U222" s="13"/>
      <c r="V222" s="13"/>
      <c r="W222" s="14"/>
      <c r="X222" s="24"/>
      <c r="Y222" s="24"/>
      <c r="Z222" s="24"/>
      <c r="AA222" s="24"/>
      <c r="AB222" s="24"/>
      <c r="AC222" s="24"/>
      <c r="AD222" s="24"/>
      <c r="AE222" s="24"/>
      <c r="AG222" s="13"/>
      <c r="AH222" s="13"/>
      <c r="AI222" s="14"/>
      <c r="AJ222" s="24"/>
      <c r="AK222" s="24"/>
      <c r="AL222" s="24"/>
      <c r="AM222" s="24"/>
      <c r="AN222" s="24"/>
      <c r="AO222" s="24"/>
      <c r="AP222" s="24"/>
      <c r="AQ222" s="24"/>
      <c r="AS222" s="13"/>
      <c r="AT222" s="13"/>
      <c r="AU222" s="14"/>
      <c r="AV222" s="24"/>
      <c r="AW222" s="24"/>
      <c r="AX222" s="24"/>
      <c r="AY222" s="24"/>
      <c r="AZ222" s="24"/>
      <c r="BA222" s="24"/>
      <c r="BB222" s="24"/>
      <c r="BC222" s="24"/>
      <c r="CW222" s="24">
        <v>7.4282786885245908E-2</v>
      </c>
      <c r="CX222" s="13">
        <v>52.8</v>
      </c>
      <c r="CY222" s="13">
        <v>55.466593484004079</v>
      </c>
      <c r="CZ222" s="13">
        <v>55.401025034212672</v>
      </c>
      <c r="DA222" s="13">
        <v>5.3432285551612297</v>
      </c>
      <c r="DB222" s="13" t="e">
        <f ca="1"/>
        <v>#NAME?</v>
      </c>
      <c r="DC222" s="13" t="e">
        <f ca="1"/>
        <v>#NAME?</v>
      </c>
      <c r="DD222" s="13">
        <v>48.254116894095198</v>
      </c>
      <c r="DE222" s="13" t="e">
        <f ca="1"/>
        <v>#NAME?</v>
      </c>
      <c r="DF222" s="13">
        <v>54.41058746373993</v>
      </c>
    </row>
    <row r="223" spans="1:110" x14ac:dyDescent="0.25">
      <c r="A223" s="9">
        <v>73.8</v>
      </c>
      <c r="B223" s="10" t="b">
        <v>1</v>
      </c>
      <c r="U223" s="13"/>
      <c r="V223" s="13"/>
      <c r="W223" s="14"/>
      <c r="X223" s="24"/>
      <c r="Y223" s="24"/>
      <c r="Z223" s="24"/>
      <c r="AA223" s="24"/>
      <c r="AB223" s="24"/>
      <c r="AC223" s="24"/>
      <c r="AD223" s="24"/>
      <c r="AE223" s="24"/>
      <c r="AG223" s="13"/>
      <c r="AH223" s="13"/>
      <c r="AI223" s="14"/>
      <c r="AJ223" s="24"/>
      <c r="AK223" s="24"/>
      <c r="AL223" s="24"/>
      <c r="AM223" s="24"/>
      <c r="AN223" s="24"/>
      <c r="AO223" s="24"/>
      <c r="AP223" s="24"/>
      <c r="AQ223" s="24"/>
      <c r="AS223" s="13"/>
      <c r="AT223" s="13"/>
      <c r="AU223" s="14"/>
      <c r="AV223" s="24"/>
      <c r="AW223" s="24"/>
      <c r="AX223" s="24"/>
      <c r="AY223" s="24"/>
      <c r="AZ223" s="24"/>
      <c r="BA223" s="24"/>
      <c r="BB223" s="24"/>
      <c r="BC223" s="24"/>
      <c r="CW223" s="24">
        <v>7.4624316939890717E-2</v>
      </c>
      <c r="CX223" s="13">
        <v>52.8</v>
      </c>
      <c r="CY223" s="13">
        <v>55.489700278128353</v>
      </c>
      <c r="CZ223" s="13">
        <v>55.420795591304973</v>
      </c>
      <c r="DA223" s="13">
        <v>5.3687728106887107</v>
      </c>
      <c r="DB223" s="13" t="e">
        <f ca="1"/>
        <v>#NAME?</v>
      </c>
      <c r="DC223" s="13" t="e">
        <f ca="1"/>
        <v>#NAME?</v>
      </c>
      <c r="DD223" s="13">
        <v>48.281687118441312</v>
      </c>
      <c r="DE223" s="13" t="e">
        <f ca="1"/>
        <v>#NAME?</v>
      </c>
      <c r="DF223" s="13">
        <v>54.435615011074887</v>
      </c>
    </row>
    <row r="224" spans="1:110" x14ac:dyDescent="0.25">
      <c r="A224" s="9">
        <v>73.7</v>
      </c>
      <c r="B224" s="10" t="b">
        <v>1</v>
      </c>
      <c r="U224" s="13"/>
      <c r="V224" s="13"/>
      <c r="W224" s="14"/>
      <c r="X224" s="24"/>
      <c r="Y224" s="24"/>
      <c r="Z224" s="24"/>
      <c r="AA224" s="24"/>
      <c r="AB224" s="24"/>
      <c r="AC224" s="24"/>
      <c r="AD224" s="24"/>
      <c r="AE224" s="24"/>
      <c r="AG224" s="13"/>
      <c r="AH224" s="13"/>
      <c r="AI224" s="14"/>
      <c r="AJ224" s="24"/>
      <c r="AK224" s="24"/>
      <c r="AL224" s="24"/>
      <c r="AM224" s="24"/>
      <c r="AN224" s="24"/>
      <c r="AO224" s="24"/>
      <c r="AP224" s="24"/>
      <c r="AQ224" s="24"/>
      <c r="AS224" s="13"/>
      <c r="AT224" s="13"/>
      <c r="AU224" s="14"/>
      <c r="AV224" s="24"/>
      <c r="AW224" s="24"/>
      <c r="AX224" s="24"/>
      <c r="AY224" s="24"/>
      <c r="AZ224" s="24"/>
      <c r="BA224" s="24"/>
      <c r="BB224" s="24"/>
      <c r="BC224" s="24"/>
      <c r="CW224" s="24">
        <v>7.4965846994535526E-2</v>
      </c>
      <c r="CX224" s="13">
        <v>52.9</v>
      </c>
      <c r="CY224" s="13">
        <v>55.512726502358021</v>
      </c>
      <c r="CZ224" s="13">
        <v>55.44050422996844</v>
      </c>
      <c r="DA224" s="13">
        <v>5.3943264956204491</v>
      </c>
      <c r="DB224" s="13" t="e">
        <f ca="1"/>
        <v>#NAME?</v>
      </c>
      <c r="DC224" s="13" t="e">
        <f ca="1"/>
        <v>#NAME?</v>
      </c>
      <c r="DD224" s="13">
        <v>48.309194324884558</v>
      </c>
      <c r="DE224" s="13" t="e">
        <f ca="1"/>
        <v>#NAME?</v>
      </c>
      <c r="DF224" s="13">
        <v>54.460568901199629</v>
      </c>
    </row>
    <row r="225" spans="1:110" x14ac:dyDescent="0.25">
      <c r="A225" s="9">
        <v>73.5</v>
      </c>
      <c r="B225" s="10" t="b">
        <v>1</v>
      </c>
      <c r="U225" s="13"/>
      <c r="V225" s="13"/>
      <c r="W225" s="14"/>
      <c r="X225" s="24"/>
      <c r="Y225" s="24"/>
      <c r="Z225" s="24"/>
      <c r="AA225" s="24"/>
      <c r="AB225" s="24"/>
      <c r="AC225" s="24"/>
      <c r="AD225" s="24"/>
      <c r="AE225" s="24"/>
      <c r="AG225" s="13"/>
      <c r="AH225" s="13"/>
      <c r="AI225" s="14"/>
      <c r="AJ225" s="24"/>
      <c r="AK225" s="24"/>
      <c r="AL225" s="24"/>
      <c r="AM225" s="24"/>
      <c r="AN225" s="24"/>
      <c r="AO225" s="24"/>
      <c r="AP225" s="24"/>
      <c r="AQ225" s="24"/>
      <c r="AS225" s="13"/>
      <c r="AT225" s="13"/>
      <c r="AU225" s="14"/>
      <c r="AV225" s="24"/>
      <c r="AW225" s="24"/>
      <c r="AX225" s="24"/>
      <c r="AY225" s="24"/>
      <c r="AZ225" s="24"/>
      <c r="BA225" s="24"/>
      <c r="BB225" s="24"/>
      <c r="BC225" s="24"/>
      <c r="CW225" s="24">
        <v>7.5307377049180321E-2</v>
      </c>
      <c r="CX225" s="13">
        <v>52.9</v>
      </c>
      <c r="CY225" s="13">
        <v>55.535672850278686</v>
      </c>
      <c r="CZ225" s="13">
        <v>55.460151473106514</v>
      </c>
      <c r="DA225" s="13">
        <v>5.4198896169205355</v>
      </c>
      <c r="DB225" s="13" t="e">
        <f ca="1"/>
        <v>#NAME?</v>
      </c>
      <c r="DC225" s="13" t="e">
        <f ca="1"/>
        <v>#NAME?</v>
      </c>
      <c r="DD225" s="13">
        <v>48.336638943584077</v>
      </c>
      <c r="DE225" s="13" t="e">
        <f ca="1"/>
        <v>#NAME?</v>
      </c>
      <c r="DF225" s="13">
        <v>54.485449711907592</v>
      </c>
    </row>
    <row r="226" spans="1:110" x14ac:dyDescent="0.25">
      <c r="A226" s="9">
        <v>73.400000000000006</v>
      </c>
      <c r="B226" s="10" t="b">
        <v>1</v>
      </c>
      <c r="U226" s="13"/>
      <c r="V226" s="13"/>
      <c r="W226" s="14"/>
      <c r="X226" s="24"/>
      <c r="Y226" s="24"/>
      <c r="Z226" s="24"/>
      <c r="AA226" s="24"/>
      <c r="AB226" s="24"/>
      <c r="AC226" s="24"/>
      <c r="AD226" s="24"/>
      <c r="AE226" s="24"/>
      <c r="AG226" s="13"/>
      <c r="AH226" s="13"/>
      <c r="AI226" s="14"/>
      <c r="AJ226" s="24"/>
      <c r="AK226" s="24"/>
      <c r="AL226" s="24"/>
      <c r="AM226" s="24"/>
      <c r="AN226" s="24"/>
      <c r="AO226" s="24"/>
      <c r="AP226" s="24"/>
      <c r="AQ226" s="24"/>
      <c r="AS226" s="13"/>
      <c r="AT226" s="13"/>
      <c r="AU226" s="14"/>
      <c r="AV226" s="24"/>
      <c r="AW226" s="24"/>
      <c r="AX226" s="24"/>
      <c r="AY226" s="24"/>
      <c r="AZ226" s="24"/>
      <c r="BA226" s="24"/>
      <c r="BB226" s="24"/>
      <c r="BC226" s="24"/>
      <c r="CW226" s="24">
        <v>7.564890710382513E-2</v>
      </c>
      <c r="CX226" s="13">
        <v>52.9</v>
      </c>
      <c r="CY226" s="13">
        <v>55.558540006431222</v>
      </c>
      <c r="CZ226" s="13">
        <v>55.479737836919547</v>
      </c>
      <c r="DA226" s="13">
        <v>5.4454621815608073</v>
      </c>
      <c r="DB226" s="13" t="e">
        <f ca="1"/>
        <v>#NAME?</v>
      </c>
      <c r="DC226" s="13" t="e">
        <f ca="1"/>
        <v>#NAME?</v>
      </c>
      <c r="DD226" s="13">
        <v>48.364021399827379</v>
      </c>
      <c r="DE226" s="13" t="e">
        <f ca="1"/>
        <v>#NAME?</v>
      </c>
      <c r="DF226" s="13">
        <v>54.510258013899289</v>
      </c>
    </row>
    <row r="227" spans="1:110" x14ac:dyDescent="0.25">
      <c r="A227" s="9">
        <v>73.3</v>
      </c>
      <c r="B227" s="10" t="b">
        <v>1</v>
      </c>
      <c r="U227" s="13"/>
      <c r="V227" s="13"/>
      <c r="W227" s="14"/>
      <c r="X227" s="24"/>
      <c r="Y227" s="24"/>
      <c r="Z227" s="24"/>
      <c r="AA227" s="24"/>
      <c r="AB227" s="24"/>
      <c r="AC227" s="24"/>
      <c r="AD227" s="24"/>
      <c r="AE227" s="24"/>
      <c r="AG227" s="13"/>
      <c r="AH227" s="13"/>
      <c r="AI227" s="14"/>
      <c r="AJ227" s="24"/>
      <c r="AK227" s="24"/>
      <c r="AL227" s="24"/>
      <c r="AM227" s="24"/>
      <c r="AN227" s="24"/>
      <c r="AO227" s="24"/>
      <c r="AP227" s="24"/>
      <c r="AQ227" s="24"/>
      <c r="AS227" s="13"/>
      <c r="AT227" s="13"/>
      <c r="AU227" s="14"/>
      <c r="AV227" s="24"/>
      <c r="AW227" s="24"/>
      <c r="AX227" s="24"/>
      <c r="AY227" s="24"/>
      <c r="AZ227" s="24"/>
      <c r="BA227" s="24"/>
      <c r="BB227" s="24"/>
      <c r="BC227" s="24"/>
      <c r="CW227" s="24">
        <v>7.599043715846994E-2</v>
      </c>
      <c r="CX227" s="13">
        <v>52.9</v>
      </c>
      <c r="CY227" s="13">
        <v>55.581328646470439</v>
      </c>
      <c r="CZ227" s="13">
        <v>55.499263831020826</v>
      </c>
      <c r="DA227" s="13">
        <v>5.4710441965208298</v>
      </c>
      <c r="DB227" s="13" t="e">
        <f ca="1"/>
        <v>#NAME?</v>
      </c>
      <c r="DC227" s="13" t="e">
        <f ca="1"/>
        <v>#NAME?</v>
      </c>
      <c r="DD227" s="13">
        <v>48.391342114107267</v>
      </c>
      <c r="DE227" s="13" t="e">
        <f ca="1"/>
        <v>#NAME?</v>
      </c>
      <c r="DF227" s="13">
        <v>54.534994370901082</v>
      </c>
    </row>
    <row r="228" spans="1:110" x14ac:dyDescent="0.25">
      <c r="A228" s="9">
        <v>72.3</v>
      </c>
      <c r="B228" s="10" t="b">
        <v>1</v>
      </c>
      <c r="U228" s="13"/>
      <c r="V228" s="13"/>
      <c r="W228" s="14"/>
      <c r="X228" s="24"/>
      <c r="Y228" s="24"/>
      <c r="Z228" s="24"/>
      <c r="AA228" s="24"/>
      <c r="AB228" s="24"/>
      <c r="AC228" s="24"/>
      <c r="AD228" s="24"/>
      <c r="AE228" s="24"/>
      <c r="AG228" s="13"/>
      <c r="AH228" s="13"/>
      <c r="AI228" s="14"/>
      <c r="AJ228" s="24"/>
      <c r="AK228" s="24"/>
      <c r="AL228" s="24"/>
      <c r="AM228" s="24"/>
      <c r="AN228" s="24"/>
      <c r="AO228" s="24"/>
      <c r="AP228" s="24"/>
      <c r="AQ228" s="24"/>
      <c r="AS228" s="13"/>
      <c r="AT228" s="13"/>
      <c r="AU228" s="14"/>
      <c r="AV228" s="24"/>
      <c r="AW228" s="24"/>
      <c r="AX228" s="24"/>
      <c r="AY228" s="24"/>
      <c r="AZ228" s="24"/>
      <c r="BA228" s="24"/>
      <c r="BB228" s="24"/>
      <c r="BC228" s="24"/>
      <c r="CW228" s="24">
        <v>7.6331967213114749E-2</v>
      </c>
      <c r="CX228" s="13">
        <v>53</v>
      </c>
      <c r="CY228" s="13">
        <v>55.604039437319919</v>
      </c>
      <c r="CZ228" s="13">
        <v>55.518729958550011</v>
      </c>
      <c r="DA228" s="13">
        <v>5.4966356687878841</v>
      </c>
      <c r="DB228" s="13" t="e">
        <f ca="1"/>
        <v>#NAME?</v>
      </c>
      <c r="DC228" s="13" t="e">
        <f ca="1"/>
        <v>#NAME?</v>
      </c>
      <c r="DD228" s="13">
        <v>48.418601502197177</v>
      </c>
      <c r="DE228" s="13" t="e">
        <f ca="1"/>
        <v>#NAME?</v>
      </c>
      <c r="DF228" s="13">
        <v>54.559659339781405</v>
      </c>
    </row>
    <row r="229" spans="1:110" x14ac:dyDescent="0.25">
      <c r="A229" s="9">
        <v>72</v>
      </c>
      <c r="B229" s="10" t="b">
        <v>1</v>
      </c>
      <c r="U229" s="13"/>
      <c r="V229" s="13"/>
      <c r="W229" s="14"/>
      <c r="X229" s="24"/>
      <c r="Y229" s="24"/>
      <c r="Z229" s="24"/>
      <c r="AA229" s="24"/>
      <c r="AB229" s="24"/>
      <c r="AC229" s="24"/>
      <c r="AD229" s="24"/>
      <c r="AE229" s="24"/>
      <c r="AG229" s="13"/>
      <c r="AH229" s="13"/>
      <c r="AI229" s="14"/>
      <c r="AJ229" s="24"/>
      <c r="AK229" s="24"/>
      <c r="AL229" s="24"/>
      <c r="AM229" s="24"/>
      <c r="AN229" s="24"/>
      <c r="AO229" s="24"/>
      <c r="AP229" s="24"/>
      <c r="AQ229" s="24"/>
      <c r="AS229" s="13"/>
      <c r="AT229" s="13"/>
      <c r="AU229" s="14"/>
      <c r="AV229" s="24"/>
      <c r="AW229" s="24"/>
      <c r="AX229" s="24"/>
      <c r="AY229" s="24"/>
      <c r="AZ229" s="24"/>
      <c r="BA229" s="24"/>
      <c r="BB229" s="24"/>
      <c r="BC229" s="24"/>
      <c r="CW229" s="24">
        <v>7.6673497267759558E-2</v>
      </c>
      <c r="CX229" s="13">
        <v>53</v>
      </c>
      <c r="CY229" s="13">
        <v>55.626673037323847</v>
      </c>
      <c r="CZ229" s="13">
        <v>55.538136716284328</v>
      </c>
      <c r="DA229" s="13">
        <v>5.5222366053570271</v>
      </c>
      <c r="DB229" s="13" t="e">
        <f ca="1"/>
        <v>#NAME?</v>
      </c>
      <c r="DC229" s="13" t="e">
        <f ca="1"/>
        <v>#NAME?</v>
      </c>
      <c r="DD229" s="13">
        <v>48.445799975224965</v>
      </c>
      <c r="DE229" s="13" t="e">
        <f ca="1"/>
        <v>#NAME?</v>
      </c>
      <c r="DF229" s="13">
        <v>54.584253470664592</v>
      </c>
    </row>
    <row r="230" spans="1:110" x14ac:dyDescent="0.25">
      <c r="A230" s="9">
        <v>71.7</v>
      </c>
      <c r="B230" s="10" t="b">
        <v>1</v>
      </c>
      <c r="U230" s="13"/>
      <c r="V230" s="13"/>
      <c r="W230" s="14"/>
      <c r="X230" s="24"/>
      <c r="Y230" s="24"/>
      <c r="Z230" s="24"/>
      <c r="AA230" s="24"/>
      <c r="AB230" s="24"/>
      <c r="AC230" s="24"/>
      <c r="AD230" s="24"/>
      <c r="AE230" s="24"/>
      <c r="AG230" s="13"/>
      <c r="AH230" s="13"/>
      <c r="AI230" s="14"/>
      <c r="AJ230" s="24"/>
      <c r="AK230" s="24"/>
      <c r="AL230" s="24"/>
      <c r="AM230" s="24"/>
      <c r="AN230" s="24"/>
      <c r="AO230" s="24"/>
      <c r="AP230" s="24"/>
      <c r="AQ230" s="24"/>
      <c r="AS230" s="13"/>
      <c r="AT230" s="13"/>
      <c r="AU230" s="14"/>
      <c r="AV230" s="24"/>
      <c r="AW230" s="24"/>
      <c r="AX230" s="24"/>
      <c r="AY230" s="24"/>
      <c r="AZ230" s="24"/>
      <c r="BA230" s="24"/>
      <c r="BB230" s="24"/>
      <c r="BC230" s="24"/>
      <c r="CW230" s="24">
        <v>7.7015027322404367E-2</v>
      </c>
      <c r="CX230" s="13">
        <v>53</v>
      </c>
      <c r="CY230" s="13">
        <v>55.649230096395186</v>
      </c>
      <c r="CZ230" s="13">
        <v>55.557484594747294</v>
      </c>
      <c r="DA230" s="13">
        <v>5.5478470132310829</v>
      </c>
      <c r="DB230" s="13" t="e">
        <f ca="1"/>
        <v>#NAME?</v>
      </c>
      <c r="DC230" s="13" t="e">
        <f ca="1"/>
        <v>#NAME?</v>
      </c>
      <c r="DD230" s="13">
        <v>48.4729379397453</v>
      </c>
      <c r="DE230" s="13" t="e">
        <f ca="1"/>
        <v>#NAME?</v>
      </c>
      <c r="DF230" s="13">
        <v>54.608777307042295</v>
      </c>
    </row>
    <row r="231" spans="1:110" x14ac:dyDescent="0.25">
      <c r="A231" s="9">
        <v>71.900000000000006</v>
      </c>
      <c r="B231" s="10" t="b">
        <v>1</v>
      </c>
      <c r="U231" s="13"/>
      <c r="V231" s="13"/>
      <c r="W231" s="14"/>
      <c r="X231" s="24"/>
      <c r="Y231" s="24"/>
      <c r="Z231" s="24"/>
      <c r="AA231" s="24"/>
      <c r="AB231" s="24"/>
      <c r="AC231" s="24"/>
      <c r="AD231" s="24"/>
      <c r="AE231" s="24"/>
      <c r="AG231" s="13"/>
      <c r="AH231" s="13"/>
      <c r="AI231" s="14"/>
      <c r="AJ231" s="24"/>
      <c r="AK231" s="24"/>
      <c r="AL231" s="24"/>
      <c r="AM231" s="24"/>
      <c r="AN231" s="24"/>
      <c r="AO231" s="24"/>
      <c r="AP231" s="24"/>
      <c r="AQ231" s="24"/>
      <c r="AS231" s="13"/>
      <c r="AT231" s="13"/>
      <c r="AU231" s="14"/>
      <c r="AV231" s="24"/>
      <c r="AW231" s="24"/>
      <c r="AX231" s="24"/>
      <c r="AY231" s="24"/>
      <c r="AZ231" s="24"/>
      <c r="BA231" s="24"/>
      <c r="BB231" s="24"/>
      <c r="BC231" s="24"/>
      <c r="CW231" s="24">
        <v>7.7356557377049176E-2</v>
      </c>
      <c r="CX231" s="13">
        <v>53.1</v>
      </c>
      <c r="CY231" s="13">
        <v>55.671711256161011</v>
      </c>
      <c r="CZ231" s="13">
        <v>55.576774078314969</v>
      </c>
      <c r="DA231" s="13">
        <v>5.5734668994206205</v>
      </c>
      <c r="DB231" s="13" t="e">
        <f ca="1"/>
        <v>#NAME?</v>
      </c>
      <c r="DC231" s="13" t="e">
        <f ca="1"/>
        <v>#NAME?</v>
      </c>
      <c r="DD231" s="13">
        <v>48.500015797810534</v>
      </c>
      <c r="DE231" s="13" t="e">
        <f ca="1"/>
        <v>#NAME?</v>
      </c>
      <c r="DF231" s="13">
        <v>54.633231385882496</v>
      </c>
    </row>
    <row r="232" spans="1:110" x14ac:dyDescent="0.25">
      <c r="A232" s="9">
        <v>72</v>
      </c>
      <c r="B232" s="10" t="b">
        <v>1</v>
      </c>
      <c r="U232" s="13"/>
      <c r="V232" s="13"/>
      <c r="W232" s="14"/>
      <c r="X232" s="24"/>
      <c r="Y232" s="24"/>
      <c r="Z232" s="24"/>
      <c r="AA232" s="24"/>
      <c r="AB232" s="24"/>
      <c r="AC232" s="24"/>
      <c r="AD232" s="24"/>
      <c r="AE232" s="24"/>
      <c r="AG232" s="13"/>
      <c r="AH232" s="13"/>
      <c r="AI232" s="14"/>
      <c r="AJ232" s="24"/>
      <c r="AK232" s="24"/>
      <c r="AL232" s="24"/>
      <c r="AM232" s="24"/>
      <c r="AN232" s="24"/>
      <c r="AO232" s="24"/>
      <c r="AP232" s="24"/>
      <c r="AQ232" s="24"/>
      <c r="AS232" s="13"/>
      <c r="AT232" s="13"/>
      <c r="AU232" s="14"/>
      <c r="AV232" s="24"/>
      <c r="AW232" s="24"/>
      <c r="AX232" s="24"/>
      <c r="AY232" s="24"/>
      <c r="AZ232" s="24"/>
      <c r="BA232" s="24"/>
      <c r="BB232" s="24"/>
      <c r="BC232" s="24"/>
      <c r="CW232" s="24">
        <v>7.7698087431693985E-2</v>
      </c>
      <c r="CX232" s="13">
        <v>53.1</v>
      </c>
      <c r="CY232" s="13">
        <v>55.694117150104418</v>
      </c>
      <c r="CZ232" s="13">
        <v>55.596005645320226</v>
      </c>
      <c r="DA232" s="13">
        <v>5.5990962709440266</v>
      </c>
      <c r="DB232" s="13" t="e">
        <f ca="1"/>
        <v>#NAME?</v>
      </c>
      <c r="DC232" s="13" t="e">
        <f ca="1"/>
        <v>#NAME?</v>
      </c>
      <c r="DD232" s="13">
        <v>48.527033947040223</v>
      </c>
      <c r="DE232" s="13" t="e">
        <f ca="1"/>
        <v>#NAME?</v>
      </c>
      <c r="DF232" s="13">
        <v>54.657616237736448</v>
      </c>
    </row>
    <row r="233" spans="1:110" x14ac:dyDescent="0.25">
      <c r="A233" s="9">
        <v>73</v>
      </c>
      <c r="B233" s="10" t="b">
        <v>1</v>
      </c>
      <c r="U233" s="13"/>
      <c r="V233" s="13"/>
      <c r="W233" s="14"/>
      <c r="X233" s="24"/>
      <c r="Y233" s="24"/>
      <c r="Z233" s="24"/>
      <c r="AA233" s="24"/>
      <c r="AB233" s="24"/>
      <c r="AC233" s="24"/>
      <c r="AD233" s="24"/>
      <c r="AE233" s="24"/>
      <c r="AG233" s="13"/>
      <c r="AH233" s="13"/>
      <c r="AI233" s="14"/>
      <c r="AJ233" s="24"/>
      <c r="AK233" s="24"/>
      <c r="AL233" s="24"/>
      <c r="AM233" s="24"/>
      <c r="AN233" s="24"/>
      <c r="AO233" s="24"/>
      <c r="AP233" s="24"/>
      <c r="AQ233" s="24"/>
      <c r="AS233" s="13"/>
      <c r="AT233" s="13"/>
      <c r="AU233" s="14"/>
      <c r="AV233" s="24"/>
      <c r="AW233" s="24"/>
      <c r="AX233" s="24"/>
      <c r="AY233" s="24"/>
      <c r="AZ233" s="24"/>
      <c r="BA233" s="24"/>
      <c r="BB233" s="24"/>
      <c r="BC233" s="24"/>
      <c r="CW233" s="24">
        <v>7.8039617486338794E-2</v>
      </c>
      <c r="CX233" s="13">
        <v>53.1</v>
      </c>
      <c r="CY233" s="13">
        <v>55.716448403703374</v>
      </c>
      <c r="CZ233" s="13">
        <v>55.615179768154363</v>
      </c>
      <c r="DA233" s="13">
        <v>5.624735134827481</v>
      </c>
      <c r="DB233" s="13" t="e">
        <f ca="1"/>
        <v>#NAME?</v>
      </c>
      <c r="DC233" s="13" t="e">
        <f ca="1"/>
        <v>#NAME?</v>
      </c>
      <c r="DD233" s="13">
        <v>48.553992780689228</v>
      </c>
      <c r="DE233" s="13" t="e">
        <f ca="1"/>
        <v>#NAME?</v>
      </c>
      <c r="DF233" s="13">
        <v>54.681932386843208</v>
      </c>
    </row>
    <row r="234" spans="1:110" x14ac:dyDescent="0.25">
      <c r="A234" s="9">
        <v>70</v>
      </c>
      <c r="B234" s="10" t="b">
        <v>1</v>
      </c>
      <c r="U234" s="13"/>
      <c r="V234" s="13"/>
      <c r="W234" s="14"/>
      <c r="X234" s="24"/>
      <c r="Y234" s="24"/>
      <c r="Z234" s="24"/>
      <c r="AA234" s="24"/>
      <c r="AB234" s="24"/>
      <c r="AC234" s="24"/>
      <c r="AD234" s="24"/>
      <c r="AE234" s="24"/>
      <c r="AG234" s="13"/>
      <c r="AH234" s="13"/>
      <c r="AI234" s="14"/>
      <c r="AJ234" s="24"/>
      <c r="AK234" s="24"/>
      <c r="AL234" s="24"/>
      <c r="AM234" s="24"/>
      <c r="AN234" s="24"/>
      <c r="AO234" s="24"/>
      <c r="AP234" s="24"/>
      <c r="AQ234" s="24"/>
      <c r="AS234" s="13"/>
      <c r="AT234" s="13"/>
      <c r="AU234" s="14"/>
      <c r="AV234" s="24"/>
      <c r="AW234" s="24"/>
      <c r="AX234" s="24"/>
      <c r="AY234" s="24"/>
      <c r="AZ234" s="24"/>
      <c r="BA234" s="24"/>
      <c r="BB234" s="24"/>
      <c r="BC234" s="24"/>
      <c r="CW234" s="24">
        <v>7.8381147540983603E-2</v>
      </c>
      <c r="CX234" s="13">
        <v>53.1</v>
      </c>
      <c r="CY234" s="13">
        <v>55.738705634566969</v>
      </c>
      <c r="CZ234" s="13">
        <v>55.634296913367265</v>
      </c>
      <c r="DA234" s="13">
        <v>5.6503834981049508</v>
      </c>
      <c r="DB234" s="13" t="e">
        <f ca="1"/>
        <v>#NAME?</v>
      </c>
      <c r="DC234" s="13" t="e">
        <f ca="1"/>
        <v>#NAME?</v>
      </c>
      <c r="DD234" s="13">
        <v>48.580892687714503</v>
      </c>
      <c r="DE234" s="13" t="e">
        <f ca="1"/>
        <v>#NAME?</v>
      </c>
      <c r="DF234" s="13">
        <v>54.706180351232057</v>
      </c>
    </row>
    <row r="235" spans="1:110" x14ac:dyDescent="0.25">
      <c r="A235" s="9">
        <v>70</v>
      </c>
      <c r="B235" s="10" t="b">
        <v>1</v>
      </c>
      <c r="U235" s="13"/>
      <c r="V235" s="13"/>
      <c r="W235" s="14"/>
      <c r="X235" s="24"/>
      <c r="Y235" s="24"/>
      <c r="Z235" s="24"/>
      <c r="AA235" s="24"/>
      <c r="AB235" s="24"/>
      <c r="AC235" s="24"/>
      <c r="AD235" s="24"/>
      <c r="AE235" s="24"/>
      <c r="AG235" s="13"/>
      <c r="AH235" s="13"/>
      <c r="AI235" s="14"/>
      <c r="AJ235" s="24"/>
      <c r="AK235" s="24"/>
      <c r="AL235" s="24"/>
      <c r="AM235" s="24"/>
      <c r="AN235" s="24"/>
      <c r="AO235" s="24"/>
      <c r="AP235" s="24"/>
      <c r="AQ235" s="24"/>
      <c r="AS235" s="13"/>
      <c r="AT235" s="13"/>
      <c r="AU235" s="14"/>
      <c r="AV235" s="24"/>
      <c r="AW235" s="24"/>
      <c r="AX235" s="24"/>
      <c r="AY235" s="24"/>
      <c r="AZ235" s="24"/>
      <c r="BA235" s="24"/>
      <c r="BB235" s="24"/>
      <c r="BC235" s="24"/>
      <c r="CW235" s="24">
        <v>7.8722677595628412E-2</v>
      </c>
      <c r="CX235" s="13">
        <v>53.1</v>
      </c>
      <c r="CY235" s="13">
        <v>55.760889452568264</v>
      </c>
      <c r="CZ235" s="13">
        <v>55.653357541764613</v>
      </c>
      <c r="DA235" s="13">
        <v>5.6760413678182564</v>
      </c>
      <c r="DB235" s="13" t="e">
        <f ca="1"/>
        <v>#NAME?</v>
      </c>
      <c r="DC235" s="13" t="e">
        <f ca="1"/>
        <v>#NAME?</v>
      </c>
      <c r="DD235" s="13">
        <v>48.60773405284057</v>
      </c>
      <c r="DE235" s="13" t="e">
        <f ca="1"/>
        <v>#NAME?</v>
      </c>
      <c r="DF235" s="13">
        <v>54.730360642822959</v>
      </c>
    </row>
    <row r="236" spans="1:110" x14ac:dyDescent="0.25">
      <c r="A236" s="9">
        <v>69.8</v>
      </c>
      <c r="B236" s="10" t="b">
        <v>1</v>
      </c>
      <c r="U236" s="13"/>
      <c r="V236" s="13"/>
      <c r="W236" s="14"/>
      <c r="X236" s="24"/>
      <c r="Y236" s="24"/>
      <c r="Z236" s="24"/>
      <c r="AA236" s="24"/>
      <c r="AB236" s="24"/>
      <c r="AC236" s="24"/>
      <c r="AD236" s="24"/>
      <c r="AE236" s="24"/>
      <c r="AG236" s="13"/>
      <c r="AH236" s="13"/>
      <c r="AI236" s="14"/>
      <c r="AJ236" s="24"/>
      <c r="AK236" s="24"/>
      <c r="AL236" s="24"/>
      <c r="AM236" s="24"/>
      <c r="AN236" s="24"/>
      <c r="AO236" s="24"/>
      <c r="AP236" s="24"/>
      <c r="AQ236" s="24"/>
      <c r="AS236" s="13"/>
      <c r="AT236" s="13"/>
      <c r="AU236" s="14"/>
      <c r="AV236" s="24"/>
      <c r="AW236" s="24"/>
      <c r="AX236" s="24"/>
      <c r="AY236" s="24"/>
      <c r="AZ236" s="24"/>
      <c r="BA236" s="24"/>
      <c r="BB236" s="24"/>
      <c r="BC236" s="24"/>
      <c r="CW236" s="24">
        <v>7.9064207650273222E-2</v>
      </c>
      <c r="CX236" s="13">
        <v>53.1</v>
      </c>
      <c r="CY236" s="13">
        <v>55.783000459974744</v>
      </c>
      <c r="CZ236" s="13">
        <v>55.672362108503584</v>
      </c>
      <c r="DA236" s="13">
        <v>5.7017087510170201</v>
      </c>
      <c r="DB236" s="13" t="e">
        <f ca="1"/>
        <v>#NAME?</v>
      </c>
      <c r="DC236" s="13" t="e">
        <f ca="1"/>
        <v>#NAME?</v>
      </c>
      <c r="DD236" s="13">
        <v>48.634517256623745</v>
      </c>
      <c r="DE236" s="13" t="e">
        <f ca="1"/>
        <v>#NAME?</v>
      </c>
      <c r="DF236" s="13">
        <v>54.754473767524757</v>
      </c>
    </row>
    <row r="237" spans="1:110" x14ac:dyDescent="0.25">
      <c r="A237" s="9">
        <v>68.900000000000006</v>
      </c>
      <c r="B237" s="10" t="b">
        <v>1</v>
      </c>
      <c r="U237" s="13"/>
      <c r="V237" s="13"/>
      <c r="W237" s="14"/>
      <c r="X237" s="24"/>
      <c r="Y237" s="24"/>
      <c r="Z237" s="24"/>
      <c r="AA237" s="24"/>
      <c r="AB237" s="24"/>
      <c r="AC237" s="24"/>
      <c r="AD237" s="24"/>
      <c r="AE237" s="24"/>
      <c r="AG237" s="13"/>
      <c r="AH237" s="13"/>
      <c r="AI237" s="14"/>
      <c r="AJ237" s="24"/>
      <c r="AK237" s="24"/>
      <c r="AL237" s="24"/>
      <c r="AM237" s="24"/>
      <c r="AN237" s="24"/>
      <c r="AO237" s="24"/>
      <c r="AP237" s="24"/>
      <c r="AQ237" s="24"/>
      <c r="AS237" s="13"/>
      <c r="AT237" s="13"/>
      <c r="AU237" s="14"/>
      <c r="AV237" s="24"/>
      <c r="AW237" s="24"/>
      <c r="AX237" s="24"/>
      <c r="AY237" s="24"/>
      <c r="AZ237" s="24"/>
      <c r="BA237" s="24"/>
      <c r="BB237" s="24"/>
      <c r="BC237" s="24"/>
      <c r="CW237" s="24">
        <v>7.9405737704918031E-2</v>
      </c>
      <c r="CX237" s="13">
        <v>53.2</v>
      </c>
      <c r="CY237" s="13">
        <v>55.805039251575664</v>
      </c>
      <c r="CZ237" s="13">
        <v>55.691311063186575</v>
      </c>
      <c r="DA237" s="13">
        <v>5.7273856547587307</v>
      </c>
      <c r="DB237" s="13" t="e">
        <f ca="1"/>
        <v>#NAME?</v>
      </c>
      <c r="DC237" s="13" t="e">
        <f ca="1"/>
        <v>#NAME?</v>
      </c>
      <c r="DD237" s="13">
        <v>48.661242675515027</v>
      </c>
      <c r="DE237" s="13" t="e">
        <f ca="1"/>
        <v>#NAME?</v>
      </c>
      <c r="DF237" s="13">
        <v>54.778520225331555</v>
      </c>
    </row>
    <row r="238" spans="1:110" x14ac:dyDescent="0.25">
      <c r="A238" s="9">
        <v>68.099999999999994</v>
      </c>
      <c r="B238" s="10" t="b">
        <v>1</v>
      </c>
      <c r="U238" s="13"/>
      <c r="V238" s="13"/>
      <c r="W238" s="14"/>
      <c r="X238" s="24"/>
      <c r="Y238" s="24"/>
      <c r="Z238" s="24"/>
      <c r="AA238" s="24"/>
      <c r="AB238" s="24"/>
      <c r="AC238" s="24"/>
      <c r="AD238" s="24"/>
      <c r="AE238" s="24"/>
      <c r="AG238" s="13"/>
      <c r="AH238" s="13"/>
      <c r="AI238" s="14"/>
      <c r="AJ238" s="24"/>
      <c r="AK238" s="24"/>
      <c r="AL238" s="24"/>
      <c r="AM238" s="24"/>
      <c r="AN238" s="24"/>
      <c r="AO238" s="24"/>
      <c r="AP238" s="24"/>
      <c r="AQ238" s="24"/>
      <c r="AS238" s="13"/>
      <c r="AT238" s="13"/>
      <c r="AU238" s="14"/>
      <c r="AV238" s="24"/>
      <c r="AW238" s="24"/>
      <c r="AX238" s="24"/>
      <c r="AY238" s="24"/>
      <c r="AZ238" s="24"/>
      <c r="BA238" s="24"/>
      <c r="BB238" s="24"/>
      <c r="BC238" s="24"/>
      <c r="CW238" s="24">
        <v>7.974726775956284E-2</v>
      </c>
      <c r="CX238" s="13">
        <v>53.2</v>
      </c>
      <c r="CY238" s="13">
        <v>55.827006414807109</v>
      </c>
      <c r="CZ238" s="13">
        <v>55.710204849952653</v>
      </c>
      <c r="DA238" s="13">
        <v>5.7530720861087365</v>
      </c>
      <c r="DB238" s="13" t="e">
        <f ca="1"/>
        <v>#NAME?</v>
      </c>
      <c r="DC238" s="13" t="e">
        <f ca="1"/>
        <v>#NAME?</v>
      </c>
      <c r="DD238" s="13">
        <v>48.687910681921906</v>
      </c>
      <c r="DE238" s="13" t="e">
        <f ca="1"/>
        <v>#NAME?</v>
      </c>
      <c r="DF238" s="13">
        <v>54.802500510416998</v>
      </c>
    </row>
    <row r="239" spans="1:110" x14ac:dyDescent="0.25">
      <c r="A239" s="9">
        <v>68.2</v>
      </c>
      <c r="B239" s="10" t="b">
        <v>1</v>
      </c>
      <c r="U239" s="13"/>
      <c r="V239" s="13"/>
      <c r="W239" s="14"/>
      <c r="X239" s="24"/>
      <c r="Y239" s="24"/>
      <c r="Z239" s="24"/>
      <c r="AA239" s="24"/>
      <c r="AB239" s="24"/>
      <c r="AC239" s="24"/>
      <c r="AD239" s="24"/>
      <c r="AE239" s="24"/>
      <c r="AG239" s="13"/>
      <c r="AH239" s="13"/>
      <c r="AI239" s="14"/>
      <c r="AJ239" s="24"/>
      <c r="AK239" s="24"/>
      <c r="AL239" s="24"/>
      <c r="AM239" s="24"/>
      <c r="AN239" s="24"/>
      <c r="AO239" s="24"/>
      <c r="AP239" s="24"/>
      <c r="AQ239" s="24"/>
      <c r="AS239" s="13"/>
      <c r="AT239" s="13"/>
      <c r="AU239" s="14"/>
      <c r="AV239" s="24"/>
      <c r="AW239" s="24"/>
      <c r="AX239" s="24"/>
      <c r="AY239" s="24"/>
      <c r="AZ239" s="24"/>
      <c r="BA239" s="24"/>
      <c r="BB239" s="24"/>
      <c r="BC239" s="24"/>
      <c r="CW239" s="24">
        <v>8.0088797814207649E-2</v>
      </c>
      <c r="CX239" s="13">
        <v>53.2</v>
      </c>
      <c r="CY239" s="13">
        <v>55.848902529874032</v>
      </c>
      <c r="CZ239" s="13">
        <v>55.729043907567394</v>
      </c>
      <c r="DA239" s="13">
        <v>5.7787680521402258</v>
      </c>
      <c r="DB239" s="13" t="e">
        <f ca="1"/>
        <v>#NAME?</v>
      </c>
      <c r="DC239" s="13" t="e">
        <f ca="1"/>
        <v>#NAME?</v>
      </c>
      <c r="DD239" s="13">
        <v>48.714521644268849</v>
      </c>
      <c r="DE239" s="13" t="e">
        <f ca="1"/>
        <v>#NAME?</v>
      </c>
      <c r="DF239" s="13">
        <v>54.826415111226794</v>
      </c>
    </row>
    <row r="240" spans="1:110" x14ac:dyDescent="0.25">
      <c r="A240" s="9">
        <v>67.7</v>
      </c>
      <c r="B240" s="10" t="b">
        <v>1</v>
      </c>
      <c r="U240" s="13"/>
      <c r="V240" s="13"/>
      <c r="W240" s="14"/>
      <c r="X240" s="24"/>
      <c r="Y240" s="24"/>
      <c r="Z240" s="24"/>
      <c r="AA240" s="24"/>
      <c r="AB240" s="24"/>
      <c r="AC240" s="24"/>
      <c r="AD240" s="24"/>
      <c r="AE240" s="24"/>
      <c r="AG240" s="13"/>
      <c r="AH240" s="13"/>
      <c r="AI240" s="14"/>
      <c r="AJ240" s="24"/>
      <c r="AK240" s="24"/>
      <c r="AL240" s="24"/>
      <c r="AM240" s="24"/>
      <c r="AN240" s="24"/>
      <c r="AO240" s="24"/>
      <c r="AP240" s="24"/>
      <c r="AQ240" s="24"/>
      <c r="AS240" s="13"/>
      <c r="AT240" s="13"/>
      <c r="AU240" s="14"/>
      <c r="AV240" s="24"/>
      <c r="AW240" s="24"/>
      <c r="AX240" s="24"/>
      <c r="AY240" s="24"/>
      <c r="AZ240" s="24"/>
      <c r="BA240" s="24"/>
      <c r="BB240" s="24"/>
      <c r="BC240" s="24"/>
      <c r="CW240" s="24">
        <v>8.0430327868852458E-2</v>
      </c>
      <c r="CX240" s="13">
        <v>53.2</v>
      </c>
      <c r="CY240" s="13">
        <v>55.870728169870162</v>
      </c>
      <c r="CZ240" s="13">
        <v>55.747828669510731</v>
      </c>
      <c r="DA240" s="13">
        <v>5.8044735599343023</v>
      </c>
      <c r="DB240" s="13" t="e">
        <f ca="1"/>
        <v>#NAME?</v>
      </c>
      <c r="DC240" s="13" t="e">
        <f ca="1"/>
        <v>#NAME?</v>
      </c>
      <c r="DD240" s="13">
        <v>48.74107592705672</v>
      </c>
      <c r="DE240" s="13" t="e">
        <f ca="1"/>
        <v>#NAME?</v>
      </c>
      <c r="DF240" s="13">
        <v>54.850264510569225</v>
      </c>
    </row>
    <row r="241" spans="1:110" x14ac:dyDescent="0.25">
      <c r="A241" s="9">
        <v>67.2</v>
      </c>
      <c r="B241" s="10" t="b">
        <v>1</v>
      </c>
      <c r="U241" s="13"/>
      <c r="V241" s="13"/>
      <c r="W241" s="14"/>
      <c r="X241" s="24"/>
      <c r="Y241" s="24"/>
      <c r="Z241" s="24"/>
      <c r="AA241" s="24"/>
      <c r="AB241" s="24"/>
      <c r="AC241" s="24"/>
      <c r="AD241" s="24"/>
      <c r="AE241" s="24"/>
      <c r="AG241" s="13"/>
      <c r="AH241" s="13"/>
      <c r="AI241" s="14"/>
      <c r="AJ241" s="24"/>
      <c r="AK241" s="24"/>
      <c r="AL241" s="24"/>
      <c r="AM241" s="24"/>
      <c r="AN241" s="24"/>
      <c r="AO241" s="24"/>
      <c r="AP241" s="24"/>
      <c r="AQ241" s="24"/>
      <c r="AS241" s="13"/>
      <c r="AT241" s="13"/>
      <c r="AU241" s="14"/>
      <c r="AV241" s="24"/>
      <c r="AW241" s="24"/>
      <c r="AX241" s="24"/>
      <c r="AY241" s="24"/>
      <c r="AZ241" s="24"/>
      <c r="BA241" s="24"/>
      <c r="BB241" s="24"/>
      <c r="BC241" s="24"/>
      <c r="CW241" s="24">
        <v>8.0771857923497267E-2</v>
      </c>
      <c r="CX241" s="13">
        <v>53.2</v>
      </c>
      <c r="CY241" s="13">
        <v>55.892483900894973</v>
      </c>
      <c r="CZ241" s="13">
        <v>55.76655956406298</v>
      </c>
      <c r="DA241" s="13">
        <v>5.8301886165799237</v>
      </c>
      <c r="DB241" s="13" t="e">
        <f ca="1"/>
        <v>#NAME?</v>
      </c>
      <c r="DC241" s="13" t="e">
        <f ca="1"/>
        <v>#NAME?</v>
      </c>
      <c r="DD241" s="13">
        <v>48.767573890921007</v>
      </c>
      <c r="DE241" s="13" t="e">
        <f ca="1"/>
        <v>#NAME?</v>
      </c>
      <c r="DF241" s="13">
        <v>54.874049185704024</v>
      </c>
    </row>
    <row r="242" spans="1:110" x14ac:dyDescent="0.25">
      <c r="A242" s="9">
        <v>67.7</v>
      </c>
      <c r="B242" s="10" t="b">
        <v>1</v>
      </c>
      <c r="U242" s="13"/>
      <c r="V242" s="13"/>
      <c r="W242" s="14"/>
      <c r="X242" s="24"/>
      <c r="Y242" s="24"/>
      <c r="Z242" s="24"/>
      <c r="AA242" s="24"/>
      <c r="AB242" s="24"/>
      <c r="AC242" s="24"/>
      <c r="AD242" s="24"/>
      <c r="AE242" s="24"/>
      <c r="AG242" s="13"/>
      <c r="AH242" s="13"/>
      <c r="AI242" s="14"/>
      <c r="AJ242" s="24"/>
      <c r="AK242" s="24"/>
      <c r="AL242" s="24"/>
      <c r="AM242" s="24"/>
      <c r="AN242" s="24"/>
      <c r="AO242" s="24"/>
      <c r="AP242" s="24"/>
      <c r="AQ242" s="24"/>
      <c r="AS242" s="13"/>
      <c r="AT242" s="13"/>
      <c r="AU242" s="14"/>
      <c r="AV242" s="24"/>
      <c r="AW242" s="24"/>
      <c r="AX242" s="24"/>
      <c r="AY242" s="24"/>
      <c r="AZ242" s="24"/>
      <c r="BA242" s="24"/>
      <c r="BB242" s="24"/>
      <c r="BC242" s="24"/>
      <c r="CW242" s="24">
        <v>8.1113387978142076E-2</v>
      </c>
      <c r="CX242" s="13">
        <v>53.3</v>
      </c>
      <c r="CY242" s="13">
        <v>55.914170282168634</v>
      </c>
      <c r="CZ242" s="13">
        <v>55.785237014389274</v>
      </c>
      <c r="DA242" s="13">
        <v>5.8559132291739804</v>
      </c>
      <c r="DB242" s="13" t="e">
        <f ca="1"/>
        <v>#NAME?</v>
      </c>
      <c r="DC242" s="13" t="e">
        <f ca="1"/>
        <v>#NAME?</v>
      </c>
      <c r="DD242" s="13">
        <v>48.794015892688989</v>
      </c>
      <c r="DE242" s="13" t="e">
        <f ca="1"/>
        <v>#NAME?</v>
      </c>
      <c r="DF242" s="13">
        <v>54.897769608429321</v>
      </c>
    </row>
    <row r="243" spans="1:110" x14ac:dyDescent="0.25">
      <c r="A243" s="9">
        <v>68</v>
      </c>
      <c r="B243" s="10" t="b">
        <v>1</v>
      </c>
      <c r="U243" s="13"/>
      <c r="V243" s="13"/>
      <c r="W243" s="14"/>
      <c r="X243" s="24"/>
      <c r="Y243" s="24"/>
      <c r="Z243" s="24"/>
      <c r="AA243" s="24"/>
      <c r="AB243" s="24"/>
      <c r="AC243" s="24"/>
      <c r="AD243" s="24"/>
      <c r="AE243" s="24"/>
      <c r="AG243" s="13"/>
      <c r="AH243" s="13"/>
      <c r="AI243" s="14"/>
      <c r="AJ243" s="24"/>
      <c r="AK243" s="24"/>
      <c r="AL243" s="24"/>
      <c r="AM243" s="24"/>
      <c r="AN243" s="24"/>
      <c r="AO243" s="24"/>
      <c r="AP243" s="24"/>
      <c r="AQ243" s="24"/>
      <c r="AS243" s="13"/>
      <c r="AT243" s="13"/>
      <c r="AU243" s="14"/>
      <c r="AV243" s="24"/>
      <c r="AW243" s="24"/>
      <c r="AX243" s="24"/>
      <c r="AY243" s="24"/>
      <c r="AZ243" s="24"/>
      <c r="BA243" s="24"/>
      <c r="BB243" s="24"/>
      <c r="BC243" s="24"/>
      <c r="CW243" s="24">
        <v>8.1454918032786885E-2</v>
      </c>
      <c r="CX243" s="13">
        <v>53.3</v>
      </c>
      <c r="CY243" s="13">
        <v>55.935787866144423</v>
      </c>
      <c r="CZ243" s="13">
        <v>55.803861438622107</v>
      </c>
      <c r="DA243" s="13">
        <v>5.8816474048212743</v>
      </c>
      <c r="DB243" s="13" t="e">
        <f ca="1"/>
        <v>#NAME?</v>
      </c>
      <c r="DC243" s="13" t="e">
        <f ca="1"/>
        <v>#NAME?</v>
      </c>
      <c r="DD243" s="13">
        <v>48.82040228543579</v>
      </c>
      <c r="DE243" s="13" t="e">
        <f ca="1"/>
        <v>#NAME?</v>
      </c>
      <c r="DF243" s="13">
        <v>54.921426245166948</v>
      </c>
    </row>
    <row r="244" spans="1:110" x14ac:dyDescent="0.25">
      <c r="A244" s="9">
        <v>81.099999999999994</v>
      </c>
      <c r="B244" s="10" t="b">
        <v>1</v>
      </c>
      <c r="U244" s="13"/>
      <c r="V244" s="13"/>
      <c r="W244" s="14"/>
      <c r="X244" s="24"/>
      <c r="Y244" s="24"/>
      <c r="Z244" s="24"/>
      <c r="AA244" s="24"/>
      <c r="AB244" s="24"/>
      <c r="AC244" s="24"/>
      <c r="AD244" s="24"/>
      <c r="AE244" s="24"/>
      <c r="AG244" s="13"/>
      <c r="AH244" s="13"/>
      <c r="AI244" s="14"/>
      <c r="AJ244" s="24"/>
      <c r="AK244" s="24"/>
      <c r="AL244" s="24"/>
      <c r="AM244" s="24"/>
      <c r="AN244" s="24"/>
      <c r="AO244" s="24"/>
      <c r="AP244" s="24"/>
      <c r="AQ244" s="24"/>
      <c r="AS244" s="13"/>
      <c r="AT244" s="13"/>
      <c r="AU244" s="14"/>
      <c r="AV244" s="24"/>
      <c r="AW244" s="24"/>
      <c r="AX244" s="24"/>
      <c r="AY244" s="24"/>
      <c r="AZ244" s="24"/>
      <c r="BA244" s="24"/>
      <c r="BB244" s="24"/>
      <c r="BC244" s="24"/>
      <c r="CW244" s="24">
        <v>8.1796448087431695E-2</v>
      </c>
      <c r="CX244" s="13">
        <v>53.3</v>
      </c>
      <c r="CY244" s="13">
        <v>55.957337198618823</v>
      </c>
      <c r="CZ244" s="13">
        <v>55.822433249942229</v>
      </c>
      <c r="DA244" s="13">
        <v>5.9073911506345098</v>
      </c>
      <c r="DB244" s="13" t="e">
        <f ca="1"/>
        <v>#NAME?</v>
      </c>
      <c r="DC244" s="13" t="e">
        <f ca="1"/>
        <v>#NAME?</v>
      </c>
      <c r="DD244" s="13">
        <v>48.84673341853938</v>
      </c>
      <c r="DE244" s="13" t="e">
        <f ca="1"/>
        <v>#NAME?</v>
      </c>
      <c r="DF244" s="13">
        <v>54.945019557046052</v>
      </c>
    </row>
    <row r="245" spans="1:110" x14ac:dyDescent="0.25">
      <c r="A245" s="9">
        <v>89</v>
      </c>
      <c r="B245" s="10" t="b">
        <v>1</v>
      </c>
      <c r="U245" s="13"/>
      <c r="V245" s="13"/>
      <c r="W245" s="14"/>
      <c r="X245" s="24"/>
      <c r="Y245" s="24"/>
      <c r="Z245" s="24"/>
      <c r="AA245" s="24"/>
      <c r="AB245" s="24"/>
      <c r="AC245" s="24"/>
      <c r="AD245" s="24"/>
      <c r="AE245" s="24"/>
      <c r="AG245" s="13"/>
      <c r="AH245" s="13"/>
      <c r="AI245" s="14"/>
      <c r="AJ245" s="24"/>
      <c r="AK245" s="24"/>
      <c r="AL245" s="24"/>
      <c r="AM245" s="24"/>
      <c r="AN245" s="24"/>
      <c r="AO245" s="24"/>
      <c r="AP245" s="24"/>
      <c r="AQ245" s="24"/>
      <c r="AS245" s="13"/>
      <c r="AT245" s="13"/>
      <c r="AU245" s="14"/>
      <c r="AV245" s="24"/>
      <c r="AW245" s="24"/>
      <c r="AX245" s="24"/>
      <c r="AY245" s="24"/>
      <c r="AZ245" s="24"/>
      <c r="BA245" s="24"/>
      <c r="BB245" s="24"/>
      <c r="BC245" s="24"/>
      <c r="CW245" s="24">
        <v>8.2137978142076504E-2</v>
      </c>
      <c r="CX245" s="13">
        <v>53.3</v>
      </c>
      <c r="CY245" s="13">
        <v>55.978818818839386</v>
      </c>
      <c r="CZ245" s="13">
        <v>55.84095285665785</v>
      </c>
      <c r="DA245" s="13">
        <v>5.9331444737343553</v>
      </c>
      <c r="DB245" s="13" t="e">
        <f ca="1"/>
        <v>#NAME?</v>
      </c>
      <c r="DC245" s="13" t="e">
        <f ca="1"/>
        <v>#NAME?</v>
      </c>
      <c r="DD245" s="13">
        <v>48.873009637734555</v>
      </c>
      <c r="DE245" s="13" t="e">
        <f ca="1"/>
        <v>#NAME?</v>
      </c>
      <c r="DF245" s="13">
        <v>54.968549999985058</v>
      </c>
    </row>
    <row r="246" spans="1:110" x14ac:dyDescent="0.25">
      <c r="A246" s="9">
        <v>87</v>
      </c>
      <c r="B246" s="10" t="b">
        <v>1</v>
      </c>
      <c r="U246" s="13"/>
      <c r="V246" s="13"/>
      <c r="W246" s="14"/>
      <c r="X246" s="24"/>
      <c r="Y246" s="24"/>
      <c r="Z246" s="24"/>
      <c r="AA246" s="24"/>
      <c r="AB246" s="24"/>
      <c r="AC246" s="24"/>
      <c r="AD246" s="24"/>
      <c r="AE246" s="24"/>
      <c r="AG246" s="13"/>
      <c r="AH246" s="13"/>
      <c r="AI246" s="14"/>
      <c r="AJ246" s="24"/>
      <c r="AK246" s="24"/>
      <c r="AL246" s="24"/>
      <c r="AM246" s="24"/>
      <c r="AN246" s="24"/>
      <c r="AO246" s="24"/>
      <c r="AP246" s="24"/>
      <c r="AQ246" s="24"/>
      <c r="AS246" s="13"/>
      <c r="AT246" s="13"/>
      <c r="AU246" s="14"/>
      <c r="AV246" s="24"/>
      <c r="AW246" s="24"/>
      <c r="AX246" s="24"/>
      <c r="AY246" s="24"/>
      <c r="AZ246" s="24"/>
      <c r="BA246" s="24"/>
      <c r="BB246" s="24"/>
      <c r="BC246" s="24"/>
      <c r="CW246" s="24">
        <v>8.2479508196721313E-2</v>
      </c>
      <c r="CX246" s="13">
        <v>53.4</v>
      </c>
      <c r="CY246" s="13">
        <v>56.000233259610425</v>
      </c>
      <c r="CZ246" s="13">
        <v>55.859420662282595</v>
      </c>
      <c r="DA246" s="13">
        <v>5.9589073812494284</v>
      </c>
      <c r="DB246" s="13" t="e">
        <f ca="1"/>
        <v>#NAME?</v>
      </c>
      <c r="DC246" s="13" t="e">
        <f ca="1"/>
        <v>#NAME?</v>
      </c>
      <c r="DD246" s="13">
        <v>48.899231285165889</v>
      </c>
      <c r="DE246" s="13" t="e">
        <f ca="1"/>
        <v>#NAME?</v>
      </c>
      <c r="DF246" s="13">
        <v>54.992018024772015</v>
      </c>
    </row>
    <row r="247" spans="1:110" x14ac:dyDescent="0.25">
      <c r="A247" s="9">
        <v>83</v>
      </c>
      <c r="B247" s="10" t="b">
        <v>1</v>
      </c>
      <c r="U247" s="13"/>
      <c r="V247" s="13"/>
      <c r="W247" s="14"/>
      <c r="X247" s="24"/>
      <c r="Y247" s="24"/>
      <c r="Z247" s="24"/>
      <c r="AA247" s="24"/>
      <c r="AB247" s="24"/>
      <c r="AC247" s="24"/>
      <c r="AD247" s="24"/>
      <c r="AE247" s="24"/>
      <c r="AG247" s="13"/>
      <c r="AH247" s="13"/>
      <c r="AI247" s="14"/>
      <c r="AJ247" s="24"/>
      <c r="AK247" s="24"/>
      <c r="AL247" s="24"/>
      <c r="AM247" s="24"/>
      <c r="AN247" s="24"/>
      <c r="AO247" s="24"/>
      <c r="AP247" s="24"/>
      <c r="AQ247" s="24"/>
      <c r="AS247" s="13"/>
      <c r="AT247" s="13"/>
      <c r="AU247" s="14"/>
      <c r="AV247" s="24"/>
      <c r="AW247" s="24"/>
      <c r="AX247" s="24"/>
      <c r="AY247" s="24"/>
      <c r="AZ247" s="24"/>
      <c r="BA247" s="24"/>
      <c r="BB247" s="24"/>
      <c r="BC247" s="24"/>
      <c r="CW247" s="24">
        <v>8.2821038251366122E-2</v>
      </c>
      <c r="CX247" s="13">
        <v>53.4</v>
      </c>
      <c r="CY247" s="13">
        <v>56.021581047396623</v>
      </c>
      <c r="CZ247" s="13">
        <v>55.877837065611317</v>
      </c>
      <c r="DA247" s="13">
        <v>5.9846798803162837</v>
      </c>
      <c r="DB247" s="13" t="e">
        <f ca="1"/>
        <v>#NAME?</v>
      </c>
      <c r="DC247" s="13" t="e">
        <f ca="1"/>
        <v>#NAME?</v>
      </c>
      <c r="DD247" s="13">
        <v>48.925398699439739</v>
      </c>
      <c r="DE247" s="13" t="e">
        <f ca="1"/>
        <v>#NAME?</v>
      </c>
      <c r="DF247" s="13">
        <v>55.015424077143408</v>
      </c>
    </row>
    <row r="248" spans="1:110" x14ac:dyDescent="0.25">
      <c r="A248" s="9">
        <v>83</v>
      </c>
      <c r="B248" s="10" t="b">
        <v>1</v>
      </c>
      <c r="U248" s="13"/>
      <c r="V248" s="13"/>
      <c r="W248" s="14"/>
      <c r="X248" s="24"/>
      <c r="Y248" s="24"/>
      <c r="Z248" s="24"/>
      <c r="AA248" s="24"/>
      <c r="AB248" s="24"/>
      <c r="AC248" s="24"/>
      <c r="AD248" s="24"/>
      <c r="AE248" s="24"/>
      <c r="AG248" s="13"/>
      <c r="AH248" s="13"/>
      <c r="AI248" s="14"/>
      <c r="AJ248" s="24"/>
      <c r="AK248" s="24"/>
      <c r="AL248" s="24"/>
      <c r="AM248" s="24"/>
      <c r="AN248" s="24"/>
      <c r="AO248" s="24"/>
      <c r="AP248" s="24"/>
      <c r="AQ248" s="24"/>
      <c r="AS248" s="13"/>
      <c r="AT248" s="13"/>
      <c r="AU248" s="14"/>
      <c r="AV248" s="24"/>
      <c r="AW248" s="24"/>
      <c r="AX248" s="24"/>
      <c r="AY248" s="24"/>
      <c r="AZ248" s="24"/>
      <c r="BA248" s="24"/>
      <c r="BB248" s="24"/>
      <c r="BC248" s="24"/>
      <c r="CW248" s="24">
        <v>8.3162568306010931E-2</v>
      </c>
      <c r="CX248" s="13">
        <v>53.5</v>
      </c>
      <c r="CY248" s="13">
        <v>56.042862702424515</v>
      </c>
      <c r="CZ248" s="13">
        <v>55.896202460795124</v>
      </c>
      <c r="DA248" s="13">
        <v>6.0104619780794755</v>
      </c>
      <c r="DB248" s="13" t="e">
        <f ca="1"/>
        <v>#NAME?</v>
      </c>
      <c r="DC248" s="13" t="e">
        <f ca="1"/>
        <v>#NAME?</v>
      </c>
      <c r="DD248" s="13">
        <v>48.951512215675237</v>
      </c>
      <c r="DE248" s="13" t="e">
        <f ca="1"/>
        <v>#NAME?</v>
      </c>
      <c r="DF248" s="13">
        <v>55.038768597861392</v>
      </c>
    </row>
    <row r="249" spans="1:110" x14ac:dyDescent="0.25">
      <c r="A249" s="9">
        <v>80</v>
      </c>
      <c r="B249" s="10" t="b">
        <v>1</v>
      </c>
      <c r="U249" s="13"/>
      <c r="V249" s="13"/>
      <c r="W249" s="14"/>
      <c r="X249" s="24"/>
      <c r="Y249" s="24"/>
      <c r="Z249" s="24"/>
      <c r="AA249" s="24"/>
      <c r="AB249" s="24"/>
      <c r="AC249" s="24"/>
      <c r="AD249" s="24"/>
      <c r="AE249" s="24"/>
      <c r="AG249" s="13"/>
      <c r="AH249" s="13"/>
      <c r="AI249" s="14"/>
      <c r="AJ249" s="24"/>
      <c r="AK249" s="24"/>
      <c r="AL249" s="24"/>
      <c r="AM249" s="24"/>
      <c r="AN249" s="24"/>
      <c r="AO249" s="24"/>
      <c r="AP249" s="24"/>
      <c r="AQ249" s="24"/>
      <c r="AS249" s="13"/>
      <c r="AT249" s="13"/>
      <c r="AU249" s="14"/>
      <c r="AV249" s="24"/>
      <c r="AW249" s="24"/>
      <c r="AX249" s="24"/>
      <c r="AY249" s="24"/>
      <c r="AZ249" s="24"/>
      <c r="BA249" s="24"/>
      <c r="BB249" s="24"/>
      <c r="BC249" s="24"/>
      <c r="CW249" s="24">
        <v>8.350409836065574E-2</v>
      </c>
      <c r="CX249" s="13">
        <v>53.5</v>
      </c>
      <c r="CY249" s="13">
        <v>56.064078738781802</v>
      </c>
      <c r="CZ249" s="13">
        <v>55.914517237414039</v>
      </c>
      <c r="DA249" s="13">
        <v>6.0362536816915435</v>
      </c>
      <c r="DB249" s="13" t="e">
        <f ca="1"/>
        <v>#NAME?</v>
      </c>
      <c r="DC249" s="13" t="e">
        <f ca="1"/>
        <v>#NAME?</v>
      </c>
      <c r="DD249" s="13">
        <v>48.977572165554356</v>
      </c>
      <c r="DE249" s="13" t="e">
        <f ca="1"/>
        <v>#NAME?</v>
      </c>
      <c r="DF249" s="13">
        <v>55.062052022789587</v>
      </c>
    </row>
    <row r="250" spans="1:110" x14ac:dyDescent="0.25">
      <c r="A250" s="9">
        <v>79.8</v>
      </c>
      <c r="B250" s="10" t="b">
        <v>1</v>
      </c>
      <c r="U250" s="13"/>
      <c r="V250" s="13"/>
      <c r="W250" s="14"/>
      <c r="X250" s="24"/>
      <c r="Y250" s="24"/>
      <c r="Z250" s="24"/>
      <c r="AA250" s="24"/>
      <c r="AB250" s="24"/>
      <c r="AC250" s="24"/>
      <c r="AD250" s="24"/>
      <c r="AE250" s="24"/>
      <c r="AG250" s="13"/>
      <c r="AH250" s="13"/>
      <c r="AI250" s="14"/>
      <c r="AJ250" s="24"/>
      <c r="AK250" s="24"/>
      <c r="AL250" s="24"/>
      <c r="AM250" s="24"/>
      <c r="AN250" s="24"/>
      <c r="AO250" s="24"/>
      <c r="AP250" s="24"/>
      <c r="AQ250" s="24"/>
      <c r="AS250" s="13"/>
      <c r="AT250" s="13"/>
      <c r="AU250" s="14"/>
      <c r="AV250" s="24"/>
      <c r="AW250" s="24"/>
      <c r="AX250" s="24"/>
      <c r="AY250" s="24"/>
      <c r="AZ250" s="24"/>
      <c r="BA250" s="24"/>
      <c r="BB250" s="24"/>
      <c r="BC250" s="24"/>
      <c r="CW250" s="24">
        <v>8.3845628415300549E-2</v>
      </c>
      <c r="CX250" s="13">
        <v>53.5</v>
      </c>
      <c r="CY250" s="13">
        <v>56.085229664514856</v>
      </c>
      <c r="CZ250" s="13">
        <v>55.932781780549007</v>
      </c>
      <c r="DA250" s="13">
        <v>6.0620549983129983</v>
      </c>
      <c r="DB250" s="13" t="e">
        <f ca="1"/>
        <v>#NAME?</v>
      </c>
      <c r="DC250" s="13" t="e">
        <f ca="1"/>
        <v>#NAME?</v>
      </c>
      <c r="DD250" s="13">
        <v>49.003578877371112</v>
      </c>
      <c r="DE250" s="13" t="e">
        <f ca="1"/>
        <v>#NAME?</v>
      </c>
      <c r="DF250" s="13">
        <v>55.085274782967346</v>
      </c>
    </row>
    <row r="251" spans="1:110" x14ac:dyDescent="0.25">
      <c r="A251" s="9">
        <v>79.5</v>
      </c>
      <c r="B251" s="10" t="b">
        <v>1</v>
      </c>
      <c r="U251" s="13"/>
      <c r="V251" s="13"/>
      <c r="W251" s="14"/>
      <c r="X251" s="24"/>
      <c r="Y251" s="24"/>
      <c r="Z251" s="24"/>
      <c r="AA251" s="24"/>
      <c r="AB251" s="24"/>
      <c r="AC251" s="24"/>
      <c r="AD251" s="24"/>
      <c r="AE251" s="24"/>
      <c r="AG251" s="13"/>
      <c r="AH251" s="13"/>
      <c r="AI251" s="14"/>
      <c r="AJ251" s="24"/>
      <c r="AK251" s="24"/>
      <c r="AL251" s="24"/>
      <c r="AM251" s="24"/>
      <c r="AN251" s="24"/>
      <c r="AO251" s="24"/>
      <c r="AP251" s="24"/>
      <c r="AQ251" s="24"/>
      <c r="AS251" s="13"/>
      <c r="AT251" s="13"/>
      <c r="AU251" s="14"/>
      <c r="AV251" s="24"/>
      <c r="AW251" s="24"/>
      <c r="AX251" s="24"/>
      <c r="AY251" s="24"/>
      <c r="AZ251" s="24"/>
      <c r="BA251" s="24"/>
      <c r="BB251" s="24"/>
      <c r="BC251" s="24"/>
      <c r="CW251" s="24">
        <v>8.4187158469945358E-2</v>
      </c>
      <c r="CX251" s="13">
        <v>53.6</v>
      </c>
      <c r="CY251" s="13">
        <v>56.106315981724308</v>
      </c>
      <c r="CZ251" s="13">
        <v>55.950996470852139</v>
      </c>
      <c r="DA251" s="13">
        <v>6.0878659351123963</v>
      </c>
      <c r="DB251" s="13" t="e">
        <f ca="1"/>
        <v>#NAME?</v>
      </c>
      <c r="DC251" s="13" t="e">
        <f ca="1"/>
        <v>#NAME?</v>
      </c>
      <c r="DD251" s="13">
        <v>49.029532676079739</v>
      </c>
      <c r="DE251" s="13" t="e">
        <f ca="1"/>
        <v>#NAME?</v>
      </c>
      <c r="DF251" s="13">
        <v>55.108437304682703</v>
      </c>
    </row>
    <row r="252" spans="1:110" x14ac:dyDescent="0.25">
      <c r="A252" s="9">
        <v>79.5</v>
      </c>
      <c r="B252" s="10" t="b">
        <v>1</v>
      </c>
      <c r="U252" s="13"/>
      <c r="V252" s="13"/>
      <c r="W252" s="14"/>
      <c r="X252" s="24"/>
      <c r="Y252" s="24"/>
      <c r="Z252" s="24"/>
      <c r="AA252" s="24"/>
      <c r="AB252" s="24"/>
      <c r="AC252" s="24"/>
      <c r="AD252" s="24"/>
      <c r="AE252" s="24"/>
      <c r="AG252" s="13"/>
      <c r="AH252" s="13"/>
      <c r="AI252" s="14"/>
      <c r="AJ252" s="24"/>
      <c r="AK252" s="24"/>
      <c r="AL252" s="24"/>
      <c r="AM252" s="24"/>
      <c r="AN252" s="24"/>
      <c r="AO252" s="24"/>
      <c r="AP252" s="24"/>
      <c r="AQ252" s="24"/>
      <c r="AS252" s="13"/>
      <c r="AT252" s="13"/>
      <c r="AU252" s="14"/>
      <c r="AV252" s="24"/>
      <c r="AW252" s="24"/>
      <c r="AX252" s="24"/>
      <c r="AY252" s="24"/>
      <c r="AZ252" s="24"/>
      <c r="BA252" s="24"/>
      <c r="BB252" s="24"/>
      <c r="BC252" s="24"/>
      <c r="CW252" s="24">
        <v>8.4528688524590168E-2</v>
      </c>
      <c r="CX252" s="13">
        <v>53.6</v>
      </c>
      <c r="CY252" s="13">
        <v>56.127338186658577</v>
      </c>
      <c r="CZ252" s="13">
        <v>55.969161684615464</v>
      </c>
      <c r="DA252" s="13">
        <v>6.1136864992662785</v>
      </c>
      <c r="DB252" s="13" t="e">
        <f ca="1"/>
        <v>#NAME?</v>
      </c>
      <c r="DC252" s="13" t="e">
        <f ca="1"/>
        <v>#NAME?</v>
      </c>
      <c r="DD252" s="13">
        <v>49.055433883342133</v>
      </c>
      <c r="DE252" s="13" t="e">
        <f ca="1"/>
        <v>#NAME?</v>
      </c>
      <c r="DF252" s="13">
        <v>55.131540009543798</v>
      </c>
    </row>
    <row r="253" spans="1:110" x14ac:dyDescent="0.25">
      <c r="A253" s="9">
        <v>79.400000000000006</v>
      </c>
      <c r="B253" s="10" t="b">
        <v>1</v>
      </c>
      <c r="U253" s="13"/>
      <c r="V253" s="13"/>
      <c r="W253" s="14"/>
      <c r="X253" s="24"/>
      <c r="Y253" s="24"/>
      <c r="Z253" s="24"/>
      <c r="AA253" s="24"/>
      <c r="AB253" s="24"/>
      <c r="AC253" s="24"/>
      <c r="AD253" s="24"/>
      <c r="AE253" s="24"/>
      <c r="AG253" s="13"/>
      <c r="AH253" s="13"/>
      <c r="AI253" s="14"/>
      <c r="AJ253" s="24"/>
      <c r="AK253" s="24"/>
      <c r="AL253" s="24"/>
      <c r="AM253" s="24"/>
      <c r="AN253" s="24"/>
      <c r="AO253" s="24"/>
      <c r="AP253" s="24"/>
      <c r="AQ253" s="24"/>
      <c r="AS253" s="13"/>
      <c r="AT253" s="13"/>
      <c r="AU253" s="14"/>
      <c r="AV253" s="24"/>
      <c r="AW253" s="24"/>
      <c r="AX253" s="24"/>
      <c r="AY253" s="24"/>
      <c r="AZ253" s="24"/>
      <c r="BA253" s="24"/>
      <c r="BB253" s="24"/>
      <c r="BC253" s="24"/>
      <c r="CW253" s="24">
        <v>8.4870218579234977E-2</v>
      </c>
      <c r="CX253" s="13">
        <v>53.6</v>
      </c>
      <c r="CY253" s="13">
        <v>56.148296769805654</v>
      </c>
      <c r="CZ253" s="13">
        <v>55.987277793838693</v>
      </c>
      <c r="DA253" s="13">
        <v>6.1395166979592481</v>
      </c>
      <c r="DB253" s="13" t="e">
        <f ca="1"/>
        <v>#NAME?</v>
      </c>
      <c r="DC253" s="13" t="e">
        <f ca="1"/>
        <v>#NAME?</v>
      </c>
      <c r="DD253" s="13">
        <v>49.081282817574319</v>
      </c>
      <c r="DE253" s="13" t="e">
        <f ca="1"/>
        <v>#NAME?</v>
      </c>
      <c r="DF253" s="13">
        <v>55.154583314549029</v>
      </c>
    </row>
    <row r="254" spans="1:110" x14ac:dyDescent="0.25">
      <c r="A254" s="9">
        <v>78.900000000000006</v>
      </c>
      <c r="B254" s="10" t="b">
        <v>1</v>
      </c>
      <c r="U254" s="13"/>
      <c r="V254" s="13"/>
      <c r="W254" s="14"/>
      <c r="X254" s="24"/>
      <c r="Y254" s="24"/>
      <c r="Z254" s="24"/>
      <c r="AA254" s="24"/>
      <c r="AB254" s="24"/>
      <c r="AC254" s="24"/>
      <c r="AD254" s="24"/>
      <c r="AE254" s="24"/>
      <c r="AG254" s="13"/>
      <c r="AH254" s="13"/>
      <c r="AI254" s="14"/>
      <c r="AJ254" s="24"/>
      <c r="AK254" s="24"/>
      <c r="AL254" s="24"/>
      <c r="AM254" s="24"/>
      <c r="AN254" s="24"/>
      <c r="AO254" s="24"/>
      <c r="AP254" s="24"/>
      <c r="AQ254" s="24"/>
      <c r="AS254" s="13"/>
      <c r="AT254" s="13"/>
      <c r="AU254" s="14"/>
      <c r="AV254" s="24"/>
      <c r="AW254" s="24"/>
      <c r="AX254" s="24"/>
      <c r="AY254" s="24"/>
      <c r="AZ254" s="24"/>
      <c r="BA254" s="24"/>
      <c r="BB254" s="24"/>
      <c r="BC254" s="24"/>
      <c r="CW254" s="24">
        <v>8.5211748633879786E-2</v>
      </c>
      <c r="CX254" s="13">
        <v>53.6</v>
      </c>
      <c r="CY254" s="13">
        <v>56.169192215983067</v>
      </c>
      <c r="CZ254" s="13">
        <v>56.005345166295243</v>
      </c>
      <c r="DA254" s="13">
        <v>6.1653565383839517</v>
      </c>
      <c r="DB254" s="13" t="e">
        <f ca="1"/>
        <v>#NAME?</v>
      </c>
      <c r="DC254" s="13" t="e">
        <f ca="1"/>
        <v>#NAME?</v>
      </c>
      <c r="DD254" s="13">
        <v>49.10707979399217</v>
      </c>
      <c r="DE254" s="13" t="e">
        <f ca="1"/>
        <v>#NAME?</v>
      </c>
      <c r="DF254" s="13">
        <v>55.177567632155863</v>
      </c>
    </row>
    <row r="255" spans="1:110" x14ac:dyDescent="0.25">
      <c r="A255" s="9">
        <v>78.8</v>
      </c>
      <c r="B255" s="10" t="b">
        <v>1</v>
      </c>
      <c r="U255" s="13"/>
      <c r="V255" s="13"/>
      <c r="W255" s="14"/>
      <c r="X255" s="24"/>
      <c r="Y255" s="24"/>
      <c r="Z255" s="24"/>
      <c r="AA255" s="24"/>
      <c r="AB255" s="24"/>
      <c r="AC255" s="24"/>
      <c r="AD255" s="24"/>
      <c r="AE255" s="24"/>
      <c r="AG255" s="13"/>
      <c r="AH255" s="13"/>
      <c r="AI255" s="14"/>
      <c r="AJ255" s="24"/>
      <c r="AK255" s="24"/>
      <c r="AL255" s="24"/>
      <c r="AM255" s="24"/>
      <c r="AN255" s="24"/>
      <c r="AO255" s="24"/>
      <c r="AP255" s="24"/>
      <c r="AQ255" s="24"/>
      <c r="AS255" s="13"/>
      <c r="AT255" s="13"/>
      <c r="AU255" s="14"/>
      <c r="AV255" s="24"/>
      <c r="AW255" s="24"/>
      <c r="AX255" s="24"/>
      <c r="AY255" s="24"/>
      <c r="AZ255" s="24"/>
      <c r="BA255" s="24"/>
      <c r="BB255" s="24"/>
      <c r="BC255" s="24"/>
      <c r="CW255" s="24">
        <v>8.5553278688524595E-2</v>
      </c>
      <c r="CX255" s="13">
        <v>53.6</v>
      </c>
      <c r="CY255" s="13">
        <v>56.190025004426147</v>
      </c>
      <c r="CZ255" s="13">
        <v>56.023364165597386</v>
      </c>
      <c r="DA255" s="13">
        <v>6.1912060277410683</v>
      </c>
      <c r="DB255" s="13" t="e">
        <f ca="1"/>
        <v>#NAME?</v>
      </c>
      <c r="DC255" s="13" t="e">
        <f ca="1"/>
        <v>#NAME?</v>
      </c>
      <c r="DD255" s="13">
        <v>49.132825124656172</v>
      </c>
      <c r="DE255" s="13" t="e">
        <f ca="1"/>
        <v>#NAME?</v>
      </c>
      <c r="DF255" s="13">
        <v>55.200493370348362</v>
      </c>
    </row>
    <row r="256" spans="1:110" x14ac:dyDescent="0.25">
      <c r="A256" s="9">
        <v>78.3</v>
      </c>
      <c r="B256" s="10" t="b">
        <v>1</v>
      </c>
      <c r="U256" s="13"/>
      <c r="V256" s="13"/>
      <c r="W256" s="14"/>
      <c r="X256" s="24"/>
      <c r="Y256" s="24"/>
      <c r="Z256" s="24"/>
      <c r="AA256" s="24"/>
      <c r="AB256" s="24"/>
      <c r="AC256" s="24"/>
      <c r="AD256" s="24"/>
      <c r="AE256" s="24"/>
      <c r="AG256" s="13"/>
      <c r="AH256" s="13"/>
      <c r="AI256" s="14"/>
      <c r="AJ256" s="24"/>
      <c r="AK256" s="24"/>
      <c r="AL256" s="24"/>
      <c r="AM256" s="24"/>
      <c r="AN256" s="24"/>
      <c r="AO256" s="24"/>
      <c r="AP256" s="24"/>
      <c r="AQ256" s="24"/>
      <c r="AS256" s="13"/>
      <c r="AT256" s="13"/>
      <c r="AU256" s="14"/>
      <c r="AV256" s="24"/>
      <c r="AW256" s="24"/>
      <c r="AX256" s="24"/>
      <c r="AY256" s="24"/>
      <c r="AZ256" s="24"/>
      <c r="BA256" s="24"/>
      <c r="BB256" s="24"/>
      <c r="BC256" s="24"/>
      <c r="CW256" s="24">
        <v>8.5894808743169404E-2</v>
      </c>
      <c r="CX256" s="13">
        <v>53.7</v>
      </c>
      <c r="CY256" s="13">
        <v>56.210795608874406</v>
      </c>
      <c r="CZ256" s="13">
        <v>56.041335151259744</v>
      </c>
      <c r="DA256" s="13">
        <v>6.2170651732393809</v>
      </c>
      <c r="DB256" s="13" t="e">
        <f ca="1"/>
        <v>#NAME?</v>
      </c>
      <c r="DC256" s="13" t="e">
        <f ca="1"/>
        <v>#NAME?</v>
      </c>
      <c r="DD256" s="13">
        <v>49.158519118515557</v>
      </c>
      <c r="DE256" s="13" t="e">
        <f ca="1"/>
        <v>#NAME?</v>
      </c>
      <c r="DF256" s="13">
        <v>55.223360932703358</v>
      </c>
    </row>
    <row r="257" spans="1:110" x14ac:dyDescent="0.25">
      <c r="A257" s="9">
        <v>78</v>
      </c>
      <c r="B257" s="10" t="b">
        <v>1</v>
      </c>
      <c r="U257" s="13"/>
      <c r="V257" s="13"/>
      <c r="W257" s="14"/>
      <c r="X257" s="24"/>
      <c r="Y257" s="24"/>
      <c r="Z257" s="24"/>
      <c r="AA257" s="24"/>
      <c r="AB257" s="24"/>
      <c r="AC257" s="24"/>
      <c r="AD257" s="24"/>
      <c r="AE257" s="24"/>
      <c r="AG257" s="13"/>
      <c r="AH257" s="13"/>
      <c r="AI257" s="14"/>
      <c r="AJ257" s="24"/>
      <c r="AK257" s="24"/>
      <c r="AL257" s="24"/>
      <c r="AM257" s="24"/>
      <c r="AN257" s="24"/>
      <c r="AO257" s="24"/>
      <c r="AP257" s="24"/>
      <c r="AQ257" s="24"/>
      <c r="AS257" s="13"/>
      <c r="AT257" s="13"/>
      <c r="AU257" s="14"/>
      <c r="AV257" s="24"/>
      <c r="AW257" s="24"/>
      <c r="AX257" s="24"/>
      <c r="AY257" s="24"/>
      <c r="AZ257" s="24"/>
      <c r="BA257" s="24"/>
      <c r="BB257" s="24"/>
      <c r="BC257" s="24"/>
      <c r="CW257" s="24">
        <v>8.6236338797814213E-2</v>
      </c>
      <c r="CX257" s="13">
        <v>53.7</v>
      </c>
      <c r="CY257" s="13">
        <v>56.231504497656417</v>
      </c>
      <c r="CZ257" s="13">
        <v>56.05925847876189</v>
      </c>
      <c r="DA257" s="13">
        <v>6.2429339820957193</v>
      </c>
      <c r="DB257" s="13" t="e">
        <f ca="1"/>
        <v>#NAME?</v>
      </c>
      <c r="DC257" s="13" t="e">
        <f ca="1"/>
        <v>#NAME?</v>
      </c>
      <c r="DD257" s="13">
        <v>49.184162081451511</v>
      </c>
      <c r="DE257" s="13" t="e">
        <f ca="1"/>
        <v>#NAME?</v>
      </c>
      <c r="DF257" s="13">
        <v>55.246170718455488</v>
      </c>
    </row>
    <row r="258" spans="1:110" x14ac:dyDescent="0.25">
      <c r="A258" s="9">
        <v>78</v>
      </c>
      <c r="B258" s="10" t="b">
        <v>1</v>
      </c>
      <c r="U258" s="13"/>
      <c r="V258" s="13"/>
      <c r="W258" s="14"/>
      <c r="X258" s="24"/>
      <c r="Y258" s="24"/>
      <c r="Z258" s="24"/>
      <c r="AA258" s="24"/>
      <c r="AB258" s="24"/>
      <c r="AC258" s="24"/>
      <c r="AD258" s="24"/>
      <c r="AE258" s="24"/>
      <c r="AG258" s="13"/>
      <c r="AH258" s="13"/>
      <c r="AI258" s="14"/>
      <c r="AJ258" s="24"/>
      <c r="AK258" s="24"/>
      <c r="AL258" s="24"/>
      <c r="AM258" s="24"/>
      <c r="AN258" s="24"/>
      <c r="AO258" s="24"/>
      <c r="AP258" s="24"/>
      <c r="AQ258" s="24"/>
      <c r="AS258" s="13"/>
      <c r="AT258" s="13"/>
      <c r="AU258" s="14"/>
      <c r="AV258" s="24"/>
      <c r="AW258" s="24"/>
      <c r="AX258" s="24"/>
      <c r="AY258" s="24"/>
      <c r="AZ258" s="24"/>
      <c r="BA258" s="24"/>
      <c r="BB258" s="24"/>
      <c r="BC258" s="24"/>
      <c r="CW258" s="24">
        <v>8.6577868852459022E-2</v>
      </c>
      <c r="CX258" s="13">
        <v>53.7</v>
      </c>
      <c r="CY258" s="13">
        <v>56.252152133772967</v>
      </c>
      <c r="CZ258" s="13">
        <v>56.077134499609684</v>
      </c>
      <c r="DA258" s="13">
        <v>6.268812461535032</v>
      </c>
      <c r="DB258" s="13" t="e">
        <f ca="1"/>
        <v>#NAME?</v>
      </c>
      <c r="DC258" s="13" t="e">
        <f ca="1"/>
        <v>#NAME?</v>
      </c>
      <c r="DD258" s="13">
        <v>49.20975431631966</v>
      </c>
      <c r="DE258" s="13" t="e">
        <f ca="1"/>
        <v>#NAME?</v>
      </c>
      <c r="DF258" s="13">
        <v>55.26892312256097</v>
      </c>
    </row>
    <row r="259" spans="1:110" x14ac:dyDescent="0.25">
      <c r="A259" s="9">
        <v>77.599999999999994</v>
      </c>
      <c r="B259" s="10" t="b">
        <v>1</v>
      </c>
      <c r="U259" s="13"/>
      <c r="V259" s="13"/>
      <c r="W259" s="14"/>
      <c r="X259" s="24"/>
      <c r="Y259" s="24"/>
      <c r="Z259" s="24"/>
      <c r="AA259" s="24"/>
      <c r="AB259" s="24"/>
      <c r="AC259" s="24"/>
      <c r="AD259" s="24"/>
      <c r="AE259" s="24"/>
      <c r="AG259" s="13"/>
      <c r="AH259" s="13"/>
      <c r="AI259" s="14"/>
      <c r="AJ259" s="24"/>
      <c r="AK259" s="24"/>
      <c r="AL259" s="24"/>
      <c r="AM259" s="24"/>
      <c r="AN259" s="24"/>
      <c r="AO259" s="24"/>
      <c r="AP259" s="24"/>
      <c r="AQ259" s="24"/>
      <c r="AS259" s="13"/>
      <c r="AT259" s="13"/>
      <c r="AU259" s="14"/>
      <c r="AV259" s="24"/>
      <c r="AW259" s="24"/>
      <c r="AX259" s="24"/>
      <c r="AY259" s="24"/>
      <c r="AZ259" s="24"/>
      <c r="BA259" s="24"/>
      <c r="BB259" s="24"/>
      <c r="BC259" s="24"/>
      <c r="CW259" s="24">
        <v>8.6919398907103831E-2</v>
      </c>
      <c r="CX259" s="13">
        <v>53.8</v>
      </c>
      <c r="CY259" s="13">
        <v>56.272738974978651</v>
      </c>
      <c r="CZ259" s="13">
        <v>56.094963561395211</v>
      </c>
      <c r="DA259" s="13">
        <v>6.2947006187903769</v>
      </c>
      <c r="DB259" s="13" t="e">
        <f ca="1"/>
        <v>#NAME?</v>
      </c>
      <c r="DC259" s="13" t="e">
        <f ca="1"/>
        <v>#NAME?</v>
      </c>
      <c r="DD259" s="13">
        <v>49.235296122991812</v>
      </c>
      <c r="DE259" s="13" t="e">
        <f ca="1"/>
        <v>#NAME?</v>
      </c>
      <c r="DF259" s="13">
        <v>55.291618535760207</v>
      </c>
    </row>
    <row r="260" spans="1:110" x14ac:dyDescent="0.25">
      <c r="A260" s="9">
        <v>71</v>
      </c>
      <c r="B260" s="10" t="b">
        <v>1</v>
      </c>
      <c r="U260" s="13"/>
      <c r="V260" s="13"/>
      <c r="W260" s="14"/>
      <c r="X260" s="24"/>
      <c r="Y260" s="24"/>
      <c r="Z260" s="24"/>
      <c r="AA260" s="24"/>
      <c r="AB260" s="24"/>
      <c r="AC260" s="24"/>
      <c r="AD260" s="24"/>
      <c r="AE260" s="24"/>
      <c r="AG260" s="13"/>
      <c r="AH260" s="13"/>
      <c r="AI260" s="14"/>
      <c r="AJ260" s="24"/>
      <c r="AK260" s="24"/>
      <c r="AL260" s="24"/>
      <c r="AM260" s="24"/>
      <c r="AN260" s="24"/>
      <c r="AO260" s="24"/>
      <c r="AP260" s="24"/>
      <c r="AQ260" s="24"/>
      <c r="AS260" s="13"/>
      <c r="AT260" s="13"/>
      <c r="AU260" s="14"/>
      <c r="AV260" s="24"/>
      <c r="AW260" s="24"/>
      <c r="AX260" s="24"/>
      <c r="AY260" s="24"/>
      <c r="AZ260" s="24"/>
      <c r="BA260" s="24"/>
      <c r="BB260" s="24"/>
      <c r="BC260" s="24"/>
      <c r="CW260" s="24">
        <v>8.7260928961748641E-2</v>
      </c>
      <c r="CX260" s="13">
        <v>53.8</v>
      </c>
      <c r="CY260" s="13">
        <v>56.293265473861823</v>
      </c>
      <c r="CZ260" s="13">
        <v>56.112746007855876</v>
      </c>
      <c r="DA260" s="13">
        <v>6.3205984611028985</v>
      </c>
      <c r="DB260" s="13" t="e">
        <f ca="1"/>
        <v>#NAME?</v>
      </c>
      <c r="DC260" s="13" t="e">
        <f ca="1"/>
        <v>#NAME?</v>
      </c>
      <c r="DD260" s="13">
        <v>49.260787798396962</v>
      </c>
      <c r="DE260" s="13" t="e">
        <f ca="1"/>
        <v>#NAME?</v>
      </c>
      <c r="DF260" s="13">
        <v>55.314257344639223</v>
      </c>
    </row>
    <row r="261" spans="1:110" x14ac:dyDescent="0.25">
      <c r="A261" s="9">
        <v>70</v>
      </c>
      <c r="B261" s="10" t="b">
        <v>1</v>
      </c>
      <c r="U261" s="13"/>
      <c r="V261" s="13"/>
      <c r="W261" s="14"/>
      <c r="X261" s="24"/>
      <c r="Y261" s="24"/>
      <c r="Z261" s="24"/>
      <c r="AA261" s="24"/>
      <c r="AB261" s="24"/>
      <c r="AC261" s="24"/>
      <c r="AD261" s="24"/>
      <c r="AE261" s="24"/>
      <c r="AG261" s="13"/>
      <c r="AH261" s="13"/>
      <c r="AI261" s="14"/>
      <c r="AJ261" s="24"/>
      <c r="AK261" s="24"/>
      <c r="AL261" s="24"/>
      <c r="AM261" s="24"/>
      <c r="AN261" s="24"/>
      <c r="AO261" s="24"/>
      <c r="AP261" s="24"/>
      <c r="AQ261" s="24"/>
      <c r="AS261" s="13"/>
      <c r="AT261" s="13"/>
      <c r="AU261" s="14"/>
      <c r="AV261" s="24"/>
      <c r="AW261" s="24"/>
      <c r="AX261" s="24"/>
      <c r="AY261" s="24"/>
      <c r="AZ261" s="24"/>
      <c r="BA261" s="24"/>
      <c r="BB261" s="24"/>
      <c r="BC261" s="24"/>
      <c r="CW261" s="24">
        <v>8.7602459016393436E-2</v>
      </c>
      <c r="CX261" s="13">
        <v>53.8</v>
      </c>
      <c r="CY261" s="13">
        <v>56.313732077923063</v>
      </c>
      <c r="CZ261" s="13">
        <v>56.130482178932162</v>
      </c>
      <c r="DA261" s="13">
        <v>6.346505995721901</v>
      </c>
      <c r="DB261" s="13" t="e">
        <f ca="1"/>
        <v>#NAME?</v>
      </c>
      <c r="DC261" s="13" t="e">
        <f ca="1"/>
        <v>#NAME?</v>
      </c>
      <c r="DD261" s="13">
        <v>49.286229636561536</v>
      </c>
      <c r="DE261" s="13" t="e">
        <f ca="1"/>
        <v>#NAME?</v>
      </c>
      <c r="DF261" s="13">
        <v>55.336839931689944</v>
      </c>
    </row>
    <row r="262" spans="1:110" x14ac:dyDescent="0.25">
      <c r="A262" s="9">
        <v>69.8</v>
      </c>
      <c r="B262" s="10" t="b">
        <v>1</v>
      </c>
      <c r="U262" s="13"/>
      <c r="V262" s="13"/>
      <c r="W262" s="14"/>
      <c r="X262" s="24"/>
      <c r="Y262" s="24"/>
      <c r="Z262" s="24"/>
      <c r="AA262" s="24"/>
      <c r="AB262" s="24"/>
      <c r="AC262" s="24"/>
      <c r="AD262" s="24"/>
      <c r="AE262" s="24"/>
      <c r="AG262" s="13"/>
      <c r="AH262" s="13"/>
      <c r="AI262" s="14"/>
      <c r="AJ262" s="24"/>
      <c r="AK262" s="24"/>
      <c r="AL262" s="24"/>
      <c r="AM262" s="24"/>
      <c r="AN262" s="24"/>
      <c r="AO262" s="24"/>
      <c r="AP262" s="24"/>
      <c r="AQ262" s="24"/>
      <c r="AS262" s="13"/>
      <c r="AT262" s="13"/>
      <c r="AU262" s="14"/>
      <c r="AV262" s="24"/>
      <c r="AW262" s="24"/>
      <c r="AX262" s="24"/>
      <c r="AY262" s="24"/>
      <c r="AZ262" s="24"/>
      <c r="BA262" s="24"/>
      <c r="BB262" s="24"/>
      <c r="BC262" s="24"/>
      <c r="CW262" s="24">
        <v>8.7943989071038245E-2</v>
      </c>
      <c r="CX262" s="13">
        <v>53.9</v>
      </c>
      <c r="CY262" s="13">
        <v>56.334139229652202</v>
      </c>
      <c r="CZ262" s="13">
        <v>56.148172410824458</v>
      </c>
      <c r="DA262" s="13">
        <v>6.3724232299048298</v>
      </c>
      <c r="DB262" s="13" t="e">
        <f ca="1"/>
        <v>#NAME?</v>
      </c>
      <c r="DC262" s="13" t="e">
        <f ca="1"/>
        <v>#NAME?</v>
      </c>
      <c r="DD262" s="13">
        <v>49.311621928648997</v>
      </c>
      <c r="DE262" s="13" t="e">
        <f ca="1"/>
        <v>#NAME?</v>
      </c>
      <c r="DF262" s="13">
        <v>55.359366675369436</v>
      </c>
    </row>
    <row r="263" spans="1:110" x14ac:dyDescent="0.25">
      <c r="A263" s="9">
        <v>69.400000000000006</v>
      </c>
      <c r="B263" s="10" t="b">
        <v>1</v>
      </c>
      <c r="U263" s="13"/>
      <c r="V263" s="13"/>
      <c r="W263" s="14"/>
      <c r="X263" s="24"/>
      <c r="Y263" s="24"/>
      <c r="Z263" s="24"/>
      <c r="AA263" s="24"/>
      <c r="AB263" s="24"/>
      <c r="AC263" s="24"/>
      <c r="AD263" s="24"/>
      <c r="AE263" s="24"/>
      <c r="AG263" s="13"/>
      <c r="AH263" s="13"/>
      <c r="AI263" s="14"/>
      <c r="AJ263" s="24"/>
      <c r="AK263" s="24"/>
      <c r="AL263" s="24"/>
      <c r="AM263" s="24"/>
      <c r="AN263" s="24"/>
      <c r="AO263" s="24"/>
      <c r="AP263" s="24"/>
      <c r="AQ263" s="24"/>
      <c r="AS263" s="13"/>
      <c r="AT263" s="13"/>
      <c r="AU263" s="14"/>
      <c r="AV263" s="24"/>
      <c r="AW263" s="24"/>
      <c r="AX263" s="24"/>
      <c r="AY263" s="24"/>
      <c r="AZ263" s="24"/>
      <c r="BA263" s="24"/>
      <c r="BB263" s="24"/>
      <c r="BC263" s="24"/>
      <c r="CW263" s="24">
        <v>8.8285519125683054E-2</v>
      </c>
      <c r="CX263" s="13">
        <v>54</v>
      </c>
      <c r="CY263" s="13">
        <v>56.354487366603813</v>
      </c>
      <c r="CZ263" s="13">
        <v>56.165817036048843</v>
      </c>
      <c r="DA263" s="13">
        <v>6.3983501709172597</v>
      </c>
      <c r="DB263" s="13" t="e">
        <f ca="1"/>
        <v>#NAME?</v>
      </c>
      <c r="DC263" s="13" t="e">
        <f ca="1"/>
        <v>#NAME?</v>
      </c>
      <c r="DD263" s="13">
        <v>49.336964962998678</v>
      </c>
      <c r="DE263" s="13" t="e">
        <f ca="1"/>
        <v>#NAME?</v>
      </c>
      <c r="DF263" s="13">
        <v>55.381837950158015</v>
      </c>
    </row>
    <row r="264" spans="1:110" x14ac:dyDescent="0.25">
      <c r="A264" s="9">
        <v>69.400000000000006</v>
      </c>
      <c r="B264" s="10" t="b">
        <v>1</v>
      </c>
      <c r="U264" s="13"/>
      <c r="V264" s="13"/>
      <c r="W264" s="14"/>
      <c r="X264" s="24"/>
      <c r="Y264" s="24"/>
      <c r="Z264" s="24"/>
      <c r="AA264" s="24"/>
      <c r="AB264" s="24"/>
      <c r="AC264" s="24"/>
      <c r="AD264" s="24"/>
      <c r="AE264" s="24"/>
      <c r="AG264" s="13"/>
      <c r="AH264" s="13"/>
      <c r="AI264" s="14"/>
      <c r="AJ264" s="24"/>
      <c r="AK264" s="24"/>
      <c r="AL264" s="24"/>
      <c r="AM264" s="24"/>
      <c r="AN264" s="24"/>
      <c r="AO264" s="24"/>
      <c r="AP264" s="24"/>
      <c r="AQ264" s="24"/>
      <c r="AS264" s="13"/>
      <c r="AT264" s="13"/>
      <c r="AU264" s="14"/>
      <c r="AV264" s="24"/>
      <c r="AW264" s="24"/>
      <c r="AX264" s="24"/>
      <c r="AY264" s="24"/>
      <c r="AZ264" s="24"/>
      <c r="BA264" s="24"/>
      <c r="BB264" s="24"/>
      <c r="BC264" s="24"/>
      <c r="CW264" s="24">
        <v>8.8627049180327863E-2</v>
      </c>
      <c r="CX264" s="13">
        <v>54</v>
      </c>
      <c r="CY264" s="13">
        <v>56.374776921471295</v>
      </c>
      <c r="CZ264" s="13">
        <v>56.183416383491476</v>
      </c>
      <c r="DA264" s="13">
        <v>6.4242868260329544</v>
      </c>
      <c r="DB264" s="13" t="e">
        <f ca="1"/>
        <v>#NAME?</v>
      </c>
      <c r="DC264" s="13" t="e">
        <f ca="1"/>
        <v>#NAME?</v>
      </c>
      <c r="DD264" s="13">
        <v>49.362259025164029</v>
      </c>
      <c r="DE264" s="13" t="e">
        <f ca="1"/>
        <v>#NAME?</v>
      </c>
      <c r="DF264" s="13">
        <v>55.404254126616287</v>
      </c>
    </row>
    <row r="265" spans="1:110" x14ac:dyDescent="0.25">
      <c r="A265" s="9">
        <v>69.5</v>
      </c>
      <c r="B265" s="10" t="b">
        <v>1</v>
      </c>
      <c r="U265" s="13"/>
      <c r="V265" s="13"/>
      <c r="W265" s="14"/>
      <c r="X265" s="24"/>
      <c r="Y265" s="24"/>
      <c r="Z265" s="24"/>
      <c r="AA265" s="24"/>
      <c r="AB265" s="24"/>
      <c r="AC265" s="24"/>
      <c r="AD265" s="24"/>
      <c r="AE265" s="24"/>
      <c r="AG265" s="13"/>
      <c r="AH265" s="13"/>
      <c r="AI265" s="14"/>
      <c r="AJ265" s="24"/>
      <c r="AK265" s="24"/>
      <c r="AL265" s="24"/>
      <c r="AM265" s="24"/>
      <c r="AN265" s="24"/>
      <c r="AO265" s="24"/>
      <c r="AP265" s="24"/>
      <c r="AQ265" s="24"/>
      <c r="AS265" s="13"/>
      <c r="AT265" s="13"/>
      <c r="AU265" s="14"/>
      <c r="AV265" s="24"/>
      <c r="AW265" s="24"/>
      <c r="AX265" s="24"/>
      <c r="AY265" s="24"/>
      <c r="AZ265" s="24"/>
      <c r="BA265" s="24"/>
      <c r="BB265" s="24"/>
      <c r="BC265" s="24"/>
      <c r="CW265" s="24">
        <v>8.8968579234972672E-2</v>
      </c>
      <c r="CX265" s="13">
        <v>54</v>
      </c>
      <c r="CY265" s="13">
        <v>56.395008322159555</v>
      </c>
      <c r="CZ265" s="13">
        <v>56.20097077846237</v>
      </c>
      <c r="DA265" s="13">
        <v>6.4502332025338625</v>
      </c>
      <c r="DB265" s="13" t="e">
        <f ca="1"/>
        <v>#NAME?</v>
      </c>
      <c r="DC265" s="13" t="e">
        <f ca="1"/>
        <v>#NAME?</v>
      </c>
      <c r="DD265" s="13">
        <v>49.387504397950124</v>
      </c>
      <c r="DE265" s="13" t="e">
        <f ca="1"/>
        <v>#NAME?</v>
      </c>
      <c r="DF265" s="13">
        <v>55.426615571441204</v>
      </c>
    </row>
    <row r="266" spans="1:110" x14ac:dyDescent="0.25">
      <c r="A266" s="9">
        <v>69.5</v>
      </c>
      <c r="B266" s="10" t="b">
        <v>1</v>
      </c>
      <c r="U266" s="13"/>
      <c r="V266" s="13"/>
      <c r="W266" s="14"/>
      <c r="X266" s="24"/>
      <c r="Y266" s="24"/>
      <c r="Z266" s="24"/>
      <c r="AA266" s="24"/>
      <c r="AB266" s="24"/>
      <c r="AC266" s="24"/>
      <c r="AD266" s="24"/>
      <c r="AE266" s="24"/>
      <c r="AG266" s="13"/>
      <c r="AH266" s="13"/>
      <c r="AI266" s="14"/>
      <c r="AJ266" s="24"/>
      <c r="AK266" s="24"/>
      <c r="AL266" s="24"/>
      <c r="AM266" s="24"/>
      <c r="AN266" s="24"/>
      <c r="AO266" s="24"/>
      <c r="AP266" s="24"/>
      <c r="AQ266" s="24"/>
      <c r="AS266" s="13"/>
      <c r="AT266" s="13"/>
      <c r="AU266" s="14"/>
      <c r="AV266" s="24"/>
      <c r="AW266" s="24"/>
      <c r="AX266" s="24"/>
      <c r="AY266" s="24"/>
      <c r="AZ266" s="24"/>
      <c r="BA266" s="24"/>
      <c r="BB266" s="24"/>
      <c r="BC266" s="24"/>
      <c r="CW266" s="24">
        <v>8.9310109289617481E-2</v>
      </c>
      <c r="CX266" s="13">
        <v>54</v>
      </c>
      <c r="CY266" s="13">
        <v>56.415181991856414</v>
      </c>
      <c r="CZ266" s="13">
        <v>56.218480542748168</v>
      </c>
      <c r="DA266" s="13">
        <v>6.4761893077100945</v>
      </c>
      <c r="DB266" s="13" t="e">
        <f ca="1"/>
        <v>#NAME?</v>
      </c>
      <c r="DC266" s="13" t="e">
        <f ca="1"/>
        <v>#NAME?</v>
      </c>
      <c r="DD266" s="13">
        <v>49.412701361450544</v>
      </c>
      <c r="DE266" s="13" t="e">
        <f ca="1"/>
        <v>#NAME?</v>
      </c>
      <c r="DF266" s="13">
        <v>55.448922647521016</v>
      </c>
    </row>
    <row r="267" spans="1:110" x14ac:dyDescent="0.25">
      <c r="A267" s="9">
        <v>69.599999999999994</v>
      </c>
      <c r="B267" s="10" t="b">
        <v>1</v>
      </c>
      <c r="U267" s="13"/>
      <c r="V267" s="13"/>
      <c r="W267" s="14"/>
      <c r="X267" s="24"/>
      <c r="Y267" s="24"/>
      <c r="Z267" s="24"/>
      <c r="AA267" s="24"/>
      <c r="AB267" s="24"/>
      <c r="AC267" s="24"/>
      <c r="AD267" s="24"/>
      <c r="AE267" s="24"/>
      <c r="AG267" s="13"/>
      <c r="AH267" s="13"/>
      <c r="AI267" s="14"/>
      <c r="AJ267" s="24"/>
      <c r="AK267" s="24"/>
      <c r="AL267" s="24"/>
      <c r="AM267" s="24"/>
      <c r="AN267" s="24"/>
      <c r="AO267" s="24"/>
      <c r="AP267" s="24"/>
      <c r="AQ267" s="24"/>
      <c r="AS267" s="13"/>
      <c r="AT267" s="13"/>
      <c r="AU267" s="14"/>
      <c r="AV267" s="24"/>
      <c r="AW267" s="24"/>
      <c r="AX267" s="24"/>
      <c r="AY267" s="24"/>
      <c r="AZ267" s="24"/>
      <c r="BA267" s="24"/>
      <c r="BB267" s="24"/>
      <c r="BC267" s="24"/>
      <c r="CW267" s="24">
        <v>8.9651639344262291E-2</v>
      </c>
      <c r="CX267" s="13">
        <v>54</v>
      </c>
      <c r="CY267" s="13">
        <v>56.435298349102524</v>
      </c>
      <c r="CZ267" s="13">
        <v>56.235945994663503</v>
      </c>
      <c r="DA267" s="13">
        <v>6.5021551488599956</v>
      </c>
      <c r="DB267" s="13" t="e">
        <f ca="1"/>
        <v>#NAME?</v>
      </c>
      <c r="DC267" s="13" t="e">
        <f ca="1"/>
        <v>#NAME?</v>
      </c>
      <c r="DD267" s="13">
        <v>49.43785019308369</v>
      </c>
      <c r="DE267" s="13" t="e">
        <f ca="1"/>
        <v>#NAME?</v>
      </c>
      <c r="DF267" s="13">
        <v>55.471175713989375</v>
      </c>
    </row>
    <row r="268" spans="1:110" x14ac:dyDescent="0.25">
      <c r="A268" s="9">
        <v>69.599999999999994</v>
      </c>
      <c r="B268" s="10" t="b">
        <v>1</v>
      </c>
      <c r="U268" s="13"/>
      <c r="V268" s="13"/>
      <c r="W268" s="14"/>
      <c r="X268" s="24"/>
      <c r="Y268" s="24"/>
      <c r="Z268" s="24"/>
      <c r="AA268" s="24"/>
      <c r="AB268" s="24"/>
      <c r="AC268" s="24"/>
      <c r="AD268" s="24"/>
      <c r="AE268" s="24"/>
      <c r="AG268" s="13"/>
      <c r="AH268" s="13"/>
      <c r="AI268" s="14"/>
      <c r="AJ268" s="24"/>
      <c r="AK268" s="24"/>
      <c r="AL268" s="24"/>
      <c r="AM268" s="24"/>
      <c r="AN268" s="24"/>
      <c r="AO268" s="24"/>
      <c r="AP268" s="24"/>
      <c r="AQ268" s="24"/>
      <c r="AS268" s="13"/>
      <c r="AT268" s="13"/>
      <c r="AU268" s="14"/>
      <c r="AV268" s="24"/>
      <c r="AW268" s="24"/>
      <c r="AX268" s="24"/>
      <c r="AY268" s="24"/>
      <c r="AZ268" s="24"/>
      <c r="BA268" s="24"/>
      <c r="BB268" s="24"/>
      <c r="BC268" s="24"/>
      <c r="CW268" s="24">
        <v>8.99931693989071E-2</v>
      </c>
      <c r="CX268" s="13">
        <v>54</v>
      </c>
      <c r="CY268" s="13">
        <v>56.455357807860096</v>
      </c>
      <c r="CZ268" s="13">
        <v>56.253367449102015</v>
      </c>
      <c r="DA268" s="13">
        <v>6.5281307332900989</v>
      </c>
      <c r="DB268" s="13" t="e">
        <f ca="1"/>
        <v>#NAME?</v>
      </c>
      <c r="DC268" s="13" t="e">
        <f ca="1"/>
        <v>#NAME?</v>
      </c>
      <c r="DD268" s="13">
        <v>49.462951167628347</v>
      </c>
      <c r="DE268" s="13" t="e">
        <f ca="1"/>
        <v>#NAME?</v>
      </c>
      <c r="DF268" s="13">
        <v>55.493375126278323</v>
      </c>
    </row>
    <row r="269" spans="1:110" x14ac:dyDescent="0.25">
      <c r="A269" s="9">
        <v>69.400000000000006</v>
      </c>
      <c r="B269" s="10" t="b">
        <v>1</v>
      </c>
      <c r="U269" s="13"/>
      <c r="V269" s="13"/>
      <c r="W269" s="14"/>
      <c r="X269" s="24"/>
      <c r="Y269" s="24"/>
      <c r="Z269" s="24"/>
      <c r="AA269" s="24"/>
      <c r="AB269" s="24"/>
      <c r="AC269" s="24"/>
      <c r="AD269" s="24"/>
      <c r="AE269" s="24"/>
      <c r="AG269" s="13"/>
      <c r="AH269" s="13"/>
      <c r="AI269" s="14"/>
      <c r="AJ269" s="24"/>
      <c r="AK269" s="24"/>
      <c r="AL269" s="24"/>
      <c r="AM269" s="24"/>
      <c r="AN269" s="24"/>
      <c r="AO269" s="24"/>
      <c r="AP269" s="24"/>
      <c r="AQ269" s="24"/>
      <c r="AS269" s="13"/>
      <c r="AT269" s="13"/>
      <c r="AU269" s="14"/>
      <c r="AV269" s="24"/>
      <c r="AW269" s="24"/>
      <c r="AX269" s="24"/>
      <c r="AY269" s="24"/>
      <c r="AZ269" s="24"/>
      <c r="BA269" s="24"/>
      <c r="BB269" s="24"/>
      <c r="BC269" s="24"/>
      <c r="CW269" s="24">
        <v>9.0334699453551909E-2</v>
      </c>
      <c r="CX269" s="13">
        <v>54</v>
      </c>
      <c r="CY269" s="13">
        <v>56.475360777580391</v>
      </c>
      <c r="CZ269" s="13">
        <v>56.270745217585855</v>
      </c>
      <c r="DA269" s="13">
        <v>6.5541160683151878</v>
      </c>
      <c r="DB269" s="13" t="e">
        <f ca="1"/>
        <v>#NAME?</v>
      </c>
      <c r="DC269" s="13" t="e">
        <f ca="1"/>
        <v>#NAME?</v>
      </c>
      <c r="DD269" s="13">
        <v>49.488004557258748</v>
      </c>
      <c r="DE269" s="13" t="e">
        <f ca="1"/>
        <v>#NAME?</v>
      </c>
      <c r="DF269" s="13">
        <v>55.515521236170429</v>
      </c>
    </row>
    <row r="270" spans="1:110" x14ac:dyDescent="0.25">
      <c r="A270" s="9">
        <v>69</v>
      </c>
      <c r="B270" s="10" t="b">
        <v>1</v>
      </c>
      <c r="U270" s="13"/>
      <c r="V270" s="13"/>
      <c r="W270" s="14"/>
      <c r="X270" s="24"/>
      <c r="Y270" s="24"/>
      <c r="Z270" s="24"/>
      <c r="AA270" s="24"/>
      <c r="AB270" s="24"/>
      <c r="AC270" s="24"/>
      <c r="AD270" s="24"/>
      <c r="AE270" s="24"/>
      <c r="AG270" s="13"/>
      <c r="AH270" s="13"/>
      <c r="AI270" s="14"/>
      <c r="AJ270" s="24"/>
      <c r="AK270" s="24"/>
      <c r="AL270" s="24"/>
      <c r="AM270" s="24"/>
      <c r="AN270" s="24"/>
      <c r="AO270" s="24"/>
      <c r="AP270" s="24"/>
      <c r="AQ270" s="24"/>
      <c r="AS270" s="13"/>
      <c r="AT270" s="13"/>
      <c r="AU270" s="14"/>
      <c r="AV270" s="24"/>
      <c r="AW270" s="24"/>
      <c r="AX270" s="24"/>
      <c r="AY270" s="24"/>
      <c r="AZ270" s="24"/>
      <c r="BA270" s="24"/>
      <c r="BB270" s="24"/>
      <c r="BC270" s="24"/>
      <c r="CW270" s="24">
        <v>9.0676229508196718E-2</v>
      </c>
      <c r="CX270" s="13">
        <v>54</v>
      </c>
      <c r="CY270" s="13">
        <v>56.49530766326977</v>
      </c>
      <c r="CZ270" s="13">
        <v>56.288079608314845</v>
      </c>
      <c r="DA270" s="13">
        <v>6.5801111612582845</v>
      </c>
      <c r="DB270" s="13" t="e">
        <f ca="1"/>
        <v>#NAME?</v>
      </c>
      <c r="DC270" s="13" t="e">
        <f ca="1"/>
        <v>#NAME?</v>
      </c>
      <c r="DD270" s="13">
        <v>49.513010631579029</v>
      </c>
      <c r="DE270" s="13" t="e">
        <f ca="1"/>
        <v>#NAME?</v>
      </c>
      <c r="DF270" s="13">
        <v>55.537614391849942</v>
      </c>
    </row>
    <row r="271" spans="1:110" x14ac:dyDescent="0.25">
      <c r="A271" s="9">
        <v>68.7</v>
      </c>
      <c r="B271" s="10" t="b">
        <v>1</v>
      </c>
      <c r="U271" s="13"/>
      <c r="V271" s="13"/>
      <c r="W271" s="14"/>
      <c r="X271" s="24"/>
      <c r="Y271" s="24"/>
      <c r="Z271" s="24"/>
      <c r="AA271" s="24"/>
      <c r="AB271" s="24"/>
      <c r="AC271" s="24"/>
      <c r="AD271" s="24"/>
      <c r="AE271" s="24"/>
      <c r="AG271" s="13"/>
      <c r="AH271" s="13"/>
      <c r="AI271" s="14"/>
      <c r="AJ271" s="24"/>
      <c r="AK271" s="24"/>
      <c r="AL271" s="24"/>
      <c r="AM271" s="24"/>
      <c r="AN271" s="24"/>
      <c r="AO271" s="24"/>
      <c r="AP271" s="24"/>
      <c r="AQ271" s="24"/>
      <c r="AS271" s="13"/>
      <c r="AT271" s="13"/>
      <c r="AU271" s="14"/>
      <c r="AV271" s="24"/>
      <c r="AW271" s="24"/>
      <c r="AX271" s="24"/>
      <c r="AY271" s="24"/>
      <c r="AZ271" s="24"/>
      <c r="BA271" s="24"/>
      <c r="BB271" s="24"/>
      <c r="BC271" s="24"/>
      <c r="CW271" s="24">
        <v>9.1017759562841527E-2</v>
      </c>
      <c r="CX271" s="13">
        <v>54</v>
      </c>
      <c r="CY271" s="13">
        <v>56.515198865554787</v>
      </c>
      <c r="CZ271" s="13">
        <v>56.305370926214167</v>
      </c>
      <c r="DA271" s="13">
        <v>6.606116019450643</v>
      </c>
      <c r="DB271" s="13" t="e">
        <f ca="1"/>
        <v>#NAME?</v>
      </c>
      <c r="DC271" s="13" t="e">
        <f ca="1"/>
        <v>#NAME?</v>
      </c>
      <c r="DD271" s="13">
        <v>49.537969657657023</v>
      </c>
      <c r="DE271" s="13" t="e">
        <f ca="1"/>
        <v>#NAME?</v>
      </c>
      <c r="DF271" s="13">
        <v>55.559654937953056</v>
      </c>
    </row>
    <row r="272" spans="1:110" x14ac:dyDescent="0.25">
      <c r="A272" s="9">
        <v>68.400000000000006</v>
      </c>
      <c r="B272" s="10" t="b">
        <v>1</v>
      </c>
      <c r="U272" s="13"/>
      <c r="V272" s="13"/>
      <c r="W272" s="14"/>
      <c r="X272" s="24"/>
      <c r="Y272" s="24"/>
      <c r="Z272" s="24"/>
      <c r="AA272" s="24"/>
      <c r="AB272" s="24"/>
      <c r="AC272" s="24"/>
      <c r="AD272" s="24"/>
      <c r="AE272" s="24"/>
      <c r="AG272" s="13"/>
      <c r="AH272" s="13"/>
      <c r="AI272" s="14"/>
      <c r="AJ272" s="24"/>
      <c r="AK272" s="24"/>
      <c r="AL272" s="24"/>
      <c r="AM272" s="24"/>
      <c r="AN272" s="24"/>
      <c r="AO272" s="24"/>
      <c r="AP272" s="24"/>
      <c r="AQ272" s="24"/>
      <c r="AS272" s="13"/>
      <c r="AT272" s="13"/>
      <c r="AU272" s="14"/>
      <c r="AV272" s="24"/>
      <c r="AW272" s="24"/>
      <c r="AX272" s="24"/>
      <c r="AY272" s="24"/>
      <c r="AZ272" s="24"/>
      <c r="BA272" s="24"/>
      <c r="BB272" s="24"/>
      <c r="BC272" s="24"/>
      <c r="CW272" s="24">
        <v>9.1359289617486336E-2</v>
      </c>
      <c r="CX272" s="13">
        <v>54.1</v>
      </c>
      <c r="CY272" s="13">
        <v>56.53503478074586</v>
      </c>
      <c r="CZ272" s="13">
        <v>56.322619472981643</v>
      </c>
      <c r="DA272" s="13">
        <v>6.6321306502318045</v>
      </c>
      <c r="DB272" s="13" t="e">
        <f ca="1"/>
        <v>#NAME?</v>
      </c>
      <c r="DC272" s="13" t="e">
        <f ca="1"/>
        <v>#NAME?</v>
      </c>
      <c r="DD272" s="13">
        <v>49.56288190005759</v>
      </c>
      <c r="DE272" s="13" t="e">
        <f ca="1"/>
        <v>#NAME?</v>
      </c>
      <c r="DF272" s="13">
        <v>55.581643215617333</v>
      </c>
    </row>
    <row r="273" spans="1:110" x14ac:dyDescent="0.25">
      <c r="A273" s="9">
        <v>68.5</v>
      </c>
      <c r="B273" s="10" t="b">
        <v>1</v>
      </c>
      <c r="U273" s="13"/>
      <c r="V273" s="13"/>
      <c r="W273" s="14"/>
      <c r="X273" s="24"/>
      <c r="Y273" s="24"/>
      <c r="Z273" s="24"/>
      <c r="AA273" s="24"/>
      <c r="AB273" s="24"/>
      <c r="AC273" s="24"/>
      <c r="AD273" s="24"/>
      <c r="AE273" s="24"/>
      <c r="AG273" s="13"/>
      <c r="AH273" s="13"/>
      <c r="AI273" s="14"/>
      <c r="AJ273" s="24"/>
      <c r="AK273" s="24"/>
      <c r="AL273" s="24"/>
      <c r="AM273" s="24"/>
      <c r="AN273" s="24"/>
      <c r="AO273" s="24"/>
      <c r="AP273" s="24"/>
      <c r="AQ273" s="24"/>
      <c r="AS273" s="13"/>
      <c r="AT273" s="13"/>
      <c r="AU273" s="14"/>
      <c r="AV273" s="24"/>
      <c r="AW273" s="24"/>
      <c r="AX273" s="24"/>
      <c r="AY273" s="24"/>
      <c r="AZ273" s="24"/>
      <c r="BA273" s="24"/>
      <c r="BB273" s="24"/>
      <c r="BC273" s="24"/>
      <c r="CW273" s="24">
        <v>9.1700819672131145E-2</v>
      </c>
      <c r="CX273" s="13">
        <v>54.1</v>
      </c>
      <c r="CY273" s="13">
        <v>56.554815800900023</v>
      </c>
      <c r="CZ273" s="13">
        <v>56.339825547134055</v>
      </c>
      <c r="DA273" s="13">
        <v>6.6581550609495874</v>
      </c>
      <c r="DB273" s="13" t="e">
        <f ca="1"/>
        <v>#NAME?</v>
      </c>
      <c r="DC273" s="13" t="e">
        <f ca="1"/>
        <v>#NAME?</v>
      </c>
      <c r="DD273" s="13">
        <v>49.587747620875305</v>
      </c>
      <c r="DE273" s="13" t="e">
        <f ca="1"/>
        <v>#NAME?</v>
      </c>
      <c r="DF273" s="13">
        <v>55.603579562530179</v>
      </c>
    </row>
    <row r="274" spans="1:110" x14ac:dyDescent="0.25">
      <c r="A274" s="9">
        <v>68.2</v>
      </c>
      <c r="B274" s="10" t="b">
        <v>1</v>
      </c>
      <c r="U274" s="13"/>
      <c r="V274" s="13"/>
      <c r="W274" s="14"/>
      <c r="X274" s="24"/>
      <c r="Y274" s="24"/>
      <c r="Z274" s="24"/>
      <c r="AA274" s="24"/>
      <c r="AB274" s="24"/>
      <c r="AC274" s="24"/>
      <c r="AD274" s="24"/>
      <c r="AE274" s="24"/>
      <c r="AG274" s="13"/>
      <c r="AH274" s="13"/>
      <c r="AI274" s="14"/>
      <c r="AJ274" s="24"/>
      <c r="AK274" s="24"/>
      <c r="AL274" s="24"/>
      <c r="AM274" s="24"/>
      <c r="AN274" s="24"/>
      <c r="AO274" s="24"/>
      <c r="AP274" s="24"/>
      <c r="AQ274" s="24"/>
      <c r="AS274" s="13"/>
      <c r="AT274" s="13"/>
      <c r="AU274" s="14"/>
      <c r="AV274" s="24"/>
      <c r="AW274" s="24"/>
      <c r="AX274" s="24"/>
      <c r="AY274" s="24"/>
      <c r="AZ274" s="24"/>
      <c r="BA274" s="24"/>
      <c r="BB274" s="24"/>
      <c r="BC274" s="24"/>
      <c r="CW274" s="24">
        <v>9.2042349726775954E-2</v>
      </c>
      <c r="CX274" s="13">
        <v>54.1</v>
      </c>
      <c r="CY274" s="13">
        <v>56.574542313882191</v>
      </c>
      <c r="CZ274" s="13">
        <v>56.356989444052246</v>
      </c>
      <c r="DA274" s="13">
        <v>6.6841892589600782</v>
      </c>
      <c r="DB274" s="13" t="e">
        <f ca="1"/>
        <v>#NAME?</v>
      </c>
      <c r="DC274" s="13" t="e">
        <f ca="1"/>
        <v>#NAME?</v>
      </c>
      <c r="DD274" s="13">
        <v>49.612567079766634</v>
      </c>
      <c r="DE274" s="13" t="e">
        <f ca="1"/>
        <v>#NAME?</v>
      </c>
      <c r="DF274" s="13">
        <v>55.625464312976504</v>
      </c>
    </row>
    <row r="275" spans="1:110" x14ac:dyDescent="0.25">
      <c r="A275" s="9">
        <v>68.3</v>
      </c>
      <c r="B275" s="10" t="b">
        <v>1</v>
      </c>
      <c r="U275" s="13"/>
      <c r="V275" s="13"/>
      <c r="W275" s="14"/>
      <c r="X275" s="24"/>
      <c r="Y275" s="24"/>
      <c r="Z275" s="24"/>
      <c r="AA275" s="24"/>
      <c r="AB275" s="24"/>
      <c r="AC275" s="24"/>
      <c r="AD275" s="24"/>
      <c r="AE275" s="24"/>
      <c r="AG275" s="13"/>
      <c r="AH275" s="13"/>
      <c r="AI275" s="14"/>
      <c r="AJ275" s="24"/>
      <c r="AK275" s="24"/>
      <c r="AL275" s="24"/>
      <c r="AM275" s="24"/>
      <c r="AN275" s="24"/>
      <c r="AO275" s="24"/>
      <c r="AP275" s="24"/>
      <c r="AQ275" s="24"/>
      <c r="AS275" s="13"/>
      <c r="AT275" s="13"/>
      <c r="AU275" s="14"/>
      <c r="AV275" s="24"/>
      <c r="AW275" s="24"/>
      <c r="AX275" s="24"/>
      <c r="AY275" s="24"/>
      <c r="AZ275" s="24"/>
      <c r="BA275" s="24"/>
      <c r="BB275" s="24"/>
      <c r="BC275" s="24"/>
      <c r="CW275" s="24">
        <v>9.2383879781420764E-2</v>
      </c>
      <c r="CX275" s="13">
        <v>54.1</v>
      </c>
      <c r="CY275" s="13">
        <v>56.594214703425727</v>
      </c>
      <c r="CZ275" s="13">
        <v>56.374111456026156</v>
      </c>
      <c r="DA275" s="13">
        <v>6.710233251627689</v>
      </c>
      <c r="DB275" s="13" t="e">
        <f ca="1"/>
        <v>#NAME?</v>
      </c>
      <c r="DC275" s="13" t="e">
        <f ca="1"/>
        <v>#NAME?</v>
      </c>
      <c r="DD275" s="13">
        <v>49.637340533981586</v>
      </c>
      <c r="DE275" s="13" t="e">
        <f ca="1"/>
        <v>#NAME?</v>
      </c>
      <c r="DF275" s="13">
        <v>55.647297797885557</v>
      </c>
    </row>
    <row r="276" spans="1:110" x14ac:dyDescent="0.25">
      <c r="A276" s="9">
        <v>60</v>
      </c>
      <c r="B276" s="10" t="b">
        <v>1</v>
      </c>
      <c r="U276" s="13"/>
      <c r="V276" s="13"/>
      <c r="W276" s="14"/>
      <c r="X276" s="24"/>
      <c r="Y276" s="24"/>
      <c r="Z276" s="24"/>
      <c r="AA276" s="24"/>
      <c r="AB276" s="24"/>
      <c r="AC276" s="24"/>
      <c r="AD276" s="24"/>
      <c r="AE276" s="24"/>
      <c r="AG276" s="13"/>
      <c r="AH276" s="13"/>
      <c r="AI276" s="14"/>
      <c r="AJ276" s="24"/>
      <c r="AK276" s="24"/>
      <c r="AL276" s="24"/>
      <c r="AM276" s="24"/>
      <c r="AN276" s="24"/>
      <c r="AO276" s="24"/>
      <c r="AP276" s="24"/>
      <c r="AQ276" s="24"/>
      <c r="AS276" s="13"/>
      <c r="AT276" s="13"/>
      <c r="AU276" s="14"/>
      <c r="AV276" s="24"/>
      <c r="AW276" s="24"/>
      <c r="AX276" s="24"/>
      <c r="AY276" s="24"/>
      <c r="AZ276" s="24"/>
      <c r="BA276" s="24"/>
      <c r="BB276" s="24"/>
      <c r="BC276" s="24"/>
      <c r="CW276" s="24">
        <v>9.2725409836065573E-2</v>
      </c>
      <c r="CX276" s="13">
        <v>54.1</v>
      </c>
      <c r="CY276" s="13">
        <v>56.613833349191594</v>
      </c>
      <c r="CZ276" s="13">
        <v>56.391191872298364</v>
      </c>
      <c r="DA276" s="13">
        <v>6.7362870463251472</v>
      </c>
      <c r="DB276" s="13" t="e">
        <f ca="1"/>
        <v>#NAME?</v>
      </c>
      <c r="DC276" s="13" t="e">
        <f ca="1"/>
        <v>#NAME?</v>
      </c>
      <c r="DD276" s="13">
        <v>49.662068238394809</v>
      </c>
      <c r="DE276" s="13" t="e">
        <f ca="1"/>
        <v>#NAME?</v>
      </c>
      <c r="DF276" s="13">
        <v>55.66908034487696</v>
      </c>
    </row>
    <row r="277" spans="1:110" x14ac:dyDescent="0.25">
      <c r="A277" s="9">
        <v>59.7</v>
      </c>
      <c r="B277" s="10" t="b">
        <v>1</v>
      </c>
      <c r="U277" s="13"/>
      <c r="V277" s="13"/>
      <c r="W277" s="14"/>
      <c r="X277" s="24"/>
      <c r="Y277" s="24"/>
      <c r="Z277" s="24"/>
      <c r="AA277" s="24"/>
      <c r="AB277" s="24"/>
      <c r="AC277" s="24"/>
      <c r="AD277" s="24"/>
      <c r="AE277" s="24"/>
      <c r="AG277" s="13"/>
      <c r="AH277" s="13"/>
      <c r="AI277" s="14"/>
      <c r="AJ277" s="24"/>
      <c r="AK277" s="24"/>
      <c r="AL277" s="24"/>
      <c r="AM277" s="24"/>
      <c r="AN277" s="24"/>
      <c r="AO277" s="24"/>
      <c r="AP277" s="24"/>
      <c r="AQ277" s="24"/>
      <c r="AS277" s="13"/>
      <c r="AT277" s="13"/>
      <c r="AU277" s="14"/>
      <c r="AV277" s="24"/>
      <c r="AW277" s="24"/>
      <c r="AX277" s="24"/>
      <c r="AY277" s="24"/>
      <c r="AZ277" s="24"/>
      <c r="BA277" s="24"/>
      <c r="BB277" s="24"/>
      <c r="BC277" s="24"/>
      <c r="CW277" s="24">
        <v>9.3066939890710382E-2</v>
      </c>
      <c r="CX277" s="13">
        <v>54.2</v>
      </c>
      <c r="CY277" s="13">
        <v>56.633398626826555</v>
      </c>
      <c r="CZ277" s="13">
        <v>56.40823097910711</v>
      </c>
      <c r="DA277" s="13">
        <v>6.7623506504334836</v>
      </c>
      <c r="DB277" s="13" t="e">
        <f ca="1"/>
        <v>#NAME?</v>
      </c>
      <c r="DC277" s="13" t="e">
        <f ca="1"/>
        <v>#NAME?</v>
      </c>
      <c r="DD277" s="13">
        <v>49.686750445536177</v>
      </c>
      <c r="DE277" s="13" t="e">
        <f ca="1"/>
        <v>#NAME?</v>
      </c>
      <c r="DF277" s="13">
        <v>55.690812278305884</v>
      </c>
    </row>
    <row r="278" spans="1:110" x14ac:dyDescent="0.25">
      <c r="A278" s="9">
        <v>59.5</v>
      </c>
      <c r="B278" s="10" t="b">
        <v>1</v>
      </c>
      <c r="U278" s="13"/>
      <c r="V278" s="13"/>
      <c r="W278" s="14"/>
      <c r="X278" s="24"/>
      <c r="Y278" s="24"/>
      <c r="Z278" s="24"/>
      <c r="AA278" s="24"/>
      <c r="AB278" s="24"/>
      <c r="AC278" s="24"/>
      <c r="AD278" s="24"/>
      <c r="AE278" s="24"/>
      <c r="AG278" s="13"/>
      <c r="AH278" s="13"/>
      <c r="AI278" s="14"/>
      <c r="AJ278" s="24"/>
      <c r="AK278" s="24"/>
      <c r="AL278" s="24"/>
      <c r="AM278" s="24"/>
      <c r="AN278" s="24"/>
      <c r="AO278" s="24"/>
      <c r="AP278" s="24"/>
      <c r="AQ278" s="24"/>
      <c r="AS278" s="13"/>
      <c r="AT278" s="13"/>
      <c r="AU278" s="14"/>
      <c r="AV278" s="24"/>
      <c r="AW278" s="24"/>
      <c r="AX278" s="24"/>
      <c r="AY278" s="24"/>
      <c r="AZ278" s="24"/>
      <c r="BA278" s="24"/>
      <c r="BB278" s="24"/>
      <c r="BC278" s="24"/>
      <c r="CW278" s="24">
        <v>9.3408469945355191E-2</v>
      </c>
      <c r="CX278" s="13">
        <v>54.2</v>
      </c>
      <c r="CY278" s="13">
        <v>56.652910908020417</v>
      </c>
      <c r="CZ278" s="13">
        <v>56.42522905972875</v>
      </c>
      <c r="DA278" s="13">
        <v>6.7884240713421002</v>
      </c>
      <c r="DB278" s="13" t="e">
        <f ca="1"/>
        <v>#NAME?</v>
      </c>
      <c r="DC278" s="13" t="e">
        <f ca="1"/>
        <v>#NAME?</v>
      </c>
      <c r="DD278" s="13">
        <v>49.711387405620876</v>
      </c>
      <c r="DE278" s="13" t="e">
        <f ca="1"/>
        <v>#NAME?</v>
      </c>
      <c r="DF278" s="13">
        <v>55.712493919307505</v>
      </c>
    </row>
    <row r="279" spans="1:110" x14ac:dyDescent="0.25">
      <c r="A279" s="9">
        <v>59.3</v>
      </c>
      <c r="B279" s="10" t="b">
        <v>1</v>
      </c>
      <c r="U279" s="13"/>
      <c r="V279" s="13"/>
      <c r="W279" s="14"/>
      <c r="X279" s="24"/>
      <c r="Y279" s="24"/>
      <c r="Z279" s="24"/>
      <c r="AA279" s="24"/>
      <c r="AB279" s="24"/>
      <c r="AC279" s="24"/>
      <c r="AD279" s="24"/>
      <c r="AE279" s="24"/>
      <c r="AG279" s="13"/>
      <c r="AH279" s="13"/>
      <c r="AI279" s="14"/>
      <c r="AJ279" s="24"/>
      <c r="AK279" s="24"/>
      <c r="AL279" s="24"/>
      <c r="AM279" s="24"/>
      <c r="AN279" s="24"/>
      <c r="AO279" s="24"/>
      <c r="AP279" s="24"/>
      <c r="AQ279" s="24"/>
      <c r="AS279" s="13"/>
      <c r="AT279" s="13"/>
      <c r="AU279" s="14"/>
      <c r="AV279" s="24"/>
      <c r="AW279" s="24"/>
      <c r="AX279" s="24"/>
      <c r="AY279" s="24"/>
      <c r="AZ279" s="24"/>
      <c r="BA279" s="24"/>
      <c r="BB279" s="24"/>
      <c r="BC279" s="24"/>
      <c r="CW279" s="24">
        <v>9.375E-2</v>
      </c>
      <c r="CX279" s="13">
        <v>54.3</v>
      </c>
      <c r="CY279" s="13">
        <v>56.672370560562044</v>
      </c>
      <c r="CZ279" s="13">
        <v>56.442186394519055</v>
      </c>
      <c r="DA279" s="13">
        <v>6.8145073164487213</v>
      </c>
      <c r="DB279" s="13" t="e">
        <f ca="1"/>
        <v>#NAME?</v>
      </c>
      <c r="DC279" s="13" t="e">
        <f ca="1"/>
        <v>#NAME?</v>
      </c>
      <c r="DD279" s="13">
        <v>49.735979366579031</v>
      </c>
      <c r="DE279" s="13" t="e">
        <f ca="1"/>
        <v>#NAME?</v>
      </c>
      <c r="DF279" s="13">
        <v>55.734125585840644</v>
      </c>
    </row>
    <row r="280" spans="1:110" x14ac:dyDescent="0.25">
      <c r="A280" s="9">
        <v>59.1</v>
      </c>
      <c r="B280" s="10" t="b">
        <v>1</v>
      </c>
      <c r="U280" s="13"/>
      <c r="V280" s="13"/>
      <c r="W280" s="14"/>
      <c r="X280" s="24"/>
      <c r="Y280" s="24"/>
      <c r="Z280" s="24"/>
      <c r="AA280" s="24"/>
      <c r="AB280" s="24"/>
      <c r="AC280" s="24"/>
      <c r="AD280" s="24"/>
      <c r="AE280" s="24"/>
      <c r="AG280" s="13"/>
      <c r="AH280" s="13"/>
      <c r="AI280" s="14"/>
      <c r="AJ280" s="24"/>
      <c r="AK280" s="24"/>
      <c r="AL280" s="24"/>
      <c r="AM280" s="24"/>
      <c r="AN280" s="24"/>
      <c r="AO280" s="24"/>
      <c r="AP280" s="24"/>
      <c r="AQ280" s="24"/>
      <c r="AS280" s="13"/>
      <c r="AT280" s="13"/>
      <c r="AU280" s="14"/>
      <c r="AV280" s="24"/>
      <c r="AW280" s="24"/>
      <c r="AX280" s="24"/>
      <c r="AY280" s="24"/>
      <c r="AZ280" s="24"/>
      <c r="BA280" s="24"/>
      <c r="BB280" s="24"/>
      <c r="BC280" s="24"/>
      <c r="CW280" s="24">
        <v>9.4091530054644809E-2</v>
      </c>
      <c r="CX280" s="13">
        <v>54.3</v>
      </c>
      <c r="CY280" s="13">
        <v>56.69177794839463</v>
      </c>
      <c r="CZ280" s="13">
        <v>56.459103260954173</v>
      </c>
      <c r="DA280" s="13">
        <v>6.8406003931594599</v>
      </c>
      <c r="DB280" s="13" t="e">
        <f ca="1"/>
        <v>#NAME?</v>
      </c>
      <c r="DC280" s="13" t="e">
        <f ca="1"/>
        <v>#NAME?</v>
      </c>
      <c r="DD280" s="13">
        <v>49.760526574084786</v>
      </c>
      <c r="DE280" s="13" t="e">
        <f ca="1"/>
        <v>#NAME?</v>
      </c>
      <c r="DF280" s="13">
        <v>55.755707592730772</v>
      </c>
    </row>
    <row r="281" spans="1:110" x14ac:dyDescent="0.25">
      <c r="A281" s="9">
        <v>58.7</v>
      </c>
      <c r="B281" s="10" t="b">
        <v>1</v>
      </c>
      <c r="U281" s="13"/>
      <c r="V281" s="13"/>
      <c r="W281" s="14"/>
      <c r="X281" s="24"/>
      <c r="Y281" s="24"/>
      <c r="Z281" s="24"/>
      <c r="AA281" s="24"/>
      <c r="AB281" s="24"/>
      <c r="AC281" s="24"/>
      <c r="AD281" s="24"/>
      <c r="AE281" s="24"/>
      <c r="AG281" s="13"/>
      <c r="AH281" s="13"/>
      <c r="AI281" s="14"/>
      <c r="AJ281" s="24"/>
      <c r="AK281" s="24"/>
      <c r="AL281" s="24"/>
      <c r="AM281" s="24"/>
      <c r="AN281" s="24"/>
      <c r="AO281" s="24"/>
      <c r="AP281" s="24"/>
      <c r="AQ281" s="24"/>
      <c r="AS281" s="13"/>
      <c r="AT281" s="13"/>
      <c r="AU281" s="14"/>
      <c r="AV281" s="24"/>
      <c r="AW281" s="24"/>
      <c r="AX281" s="24"/>
      <c r="AY281" s="24"/>
      <c r="AZ281" s="24"/>
      <c r="BA281" s="24"/>
      <c r="BB281" s="24"/>
      <c r="BC281" s="24"/>
      <c r="CW281" s="24">
        <v>9.4433060109289618E-2</v>
      </c>
      <c r="CX281" s="13">
        <v>54.3</v>
      </c>
      <c r="CY281" s="13">
        <v>56.711133431669779</v>
      </c>
      <c r="CZ281" s="13">
        <v>56.475979933670558</v>
      </c>
      <c r="DA281" s="13">
        <v>6.8667033088888081</v>
      </c>
      <c r="DB281" s="13" t="e">
        <f ca="1"/>
        <v>#NAME?</v>
      </c>
      <c r="DC281" s="13" t="e">
        <f ca="1"/>
        <v>#NAME?</v>
      </c>
      <c r="DD281" s="13">
        <v>49.785029271584932</v>
      </c>
      <c r="DE281" s="13" t="e">
        <f ca="1"/>
        <v>#NAME?</v>
      </c>
      <c r="DF281" s="13">
        <v>55.777240251712072</v>
      </c>
    </row>
    <row r="282" spans="1:110" x14ac:dyDescent="0.25">
      <c r="A282" s="9">
        <v>58.4</v>
      </c>
      <c r="B282" s="10" t="b">
        <v>1</v>
      </c>
      <c r="U282" s="13"/>
      <c r="V282" s="13"/>
      <c r="W282" s="14"/>
      <c r="X282" s="24"/>
      <c r="Y282" s="24"/>
      <c r="Z282" s="24"/>
      <c r="AA282" s="24"/>
      <c r="AB282" s="24"/>
      <c r="AC282" s="24"/>
      <c r="AD282" s="24"/>
      <c r="AE282" s="24"/>
      <c r="AG282" s="13"/>
      <c r="AH282" s="13"/>
      <c r="AI282" s="14"/>
      <c r="AJ282" s="24"/>
      <c r="AK282" s="24"/>
      <c r="AL282" s="24"/>
      <c r="AM282" s="24"/>
      <c r="AN282" s="24"/>
      <c r="AO282" s="24"/>
      <c r="AP282" s="24"/>
      <c r="AQ282" s="24"/>
      <c r="AS282" s="13"/>
      <c r="AT282" s="13"/>
      <c r="AU282" s="14"/>
      <c r="AV282" s="24"/>
      <c r="AW282" s="24"/>
      <c r="AX282" s="24"/>
      <c r="AY282" s="24"/>
      <c r="AZ282" s="24"/>
      <c r="BA282" s="24"/>
      <c r="BB282" s="24"/>
      <c r="BC282" s="24"/>
      <c r="CW282" s="24">
        <v>9.4774590163934427E-2</v>
      </c>
      <c r="CX282" s="13">
        <v>54.3</v>
      </c>
      <c r="CY282" s="13">
        <v>56.730437366800743</v>
      </c>
      <c r="CZ282" s="13">
        <v>56.492816684504568</v>
      </c>
      <c r="DA282" s="13">
        <v>6.8928160710596211</v>
      </c>
      <c r="DB282" s="13" t="e">
        <f ca="1"/>
        <v>#NAME?</v>
      </c>
      <c r="DC282" s="13" t="e">
        <f ca="1"/>
        <v>#NAME?</v>
      </c>
      <c r="DD282" s="13">
        <v>49.809487700327097</v>
      </c>
      <c r="DE282" s="13" t="e">
        <f ca="1"/>
        <v>#NAME?</v>
      </c>
      <c r="DF282" s="13">
        <v>55.798723871469008</v>
      </c>
    </row>
    <row r="283" spans="1:110" x14ac:dyDescent="0.25">
      <c r="A283" s="9">
        <v>57.6</v>
      </c>
      <c r="B283" s="10" t="b">
        <v>1</v>
      </c>
      <c r="U283" s="13"/>
      <c r="V283" s="13"/>
      <c r="W283" s="14"/>
      <c r="X283" s="24"/>
      <c r="Y283" s="24"/>
      <c r="Z283" s="24"/>
      <c r="AA283" s="24"/>
      <c r="AB283" s="24"/>
      <c r="AC283" s="24"/>
      <c r="AD283" s="24"/>
      <c r="AE283" s="24"/>
      <c r="AG283" s="13"/>
      <c r="AH283" s="13"/>
      <c r="AI283" s="14"/>
      <c r="AJ283" s="24"/>
      <c r="AK283" s="24"/>
      <c r="AL283" s="24"/>
      <c r="AM283" s="24"/>
      <c r="AN283" s="24"/>
      <c r="AO283" s="24"/>
      <c r="AP283" s="24"/>
      <c r="AQ283" s="24"/>
      <c r="AS283" s="13"/>
      <c r="AT283" s="13"/>
      <c r="AU283" s="14"/>
      <c r="AV283" s="24"/>
      <c r="AW283" s="24"/>
      <c r="AX283" s="24"/>
      <c r="AY283" s="24"/>
      <c r="AZ283" s="24"/>
      <c r="BA283" s="24"/>
      <c r="BB283" s="24"/>
      <c r="BC283" s="24"/>
      <c r="CW283" s="24">
        <v>9.5116120218579236E-2</v>
      </c>
      <c r="CX283" s="13">
        <v>54.3</v>
      </c>
      <c r="CY283" s="13">
        <v>56.749690106514677</v>
      </c>
      <c r="CZ283" s="13">
        <v>56.509613782530785</v>
      </c>
      <c r="DA283" s="13">
        <v>6.9189386871031946</v>
      </c>
      <c r="DB283" s="13" t="e">
        <f ca="1"/>
        <v>#NAME?</v>
      </c>
      <c r="DC283" s="13" t="e">
        <f ca="1"/>
        <v>#NAME?</v>
      </c>
      <c r="DD283" s="13">
        <v>49.833902099387466</v>
      </c>
      <c r="DE283" s="13" t="e">
        <f ca="1"/>
        <v>#NAME?</v>
      </c>
      <c r="DF283" s="13">
        <v>55.820158757677035</v>
      </c>
    </row>
    <row r="284" spans="1:110" x14ac:dyDescent="0.25">
      <c r="A284" s="9">
        <v>57.1</v>
      </c>
      <c r="B284" s="10" t="b">
        <v>1</v>
      </c>
      <c r="U284" s="13"/>
      <c r="V284" s="13"/>
      <c r="W284" s="14"/>
      <c r="X284" s="24"/>
      <c r="Y284" s="24"/>
      <c r="Z284" s="24"/>
      <c r="AA284" s="24"/>
      <c r="AB284" s="24"/>
      <c r="AC284" s="24"/>
      <c r="AD284" s="24"/>
      <c r="AE284" s="24"/>
      <c r="AG284" s="13"/>
      <c r="AH284" s="13"/>
      <c r="AI284" s="14"/>
      <c r="AJ284" s="24"/>
      <c r="AK284" s="24"/>
      <c r="AL284" s="24"/>
      <c r="AM284" s="24"/>
      <c r="AN284" s="24"/>
      <c r="AO284" s="24"/>
      <c r="AP284" s="24"/>
      <c r="AQ284" s="24"/>
      <c r="AS284" s="13"/>
      <c r="AT284" s="13"/>
      <c r="AU284" s="14"/>
      <c r="AV284" s="24"/>
      <c r="AW284" s="24"/>
      <c r="AX284" s="24"/>
      <c r="AY284" s="24"/>
      <c r="AZ284" s="24"/>
      <c r="BA284" s="24"/>
      <c r="BB284" s="24"/>
      <c r="BC284" s="24"/>
      <c r="CW284" s="24">
        <v>9.5457650273224046E-2</v>
      </c>
      <c r="CX284" s="13">
        <v>54.3</v>
      </c>
      <c r="CY284" s="13">
        <v>56.768891999904035</v>
      </c>
      <c r="CZ284" s="13">
        <v>56.526371494100381</v>
      </c>
      <c r="DA284" s="13">
        <v>6.9450711644592031</v>
      </c>
      <c r="DB284" s="13" t="e">
        <f ca="1"/>
        <v>#NAME?</v>
      </c>
      <c r="DC284" s="13" t="e">
        <f ca="1"/>
        <v>#NAME?</v>
      </c>
      <c r="DD284" s="13">
        <v>49.858272705698006</v>
      </c>
      <c r="DE284" s="13" t="e">
        <f ca="1"/>
        <v>#NAME?</v>
      </c>
      <c r="DF284" s="13">
        <v>55.8415452130427</v>
      </c>
    </row>
    <row r="285" spans="1:110" x14ac:dyDescent="0.25">
      <c r="A285" s="9">
        <v>56.8</v>
      </c>
      <c r="B285" s="10" t="b">
        <v>1</v>
      </c>
      <c r="U285" s="13"/>
      <c r="V285" s="13"/>
      <c r="W285" s="14"/>
      <c r="X285" s="24"/>
      <c r="Y285" s="24"/>
      <c r="Z285" s="24"/>
      <c r="AA285" s="24"/>
      <c r="AB285" s="24"/>
      <c r="AC285" s="24"/>
      <c r="AD285" s="24"/>
      <c r="AE285" s="24"/>
      <c r="AG285" s="13"/>
      <c r="AH285" s="13"/>
      <c r="AI285" s="14"/>
      <c r="AJ285" s="24"/>
      <c r="AK285" s="24"/>
      <c r="AL285" s="24"/>
      <c r="AM285" s="24"/>
      <c r="AN285" s="24"/>
      <c r="AO285" s="24"/>
      <c r="AP285" s="24"/>
      <c r="AQ285" s="24"/>
      <c r="AS285" s="13"/>
      <c r="AT285" s="13"/>
      <c r="AU285" s="14"/>
      <c r="AV285" s="24"/>
      <c r="AW285" s="24"/>
      <c r="AX285" s="24"/>
      <c r="AY285" s="24"/>
      <c r="AZ285" s="24"/>
      <c r="BA285" s="24"/>
      <c r="BB285" s="24"/>
      <c r="BC285" s="24"/>
      <c r="CW285" s="24">
        <v>9.5799180327868855E-2</v>
      </c>
      <c r="CX285" s="13">
        <v>54.4</v>
      </c>
      <c r="CY285" s="13">
        <v>56.788043392476965</v>
      </c>
      <c r="CZ285" s="13">
        <v>56.543090082878244</v>
      </c>
      <c r="DA285" s="13">
        <v>6.9712135105757778</v>
      </c>
      <c r="DB285" s="13" t="e">
        <f ca="1"/>
        <v>#NAME?</v>
      </c>
      <c r="DC285" s="13" t="e">
        <f ca="1"/>
        <v>#NAME?</v>
      </c>
      <c r="DD285" s="13">
        <v>49.882599754073333</v>
      </c>
      <c r="DE285" s="13" t="e">
        <f ca="1"/>
        <v>#NAME?</v>
      </c>
      <c r="DF285" s="13">
        <v>55.862883537343009</v>
      </c>
    </row>
    <row r="286" spans="1:110" x14ac:dyDescent="0.25">
      <c r="A286" s="9">
        <v>56.5</v>
      </c>
      <c r="B286" s="10" t="b">
        <v>1</v>
      </c>
      <c r="U286" s="13"/>
      <c r="V286" s="13"/>
      <c r="W286" s="14"/>
      <c r="X286" s="24"/>
      <c r="Y286" s="24"/>
      <c r="Z286" s="24"/>
      <c r="AA286" s="24"/>
      <c r="AB286" s="24"/>
      <c r="AC286" s="24"/>
      <c r="AD286" s="24"/>
      <c r="AE286" s="24"/>
      <c r="AG286" s="13"/>
      <c r="AH286" s="13"/>
      <c r="AI286" s="14"/>
      <c r="AJ286" s="24"/>
      <c r="AK286" s="24"/>
      <c r="AL286" s="24"/>
      <c r="AM286" s="24"/>
      <c r="AN286" s="24"/>
      <c r="AO286" s="24"/>
      <c r="AP286" s="24"/>
      <c r="AQ286" s="24"/>
      <c r="AS286" s="13"/>
      <c r="AT286" s="13"/>
      <c r="AU286" s="14"/>
      <c r="AV286" s="24"/>
      <c r="AW286" s="24"/>
      <c r="AX286" s="24"/>
      <c r="AY286" s="24"/>
      <c r="AZ286" s="24"/>
      <c r="BA286" s="24"/>
      <c r="BB286" s="24"/>
      <c r="BC286" s="24"/>
      <c r="CW286" s="24">
        <v>9.6140710382513664E-2</v>
      </c>
      <c r="CX286" s="13">
        <v>54.4</v>
      </c>
      <c r="CY286" s="13">
        <v>56.807144626206906</v>
      </c>
      <c r="CZ286" s="13">
        <v>56.559769809879924</v>
      </c>
      <c r="DA286" s="13">
        <v>6.997365732909488</v>
      </c>
      <c r="DB286" s="13" t="e">
        <f ca="1"/>
        <v>#NAME?</v>
      </c>
      <c r="DC286" s="13" t="e">
        <f ca="1"/>
        <v>#NAME?</v>
      </c>
      <c r="DD286" s="13">
        <v>49.906883477237088</v>
      </c>
      <c r="DE286" s="13" t="e">
        <f ca="1"/>
        <v>#NAME?</v>
      </c>
      <c r="DF286" s="13">
        <v>55.884174027464212</v>
      </c>
    </row>
    <row r="287" spans="1:110" x14ac:dyDescent="0.25">
      <c r="A287" s="9">
        <v>56.1</v>
      </c>
      <c r="B287" s="10" t="b">
        <v>1</v>
      </c>
      <c r="U287" s="13"/>
      <c r="V287" s="13"/>
      <c r="W287" s="14"/>
      <c r="X287" s="24"/>
      <c r="Y287" s="24"/>
      <c r="Z287" s="24"/>
      <c r="AA287" s="24"/>
      <c r="AB287" s="24"/>
      <c r="AC287" s="24"/>
      <c r="AD287" s="24"/>
      <c r="AE287" s="24"/>
      <c r="AG287" s="13"/>
      <c r="AH287" s="13"/>
      <c r="AI287" s="14"/>
      <c r="AJ287" s="24"/>
      <c r="AK287" s="24"/>
      <c r="AL287" s="24"/>
      <c r="AM287" s="24"/>
      <c r="AN287" s="24"/>
      <c r="AO287" s="24"/>
      <c r="AP287" s="24"/>
      <c r="AQ287" s="24"/>
      <c r="AS287" s="13"/>
      <c r="AT287" s="13"/>
      <c r="AU287" s="14"/>
      <c r="AV287" s="24"/>
      <c r="AW287" s="24"/>
      <c r="AX287" s="24"/>
      <c r="AY287" s="24"/>
      <c r="AZ287" s="24"/>
      <c r="BA287" s="24"/>
      <c r="BB287" s="24"/>
      <c r="BC287" s="24"/>
      <c r="CW287" s="24">
        <v>9.6482240437158473E-2</v>
      </c>
      <c r="CX287" s="13">
        <v>54.5</v>
      </c>
      <c r="CY287" s="13">
        <v>56.82619603958139</v>
      </c>
      <c r="CZ287" s="13">
        <v>56.576410933507397</v>
      </c>
      <c r="DA287" s="13">
        <v>7.0235278389253359</v>
      </c>
      <c r="DB287" s="13" t="e">
        <f ca="1"/>
        <v>#NAME?</v>
      </c>
      <c r="DC287" s="13" t="e">
        <f ca="1"/>
        <v>#NAME?</v>
      </c>
      <c r="DD287" s="13">
        <v>49.931124105847928</v>
      </c>
      <c r="DE287" s="13" t="e">
        <f ca="1"/>
        <v>#NAME?</v>
      </c>
      <c r="DF287" s="13">
        <v>55.905416977439849</v>
      </c>
    </row>
    <row r="288" spans="1:110" x14ac:dyDescent="0.25">
      <c r="A288" s="9">
        <v>55.8</v>
      </c>
      <c r="B288" s="10" t="b">
        <v>1</v>
      </c>
      <c r="U288" s="13"/>
      <c r="V288" s="13"/>
      <c r="W288" s="14"/>
      <c r="X288" s="24"/>
      <c r="Y288" s="24"/>
      <c r="Z288" s="24"/>
      <c r="AA288" s="24"/>
      <c r="AB288" s="24"/>
      <c r="AC288" s="24"/>
      <c r="AD288" s="24"/>
      <c r="AE288" s="24"/>
      <c r="AG288" s="13"/>
      <c r="AH288" s="13"/>
      <c r="AI288" s="14"/>
      <c r="AJ288" s="24"/>
      <c r="AK288" s="24"/>
      <c r="AL288" s="24"/>
      <c r="AM288" s="24"/>
      <c r="AN288" s="24"/>
      <c r="AO288" s="24"/>
      <c r="AP288" s="24"/>
      <c r="AQ288" s="24"/>
      <c r="AS288" s="13"/>
      <c r="AT288" s="13"/>
      <c r="AU288" s="14"/>
      <c r="AV288" s="24"/>
      <c r="AW288" s="24"/>
      <c r="AX288" s="24"/>
      <c r="AY288" s="24"/>
      <c r="AZ288" s="24"/>
      <c r="BA288" s="24"/>
      <c r="BB288" s="24"/>
      <c r="BC288" s="24"/>
      <c r="CW288" s="24">
        <v>9.6823770491803282E-2</v>
      </c>
      <c r="CX288" s="13">
        <v>54.5</v>
      </c>
      <c r="CY288" s="13">
        <v>56.84519796764981</v>
      </c>
      <c r="CZ288" s="13">
        <v>56.593013709584788</v>
      </c>
      <c r="DA288" s="13">
        <v>7.0496998360968117</v>
      </c>
      <c r="DB288" s="13" t="e">
        <f ca="1"/>
        <v>#NAME?</v>
      </c>
      <c r="DC288" s="13" t="e">
        <f ca="1"/>
        <v>#NAME?</v>
      </c>
      <c r="DD288" s="13">
        <v>49.955321868525047</v>
      </c>
      <c r="DE288" s="13" t="e">
        <f ca="1"/>
        <v>#NAME?</v>
      </c>
      <c r="DF288" s="13">
        <v>55.92661267848824</v>
      </c>
    </row>
    <row r="289" spans="1:110" x14ac:dyDescent="0.25">
      <c r="A289" s="9">
        <v>55.6</v>
      </c>
      <c r="B289" s="10" t="b">
        <v>1</v>
      </c>
      <c r="U289" s="13"/>
      <c r="V289" s="13"/>
      <c r="W289" s="14"/>
      <c r="X289" s="24"/>
      <c r="Y289" s="24"/>
      <c r="Z289" s="24"/>
      <c r="AA289" s="24"/>
      <c r="AB289" s="24"/>
      <c r="AC289" s="24"/>
      <c r="AD289" s="24"/>
      <c r="AE289" s="24"/>
      <c r="AG289" s="13"/>
      <c r="AH289" s="13"/>
      <c r="AI289" s="14"/>
      <c r="AJ289" s="24"/>
      <c r="AK289" s="24"/>
      <c r="AL289" s="24"/>
      <c r="AM289" s="24"/>
      <c r="AN289" s="24"/>
      <c r="AO289" s="24"/>
      <c r="AP289" s="24"/>
      <c r="AQ289" s="24"/>
      <c r="AS289" s="13"/>
      <c r="AT289" s="13"/>
      <c r="AU289" s="14"/>
      <c r="AV289" s="24"/>
      <c r="AW289" s="24"/>
      <c r="AX289" s="24"/>
      <c r="AY289" s="24"/>
      <c r="AZ289" s="24"/>
      <c r="BA289" s="24"/>
      <c r="BB289" s="24"/>
      <c r="BC289" s="24"/>
      <c r="CW289" s="24">
        <v>9.7165300546448091E-2</v>
      </c>
      <c r="CX289" s="13">
        <v>54.5</v>
      </c>
      <c r="CY289" s="13">
        <v>56.864150742070493</v>
      </c>
      <c r="CZ289" s="13">
        <v>56.609578391393114</v>
      </c>
      <c r="DA289" s="13">
        <v>7.0758817319058895</v>
      </c>
      <c r="DB289" s="13" t="e">
        <f ca="1"/>
        <v>#NAME?</v>
      </c>
      <c r="DC289" s="13" t="e">
        <f ca="1"/>
        <v>#NAME?</v>
      </c>
      <c r="DD289" s="13">
        <v>49.979476991873405</v>
      </c>
      <c r="DE289" s="13" t="e">
        <f ca="1"/>
        <v>#NAME?</v>
      </c>
      <c r="DF289" s="13">
        <v>55.947761419049293</v>
      </c>
    </row>
    <row r="290" spans="1:110" x14ac:dyDescent="0.25">
      <c r="A290" s="9">
        <v>55.5</v>
      </c>
      <c r="B290" s="10" t="b">
        <v>1</v>
      </c>
      <c r="U290" s="13"/>
      <c r="V290" s="13"/>
      <c r="W290" s="14"/>
      <c r="X290" s="24"/>
      <c r="Y290" s="24"/>
      <c r="Z290" s="24"/>
      <c r="AA290" s="24"/>
      <c r="AB290" s="24"/>
      <c r="AC290" s="24"/>
      <c r="AD290" s="24"/>
      <c r="AE290" s="24"/>
      <c r="AG290" s="13"/>
      <c r="AH290" s="13"/>
      <c r="AI290" s="14"/>
      <c r="AJ290" s="24"/>
      <c r="AK290" s="24"/>
      <c r="AL290" s="24"/>
      <c r="AM290" s="24"/>
      <c r="AN290" s="24"/>
      <c r="AO290" s="24"/>
      <c r="AP290" s="24"/>
      <c r="AQ290" s="24"/>
      <c r="AS290" s="13"/>
      <c r="AT290" s="13"/>
      <c r="AU290" s="14"/>
      <c r="AV290" s="24"/>
      <c r="AW290" s="24"/>
      <c r="AX290" s="24"/>
      <c r="AY290" s="24"/>
      <c r="AZ290" s="24"/>
      <c r="BA290" s="24"/>
      <c r="BB290" s="24"/>
      <c r="BC290" s="24"/>
      <c r="CW290" s="24">
        <v>9.75068306010929E-2</v>
      </c>
      <c r="CX290" s="13">
        <v>54.5</v>
      </c>
      <c r="CY290" s="13">
        <v>56.883054691157028</v>
      </c>
      <c r="CZ290" s="13">
        <v>56.626105229704649</v>
      </c>
      <c r="DA290" s="13">
        <v>7.1020735338430088</v>
      </c>
      <c r="DB290" s="13" t="e">
        <f ca="1"/>
        <v>#NAME?</v>
      </c>
      <c r="DC290" s="13" t="e">
        <f ca="1"/>
        <v>#NAME?</v>
      </c>
      <c r="DD290" s="13">
        <v>50.0035897005084</v>
      </c>
      <c r="DE290" s="13" t="e">
        <f ca="1"/>
        <v>#NAME?</v>
      </c>
      <c r="DF290" s="13">
        <v>55.96886348482073</v>
      </c>
    </row>
    <row r="291" spans="1:110" x14ac:dyDescent="0.25">
      <c r="A291" s="9">
        <v>55.4</v>
      </c>
      <c r="B291" s="10" t="b">
        <v>1</v>
      </c>
      <c r="U291" s="13"/>
      <c r="V291" s="13"/>
      <c r="W291" s="14"/>
      <c r="X291" s="24"/>
      <c r="Y291" s="24"/>
      <c r="Z291" s="24"/>
      <c r="AA291" s="24"/>
      <c r="AB291" s="24"/>
      <c r="AC291" s="24"/>
      <c r="AD291" s="24"/>
      <c r="AE291" s="24"/>
      <c r="AG291" s="13"/>
      <c r="AH291" s="13"/>
      <c r="AI291" s="14"/>
      <c r="AJ291" s="24"/>
      <c r="AK291" s="24"/>
      <c r="AL291" s="24"/>
      <c r="AM291" s="24"/>
      <c r="AN291" s="24"/>
      <c r="AO291" s="24"/>
      <c r="AP291" s="24"/>
      <c r="AQ291" s="24"/>
      <c r="AS291" s="13"/>
      <c r="AT291" s="13"/>
      <c r="AU291" s="14"/>
      <c r="AV291" s="24"/>
      <c r="AW291" s="24"/>
      <c r="AX291" s="24"/>
      <c r="AY291" s="24"/>
      <c r="AZ291" s="24"/>
      <c r="BA291" s="24"/>
      <c r="BB291" s="24"/>
      <c r="BC291" s="24"/>
      <c r="CW291" s="24">
        <v>9.7848360655737709E-2</v>
      </c>
      <c r="CX291" s="13">
        <v>54.6</v>
      </c>
      <c r="CY291" s="13">
        <v>56.901910139923658</v>
      </c>
      <c r="CZ291" s="13">
        <v>56.642594472816398</v>
      </c>
      <c r="DA291" s="13">
        <v>7.1282752494071371</v>
      </c>
      <c r="DB291" s="13" t="e">
        <f ca="1"/>
        <v>#NAME?</v>
      </c>
      <c r="DC291" s="13" t="e">
        <f ca="1"/>
        <v>#NAME?</v>
      </c>
      <c r="DD291" s="13">
        <v>50.02766021708031</v>
      </c>
      <c r="DE291" s="13" t="e">
        <f ca="1"/>
        <v>#NAME?</v>
      </c>
      <c r="DF291" s="13">
        <v>55.989919158793754</v>
      </c>
    </row>
    <row r="292" spans="1:110" x14ac:dyDescent="0.25">
      <c r="A292" s="9">
        <v>69.8</v>
      </c>
      <c r="B292" s="10" t="b">
        <v>1</v>
      </c>
      <c r="U292" s="13"/>
      <c r="V292" s="13"/>
      <c r="W292" s="14"/>
      <c r="X292" s="24"/>
      <c r="Y292" s="24"/>
      <c r="Z292" s="24"/>
      <c r="AA292" s="24"/>
      <c r="AB292" s="24"/>
      <c r="AC292" s="24"/>
      <c r="AD292" s="24"/>
      <c r="AE292" s="24"/>
      <c r="AG292" s="13"/>
      <c r="AH292" s="13"/>
      <c r="AI292" s="14"/>
      <c r="AJ292" s="24"/>
      <c r="AK292" s="24"/>
      <c r="AL292" s="24"/>
      <c r="AM292" s="24"/>
      <c r="AN292" s="24"/>
      <c r="AO292" s="24"/>
      <c r="AP292" s="24"/>
      <c r="AQ292" s="24"/>
      <c r="AS292" s="13"/>
      <c r="AT292" s="13"/>
      <c r="AU292" s="14"/>
      <c r="AV292" s="24"/>
      <c r="AW292" s="24"/>
      <c r="AX292" s="24"/>
      <c r="AY292" s="24"/>
      <c r="AZ292" s="24"/>
      <c r="BA292" s="24"/>
      <c r="BB292" s="24"/>
      <c r="BC292" s="24"/>
      <c r="CW292" s="24">
        <v>9.8189890710382519E-2</v>
      </c>
      <c r="CX292" s="13">
        <v>54.6</v>
      </c>
      <c r="CY292" s="13">
        <v>56.920717410129896</v>
      </c>
      <c r="CZ292" s="13">
        <v>56.659046366583532</v>
      </c>
      <c r="DA292" s="13">
        <v>7.154486886105766</v>
      </c>
      <c r="DB292" s="13" t="e">
        <f ca="1"/>
        <v>#NAME?</v>
      </c>
      <c r="DC292" s="13" t="e">
        <f ca="1"/>
        <v>#NAME?</v>
      </c>
      <c r="DD292" s="13">
        <v>50.051688762298241</v>
      </c>
      <c r="DE292" s="13" t="e">
        <f ca="1"/>
        <v>#NAME?</v>
      </c>
      <c r="DF292" s="13">
        <v>56.01092872128801</v>
      </c>
    </row>
    <row r="293" spans="1:110" x14ac:dyDescent="0.25">
      <c r="A293" s="9">
        <v>69.400000000000006</v>
      </c>
      <c r="B293" s="10" t="b">
        <v>1</v>
      </c>
      <c r="U293" s="13"/>
      <c r="V293" s="13"/>
      <c r="W293" s="14"/>
      <c r="X293" s="24"/>
      <c r="Y293" s="24"/>
      <c r="Z293" s="24"/>
      <c r="AA293" s="24"/>
      <c r="AB293" s="24"/>
      <c r="AC293" s="24"/>
      <c r="AD293" s="24"/>
      <c r="AE293" s="24"/>
      <c r="AG293" s="13"/>
      <c r="AH293" s="13"/>
      <c r="AI293" s="14"/>
      <c r="AJ293" s="24"/>
      <c r="AK293" s="24"/>
      <c r="AL293" s="24"/>
      <c r="AM293" s="24"/>
      <c r="AN293" s="24"/>
      <c r="AO293" s="24"/>
      <c r="AP293" s="24"/>
      <c r="AQ293" s="24"/>
      <c r="AS293" s="13"/>
      <c r="AT293" s="13"/>
      <c r="AU293" s="14"/>
      <c r="AV293" s="24"/>
      <c r="AW293" s="24"/>
      <c r="AX293" s="24"/>
      <c r="AY293" s="24"/>
      <c r="AZ293" s="24"/>
      <c r="BA293" s="24"/>
      <c r="BB293" s="24"/>
      <c r="BC293" s="24"/>
      <c r="CW293" s="24">
        <v>9.8531420765027328E-2</v>
      </c>
      <c r="CX293" s="13">
        <v>54.7</v>
      </c>
      <c r="CY293" s="13">
        <v>56.9394768203246</v>
      </c>
      <c r="CZ293" s="13">
        <v>56.675461154451604</v>
      </c>
      <c r="DA293" s="13">
        <v>7.1807084514548878</v>
      </c>
      <c r="DB293" s="13" t="e">
        <f ca="1"/>
        <v>#NAME?</v>
      </c>
      <c r="DC293" s="13" t="e">
        <f ca="1"/>
        <v>#NAME?</v>
      </c>
      <c r="DD293" s="13">
        <v>50.07567555495374</v>
      </c>
      <c r="DE293" s="13" t="e">
        <f ca="1"/>
        <v>#NAME?</v>
      </c>
      <c r="DF293" s="13">
        <v>56.031892449986131</v>
      </c>
    </row>
    <row r="294" spans="1:110" x14ac:dyDescent="0.25">
      <c r="A294" s="9">
        <v>69.099999999999994</v>
      </c>
      <c r="B294" s="10" t="b">
        <v>1</v>
      </c>
      <c r="U294" s="13"/>
      <c r="V294" s="13"/>
      <c r="W294" s="14"/>
      <c r="X294" s="24"/>
      <c r="Y294" s="24"/>
      <c r="Z294" s="24"/>
      <c r="AA294" s="24"/>
      <c r="AB294" s="24"/>
      <c r="AC294" s="24"/>
      <c r="AD294" s="24"/>
      <c r="AE294" s="24"/>
      <c r="AG294" s="13"/>
      <c r="AH294" s="13"/>
      <c r="AI294" s="14"/>
      <c r="AJ294" s="24"/>
      <c r="AK294" s="24"/>
      <c r="AL294" s="24"/>
      <c r="AM294" s="24"/>
      <c r="AN294" s="24"/>
      <c r="AO294" s="24"/>
      <c r="AP294" s="24"/>
      <c r="AQ294" s="24"/>
      <c r="AS294" s="13"/>
      <c r="AT294" s="13"/>
      <c r="AU294" s="14"/>
      <c r="AV294" s="24"/>
      <c r="AW294" s="24"/>
      <c r="AX294" s="24"/>
      <c r="AY294" s="24"/>
      <c r="AZ294" s="24"/>
      <c r="BA294" s="24"/>
      <c r="BB294" s="24"/>
      <c r="BC294" s="24"/>
      <c r="CW294" s="24">
        <v>9.8872950819672137E-2</v>
      </c>
      <c r="CX294" s="13">
        <v>54.7</v>
      </c>
      <c r="CY294" s="13">
        <v>56.958188685889041</v>
      </c>
      <c r="CZ294" s="13">
        <v>56.691839077488829</v>
      </c>
      <c r="DA294" s="13">
        <v>7.2069399529790745</v>
      </c>
      <c r="DB294" s="13" t="e">
        <f ca="1"/>
        <v>#NAME?</v>
      </c>
      <c r="DC294" s="13" t="e">
        <f ca="1"/>
        <v>#NAME?</v>
      </c>
      <c r="DD294" s="13">
        <v>50.099620811944057</v>
      </c>
      <c r="DE294" s="13" t="e">
        <f ca="1"/>
        <v>#NAME?</v>
      </c>
      <c r="DF294" s="13">
        <v>56.05281061996758</v>
      </c>
    </row>
    <row r="295" spans="1:110" x14ac:dyDescent="0.25">
      <c r="A295" s="9">
        <v>68.7</v>
      </c>
      <c r="B295" s="10" t="b">
        <v>1</v>
      </c>
      <c r="U295" s="13"/>
      <c r="V295" s="13"/>
      <c r="W295" s="14"/>
      <c r="X295" s="24"/>
      <c r="Y295" s="24"/>
      <c r="Z295" s="24"/>
      <c r="AA295" s="24"/>
      <c r="AB295" s="24"/>
      <c r="AC295" s="24"/>
      <c r="AD295" s="24"/>
      <c r="AE295" s="24"/>
      <c r="AG295" s="13"/>
      <c r="AH295" s="13"/>
      <c r="AI295" s="14"/>
      <c r="AJ295" s="24"/>
      <c r="AK295" s="24"/>
      <c r="AL295" s="24"/>
      <c r="AM295" s="24"/>
      <c r="AN295" s="24"/>
      <c r="AO295" s="24"/>
      <c r="AP295" s="24"/>
      <c r="AQ295" s="24"/>
      <c r="AS295" s="13"/>
      <c r="AT295" s="13"/>
      <c r="AU295" s="14"/>
      <c r="AV295" s="24"/>
      <c r="AW295" s="24"/>
      <c r="AX295" s="24"/>
      <c r="AY295" s="24"/>
      <c r="AZ295" s="24"/>
      <c r="BA295" s="24"/>
      <c r="BB295" s="24"/>
      <c r="BC295" s="24"/>
      <c r="CW295" s="24">
        <v>9.9214480874316946E-2</v>
      </c>
      <c r="CX295" s="13">
        <v>54.7</v>
      </c>
      <c r="CY295" s="13">
        <v>56.976853319079389</v>
      </c>
      <c r="CZ295" s="13">
        <v>56.708180374417402</v>
      </c>
      <c r="DA295" s="13">
        <v>7.2331813982114239</v>
      </c>
      <c r="DB295" s="13" t="e">
        <f ca="1"/>
        <v>#NAME?</v>
      </c>
      <c r="DC295" s="13" t="e">
        <f ca="1"/>
        <v>#NAME?</v>
      </c>
      <c r="DD295" s="13">
        <v>50.123524748294997</v>
      </c>
      <c r="DE295" s="13" t="e">
        <f ca="1"/>
        <v>#NAME?</v>
      </c>
      <c r="DF295" s="13">
        <v>56.073683503742075</v>
      </c>
    </row>
    <row r="296" spans="1:110" x14ac:dyDescent="0.25">
      <c r="A296" s="9">
        <v>68.3</v>
      </c>
      <c r="B296" s="10" t="b">
        <v>1</v>
      </c>
      <c r="U296" s="13"/>
      <c r="V296" s="13"/>
      <c r="W296" s="14"/>
      <c r="X296" s="24"/>
      <c r="Y296" s="24"/>
      <c r="Z296" s="24"/>
      <c r="AA296" s="24"/>
      <c r="AB296" s="24"/>
      <c r="AC296" s="24"/>
      <c r="AD296" s="24"/>
      <c r="AE296" s="24"/>
      <c r="AG296" s="13"/>
      <c r="AH296" s="13"/>
      <c r="AI296" s="14"/>
      <c r="AJ296" s="24"/>
      <c r="AK296" s="24"/>
      <c r="AL296" s="24"/>
      <c r="AM296" s="24"/>
      <c r="AN296" s="24"/>
      <c r="AO296" s="24"/>
      <c r="AP296" s="24"/>
      <c r="AQ296" s="24"/>
      <c r="AS296" s="13"/>
      <c r="AT296" s="13"/>
      <c r="AU296" s="14"/>
      <c r="AV296" s="24"/>
      <c r="AW296" s="24"/>
      <c r="AX296" s="24"/>
      <c r="AY296" s="24"/>
      <c r="AZ296" s="24"/>
      <c r="BA296" s="24"/>
      <c r="BB296" s="24"/>
      <c r="BC296" s="24"/>
      <c r="CW296" s="24">
        <v>9.9556010928961755E-2</v>
      </c>
      <c r="CX296" s="13">
        <v>54.7</v>
      </c>
      <c r="CY296" s="13">
        <v>56.995471029068405</v>
      </c>
      <c r="CZ296" s="13">
        <v>56.724485281644611</v>
      </c>
      <c r="DA296" s="13">
        <v>7.2594327946936259</v>
      </c>
      <c r="DB296" s="13" t="e">
        <f ca="1"/>
        <v>#NAME?</v>
      </c>
      <c r="DC296" s="13" t="e">
        <f ca="1"/>
        <v>#NAME?</v>
      </c>
      <c r="DD296" s="13">
        <v>50.147387577183494</v>
      </c>
      <c r="DE296" s="13" t="e">
        <f ca="1"/>
        <v>#NAME?</v>
      </c>
      <c r="DF296" s="13">
        <v>56.094511371282323</v>
      </c>
    </row>
    <row r="297" spans="1:110" x14ac:dyDescent="0.25">
      <c r="A297" s="9">
        <v>67.900000000000006</v>
      </c>
      <c r="B297" s="10" t="b">
        <v>1</v>
      </c>
      <c r="U297" s="13"/>
      <c r="V297" s="13"/>
      <c r="W297" s="14"/>
      <c r="X297" s="24"/>
      <c r="Y297" s="24"/>
      <c r="Z297" s="24"/>
      <c r="AA297" s="24"/>
      <c r="AB297" s="24"/>
      <c r="AC297" s="24"/>
      <c r="AD297" s="24"/>
      <c r="AE297" s="24"/>
      <c r="AG297" s="13"/>
      <c r="AH297" s="13"/>
      <c r="AI297" s="14"/>
      <c r="AJ297" s="24"/>
      <c r="AK297" s="24"/>
      <c r="AL297" s="24"/>
      <c r="AM297" s="24"/>
      <c r="AN297" s="24"/>
      <c r="AO297" s="24"/>
      <c r="AP297" s="24"/>
      <c r="AQ297" s="24"/>
      <c r="AS297" s="13"/>
      <c r="AT297" s="13"/>
      <c r="AU297" s="14"/>
      <c r="AV297" s="24"/>
      <c r="AW297" s="24"/>
      <c r="AX297" s="24"/>
      <c r="AY297" s="24"/>
      <c r="AZ297" s="24"/>
      <c r="BA297" s="24"/>
      <c r="BB297" s="24"/>
      <c r="BC297" s="24"/>
      <c r="CW297" s="24">
        <v>9.9897540983606564E-2</v>
      </c>
      <c r="CX297" s="13">
        <v>54.8</v>
      </c>
      <c r="CY297" s="13">
        <v>57.014042121986584</v>
      </c>
      <c r="CZ297" s="13">
        <v>56.740754033293108</v>
      </c>
      <c r="DA297" s="13">
        <v>7.2856941499759547</v>
      </c>
      <c r="DB297" s="13" t="e">
        <f ca="1"/>
        <v>#NAME?</v>
      </c>
      <c r="DC297" s="13" t="e">
        <f ca="1"/>
        <v>#NAME?</v>
      </c>
      <c r="DD297" s="13">
        <v>50.171209509959731</v>
      </c>
      <c r="DE297" s="13" t="e">
        <f ca="1"/>
        <v>#NAME?</v>
      </c>
      <c r="DF297" s="13">
        <v>56.11529449005635</v>
      </c>
    </row>
    <row r="298" spans="1:110" x14ac:dyDescent="0.25">
      <c r="A298" s="9">
        <v>67.400000000000006</v>
      </c>
      <c r="B298" s="10" t="b">
        <v>1</v>
      </c>
      <c r="U298" s="13"/>
      <c r="V298" s="13"/>
      <c r="W298" s="14"/>
      <c r="X298" s="24"/>
      <c r="Y298" s="24"/>
      <c r="Z298" s="24"/>
      <c r="AA298" s="24"/>
      <c r="AB298" s="24"/>
      <c r="AC298" s="24"/>
      <c r="AD298" s="24"/>
      <c r="AE298" s="24"/>
      <c r="AG298" s="13"/>
      <c r="AH298" s="13"/>
      <c r="AI298" s="14"/>
      <c r="AJ298" s="24"/>
      <c r="AK298" s="24"/>
      <c r="AL298" s="24"/>
      <c r="AM298" s="24"/>
      <c r="AN298" s="24"/>
      <c r="AO298" s="24"/>
      <c r="AP298" s="24"/>
      <c r="AQ298" s="24"/>
      <c r="AS298" s="13"/>
      <c r="AT298" s="13"/>
      <c r="AU298" s="14"/>
      <c r="AV298" s="24"/>
      <c r="AW298" s="24"/>
      <c r="AX298" s="24"/>
      <c r="AY298" s="24"/>
      <c r="AZ298" s="24"/>
      <c r="BA298" s="24"/>
      <c r="BB298" s="24"/>
      <c r="BC298" s="24"/>
      <c r="CW298" s="24">
        <v>0.10023907103825136</v>
      </c>
      <c r="CX298" s="13">
        <v>54.8</v>
      </c>
      <c r="CY298" s="13">
        <v>57.032566900962379</v>
      </c>
      <c r="CZ298" s="13">
        <v>56.756986861230928</v>
      </c>
      <c r="DA298" s="13">
        <v>7.3119654716172544</v>
      </c>
      <c r="DB298" s="13" t="e">
        <f ca="1"/>
        <v>#NAME?</v>
      </c>
      <c r="DC298" s="13" t="e">
        <f ca="1"/>
        <v>#NAME?</v>
      </c>
      <c r="DD298" s="13">
        <v>50.194990756169041</v>
      </c>
      <c r="DE298" s="13" t="e">
        <f ca="1"/>
        <v>#NAME?</v>
      </c>
      <c r="DF298" s="13">
        <v>56.136033125059257</v>
      </c>
    </row>
    <row r="299" spans="1:110" x14ac:dyDescent="0.25">
      <c r="A299" s="9">
        <v>67</v>
      </c>
      <c r="B299" s="10" t="b">
        <v>1</v>
      </c>
      <c r="U299" s="13"/>
      <c r="V299" s="13"/>
      <c r="W299" s="14"/>
      <c r="X299" s="24"/>
      <c r="Y299" s="24"/>
      <c r="Z299" s="24"/>
      <c r="AA299" s="24"/>
      <c r="AB299" s="24"/>
      <c r="AC299" s="24"/>
      <c r="AD299" s="24"/>
      <c r="AE299" s="24"/>
      <c r="AG299" s="13"/>
      <c r="AH299" s="13"/>
      <c r="AI299" s="14"/>
      <c r="AJ299" s="24"/>
      <c r="AK299" s="24"/>
      <c r="AL299" s="24"/>
      <c r="AM299" s="24"/>
      <c r="AN299" s="24"/>
      <c r="AO299" s="24"/>
      <c r="AP299" s="24"/>
      <c r="AQ299" s="24"/>
      <c r="AS299" s="13"/>
      <c r="AT299" s="13"/>
      <c r="AU299" s="14"/>
      <c r="AV299" s="24"/>
      <c r="AW299" s="24"/>
      <c r="AX299" s="24"/>
      <c r="AY299" s="24"/>
      <c r="AZ299" s="24"/>
      <c r="BA299" s="24"/>
      <c r="BB299" s="24"/>
      <c r="BC299" s="24"/>
      <c r="CW299" s="24">
        <v>0.10058060109289617</v>
      </c>
      <c r="CX299" s="13">
        <v>54.8</v>
      </c>
      <c r="CY299" s="13">
        <v>57.051045666162011</v>
      </c>
      <c r="CZ299" s="13">
        <v>56.773183995100993</v>
      </c>
      <c r="DA299" s="13">
        <v>7.338246767185006</v>
      </c>
      <c r="DB299" s="13" t="e">
        <f ca="1"/>
        <v>#NAME?</v>
      </c>
      <c r="DC299" s="13" t="e">
        <f ca="1"/>
        <v>#NAME?</v>
      </c>
      <c r="DD299" s="13">
        <v>50.218731523573361</v>
      </c>
      <c r="DE299" s="13" t="e">
        <f ca="1"/>
        <v>#NAME?</v>
      </c>
      <c r="DF299" s="13">
        <v>56.15672753884445</v>
      </c>
    </row>
    <row r="300" spans="1:110" x14ac:dyDescent="0.25">
      <c r="A300" s="9">
        <v>66.5</v>
      </c>
      <c r="B300" s="10" t="b">
        <v>1</v>
      </c>
      <c r="U300" s="13"/>
      <c r="V300" s="13"/>
      <c r="W300" s="14"/>
      <c r="X300" s="24"/>
      <c r="Y300" s="24"/>
      <c r="Z300" s="24"/>
      <c r="AA300" s="24"/>
      <c r="AB300" s="24"/>
      <c r="AC300" s="24"/>
      <c r="AD300" s="24"/>
      <c r="AE300" s="24"/>
      <c r="AG300" s="13"/>
      <c r="AH300" s="13"/>
      <c r="AI300" s="14"/>
      <c r="AJ300" s="24"/>
      <c r="AK300" s="24"/>
      <c r="AL300" s="24"/>
      <c r="AM300" s="24"/>
      <c r="AN300" s="24"/>
      <c r="AO300" s="24"/>
      <c r="AP300" s="24"/>
      <c r="AQ300" s="24"/>
      <c r="AS300" s="13"/>
      <c r="AT300" s="13"/>
      <c r="AU300" s="14"/>
      <c r="AV300" s="24"/>
      <c r="AW300" s="24"/>
      <c r="AX300" s="24"/>
      <c r="AY300" s="24"/>
      <c r="AZ300" s="24"/>
      <c r="BA300" s="24"/>
      <c r="BB300" s="24"/>
      <c r="BC300" s="24"/>
      <c r="CW300" s="24">
        <v>0.10092213114754098</v>
      </c>
      <c r="CX300" s="13">
        <v>54.8</v>
      </c>
      <c r="CY300" s="13">
        <v>57.069478714828378</v>
      </c>
      <c r="CZ300" s="13">
        <v>56.789345662349994</v>
      </c>
      <c r="DA300" s="13">
        <v>7.364538044255311</v>
      </c>
      <c r="DB300" s="13" t="e">
        <f ca="1"/>
        <v>#NAME?</v>
      </c>
      <c r="DC300" s="13" t="e">
        <f ca="1"/>
        <v>#NAME?</v>
      </c>
      <c r="DD300" s="13">
        <v>50.242432018172451</v>
      </c>
      <c r="DE300" s="13" t="e">
        <f ca="1"/>
        <v>#NAME?</v>
      </c>
      <c r="DF300" s="13">
        <v>56.177377991554422</v>
      </c>
    </row>
    <row r="301" spans="1:110" x14ac:dyDescent="0.25">
      <c r="A301" s="9">
        <v>65.8</v>
      </c>
      <c r="B301" s="10" t="b">
        <v>1</v>
      </c>
      <c r="U301" s="13"/>
      <c r="V301" s="13"/>
      <c r="W301" s="14"/>
      <c r="X301" s="24"/>
      <c r="Y301" s="24"/>
      <c r="Z301" s="24"/>
      <c r="AA301" s="24"/>
      <c r="AB301" s="24"/>
      <c r="AC301" s="24"/>
      <c r="AD301" s="24"/>
      <c r="AE301" s="24"/>
      <c r="AG301" s="13"/>
      <c r="AH301" s="13"/>
      <c r="AI301" s="14"/>
      <c r="AJ301" s="24"/>
      <c r="AK301" s="24"/>
      <c r="AL301" s="24"/>
      <c r="AM301" s="24"/>
      <c r="AN301" s="24"/>
      <c r="AO301" s="24"/>
      <c r="AP301" s="24"/>
      <c r="AQ301" s="24"/>
      <c r="AS301" s="13"/>
      <c r="AT301" s="13"/>
      <c r="AU301" s="14"/>
      <c r="AV301" s="24"/>
      <c r="AW301" s="24"/>
      <c r="AX301" s="24"/>
      <c r="AY301" s="24"/>
      <c r="AZ301" s="24"/>
      <c r="BA301" s="24"/>
      <c r="BB301" s="24"/>
      <c r="BC301" s="24"/>
      <c r="CW301" s="24">
        <v>0.10126366120218579</v>
      </c>
      <c r="CX301" s="13">
        <v>54.8</v>
      </c>
      <c r="CY301" s="13">
        <v>57.087866341319497</v>
      </c>
      <c r="CZ301" s="13">
        <v>56.805472088256764</v>
      </c>
      <c r="DA301" s="13">
        <v>7.3908393104128791</v>
      </c>
      <c r="DB301" s="13" t="e">
        <f ca="1"/>
        <v>#NAME?</v>
      </c>
      <c r="DC301" s="13" t="e">
        <f ca="1"/>
        <v>#NAME?</v>
      </c>
      <c r="DD301" s="13">
        <v>50.266092444224711</v>
      </c>
      <c r="DE301" s="13" t="e">
        <f ca="1"/>
        <v>#NAME?</v>
      </c>
      <c r="DF301" s="13">
        <v>56.197984740951014</v>
      </c>
    </row>
    <row r="302" spans="1:110" x14ac:dyDescent="0.25">
      <c r="A302" s="9">
        <v>65</v>
      </c>
      <c r="B302" s="10" t="b">
        <v>1</v>
      </c>
      <c r="U302" s="13"/>
      <c r="V302" s="13"/>
      <c r="W302" s="14"/>
      <c r="X302" s="24"/>
      <c r="Y302" s="24"/>
      <c r="Z302" s="24"/>
      <c r="AA302" s="24"/>
      <c r="AB302" s="24"/>
      <c r="AC302" s="24"/>
      <c r="AD302" s="24"/>
      <c r="AE302" s="24"/>
      <c r="AG302" s="13"/>
      <c r="AH302" s="13"/>
      <c r="AI302" s="14"/>
      <c r="AJ302" s="24"/>
      <c r="AK302" s="24"/>
      <c r="AL302" s="24"/>
      <c r="AM302" s="24"/>
      <c r="AN302" s="24"/>
      <c r="AO302" s="24"/>
      <c r="AP302" s="24"/>
      <c r="AQ302" s="24"/>
      <c r="AS302" s="13"/>
      <c r="AT302" s="13"/>
      <c r="AU302" s="14"/>
      <c r="AV302" s="24"/>
      <c r="AW302" s="24"/>
      <c r="AX302" s="24"/>
      <c r="AY302" s="24"/>
      <c r="AZ302" s="24"/>
      <c r="BA302" s="24"/>
      <c r="BB302" s="24"/>
      <c r="BC302" s="24"/>
      <c r="CW302" s="24">
        <v>0.1016051912568306</v>
      </c>
      <c r="CX302" s="13">
        <v>54.8</v>
      </c>
      <c r="CY302" s="13">
        <v>57.106208837146269</v>
      </c>
      <c r="CZ302" s="13">
        <v>56.821563495960696</v>
      </c>
      <c r="DA302" s="13">
        <v>7.4171505732510985</v>
      </c>
      <c r="DB302" s="13" t="e">
        <f ca="1"/>
        <v>#NAME?</v>
      </c>
      <c r="DC302" s="13" t="e">
        <f ca="1"/>
        <v>#NAME?</v>
      </c>
      <c r="DD302" s="13">
        <v>50.289713004267753</v>
      </c>
      <c r="DE302" s="13" t="e">
        <f ca="1"/>
        <v>#NAME?</v>
      </c>
      <c r="DF302" s="13">
        <v>56.218548042445157</v>
      </c>
    </row>
    <row r="303" spans="1:110" x14ac:dyDescent="0.25">
      <c r="A303" s="9">
        <v>64.2</v>
      </c>
      <c r="B303" s="10" t="b">
        <v>1</v>
      </c>
      <c r="U303" s="13"/>
      <c r="V303" s="13"/>
      <c r="W303" s="14"/>
      <c r="X303" s="24"/>
      <c r="Y303" s="24"/>
      <c r="Z303" s="24"/>
      <c r="AA303" s="24"/>
      <c r="AB303" s="24"/>
      <c r="AC303" s="24"/>
      <c r="AD303" s="24"/>
      <c r="AE303" s="24"/>
      <c r="AG303" s="13"/>
      <c r="AH303" s="13"/>
      <c r="AI303" s="14"/>
      <c r="AJ303" s="24"/>
      <c r="AK303" s="24"/>
      <c r="AL303" s="24"/>
      <c r="AM303" s="24"/>
      <c r="AN303" s="24"/>
      <c r="AO303" s="24"/>
      <c r="AP303" s="24"/>
      <c r="AQ303" s="24"/>
      <c r="AS303" s="13"/>
      <c r="AT303" s="13"/>
      <c r="AU303" s="14"/>
      <c r="AV303" s="24"/>
      <c r="AW303" s="24"/>
      <c r="AX303" s="24"/>
      <c r="AY303" s="24"/>
      <c r="AZ303" s="24"/>
      <c r="BA303" s="24"/>
      <c r="BB303" s="24"/>
      <c r="BC303" s="24"/>
      <c r="CW303" s="24">
        <v>0.10194672131147541</v>
      </c>
      <c r="CX303" s="13">
        <v>54.9</v>
      </c>
      <c r="CY303" s="13">
        <v>57.124506491009555</v>
      </c>
      <c r="CZ303" s="13">
        <v>56.837620106488842</v>
      </c>
      <c r="DA303" s="13">
        <v>7.4434718403720144</v>
      </c>
      <c r="DB303" s="13" t="e">
        <f ca="1"/>
        <v>#NAME?</v>
      </c>
      <c r="DC303" s="13" t="e">
        <f ca="1"/>
        <v>#NAME?</v>
      </c>
      <c r="DD303" s="13">
        <v>50.313293899138607</v>
      </c>
      <c r="DE303" s="13" t="e">
        <f ca="1"/>
        <v>#NAME?</v>
      </c>
      <c r="DF303" s="13">
        <v>56.239068149126247</v>
      </c>
    </row>
    <row r="304" spans="1:110" x14ac:dyDescent="0.25">
      <c r="A304" s="9">
        <v>63.3</v>
      </c>
      <c r="B304" s="10" t="b">
        <v>1</v>
      </c>
      <c r="U304" s="13"/>
      <c r="V304" s="13"/>
      <c r="W304" s="14"/>
      <c r="X304" s="24"/>
      <c r="Y304" s="24"/>
      <c r="Z304" s="24"/>
      <c r="AA304" s="24"/>
      <c r="AB304" s="24"/>
      <c r="AC304" s="24"/>
      <c r="AD304" s="24"/>
      <c r="AE304" s="24"/>
      <c r="AG304" s="13"/>
      <c r="AH304" s="13"/>
      <c r="AI304" s="14"/>
      <c r="AJ304" s="24"/>
      <c r="AK304" s="24"/>
      <c r="AL304" s="24"/>
      <c r="AM304" s="24"/>
      <c r="AN304" s="24"/>
      <c r="AO304" s="24"/>
      <c r="AP304" s="24"/>
      <c r="AQ304" s="24"/>
      <c r="AS304" s="13"/>
      <c r="AT304" s="13"/>
      <c r="AU304" s="14"/>
      <c r="AV304" s="24"/>
      <c r="AW304" s="24"/>
      <c r="AX304" s="24"/>
      <c r="AY304" s="24"/>
      <c r="AZ304" s="24"/>
      <c r="BA304" s="24"/>
      <c r="BB304" s="24"/>
      <c r="BC304" s="24"/>
      <c r="CW304" s="24">
        <v>0.10228825136612021</v>
      </c>
      <c r="CX304" s="13">
        <v>54.9</v>
      </c>
      <c r="CY304" s="13">
        <v>57.142759588836711</v>
      </c>
      <c r="CZ304" s="13">
        <v>56.853642138783336</v>
      </c>
      <c r="DA304" s="13">
        <v>7.4698031193863246</v>
      </c>
      <c r="DB304" s="13" t="e">
        <f ca="1"/>
        <v>#NAME?</v>
      </c>
      <c r="DC304" s="13" t="e">
        <f ca="1"/>
        <v>#NAME?</v>
      </c>
      <c r="DD304" s="13">
        <v>50.336835327993633</v>
      </c>
      <c r="DE304" s="13" t="e">
        <f ca="1"/>
        <v>#NAME?</v>
      </c>
      <c r="DF304" s="13">
        <v>56.259545311790937</v>
      </c>
    </row>
    <row r="305" spans="1:110" x14ac:dyDescent="0.25">
      <c r="A305" s="9">
        <v>62.5</v>
      </c>
      <c r="B305" s="10" t="b">
        <v>1</v>
      </c>
      <c r="U305" s="13"/>
      <c r="V305" s="13"/>
      <c r="W305" s="14"/>
      <c r="X305" s="24"/>
      <c r="Y305" s="24"/>
      <c r="Z305" s="24"/>
      <c r="AA305" s="24"/>
      <c r="AB305" s="24"/>
      <c r="AC305" s="24"/>
      <c r="AD305" s="24"/>
      <c r="AE305" s="24"/>
      <c r="AG305" s="13"/>
      <c r="AH305" s="13"/>
      <c r="AI305" s="14"/>
      <c r="AJ305" s="24"/>
      <c r="AK305" s="24"/>
      <c r="AL305" s="24"/>
      <c r="AM305" s="24"/>
      <c r="AN305" s="24"/>
      <c r="AO305" s="24"/>
      <c r="AP305" s="24"/>
      <c r="AQ305" s="24"/>
      <c r="AS305" s="13"/>
      <c r="AT305" s="13"/>
      <c r="AU305" s="14"/>
      <c r="AV305" s="24"/>
      <c r="AW305" s="24"/>
      <c r="AX305" s="24"/>
      <c r="AY305" s="24"/>
      <c r="AZ305" s="24"/>
      <c r="BA305" s="24"/>
      <c r="BB305" s="24"/>
      <c r="BC305" s="24"/>
      <c r="CW305" s="24">
        <v>0.10262978142076502</v>
      </c>
      <c r="CX305" s="13">
        <v>54.9</v>
      </c>
      <c r="CY305" s="13">
        <v>57.160968413817564</v>
      </c>
      <c r="CZ305" s="13">
        <v>56.869629809728025</v>
      </c>
      <c r="DA305" s="13">
        <v>7.496144417913448</v>
      </c>
      <c r="DB305" s="13" t="e">
        <f ca="1"/>
        <v>#NAME?</v>
      </c>
      <c r="DC305" s="13" t="e">
        <f ca="1"/>
        <v>#NAME?</v>
      </c>
      <c r="DD305" s="13">
        <v>50.360337488328192</v>
      </c>
      <c r="DE305" s="13" t="e">
        <f ca="1"/>
        <v>#NAME?</v>
      </c>
      <c r="DF305" s="13">
        <v>56.279979778971594</v>
      </c>
    </row>
    <row r="306" spans="1:110" x14ac:dyDescent="0.25">
      <c r="A306" s="9">
        <v>61.7</v>
      </c>
      <c r="B306" s="10" t="b">
        <v>1</v>
      </c>
      <c r="U306" s="13"/>
      <c r="V306" s="13"/>
      <c r="W306" s="14"/>
      <c r="X306" s="24"/>
      <c r="Y306" s="24"/>
      <c r="Z306" s="24"/>
      <c r="AA306" s="24"/>
      <c r="AB306" s="24"/>
      <c r="AC306" s="24"/>
      <c r="AD306" s="24"/>
      <c r="AE306" s="24"/>
      <c r="AG306" s="13"/>
      <c r="AH306" s="13"/>
      <c r="AI306" s="14"/>
      <c r="AJ306" s="24"/>
      <c r="AK306" s="24"/>
      <c r="AL306" s="24"/>
      <c r="AM306" s="24"/>
      <c r="AN306" s="24"/>
      <c r="AO306" s="24"/>
      <c r="AP306" s="24"/>
      <c r="AQ306" s="24"/>
      <c r="AS306" s="13"/>
      <c r="AT306" s="13"/>
      <c r="AU306" s="14"/>
      <c r="AV306" s="24"/>
      <c r="AW306" s="24"/>
      <c r="AX306" s="24"/>
      <c r="AY306" s="24"/>
      <c r="AZ306" s="24"/>
      <c r="BA306" s="24"/>
      <c r="BB306" s="24"/>
      <c r="BC306" s="24"/>
      <c r="CW306" s="24">
        <v>0.10297131147540983</v>
      </c>
      <c r="CX306" s="13">
        <v>54.9</v>
      </c>
      <c r="CY306" s="13">
        <v>57.179133246439697</v>
      </c>
      <c r="CZ306" s="13">
        <v>56.885583334174555</v>
      </c>
      <c r="DA306" s="13">
        <v>7.5224957435814703</v>
      </c>
      <c r="DB306" s="13" t="e">
        <f ca="1"/>
        <v>#NAME?</v>
      </c>
      <c r="DC306" s="13" t="e">
        <f ca="1"/>
        <v>#NAME?</v>
      </c>
      <c r="DD306" s="13">
        <v>50.38380057599592</v>
      </c>
      <c r="DE306" s="13" t="e">
        <f ca="1"/>
        <v>#NAME?</v>
      </c>
      <c r="DF306" s="13">
        <v>56.30037179696415</v>
      </c>
    </row>
    <row r="307" spans="1:110" x14ac:dyDescent="0.25">
      <c r="A307" s="9">
        <v>62</v>
      </c>
      <c r="B307" s="10" t="b">
        <v>1</v>
      </c>
      <c r="U307" s="13"/>
      <c r="V307" s="13"/>
      <c r="W307" s="14"/>
      <c r="X307" s="24"/>
      <c r="Y307" s="24"/>
      <c r="Z307" s="24"/>
      <c r="AA307" s="24"/>
      <c r="AB307" s="24"/>
      <c r="AC307" s="24"/>
      <c r="AD307" s="24"/>
      <c r="AE307" s="24"/>
      <c r="AG307" s="13"/>
      <c r="AH307" s="13"/>
      <c r="AI307" s="14"/>
      <c r="AJ307" s="24"/>
      <c r="AK307" s="24"/>
      <c r="AL307" s="24"/>
      <c r="AM307" s="24"/>
      <c r="AN307" s="24"/>
      <c r="AO307" s="24"/>
      <c r="AP307" s="24"/>
      <c r="AQ307" s="24"/>
      <c r="AS307" s="13"/>
      <c r="AT307" s="13"/>
      <c r="AU307" s="14"/>
      <c r="AV307" s="24"/>
      <c r="AW307" s="24"/>
      <c r="AX307" s="24"/>
      <c r="AY307" s="24"/>
      <c r="AZ307" s="24"/>
      <c r="BA307" s="24"/>
      <c r="BB307" s="24"/>
      <c r="BC307" s="24"/>
      <c r="CW307" s="24">
        <v>0.10331284153005464</v>
      </c>
      <c r="CX307" s="13">
        <v>55</v>
      </c>
      <c r="CY307" s="13">
        <v>57.197254364523211</v>
      </c>
      <c r="CZ307" s="13">
        <v>56.901502924968504</v>
      </c>
      <c r="DA307" s="13">
        <v>7.548857104027217</v>
      </c>
      <c r="DB307" s="13" t="e">
        <f ca="1"/>
        <v>#NAME?</v>
      </c>
      <c r="DC307" s="13" t="e">
        <f ca="1"/>
        <v>#NAME?</v>
      </c>
      <c r="DD307" s="13">
        <v>50.407224785227825</v>
      </c>
      <c r="DE307" s="13" t="e">
        <f ca="1"/>
        <v>#NAME?</v>
      </c>
      <c r="DF307" s="13">
        <v>56.320721609855738</v>
      </c>
    </row>
    <row r="308" spans="1:110" x14ac:dyDescent="0.25">
      <c r="A308" s="9">
        <v>77</v>
      </c>
      <c r="B308" s="10" t="b">
        <v>1</v>
      </c>
      <c r="U308" s="13"/>
      <c r="V308" s="13"/>
      <c r="W308" s="14"/>
      <c r="X308" s="24"/>
      <c r="Y308" s="24"/>
      <c r="Z308" s="24"/>
      <c r="AA308" s="24"/>
      <c r="AB308" s="24"/>
      <c r="AC308" s="24"/>
      <c r="AD308" s="24"/>
      <c r="AE308" s="24"/>
      <c r="AG308" s="13"/>
      <c r="AH308" s="13"/>
      <c r="AI308" s="14"/>
      <c r="AJ308" s="24"/>
      <c r="AK308" s="24"/>
      <c r="AL308" s="24"/>
      <c r="AM308" s="24"/>
      <c r="AN308" s="24"/>
      <c r="AO308" s="24"/>
      <c r="AP308" s="24"/>
      <c r="AQ308" s="24"/>
      <c r="AS308" s="13"/>
      <c r="AT308" s="13"/>
      <c r="AU308" s="14"/>
      <c r="AV308" s="24"/>
      <c r="AW308" s="24"/>
      <c r="AX308" s="24"/>
      <c r="AY308" s="24"/>
      <c r="AZ308" s="24"/>
      <c r="BA308" s="24"/>
      <c r="BB308" s="24"/>
      <c r="BC308" s="24"/>
      <c r="CW308" s="24">
        <v>0.10365437158469945</v>
      </c>
      <c r="CX308" s="13">
        <v>55</v>
      </c>
      <c r="CY308" s="13">
        <v>57.215332043254996</v>
      </c>
      <c r="CZ308" s="13">
        <v>56.917388792974506</v>
      </c>
      <c r="DA308" s="13">
        <v>7.5752285068962424</v>
      </c>
      <c r="DB308" s="13" t="e">
        <f ca="1"/>
        <v>#NAME?</v>
      </c>
      <c r="DC308" s="13" t="e">
        <f ca="1"/>
        <v>#NAME?</v>
      </c>
      <c r="DD308" s="13">
        <v>50.430610308650998</v>
      </c>
      <c r="DE308" s="13" t="e">
        <f ca="1"/>
        <v>#NAME?</v>
      </c>
      <c r="DF308" s="13">
        <v>56.341029459551677</v>
      </c>
    </row>
    <row r="309" spans="1:110" x14ac:dyDescent="0.25">
      <c r="A309" s="9">
        <v>74</v>
      </c>
      <c r="B309" s="10" t="b">
        <v>1</v>
      </c>
      <c r="U309" s="13"/>
      <c r="V309" s="13"/>
      <c r="W309" s="14"/>
      <c r="X309" s="24"/>
      <c r="Y309" s="24"/>
      <c r="Z309" s="24"/>
      <c r="AA309" s="24"/>
      <c r="AB309" s="24"/>
      <c r="AC309" s="24"/>
      <c r="AD309" s="24"/>
      <c r="AE309" s="24"/>
      <c r="AG309" s="13"/>
      <c r="AH309" s="13"/>
      <c r="AI309" s="14"/>
      <c r="AJ309" s="24"/>
      <c r="AK309" s="24"/>
      <c r="AL309" s="24"/>
      <c r="AM309" s="24"/>
      <c r="AN309" s="24"/>
      <c r="AO309" s="24"/>
      <c r="AP309" s="24"/>
      <c r="AQ309" s="24"/>
      <c r="AS309" s="13"/>
      <c r="AT309" s="13"/>
      <c r="AU309" s="14"/>
      <c r="AV309" s="24"/>
      <c r="AW309" s="24"/>
      <c r="AX309" s="24"/>
      <c r="AY309" s="24"/>
      <c r="AZ309" s="24"/>
      <c r="BA309" s="24"/>
      <c r="BB309" s="24"/>
      <c r="BC309" s="24"/>
      <c r="CW309" s="24">
        <v>0.10399590163934426</v>
      </c>
      <c r="CX309" s="13">
        <v>55</v>
      </c>
      <c r="CY309" s="13">
        <v>57.233366555222347</v>
      </c>
      <c r="CZ309" s="13">
        <v>56.933241147101484</v>
      </c>
      <c r="DA309" s="13">
        <v>7.601609959842814</v>
      </c>
      <c r="DB309" s="13" t="e">
        <f ca="1"/>
        <v>#NAME?</v>
      </c>
      <c r="DC309" s="13" t="e">
        <f ca="1"/>
        <v>#NAME?</v>
      </c>
      <c r="DD309" s="13">
        <v>50.453957337307102</v>
      </c>
      <c r="DE309" s="13" t="e">
        <f ca="1"/>
        <v>#NAME?</v>
      </c>
      <c r="DF309" s="13">
        <v>56.361295585802196</v>
      </c>
    </row>
    <row r="310" spans="1:110" x14ac:dyDescent="0.25">
      <c r="A310" s="9">
        <v>71</v>
      </c>
      <c r="B310" s="10" t="b">
        <v>1</v>
      </c>
      <c r="U310" s="13"/>
      <c r="V310" s="13"/>
      <c r="W310" s="14"/>
      <c r="X310" s="24"/>
      <c r="Y310" s="24"/>
      <c r="Z310" s="24"/>
      <c r="AA310" s="24"/>
      <c r="AB310" s="24"/>
      <c r="AC310" s="24"/>
      <c r="AD310" s="24"/>
      <c r="AE310" s="24"/>
      <c r="AG310" s="13"/>
      <c r="AH310" s="13"/>
      <c r="AI310" s="14"/>
      <c r="AJ310" s="24"/>
      <c r="AK310" s="24"/>
      <c r="AL310" s="24"/>
      <c r="AM310" s="24"/>
      <c r="AN310" s="24"/>
      <c r="AO310" s="24"/>
      <c r="AP310" s="24"/>
      <c r="AQ310" s="24"/>
      <c r="AS310" s="13"/>
      <c r="AT310" s="13"/>
      <c r="AU310" s="14"/>
      <c r="AV310" s="24"/>
      <c r="AW310" s="24"/>
      <c r="AX310" s="24"/>
      <c r="AY310" s="24"/>
      <c r="AZ310" s="24"/>
      <c r="BA310" s="24"/>
      <c r="BB310" s="24"/>
      <c r="BC310" s="24"/>
      <c r="CW310" s="24">
        <v>0.10433743169398907</v>
      </c>
      <c r="CX310" s="13">
        <v>55</v>
      </c>
      <c r="CY310" s="13">
        <v>57.251358170446103</v>
      </c>
      <c r="CZ310" s="13">
        <v>56.949060194327117</v>
      </c>
      <c r="DA310" s="13">
        <v>7.628001470529993</v>
      </c>
      <c r="DB310" s="13" t="e">
        <f ca="1"/>
        <v>#NAME?</v>
      </c>
      <c r="DC310" s="13" t="e">
        <f ca="1"/>
        <v>#NAME?</v>
      </c>
      <c r="DD310" s="13">
        <v>50.47726606067063</v>
      </c>
      <c r="DE310" s="13" t="e">
        <f ca="1"/>
        <v>#NAME?</v>
      </c>
      <c r="DF310" s="13">
        <v>56.381520226228687</v>
      </c>
    </row>
    <row r="311" spans="1:110" x14ac:dyDescent="0.25">
      <c r="A311" s="9">
        <v>69.8</v>
      </c>
      <c r="B311" s="10" t="b">
        <v>1</v>
      </c>
      <c r="U311" s="13"/>
      <c r="V311" s="13"/>
      <c r="W311" s="14"/>
      <c r="X311" s="24"/>
      <c r="Y311" s="24"/>
      <c r="Z311" s="24"/>
      <c r="AA311" s="24"/>
      <c r="AB311" s="24"/>
      <c r="AC311" s="24"/>
      <c r="AD311" s="24"/>
      <c r="AE311" s="24"/>
      <c r="AG311" s="13"/>
      <c r="AH311" s="13"/>
      <c r="AI311" s="14"/>
      <c r="AJ311" s="24"/>
      <c r="AK311" s="24"/>
      <c r="AL311" s="24"/>
      <c r="AM311" s="24"/>
      <c r="AN311" s="24"/>
      <c r="AO311" s="24"/>
      <c r="AP311" s="24"/>
      <c r="AQ311" s="24"/>
      <c r="AS311" s="13"/>
      <c r="AT311" s="13"/>
      <c r="AU311" s="14"/>
      <c r="AV311" s="24"/>
      <c r="AW311" s="24"/>
      <c r="AX311" s="24"/>
      <c r="AY311" s="24"/>
      <c r="AZ311" s="24"/>
      <c r="BA311" s="24"/>
      <c r="BB311" s="24"/>
      <c r="BC311" s="24"/>
      <c r="CW311" s="24">
        <v>0.10467896174863388</v>
      </c>
      <c r="CX311" s="13">
        <v>55</v>
      </c>
      <c r="CY311" s="13">
        <v>57.269307156413163</v>
      </c>
      <c r="CZ311" s="13">
        <v>56.964846139722219</v>
      </c>
      <c r="DA311" s="13">
        <v>7.6544030466295672</v>
      </c>
      <c r="DB311" s="13" t="e">
        <f ca="1"/>
        <v>#NAME?</v>
      </c>
      <c r="DC311" s="13" t="e">
        <f ca="1"/>
        <v>#NAME?</v>
      </c>
      <c r="DD311" s="13">
        <v>50.500536666666775</v>
      </c>
      <c r="DE311" s="13" t="e">
        <f ca="1"/>
        <v>#NAME?</v>
      </c>
      <c r="DF311" s="13">
        <v>56.401703616349479</v>
      </c>
    </row>
    <row r="312" spans="1:110" x14ac:dyDescent="0.25">
      <c r="A312" s="9">
        <v>69.3</v>
      </c>
      <c r="B312" s="10" t="b">
        <v>1</v>
      </c>
      <c r="U312" s="13"/>
      <c r="V312" s="13"/>
      <c r="W312" s="14"/>
      <c r="X312" s="24"/>
      <c r="Y312" s="24"/>
      <c r="Z312" s="24"/>
      <c r="AA312" s="24"/>
      <c r="AB312" s="24"/>
      <c r="AC312" s="24"/>
      <c r="AD312" s="24"/>
      <c r="AE312" s="24"/>
      <c r="AG312" s="13"/>
      <c r="AH312" s="13"/>
      <c r="AI312" s="14"/>
      <c r="AJ312" s="24"/>
      <c r="AK312" s="24"/>
      <c r="AL312" s="24"/>
      <c r="AM312" s="24"/>
      <c r="AN312" s="24"/>
      <c r="AO312" s="24"/>
      <c r="AP312" s="24"/>
      <c r="AQ312" s="24"/>
      <c r="AS312" s="13"/>
      <c r="AT312" s="13"/>
      <c r="AU312" s="14"/>
      <c r="AV312" s="24"/>
      <c r="AW312" s="24"/>
      <c r="AX312" s="24"/>
      <c r="AY312" s="24"/>
      <c r="AZ312" s="24"/>
      <c r="BA312" s="24"/>
      <c r="BB312" s="24"/>
      <c r="BC312" s="24"/>
      <c r="CW312" s="24">
        <v>0.10502049180327869</v>
      </c>
      <c r="CX312" s="13">
        <v>55</v>
      </c>
      <c r="CY312" s="13">
        <v>57.287213778108736</v>
      </c>
      <c r="CZ312" s="13">
        <v>56.980599186474443</v>
      </c>
      <c r="DA312" s="13">
        <v>7.6808146958221375</v>
      </c>
      <c r="DB312" s="13" t="e">
        <f ca="1"/>
        <v>#NAME?</v>
      </c>
      <c r="DC312" s="13" t="e">
        <f ca="1"/>
        <v>#NAME?</v>
      </c>
      <c r="DD312" s="13">
        <v>50.52376934168916</v>
      </c>
      <c r="DE312" s="13" t="e">
        <f ca="1"/>
        <v>#NAME?</v>
      </c>
      <c r="DF312" s="13">
        <v>56.421845989605401</v>
      </c>
    </row>
    <row r="313" spans="1:110" x14ac:dyDescent="0.25">
      <c r="A313" s="9">
        <v>68.7</v>
      </c>
      <c r="B313" s="10" t="b">
        <v>1</v>
      </c>
      <c r="U313" s="13"/>
      <c r="V313" s="13"/>
      <c r="W313" s="14"/>
      <c r="X313" s="24"/>
      <c r="Y313" s="24"/>
      <c r="Z313" s="24"/>
      <c r="AA313" s="24"/>
      <c r="AB313" s="24"/>
      <c r="AC313" s="24"/>
      <c r="AD313" s="24"/>
      <c r="AE313" s="24"/>
      <c r="AG313" s="13"/>
      <c r="AH313" s="13"/>
      <c r="AI313" s="14"/>
      <c r="AJ313" s="24"/>
      <c r="AK313" s="24"/>
      <c r="AL313" s="24"/>
      <c r="AM313" s="24"/>
      <c r="AN313" s="24"/>
      <c r="AO313" s="24"/>
      <c r="AP313" s="24"/>
      <c r="AQ313" s="24"/>
      <c r="AS313" s="13"/>
      <c r="AT313" s="13"/>
      <c r="AU313" s="14"/>
      <c r="AV313" s="24"/>
      <c r="AW313" s="24"/>
      <c r="AX313" s="24"/>
      <c r="AY313" s="24"/>
      <c r="AZ313" s="24"/>
      <c r="BA313" s="24"/>
      <c r="BB313" s="24"/>
      <c r="BC313" s="24"/>
      <c r="CW313" s="24">
        <v>0.1053620218579235</v>
      </c>
      <c r="CX313" s="13">
        <v>55</v>
      </c>
      <c r="CY313" s="13">
        <v>57.305078298047675</v>
      </c>
      <c r="CZ313" s="13">
        <v>56.996319535911823</v>
      </c>
      <c r="DA313" s="13">
        <v>7.7072364257970953</v>
      </c>
      <c r="DB313" s="13" t="e">
        <f ca="1"/>
        <v>#NAME?</v>
      </c>
      <c r="DC313" s="13" t="e">
        <f ca="1"/>
        <v>#NAME?</v>
      </c>
      <c r="DD313" s="13">
        <v>50.546964270617224</v>
      </c>
      <c r="DE313" s="13" t="e">
        <f ca="1"/>
        <v>#NAME?</v>
      </c>
      <c r="DF313" s="13">
        <v>56.441947577384752</v>
      </c>
    </row>
    <row r="314" spans="1:110" x14ac:dyDescent="0.25">
      <c r="A314" s="9">
        <v>68</v>
      </c>
      <c r="B314" s="10" t="b">
        <v>1</v>
      </c>
      <c r="U314" s="13"/>
      <c r="V314" s="13"/>
      <c r="W314" s="14"/>
      <c r="X314" s="24"/>
      <c r="Y314" s="24"/>
      <c r="Z314" s="24"/>
      <c r="AA314" s="24"/>
      <c r="AB314" s="24"/>
      <c r="AC314" s="24"/>
      <c r="AD314" s="24"/>
      <c r="AE314" s="24"/>
      <c r="AG314" s="13"/>
      <c r="AH314" s="13"/>
      <c r="AI314" s="14"/>
      <c r="AJ314" s="24"/>
      <c r="AK314" s="24"/>
      <c r="AL314" s="24"/>
      <c r="AM314" s="24"/>
      <c r="AN314" s="24"/>
      <c r="AO314" s="24"/>
      <c r="AP314" s="24"/>
      <c r="AQ314" s="24"/>
      <c r="AS314" s="13"/>
      <c r="AT314" s="13"/>
      <c r="AU314" s="14"/>
      <c r="AV314" s="24"/>
      <c r="AW314" s="24"/>
      <c r="AX314" s="24"/>
      <c r="AY314" s="24"/>
      <c r="AZ314" s="24"/>
      <c r="BA314" s="24"/>
      <c r="BB314" s="24"/>
      <c r="BC314" s="24"/>
      <c r="CW314" s="24">
        <v>0.10570355191256831</v>
      </c>
      <c r="CX314" s="13">
        <v>55</v>
      </c>
      <c r="CY314" s="13">
        <v>57.322900976305704</v>
      </c>
      <c r="CZ314" s="13">
        <v>57.012007387525919</v>
      </c>
      <c r="DA314" s="13">
        <v>7.7336682442526152</v>
      </c>
      <c r="DB314" s="13" t="e">
        <f ca="1"/>
        <v>#NAME?</v>
      </c>
      <c r="DC314" s="13" t="e">
        <f ca="1"/>
        <v>#NAME?</v>
      </c>
      <c r="DD314" s="13">
        <v>50.570121636833399</v>
      </c>
      <c r="DE314" s="13" t="e">
        <f ca="1"/>
        <v>#NAME?</v>
      </c>
      <c r="DF314" s="13">
        <v>56.462008609048048</v>
      </c>
    </row>
    <row r="315" spans="1:110" x14ac:dyDescent="0.25">
      <c r="A315" s="9">
        <v>67.400000000000006</v>
      </c>
      <c r="B315" s="10" t="b">
        <v>1</v>
      </c>
      <c r="U315" s="13"/>
      <c r="V315" s="13"/>
      <c r="W315" s="14"/>
      <c r="X315" s="24"/>
      <c r="Y315" s="24"/>
      <c r="Z315" s="24"/>
      <c r="AA315" s="24"/>
      <c r="AB315" s="24"/>
      <c r="AC315" s="24"/>
      <c r="AD315" s="24"/>
      <c r="AE315" s="24"/>
      <c r="AG315" s="13"/>
      <c r="AH315" s="13"/>
      <c r="AI315" s="14"/>
      <c r="AJ315" s="24"/>
      <c r="AK315" s="24"/>
      <c r="AL315" s="24"/>
      <c r="AM315" s="24"/>
      <c r="AN315" s="24"/>
      <c r="AO315" s="24"/>
      <c r="AP315" s="24"/>
      <c r="AQ315" s="24"/>
      <c r="AS315" s="13"/>
      <c r="AT315" s="13"/>
      <c r="AU315" s="14"/>
      <c r="AV315" s="24"/>
      <c r="AW315" s="24"/>
      <c r="AX315" s="24"/>
      <c r="AY315" s="24"/>
      <c r="AZ315" s="24"/>
      <c r="BA315" s="24"/>
      <c r="BB315" s="24"/>
      <c r="BC315" s="24"/>
      <c r="CW315" s="24">
        <v>0.10604508196721311</v>
      </c>
      <c r="CX315" s="13">
        <v>55</v>
      </c>
      <c r="CY315" s="13">
        <v>57.340682070549917</v>
      </c>
      <c r="CZ315" s="13">
        <v>57.027662938994375</v>
      </c>
      <c r="DA315" s="13">
        <v>7.7601101588957215</v>
      </c>
      <c r="DB315" s="13" t="e">
        <f ca="1"/>
        <v>#NAME?</v>
      </c>
      <c r="DC315" s="13" t="e">
        <f ca="1"/>
        <v>#NAME?</v>
      </c>
      <c r="DD315" s="13">
        <v>50.593241622240043</v>
      </c>
      <c r="DE315" s="13" t="e">
        <f ca="1"/>
        <v>#NAME?</v>
      </c>
      <c r="DF315" s="13">
        <v>56.482029311952253</v>
      </c>
    </row>
    <row r="316" spans="1:110" x14ac:dyDescent="0.25">
      <c r="A316" s="9">
        <v>66.8</v>
      </c>
      <c r="B316" s="10" t="b">
        <v>1</v>
      </c>
      <c r="U316" s="13"/>
      <c r="V316" s="13"/>
      <c r="W316" s="14"/>
      <c r="X316" s="24"/>
      <c r="Y316" s="24"/>
      <c r="Z316" s="24"/>
      <c r="AA316" s="24"/>
      <c r="AB316" s="24"/>
      <c r="AC316" s="24"/>
      <c r="AD316" s="24"/>
      <c r="AE316" s="24"/>
      <c r="AG316" s="13"/>
      <c r="AH316" s="13"/>
      <c r="AI316" s="14"/>
      <c r="AJ316" s="24"/>
      <c r="AK316" s="24"/>
      <c r="AL316" s="24"/>
      <c r="AM316" s="24"/>
      <c r="AN316" s="24"/>
      <c r="AO316" s="24"/>
      <c r="AP316" s="24"/>
      <c r="AQ316" s="24"/>
      <c r="AS316" s="13"/>
      <c r="AT316" s="13"/>
      <c r="AU316" s="14"/>
      <c r="AV316" s="24"/>
      <c r="AW316" s="24"/>
      <c r="AX316" s="24"/>
      <c r="AY316" s="24"/>
      <c r="AZ316" s="24"/>
      <c r="BA316" s="24"/>
      <c r="BB316" s="24"/>
      <c r="BC316" s="24"/>
      <c r="CW316" s="24">
        <v>0.10638661202185792</v>
      </c>
      <c r="CX316" s="13">
        <v>55</v>
      </c>
      <c r="CY316" s="13">
        <v>57.358421836068928</v>
      </c>
      <c r="CZ316" s="13">
        <v>57.04328638620369</v>
      </c>
      <c r="DA316" s="13">
        <v>7.7865621774422697</v>
      </c>
      <c r="DB316" s="13" t="e">
        <f ca="1"/>
        <v>#NAME?</v>
      </c>
      <c r="DC316" s="13" t="e">
        <f ca="1"/>
        <v>#NAME?</v>
      </c>
      <c r="DD316" s="13">
        <v>50.616324407276068</v>
      </c>
      <c r="DE316" s="13" t="e">
        <f ca="1"/>
        <v>#NAME?</v>
      </c>
      <c r="DF316" s="13">
        <v>56.502009911474801</v>
      </c>
    </row>
    <row r="317" spans="1:110" x14ac:dyDescent="0.25">
      <c r="A317" s="9">
        <v>66.2</v>
      </c>
      <c r="B317" s="10" t="b">
        <v>1</v>
      </c>
      <c r="U317" s="13"/>
      <c r="V317" s="13"/>
      <c r="W317" s="14"/>
      <c r="X317" s="24"/>
      <c r="Y317" s="24"/>
      <c r="Z317" s="24"/>
      <c r="AA317" s="24"/>
      <c r="AB317" s="24"/>
      <c r="AC317" s="24"/>
      <c r="AD317" s="24"/>
      <c r="AE317" s="24"/>
      <c r="AG317" s="13"/>
      <c r="AH317" s="13"/>
      <c r="AI317" s="14"/>
      <c r="AJ317" s="24"/>
      <c r="AK317" s="24"/>
      <c r="AL317" s="24"/>
      <c r="AM317" s="24"/>
      <c r="AN317" s="24"/>
      <c r="AO317" s="24"/>
      <c r="AP317" s="24"/>
      <c r="AQ317" s="24"/>
      <c r="AS317" s="13"/>
      <c r="AT317" s="13"/>
      <c r="AU317" s="14"/>
      <c r="AV317" s="24"/>
      <c r="AW317" s="24"/>
      <c r="AX317" s="24"/>
      <c r="AY317" s="24"/>
      <c r="AZ317" s="24"/>
      <c r="BA317" s="24"/>
      <c r="BB317" s="24"/>
      <c r="BC317" s="24"/>
      <c r="CW317" s="24">
        <v>0.10672814207650273</v>
      </c>
      <c r="CX317" s="13">
        <v>55</v>
      </c>
      <c r="CY317" s="13">
        <v>57.376120525802442</v>
      </c>
      <c r="CZ317" s="13">
        <v>57.058877923270764</v>
      </c>
      <c r="DA317" s="13">
        <v>7.8130243076169403</v>
      </c>
      <c r="DB317" s="13" t="e">
        <f ca="1"/>
        <v>#NAME?</v>
      </c>
      <c r="DC317" s="13" t="e">
        <f ca="1"/>
        <v>#NAME?</v>
      </c>
      <c r="DD317" s="13">
        <v>50.639370170933425</v>
      </c>
      <c r="DE317" s="13" t="e">
        <f ca="1"/>
        <v>#NAME?</v>
      </c>
      <c r="DF317" s="13">
        <v>56.521950631037079</v>
      </c>
    </row>
    <row r="318" spans="1:110" x14ac:dyDescent="0.25">
      <c r="A318" s="9">
        <v>65.7</v>
      </c>
      <c r="B318" s="10" t="b">
        <v>1</v>
      </c>
      <c r="U318" s="13"/>
      <c r="V318" s="13"/>
      <c r="W318" s="14"/>
      <c r="X318" s="24"/>
      <c r="Y318" s="24"/>
      <c r="Z318" s="24"/>
      <c r="AA318" s="24"/>
      <c r="AB318" s="24"/>
      <c r="AC318" s="24"/>
      <c r="AD318" s="24"/>
      <c r="AE318" s="24"/>
      <c r="AG318" s="13"/>
      <c r="AH318" s="13"/>
      <c r="AI318" s="14"/>
      <c r="AJ318" s="24"/>
      <c r="AK318" s="24"/>
      <c r="AL318" s="24"/>
      <c r="AM318" s="24"/>
      <c r="AN318" s="24"/>
      <c r="AO318" s="24"/>
      <c r="AP318" s="24"/>
      <c r="AQ318" s="24"/>
      <c r="AS318" s="13"/>
      <c r="AT318" s="13"/>
      <c r="AU318" s="14"/>
      <c r="AV318" s="24"/>
      <c r="AW318" s="24"/>
      <c r="AX318" s="24"/>
      <c r="AY318" s="24"/>
      <c r="AZ318" s="24"/>
      <c r="BA318" s="24"/>
      <c r="BB318" s="24"/>
      <c r="BC318" s="24"/>
      <c r="CW318" s="24">
        <v>0.10706967213114754</v>
      </c>
      <c r="CX318" s="13">
        <v>55</v>
      </c>
      <c r="CY318" s="13">
        <v>57.393778390370379</v>
      </c>
      <c r="CZ318" s="13">
        <v>57.074437742564932</v>
      </c>
      <c r="DA318" s="13">
        <v>7.8394965571533008</v>
      </c>
      <c r="DB318" s="13" t="e">
        <f ca="1"/>
        <v>#NAME?</v>
      </c>
      <c r="DC318" s="13" t="e">
        <f ca="1"/>
        <v>#NAME?</v>
      </c>
      <c r="DD318" s="13">
        <v>50.662379090773243</v>
      </c>
      <c r="DE318" s="13" t="e">
        <f ca="1"/>
        <v>#NAME?</v>
      </c>
      <c r="DF318" s="13">
        <v>56.541851692127722</v>
      </c>
    </row>
    <row r="319" spans="1:110" x14ac:dyDescent="0.25">
      <c r="A319" s="9">
        <v>65.099999999999994</v>
      </c>
      <c r="B319" s="10" t="b">
        <v>1</v>
      </c>
      <c r="U319" s="13"/>
      <c r="V319" s="13"/>
      <c r="W319" s="14"/>
      <c r="X319" s="24"/>
      <c r="Y319" s="24"/>
      <c r="Z319" s="24"/>
      <c r="AA319" s="24"/>
      <c r="AB319" s="24"/>
      <c r="AC319" s="24"/>
      <c r="AD319" s="24"/>
      <c r="AE319" s="24"/>
      <c r="AG319" s="13"/>
      <c r="AH319" s="13"/>
      <c r="AI319" s="14"/>
      <c r="AJ319" s="24"/>
      <c r="AK319" s="24"/>
      <c r="AL319" s="24"/>
      <c r="AM319" s="24"/>
      <c r="AN319" s="24"/>
      <c r="AO319" s="24"/>
      <c r="AP319" s="24"/>
      <c r="AQ319" s="24"/>
      <c r="AS319" s="13"/>
      <c r="AT319" s="13"/>
      <c r="AU319" s="14"/>
      <c r="AV319" s="24"/>
      <c r="AW319" s="24"/>
      <c r="AX319" s="24"/>
      <c r="AY319" s="24"/>
      <c r="AZ319" s="24"/>
      <c r="BA319" s="24"/>
      <c r="BB319" s="24"/>
      <c r="BC319" s="24"/>
      <c r="CW319" s="24">
        <v>0.10741120218579235</v>
      </c>
      <c r="CX319" s="13">
        <v>55</v>
      </c>
      <c r="CY319" s="13">
        <v>57.411395678101684</v>
      </c>
      <c r="CZ319" s="13">
        <v>57.089966034729379</v>
      </c>
      <c r="DA319" s="13">
        <v>7.8659789337937953</v>
      </c>
      <c r="DB319" s="13" t="e">
        <f ca="1"/>
        <v>#NAME?</v>
      </c>
      <c r="DC319" s="13" t="e">
        <f ca="1"/>
        <v>#NAME?</v>
      </c>
      <c r="DD319" s="13">
        <v>50.685351342941821</v>
      </c>
      <c r="DE319" s="13" t="e">
        <f ca="1"/>
        <v>#NAME?</v>
      </c>
      <c r="DF319" s="13">
        <v>56.561713314325416</v>
      </c>
    </row>
    <row r="320" spans="1:110" x14ac:dyDescent="0.25">
      <c r="A320" s="9">
        <v>64.5</v>
      </c>
      <c r="B320" s="10" t="b">
        <v>1</v>
      </c>
      <c r="U320" s="13"/>
      <c r="V320" s="13"/>
      <c r="W320" s="14"/>
      <c r="X320" s="24"/>
      <c r="Y320" s="24"/>
      <c r="Z320" s="24"/>
      <c r="AA320" s="24"/>
      <c r="AB320" s="24"/>
      <c r="AC320" s="24"/>
      <c r="AD320" s="24"/>
      <c r="AE320" s="24"/>
      <c r="AG320" s="13"/>
      <c r="AH320" s="13"/>
      <c r="AI320" s="14"/>
      <c r="AJ320" s="24"/>
      <c r="AK320" s="24"/>
      <c r="AL320" s="24"/>
      <c r="AM320" s="24"/>
      <c r="AN320" s="24"/>
      <c r="AO320" s="24"/>
      <c r="AP320" s="24"/>
      <c r="AQ320" s="24"/>
      <c r="AS320" s="13"/>
      <c r="AT320" s="13"/>
      <c r="AU320" s="14"/>
      <c r="AV320" s="24"/>
      <c r="AW320" s="24"/>
      <c r="AX320" s="24"/>
      <c r="AY320" s="24"/>
      <c r="AZ320" s="24"/>
      <c r="BA320" s="24"/>
      <c r="BB320" s="24"/>
      <c r="BC320" s="24"/>
      <c r="CW320" s="24">
        <v>0.10775273224043716</v>
      </c>
      <c r="CX320" s="13">
        <v>55.1</v>
      </c>
      <c r="CY320" s="13">
        <v>57.428972635062522</v>
      </c>
      <c r="CZ320" s="13">
        <v>57.105462988701838</v>
      </c>
      <c r="DA320" s="13">
        <v>7.89247144528973</v>
      </c>
      <c r="DB320" s="13" t="e">
        <f ca="1"/>
        <v>#NAME?</v>
      </c>
      <c r="DC320" s="13" t="e">
        <f ca="1"/>
        <v>#NAME?</v>
      </c>
      <c r="DD320" s="13">
        <v>50.708287102186361</v>
      </c>
      <c r="DE320" s="13" t="e">
        <f ca="1"/>
        <v>#NAME?</v>
      </c>
      <c r="DF320" s="13">
        <v>56.581535715321493</v>
      </c>
    </row>
    <row r="321" spans="1:110" x14ac:dyDescent="0.25">
      <c r="A321" s="9">
        <v>63.9</v>
      </c>
      <c r="B321" s="10" t="b">
        <v>1</v>
      </c>
      <c r="U321" s="13"/>
      <c r="V321" s="13"/>
      <c r="W321" s="14"/>
      <c r="X321" s="24"/>
      <c r="Y321" s="24"/>
      <c r="Z321" s="24"/>
      <c r="AA321" s="24"/>
      <c r="AB321" s="24"/>
      <c r="AC321" s="24"/>
      <c r="AD321" s="24"/>
      <c r="AE321" s="24"/>
      <c r="AG321" s="13"/>
      <c r="AH321" s="13"/>
      <c r="AI321" s="14"/>
      <c r="AJ321" s="24"/>
      <c r="AK321" s="24"/>
      <c r="AL321" s="24"/>
      <c r="AM321" s="24"/>
      <c r="AN321" s="24"/>
      <c r="AO321" s="24"/>
      <c r="AP321" s="24"/>
      <c r="AQ321" s="24"/>
      <c r="AS321" s="13"/>
      <c r="AT321" s="13"/>
      <c r="AU321" s="14"/>
      <c r="AV321" s="24"/>
      <c r="AW321" s="24"/>
      <c r="AX321" s="24"/>
      <c r="AY321" s="24"/>
      <c r="AZ321" s="24"/>
      <c r="BA321" s="24"/>
      <c r="BB321" s="24"/>
      <c r="BC321" s="24"/>
      <c r="CW321" s="24">
        <v>0.10809426229508197</v>
      </c>
      <c r="CX321" s="13">
        <v>55.2</v>
      </c>
      <c r="CY321" s="13">
        <v>57.446509505084052</v>
      </c>
      <c r="CZ321" s="13">
        <v>57.120928791735714</v>
      </c>
      <c r="DA321" s="13">
        <v>7.9189740994013471</v>
      </c>
      <c r="DB321" s="13" t="e">
        <f ca="1"/>
        <v>#NAME?</v>
      </c>
      <c r="DC321" s="13" t="e">
        <f ca="1"/>
        <v>#NAME?</v>
      </c>
      <c r="DD321" s="13">
        <v>50.731186541870471</v>
      </c>
      <c r="DE321" s="13" t="e">
        <f ca="1"/>
        <v>#NAME?</v>
      </c>
      <c r="DF321" s="13">
        <v>56.601319110942057</v>
      </c>
    </row>
    <row r="322" spans="1:110" x14ac:dyDescent="0.25">
      <c r="A322" s="9">
        <v>63.3</v>
      </c>
      <c r="B322" s="10" t="b">
        <v>1</v>
      </c>
      <c r="U322" s="13"/>
      <c r="V322" s="13"/>
      <c r="W322" s="14"/>
      <c r="X322" s="24"/>
      <c r="Y322" s="24"/>
      <c r="Z322" s="24"/>
      <c r="AA322" s="24"/>
      <c r="AB322" s="24"/>
      <c r="AC322" s="24"/>
      <c r="AD322" s="24"/>
      <c r="AE322" s="24"/>
      <c r="AG322" s="13"/>
      <c r="AH322" s="13"/>
      <c r="AI322" s="14"/>
      <c r="AJ322" s="24"/>
      <c r="AK322" s="24"/>
      <c r="AL322" s="24"/>
      <c r="AM322" s="24"/>
      <c r="AN322" s="24"/>
      <c r="AO322" s="24"/>
      <c r="AP322" s="24"/>
      <c r="AQ322" s="24"/>
      <c r="AS322" s="13"/>
      <c r="AT322" s="13"/>
      <c r="AU322" s="14"/>
      <c r="AV322" s="24"/>
      <c r="AW322" s="24"/>
      <c r="AX322" s="24"/>
      <c r="AY322" s="24"/>
      <c r="AZ322" s="24"/>
      <c r="BA322" s="24"/>
      <c r="BB322" s="24"/>
      <c r="BC322" s="24"/>
      <c r="CW322" s="24">
        <v>0.10843579234972678</v>
      </c>
      <c r="CX322" s="13">
        <v>55.3</v>
      </c>
      <c r="CY322" s="13">
        <v>57.464006529789927</v>
      </c>
      <c r="CZ322" s="13">
        <v>57.136363629420124</v>
      </c>
      <c r="DA322" s="13">
        <v>7.9454869038977733</v>
      </c>
      <c r="DB322" s="13" t="e">
        <f ca="1"/>
        <v>#NAME?</v>
      </c>
      <c r="DC322" s="13" t="e">
        <f ca="1"/>
        <v>#NAME?</v>
      </c>
      <c r="DD322" s="13">
        <v>50.754049833989441</v>
      </c>
      <c r="DE322" s="13" t="e">
        <f ca="1"/>
        <v>#NAME?</v>
      </c>
      <c r="DF322" s="13">
        <v>56.621063715169889</v>
      </c>
    </row>
    <row r="323" spans="1:110" x14ac:dyDescent="0.25">
      <c r="A323" s="9">
        <v>62.6</v>
      </c>
      <c r="B323" s="10" t="b">
        <v>1</v>
      </c>
      <c r="U323" s="13"/>
      <c r="V323" s="13"/>
      <c r="W323" s="14"/>
      <c r="X323" s="24"/>
      <c r="Y323" s="24"/>
      <c r="Z323" s="24"/>
      <c r="AA323" s="24"/>
      <c r="AB323" s="24"/>
      <c r="AC323" s="24"/>
      <c r="AD323" s="24"/>
      <c r="AE323" s="24"/>
      <c r="AG323" s="13"/>
      <c r="AH323" s="13"/>
      <c r="AI323" s="14"/>
      <c r="AJ323" s="24"/>
      <c r="AK323" s="24"/>
      <c r="AL323" s="24"/>
      <c r="AM323" s="24"/>
      <c r="AN323" s="24"/>
      <c r="AO323" s="24"/>
      <c r="AP323" s="24"/>
      <c r="AQ323" s="24"/>
      <c r="AS323" s="13"/>
      <c r="AT323" s="13"/>
      <c r="AU323" s="14"/>
      <c r="AV323" s="24"/>
      <c r="AW323" s="24"/>
      <c r="AX323" s="24"/>
      <c r="AY323" s="24"/>
      <c r="AZ323" s="24"/>
      <c r="BA323" s="24"/>
      <c r="BB323" s="24"/>
      <c r="BC323" s="24"/>
      <c r="CW323" s="24">
        <v>0.10877732240437159</v>
      </c>
      <c r="CX323" s="13">
        <v>55.3</v>
      </c>
      <c r="CY323" s="13">
        <v>57.481463948623194</v>
      </c>
      <c r="CZ323" s="13">
        <v>57.151767685700186</v>
      </c>
      <c r="DA323" s="13">
        <v>7.9720098665570909</v>
      </c>
      <c r="DB323" s="13" t="e">
        <f ca="1"/>
        <v>#NAME?</v>
      </c>
      <c r="DC323" s="13" t="e">
        <f ca="1"/>
        <v>#NAME?</v>
      </c>
      <c r="DD323" s="13">
        <v>50.776877149185346</v>
      </c>
      <c r="DE323" s="13" t="e">
        <f ca="1"/>
        <v>#NAME?</v>
      </c>
      <c r="DF323" s="13">
        <v>56.640769740165965</v>
      </c>
    </row>
    <row r="324" spans="1:110" x14ac:dyDescent="0.25">
      <c r="A324" s="9">
        <v>77.400000000000006</v>
      </c>
      <c r="B324" s="10" t="b">
        <v>1</v>
      </c>
      <c r="U324" s="13"/>
      <c r="V324" s="13"/>
      <c r="W324" s="14"/>
      <c r="X324" s="24"/>
      <c r="Y324" s="24"/>
      <c r="Z324" s="24"/>
      <c r="AA324" s="24"/>
      <c r="AB324" s="24"/>
      <c r="AC324" s="24"/>
      <c r="AD324" s="24"/>
      <c r="AE324" s="24"/>
      <c r="AG324" s="13"/>
      <c r="AH324" s="13"/>
      <c r="AI324" s="14"/>
      <c r="AJ324" s="24"/>
      <c r="AK324" s="24"/>
      <c r="AL324" s="24"/>
      <c r="AM324" s="24"/>
      <c r="AN324" s="24"/>
      <c r="AO324" s="24"/>
      <c r="AP324" s="24"/>
      <c r="AQ324" s="24"/>
      <c r="AS324" s="13"/>
      <c r="AT324" s="13"/>
      <c r="AU324" s="14"/>
      <c r="AV324" s="24"/>
      <c r="AW324" s="24"/>
      <c r="AX324" s="24"/>
      <c r="AY324" s="24"/>
      <c r="AZ324" s="24"/>
      <c r="BA324" s="24"/>
      <c r="BB324" s="24"/>
      <c r="BC324" s="24"/>
      <c r="CW324" s="24">
        <v>0.1091188524590164</v>
      </c>
      <c r="CX324" s="13">
        <v>55.3</v>
      </c>
      <c r="CY324" s="13">
        <v>57.498881998872868</v>
      </c>
      <c r="CZ324" s="13">
        <v>57.167141142896867</v>
      </c>
      <c r="DA324" s="13">
        <v>7.9985429951663241</v>
      </c>
      <c r="DB324" s="13" t="e">
        <f ca="1"/>
        <v>#NAME?</v>
      </c>
      <c r="DC324" s="13" t="e">
        <f ca="1"/>
        <v>#NAME?</v>
      </c>
      <c r="DD324" s="13">
        <v>50.799668656761867</v>
      </c>
      <c r="DE324" s="13" t="e">
        <f ca="1"/>
        <v>#NAME?</v>
      </c>
      <c r="DF324" s="13">
        <v>56.660437396290689</v>
      </c>
    </row>
    <row r="325" spans="1:110" x14ac:dyDescent="0.25">
      <c r="A325" s="9">
        <v>77.2</v>
      </c>
      <c r="B325" s="10" t="b">
        <v>1</v>
      </c>
      <c r="U325" s="13"/>
      <c r="V325" s="13"/>
      <c r="W325" s="14"/>
      <c r="X325" s="24"/>
      <c r="Y325" s="24"/>
      <c r="Z325" s="24"/>
      <c r="AA325" s="24"/>
      <c r="AB325" s="24"/>
      <c r="AC325" s="24"/>
      <c r="AD325" s="24"/>
      <c r="AE325" s="24"/>
      <c r="AG325" s="13"/>
      <c r="AH325" s="13"/>
      <c r="AI325" s="14"/>
      <c r="AJ325" s="24"/>
      <c r="AK325" s="24"/>
      <c r="AL325" s="24"/>
      <c r="AM325" s="24"/>
      <c r="AN325" s="24"/>
      <c r="AO325" s="24"/>
      <c r="AP325" s="24"/>
      <c r="AQ325" s="24"/>
      <c r="AS325" s="13"/>
      <c r="AT325" s="13"/>
      <c r="AU325" s="14"/>
      <c r="AV325" s="24"/>
      <c r="AW325" s="24"/>
      <c r="AX325" s="24"/>
      <c r="AY325" s="24"/>
      <c r="AZ325" s="24"/>
      <c r="BA325" s="24"/>
      <c r="BB325" s="24"/>
      <c r="BC325" s="24"/>
      <c r="CW325" s="24">
        <v>0.10946038251366121</v>
      </c>
      <c r="CX325" s="13">
        <v>55.3</v>
      </c>
      <c r="CY325" s="13">
        <v>57.516260915700045</v>
      </c>
      <c r="CZ325" s="13">
        <v>57.182484181726245</v>
      </c>
      <c r="DA325" s="13">
        <v>8.0250862975214314</v>
      </c>
      <c r="DB325" s="13" t="e">
        <f ca="1"/>
        <v>#NAME?</v>
      </c>
      <c r="DC325" s="13" t="e">
        <f ca="1"/>
        <v>#NAME?</v>
      </c>
      <c r="DD325" s="13">
        <v>50.822424524698974</v>
      </c>
      <c r="DE325" s="13" t="e">
        <f ca="1"/>
        <v>#NAME?</v>
      </c>
      <c r="DF325" s="13">
        <v>56.680066892124763</v>
      </c>
    </row>
    <row r="326" spans="1:110" x14ac:dyDescent="0.25">
      <c r="A326" s="9">
        <v>77</v>
      </c>
      <c r="B326" s="10" t="b">
        <v>1</v>
      </c>
      <c r="U326" s="13"/>
      <c r="V326" s="13"/>
      <c r="W326" s="14"/>
      <c r="X326" s="24"/>
      <c r="Y326" s="24"/>
      <c r="Z326" s="24"/>
      <c r="AA326" s="24"/>
      <c r="AB326" s="24"/>
      <c r="AC326" s="24"/>
      <c r="AD326" s="24"/>
      <c r="AE326" s="24"/>
      <c r="AG326" s="13"/>
      <c r="AH326" s="13"/>
      <c r="AI326" s="14"/>
      <c r="AJ326" s="24"/>
      <c r="AK326" s="24"/>
      <c r="AL326" s="24"/>
      <c r="AM326" s="24"/>
      <c r="AN326" s="24"/>
      <c r="AO326" s="24"/>
      <c r="AP326" s="24"/>
      <c r="AQ326" s="24"/>
      <c r="AS326" s="13"/>
      <c r="AT326" s="13"/>
      <c r="AU326" s="14"/>
      <c r="AV326" s="24"/>
      <c r="AW326" s="24"/>
      <c r="AX326" s="24"/>
      <c r="AY326" s="24"/>
      <c r="AZ326" s="24"/>
      <c r="BA326" s="24"/>
      <c r="BB326" s="24"/>
      <c r="BC326" s="24"/>
      <c r="CW326" s="24">
        <v>0.10980191256830601</v>
      </c>
      <c r="CX326" s="13">
        <v>55.3</v>
      </c>
      <c r="CY326" s="13">
        <v>57.533600932163772</v>
      </c>
      <c r="CZ326" s="13">
        <v>57.197796981318902</v>
      </c>
      <c r="DA326" s="13">
        <v>8.0516397814273724</v>
      </c>
      <c r="DB326" s="13" t="e">
        <f ca="1"/>
        <v>#NAME?</v>
      </c>
      <c r="DC326" s="13" t="e">
        <f ca="1"/>
        <v>#NAME?</v>
      </c>
      <c r="DD326" s="13">
        <v>50.845144919667348</v>
      </c>
      <c r="DE326" s="13" t="e">
        <f ca="1"/>
        <v>#NAME?</v>
      </c>
      <c r="DF326" s="13">
        <v>56.69965843448982</v>
      </c>
    </row>
    <row r="327" spans="1:110" x14ac:dyDescent="0.25">
      <c r="A327" s="9">
        <v>76.8</v>
      </c>
      <c r="B327" s="10" t="b">
        <v>1</v>
      </c>
      <c r="U327" s="13"/>
      <c r="V327" s="13"/>
      <c r="W327" s="14"/>
      <c r="X327" s="24"/>
      <c r="Y327" s="24"/>
      <c r="Z327" s="24"/>
      <c r="AA327" s="24"/>
      <c r="AB327" s="24"/>
      <c r="AC327" s="24"/>
      <c r="AD327" s="24"/>
      <c r="AE327" s="24"/>
      <c r="AG327" s="13"/>
      <c r="AH327" s="13"/>
      <c r="AI327" s="14"/>
      <c r="AJ327" s="24"/>
      <c r="AK327" s="24"/>
      <c r="AL327" s="24"/>
      <c r="AM327" s="24"/>
      <c r="AN327" s="24"/>
      <c r="AO327" s="24"/>
      <c r="AP327" s="24"/>
      <c r="AQ327" s="24"/>
      <c r="AS327" s="13"/>
      <c r="AT327" s="13"/>
      <c r="AU327" s="14"/>
      <c r="AV327" s="24"/>
      <c r="AW327" s="24"/>
      <c r="AX327" s="24"/>
      <c r="AY327" s="24"/>
      <c r="AZ327" s="24"/>
      <c r="BA327" s="24"/>
      <c r="BB327" s="24"/>
      <c r="BC327" s="24"/>
      <c r="CW327" s="24">
        <v>0.11014344262295082</v>
      </c>
      <c r="CX327" s="13">
        <v>55.3</v>
      </c>
      <c r="CY327" s="13">
        <v>57.550902279246259</v>
      </c>
      <c r="CZ327" s="13">
        <v>57.213079719238628</v>
      </c>
      <c r="DA327" s="13">
        <v>8.0782034546980643</v>
      </c>
      <c r="DB327" s="13" t="e">
        <f ca="1"/>
        <v>#NAME?</v>
      </c>
      <c r="DC327" s="13" t="e">
        <f ca="1"/>
        <v>#NAME?</v>
      </c>
      <c r="DD327" s="13">
        <v>50.867830007042627</v>
      </c>
      <c r="DE327" s="13" t="e">
        <f ca="1"/>
        <v>#NAME?</v>
      </c>
      <c r="DF327" s="13">
        <v>56.719212228468706</v>
      </c>
    </row>
    <row r="328" spans="1:110" x14ac:dyDescent="0.25">
      <c r="A328" s="9">
        <v>76.900000000000006</v>
      </c>
      <c r="B328" s="10" t="b">
        <v>1</v>
      </c>
      <c r="U328" s="13"/>
      <c r="V328" s="13"/>
      <c r="W328" s="14"/>
      <c r="X328" s="24"/>
      <c r="Y328" s="24"/>
      <c r="Z328" s="24"/>
      <c r="AA328" s="24"/>
      <c r="AB328" s="24"/>
      <c r="AC328" s="24"/>
      <c r="AD328" s="24"/>
      <c r="AE328" s="24"/>
      <c r="AG328" s="13"/>
      <c r="AH328" s="13"/>
      <c r="AI328" s="14"/>
      <c r="AJ328" s="24"/>
      <c r="AK328" s="24"/>
      <c r="AL328" s="24"/>
      <c r="AM328" s="24"/>
      <c r="AN328" s="24"/>
      <c r="AO328" s="24"/>
      <c r="AP328" s="24"/>
      <c r="AQ328" s="24"/>
      <c r="AS328" s="13"/>
      <c r="AT328" s="13"/>
      <c r="AU328" s="14"/>
      <c r="AV328" s="24"/>
      <c r="AW328" s="24"/>
      <c r="AX328" s="24"/>
      <c r="AY328" s="24"/>
      <c r="AZ328" s="24"/>
      <c r="BA328" s="24"/>
      <c r="BB328" s="24"/>
      <c r="BC328" s="24"/>
      <c r="CW328" s="24">
        <v>0.11048497267759563</v>
      </c>
      <c r="CX328" s="13">
        <v>55.3</v>
      </c>
      <c r="CY328" s="13">
        <v>57.56816518587798</v>
      </c>
      <c r="CZ328" s="13">
        <v>57.228332571501241</v>
      </c>
      <c r="DA328" s="13">
        <v>8.1047773251564408</v>
      </c>
      <c r="DB328" s="13" t="e">
        <f ca="1"/>
        <v>#NAME?</v>
      </c>
      <c r="DC328" s="13" t="e">
        <f ca="1"/>
        <v>#NAME?</v>
      </c>
      <c r="DD328" s="13">
        <v>50.890479950919477</v>
      </c>
      <c r="DE328" s="13" t="e">
        <f ca="1"/>
        <v>#NAME?</v>
      </c>
      <c r="DF328" s="13">
        <v>56.738728477425497</v>
      </c>
    </row>
    <row r="329" spans="1:110" x14ac:dyDescent="0.25">
      <c r="A329" s="9">
        <v>76.400000000000006</v>
      </c>
      <c r="B329" s="10" t="b">
        <v>1</v>
      </c>
      <c r="U329" s="13"/>
      <c r="V329" s="13"/>
      <c r="W329" s="14"/>
      <c r="X329" s="24"/>
      <c r="Y329" s="24"/>
      <c r="Z329" s="24"/>
      <c r="AA329" s="24"/>
      <c r="AB329" s="24"/>
      <c r="AC329" s="24"/>
      <c r="AD329" s="24"/>
      <c r="AE329" s="24"/>
      <c r="AG329" s="13"/>
      <c r="AH329" s="13"/>
      <c r="AI329" s="14"/>
      <c r="AJ329" s="24"/>
      <c r="AK329" s="24"/>
      <c r="AL329" s="24"/>
      <c r="AM329" s="24"/>
      <c r="AN329" s="24"/>
      <c r="AO329" s="24"/>
      <c r="AP329" s="24"/>
      <c r="AQ329" s="24"/>
      <c r="AS329" s="13"/>
      <c r="AT329" s="13"/>
      <c r="AU329" s="14"/>
      <c r="AV329" s="24"/>
      <c r="AW329" s="24"/>
      <c r="AX329" s="24"/>
      <c r="AY329" s="24"/>
      <c r="AZ329" s="24"/>
      <c r="BA329" s="24"/>
      <c r="BB329" s="24"/>
      <c r="BC329" s="24"/>
      <c r="CW329" s="24">
        <v>0.11082650273224044</v>
      </c>
      <c r="CX329" s="13">
        <v>55.3</v>
      </c>
      <c r="CY329" s="13">
        <v>57.585389878962211</v>
      </c>
      <c r="CZ329" s="13">
        <v>57.243555712592915</v>
      </c>
      <c r="DA329" s="13">
        <v>8.1313614006344554</v>
      </c>
      <c r="DB329" s="13" t="e">
        <f ca="1"/>
        <v>#NAME?</v>
      </c>
      <c r="DC329" s="13" t="e">
        <f ca="1"/>
        <v>#NAME?</v>
      </c>
      <c r="DD329" s="13">
        <v>50.913094914125395</v>
      </c>
      <c r="DE329" s="13" t="e">
        <f ca="1"/>
        <v>#NAME?</v>
      </c>
      <c r="DF329" s="13">
        <v>56.758207383025166</v>
      </c>
    </row>
    <row r="330" spans="1:110" x14ac:dyDescent="0.25">
      <c r="A330" s="9">
        <v>76.099999999999994</v>
      </c>
      <c r="B330" s="10" t="b">
        <v>1</v>
      </c>
      <c r="U330" s="13"/>
      <c r="V330" s="13"/>
      <c r="W330" s="14"/>
      <c r="X330" s="24"/>
      <c r="Y330" s="24"/>
      <c r="Z330" s="24"/>
      <c r="AA330" s="24"/>
      <c r="AB330" s="24"/>
      <c r="AC330" s="24"/>
      <c r="AD330" s="24"/>
      <c r="AE330" s="24"/>
      <c r="AG330" s="13"/>
      <c r="AH330" s="13"/>
      <c r="AI330" s="14"/>
      <c r="AJ330" s="24"/>
      <c r="AK330" s="24"/>
      <c r="AL330" s="24"/>
      <c r="AM330" s="24"/>
      <c r="AN330" s="24"/>
      <c r="AO330" s="24"/>
      <c r="AP330" s="24"/>
      <c r="AQ330" s="24"/>
      <c r="AS330" s="13"/>
      <c r="AT330" s="13"/>
      <c r="AU330" s="14"/>
      <c r="AV330" s="24"/>
      <c r="AW330" s="24"/>
      <c r="AX330" s="24"/>
      <c r="AY330" s="24"/>
      <c r="AZ330" s="24"/>
      <c r="BA330" s="24"/>
      <c r="BB330" s="24"/>
      <c r="BC330" s="24"/>
      <c r="CW330" s="24">
        <v>0.11116803278688525</v>
      </c>
      <c r="CX330" s="13">
        <v>55.3</v>
      </c>
      <c r="CY330" s="13">
        <v>57.602576583399269</v>
      </c>
      <c r="CZ330" s="13">
        <v>57.258749315488018</v>
      </c>
      <c r="DA330" s="13">
        <v>8.1579556889730558</v>
      </c>
      <c r="DB330" s="13" t="e">
        <f ca="1"/>
        <v>#NAME?</v>
      </c>
      <c r="DC330" s="13" t="e">
        <f ca="1"/>
        <v>#NAME?</v>
      </c>
      <c r="DD330" s="13">
        <v>50.935675058234409</v>
      </c>
      <c r="DE330" s="13" t="e">
        <f ca="1"/>
        <v>#NAME?</v>
      </c>
      <c r="DF330" s="13">
        <v>56.777649145253072</v>
      </c>
    </row>
    <row r="331" spans="1:110" x14ac:dyDescent="0.25">
      <c r="A331" s="9">
        <v>76</v>
      </c>
      <c r="B331" s="10" t="b">
        <v>1</v>
      </c>
      <c r="U331" s="13"/>
      <c r="V331" s="13"/>
      <c r="W331" s="14"/>
      <c r="X331" s="24"/>
      <c r="Y331" s="24"/>
      <c r="Z331" s="24"/>
      <c r="AA331" s="24"/>
      <c r="AB331" s="24"/>
      <c r="AC331" s="24"/>
      <c r="AD331" s="24"/>
      <c r="AE331" s="24"/>
      <c r="AG331" s="13"/>
      <c r="AH331" s="13"/>
      <c r="AI331" s="14"/>
      <c r="AJ331" s="24"/>
      <c r="AK331" s="24"/>
      <c r="AL331" s="24"/>
      <c r="AM331" s="24"/>
      <c r="AN331" s="24"/>
      <c r="AO331" s="24"/>
      <c r="AP331" s="24"/>
      <c r="AQ331" s="24"/>
      <c r="AS331" s="13"/>
      <c r="AT331" s="13"/>
      <c r="AU331" s="14"/>
      <c r="AV331" s="24"/>
      <c r="AW331" s="24"/>
      <c r="AX331" s="24"/>
      <c r="AY331" s="24"/>
      <c r="AZ331" s="24"/>
      <c r="BA331" s="24"/>
      <c r="BB331" s="24"/>
      <c r="BC331" s="24"/>
      <c r="CW331" s="24">
        <v>0.11150956284153006</v>
      </c>
      <c r="CX331" s="13">
        <v>55.3</v>
      </c>
      <c r="CY331" s="13">
        <v>57.6197255221104</v>
      </c>
      <c r="CZ331" s="13">
        <v>57.273913551667121</v>
      </c>
      <c r="DA331" s="13">
        <v>8.1845601980222629</v>
      </c>
      <c r="DB331" s="13" t="e">
        <f ca="1"/>
        <v>#NAME?</v>
      </c>
      <c r="DC331" s="13" t="e">
        <f ca="1"/>
        <v>#NAME?</v>
      </c>
      <c r="DD331" s="13">
        <v>50.958220543580502</v>
      </c>
      <c r="DE331" s="13" t="e">
        <f ca="1"/>
        <v>#NAME?</v>
      </c>
      <c r="DF331" s="13">
        <v>56.797053962434028</v>
      </c>
    </row>
    <row r="332" spans="1:110" x14ac:dyDescent="0.25">
      <c r="A332" s="9">
        <v>75.400000000000006</v>
      </c>
      <c r="B332" s="10" t="b">
        <v>1</v>
      </c>
      <c r="U332" s="13"/>
      <c r="V332" s="13"/>
      <c r="W332" s="14"/>
      <c r="X332" s="24"/>
      <c r="Y332" s="24"/>
      <c r="Z332" s="24"/>
      <c r="AA332" s="24"/>
      <c r="AB332" s="24"/>
      <c r="AC332" s="24"/>
      <c r="AD332" s="24"/>
      <c r="AE332" s="24"/>
      <c r="AG332" s="13"/>
      <c r="AH332" s="13"/>
      <c r="AI332" s="14"/>
      <c r="AJ332" s="24"/>
      <c r="AK332" s="24"/>
      <c r="AL332" s="24"/>
      <c r="AM332" s="24"/>
      <c r="AN332" s="24"/>
      <c r="AO332" s="24"/>
      <c r="AP332" s="24"/>
      <c r="AQ332" s="24"/>
      <c r="AS332" s="13"/>
      <c r="AT332" s="13"/>
      <c r="AU332" s="14"/>
      <c r="AV332" s="24"/>
      <c r="AW332" s="24"/>
      <c r="AX332" s="24"/>
      <c r="AY332" s="24"/>
      <c r="AZ332" s="24"/>
      <c r="BA332" s="24"/>
      <c r="BB332" s="24"/>
      <c r="BC332" s="24"/>
      <c r="CW332" s="24">
        <v>0.11185109289617487</v>
      </c>
      <c r="CX332" s="13">
        <v>55.3</v>
      </c>
      <c r="CY332" s="13">
        <v>57.63683691606127</v>
      </c>
      <c r="CZ332" s="13">
        <v>57.289048591134538</v>
      </c>
      <c r="DA332" s="13">
        <v>8.2111749356411448</v>
      </c>
      <c r="DB332" s="13" t="e">
        <f ca="1"/>
        <v>#NAME?</v>
      </c>
      <c r="DC332" s="13" t="e">
        <f ca="1"/>
        <v>#NAME?</v>
      </c>
      <c r="DD332" s="13">
        <v>50.98073152927094</v>
      </c>
      <c r="DE332" s="13" t="e">
        <f ca="1"/>
        <v>#NAME?</v>
      </c>
      <c r="DF332" s="13">
        <v>56.816422031251221</v>
      </c>
    </row>
    <row r="333" spans="1:110" x14ac:dyDescent="0.25">
      <c r="A333" s="9">
        <v>75.7</v>
      </c>
      <c r="B333" s="10" t="b">
        <v>1</v>
      </c>
      <c r="U333" s="13"/>
      <c r="V333" s="13"/>
      <c r="W333" s="14"/>
      <c r="X333" s="24"/>
      <c r="Y333" s="24"/>
      <c r="Z333" s="24"/>
      <c r="AA333" s="24"/>
      <c r="AB333" s="24"/>
      <c r="AC333" s="24"/>
      <c r="AD333" s="24"/>
      <c r="AE333" s="24"/>
      <c r="AG333" s="13"/>
      <c r="AH333" s="13"/>
      <c r="AI333" s="14"/>
      <c r="AJ333" s="24"/>
      <c r="AK333" s="24"/>
      <c r="AL333" s="24"/>
      <c r="AM333" s="24"/>
      <c r="AN333" s="24"/>
      <c r="AO333" s="24"/>
      <c r="AP333" s="24"/>
      <c r="AQ333" s="24"/>
      <c r="AS333" s="13"/>
      <c r="AT333" s="13"/>
      <c r="AU333" s="14"/>
      <c r="AV333" s="24"/>
      <c r="AW333" s="24"/>
      <c r="AX333" s="24"/>
      <c r="AY333" s="24"/>
      <c r="AZ333" s="24"/>
      <c r="BA333" s="24"/>
      <c r="BB333" s="24"/>
      <c r="BC333" s="24"/>
      <c r="CW333" s="24">
        <v>0.11219262295081968</v>
      </c>
      <c r="CX333" s="13">
        <v>55.4</v>
      </c>
      <c r="CY333" s="13">
        <v>57.653910984285162</v>
      </c>
      <c r="CZ333" s="13">
        <v>57.304154602435474</v>
      </c>
      <c r="DA333" s="13">
        <v>8.2377999096978147</v>
      </c>
      <c r="DB333" s="13" t="e">
        <f ca="1"/>
        <v>#NAME?</v>
      </c>
      <c r="DC333" s="13" t="e">
        <f ca="1"/>
        <v>#NAME?</v>
      </c>
      <c r="DD333" s="13">
        <v>51.003208173199347</v>
      </c>
      <c r="DE333" s="13" t="e">
        <f ca="1"/>
        <v>#NAME?</v>
      </c>
      <c r="DF333" s="13">
        <v>56.835753546764792</v>
      </c>
    </row>
    <row r="334" spans="1:110" x14ac:dyDescent="0.25">
      <c r="A334" s="9">
        <v>75</v>
      </c>
      <c r="B334" s="10" t="b">
        <v>1</v>
      </c>
      <c r="U334" s="13"/>
      <c r="V334" s="13"/>
      <c r="W334" s="14"/>
      <c r="X334" s="24"/>
      <c r="Y334" s="24"/>
      <c r="Z334" s="24"/>
      <c r="AA334" s="24"/>
      <c r="AB334" s="24"/>
      <c r="AC334" s="24"/>
      <c r="AD334" s="24"/>
      <c r="AE334" s="24"/>
      <c r="AG334" s="13"/>
      <c r="AH334" s="13"/>
      <c r="AI334" s="14"/>
      <c r="AJ334" s="24"/>
      <c r="AK334" s="24"/>
      <c r="AL334" s="24"/>
      <c r="AM334" s="24"/>
      <c r="AN334" s="24"/>
      <c r="AO334" s="24"/>
      <c r="AP334" s="24"/>
      <c r="AQ334" s="24"/>
      <c r="AS334" s="13"/>
      <c r="AT334" s="13"/>
      <c r="AU334" s="14"/>
      <c r="AV334" s="24"/>
      <c r="AW334" s="24"/>
      <c r="AX334" s="24"/>
      <c r="AY334" s="24"/>
      <c r="AZ334" s="24"/>
      <c r="BA334" s="24"/>
      <c r="BB334" s="24"/>
      <c r="BC334" s="24"/>
      <c r="CW334" s="24">
        <v>0.11253415300546447</v>
      </c>
      <c r="CX334" s="13">
        <v>55.4</v>
      </c>
      <c r="CY334" s="13">
        <v>57.670947943905752</v>
      </c>
      <c r="CZ334" s="13">
        <v>57.319231752673183</v>
      </c>
      <c r="DA334" s="13">
        <v>8.264435128069497</v>
      </c>
      <c r="DB334" s="13" t="e">
        <f ca="1"/>
        <v>#NAME?</v>
      </c>
      <c r="DC334" s="13" t="e">
        <f ca="1"/>
        <v>#NAME?</v>
      </c>
      <c r="DD334" s="13">
        <v>51.025650632058628</v>
      </c>
      <c r="DE334" s="13" t="e">
        <f ca="1"/>
        <v>#NAME?</v>
      </c>
      <c r="DF334" s="13">
        <v>56.855048702430139</v>
      </c>
    </row>
    <row r="335" spans="1:110" x14ac:dyDescent="0.25">
      <c r="A335" s="9">
        <v>75.5</v>
      </c>
      <c r="B335" s="10" t="b">
        <v>1</v>
      </c>
      <c r="U335" s="13"/>
      <c r="V335" s="13"/>
      <c r="W335" s="14"/>
      <c r="X335" s="24"/>
      <c r="Y335" s="24"/>
      <c r="Z335" s="24"/>
      <c r="AA335" s="24"/>
      <c r="AB335" s="24"/>
      <c r="AC335" s="24"/>
      <c r="AD335" s="24"/>
      <c r="AE335" s="24"/>
      <c r="AG335" s="13"/>
      <c r="AH335" s="13"/>
      <c r="AI335" s="14"/>
      <c r="AJ335" s="24"/>
      <c r="AK335" s="24"/>
      <c r="AL335" s="24"/>
      <c r="AM335" s="24"/>
      <c r="AN335" s="24"/>
      <c r="AO335" s="24"/>
      <c r="AP335" s="24"/>
      <c r="AQ335" s="24"/>
      <c r="AS335" s="13"/>
      <c r="AT335" s="13"/>
      <c r="AU335" s="14"/>
      <c r="AV335" s="24"/>
      <c r="AW335" s="24"/>
      <c r="AX335" s="24"/>
      <c r="AY335" s="24"/>
      <c r="AZ335" s="24"/>
      <c r="BA335" s="24"/>
      <c r="BB335" s="24"/>
      <c r="BC335" s="24"/>
      <c r="CW335" s="24">
        <v>0.11287568306010928</v>
      </c>
      <c r="CX335" s="13">
        <v>55.4</v>
      </c>
      <c r="CY335" s="13">
        <v>57.687948010159602</v>
      </c>
      <c r="CZ335" s="13">
        <v>57.334280207525545</v>
      </c>
      <c r="DA335" s="13">
        <v>8.2910805986425089</v>
      </c>
      <c r="DB335" s="13" t="e">
        <f ca="1"/>
        <v>#NAME?</v>
      </c>
      <c r="DC335" s="13" t="e">
        <f ca="1"/>
        <v>#NAME?</v>
      </c>
      <c r="DD335" s="13">
        <v>51.048059061353705</v>
      </c>
      <c r="DE335" s="13" t="e">
        <f ca="1"/>
        <v>#NAME?</v>
      </c>
      <c r="DF335" s="13">
        <v>56.874307690116026</v>
      </c>
    </row>
    <row r="336" spans="1:110" x14ac:dyDescent="0.25">
      <c r="A336" s="9">
        <v>75.2</v>
      </c>
      <c r="B336" s="10" t="b">
        <v>1</v>
      </c>
      <c r="U336" s="13"/>
      <c r="V336" s="13"/>
      <c r="W336" s="14"/>
      <c r="X336" s="24"/>
      <c r="Y336" s="24"/>
      <c r="Z336" s="24"/>
      <c r="AA336" s="24"/>
      <c r="AB336" s="24"/>
      <c r="AC336" s="24"/>
      <c r="AD336" s="24"/>
      <c r="AE336" s="24"/>
      <c r="AG336" s="13"/>
      <c r="AH336" s="13"/>
      <c r="AI336" s="14"/>
      <c r="AJ336" s="24"/>
      <c r="AK336" s="24"/>
      <c r="AL336" s="24"/>
      <c r="AM336" s="24"/>
      <c r="AN336" s="24"/>
      <c r="AO336" s="24"/>
      <c r="AP336" s="24"/>
      <c r="AQ336" s="24"/>
      <c r="AS336" s="13"/>
      <c r="AT336" s="13"/>
      <c r="AU336" s="14"/>
      <c r="AV336" s="24"/>
      <c r="AW336" s="24"/>
      <c r="AX336" s="24"/>
      <c r="AY336" s="24"/>
      <c r="AZ336" s="24"/>
      <c r="BA336" s="24"/>
      <c r="BB336" s="24"/>
      <c r="BC336" s="24"/>
      <c r="CW336" s="24">
        <v>0.11321721311475409</v>
      </c>
      <c r="CX336" s="13">
        <v>55.5</v>
      </c>
      <c r="CY336" s="13">
        <v>57.704911396418332</v>
      </c>
      <c r="CZ336" s="13">
        <v>57.349300131261948</v>
      </c>
      <c r="DA336" s="13">
        <v>8.3177363293122504</v>
      </c>
      <c r="DB336" s="13" t="e">
        <f ca="1"/>
        <v>#NAME?</v>
      </c>
      <c r="DC336" s="13" t="e">
        <f ca="1"/>
        <v>#NAME?</v>
      </c>
      <c r="DD336" s="13">
        <v>51.070433615414117</v>
      </c>
      <c r="DE336" s="13" t="e">
        <f ca="1"/>
        <v>#NAME?</v>
      </c>
      <c r="DF336" s="13">
        <v>56.893530700122369</v>
      </c>
    </row>
    <row r="337" spans="1:110" x14ac:dyDescent="0.25">
      <c r="A337" s="9">
        <v>75.400000000000006</v>
      </c>
      <c r="B337" s="10" t="b">
        <v>1</v>
      </c>
      <c r="U337" s="13"/>
      <c r="V337" s="13"/>
      <c r="W337" s="14"/>
      <c r="X337" s="24"/>
      <c r="Y337" s="24"/>
      <c r="Z337" s="24"/>
      <c r="AA337" s="24"/>
      <c r="AB337" s="24"/>
      <c r="AC337" s="24"/>
      <c r="AD337" s="24"/>
      <c r="AE337" s="24"/>
      <c r="AG337" s="13"/>
      <c r="AH337" s="13"/>
      <c r="AI337" s="14"/>
      <c r="AJ337" s="24"/>
      <c r="AK337" s="24"/>
      <c r="AL337" s="24"/>
      <c r="AM337" s="24"/>
      <c r="AN337" s="24"/>
      <c r="AO337" s="24"/>
      <c r="AP337" s="24"/>
      <c r="AQ337" s="24"/>
      <c r="AS337" s="13"/>
      <c r="AT337" s="13"/>
      <c r="AU337" s="14"/>
      <c r="AV337" s="24"/>
      <c r="AW337" s="24"/>
      <c r="AX337" s="24"/>
      <c r="AY337" s="24"/>
      <c r="AZ337" s="24"/>
      <c r="BA337" s="24"/>
      <c r="BB337" s="24"/>
      <c r="BC337" s="24"/>
      <c r="CW337" s="24">
        <v>0.1135587431693989</v>
      </c>
      <c r="CX337" s="13">
        <v>55.5</v>
      </c>
      <c r="CY337" s="13">
        <v>57.721838314210409</v>
      </c>
      <c r="CZ337" s="13">
        <v>57.364291686759088</v>
      </c>
      <c r="DA337" s="13">
        <v>8.344402327983282</v>
      </c>
      <c r="DB337" s="13" t="e">
        <f ca="1"/>
        <v>#NAME?</v>
      </c>
      <c r="DC337" s="13" t="e">
        <f ca="1"/>
        <v>#NAME?</v>
      </c>
      <c r="DD337" s="13">
        <v>51.092774447406399</v>
      </c>
      <c r="DE337" s="13" t="e">
        <f ca="1"/>
        <v>#NAME?</v>
      </c>
      <c r="DF337" s="13">
        <v>56.912717921197796</v>
      </c>
    </row>
    <row r="338" spans="1:110" x14ac:dyDescent="0.25">
      <c r="A338" s="9">
        <v>74.900000000000006</v>
      </c>
      <c r="B338" s="10" t="b">
        <v>1</v>
      </c>
      <c r="U338" s="13"/>
      <c r="V338" s="13"/>
      <c r="W338" s="14"/>
      <c r="X338" s="24"/>
      <c r="Y338" s="24"/>
      <c r="Z338" s="24"/>
      <c r="AA338" s="24"/>
      <c r="AB338" s="24"/>
      <c r="AC338" s="24"/>
      <c r="AD338" s="24"/>
      <c r="AE338" s="24"/>
      <c r="AG338" s="13"/>
      <c r="AH338" s="13"/>
      <c r="AI338" s="14"/>
      <c r="AJ338" s="24"/>
      <c r="AK338" s="24"/>
      <c r="AL338" s="24"/>
      <c r="AM338" s="24"/>
      <c r="AN338" s="24"/>
      <c r="AO338" s="24"/>
      <c r="AP338" s="24"/>
      <c r="AQ338" s="24"/>
      <c r="AS338" s="13"/>
      <c r="AT338" s="13"/>
      <c r="AU338" s="14"/>
      <c r="AV338" s="24"/>
      <c r="AW338" s="24"/>
      <c r="AX338" s="24"/>
      <c r="AY338" s="24"/>
      <c r="AZ338" s="24"/>
      <c r="BA338" s="24"/>
      <c r="BB338" s="24"/>
      <c r="BC338" s="24"/>
      <c r="CW338" s="24">
        <v>0.11390027322404371</v>
      </c>
      <c r="CX338" s="13">
        <v>55.5</v>
      </c>
      <c r="CY338" s="13">
        <v>57.738728973242644</v>
      </c>
      <c r="CZ338" s="13">
        <v>57.379255035517517</v>
      </c>
      <c r="DA338" s="13">
        <v>8.3710786025692698</v>
      </c>
      <c r="DB338" s="13" t="e">
        <f ca="1"/>
        <v>#NAME?</v>
      </c>
      <c r="DC338" s="13" t="e">
        <f ca="1"/>
        <v>#NAME?</v>
      </c>
      <c r="DD338" s="13">
        <v>51.115081709346299</v>
      </c>
      <c r="DE338" s="13" t="e">
        <f ca="1"/>
        <v>#NAME?</v>
      </c>
      <c r="DF338" s="13">
        <v>56.931869540556946</v>
      </c>
    </row>
    <row r="339" spans="1:110" x14ac:dyDescent="0.25">
      <c r="A339" s="9">
        <v>74.599999999999994</v>
      </c>
      <c r="B339" s="10" t="b">
        <v>1</v>
      </c>
      <c r="U339" s="13"/>
      <c r="V339" s="13"/>
      <c r="W339" s="14"/>
      <c r="X339" s="24"/>
      <c r="Y339" s="24"/>
      <c r="Z339" s="24"/>
      <c r="AA339" s="24"/>
      <c r="AB339" s="24"/>
      <c r="AC339" s="24"/>
      <c r="AD339" s="24"/>
      <c r="AE339" s="24"/>
      <c r="AG339" s="13"/>
      <c r="AH339" s="13"/>
      <c r="AI339" s="14"/>
      <c r="AJ339" s="24"/>
      <c r="AK339" s="24"/>
      <c r="AL339" s="24"/>
      <c r="AM339" s="24"/>
      <c r="AN339" s="24"/>
      <c r="AO339" s="24"/>
      <c r="AP339" s="24"/>
      <c r="AQ339" s="24"/>
      <c r="AS339" s="13"/>
      <c r="AT339" s="13"/>
      <c r="AU339" s="14"/>
      <c r="AV339" s="24"/>
      <c r="AW339" s="24"/>
      <c r="AX339" s="24"/>
      <c r="AY339" s="24"/>
      <c r="AZ339" s="24"/>
      <c r="BA339" s="24"/>
      <c r="BB339" s="24"/>
      <c r="BC339" s="24"/>
      <c r="CW339" s="24">
        <v>0.11424180327868852</v>
      </c>
      <c r="CX339" s="13">
        <v>55.6</v>
      </c>
      <c r="CY339" s="13">
        <v>57.755583581421426</v>
      </c>
      <c r="CZ339" s="13">
        <v>57.394190337677088</v>
      </c>
      <c r="DA339" s="13">
        <v>8.397765160993055</v>
      </c>
      <c r="DB339" s="13" t="e">
        <f ca="1"/>
        <v>#NAME?</v>
      </c>
      <c r="DC339" s="13" t="e">
        <f ca="1"/>
        <v>#NAME?</v>
      </c>
      <c r="DD339" s="13">
        <v>51.137355552110904</v>
      </c>
      <c r="DE339" s="13" t="e">
        <f ca="1"/>
        <v>#NAME?</v>
      </c>
      <c r="DF339" s="13">
        <v>56.950985743897519</v>
      </c>
    </row>
    <row r="340" spans="1:110" x14ac:dyDescent="0.25">
      <c r="A340" s="9">
        <v>65.7</v>
      </c>
      <c r="B340" s="10" t="b">
        <v>1</v>
      </c>
      <c r="U340" s="13"/>
      <c r="V340" s="13"/>
      <c r="W340" s="14"/>
      <c r="X340" s="24"/>
      <c r="Y340" s="24"/>
      <c r="Z340" s="24"/>
      <c r="AA340" s="24"/>
      <c r="AB340" s="24"/>
      <c r="AC340" s="24"/>
      <c r="AD340" s="24"/>
      <c r="AE340" s="24"/>
      <c r="AG340" s="13"/>
      <c r="AH340" s="13"/>
      <c r="AI340" s="14"/>
      <c r="AJ340" s="24"/>
      <c r="AK340" s="24"/>
      <c r="AL340" s="24"/>
      <c r="AM340" s="24"/>
      <c r="AN340" s="24"/>
      <c r="AO340" s="24"/>
      <c r="AP340" s="24"/>
      <c r="AQ340" s="24"/>
      <c r="AS340" s="13"/>
      <c r="AT340" s="13"/>
      <c r="AU340" s="14"/>
      <c r="AV340" s="24"/>
      <c r="AW340" s="24"/>
      <c r="AX340" s="24"/>
      <c r="AY340" s="24"/>
      <c r="AZ340" s="24"/>
      <c r="BA340" s="24"/>
      <c r="BB340" s="24"/>
      <c r="BC340" s="24"/>
      <c r="CW340" s="24">
        <v>0.11458333333333333</v>
      </c>
      <c r="CX340" s="13">
        <v>55.6</v>
      </c>
      <c r="CY340" s="13">
        <v>57.772402344873569</v>
      </c>
      <c r="CZ340" s="13">
        <v>57.409097752032686</v>
      </c>
      <c r="DA340" s="13">
        <v>8.4244620111866446</v>
      </c>
      <c r="DB340" s="13" t="e">
        <f ca="1"/>
        <v>#NAME?</v>
      </c>
      <c r="DC340" s="13" t="e">
        <f ca="1"/>
        <v>#NAME?</v>
      </c>
      <c r="DD340" s="13">
        <v>51.159596125450463</v>
      </c>
      <c r="DE340" s="13" t="e">
        <f ca="1"/>
        <v>#NAME?</v>
      </c>
      <c r="DF340" s="13">
        <v>56.970066715417147</v>
      </c>
    </row>
    <row r="341" spans="1:110" x14ac:dyDescent="0.25">
      <c r="A341" s="9">
        <v>65.099999999999994</v>
      </c>
      <c r="B341" s="10" t="b">
        <v>1</v>
      </c>
      <c r="U341" s="13"/>
      <c r="V341" s="13"/>
      <c r="W341" s="14"/>
      <c r="X341" s="24"/>
      <c r="Y341" s="24"/>
      <c r="Z341" s="24"/>
      <c r="AA341" s="24"/>
      <c r="AB341" s="24"/>
      <c r="AC341" s="24"/>
      <c r="AD341" s="24"/>
      <c r="AE341" s="24"/>
      <c r="AG341" s="13"/>
      <c r="AH341" s="13"/>
      <c r="AI341" s="14"/>
      <c r="AJ341" s="24"/>
      <c r="AK341" s="24"/>
      <c r="AL341" s="24"/>
      <c r="AM341" s="24"/>
      <c r="AN341" s="24"/>
      <c r="AO341" s="24"/>
      <c r="AP341" s="24"/>
      <c r="AQ341" s="24"/>
      <c r="AS341" s="13"/>
      <c r="AT341" s="13"/>
      <c r="AU341" s="14"/>
      <c r="AV341" s="24"/>
      <c r="AW341" s="24"/>
      <c r="AX341" s="24"/>
      <c r="AY341" s="24"/>
      <c r="AZ341" s="24"/>
      <c r="BA341" s="24"/>
      <c r="BB341" s="24"/>
      <c r="BC341" s="24"/>
      <c r="CW341" s="24">
        <v>0.11492486338797814</v>
      </c>
      <c r="CX341" s="13">
        <v>55.6</v>
      </c>
      <c r="CY341" s="13">
        <v>57.789185467966838</v>
      </c>
      <c r="CZ341" s="13">
        <v>57.423977436049654</v>
      </c>
      <c r="DA341" s="13">
        <v>8.4511691610912063</v>
      </c>
      <c r="DB341" s="13" t="e">
        <f ca="1"/>
        <v>#NAME?</v>
      </c>
      <c r="DC341" s="13" t="e">
        <f ca="1"/>
        <v>#NAME?</v>
      </c>
      <c r="DD341" s="13">
        <v>51.181803578000213</v>
      </c>
      <c r="DE341" s="13" t="e">
        <f ca="1"/>
        <v>#NAME?</v>
      </c>
      <c r="DF341" s="13">
        <v>56.989112637829948</v>
      </c>
    </row>
    <row r="342" spans="1:110" x14ac:dyDescent="0.25">
      <c r="A342" s="9">
        <v>64.2</v>
      </c>
      <c r="B342" s="10" t="b">
        <v>1</v>
      </c>
      <c r="U342" s="13"/>
      <c r="V342" s="13"/>
      <c r="W342" s="14"/>
      <c r="X342" s="24"/>
      <c r="Y342" s="24"/>
      <c r="Z342" s="24"/>
      <c r="AA342" s="24"/>
      <c r="AB342" s="24"/>
      <c r="AC342" s="24"/>
      <c r="AD342" s="24"/>
      <c r="AE342" s="24"/>
      <c r="AG342" s="13"/>
      <c r="AH342" s="13"/>
      <c r="AI342" s="14"/>
      <c r="AJ342" s="24"/>
      <c r="AK342" s="24"/>
      <c r="AL342" s="24"/>
      <c r="AM342" s="24"/>
      <c r="AN342" s="24"/>
      <c r="AO342" s="24"/>
      <c r="AP342" s="24"/>
      <c r="AQ342" s="24"/>
      <c r="AS342" s="13"/>
      <c r="AT342" s="13"/>
      <c r="AU342" s="14"/>
      <c r="AV342" s="24"/>
      <c r="AW342" s="24"/>
      <c r="AX342" s="24"/>
      <c r="AY342" s="24"/>
      <c r="AZ342" s="24"/>
      <c r="BA342" s="24"/>
      <c r="BB342" s="24"/>
      <c r="BC342" s="24"/>
      <c r="CW342" s="24">
        <v>0.11526639344262295</v>
      </c>
      <c r="CX342" s="13">
        <v>55.6</v>
      </c>
      <c r="CY342" s="13">
        <v>57.805933153330329</v>
      </c>
      <c r="CZ342" s="13">
        <v>57.438829545878747</v>
      </c>
      <c r="DA342" s="13">
        <v>8.47788661865712</v>
      </c>
      <c r="DB342" s="13" t="e">
        <f ca="1"/>
        <v>#NAME?</v>
      </c>
      <c r="DC342" s="13" t="e">
        <f ca="1"/>
        <v>#NAME?</v>
      </c>
      <c r="DD342" s="13">
        <v>51.203978057291913</v>
      </c>
      <c r="DE342" s="13" t="e">
        <f ca="1"/>
        <v>#NAME?</v>
      </c>
      <c r="DF342" s="13">
        <v>57.008123692382874</v>
      </c>
    </row>
    <row r="343" spans="1:110" x14ac:dyDescent="0.25">
      <c r="A343" s="9">
        <v>63.4</v>
      </c>
      <c r="B343" s="10" t="b">
        <v>1</v>
      </c>
      <c r="U343" s="13"/>
      <c r="V343" s="13"/>
      <c r="W343" s="14"/>
      <c r="X343" s="24"/>
      <c r="Y343" s="24"/>
      <c r="Z343" s="24"/>
      <c r="AA343" s="24"/>
      <c r="AB343" s="24"/>
      <c r="AC343" s="24"/>
      <c r="AD343" s="24"/>
      <c r="AE343" s="24"/>
      <c r="AG343" s="13"/>
      <c r="AH343" s="13"/>
      <c r="AI343" s="14"/>
      <c r="AJ343" s="24"/>
      <c r="AK343" s="24"/>
      <c r="AL343" s="24"/>
      <c r="AM343" s="24"/>
      <c r="AN343" s="24"/>
      <c r="AO343" s="24"/>
      <c r="AP343" s="24"/>
      <c r="AQ343" s="24"/>
      <c r="AS343" s="13"/>
      <c r="AT343" s="13"/>
      <c r="AU343" s="14"/>
      <c r="AV343" s="24"/>
      <c r="AW343" s="24"/>
      <c r="AX343" s="24"/>
      <c r="AY343" s="24"/>
      <c r="AZ343" s="24"/>
      <c r="BA343" s="24"/>
      <c r="BB343" s="24"/>
      <c r="BC343" s="24"/>
      <c r="CW343" s="24">
        <v>0.11560792349726776</v>
      </c>
      <c r="CX343" s="13">
        <v>55.7</v>
      </c>
      <c r="CY343" s="13">
        <v>57.82264560187437</v>
      </c>
      <c r="CZ343" s="13">
        <v>57.453654236371392</v>
      </c>
      <c r="DA343" s="13">
        <v>8.5046143918439814</v>
      </c>
      <c r="DB343" s="13" t="e">
        <f ca="1"/>
        <v>#NAME?</v>
      </c>
      <c r="DC343" s="13" t="e">
        <f ca="1"/>
        <v>#NAME?</v>
      </c>
      <c r="DD343" s="13">
        <v>51.226119709765307</v>
      </c>
      <c r="DE343" s="13" t="e">
        <f ca="1"/>
        <v>#NAME?</v>
      </c>
      <c r="DF343" s="13">
        <v>57.027100058871852</v>
      </c>
    </row>
    <row r="344" spans="1:110" x14ac:dyDescent="0.25">
      <c r="A344" s="9">
        <v>62.2</v>
      </c>
      <c r="B344" s="10" t="b">
        <v>1</v>
      </c>
      <c r="U344" s="13"/>
      <c r="V344" s="13"/>
      <c r="W344" s="14"/>
      <c r="X344" s="24"/>
      <c r="Y344" s="24"/>
      <c r="Z344" s="24"/>
      <c r="AA344" s="24"/>
      <c r="AB344" s="24"/>
      <c r="AC344" s="24"/>
      <c r="AD344" s="24"/>
      <c r="AE344" s="24"/>
      <c r="AG344" s="13"/>
      <c r="AH344" s="13"/>
      <c r="AI344" s="14"/>
      <c r="AJ344" s="24"/>
      <c r="AK344" s="24"/>
      <c r="AL344" s="24"/>
      <c r="AM344" s="24"/>
      <c r="AN344" s="24"/>
      <c r="AO344" s="24"/>
      <c r="AP344" s="24"/>
      <c r="AQ344" s="24"/>
      <c r="AS344" s="13"/>
      <c r="AT344" s="13"/>
      <c r="AU344" s="14"/>
      <c r="AV344" s="24"/>
      <c r="AW344" s="24"/>
      <c r="AX344" s="24"/>
      <c r="AY344" s="24"/>
      <c r="AZ344" s="24"/>
      <c r="BA344" s="24"/>
      <c r="BB344" s="24"/>
      <c r="BC344" s="24"/>
      <c r="CW344" s="24">
        <v>0.11594945355191257</v>
      </c>
      <c r="CX344" s="13">
        <v>55.7</v>
      </c>
      <c r="CY344" s="13">
        <v>57.839323012810254</v>
      </c>
      <c r="CZ344" s="13">
        <v>57.468451661093951</v>
      </c>
      <c r="DA344" s="13">
        <v>8.5313524886205787</v>
      </c>
      <c r="DB344" s="13" t="e">
        <f ca="1"/>
        <v>#NAME?</v>
      </c>
      <c r="DC344" s="13" t="e">
        <f ca="1"/>
        <v>#NAME?</v>
      </c>
      <c r="DD344" s="13">
        <v>51.248228680779391</v>
      </c>
      <c r="DE344" s="13" t="e">
        <f ca="1"/>
        <v>#NAME?</v>
      </c>
      <c r="DF344" s="13">
        <v>57.046041915657668</v>
      </c>
    </row>
    <row r="345" spans="1:110" x14ac:dyDescent="0.25">
      <c r="A345" s="9">
        <v>61.1</v>
      </c>
      <c r="B345" s="10" t="b">
        <v>1</v>
      </c>
      <c r="U345" s="13"/>
      <c r="V345" s="13"/>
      <c r="W345" s="14"/>
      <c r="X345" s="24"/>
      <c r="Y345" s="24"/>
      <c r="Z345" s="24"/>
      <c r="AA345" s="24"/>
      <c r="AB345" s="24"/>
      <c r="AC345" s="24"/>
      <c r="AD345" s="24"/>
      <c r="AE345" s="24"/>
      <c r="AG345" s="13"/>
      <c r="AH345" s="13"/>
      <c r="AI345" s="14"/>
      <c r="AJ345" s="24"/>
      <c r="AK345" s="24"/>
      <c r="AL345" s="24"/>
      <c r="AM345" s="24"/>
      <c r="AN345" s="24"/>
      <c r="AO345" s="24"/>
      <c r="AP345" s="24"/>
      <c r="AQ345" s="24"/>
      <c r="AS345" s="13"/>
      <c r="AT345" s="13"/>
      <c r="AU345" s="14"/>
      <c r="AV345" s="24"/>
      <c r="AW345" s="24"/>
      <c r="AX345" s="24"/>
      <c r="AY345" s="24"/>
      <c r="AZ345" s="24"/>
      <c r="BA345" s="24"/>
      <c r="BB345" s="24"/>
      <c r="BC345" s="24"/>
      <c r="CW345" s="24">
        <v>0.11629098360655737</v>
      </c>
      <c r="CX345" s="13">
        <v>55.7</v>
      </c>
      <c r="CY345" s="13">
        <v>57.855965583669615</v>
      </c>
      <c r="CZ345" s="13">
        <v>57.483221972342683</v>
      </c>
      <c r="DA345" s="13">
        <v>8.5581009169649676</v>
      </c>
      <c r="DB345" s="13" t="e">
        <f ca="1"/>
        <v>#NAME?</v>
      </c>
      <c r="DC345" s="13" t="e">
        <f ca="1"/>
        <v>#NAME?</v>
      </c>
      <c r="DD345" s="13">
        <v>51.270305114623575</v>
      </c>
      <c r="DE345" s="13" t="e">
        <f ca="1"/>
        <v>#NAME?</v>
      </c>
      <c r="DF345" s="13">
        <v>57.064949439681698</v>
      </c>
    </row>
    <row r="346" spans="1:110" x14ac:dyDescent="0.25">
      <c r="A346" s="9">
        <v>59.2</v>
      </c>
      <c r="B346" s="10" t="b">
        <v>1</v>
      </c>
      <c r="U346" s="13"/>
      <c r="V346" s="13"/>
      <c r="W346" s="14"/>
      <c r="X346" s="24"/>
      <c r="Y346" s="24"/>
      <c r="Z346" s="24"/>
      <c r="AA346" s="24"/>
      <c r="AB346" s="24"/>
      <c r="AC346" s="24"/>
      <c r="AD346" s="24"/>
      <c r="AE346" s="24"/>
      <c r="AG346" s="13"/>
      <c r="AH346" s="13"/>
      <c r="AI346" s="14"/>
      <c r="AJ346" s="24"/>
      <c r="AK346" s="24"/>
      <c r="AL346" s="24"/>
      <c r="AM346" s="24"/>
      <c r="AN346" s="24"/>
      <c r="AO346" s="24"/>
      <c r="AP346" s="24"/>
      <c r="AQ346" s="24"/>
      <c r="AS346" s="13"/>
      <c r="AT346" s="13"/>
      <c r="AU346" s="14"/>
      <c r="AV346" s="24"/>
      <c r="AW346" s="24"/>
      <c r="AX346" s="24"/>
      <c r="AY346" s="24"/>
      <c r="AZ346" s="24"/>
      <c r="BA346" s="24"/>
      <c r="BB346" s="24"/>
      <c r="BC346" s="24"/>
      <c r="CW346" s="24">
        <v>0.11663251366120218</v>
      </c>
      <c r="CX346" s="13">
        <v>55.7</v>
      </c>
      <c r="CY346" s="13">
        <v>57.872573510323591</v>
      </c>
      <c r="CZ346" s="13">
        <v>57.497965321157636</v>
      </c>
      <c r="DA346" s="13">
        <v>8.5848596848644529</v>
      </c>
      <c r="DB346" s="13" t="e">
        <f ca="1"/>
        <v>#NAME?</v>
      </c>
      <c r="DC346" s="13" t="e">
        <f ca="1"/>
        <v>#NAME?</v>
      </c>
      <c r="DD346" s="13">
        <v>51.292349154528623</v>
      </c>
      <c r="DE346" s="13" t="e">
        <f ca="1"/>
        <v>#NAME?</v>
      </c>
      <c r="DF346" s="13">
        <v>57.083822806481294</v>
      </c>
    </row>
    <row r="347" spans="1:110" x14ac:dyDescent="0.25">
      <c r="A347" s="9">
        <v>57.5</v>
      </c>
      <c r="B347" s="10" t="b">
        <v>1</v>
      </c>
      <c r="U347" s="13"/>
      <c r="V347" s="13"/>
      <c r="W347" s="14"/>
      <c r="X347" s="24"/>
      <c r="Y347" s="24"/>
      <c r="Z347" s="24"/>
      <c r="AA347" s="24"/>
      <c r="AB347" s="24"/>
      <c r="AC347" s="24"/>
      <c r="AD347" s="24"/>
      <c r="AE347" s="24"/>
      <c r="AG347" s="13"/>
      <c r="AH347" s="13"/>
      <c r="AI347" s="14"/>
      <c r="AJ347" s="24"/>
      <c r="AK347" s="24"/>
      <c r="AL347" s="24"/>
      <c r="AM347" s="24"/>
      <c r="AN347" s="24"/>
      <c r="AO347" s="24"/>
      <c r="AP347" s="24"/>
      <c r="AQ347" s="24"/>
      <c r="AS347" s="13"/>
      <c r="AT347" s="13"/>
      <c r="AU347" s="14"/>
      <c r="AV347" s="24"/>
      <c r="AW347" s="24"/>
      <c r="AX347" s="24"/>
      <c r="AY347" s="24"/>
      <c r="AZ347" s="24"/>
      <c r="BA347" s="24"/>
      <c r="BB347" s="24"/>
      <c r="BC347" s="24"/>
      <c r="CW347" s="24">
        <v>0.11697404371584699</v>
      </c>
      <c r="CX347" s="13">
        <v>55.7</v>
      </c>
      <c r="CY347" s="13">
        <v>57.889146987001688</v>
      </c>
      <c r="CZ347" s="13">
        <v>57.512681857336965</v>
      </c>
      <c r="DA347" s="13">
        <v>8.611628800315577</v>
      </c>
      <c r="DB347" s="13" t="e">
        <f ca="1"/>
        <v>#NAME?</v>
      </c>
      <c r="DC347" s="13" t="e">
        <f ca="1"/>
        <v>#NAME?</v>
      </c>
      <c r="DD347" s="13">
        <v>51.314360942677524</v>
      </c>
      <c r="DE347" s="13" t="e">
        <f ca="1"/>
        <v>#NAME?</v>
      </c>
      <c r="DF347" s="13">
        <v>57.102662190205102</v>
      </c>
    </row>
    <row r="348" spans="1:110" x14ac:dyDescent="0.25">
      <c r="A348" s="9">
        <v>56.9</v>
      </c>
      <c r="B348" s="10" t="b">
        <v>1</v>
      </c>
      <c r="U348" s="13"/>
      <c r="V348" s="13"/>
      <c r="W348" s="14"/>
      <c r="X348" s="24"/>
      <c r="Y348" s="24"/>
      <c r="Z348" s="24"/>
      <c r="AA348" s="24"/>
      <c r="AB348" s="24"/>
      <c r="AC348" s="24"/>
      <c r="AD348" s="24"/>
      <c r="AE348" s="24"/>
      <c r="AG348" s="13"/>
      <c r="AH348" s="13"/>
      <c r="AI348" s="14"/>
      <c r="AJ348" s="24"/>
      <c r="AK348" s="24"/>
      <c r="AL348" s="24"/>
      <c r="AM348" s="24"/>
      <c r="AN348" s="24"/>
      <c r="AO348" s="24"/>
      <c r="AP348" s="24"/>
      <c r="AQ348" s="24"/>
      <c r="AS348" s="13"/>
      <c r="AT348" s="13"/>
      <c r="AU348" s="14"/>
      <c r="AV348" s="24"/>
      <c r="AW348" s="24"/>
      <c r="AX348" s="24"/>
      <c r="AY348" s="24"/>
      <c r="AZ348" s="24"/>
      <c r="BA348" s="24"/>
      <c r="BB348" s="24"/>
      <c r="BC348" s="24"/>
      <c r="CW348" s="24">
        <v>0.1173155737704918</v>
      </c>
      <c r="CX348" s="13">
        <v>55.8</v>
      </c>
      <c r="CY348" s="13">
        <v>57.905686206310342</v>
      </c>
      <c r="CZ348" s="13">
        <v>57.527371729450969</v>
      </c>
      <c r="DA348" s="13">
        <v>8.6384082713242041</v>
      </c>
      <c r="DB348" s="13" t="e">
        <f ca="1"/>
        <v>#NAME?</v>
      </c>
      <c r="DC348" s="13" t="e">
        <f ca="1"/>
        <v>#NAME?</v>
      </c>
      <c r="DD348" s="13">
        <v>51.336340620216205</v>
      </c>
      <c r="DE348" s="13" t="e">
        <f ca="1"/>
        <v>#NAME?</v>
      </c>
      <c r="DF348" s="13">
        <v>57.121467763628075</v>
      </c>
    </row>
    <row r="349" spans="1:110" x14ac:dyDescent="0.25">
      <c r="A349" s="9">
        <v>54.8</v>
      </c>
      <c r="B349" s="10" t="b">
        <v>1</v>
      </c>
      <c r="U349" s="13"/>
      <c r="V349" s="13"/>
      <c r="W349" s="14"/>
      <c r="X349" s="24"/>
      <c r="Y349" s="24"/>
      <c r="Z349" s="24"/>
      <c r="AA349" s="24"/>
      <c r="AB349" s="24"/>
      <c r="AC349" s="24"/>
      <c r="AD349" s="24"/>
      <c r="AE349" s="24"/>
      <c r="AG349" s="13"/>
      <c r="AH349" s="13"/>
      <c r="AI349" s="14"/>
      <c r="AJ349" s="24"/>
      <c r="AK349" s="24"/>
      <c r="AL349" s="24"/>
      <c r="AM349" s="24"/>
      <c r="AN349" s="24"/>
      <c r="AO349" s="24"/>
      <c r="AP349" s="24"/>
      <c r="AQ349" s="24"/>
      <c r="AS349" s="13"/>
      <c r="AT349" s="13"/>
      <c r="AU349" s="14"/>
      <c r="AV349" s="24"/>
      <c r="AW349" s="24"/>
      <c r="AX349" s="24"/>
      <c r="AY349" s="24"/>
      <c r="AZ349" s="24"/>
      <c r="BA349" s="24"/>
      <c r="BB349" s="24"/>
      <c r="BC349" s="24"/>
      <c r="CW349" s="24">
        <v>0.11765710382513661</v>
      </c>
      <c r="CX349" s="13">
        <v>55.9</v>
      </c>
      <c r="CY349" s="13">
        <v>57.922191359251258</v>
      </c>
      <c r="CZ349" s="13">
        <v>57.542035084855407</v>
      </c>
      <c r="DA349" s="13">
        <v>8.6651981059054517</v>
      </c>
      <c r="DB349" s="13" t="e">
        <f ca="1"/>
        <v>#NAME?</v>
      </c>
      <c r="DC349" s="13" t="e">
        <f ca="1"/>
        <v>#NAME?</v>
      </c>
      <c r="DD349" s="13">
        <v>51.35828832726407</v>
      </c>
      <c r="DE349" s="13" t="e">
        <f ca="1"/>
        <v>#NAME?</v>
      </c>
      <c r="DF349" s="13">
        <v>57.140239698166319</v>
      </c>
    </row>
    <row r="350" spans="1:110" x14ac:dyDescent="0.25">
      <c r="A350" s="9">
        <v>51.7</v>
      </c>
      <c r="B350" s="10" t="b">
        <v>1</v>
      </c>
      <c r="U350" s="13"/>
      <c r="V350" s="13"/>
      <c r="W350" s="14"/>
      <c r="X350" s="24"/>
      <c r="Y350" s="24"/>
      <c r="Z350" s="24"/>
      <c r="AA350" s="24"/>
      <c r="AB350" s="24"/>
      <c r="AC350" s="24"/>
      <c r="AD350" s="24"/>
      <c r="AE350" s="24"/>
      <c r="AG350" s="13"/>
      <c r="AH350" s="13"/>
      <c r="AI350" s="14"/>
      <c r="AJ350" s="24"/>
      <c r="AK350" s="24"/>
      <c r="AL350" s="24"/>
      <c r="AM350" s="24"/>
      <c r="AN350" s="24"/>
      <c r="AO350" s="24"/>
      <c r="AP350" s="24"/>
      <c r="AQ350" s="24"/>
      <c r="AS350" s="13"/>
      <c r="AT350" s="13"/>
      <c r="AU350" s="14"/>
      <c r="AV350" s="24"/>
      <c r="AW350" s="24"/>
      <c r="AX350" s="24"/>
      <c r="AY350" s="24"/>
      <c r="AZ350" s="24"/>
      <c r="BA350" s="24"/>
      <c r="BB350" s="24"/>
      <c r="BC350" s="24"/>
      <c r="CW350" s="24">
        <v>0.11799863387978142</v>
      </c>
      <c r="CX350" s="13">
        <v>55.9</v>
      </c>
      <c r="CY350" s="13">
        <v>57.938662635239496</v>
      </c>
      <c r="CZ350" s="13">
        <v>57.556672069705336</v>
      </c>
      <c r="DA350" s="13">
        <v>8.6919983120837774</v>
      </c>
      <c r="DB350" s="13" t="e">
        <f ca="1"/>
        <v>#NAME?</v>
      </c>
      <c r="DC350" s="13" t="e">
        <f ca="1"/>
        <v>#NAME?</v>
      </c>
      <c r="DD350" s="13">
        <v>51.380204202924411</v>
      </c>
      <c r="DE350" s="13" t="e">
        <f ca="1"/>
        <v>#NAME?</v>
      </c>
      <c r="DF350" s="13">
        <v>57.158978163891703</v>
      </c>
    </row>
    <row r="351" spans="1:110" x14ac:dyDescent="0.25">
      <c r="A351" s="9">
        <v>48.1</v>
      </c>
      <c r="B351" s="10" t="b">
        <v>1</v>
      </c>
      <c r="U351" s="13"/>
      <c r="V351" s="13"/>
      <c r="W351" s="14"/>
      <c r="X351" s="24"/>
      <c r="Y351" s="24"/>
      <c r="Z351" s="24"/>
      <c r="AA351" s="24"/>
      <c r="AB351" s="24"/>
      <c r="AC351" s="24"/>
      <c r="AD351" s="24"/>
      <c r="AE351" s="24"/>
      <c r="AG351" s="13"/>
      <c r="AH351" s="13"/>
      <c r="AI351" s="14"/>
      <c r="AJ351" s="24"/>
      <c r="AK351" s="24"/>
      <c r="AL351" s="24"/>
      <c r="AM351" s="24"/>
      <c r="AN351" s="24"/>
      <c r="AO351" s="24"/>
      <c r="AP351" s="24"/>
      <c r="AQ351" s="24"/>
      <c r="AS351" s="13"/>
      <c r="AT351" s="13"/>
      <c r="AU351" s="14"/>
      <c r="AV351" s="24"/>
      <c r="AW351" s="24"/>
      <c r="AX351" s="24"/>
      <c r="AY351" s="24"/>
      <c r="AZ351" s="24"/>
      <c r="BA351" s="24"/>
      <c r="BB351" s="24"/>
      <c r="BC351" s="24"/>
      <c r="CW351" s="24">
        <v>0.11834016393442623</v>
      </c>
      <c r="CX351" s="13">
        <v>55.9</v>
      </c>
      <c r="CY351" s="13">
        <v>57.955100222121274</v>
      </c>
      <c r="CZ351" s="13">
        <v>57.571282828968279</v>
      </c>
      <c r="DA351" s="13">
        <v>8.718808897892961</v>
      </c>
      <c r="DB351" s="13" t="e">
        <f ca="1"/>
        <v>#NAME?</v>
      </c>
      <c r="DC351" s="13" t="e">
        <f ca="1"/>
        <v>#NAME?</v>
      </c>
      <c r="DD351" s="13">
        <v>51.402088385294711</v>
      </c>
      <c r="DE351" s="13" t="e">
        <f ca="1"/>
        <v>#NAME?</v>
      </c>
      <c r="DF351" s="13">
        <v>57.17768332954634</v>
      </c>
    </row>
    <row r="352" spans="1:110" x14ac:dyDescent="0.25">
      <c r="A352" s="9">
        <v>46.4</v>
      </c>
      <c r="B352" s="10" t="b">
        <v>1</v>
      </c>
      <c r="U352" s="13"/>
      <c r="V352" s="13"/>
      <c r="W352" s="14"/>
      <c r="X352" s="24"/>
      <c r="Y352" s="24"/>
      <c r="Z352" s="24"/>
      <c r="AA352" s="24"/>
      <c r="AB352" s="24"/>
      <c r="AC352" s="24"/>
      <c r="AD352" s="24"/>
      <c r="AE352" s="24"/>
      <c r="AG352" s="13"/>
      <c r="AH352" s="13"/>
      <c r="AI352" s="14"/>
      <c r="AJ352" s="24"/>
      <c r="AK352" s="24"/>
      <c r="AL352" s="24"/>
      <c r="AM352" s="24"/>
      <c r="AN352" s="24"/>
      <c r="AO352" s="24"/>
      <c r="AP352" s="24"/>
      <c r="AQ352" s="24"/>
      <c r="AS352" s="13"/>
      <c r="AT352" s="13"/>
      <c r="AU352" s="14"/>
      <c r="AV352" s="24"/>
      <c r="AW352" s="24"/>
      <c r="AX352" s="24"/>
      <c r="AY352" s="24"/>
      <c r="AZ352" s="24"/>
      <c r="BA352" s="24"/>
      <c r="BB352" s="24"/>
      <c r="BC352" s="24"/>
      <c r="CW352" s="24">
        <v>0.11868169398907104</v>
      </c>
      <c r="CX352" s="13">
        <v>56</v>
      </c>
      <c r="CY352" s="13">
        <v>57.971504306191484</v>
      </c>
      <c r="CZ352" s="13">
        <v>57.585867506437381</v>
      </c>
      <c r="DA352" s="13">
        <v>8.7456298713760905</v>
      </c>
      <c r="DB352" s="13" t="e">
        <f ca="1"/>
        <v>#NAME?</v>
      </c>
      <c r="DC352" s="13" t="e">
        <f ca="1"/>
        <v>#NAME?</v>
      </c>
      <c r="DD352" s="13">
        <v>51.423941011476806</v>
      </c>
      <c r="DE352" s="13" t="e">
        <f ca="1"/>
        <v>#NAME?</v>
      </c>
      <c r="DF352" s="13">
        <v>57.196355362556744</v>
      </c>
    </row>
    <row r="353" spans="1:110" x14ac:dyDescent="0.25">
      <c r="A353" s="9">
        <v>46</v>
      </c>
      <c r="B353" s="10" t="b">
        <v>1</v>
      </c>
      <c r="U353" s="13"/>
      <c r="V353" s="13"/>
      <c r="W353" s="14"/>
      <c r="X353" s="24"/>
      <c r="Y353" s="24"/>
      <c r="Z353" s="24"/>
      <c r="AA353" s="24"/>
      <c r="AB353" s="24"/>
      <c r="AC353" s="24"/>
      <c r="AD353" s="24"/>
      <c r="AE353" s="24"/>
      <c r="AG353" s="13"/>
      <c r="AH353" s="13"/>
      <c r="AI353" s="14"/>
      <c r="AJ353" s="24"/>
      <c r="AK353" s="24"/>
      <c r="AL353" s="24"/>
      <c r="AM353" s="24"/>
      <c r="AN353" s="24"/>
      <c r="AO353" s="24"/>
      <c r="AP353" s="24"/>
      <c r="AQ353" s="24"/>
      <c r="AS353" s="13"/>
      <c r="AT353" s="13"/>
      <c r="AU353" s="14"/>
      <c r="AV353" s="24"/>
      <c r="AW353" s="24"/>
      <c r="AX353" s="24"/>
      <c r="AY353" s="24"/>
      <c r="AZ353" s="24"/>
      <c r="BA353" s="24"/>
      <c r="BB353" s="24"/>
      <c r="BC353" s="24"/>
      <c r="CW353" s="24">
        <v>0.11902322404371585</v>
      </c>
      <c r="CX353" s="13">
        <v>56</v>
      </c>
      <c r="CY353" s="13">
        <v>57.987875072211096</v>
      </c>
      <c r="CZ353" s="13">
        <v>57.600426244744398</v>
      </c>
      <c r="DA353" s="13">
        <v>8.7724612405856419</v>
      </c>
      <c r="DB353" s="13" t="e">
        <f ca="1"/>
        <v>#NAME?</v>
      </c>
      <c r="DC353" s="13" t="e">
        <f ca="1"/>
        <v>#NAME?</v>
      </c>
      <c r="DD353" s="13">
        <v>51.445762217586882</v>
      </c>
      <c r="DE353" s="13" t="e">
        <f ca="1"/>
        <v>#NAME?</v>
      </c>
      <c r="DF353" s="13">
        <v>57.214994429047977</v>
      </c>
    </row>
    <row r="354" spans="1:110" x14ac:dyDescent="0.25">
      <c r="A354" s="9">
        <v>46.7</v>
      </c>
      <c r="B354" s="10" t="b">
        <v>1</v>
      </c>
      <c r="U354" s="13"/>
      <c r="V354" s="13"/>
      <c r="W354" s="14"/>
      <c r="X354" s="24"/>
      <c r="Y354" s="24"/>
      <c r="Z354" s="24"/>
      <c r="AA354" s="24"/>
      <c r="AB354" s="24"/>
      <c r="AC354" s="24"/>
      <c r="AD354" s="24"/>
      <c r="AE354" s="24"/>
      <c r="AG354" s="13"/>
      <c r="AH354" s="13"/>
      <c r="AI354" s="14"/>
      <c r="AJ354" s="24"/>
      <c r="AK354" s="24"/>
      <c r="AL354" s="24"/>
      <c r="AM354" s="24"/>
      <c r="AN354" s="24"/>
      <c r="AO354" s="24"/>
      <c r="AP354" s="24"/>
      <c r="AQ354" s="24"/>
      <c r="AS354" s="13"/>
      <c r="AT354" s="13"/>
      <c r="AU354" s="14"/>
      <c r="AV354" s="24"/>
      <c r="AW354" s="24"/>
      <c r="AX354" s="24"/>
      <c r="AY354" s="24"/>
      <c r="AZ354" s="24"/>
      <c r="BA354" s="24"/>
      <c r="BB354" s="24"/>
      <c r="BC354" s="24"/>
      <c r="CW354" s="24">
        <v>0.11936475409836066</v>
      </c>
      <c r="CX354" s="13">
        <v>56</v>
      </c>
      <c r="CY354" s="13">
        <v>58.004212703424145</v>
      </c>
      <c r="CZ354" s="13">
        <v>57.614959185372378</v>
      </c>
      <c r="DA354" s="13">
        <v>8.7993030135834331</v>
      </c>
      <c r="DB354" s="13" t="e">
        <f ca="1"/>
        <v>#NAME?</v>
      </c>
      <c r="DC354" s="13" t="e">
        <f ca="1"/>
        <v>#NAME?</v>
      </c>
      <c r="DD354" s="13">
        <v>51.467552138765384</v>
      </c>
      <c r="DE354" s="13" t="e">
        <f ca="1"/>
        <v>#NAME?</v>
      </c>
      <c r="DF354" s="13">
        <v>57.233600693857426</v>
      </c>
    </row>
    <row r="355" spans="1:110" x14ac:dyDescent="0.25">
      <c r="A355" s="9">
        <v>47.8</v>
      </c>
      <c r="B355" s="10" t="b">
        <v>1</v>
      </c>
      <c r="U355" s="13"/>
      <c r="V355" s="13"/>
      <c r="W355" s="14"/>
      <c r="X355" s="24"/>
      <c r="Y355" s="24"/>
      <c r="Z355" s="24"/>
      <c r="AA355" s="24"/>
      <c r="AB355" s="24"/>
      <c r="AC355" s="24"/>
      <c r="AD355" s="24"/>
      <c r="AE355" s="24"/>
      <c r="AG355" s="13"/>
      <c r="AH355" s="13"/>
      <c r="AI355" s="14"/>
      <c r="AJ355" s="24"/>
      <c r="AK355" s="24"/>
      <c r="AL355" s="24"/>
      <c r="AM355" s="24"/>
      <c r="AN355" s="24"/>
      <c r="AO355" s="24"/>
      <c r="AP355" s="24"/>
      <c r="AQ355" s="24"/>
      <c r="AS355" s="13"/>
      <c r="AT355" s="13"/>
      <c r="AU355" s="14"/>
      <c r="AV355" s="24"/>
      <c r="AW355" s="24"/>
      <c r="AX355" s="24"/>
      <c r="AY355" s="24"/>
      <c r="AZ355" s="24"/>
      <c r="BA355" s="24"/>
      <c r="BB355" s="24"/>
      <c r="BC355" s="24"/>
      <c r="CW355" s="24">
        <v>0.11970628415300547</v>
      </c>
      <c r="CX355" s="13">
        <v>56</v>
      </c>
      <c r="CY355" s="13">
        <v>58.020517381574592</v>
      </c>
      <c r="CZ355" s="13">
        <v>57.629466468668461</v>
      </c>
      <c r="DA355" s="13">
        <v>8.8261551984406754</v>
      </c>
      <c r="DB355" s="13" t="e">
        <f ca="1"/>
        <v>#NAME?</v>
      </c>
      <c r="DC355" s="13" t="e">
        <f ca="1"/>
        <v>#NAME?</v>
      </c>
      <c r="DD355" s="13">
        <v>51.489310909186763</v>
      </c>
      <c r="DE355" s="13" t="e">
        <f ca="1"/>
        <v>#NAME?</v>
      </c>
      <c r="DF355" s="13">
        <v>57.252174320548491</v>
      </c>
    </row>
    <row r="356" spans="1:110" x14ac:dyDescent="0.25">
      <c r="A356" s="9">
        <v>75</v>
      </c>
      <c r="B356" s="10" t="b">
        <v>1</v>
      </c>
      <c r="U356" s="13"/>
      <c r="V356" s="13"/>
      <c r="W356" s="14"/>
      <c r="X356" s="24"/>
      <c r="Y356" s="24"/>
      <c r="Z356" s="24"/>
      <c r="AA356" s="24"/>
      <c r="AB356" s="24"/>
      <c r="AC356" s="24"/>
      <c r="AD356" s="24"/>
      <c r="AE356" s="24"/>
      <c r="AG356" s="13"/>
      <c r="AH356" s="13"/>
      <c r="AI356" s="14"/>
      <c r="AJ356" s="24"/>
      <c r="AK356" s="24"/>
      <c r="AL356" s="24"/>
      <c r="AM356" s="24"/>
      <c r="AN356" s="24"/>
      <c r="AO356" s="24"/>
      <c r="AP356" s="24"/>
      <c r="AQ356" s="24"/>
      <c r="AS356" s="13"/>
      <c r="AT356" s="13"/>
      <c r="AU356" s="14"/>
      <c r="AV356" s="24"/>
      <c r="AW356" s="24"/>
      <c r="AX356" s="24"/>
      <c r="AY356" s="24"/>
      <c r="AZ356" s="24"/>
      <c r="BA356" s="24"/>
      <c r="BB356" s="24"/>
      <c r="BC356" s="24"/>
      <c r="CW356" s="24">
        <v>0.12004781420765027</v>
      </c>
      <c r="CX356" s="13">
        <v>56</v>
      </c>
      <c r="CY356" s="13">
        <v>58.036789286922982</v>
      </c>
      <c r="CZ356" s="13">
        <v>57.643948233856079</v>
      </c>
      <c r="DA356" s="13">
        <v>8.8530178032379858</v>
      </c>
      <c r="DB356" s="13" t="e">
        <f ca="1"/>
        <v>#NAME?</v>
      </c>
      <c r="DC356" s="13" t="e">
        <f ca="1"/>
        <v>#NAME?</v>
      </c>
      <c r="DD356" s="13">
        <v>51.511038662069154</v>
      </c>
      <c r="DE356" s="13" t="e">
        <f ca="1"/>
        <v>#NAME?</v>
      </c>
      <c r="DF356" s="13">
        <v>57.27071547142409</v>
      </c>
    </row>
    <row r="357" spans="1:110" x14ac:dyDescent="0.25">
      <c r="A357" s="9">
        <v>74.8</v>
      </c>
      <c r="B357" s="10" t="b">
        <v>1</v>
      </c>
      <c r="U357" s="13"/>
      <c r="V357" s="13"/>
      <c r="W357" s="14"/>
      <c r="X357" s="24"/>
      <c r="Y357" s="24"/>
      <c r="Z357" s="24"/>
      <c r="AA357" s="24"/>
      <c r="AB357" s="24"/>
      <c r="AC357" s="24"/>
      <c r="AD357" s="24"/>
      <c r="AE357" s="24"/>
      <c r="AG357" s="13"/>
      <c r="AH357" s="13"/>
      <c r="AI357" s="14"/>
      <c r="AJ357" s="24"/>
      <c r="AK357" s="24"/>
      <c r="AL357" s="24"/>
      <c r="AM357" s="24"/>
      <c r="AN357" s="24"/>
      <c r="AO357" s="24"/>
      <c r="AP357" s="24"/>
      <c r="AQ357" s="24"/>
      <c r="AS357" s="13"/>
      <c r="AT357" s="13"/>
      <c r="AU357" s="14"/>
      <c r="AV357" s="24"/>
      <c r="AW357" s="24"/>
      <c r="AX357" s="24"/>
      <c r="AY357" s="24"/>
      <c r="AZ357" s="24"/>
      <c r="BA357" s="24"/>
      <c r="BB357" s="24"/>
      <c r="BC357" s="24"/>
      <c r="CW357" s="24">
        <v>0.12038934426229508</v>
      </c>
      <c r="CX357" s="13">
        <v>56</v>
      </c>
      <c r="CY357" s="13">
        <v>58.053028598262706</v>
      </c>
      <c r="CZ357" s="13">
        <v>57.658404619047239</v>
      </c>
      <c r="DA357" s="13">
        <v>8.8798908360653623</v>
      </c>
      <c r="DB357" s="13" t="e">
        <f ca="1"/>
        <v>#NAME?</v>
      </c>
      <c r="DC357" s="13" t="e">
        <f ca="1"/>
        <v>#NAME?</v>
      </c>
      <c r="DD357" s="13">
        <v>51.532735529683833</v>
      </c>
      <c r="DE357" s="13" t="e">
        <f ca="1"/>
        <v>#NAME?</v>
      </c>
      <c r="DF357" s="13">
        <v>57.289224307539932</v>
      </c>
    </row>
    <row r="358" spans="1:110" x14ac:dyDescent="0.25">
      <c r="A358" s="9">
        <v>74.7</v>
      </c>
      <c r="B358" s="10" t="b">
        <v>1</v>
      </c>
      <c r="U358" s="13"/>
      <c r="V358" s="13"/>
      <c r="W358" s="14"/>
      <c r="X358" s="24"/>
      <c r="Y358" s="24"/>
      <c r="Z358" s="24"/>
      <c r="AA358" s="24"/>
      <c r="AB358" s="24"/>
      <c r="AC358" s="24"/>
      <c r="AD358" s="24"/>
      <c r="AE358" s="24"/>
      <c r="AG358" s="13"/>
      <c r="AH358" s="13"/>
      <c r="AI358" s="14"/>
      <c r="AJ358" s="24"/>
      <c r="AK358" s="24"/>
      <c r="AL358" s="24"/>
      <c r="AM358" s="24"/>
      <c r="AN358" s="24"/>
      <c r="AO358" s="24"/>
      <c r="AP358" s="24"/>
      <c r="AQ358" s="24"/>
      <c r="AS358" s="13"/>
      <c r="AT358" s="13"/>
      <c r="AU358" s="14"/>
      <c r="AV358" s="24"/>
      <c r="AW358" s="24"/>
      <c r="AX358" s="24"/>
      <c r="AY358" s="24"/>
      <c r="AZ358" s="24"/>
      <c r="BA358" s="24"/>
      <c r="BB358" s="24"/>
      <c r="BC358" s="24"/>
      <c r="CW358" s="24">
        <v>0.12073087431693989</v>
      </c>
      <c r="CX358" s="13">
        <v>56</v>
      </c>
      <c r="CY358" s="13">
        <v>58.069235492936208</v>
      </c>
      <c r="CZ358" s="13">
        <v>57.672835761254738</v>
      </c>
      <c r="DA358" s="13">
        <v>8.9067743050222532</v>
      </c>
      <c r="DB358" s="13" t="e">
        <f ca="1"/>
        <v>#NAME?</v>
      </c>
      <c r="DC358" s="13" t="e">
        <f ca="1"/>
        <v>#NAME?</v>
      </c>
      <c r="DD358" s="13">
        <v>51.554401643364656</v>
      </c>
      <c r="DE358" s="13" t="e">
        <f ca="1"/>
        <v>#NAME?</v>
      </c>
      <c r="DF358" s="13">
        <v>57.307700988717656</v>
      </c>
    </row>
    <row r="359" spans="1:110" x14ac:dyDescent="0.25">
      <c r="A359" s="9">
        <v>74.5</v>
      </c>
      <c r="B359" s="10" t="b">
        <v>1</v>
      </c>
      <c r="U359" s="13"/>
      <c r="V359" s="13"/>
      <c r="W359" s="14"/>
      <c r="X359" s="24"/>
      <c r="Y359" s="24"/>
      <c r="Z359" s="24"/>
      <c r="AA359" s="24"/>
      <c r="AB359" s="24"/>
      <c r="AC359" s="24"/>
      <c r="AD359" s="24"/>
      <c r="AE359" s="24"/>
      <c r="AG359" s="13"/>
      <c r="AH359" s="13"/>
      <c r="AI359" s="14"/>
      <c r="AJ359" s="24"/>
      <c r="AK359" s="24"/>
      <c r="AL359" s="24"/>
      <c r="AM359" s="24"/>
      <c r="AN359" s="24"/>
      <c r="AO359" s="24"/>
      <c r="AP359" s="24"/>
      <c r="AQ359" s="24"/>
      <c r="AS359" s="13"/>
      <c r="AT359" s="13"/>
      <c r="AU359" s="14"/>
      <c r="AV359" s="24"/>
      <c r="AW359" s="24"/>
      <c r="AX359" s="24"/>
      <c r="AY359" s="24"/>
      <c r="AZ359" s="24"/>
      <c r="BA359" s="24"/>
      <c r="BB359" s="24"/>
      <c r="BC359" s="24"/>
      <c r="CW359" s="24">
        <v>0.1210724043715847</v>
      </c>
      <c r="CX359" s="13">
        <v>56</v>
      </c>
      <c r="CY359" s="13">
        <v>58.085410146850933</v>
      </c>
      <c r="CZ359" s="13">
        <v>57.687241796403988</v>
      </c>
      <c r="DA359" s="13">
        <v>8.9336682182175498</v>
      </c>
      <c r="DB359" s="13" t="e">
        <f ca="1"/>
        <v>#NAME?</v>
      </c>
      <c r="DC359" s="13" t="e">
        <f ca="1"/>
        <v>#NAME?</v>
      </c>
      <c r="DD359" s="13">
        <v>51.576037133517332</v>
      </c>
      <c r="DE359" s="13" t="e">
        <f ca="1"/>
        <v>#NAME?</v>
      </c>
      <c r="DF359" s="13">
        <v>57.326145673557789</v>
      </c>
    </row>
    <row r="360" spans="1:110" x14ac:dyDescent="0.25">
      <c r="A360" s="9">
        <v>74.099999999999994</v>
      </c>
      <c r="B360" s="10" t="b">
        <v>1</v>
      </c>
      <c r="U360" s="13"/>
      <c r="V360" s="13"/>
      <c r="W360" s="14"/>
      <c r="X360" s="24"/>
      <c r="Y360" s="24"/>
      <c r="Z360" s="24"/>
      <c r="AA360" s="24"/>
      <c r="AB360" s="24"/>
      <c r="AC360" s="24"/>
      <c r="AD360" s="24"/>
      <c r="AE360" s="24"/>
      <c r="AG360" s="13"/>
      <c r="AH360" s="13"/>
      <c r="AI360" s="14"/>
      <c r="AJ360" s="24"/>
      <c r="AK360" s="24"/>
      <c r="AL360" s="24"/>
      <c r="AM360" s="24"/>
      <c r="AN360" s="24"/>
      <c r="AO360" s="24"/>
      <c r="AP360" s="24"/>
      <c r="AQ360" s="24"/>
      <c r="AS360" s="13"/>
      <c r="AT360" s="13"/>
      <c r="AU360" s="14"/>
      <c r="AV360" s="24"/>
      <c r="AW360" s="24"/>
      <c r="AX360" s="24"/>
      <c r="AY360" s="24"/>
      <c r="AZ360" s="24"/>
      <c r="BA360" s="24"/>
      <c r="BB360" s="24"/>
      <c r="BC360" s="24"/>
      <c r="CW360" s="24">
        <v>0.12141393442622951</v>
      </c>
      <c r="CX360" s="13">
        <v>56</v>
      </c>
      <c r="CY360" s="13">
        <v>58.101552734494931</v>
      </c>
      <c r="CZ360" s="13">
        <v>57.701622859344809</v>
      </c>
      <c r="DA360" s="13">
        <v>8.9605725837695722</v>
      </c>
      <c r="DB360" s="13" t="e">
        <f ca="1"/>
        <v>#NAME?</v>
      </c>
      <c r="DC360" s="13" t="e">
        <f ca="1"/>
        <v>#NAME?</v>
      </c>
      <c r="DD360" s="13">
        <v>51.597642129628561</v>
      </c>
      <c r="DE360" s="13" t="e">
        <f ca="1"/>
        <v>#NAME?</v>
      </c>
      <c r="DF360" s="13">
        <v>57.344558519452534</v>
      </c>
    </row>
    <row r="361" spans="1:110" x14ac:dyDescent="0.25">
      <c r="A361" s="9">
        <v>73.8</v>
      </c>
      <c r="B361" s="10" t="b">
        <v>1</v>
      </c>
      <c r="U361" s="13"/>
      <c r="V361" s="13"/>
      <c r="W361" s="14"/>
      <c r="X361" s="24"/>
      <c r="Y361" s="24"/>
      <c r="Z361" s="24"/>
      <c r="AA361" s="24"/>
      <c r="AB361" s="24"/>
      <c r="AC361" s="24"/>
      <c r="AD361" s="24"/>
      <c r="AE361" s="24"/>
      <c r="AG361" s="13"/>
      <c r="AH361" s="13"/>
      <c r="AI361" s="14"/>
      <c r="AJ361" s="24"/>
      <c r="AK361" s="24"/>
      <c r="AL361" s="24"/>
      <c r="AM361" s="24"/>
      <c r="AN361" s="24"/>
      <c r="AO361" s="24"/>
      <c r="AP361" s="24"/>
      <c r="AQ361" s="24"/>
      <c r="AS361" s="13"/>
      <c r="AT361" s="13"/>
      <c r="AU361" s="14"/>
      <c r="AV361" s="24"/>
      <c r="AW361" s="24"/>
      <c r="AX361" s="24"/>
      <c r="AY361" s="24"/>
      <c r="AZ361" s="24"/>
      <c r="BA361" s="24"/>
      <c r="BB361" s="24"/>
      <c r="BC361" s="24"/>
      <c r="CW361" s="24">
        <v>0.12175546448087432</v>
      </c>
      <c r="CX361" s="13">
        <v>56.1</v>
      </c>
      <c r="CY361" s="13">
        <v>58.117663428952461</v>
      </c>
      <c r="CZ361" s="13">
        <v>57.715979083862933</v>
      </c>
      <c r="DA361" s="13">
        <v>8.9874874098061284</v>
      </c>
      <c r="DB361" s="13" t="e">
        <f ca="1"/>
        <v>#NAME?</v>
      </c>
      <c r="DC361" s="13" t="e">
        <f ca="1"/>
        <v>#NAME?</v>
      </c>
      <c r="DD361" s="13">
        <v>51.619216760275073</v>
      </c>
      <c r="DE361" s="13" t="e">
        <f ca="1"/>
        <v>#NAME?</v>
      </c>
      <c r="DF361" s="13">
        <v>57.362939682598338</v>
      </c>
    </row>
    <row r="362" spans="1:110" x14ac:dyDescent="0.25">
      <c r="A362" s="9">
        <v>73.599999999999994</v>
      </c>
      <c r="B362" s="10" t="b">
        <v>1</v>
      </c>
      <c r="U362" s="13"/>
      <c r="V362" s="13"/>
      <c r="W362" s="14"/>
      <c r="X362" s="24"/>
      <c r="Y362" s="24"/>
      <c r="Z362" s="24"/>
      <c r="AA362" s="24"/>
      <c r="AB362" s="24"/>
      <c r="AC362" s="24"/>
      <c r="AD362" s="24"/>
      <c r="AE362" s="24"/>
      <c r="AG362" s="13"/>
      <c r="AH362" s="13"/>
      <c r="AI362" s="14"/>
      <c r="AJ362" s="24"/>
      <c r="AK362" s="24"/>
      <c r="AL362" s="24"/>
      <c r="AM362" s="24"/>
      <c r="AN362" s="24"/>
      <c r="AO362" s="24"/>
      <c r="AP362" s="24"/>
      <c r="AQ362" s="24"/>
      <c r="AS362" s="13"/>
      <c r="AT362" s="13"/>
      <c r="AU362" s="14"/>
      <c r="AV362" s="24"/>
      <c r="AW362" s="24"/>
      <c r="AX362" s="24"/>
      <c r="AY362" s="24"/>
      <c r="AZ362" s="24"/>
      <c r="BA362" s="24"/>
      <c r="BB362" s="24"/>
      <c r="BC362" s="24"/>
      <c r="CW362" s="24">
        <v>0.12209699453551913</v>
      </c>
      <c r="CX362" s="13">
        <v>56.1</v>
      </c>
      <c r="CY362" s="13">
        <v>58.133742401919157</v>
      </c>
      <c r="CZ362" s="13">
        <v>57.730310602691553</v>
      </c>
      <c r="DA362" s="13">
        <v>9.0144127044645206</v>
      </c>
      <c r="DB362" s="13" t="e">
        <f ca="1"/>
        <v>#NAME?</v>
      </c>
      <c r="DC362" s="13" t="e">
        <f ca="1"/>
        <v>#NAME?</v>
      </c>
      <c r="DD362" s="13">
        <v>51.640761153132587</v>
      </c>
      <c r="DE362" s="13" t="e">
        <f ca="1"/>
        <v>#NAME?</v>
      </c>
      <c r="DF362" s="13">
        <v>57.381289318008385</v>
      </c>
    </row>
    <row r="363" spans="1:110" x14ac:dyDescent="0.25">
      <c r="A363" s="9">
        <v>73.400000000000006</v>
      </c>
      <c r="B363" s="10" t="b">
        <v>1</v>
      </c>
      <c r="U363" s="13"/>
      <c r="V363" s="13"/>
      <c r="W363" s="14"/>
      <c r="X363" s="24"/>
      <c r="Y363" s="24"/>
      <c r="Z363" s="24"/>
      <c r="AA363" s="24"/>
      <c r="AB363" s="24"/>
      <c r="AC363" s="24"/>
      <c r="AD363" s="24"/>
      <c r="AE363" s="24"/>
      <c r="AG363" s="13"/>
      <c r="AH363" s="13"/>
      <c r="AI363" s="14"/>
      <c r="AJ363" s="24"/>
      <c r="AK363" s="24"/>
      <c r="AL363" s="24"/>
      <c r="AM363" s="24"/>
      <c r="AN363" s="24"/>
      <c r="AO363" s="24"/>
      <c r="AP363" s="24"/>
      <c r="AQ363" s="24"/>
      <c r="AS363" s="13"/>
      <c r="AT363" s="13"/>
      <c r="AU363" s="14"/>
      <c r="AV363" s="24"/>
      <c r="AW363" s="24"/>
      <c r="AX363" s="24"/>
      <c r="AY363" s="24"/>
      <c r="AZ363" s="24"/>
      <c r="BA363" s="24"/>
      <c r="BB363" s="24"/>
      <c r="BC363" s="24"/>
      <c r="CW363" s="24">
        <v>0.12243852459016394</v>
      </c>
      <c r="CX363" s="13">
        <v>56.1</v>
      </c>
      <c r="CY363" s="13">
        <v>58.149789823717157</v>
      </c>
      <c r="CZ363" s="13">
        <v>57.744617547522573</v>
      </c>
      <c r="DA363" s="13">
        <v>9.0413484758915192</v>
      </c>
      <c r="DB363" s="13" t="e">
        <f ca="1"/>
        <v>#NAME?</v>
      </c>
      <c r="DC363" s="13" t="e">
        <f ca="1"/>
        <v>#NAME?</v>
      </c>
      <c r="DD363" s="13">
        <v>51.662275434984586</v>
      </c>
      <c r="DE363" s="13" t="e">
        <f ca="1"/>
        <v>#NAME?</v>
      </c>
      <c r="DF363" s="13">
        <v>57.39960757952484</v>
      </c>
    </row>
    <row r="364" spans="1:110" x14ac:dyDescent="0.25">
      <c r="A364" s="9">
        <v>73.3</v>
      </c>
      <c r="B364" s="10" t="b">
        <v>1</v>
      </c>
      <c r="U364" s="13"/>
      <c r="V364" s="13"/>
      <c r="W364" s="14"/>
      <c r="X364" s="24"/>
      <c r="Y364" s="24"/>
      <c r="Z364" s="24"/>
      <c r="AA364" s="24"/>
      <c r="AB364" s="24"/>
      <c r="AC364" s="24"/>
      <c r="AD364" s="24"/>
      <c r="AE364" s="24"/>
      <c r="AG364" s="13"/>
      <c r="AH364" s="13"/>
      <c r="AI364" s="14"/>
      <c r="AJ364" s="24"/>
      <c r="AK364" s="24"/>
      <c r="AL364" s="24"/>
      <c r="AM364" s="24"/>
      <c r="AN364" s="24"/>
      <c r="AO364" s="24"/>
      <c r="AP364" s="24"/>
      <c r="AQ364" s="24"/>
      <c r="AS364" s="13"/>
      <c r="AT364" s="13"/>
      <c r="AU364" s="14"/>
      <c r="AV364" s="24"/>
      <c r="AW364" s="24"/>
      <c r="AX364" s="24"/>
      <c r="AY364" s="24"/>
      <c r="AZ364" s="24"/>
      <c r="BA364" s="24"/>
      <c r="BB364" s="24"/>
      <c r="BC364" s="24"/>
      <c r="CW364" s="24">
        <v>0.12278005464480875</v>
      </c>
      <c r="CX364" s="13">
        <v>56.2</v>
      </c>
      <c r="CY364" s="13">
        <v>58.165805863309963</v>
      </c>
      <c r="CZ364" s="13">
        <v>57.758900049017768</v>
      </c>
      <c r="DA364" s="13">
        <v>9.0682947322434426</v>
      </c>
      <c r="DB364" s="13" t="e">
        <f ca="1"/>
        <v>#NAME?</v>
      </c>
      <c r="DC364" s="13" t="e">
        <f ca="1"/>
        <v>#NAME?</v>
      </c>
      <c r="DD364" s="13">
        <v>51.683759731731058</v>
      </c>
      <c r="DE364" s="13" t="e">
        <f ca="1"/>
        <v>#NAME?</v>
      </c>
      <c r="DF364" s="13">
        <v>57.417894619830989</v>
      </c>
    </row>
    <row r="365" spans="1:110" x14ac:dyDescent="0.25">
      <c r="A365" s="9">
        <v>73</v>
      </c>
      <c r="B365" s="10" t="b">
        <v>1</v>
      </c>
      <c r="U365" s="13"/>
      <c r="V365" s="13"/>
      <c r="W365" s="14"/>
      <c r="X365" s="24"/>
      <c r="Y365" s="24"/>
      <c r="Z365" s="24"/>
      <c r="AA365" s="24"/>
      <c r="AB365" s="24"/>
      <c r="AC365" s="24"/>
      <c r="AD365" s="24"/>
      <c r="AE365" s="24"/>
      <c r="AG365" s="13"/>
      <c r="AH365" s="13"/>
      <c r="AI365" s="14"/>
      <c r="AJ365" s="24"/>
      <c r="AK365" s="24"/>
      <c r="AL365" s="24"/>
      <c r="AM365" s="24"/>
      <c r="AN365" s="24"/>
      <c r="AO365" s="24"/>
      <c r="AP365" s="24"/>
      <c r="AQ365" s="24"/>
      <c r="AS365" s="13"/>
      <c r="AT365" s="13"/>
      <c r="AU365" s="14"/>
      <c r="AV365" s="24"/>
      <c r="AW365" s="24"/>
      <c r="AX365" s="24"/>
      <c r="AY365" s="24"/>
      <c r="AZ365" s="24"/>
      <c r="BA365" s="24"/>
      <c r="BB365" s="24"/>
      <c r="BC365" s="24"/>
      <c r="CW365" s="24">
        <v>0.12312158469945356</v>
      </c>
      <c r="CX365" s="13">
        <v>56.2</v>
      </c>
      <c r="CY365" s="13">
        <v>58.181790688317037</v>
      </c>
      <c r="CZ365" s="13">
        <v>57.773158236819562</v>
      </c>
      <c r="DA365" s="13">
        <v>9.0952514816860983</v>
      </c>
      <c r="DB365" s="13" t="e">
        <f ca="1"/>
        <v>#NAME?</v>
      </c>
      <c r="DC365" s="13" t="e">
        <f ca="1"/>
        <v>#NAME?</v>
      </c>
      <c r="DD365" s="13">
        <v>51.705214168397063</v>
      </c>
      <c r="DE365" s="13" t="e">
        <f ca="1"/>
        <v>#NAME?</v>
      </c>
      <c r="DF365" s="13">
        <v>57.436150590463178</v>
      </c>
    </row>
    <row r="366" spans="1:110" x14ac:dyDescent="0.25">
      <c r="A366" s="9">
        <v>72.7</v>
      </c>
      <c r="B366" s="10" t="b">
        <v>1</v>
      </c>
      <c r="U366" s="13"/>
      <c r="V366" s="13"/>
      <c r="W366" s="14"/>
      <c r="X366" s="24"/>
      <c r="Y366" s="24"/>
      <c r="Z366" s="24"/>
      <c r="AA366" s="24"/>
      <c r="AB366" s="24"/>
      <c r="AC366" s="24"/>
      <c r="AD366" s="24"/>
      <c r="AE366" s="24"/>
      <c r="AG366" s="13"/>
      <c r="AH366" s="13"/>
      <c r="AI366" s="14"/>
      <c r="AJ366" s="24"/>
      <c r="AK366" s="24"/>
      <c r="AL366" s="24"/>
      <c r="AM366" s="24"/>
      <c r="AN366" s="24"/>
      <c r="AO366" s="24"/>
      <c r="AP366" s="24"/>
      <c r="AQ366" s="24"/>
      <c r="AS366" s="13"/>
      <c r="AT366" s="13"/>
      <c r="AU366" s="14"/>
      <c r="AV366" s="24"/>
      <c r="AW366" s="24"/>
      <c r="AX366" s="24"/>
      <c r="AY366" s="24"/>
      <c r="AZ366" s="24"/>
      <c r="BA366" s="24"/>
      <c r="BB366" s="24"/>
      <c r="BC366" s="24"/>
      <c r="CW366" s="24">
        <v>0.12346311475409837</v>
      </c>
      <c r="CX366" s="13">
        <v>56.2</v>
      </c>
      <c r="CY366" s="13">
        <v>58.197744465028343</v>
      </c>
      <c r="CZ366" s="13">
        <v>57.787392239562323</v>
      </c>
      <c r="DA366" s="13">
        <v>9.1222187323948738</v>
      </c>
      <c r="DB366" s="13" t="e">
        <f ca="1"/>
        <v>#NAME?</v>
      </c>
      <c r="DC366" s="13" t="e">
        <f ca="1"/>
        <v>#NAME?</v>
      </c>
      <c r="DD366" s="13">
        <v>51.72663886914124</v>
      </c>
      <c r="DE366" s="13" t="e">
        <f ca="1"/>
        <v>#NAME?</v>
      </c>
      <c r="DF366" s="13">
        <v>57.454375641822637</v>
      </c>
    </row>
    <row r="367" spans="1:110" x14ac:dyDescent="0.25">
      <c r="A367" s="9">
        <v>72</v>
      </c>
      <c r="B367" s="10" t="b">
        <v>1</v>
      </c>
      <c r="U367" s="13"/>
      <c r="V367" s="13"/>
      <c r="W367" s="14"/>
      <c r="X367" s="24"/>
      <c r="Y367" s="24"/>
      <c r="Z367" s="24"/>
      <c r="AA367" s="24"/>
      <c r="AB367" s="24"/>
      <c r="AC367" s="24"/>
      <c r="AD367" s="24"/>
      <c r="AE367" s="24"/>
      <c r="AG367" s="13"/>
      <c r="AH367" s="13"/>
      <c r="AI367" s="14"/>
      <c r="AJ367" s="24"/>
      <c r="AK367" s="24"/>
      <c r="AL367" s="24"/>
      <c r="AM367" s="24"/>
      <c r="AN367" s="24"/>
      <c r="AO367" s="24"/>
      <c r="AP367" s="24"/>
      <c r="AQ367" s="24"/>
      <c r="AS367" s="13"/>
      <c r="AT367" s="13"/>
      <c r="AU367" s="14"/>
      <c r="AV367" s="24"/>
      <c r="AW367" s="24"/>
      <c r="AX367" s="24"/>
      <c r="AY367" s="24"/>
      <c r="AZ367" s="24"/>
      <c r="BA367" s="24"/>
      <c r="BB367" s="24"/>
      <c r="BC367" s="24"/>
      <c r="CW367" s="24">
        <v>0.12380464480874318</v>
      </c>
      <c r="CX367" s="13">
        <v>56.2</v>
      </c>
      <c r="CY367" s="13">
        <v>58.213667358418554</v>
      </c>
      <c r="CZ367" s="13">
        <v>57.801602184882427</v>
      </c>
      <c r="DA367" s="13">
        <v>9.149196492554708</v>
      </c>
      <c r="DB367" s="13" t="e">
        <f ca="1"/>
        <v>#NAME?</v>
      </c>
      <c r="DC367" s="13" t="e">
        <f ca="1"/>
        <v>#NAME?</v>
      </c>
      <c r="DD367" s="13">
        <v>51.748033957264191</v>
      </c>
      <c r="DE367" s="13" t="e">
        <f ca="1"/>
        <v>#NAME?</v>
      </c>
      <c r="DF367" s="13">
        <v>57.472569923187123</v>
      </c>
    </row>
    <row r="368" spans="1:110" x14ac:dyDescent="0.25">
      <c r="A368" s="9">
        <v>71.8</v>
      </c>
      <c r="B368" s="10" t="b">
        <v>1</v>
      </c>
      <c r="U368" s="13"/>
      <c r="V368" s="13"/>
      <c r="W368" s="14"/>
      <c r="X368" s="24"/>
      <c r="Y368" s="24"/>
      <c r="Z368" s="24"/>
      <c r="AA368" s="24"/>
      <c r="AB368" s="24"/>
      <c r="AC368" s="24"/>
      <c r="AD368" s="24"/>
      <c r="AE368" s="24"/>
      <c r="AG368" s="13"/>
      <c r="AH368" s="13"/>
      <c r="AI368" s="14"/>
      <c r="AJ368" s="24"/>
      <c r="AK368" s="24"/>
      <c r="AL368" s="24"/>
      <c r="AM368" s="24"/>
      <c r="AN368" s="24"/>
      <c r="AO368" s="24"/>
      <c r="AP368" s="24"/>
      <c r="AQ368" s="24"/>
      <c r="AS368" s="13"/>
      <c r="AT368" s="13"/>
      <c r="AU368" s="14"/>
      <c r="AV368" s="24"/>
      <c r="AW368" s="24"/>
      <c r="AX368" s="24"/>
      <c r="AY368" s="24"/>
      <c r="AZ368" s="24"/>
      <c r="BA368" s="24"/>
      <c r="BB368" s="24"/>
      <c r="BC368" s="24"/>
      <c r="CW368" s="24">
        <v>0.12414617486338798</v>
      </c>
      <c r="CX368" s="13">
        <v>56.2</v>
      </c>
      <c r="CY368" s="13">
        <v>58.229559532161126</v>
      </c>
      <c r="CZ368" s="13">
        <v>57.815788199429441</v>
      </c>
      <c r="DA368" s="13">
        <v>9.1761847703600843</v>
      </c>
      <c r="DB368" s="13" t="e">
        <f ca="1"/>
        <v>#NAME?</v>
      </c>
      <c r="DC368" s="13" t="e">
        <f ca="1"/>
        <v>#NAME?</v>
      </c>
      <c r="DD368" s="13">
        <v>51.769399555216729</v>
      </c>
      <c r="DE368" s="13" t="e">
        <f ca="1"/>
        <v>#NAME?</v>
      </c>
      <c r="DF368" s="13">
        <v>57.490733582722413</v>
      </c>
    </row>
    <row r="369" spans="1:110" x14ac:dyDescent="0.25">
      <c r="A369" s="9">
        <v>71.400000000000006</v>
      </c>
      <c r="B369" s="10" t="b">
        <v>1</v>
      </c>
      <c r="U369" s="13"/>
      <c r="V369" s="13"/>
      <c r="W369" s="14"/>
      <c r="X369" s="24"/>
      <c r="Y369" s="24"/>
      <c r="Z369" s="24"/>
      <c r="AA369" s="24"/>
      <c r="AB369" s="24"/>
      <c r="AC369" s="24"/>
      <c r="AD369" s="24"/>
      <c r="AE369" s="24"/>
      <c r="AG369" s="13"/>
      <c r="AH369" s="13"/>
      <c r="AI369" s="14"/>
      <c r="AJ369" s="24"/>
      <c r="AK369" s="24"/>
      <c r="AL369" s="24"/>
      <c r="AM369" s="24"/>
      <c r="AN369" s="24"/>
      <c r="AO369" s="24"/>
      <c r="AP369" s="24"/>
      <c r="AQ369" s="24"/>
      <c r="AS369" s="13"/>
      <c r="AT369" s="13"/>
      <c r="AU369" s="14"/>
      <c r="AV369" s="24"/>
      <c r="AW369" s="24"/>
      <c r="AX369" s="24"/>
      <c r="AY369" s="24"/>
      <c r="AZ369" s="24"/>
      <c r="BA369" s="24"/>
      <c r="BB369" s="24"/>
      <c r="BC369" s="24"/>
      <c r="CW369" s="24">
        <v>0.12448770491803279</v>
      </c>
      <c r="CX369" s="13">
        <v>56.3</v>
      </c>
      <c r="CY369" s="13">
        <v>58.245421148642244</v>
      </c>
      <c r="CZ369" s="13">
        <v>57.829950408875995</v>
      </c>
      <c r="DA369" s="13">
        <v>9.2031835740151156</v>
      </c>
      <c r="DB369" s="13" t="e">
        <f ca="1"/>
        <v>#NAME?</v>
      </c>
      <c r="DC369" s="13" t="e">
        <f ca="1"/>
        <v>#NAME?</v>
      </c>
      <c r="DD369" s="13">
        <v>51.790735784608103</v>
      </c>
      <c r="DE369" s="13" t="e">
        <f ca="1"/>
        <v>#NAME?</v>
      </c>
      <c r="DF369" s="13">
        <v>57.508866767493643</v>
      </c>
    </row>
    <row r="370" spans="1:110" x14ac:dyDescent="0.25">
      <c r="A370" s="9">
        <v>71</v>
      </c>
      <c r="B370" s="10" t="b">
        <v>1</v>
      </c>
      <c r="U370" s="13"/>
      <c r="V370" s="13"/>
      <c r="W370" s="14"/>
      <c r="X370" s="24"/>
      <c r="Y370" s="24"/>
      <c r="Z370" s="24"/>
      <c r="AA370" s="24"/>
      <c r="AB370" s="24"/>
      <c r="AC370" s="24"/>
      <c r="AD370" s="24"/>
      <c r="AE370" s="24"/>
      <c r="AG370" s="13"/>
      <c r="AH370" s="13"/>
      <c r="AI370" s="14"/>
      <c r="AJ370" s="24"/>
      <c r="AK370" s="24"/>
      <c r="AL370" s="24"/>
      <c r="AM370" s="24"/>
      <c r="AN370" s="24"/>
      <c r="AO370" s="24"/>
      <c r="AP370" s="24"/>
      <c r="AQ370" s="24"/>
      <c r="AS370" s="13"/>
      <c r="AT370" s="13"/>
      <c r="AU370" s="14"/>
      <c r="AV370" s="24"/>
      <c r="AW370" s="24"/>
      <c r="AX370" s="24"/>
      <c r="AY370" s="24"/>
      <c r="AZ370" s="24"/>
      <c r="BA370" s="24"/>
      <c r="BB370" s="24"/>
      <c r="BC370" s="24"/>
      <c r="CW370" s="24">
        <v>0.1248292349726776</v>
      </c>
      <c r="CX370" s="13">
        <v>56.3</v>
      </c>
      <c r="CY370" s="13">
        <v>58.261252368974425</v>
      </c>
      <c r="CZ370" s="13">
        <v>57.844088937928518</v>
      </c>
      <c r="DA370" s="13">
        <v>9.2301929117334787</v>
      </c>
      <c r="DB370" s="13" t="e">
        <f ca="1"/>
        <v>#NAME?</v>
      </c>
      <c r="DC370" s="13" t="e">
        <f ca="1"/>
        <v>#NAME?</v>
      </c>
      <c r="DD370" s="13">
        <v>51.812042766214027</v>
      </c>
      <c r="DE370" s="13" t="e">
        <f ca="1"/>
        <v>#NAME?</v>
      </c>
      <c r="DF370" s="13">
        <v>57.526969623476532</v>
      </c>
    </row>
    <row r="371" spans="1:110" x14ac:dyDescent="0.25">
      <c r="A371" s="9">
        <v>75</v>
      </c>
      <c r="B371" s="10" t="b">
        <v>1</v>
      </c>
      <c r="U371" s="13"/>
      <c r="V371" s="13"/>
      <c r="W371" s="14"/>
      <c r="X371" s="24"/>
      <c r="Y371" s="24"/>
      <c r="Z371" s="24"/>
      <c r="AA371" s="24"/>
      <c r="AB371" s="24"/>
      <c r="AC371" s="24"/>
      <c r="AD371" s="24"/>
      <c r="AE371" s="24"/>
      <c r="AG371" s="13"/>
      <c r="AH371" s="13"/>
      <c r="AI371" s="14"/>
      <c r="AJ371" s="24"/>
      <c r="AK371" s="24"/>
      <c r="AL371" s="24"/>
      <c r="AM371" s="24"/>
      <c r="AN371" s="24"/>
      <c r="AO371" s="24"/>
      <c r="AP371" s="24"/>
      <c r="AQ371" s="24"/>
      <c r="AS371" s="13"/>
      <c r="AT371" s="13"/>
      <c r="AU371" s="14"/>
      <c r="AV371" s="24"/>
      <c r="AW371" s="24"/>
      <c r="AX371" s="24"/>
      <c r="AY371" s="24"/>
      <c r="AZ371" s="24"/>
      <c r="BA371" s="24"/>
      <c r="BB371" s="24"/>
      <c r="BC371" s="24"/>
      <c r="CW371" s="24">
        <v>0.12517076502732241</v>
      </c>
      <c r="CX371" s="13">
        <v>56.3</v>
      </c>
      <c r="CY371" s="13">
        <v>58.27705335301011</v>
      </c>
      <c r="CZ371" s="13">
        <v>57.858203910336904</v>
      </c>
      <c r="DA371" s="13">
        <v>9.2572127917384943</v>
      </c>
      <c r="DB371" s="13" t="e">
        <f ca="1"/>
        <v>#NAME?</v>
      </c>
      <c r="DC371" s="13" t="e">
        <f ca="1"/>
        <v>#NAME?</v>
      </c>
      <c r="DD371" s="13">
        <v>51.83332061998469</v>
      </c>
      <c r="DE371" s="13" t="e">
        <f ca="1"/>
        <v>#NAME?</v>
      </c>
      <c r="DF371" s="13">
        <v>57.54504229556845</v>
      </c>
    </row>
    <row r="372" spans="1:110" x14ac:dyDescent="0.25">
      <c r="A372" s="9">
        <v>77.7</v>
      </c>
      <c r="B372" s="10" t="b">
        <v>1</v>
      </c>
      <c r="U372" s="13"/>
      <c r="V372" s="13"/>
      <c r="W372" s="14"/>
      <c r="X372" s="24"/>
      <c r="Y372" s="24"/>
      <c r="Z372" s="24"/>
      <c r="AA372" s="24"/>
      <c r="AB372" s="24"/>
      <c r="AC372" s="24"/>
      <c r="AD372" s="24"/>
      <c r="AE372" s="24"/>
      <c r="AG372" s="13"/>
      <c r="AH372" s="13"/>
      <c r="AI372" s="14"/>
      <c r="AJ372" s="24"/>
      <c r="AK372" s="24"/>
      <c r="AL372" s="24"/>
      <c r="AM372" s="24"/>
      <c r="AN372" s="24"/>
      <c r="AO372" s="24"/>
      <c r="AP372" s="24"/>
      <c r="AQ372" s="24"/>
      <c r="AS372" s="13"/>
      <c r="AT372" s="13"/>
      <c r="AU372" s="14"/>
      <c r="AV372" s="24"/>
      <c r="AW372" s="24"/>
      <c r="AX372" s="24"/>
      <c r="AY372" s="24"/>
      <c r="AZ372" s="24"/>
      <c r="BA372" s="24"/>
      <c r="BB372" s="24"/>
      <c r="BC372" s="24"/>
      <c r="CW372" s="24">
        <v>0.12551229508196721</v>
      </c>
      <c r="CX372" s="13">
        <v>56.3</v>
      </c>
      <c r="CY372" s="13">
        <v>58.292824259354951</v>
      </c>
      <c r="CZ372" s="13">
        <v>57.872295448904872</v>
      </c>
      <c r="DA372" s="13">
        <v>9.2842432222631057</v>
      </c>
      <c r="DB372" s="13" t="e">
        <f ca="1"/>
        <v>#NAME?</v>
      </c>
      <c r="DC372" s="13" t="e">
        <f ca="1"/>
        <v>#NAME?</v>
      </c>
      <c r="DD372" s="13">
        <v>51.854569465052634</v>
      </c>
      <c r="DE372" s="13" t="e">
        <f ca="1"/>
        <v>#NAME?</v>
      </c>
      <c r="DF372" s="13">
        <v>57.563084927599292</v>
      </c>
    </row>
    <row r="373" spans="1:110" x14ac:dyDescent="0.25">
      <c r="A373" s="9">
        <v>77.599999999999994</v>
      </c>
      <c r="B373" s="10" t="b">
        <v>1</v>
      </c>
      <c r="U373" s="13"/>
      <c r="V373" s="13"/>
      <c r="W373" s="14"/>
      <c r="X373" s="24"/>
      <c r="Y373" s="24"/>
      <c r="Z373" s="24"/>
      <c r="AA373" s="24"/>
      <c r="AB373" s="24"/>
      <c r="AC373" s="24"/>
      <c r="AD373" s="24"/>
      <c r="AE373" s="24"/>
      <c r="AG373" s="13"/>
      <c r="AH373" s="13"/>
      <c r="AI373" s="14"/>
      <c r="AJ373" s="24"/>
      <c r="AK373" s="24"/>
      <c r="AL373" s="24"/>
      <c r="AM373" s="24"/>
      <c r="AN373" s="24"/>
      <c r="AO373" s="24"/>
      <c r="AP373" s="24"/>
      <c r="AQ373" s="24"/>
      <c r="AS373" s="13"/>
      <c r="AT373" s="13"/>
      <c r="AU373" s="14"/>
      <c r="AV373" s="24"/>
      <c r="AW373" s="24"/>
      <c r="AX373" s="24"/>
      <c r="AY373" s="24"/>
      <c r="AZ373" s="24"/>
      <c r="BA373" s="24"/>
      <c r="BB373" s="24"/>
      <c r="BC373" s="24"/>
      <c r="CW373" s="24">
        <v>0.12585382513661203</v>
      </c>
      <c r="CX373" s="13">
        <v>56.4</v>
      </c>
      <c r="CY373" s="13">
        <v>58.308565245380997</v>
      </c>
      <c r="CZ373" s="13">
        <v>57.886363675499759</v>
      </c>
      <c r="DA373" s="13">
        <v>9.3112842115499195</v>
      </c>
      <c r="DB373" s="13" t="e">
        <f ca="1"/>
        <v>#NAME?</v>
      </c>
      <c r="DC373" s="13" t="e">
        <f ca="1"/>
        <v>#NAME?</v>
      </c>
      <c r="DD373" s="13">
        <v>51.875789419740492</v>
      </c>
      <c r="DE373" s="13" t="e">
        <f ca="1"/>
        <v>#NAME?</v>
      </c>
      <c r="DF373" s="13">
        <v>57.581097662342273</v>
      </c>
    </row>
    <row r="374" spans="1:110" x14ac:dyDescent="0.25">
      <c r="A374" s="9">
        <v>77.099999999999994</v>
      </c>
      <c r="B374" s="10" t="b">
        <v>1</v>
      </c>
      <c r="U374" s="13"/>
      <c r="V374" s="13"/>
      <c r="W374" s="14"/>
      <c r="X374" s="24"/>
      <c r="Y374" s="24"/>
      <c r="Z374" s="24"/>
      <c r="AA374" s="24"/>
      <c r="AB374" s="24"/>
      <c r="AC374" s="24"/>
      <c r="AD374" s="24"/>
      <c r="AE374" s="24"/>
      <c r="AG374" s="13"/>
      <c r="AH374" s="13"/>
      <c r="AI374" s="14"/>
      <c r="AJ374" s="24"/>
      <c r="AK374" s="24"/>
      <c r="AL374" s="24"/>
      <c r="AM374" s="24"/>
      <c r="AN374" s="24"/>
      <c r="AO374" s="24"/>
      <c r="AP374" s="24"/>
      <c r="AQ374" s="24"/>
      <c r="AS374" s="13"/>
      <c r="AT374" s="13"/>
      <c r="AU374" s="14"/>
      <c r="AV374" s="24"/>
      <c r="AW374" s="24"/>
      <c r="AX374" s="24"/>
      <c r="AY374" s="24"/>
      <c r="AZ374" s="24"/>
      <c r="BA374" s="24"/>
      <c r="BB374" s="24"/>
      <c r="BC374" s="24"/>
      <c r="CW374" s="24">
        <v>0.12619535519125682</v>
      </c>
      <c r="CX374" s="13">
        <v>56.4</v>
      </c>
      <c r="CY374" s="13">
        <v>58.32427646723967</v>
      </c>
      <c r="CZ374" s="13">
        <v>57.90040871106212</v>
      </c>
      <c r="DA374" s="13">
        <v>9.3383357678511754</v>
      </c>
      <c r="DB374" s="13" t="e">
        <f ca="1"/>
        <v>#NAME?</v>
      </c>
      <c r="DC374" s="13" t="e">
        <f ca="1"/>
        <v>#NAME?</v>
      </c>
      <c r="DD374" s="13">
        <v>51.896980601568735</v>
      </c>
      <c r="DE374" s="13" t="e">
        <f ca="1"/>
        <v>#NAME?</v>
      </c>
      <c r="DF374" s="13">
        <v>57.599080641524594</v>
      </c>
    </row>
    <row r="375" spans="1:110" x14ac:dyDescent="0.25">
      <c r="A375" s="9">
        <v>78.3</v>
      </c>
      <c r="B375" s="10" t="b">
        <v>1</v>
      </c>
      <c r="U375" s="13"/>
      <c r="V375" s="13"/>
      <c r="W375" s="14"/>
      <c r="X375" s="24"/>
      <c r="Y375" s="24"/>
      <c r="Z375" s="24"/>
      <c r="AA375" s="24"/>
      <c r="AB375" s="24"/>
      <c r="AC375" s="24"/>
      <c r="AD375" s="24"/>
      <c r="AE375" s="24"/>
      <c r="AG375" s="13"/>
      <c r="AH375" s="13"/>
      <c r="AI375" s="14"/>
      <c r="AJ375" s="24"/>
      <c r="AK375" s="24"/>
      <c r="AL375" s="24"/>
      <c r="AM375" s="24"/>
      <c r="AN375" s="24"/>
      <c r="AO375" s="24"/>
      <c r="AP375" s="24"/>
      <c r="AQ375" s="24"/>
      <c r="AS375" s="13"/>
      <c r="AT375" s="13"/>
      <c r="AU375" s="14"/>
      <c r="AV375" s="24"/>
      <c r="AW375" s="24"/>
      <c r="AX375" s="24"/>
      <c r="AY375" s="24"/>
      <c r="AZ375" s="24"/>
      <c r="BA375" s="24"/>
      <c r="BB375" s="24"/>
      <c r="BC375" s="24"/>
      <c r="CW375" s="24">
        <v>0.12653688524590165</v>
      </c>
      <c r="CX375" s="13">
        <v>56.4</v>
      </c>
      <c r="CY375" s="13">
        <v>58.33995807987457</v>
      </c>
      <c r="CZ375" s="13">
        <v>57.914430675615442</v>
      </c>
      <c r="DA375" s="13">
        <v>9.3653978994288209</v>
      </c>
      <c r="DB375" s="13" t="e">
        <f ca="1"/>
        <v>#NAME?</v>
      </c>
      <c r="DC375" s="13" t="e">
        <f ca="1"/>
        <v>#NAME?</v>
      </c>
      <c r="DD375" s="13">
        <v>51.918143127263221</v>
      </c>
      <c r="DE375" s="13" t="e">
        <f ca="1"/>
        <v>#NAME?</v>
      </c>
      <c r="DF375" s="13">
        <v>57.617034005837915</v>
      </c>
    </row>
    <row r="376" spans="1:110" x14ac:dyDescent="0.25">
      <c r="A376" s="9">
        <v>77.400000000000006</v>
      </c>
      <c r="B376" s="10" t="b">
        <v>1</v>
      </c>
      <c r="U376" s="13"/>
      <c r="V376" s="13"/>
      <c r="W376" s="14"/>
      <c r="X376" s="24"/>
      <c r="Y376" s="24"/>
      <c r="Z376" s="24"/>
      <c r="AA376" s="24"/>
      <c r="AB376" s="24"/>
      <c r="AC376" s="24"/>
      <c r="AD376" s="24"/>
      <c r="AE376" s="24"/>
      <c r="AG376" s="13"/>
      <c r="AH376" s="13"/>
      <c r="AI376" s="14"/>
      <c r="AJ376" s="24"/>
      <c r="AK376" s="24"/>
      <c r="AL376" s="24"/>
      <c r="AM376" s="24"/>
      <c r="AN376" s="24"/>
      <c r="AO376" s="24"/>
      <c r="AP376" s="24"/>
      <c r="AQ376" s="24"/>
      <c r="AS376" s="13"/>
      <c r="AT376" s="13"/>
      <c r="AU376" s="14"/>
      <c r="AV376" s="24"/>
      <c r="AW376" s="24"/>
      <c r="AX376" s="24"/>
      <c r="AY376" s="24"/>
      <c r="AZ376" s="24"/>
      <c r="BA376" s="24"/>
      <c r="BB376" s="24"/>
      <c r="BC376" s="24"/>
      <c r="CW376" s="24">
        <v>0.12687841530054644</v>
      </c>
      <c r="CX376" s="13">
        <v>56.5</v>
      </c>
      <c r="CY376" s="13">
        <v>58.355610237034107</v>
      </c>
      <c r="CZ376" s="13">
        <v>57.928429688275713</v>
      </c>
      <c r="DA376" s="13">
        <v>9.3924706145544707</v>
      </c>
      <c r="DB376" s="13" t="e">
        <f ca="1"/>
        <v>#NAME?</v>
      </c>
      <c r="DC376" s="13" t="e">
        <f ca="1"/>
        <v>#NAME?</v>
      </c>
      <c r="DD376" s="13">
        <v>51.939277112762724</v>
      </c>
      <c r="DE376" s="13" t="e">
        <f ca="1"/>
        <v>#NAME?</v>
      </c>
      <c r="DF376" s="13">
        <v>57.63495789494872</v>
      </c>
    </row>
    <row r="377" spans="1:110" x14ac:dyDescent="0.25">
      <c r="A377" s="9">
        <v>76.900000000000006</v>
      </c>
      <c r="B377" s="10" t="b">
        <v>1</v>
      </c>
      <c r="U377" s="13"/>
      <c r="V377" s="13"/>
      <c r="W377" s="14"/>
      <c r="X377" s="24"/>
      <c r="Y377" s="24"/>
      <c r="Z377" s="24"/>
      <c r="AA377" s="24"/>
      <c r="AB377" s="24"/>
      <c r="AC377" s="24"/>
      <c r="AD377" s="24"/>
      <c r="AE377" s="24"/>
      <c r="AG377" s="13"/>
      <c r="AH377" s="13"/>
      <c r="AI377" s="14"/>
      <c r="AJ377" s="24"/>
      <c r="AK377" s="24"/>
      <c r="AL377" s="24"/>
      <c r="AM377" s="24"/>
      <c r="AN377" s="24"/>
      <c r="AO377" s="24"/>
      <c r="AP377" s="24"/>
      <c r="AQ377" s="24"/>
      <c r="AS377" s="13"/>
      <c r="AT377" s="13"/>
      <c r="AU377" s="14"/>
      <c r="AV377" s="24"/>
      <c r="AW377" s="24"/>
      <c r="AX377" s="24"/>
      <c r="AY377" s="24"/>
      <c r="AZ377" s="24"/>
      <c r="BA377" s="24"/>
      <c r="BB377" s="24"/>
      <c r="BC377" s="24"/>
      <c r="CW377" s="24">
        <v>0.12721994535519127</v>
      </c>
      <c r="CX377" s="13">
        <v>56.5</v>
      </c>
      <c r="CY377" s="13">
        <v>58.371233091284033</v>
      </c>
      <c r="CZ377" s="13">
        <v>57.942405867260604</v>
      </c>
      <c r="DA377" s="13">
        <v>9.4195539215094719</v>
      </c>
      <c r="DB377" s="13" t="e">
        <f ca="1"/>
        <v>#NAME?</v>
      </c>
      <c r="DC377" s="13" t="e">
        <f ca="1"/>
        <v>#NAME?</v>
      </c>
      <c r="DD377" s="13">
        <v>51.960382673226327</v>
      </c>
      <c r="DE377" s="13" t="e">
        <f ca="1"/>
        <v>#NAME?</v>
      </c>
      <c r="DF377" s="13">
        <v>57.652852447508579</v>
      </c>
    </row>
    <row r="378" spans="1:110" x14ac:dyDescent="0.25">
      <c r="A378" s="9">
        <v>76.8</v>
      </c>
      <c r="B378" s="10" t="b">
        <v>1</v>
      </c>
      <c r="U378" s="13"/>
      <c r="V378" s="13"/>
      <c r="W378" s="14"/>
      <c r="X378" s="24"/>
      <c r="Y378" s="24"/>
      <c r="Z378" s="24"/>
      <c r="AA378" s="24"/>
      <c r="AB378" s="24"/>
      <c r="AC378" s="24"/>
      <c r="AD378" s="24"/>
      <c r="AE378" s="24"/>
      <c r="AG378" s="13"/>
      <c r="AH378" s="13"/>
      <c r="AI378" s="14"/>
      <c r="AJ378" s="24"/>
      <c r="AK378" s="24"/>
      <c r="AL378" s="24"/>
      <c r="AM378" s="24"/>
      <c r="AN378" s="24"/>
      <c r="AO378" s="24"/>
      <c r="AP378" s="24"/>
      <c r="AQ378" s="24"/>
      <c r="AS378" s="13"/>
      <c r="AT378" s="13"/>
      <c r="AU378" s="14"/>
      <c r="AV378" s="24"/>
      <c r="AW378" s="24"/>
      <c r="AX378" s="24"/>
      <c r="AY378" s="24"/>
      <c r="AZ378" s="24"/>
      <c r="BA378" s="24"/>
      <c r="BB378" s="24"/>
      <c r="BC378" s="24"/>
      <c r="CW378" s="24">
        <v>0.12756147540983606</v>
      </c>
      <c r="CX378" s="13">
        <v>56.5</v>
      </c>
      <c r="CY378" s="13">
        <v>58.386826794019683</v>
      </c>
      <c r="CZ378" s="13">
        <v>57.956359329898795</v>
      </c>
      <c r="DA378" s="13">
        <v>9.4466478285848883</v>
      </c>
      <c r="DB378" s="13" t="e">
        <f ca="1"/>
        <v>#NAME?</v>
      </c>
      <c r="DC378" s="13" t="e">
        <f ca="1"/>
        <v>#NAME?</v>
      </c>
      <c r="DD378" s="13">
        <v>51.981459923040745</v>
      </c>
      <c r="DE378" s="13" t="e">
        <f ca="1"/>
        <v>#NAME?</v>
      </c>
      <c r="DF378" s="13">
        <v>57.670717801164244</v>
      </c>
    </row>
    <row r="379" spans="1:110" x14ac:dyDescent="0.25">
      <c r="A379" s="9">
        <v>77.2</v>
      </c>
      <c r="B379" s="10" t="b">
        <v>1</v>
      </c>
      <c r="U379" s="13"/>
      <c r="V379" s="13"/>
      <c r="W379" s="14"/>
      <c r="X379" s="24"/>
      <c r="Y379" s="24"/>
      <c r="Z379" s="24"/>
      <c r="AA379" s="24"/>
      <c r="AB379" s="24"/>
      <c r="AC379" s="24"/>
      <c r="AD379" s="24"/>
      <c r="AE379" s="24"/>
      <c r="AG379" s="13"/>
      <c r="AH379" s="13"/>
      <c r="AI379" s="14"/>
      <c r="AJ379" s="24"/>
      <c r="AK379" s="24"/>
      <c r="AL379" s="24"/>
      <c r="AM379" s="24"/>
      <c r="AN379" s="24"/>
      <c r="AO379" s="24"/>
      <c r="AP379" s="24"/>
      <c r="AQ379" s="24"/>
      <c r="AS379" s="13"/>
      <c r="AT379" s="13"/>
      <c r="AU379" s="14"/>
      <c r="AV379" s="24"/>
      <c r="AW379" s="24"/>
      <c r="AX379" s="24"/>
      <c r="AY379" s="24"/>
      <c r="AZ379" s="24"/>
      <c r="BA379" s="24"/>
      <c r="BB379" s="24"/>
      <c r="BC379" s="24"/>
      <c r="CW379" s="24">
        <v>0.12790300546448088</v>
      </c>
      <c r="CX379" s="13">
        <v>56.5</v>
      </c>
      <c r="CY379" s="13">
        <v>58.402391495478163</v>
      </c>
      <c r="CZ379" s="13">
        <v>57.970290192639162</v>
      </c>
      <c r="DA379" s="13">
        <v>9.4737523440815075</v>
      </c>
      <c r="DB379" s="13" t="e">
        <f ca="1"/>
        <v>#NAME?</v>
      </c>
      <c r="DC379" s="13" t="e">
        <f ca="1"/>
        <v>#NAME?</v>
      </c>
      <c r="DD379" s="13">
        <v>52.002508975827581</v>
      </c>
      <c r="DE379" s="13" t="e">
        <f ca="1"/>
        <v>#NAME?</v>
      </c>
      <c r="DF379" s="13">
        <v>57.688554092567642</v>
      </c>
    </row>
    <row r="380" spans="1:110" x14ac:dyDescent="0.25">
      <c r="A380" s="9">
        <v>76</v>
      </c>
      <c r="B380" s="10" t="b">
        <v>1</v>
      </c>
      <c r="U380" s="13"/>
      <c r="V380" s="13"/>
      <c r="W380" s="14"/>
      <c r="X380" s="24"/>
      <c r="Y380" s="24"/>
      <c r="Z380" s="24"/>
      <c r="AA380" s="24"/>
      <c r="AB380" s="24"/>
      <c r="AC380" s="24"/>
      <c r="AD380" s="24"/>
      <c r="AE380" s="24"/>
      <c r="AG380" s="13"/>
      <c r="AH380" s="13"/>
      <c r="AI380" s="14"/>
      <c r="AJ380" s="24"/>
      <c r="AK380" s="24"/>
      <c r="AL380" s="24"/>
      <c r="AM380" s="24"/>
      <c r="AN380" s="24"/>
      <c r="AO380" s="24"/>
      <c r="AP380" s="24"/>
      <c r="AQ380" s="24"/>
      <c r="AS380" s="13"/>
      <c r="AT380" s="13"/>
      <c r="AU380" s="14"/>
      <c r="AV380" s="24"/>
      <c r="AW380" s="24"/>
      <c r="AX380" s="24"/>
      <c r="AY380" s="24"/>
      <c r="AZ380" s="24"/>
      <c r="BA380" s="24"/>
      <c r="BB380" s="24"/>
      <c r="BC380" s="24"/>
      <c r="CW380" s="24">
        <v>0.12824453551912568</v>
      </c>
      <c r="CX380" s="13">
        <v>56.5</v>
      </c>
      <c r="CY380" s="13">
        <v>58.417927344750368</v>
      </c>
      <c r="CZ380" s="13">
        <v>57.984198571059693</v>
      </c>
      <c r="DA380" s="13">
        <v>9.5008674763098959</v>
      </c>
      <c r="DB380" s="13" t="e">
        <f ca="1"/>
        <v>#NAME?</v>
      </c>
      <c r="DC380" s="13" t="e">
        <f ca="1"/>
        <v>#NAME?</v>
      </c>
      <c r="DD380" s="13">
        <v>52.023529944450416</v>
      </c>
      <c r="DE380" s="13" t="e">
        <f ca="1"/>
        <v>#NAME?</v>
      </c>
      <c r="DF380" s="13">
        <v>57.706361457385697</v>
      </c>
    </row>
    <row r="381" spans="1:110" x14ac:dyDescent="0.25">
      <c r="A381" s="9">
        <v>76.3</v>
      </c>
      <c r="B381" s="10" t="b">
        <v>1</v>
      </c>
      <c r="U381" s="13"/>
      <c r="V381" s="13"/>
      <c r="W381" s="14"/>
      <c r="X381" s="24"/>
      <c r="Y381" s="24"/>
      <c r="Z381" s="24"/>
      <c r="AA381" s="24"/>
      <c r="AB381" s="24"/>
      <c r="AC381" s="24"/>
      <c r="AD381" s="24"/>
      <c r="AE381" s="24"/>
      <c r="AG381" s="13"/>
      <c r="AH381" s="13"/>
      <c r="AI381" s="14"/>
      <c r="AJ381" s="24"/>
      <c r="AK381" s="24"/>
      <c r="AL381" s="24"/>
      <c r="AM381" s="24"/>
      <c r="AN381" s="24"/>
      <c r="AO381" s="24"/>
      <c r="AP381" s="24"/>
      <c r="AQ381" s="24"/>
      <c r="AS381" s="13"/>
      <c r="AT381" s="13"/>
      <c r="AU381" s="14"/>
      <c r="AV381" s="24"/>
      <c r="AW381" s="24"/>
      <c r="AX381" s="24"/>
      <c r="AY381" s="24"/>
      <c r="AZ381" s="24"/>
      <c r="BA381" s="24"/>
      <c r="BB381" s="24"/>
      <c r="BC381" s="24"/>
      <c r="CW381" s="24">
        <v>0.1285860655737705</v>
      </c>
      <c r="CX381" s="13">
        <v>56.6</v>
      </c>
      <c r="CY381" s="13">
        <v>58.433434489792774</v>
      </c>
      <c r="CZ381" s="13">
        <v>57.998084579876377</v>
      </c>
      <c r="DA381" s="13">
        <v>9.5279932335903617</v>
      </c>
      <c r="DB381" s="13" t="e">
        <f ca="1"/>
        <v>#NAME?</v>
      </c>
      <c r="DC381" s="13" t="e">
        <f ca="1"/>
        <v>#NAME?</v>
      </c>
      <c r="DD381" s="13">
        <v>52.044522941021953</v>
      </c>
      <c r="DE381" s="13" t="e">
        <f ca="1"/>
        <v>#NAME?</v>
      </c>
      <c r="DF381" s="13">
        <v>57.724140030310096</v>
      </c>
    </row>
    <row r="382" spans="1:110" x14ac:dyDescent="0.25">
      <c r="A382" s="9">
        <v>76.2</v>
      </c>
      <c r="B382" s="10" t="b">
        <v>1</v>
      </c>
      <c r="U382" s="13"/>
      <c r="V382" s="13"/>
      <c r="W382" s="14"/>
      <c r="X382" s="24"/>
      <c r="Y382" s="24"/>
      <c r="Z382" s="24"/>
      <c r="AA382" s="24"/>
      <c r="AB382" s="24"/>
      <c r="AC382" s="24"/>
      <c r="AD382" s="24"/>
      <c r="AE382" s="24"/>
      <c r="AG382" s="13"/>
      <c r="AH382" s="13"/>
      <c r="AI382" s="14"/>
      <c r="AJ382" s="24"/>
      <c r="AK382" s="24"/>
      <c r="AL382" s="24"/>
      <c r="AM382" s="24"/>
      <c r="AN382" s="24"/>
      <c r="AO382" s="24"/>
      <c r="AP382" s="24"/>
      <c r="AQ382" s="24"/>
      <c r="AS382" s="13"/>
      <c r="AT382" s="13"/>
      <c r="AU382" s="14"/>
      <c r="AV382" s="24"/>
      <c r="AW382" s="24"/>
      <c r="AX382" s="24"/>
      <c r="AY382" s="24"/>
      <c r="AZ382" s="24"/>
      <c r="BA382" s="24"/>
      <c r="BB382" s="24"/>
      <c r="BC382" s="24"/>
      <c r="CW382" s="24">
        <v>0.1289275956284153</v>
      </c>
      <c r="CX382" s="13">
        <v>56.6</v>
      </c>
      <c r="CY382" s="13">
        <v>58.448913077439151</v>
      </c>
      <c r="CZ382" s="13">
        <v>58.01194833295208</v>
      </c>
      <c r="DA382" s="13">
        <v>9.5551296242530217</v>
      </c>
      <c r="DB382" s="13" t="e">
        <f ca="1"/>
        <v>#NAME?</v>
      </c>
      <c r="DC382" s="13" t="e">
        <f ca="1"/>
        <v>#NAME?</v>
      </c>
      <c r="DD382" s="13">
        <v>52.06548807691091</v>
      </c>
      <c r="DE382" s="13" t="e">
        <f ca="1"/>
        <v>#NAME?</v>
      </c>
      <c r="DF382" s="13">
        <v>57.741889945066887</v>
      </c>
    </row>
    <row r="383" spans="1:110" x14ac:dyDescent="0.25">
      <c r="A383" s="9">
        <v>76.400000000000006</v>
      </c>
      <c r="B383" s="10" t="b">
        <v>1</v>
      </c>
      <c r="U383" s="13"/>
      <c r="V383" s="13"/>
      <c r="W383" s="14"/>
      <c r="X383" s="24"/>
      <c r="Y383" s="24"/>
      <c r="Z383" s="24"/>
      <c r="AA383" s="24"/>
      <c r="AB383" s="24"/>
      <c r="AC383" s="24"/>
      <c r="AD383" s="24"/>
      <c r="AE383" s="24"/>
      <c r="AG383" s="13"/>
      <c r="AH383" s="13"/>
      <c r="AI383" s="14"/>
      <c r="AJ383" s="24"/>
      <c r="AK383" s="24"/>
      <c r="AL383" s="24"/>
      <c r="AM383" s="24"/>
      <c r="AN383" s="24"/>
      <c r="AO383" s="24"/>
      <c r="AP383" s="24"/>
      <c r="AQ383" s="24"/>
      <c r="AS383" s="13"/>
      <c r="AT383" s="13"/>
      <c r="AU383" s="14"/>
      <c r="AV383" s="24"/>
      <c r="AW383" s="24"/>
      <c r="AX383" s="24"/>
      <c r="AY383" s="24"/>
      <c r="AZ383" s="24"/>
      <c r="BA383" s="24"/>
      <c r="BB383" s="24"/>
      <c r="BC383" s="24"/>
      <c r="CW383" s="24">
        <v>0.12926912568306012</v>
      </c>
      <c r="CX383" s="13">
        <v>56.6</v>
      </c>
      <c r="CY383" s="13">
        <v>58.46436325341211</v>
      </c>
      <c r="CZ383" s="13">
        <v>58.025789943305099</v>
      </c>
      <c r="DA383" s="13">
        <v>9.5822766566377897</v>
      </c>
      <c r="DB383" s="13" t="e">
        <f ca="1"/>
        <v>#NAME?</v>
      </c>
      <c r="DC383" s="13" t="e">
        <f ca="1"/>
        <v>#NAME?</v>
      </c>
      <c r="DD383" s="13">
        <v>52.08642546274897</v>
      </c>
      <c r="DE383" s="13" t="e">
        <f ca="1"/>
        <v>#NAME?</v>
      </c>
      <c r="DF383" s="13">
        <v>57.759611334425998</v>
      </c>
    </row>
    <row r="384" spans="1:110" x14ac:dyDescent="0.25">
      <c r="A384" s="9">
        <v>76</v>
      </c>
      <c r="B384" s="10" t="b">
        <v>1</v>
      </c>
      <c r="U384" s="13"/>
      <c r="V384" s="13"/>
      <c r="W384" s="14"/>
      <c r="X384" s="24"/>
      <c r="Y384" s="24"/>
      <c r="Z384" s="24"/>
      <c r="AA384" s="24"/>
      <c r="AB384" s="24"/>
      <c r="AC384" s="24"/>
      <c r="AD384" s="24"/>
      <c r="AE384" s="24"/>
      <c r="AG384" s="13"/>
      <c r="AH384" s="13"/>
      <c r="AI384" s="14"/>
      <c r="AJ384" s="24"/>
      <c r="AK384" s="24"/>
      <c r="AL384" s="24"/>
      <c r="AM384" s="24"/>
      <c r="AN384" s="24"/>
      <c r="AO384" s="24"/>
      <c r="AP384" s="24"/>
      <c r="AQ384" s="24"/>
      <c r="AS384" s="13"/>
      <c r="AT384" s="13"/>
      <c r="AU384" s="14"/>
      <c r="AV384" s="24"/>
      <c r="AW384" s="24"/>
      <c r="AX384" s="24"/>
      <c r="AY384" s="24"/>
      <c r="AZ384" s="24"/>
      <c r="BA384" s="24"/>
      <c r="BB384" s="24"/>
      <c r="BC384" s="24"/>
      <c r="CW384" s="24">
        <v>0.12961065573770492</v>
      </c>
      <c r="CX384" s="13">
        <v>56.7</v>
      </c>
      <c r="CY384" s="13">
        <v>58.479785162334444</v>
      </c>
      <c r="CZ384" s="13">
        <v>58.039609523117768</v>
      </c>
      <c r="DA384" s="13">
        <v>9.6094343390943742</v>
      </c>
      <c r="DB384" s="13" t="e">
        <f ca="1"/>
        <v>#NAME?</v>
      </c>
      <c r="DC384" s="13" t="e">
        <f ca="1"/>
        <v>#NAME?</v>
      </c>
      <c r="DD384" s="13">
        <v>52.107335208437561</v>
      </c>
      <c r="DE384" s="13" t="e">
        <f ca="1"/>
        <v>#NAME?</v>
      </c>
      <c r="DF384" s="13">
        <v>57.777304330210555</v>
      </c>
    </row>
    <row r="385" spans="1:110" x14ac:dyDescent="0.25">
      <c r="A385" s="9">
        <v>74.8</v>
      </c>
      <c r="B385" s="10" t="b">
        <v>1</v>
      </c>
      <c r="U385" s="13"/>
      <c r="V385" s="13"/>
      <c r="W385" s="14"/>
      <c r="X385" s="24"/>
      <c r="Y385" s="24"/>
      <c r="Z385" s="24"/>
      <c r="AA385" s="24"/>
      <c r="AB385" s="24"/>
      <c r="AC385" s="24"/>
      <c r="AD385" s="24"/>
      <c r="AE385" s="24"/>
      <c r="AG385" s="13"/>
      <c r="AH385" s="13"/>
      <c r="AI385" s="14"/>
      <c r="AJ385" s="24"/>
      <c r="AK385" s="24"/>
      <c r="AL385" s="24"/>
      <c r="AM385" s="24"/>
      <c r="AN385" s="24"/>
      <c r="AO385" s="24"/>
      <c r="AP385" s="24"/>
      <c r="AQ385" s="24"/>
      <c r="AS385" s="13"/>
      <c r="AT385" s="13"/>
      <c r="AU385" s="14"/>
      <c r="AV385" s="24"/>
      <c r="AW385" s="24"/>
      <c r="AX385" s="24"/>
      <c r="AY385" s="24"/>
      <c r="AZ385" s="24"/>
      <c r="BA385" s="24"/>
      <c r="BB385" s="24"/>
      <c r="BC385" s="24"/>
      <c r="CW385" s="24">
        <v>0.12995218579234974</v>
      </c>
      <c r="CX385" s="13">
        <v>56.7</v>
      </c>
      <c r="CY385" s="13">
        <v>58.495178947740413</v>
      </c>
      <c r="CZ385" s="13">
        <v>58.053407183744817</v>
      </c>
      <c r="DA385" s="13">
        <v>9.6366026799823459</v>
      </c>
      <c r="DB385" s="13" t="e">
        <f ca="1"/>
        <v>#NAME?</v>
      </c>
      <c r="DC385" s="13" t="e">
        <f ca="1"/>
        <v>#NAME?</v>
      </c>
      <c r="DD385" s="13">
        <v>52.128217423154595</v>
      </c>
      <c r="DE385" s="13" t="e">
        <f ca="1"/>
        <v>#NAME?</v>
      </c>
      <c r="DF385" s="13">
        <v>57.794969063306148</v>
      </c>
    </row>
    <row r="386" spans="1:110" x14ac:dyDescent="0.25">
      <c r="A386" s="9">
        <v>74.7</v>
      </c>
      <c r="B386" s="10" t="b">
        <v>1</v>
      </c>
      <c r="U386" s="13"/>
      <c r="V386" s="13"/>
      <c r="W386" s="14"/>
      <c r="X386" s="24"/>
      <c r="Y386" s="24"/>
      <c r="Z386" s="24"/>
      <c r="AA386" s="24"/>
      <c r="AB386" s="24"/>
      <c r="AC386" s="24"/>
      <c r="AD386" s="24"/>
      <c r="AE386" s="24"/>
      <c r="AG386" s="13"/>
      <c r="AH386" s="13"/>
      <c r="AI386" s="14"/>
      <c r="AJ386" s="24"/>
      <c r="AK386" s="24"/>
      <c r="AL386" s="24"/>
      <c r="AM386" s="24"/>
      <c r="AN386" s="24"/>
      <c r="AO386" s="24"/>
      <c r="AP386" s="24"/>
      <c r="AQ386" s="24"/>
      <c r="AS386" s="13"/>
      <c r="AT386" s="13"/>
      <c r="AU386" s="14"/>
      <c r="AV386" s="24"/>
      <c r="AW386" s="24"/>
      <c r="AX386" s="24"/>
      <c r="AY386" s="24"/>
      <c r="AZ386" s="24"/>
      <c r="BA386" s="24"/>
      <c r="BB386" s="24"/>
      <c r="BC386" s="24"/>
      <c r="CW386" s="24">
        <v>0.13029371584699453</v>
      </c>
      <c r="CX386" s="13">
        <v>56.7</v>
      </c>
      <c r="CY386" s="13">
        <v>58.510544752086822</v>
      </c>
      <c r="CZ386" s="13">
        <v>58.067183035721833</v>
      </c>
      <c r="DA386" s="13">
        <v>9.66378168767109</v>
      </c>
      <c r="DB386" s="13" t="e">
        <f ca="1"/>
        <v>#NAME?</v>
      </c>
      <c r="DC386" s="13" t="e">
        <f ca="1"/>
        <v>#NAME?</v>
      </c>
      <c r="DD386" s="13">
        <v>52.149072215361137</v>
      </c>
      <c r="DE386" s="13" t="e">
        <f ca="1"/>
        <v>#NAME?</v>
      </c>
      <c r="DF386" s="13">
        <v>57.812605663670041</v>
      </c>
    </row>
    <row r="387" spans="1:110" x14ac:dyDescent="0.25">
      <c r="A387" s="9">
        <v>74.400000000000006</v>
      </c>
      <c r="B387" s="10" t="b">
        <v>1</v>
      </c>
      <c r="U387" s="13"/>
      <c r="V387" s="13"/>
      <c r="W387" s="14"/>
      <c r="X387" s="24"/>
      <c r="Y387" s="24"/>
      <c r="Z387" s="24"/>
      <c r="AA387" s="24"/>
      <c r="AB387" s="24"/>
      <c r="AC387" s="24"/>
      <c r="AD387" s="24"/>
      <c r="AE387" s="24"/>
      <c r="AG387" s="13"/>
      <c r="AH387" s="13"/>
      <c r="AI387" s="14"/>
      <c r="AJ387" s="24"/>
      <c r="AK387" s="24"/>
      <c r="AL387" s="24"/>
      <c r="AM387" s="24"/>
      <c r="AN387" s="24"/>
      <c r="AO387" s="24"/>
      <c r="AP387" s="24"/>
      <c r="AQ387" s="24"/>
      <c r="AS387" s="13"/>
      <c r="AT387" s="13"/>
      <c r="AU387" s="14"/>
      <c r="AV387" s="24"/>
      <c r="AW387" s="24"/>
      <c r="AX387" s="24"/>
      <c r="AY387" s="24"/>
      <c r="AZ387" s="24"/>
      <c r="BA387" s="24"/>
      <c r="BB387" s="24"/>
      <c r="BC387" s="24"/>
      <c r="CW387" s="24">
        <v>0.13063524590163936</v>
      </c>
      <c r="CX387" s="13">
        <v>56.7</v>
      </c>
      <c r="CY387" s="13">
        <v>58.525882716763952</v>
      </c>
      <c r="CZ387" s="13">
        <v>58.080937188773397</v>
      </c>
      <c r="DA387" s="13">
        <v>9.6909713705398772</v>
      </c>
      <c r="DB387" s="13" t="e">
        <f ca="1"/>
        <v>#NAME?</v>
      </c>
      <c r="DC387" s="13" t="e">
        <f ca="1"/>
        <v>#NAME?</v>
      </c>
      <c r="DD387" s="13">
        <v>52.169899692807945</v>
      </c>
      <c r="DE387" s="13" t="e">
        <f ca="1"/>
        <v>#NAME?</v>
      </c>
      <c r="DF387" s="13">
        <v>57.830214260340128</v>
      </c>
    </row>
    <row r="388" spans="1:110" x14ac:dyDescent="0.25">
      <c r="A388" s="9">
        <v>74.5</v>
      </c>
      <c r="B388" s="10" t="b">
        <v>1</v>
      </c>
      <c r="U388" s="13"/>
      <c r="V388" s="13"/>
      <c r="W388" s="14"/>
      <c r="X388" s="24"/>
      <c r="Y388" s="24"/>
      <c r="Z388" s="24"/>
      <c r="AA388" s="24"/>
      <c r="AB388" s="24"/>
      <c r="AC388" s="24"/>
      <c r="AD388" s="24"/>
      <c r="AE388" s="24"/>
      <c r="AG388" s="13"/>
      <c r="AH388" s="13"/>
      <c r="AI388" s="14"/>
      <c r="AJ388" s="24"/>
      <c r="AK388" s="24"/>
      <c r="AL388" s="24"/>
      <c r="AM388" s="24"/>
      <c r="AN388" s="24"/>
      <c r="AO388" s="24"/>
      <c r="AP388" s="24"/>
      <c r="AQ388" s="24"/>
      <c r="AS388" s="13"/>
      <c r="AT388" s="13"/>
      <c r="AU388" s="14"/>
      <c r="AV388" s="24"/>
      <c r="AW388" s="24"/>
      <c r="AX388" s="24"/>
      <c r="AY388" s="24"/>
      <c r="AZ388" s="24"/>
      <c r="BA388" s="24"/>
      <c r="BB388" s="24"/>
      <c r="BC388" s="24"/>
      <c r="CW388" s="24">
        <v>0.13097677595628415</v>
      </c>
      <c r="CX388" s="13">
        <v>56.7</v>
      </c>
      <c r="CY388" s="13">
        <v>58.541192982106416</v>
      </c>
      <c r="CZ388" s="13">
        <v>58.094669751821343</v>
      </c>
      <c r="DA388" s="13">
        <v>9.718171736977844</v>
      </c>
      <c r="DB388" s="13" t="e">
        <f ca="1"/>
        <v>#NAME?</v>
      </c>
      <c r="DC388" s="13" t="e">
        <f ca="1"/>
        <v>#NAME?</v>
      </c>
      <c r="DD388" s="13">
        <v>52.190699962541991</v>
      </c>
      <c r="DE388" s="13" t="e">
        <f ca="1"/>
        <v>#NAME?</v>
      </c>
      <c r="DF388" s="13">
        <v>57.847794981443862</v>
      </c>
    </row>
    <row r="389" spans="1:110" x14ac:dyDescent="0.25">
      <c r="A389" s="9">
        <v>74.3</v>
      </c>
      <c r="B389" s="10" t="b">
        <v>1</v>
      </c>
      <c r="U389" s="13"/>
      <c r="V389" s="13"/>
      <c r="W389" s="14"/>
      <c r="X389" s="24"/>
      <c r="Y389" s="24"/>
      <c r="Z389" s="24"/>
      <c r="AA389" s="24"/>
      <c r="AB389" s="24"/>
      <c r="AC389" s="24"/>
      <c r="AD389" s="24"/>
      <c r="AE389" s="24"/>
      <c r="AG389" s="13"/>
      <c r="AH389" s="13"/>
      <c r="AI389" s="14"/>
      <c r="AJ389" s="24"/>
      <c r="AK389" s="24"/>
      <c r="AL389" s="24"/>
      <c r="AM389" s="24"/>
      <c r="AN389" s="24"/>
      <c r="AO389" s="24"/>
      <c r="AP389" s="24"/>
      <c r="AQ389" s="24"/>
      <c r="AS389" s="13"/>
      <c r="AT389" s="13"/>
      <c r="AU389" s="14"/>
      <c r="AV389" s="24"/>
      <c r="AW389" s="24"/>
      <c r="AX389" s="24"/>
      <c r="AY389" s="24"/>
      <c r="AZ389" s="24"/>
      <c r="BA389" s="24"/>
      <c r="BB389" s="24"/>
      <c r="BC389" s="24"/>
      <c r="CW389" s="24">
        <v>0.13131830601092895</v>
      </c>
      <c r="CX389" s="13">
        <v>56.7</v>
      </c>
      <c r="CY389" s="13">
        <v>58.556475687403811</v>
      </c>
      <c r="CZ389" s="13">
        <v>58.108380832992566</v>
      </c>
      <c r="DA389" s="13">
        <v>9.7453827953840371</v>
      </c>
      <c r="DB389" s="13" t="e">
        <f ca="1"/>
        <v>#NAME?</v>
      </c>
      <c r="DC389" s="13" t="e">
        <f ca="1"/>
        <v>#NAME?</v>
      </c>
      <c r="DD389" s="13">
        <v>52.211473130912864</v>
      </c>
      <c r="DE389" s="13" t="e">
        <f ca="1"/>
        <v>#NAME?</v>
      </c>
      <c r="DF389" s="13">
        <v>57.865347954207088</v>
      </c>
    </row>
    <row r="390" spans="1:110" x14ac:dyDescent="0.25">
      <c r="A390" s="9">
        <v>74.099999999999994</v>
      </c>
      <c r="B390" s="10" t="b">
        <v>1</v>
      </c>
      <c r="U390" s="13"/>
      <c r="V390" s="13"/>
      <c r="W390" s="14"/>
      <c r="X390" s="24"/>
      <c r="Y390" s="24"/>
      <c r="Z390" s="24"/>
      <c r="AA390" s="24"/>
      <c r="AB390" s="24"/>
      <c r="AC390" s="24"/>
      <c r="AD390" s="24"/>
      <c r="AE390" s="24"/>
      <c r="AG390" s="13"/>
      <c r="AH390" s="13"/>
      <c r="AI390" s="14"/>
      <c r="AJ390" s="24"/>
      <c r="AK390" s="24"/>
      <c r="AL390" s="24"/>
      <c r="AM390" s="24"/>
      <c r="AN390" s="24"/>
      <c r="AO390" s="24"/>
      <c r="AP390" s="24"/>
      <c r="AQ390" s="24"/>
      <c r="AS390" s="13"/>
      <c r="AT390" s="13"/>
      <c r="AU390" s="14"/>
      <c r="AV390" s="24"/>
      <c r="AW390" s="24"/>
      <c r="AX390" s="24"/>
      <c r="AY390" s="24"/>
      <c r="AZ390" s="24"/>
      <c r="BA390" s="24"/>
      <c r="BB390" s="24"/>
      <c r="BC390" s="24"/>
      <c r="CW390" s="24">
        <v>0.13165983606557377</v>
      </c>
      <c r="CX390" s="13">
        <v>56.7</v>
      </c>
      <c r="CY390" s="13">
        <v>58.571730970911261</v>
      </c>
      <c r="CZ390" s="13">
        <v>58.122070539627138</v>
      </c>
      <c r="DA390" s="13">
        <v>9.7726045541673745</v>
      </c>
      <c r="DB390" s="13" t="e">
        <f ca="1"/>
        <v>#NAME?</v>
      </c>
      <c r="DC390" s="13" t="e">
        <f ca="1"/>
        <v>#NAME?</v>
      </c>
      <c r="DD390" s="13">
        <v>52.232219303579122</v>
      </c>
      <c r="DE390" s="13" t="e">
        <f ca="1"/>
        <v>#NAME?</v>
      </c>
      <c r="DF390" s="13">
        <v>57.882873304962736</v>
      </c>
    </row>
    <row r="391" spans="1:110" x14ac:dyDescent="0.25">
      <c r="A391" s="9">
        <v>73.900000000000006</v>
      </c>
      <c r="B391" s="10" t="b">
        <v>1</v>
      </c>
      <c r="U391" s="13"/>
      <c r="V391" s="13"/>
      <c r="W391" s="14"/>
      <c r="X391" s="24"/>
      <c r="Y391" s="24"/>
      <c r="Z391" s="24"/>
      <c r="AA391" s="24"/>
      <c r="AB391" s="24"/>
      <c r="AC391" s="24"/>
      <c r="AD391" s="24"/>
      <c r="AE391" s="24"/>
      <c r="AG391" s="13"/>
      <c r="AH391" s="13"/>
      <c r="AI391" s="14"/>
      <c r="AJ391" s="24"/>
      <c r="AK391" s="24"/>
      <c r="AL391" s="24"/>
      <c r="AM391" s="24"/>
      <c r="AN391" s="24"/>
      <c r="AO391" s="24"/>
      <c r="AP391" s="24"/>
      <c r="AQ391" s="24"/>
      <c r="AS391" s="13"/>
      <c r="AT391" s="13"/>
      <c r="AU391" s="14"/>
      <c r="AV391" s="24"/>
      <c r="AW391" s="24"/>
      <c r="AX391" s="24"/>
      <c r="AY391" s="24"/>
      <c r="AZ391" s="24"/>
      <c r="BA391" s="24"/>
      <c r="BB391" s="24"/>
      <c r="BC391" s="24"/>
      <c r="CW391" s="24">
        <v>0.13200136612021857</v>
      </c>
      <c r="CX391" s="13">
        <v>56.7</v>
      </c>
      <c r="CY391" s="13">
        <v>58.586958969859829</v>
      </c>
      <c r="CZ391" s="13">
        <v>58.135738978286021</v>
      </c>
      <c r="DA391" s="13">
        <v>9.7998370217467414</v>
      </c>
      <c r="DB391" s="13" t="e">
        <f ca="1"/>
        <v>#NAME?</v>
      </c>
      <c r="DC391" s="13" t="e">
        <f ca="1"/>
        <v>#NAME?</v>
      </c>
      <c r="DD391" s="13">
        <v>52.252938585514563</v>
      </c>
      <c r="DE391" s="13" t="e">
        <f ca="1"/>
        <v>#NAME?</v>
      </c>
      <c r="DF391" s="13">
        <v>57.900371159159398</v>
      </c>
    </row>
    <row r="392" spans="1:110" x14ac:dyDescent="0.25">
      <c r="A392" s="9">
        <v>73.7</v>
      </c>
      <c r="B392" s="10" t="b">
        <v>1</v>
      </c>
      <c r="U392" s="13"/>
      <c r="V392" s="13"/>
      <c r="W392" s="14"/>
      <c r="X392" s="24"/>
      <c r="Y392" s="24"/>
      <c r="Z392" s="24"/>
      <c r="AA392" s="24"/>
      <c r="AB392" s="24"/>
      <c r="AC392" s="24"/>
      <c r="AD392" s="24"/>
      <c r="AE392" s="24"/>
      <c r="AG392" s="13"/>
      <c r="AH392" s="13"/>
      <c r="AI392" s="14"/>
      <c r="AJ392" s="24"/>
      <c r="AK392" s="24"/>
      <c r="AL392" s="24"/>
      <c r="AM392" s="24"/>
      <c r="AN392" s="24"/>
      <c r="AO392" s="24"/>
      <c r="AP392" s="24"/>
      <c r="AQ392" s="24"/>
      <c r="AS392" s="13"/>
      <c r="AT392" s="13"/>
      <c r="AU392" s="14"/>
      <c r="AV392" s="24"/>
      <c r="AW392" s="24"/>
      <c r="AX392" s="24"/>
      <c r="AY392" s="24"/>
      <c r="AZ392" s="24"/>
      <c r="BA392" s="24"/>
      <c r="BB392" s="24"/>
      <c r="BC392" s="24"/>
      <c r="CW392" s="24">
        <v>0.13234289617486339</v>
      </c>
      <c r="CX392" s="13">
        <v>56.7</v>
      </c>
      <c r="CY392" s="13">
        <v>58.602159820466774</v>
      </c>
      <c r="CZ392" s="13">
        <v>58.149386254758802</v>
      </c>
      <c r="DA392" s="13">
        <v>9.827080206550928</v>
      </c>
      <c r="DB392" s="13" t="e">
        <f ca="1"/>
        <v>#NAME?</v>
      </c>
      <c r="DC392" s="13" t="e">
        <f ca="1"/>
        <v>#NAME?</v>
      </c>
      <c r="DD392" s="13">
        <v>52.273631081014422</v>
      </c>
      <c r="DE392" s="13" t="e">
        <f ca="1"/>
        <v>#NAME?</v>
      </c>
      <c r="DF392" s="13">
        <v>57.917841641369847</v>
      </c>
    </row>
    <row r="393" spans="1:110" x14ac:dyDescent="0.25">
      <c r="A393" s="9">
        <v>73.400000000000006</v>
      </c>
      <c r="B393" s="10" t="b">
        <v>1</v>
      </c>
      <c r="U393" s="13"/>
      <c r="V393" s="13"/>
      <c r="W393" s="14"/>
      <c r="X393" s="24"/>
      <c r="Y393" s="24"/>
      <c r="Z393" s="24"/>
      <c r="AA393" s="24"/>
      <c r="AB393" s="24"/>
      <c r="AC393" s="24"/>
      <c r="AD393" s="24"/>
      <c r="AE393" s="24"/>
      <c r="AG393" s="13"/>
      <c r="AH393" s="13"/>
      <c r="AI393" s="14"/>
      <c r="AJ393" s="24"/>
      <c r="AK393" s="24"/>
      <c r="AL393" s="24"/>
      <c r="AM393" s="24"/>
      <c r="AN393" s="24"/>
      <c r="AO393" s="24"/>
      <c r="AP393" s="24"/>
      <c r="AQ393" s="24"/>
      <c r="AS393" s="13"/>
      <c r="AT393" s="13"/>
      <c r="AU393" s="14"/>
      <c r="AV393" s="24"/>
      <c r="AW393" s="24"/>
      <c r="AX393" s="24"/>
      <c r="AY393" s="24"/>
      <c r="AZ393" s="24"/>
      <c r="BA393" s="24"/>
      <c r="BB393" s="24"/>
      <c r="BC393" s="24"/>
      <c r="CW393" s="24">
        <v>0.13268442622950818</v>
      </c>
      <c r="CX393" s="13">
        <v>56.8</v>
      </c>
      <c r="CY393" s="13">
        <v>58.617333657945721</v>
      </c>
      <c r="CZ393" s="13">
        <v>58.163012474071415</v>
      </c>
      <c r="DA393" s="13">
        <v>9.8543341170186967</v>
      </c>
      <c r="DB393" s="13" t="e">
        <f ca="1"/>
        <v>#NAME?</v>
      </c>
      <c r="DC393" s="13" t="e">
        <f ca="1"/>
        <v>#NAME?</v>
      </c>
      <c r="DD393" s="13">
        <v>52.294296893701485</v>
      </c>
      <c r="DE393" s="13" t="e">
        <f ca="1"/>
        <v>#NAME?</v>
      </c>
      <c r="DF393" s="13">
        <v>57.935284875299388</v>
      </c>
    </row>
    <row r="394" spans="1:110" x14ac:dyDescent="0.25">
      <c r="A394" s="9">
        <v>73.2</v>
      </c>
      <c r="B394" s="10" t="b">
        <v>1</v>
      </c>
      <c r="U394" s="13"/>
      <c r="V394" s="13"/>
      <c r="W394" s="14"/>
      <c r="X394" s="24"/>
      <c r="Y394" s="24"/>
      <c r="Z394" s="24"/>
      <c r="AA394" s="24"/>
      <c r="AB394" s="24"/>
      <c r="AC394" s="24"/>
      <c r="AD394" s="24"/>
      <c r="AE394" s="24"/>
      <c r="AG394" s="13"/>
      <c r="AH394" s="13"/>
      <c r="AI394" s="14"/>
      <c r="AJ394" s="24"/>
      <c r="AK394" s="24"/>
      <c r="AL394" s="24"/>
      <c r="AM394" s="24"/>
      <c r="AN394" s="24"/>
      <c r="AO394" s="24"/>
      <c r="AP394" s="24"/>
      <c r="AQ394" s="24"/>
      <c r="AS394" s="13"/>
      <c r="AT394" s="13"/>
      <c r="AU394" s="14"/>
      <c r="AV394" s="24"/>
      <c r="AW394" s="24"/>
      <c r="AX394" s="24"/>
      <c r="AY394" s="24"/>
      <c r="AZ394" s="24"/>
      <c r="BA394" s="24"/>
      <c r="BB394" s="24"/>
      <c r="BC394" s="24"/>
      <c r="CW394" s="24">
        <v>0.13302595628415301</v>
      </c>
      <c r="CX394" s="13">
        <v>56.8</v>
      </c>
      <c r="CY394" s="13">
        <v>58.632480616516688</v>
      </c>
      <c r="CZ394" s="13">
        <v>58.176617740493619</v>
      </c>
      <c r="DA394" s="13">
        <v>9.881598761598795</v>
      </c>
      <c r="DB394" s="13" t="e">
        <f ca="1"/>
        <v>#NAME?</v>
      </c>
      <c r="DC394" s="13" t="e">
        <f ca="1"/>
        <v>#NAME?</v>
      </c>
      <c r="DD394" s="13">
        <v>52.31493612653216</v>
      </c>
      <c r="DE394" s="13" t="e">
        <f ca="1"/>
        <v>#NAME?</v>
      </c>
      <c r="DF394" s="13">
        <v>57.952700983794159</v>
      </c>
    </row>
    <row r="395" spans="1:110" x14ac:dyDescent="0.25">
      <c r="A395" s="9">
        <v>72.900000000000006</v>
      </c>
      <c r="B395" s="10" t="b">
        <v>1</v>
      </c>
      <c r="U395" s="13"/>
      <c r="V395" s="13"/>
      <c r="W395" s="14"/>
      <c r="X395" s="24"/>
      <c r="Y395" s="24"/>
      <c r="Z395" s="24"/>
      <c r="AA395" s="24"/>
      <c r="AB395" s="24"/>
      <c r="AC395" s="24"/>
      <c r="AD395" s="24"/>
      <c r="AE395" s="24"/>
      <c r="AG395" s="13"/>
      <c r="AH395" s="13"/>
      <c r="AI395" s="14"/>
      <c r="AJ395" s="24"/>
      <c r="AK395" s="24"/>
      <c r="AL395" s="24"/>
      <c r="AM395" s="24"/>
      <c r="AN395" s="24"/>
      <c r="AO395" s="24"/>
      <c r="AP395" s="24"/>
      <c r="AQ395" s="24"/>
      <c r="AS395" s="13"/>
      <c r="AT395" s="13"/>
      <c r="AU395" s="14"/>
      <c r="AV395" s="24"/>
      <c r="AW395" s="24"/>
      <c r="AX395" s="24"/>
      <c r="AY395" s="24"/>
      <c r="AZ395" s="24"/>
      <c r="BA395" s="24"/>
      <c r="BB395" s="24"/>
      <c r="BC395" s="24"/>
      <c r="CW395" s="24">
        <v>0.1333674863387978</v>
      </c>
      <c r="CX395" s="13">
        <v>56.8</v>
      </c>
      <c r="CY395" s="13">
        <v>58.64760082941595</v>
      </c>
      <c r="CZ395" s="13">
        <v>58.190202157546352</v>
      </c>
      <c r="DA395" s="13">
        <v>9.9088741487499163</v>
      </c>
      <c r="DB395" s="13" t="e">
        <f ca="1"/>
        <v>#NAME?</v>
      </c>
      <c r="DC395" s="13" t="e">
        <f ca="1"/>
        <v>#NAME?</v>
      </c>
      <c r="DD395" s="13">
        <v>52.335548881802438</v>
      </c>
      <c r="DE395" s="13" t="e">
        <f ca="1"/>
        <v>#NAME?</v>
      </c>
      <c r="DF395" s="13">
        <v>57.970090088849346</v>
      </c>
    </row>
    <row r="396" spans="1:110" x14ac:dyDescent="0.25">
      <c r="A396" s="9">
        <v>72.599999999999994</v>
      </c>
      <c r="B396" s="10" t="b">
        <v>1</v>
      </c>
      <c r="U396" s="13"/>
      <c r="V396" s="13"/>
      <c r="W396" s="14"/>
      <c r="X396" s="24"/>
      <c r="Y396" s="24"/>
      <c r="Z396" s="24"/>
      <c r="AA396" s="24"/>
      <c r="AB396" s="24"/>
      <c r="AC396" s="24"/>
      <c r="AD396" s="24"/>
      <c r="AE396" s="24"/>
      <c r="AG396" s="13"/>
      <c r="AH396" s="13"/>
      <c r="AI396" s="14"/>
      <c r="AJ396" s="24"/>
      <c r="AK396" s="24"/>
      <c r="AL396" s="24"/>
      <c r="AM396" s="24"/>
      <c r="AN396" s="24"/>
      <c r="AO396" s="24"/>
      <c r="AP396" s="24"/>
      <c r="AQ396" s="24"/>
      <c r="AS396" s="13"/>
      <c r="AT396" s="13"/>
      <c r="AU396" s="14"/>
      <c r="AV396" s="24"/>
      <c r="AW396" s="24"/>
      <c r="AX396" s="24"/>
      <c r="AY396" s="24"/>
      <c r="AZ396" s="24"/>
      <c r="BA396" s="24"/>
      <c r="BB396" s="24"/>
      <c r="BC396" s="24"/>
      <c r="CW396" s="24">
        <v>0.13370901639344263</v>
      </c>
      <c r="CX396" s="13">
        <v>56.8</v>
      </c>
      <c r="CY396" s="13">
        <v>58.662694428905802</v>
      </c>
      <c r="CZ396" s="13">
        <v>58.203765828009203</v>
      </c>
      <c r="DA396" s="13">
        <v>9.9361602869408028</v>
      </c>
      <c r="DB396" s="13" t="e">
        <f ca="1"/>
        <v>#NAME?</v>
      </c>
      <c r="DC396" s="13" t="e">
        <f ca="1"/>
        <v>#NAME?</v>
      </c>
      <c r="DD396" s="13">
        <v>52.356135261153852</v>
      </c>
      <c r="DE396" s="13" t="e">
        <f ca="1"/>
        <v>#NAME?</v>
      </c>
      <c r="DF396" s="13">
        <v>57.987452311617204</v>
      </c>
    </row>
    <row r="397" spans="1:110" x14ac:dyDescent="0.25">
      <c r="A397" s="9">
        <v>72.2</v>
      </c>
      <c r="B397" s="10" t="b">
        <v>1</v>
      </c>
      <c r="U397" s="13"/>
      <c r="V397" s="13"/>
      <c r="W397" s="14"/>
      <c r="X397" s="24"/>
      <c r="Y397" s="24"/>
      <c r="Z397" s="24"/>
      <c r="AA397" s="24"/>
      <c r="AB397" s="24"/>
      <c r="AC397" s="24"/>
      <c r="AD397" s="24"/>
      <c r="AE397" s="24"/>
      <c r="AG397" s="13"/>
      <c r="AH397" s="13"/>
      <c r="AI397" s="14"/>
      <c r="AJ397" s="24"/>
      <c r="AK397" s="24"/>
      <c r="AL397" s="24"/>
      <c r="AM397" s="24"/>
      <c r="AN397" s="24"/>
      <c r="AO397" s="24"/>
      <c r="AP397" s="24"/>
      <c r="AQ397" s="24"/>
      <c r="AS397" s="13"/>
      <c r="AT397" s="13"/>
      <c r="AU397" s="14"/>
      <c r="AV397" s="24"/>
      <c r="AW397" s="24"/>
      <c r="AX397" s="24"/>
      <c r="AY397" s="24"/>
      <c r="AZ397" s="24"/>
      <c r="BA397" s="24"/>
      <c r="BB397" s="24"/>
      <c r="BC397" s="24"/>
      <c r="CW397" s="24">
        <v>0.13405054644808742</v>
      </c>
      <c r="CX397" s="13">
        <v>56.8</v>
      </c>
      <c r="CY397" s="13">
        <v>58.677761546284273</v>
      </c>
      <c r="CZ397" s="13">
        <v>58.217308853927619</v>
      </c>
      <c r="DA397" s="13">
        <v>9.9634571846501707</v>
      </c>
      <c r="DB397" s="13" t="e">
        <f ca="1"/>
        <v>#NAME?</v>
      </c>
      <c r="DC397" s="13" t="e">
        <f ca="1"/>
        <v>#NAME?</v>
      </c>
      <c r="DD397" s="13">
        <v>52.376695365579266</v>
      </c>
      <c r="DE397" s="13" t="e">
        <f ca="1"/>
        <v>#NAME?</v>
      </c>
      <c r="DF397" s="13">
        <v>58.004787772415099</v>
      </c>
    </row>
    <row r="398" spans="1:110" x14ac:dyDescent="0.25">
      <c r="A398" s="9">
        <v>72.099999999999994</v>
      </c>
      <c r="B398" s="10" t="b">
        <v>1</v>
      </c>
      <c r="U398" s="13"/>
      <c r="V398" s="13"/>
      <c r="W398" s="14"/>
      <c r="X398" s="24"/>
      <c r="Y398" s="24"/>
      <c r="Z398" s="24"/>
      <c r="AA398" s="24"/>
      <c r="AB398" s="24"/>
      <c r="AC398" s="24"/>
      <c r="AD398" s="24"/>
      <c r="AE398" s="24"/>
      <c r="AG398" s="13"/>
      <c r="AH398" s="13"/>
      <c r="AI398" s="14"/>
      <c r="AJ398" s="24"/>
      <c r="AK398" s="24"/>
      <c r="AL398" s="24"/>
      <c r="AM398" s="24"/>
      <c r="AN398" s="24"/>
      <c r="AO398" s="24"/>
      <c r="AP398" s="24"/>
      <c r="AQ398" s="24"/>
      <c r="AS398" s="13"/>
      <c r="AT398" s="13"/>
      <c r="AU398" s="14"/>
      <c r="AV398" s="24"/>
      <c r="AW398" s="24"/>
      <c r="AX398" s="24"/>
      <c r="AY398" s="24"/>
      <c r="AZ398" s="24"/>
      <c r="BA398" s="24"/>
      <c r="BB398" s="24"/>
      <c r="BC398" s="24"/>
      <c r="CW398" s="24">
        <v>0.13439207650273224</v>
      </c>
      <c r="CX398" s="13">
        <v>56.9</v>
      </c>
      <c r="CY398" s="13">
        <v>58.692802311894567</v>
      </c>
      <c r="CZ398" s="13">
        <v>58.230831336620149</v>
      </c>
      <c r="DA398" s="13">
        <v>9.9907648503668049</v>
      </c>
      <c r="DB398" s="13" t="e">
        <f ca="1"/>
        <v>#NAME?</v>
      </c>
      <c r="DC398" s="13" t="e">
        <f ca="1"/>
        <v>#NAME?</v>
      </c>
      <c r="DD398" s="13">
        <v>52.397229295428701</v>
      </c>
      <c r="DE398" s="13" t="e">
        <f ca="1"/>
        <v>#NAME?</v>
      </c>
      <c r="DF398" s="13">
        <v>58.022096590733398</v>
      </c>
    </row>
    <row r="399" spans="1:110" x14ac:dyDescent="0.25">
      <c r="A399" s="9">
        <v>72.2</v>
      </c>
      <c r="B399" s="10" t="b">
        <v>1</v>
      </c>
      <c r="U399" s="13"/>
      <c r="V399" s="13"/>
      <c r="W399" s="14"/>
      <c r="X399" s="24"/>
      <c r="Y399" s="24"/>
      <c r="Z399" s="24"/>
      <c r="AA399" s="24"/>
      <c r="AB399" s="24"/>
      <c r="AC399" s="24"/>
      <c r="AD399" s="24"/>
      <c r="AE399" s="24"/>
      <c r="AG399" s="13"/>
      <c r="AH399" s="13"/>
      <c r="AI399" s="14"/>
      <c r="AJ399" s="24"/>
      <c r="AK399" s="24"/>
      <c r="AL399" s="24"/>
      <c r="AM399" s="24"/>
      <c r="AN399" s="24"/>
      <c r="AO399" s="24"/>
      <c r="AP399" s="24"/>
      <c r="AQ399" s="24"/>
      <c r="AS399" s="13"/>
      <c r="AT399" s="13"/>
      <c r="AU399" s="14"/>
      <c r="AV399" s="24"/>
      <c r="AW399" s="24"/>
      <c r="AX399" s="24"/>
      <c r="AY399" s="24"/>
      <c r="AZ399" s="24"/>
      <c r="BA399" s="24"/>
      <c r="BB399" s="24"/>
      <c r="BC399" s="24"/>
      <c r="CW399" s="24">
        <v>0.13473360655737704</v>
      </c>
      <c r="CX399" s="13">
        <v>56.9</v>
      </c>
      <c r="CY399" s="13">
        <v>58.70781685513456</v>
      </c>
      <c r="CZ399" s="13">
        <v>58.244333376685375</v>
      </c>
      <c r="DA399" s="13">
        <v>10.018083292589527</v>
      </c>
      <c r="DB399" s="13" t="e">
        <f ca="1"/>
        <v>#NAME?</v>
      </c>
      <c r="DC399" s="13" t="e">
        <f ca="1"/>
        <v>#NAME?</v>
      </c>
      <c r="DD399" s="13">
        <v>52.417737150415022</v>
      </c>
      <c r="DE399" s="13" t="e">
        <f ca="1"/>
        <v>#NAME?</v>
      </c>
      <c r="DF399" s="13">
        <v>58.039378885243217</v>
      </c>
    </row>
    <row r="400" spans="1:110" x14ac:dyDescent="0.25">
      <c r="A400" s="9">
        <v>72</v>
      </c>
      <c r="B400" s="10" t="b">
        <v>1</v>
      </c>
      <c r="U400" s="13"/>
      <c r="V400" s="13"/>
      <c r="W400" s="14"/>
      <c r="X400" s="24"/>
      <c r="Y400" s="24"/>
      <c r="Z400" s="24"/>
      <c r="AA400" s="24"/>
      <c r="AB400" s="24"/>
      <c r="AC400" s="24"/>
      <c r="AD400" s="24"/>
      <c r="AE400" s="24"/>
      <c r="AG400" s="13"/>
      <c r="AH400" s="13"/>
      <c r="AI400" s="14"/>
      <c r="AJ400" s="24"/>
      <c r="AK400" s="24"/>
      <c r="AL400" s="24"/>
      <c r="AM400" s="24"/>
      <c r="AN400" s="24"/>
      <c r="AO400" s="24"/>
      <c r="AP400" s="24"/>
      <c r="AQ400" s="24"/>
      <c r="AS400" s="13"/>
      <c r="AT400" s="13"/>
      <c r="AU400" s="14"/>
      <c r="AV400" s="24"/>
      <c r="AW400" s="24"/>
      <c r="AX400" s="24"/>
      <c r="AY400" s="24"/>
      <c r="AZ400" s="24"/>
      <c r="BA400" s="24"/>
      <c r="BB400" s="24"/>
      <c r="BC400" s="24"/>
      <c r="CW400" s="24">
        <v>0.13507513661202186</v>
      </c>
      <c r="CX400" s="13">
        <v>56.9</v>
      </c>
      <c r="CY400" s="13">
        <v>58.722805304466007</v>
      </c>
      <c r="CZ400" s="13">
        <v>58.257815074009024</v>
      </c>
      <c r="DA400" s="13">
        <v>10.045412519827234</v>
      </c>
      <c r="DB400" s="13" t="e">
        <f ca="1"/>
        <v>#NAME?</v>
      </c>
      <c r="DC400" s="13" t="e">
        <f ca="1"/>
        <v>#NAME?</v>
      </c>
      <c r="DD400" s="13">
        <v>52.438219029619617</v>
      </c>
      <c r="DE400" s="13" t="e">
        <f ca="1"/>
        <v>#NAME?</v>
      </c>
      <c r="DF400" s="13">
        <v>58.056634773804191</v>
      </c>
    </row>
    <row r="401" spans="1:110" x14ac:dyDescent="0.25">
      <c r="A401" s="9">
        <v>71.8</v>
      </c>
      <c r="B401" s="10" t="b">
        <v>1</v>
      </c>
      <c r="U401" s="13"/>
      <c r="V401" s="13"/>
      <c r="W401" s="14"/>
      <c r="X401" s="24"/>
      <c r="Y401" s="24"/>
      <c r="Z401" s="24"/>
      <c r="AA401" s="24"/>
      <c r="AB401" s="24"/>
      <c r="AC401" s="24"/>
      <c r="AD401" s="24"/>
      <c r="AE401" s="24"/>
      <c r="AG401" s="13"/>
      <c r="AH401" s="13"/>
      <c r="AI401" s="14"/>
      <c r="AJ401" s="24"/>
      <c r="AK401" s="24"/>
      <c r="AL401" s="24"/>
      <c r="AM401" s="24"/>
      <c r="AN401" s="24"/>
      <c r="AO401" s="24"/>
      <c r="AP401" s="24"/>
      <c r="AQ401" s="24"/>
      <c r="AS401" s="13"/>
      <c r="AT401" s="13"/>
      <c r="AU401" s="14"/>
      <c r="AV401" s="24"/>
      <c r="AW401" s="24"/>
      <c r="AX401" s="24"/>
      <c r="AY401" s="24"/>
      <c r="AZ401" s="24"/>
      <c r="BA401" s="24"/>
      <c r="BB401" s="24"/>
      <c r="BC401" s="24"/>
      <c r="CW401" s="24">
        <v>0.13541666666666666</v>
      </c>
      <c r="CX401" s="13">
        <v>56.9</v>
      </c>
      <c r="CY401" s="13">
        <v>58.737767787423792</v>
      </c>
      <c r="CZ401" s="13">
        <v>58.271276527770887</v>
      </c>
      <c r="DA401" s="13">
        <v>10.072752540598877</v>
      </c>
      <c r="DB401" s="13" t="e">
        <f ca="1"/>
        <v>#NAME?</v>
      </c>
      <c r="DC401" s="13" t="e">
        <f ca="1"/>
        <v>#NAME?</v>
      </c>
      <c r="DD401" s="13">
        <v>52.458675031497947</v>
      </c>
      <c r="DE401" s="13" t="e">
        <f ca="1"/>
        <v>#NAME?</v>
      </c>
      <c r="DF401" s="13">
        <v>58.073864373472048</v>
      </c>
    </row>
    <row r="402" spans="1:110" x14ac:dyDescent="0.25">
      <c r="A402" s="9">
        <v>71.599999999999994</v>
      </c>
      <c r="B402" s="10" t="b">
        <v>1</v>
      </c>
      <c r="U402" s="13"/>
      <c r="V402" s="13"/>
      <c r="W402" s="14"/>
      <c r="X402" s="24"/>
      <c r="Y402" s="24"/>
      <c r="Z402" s="24"/>
      <c r="AA402" s="24"/>
      <c r="AB402" s="24"/>
      <c r="AC402" s="24"/>
      <c r="AD402" s="24"/>
      <c r="AE402" s="24"/>
      <c r="AG402" s="13"/>
      <c r="AH402" s="13"/>
      <c r="AI402" s="14"/>
      <c r="AJ402" s="24"/>
      <c r="AK402" s="24"/>
      <c r="AL402" s="24"/>
      <c r="AM402" s="24"/>
      <c r="AN402" s="24"/>
      <c r="AO402" s="24"/>
      <c r="AP402" s="24"/>
      <c r="AQ402" s="24"/>
      <c r="AS402" s="13"/>
      <c r="AT402" s="13"/>
      <c r="AU402" s="14"/>
      <c r="AV402" s="24"/>
      <c r="AW402" s="24"/>
      <c r="AX402" s="24"/>
      <c r="AY402" s="24"/>
      <c r="AZ402" s="24"/>
      <c r="BA402" s="24"/>
      <c r="BB402" s="24"/>
      <c r="BC402" s="24"/>
      <c r="CW402" s="24">
        <v>0.13575819672131148</v>
      </c>
      <c r="CX402" s="13">
        <v>57</v>
      </c>
      <c r="CY402" s="13">
        <v>58.752704430624959</v>
      </c>
      <c r="CZ402" s="13">
        <v>58.284717836451456</v>
      </c>
      <c r="DA402" s="13">
        <v>10.100103363433538</v>
      </c>
      <c r="DB402" s="13" t="e">
        <f ca="1"/>
        <v>#NAME?</v>
      </c>
      <c r="DC402" s="13" t="e">
        <f ca="1"/>
        <v>#NAME?</v>
      </c>
      <c r="DD402" s="13">
        <v>52.479105253885081</v>
      </c>
      <c r="DE402" s="13" t="e">
        <f ca="1"/>
        <v>#NAME?</v>
      </c>
      <c r="DF402" s="13">
        <v>58.091067800506153</v>
      </c>
    </row>
    <row r="403" spans="1:110" x14ac:dyDescent="0.25">
      <c r="A403" s="9">
        <v>71.099999999999994</v>
      </c>
      <c r="B403" s="10" t="b">
        <v>1</v>
      </c>
      <c r="U403" s="13"/>
      <c r="V403" s="13"/>
      <c r="W403" s="14"/>
      <c r="X403" s="24"/>
      <c r="Y403" s="24"/>
      <c r="Z403" s="24"/>
      <c r="AA403" s="24"/>
      <c r="AB403" s="24"/>
      <c r="AC403" s="24"/>
      <c r="AD403" s="24"/>
      <c r="AE403" s="24"/>
      <c r="AG403" s="13"/>
      <c r="AH403" s="13"/>
      <c r="AI403" s="14"/>
      <c r="AJ403" s="24"/>
      <c r="AK403" s="24"/>
      <c r="AL403" s="24"/>
      <c r="AM403" s="24"/>
      <c r="AN403" s="24"/>
      <c r="AO403" s="24"/>
      <c r="AP403" s="24"/>
      <c r="AQ403" s="24"/>
      <c r="AS403" s="13"/>
      <c r="AT403" s="13"/>
      <c r="AU403" s="14"/>
      <c r="AV403" s="24"/>
      <c r="AW403" s="24"/>
      <c r="AX403" s="24"/>
      <c r="AY403" s="24"/>
      <c r="AZ403" s="24"/>
      <c r="BA403" s="24"/>
      <c r="BB403" s="24"/>
      <c r="BC403" s="24"/>
      <c r="CW403" s="24">
        <v>0.13609972677595628</v>
      </c>
      <c r="CX403" s="13">
        <v>57</v>
      </c>
      <c r="CY403" s="13">
        <v>58.767615359777672</v>
      </c>
      <c r="CZ403" s="13">
        <v>58.298139097838977</v>
      </c>
      <c r="DA403" s="13">
        <v>10.127464996870385</v>
      </c>
      <c r="DB403" s="13" t="e">
        <f ca="1"/>
        <v>#NAME?</v>
      </c>
      <c r="DC403" s="13" t="e">
        <f ca="1"/>
        <v>#NAME?</v>
      </c>
      <c r="DD403" s="13">
        <v>52.49950979400117</v>
      </c>
      <c r="DE403" s="13" t="e">
        <f ca="1"/>
        <v>#NAME?</v>
      </c>
      <c r="DF403" s="13">
        <v>58.108245170376918</v>
      </c>
    </row>
    <row r="404" spans="1:110" x14ac:dyDescent="0.25">
      <c r="A404" s="9">
        <v>59.9</v>
      </c>
      <c r="B404" s="10" t="b">
        <v>1</v>
      </c>
      <c r="U404" s="13"/>
      <c r="V404" s="13"/>
      <c r="W404" s="14"/>
      <c r="X404" s="24"/>
      <c r="Y404" s="24"/>
      <c r="Z404" s="24"/>
      <c r="AA404" s="24"/>
      <c r="AB404" s="24"/>
      <c r="AC404" s="24"/>
      <c r="AD404" s="24"/>
      <c r="AE404" s="24"/>
      <c r="AG404" s="13"/>
      <c r="AH404" s="13"/>
      <c r="AI404" s="14"/>
      <c r="AJ404" s="24"/>
      <c r="AK404" s="24"/>
      <c r="AL404" s="24"/>
      <c r="AM404" s="24"/>
      <c r="AN404" s="24"/>
      <c r="AO404" s="24"/>
      <c r="AP404" s="24"/>
      <c r="AQ404" s="24"/>
      <c r="AS404" s="13"/>
      <c r="AT404" s="13"/>
      <c r="AU404" s="14"/>
      <c r="AV404" s="24"/>
      <c r="AW404" s="24"/>
      <c r="AX404" s="24"/>
      <c r="AY404" s="24"/>
      <c r="AZ404" s="24"/>
      <c r="BA404" s="24"/>
      <c r="BB404" s="24"/>
      <c r="BC404" s="24"/>
      <c r="CW404" s="24">
        <v>0.1364412568306011</v>
      </c>
      <c r="CX404" s="13">
        <v>57</v>
      </c>
      <c r="CY404" s="13">
        <v>58.782500699690068</v>
      </c>
      <c r="CZ404" s="13">
        <v>58.311540409035914</v>
      </c>
      <c r="DA404" s="13">
        <v>10.154837449458732</v>
      </c>
      <c r="DB404" s="13" t="e">
        <f ca="1"/>
        <v>#NAME?</v>
      </c>
      <c r="DC404" s="13" t="e">
        <f ca="1"/>
        <v>#NAME?</v>
      </c>
      <c r="DD404" s="13">
        <v>52.519888748456822</v>
      </c>
      <c r="DE404" s="13" t="e">
        <f ca="1"/>
        <v>#NAME?</v>
      </c>
      <c r="DF404" s="13">
        <v>58.125396597773161</v>
      </c>
    </row>
    <row r="405" spans="1:110" x14ac:dyDescent="0.25">
      <c r="A405" s="9">
        <v>59.3</v>
      </c>
      <c r="B405" s="10" t="b">
        <v>1</v>
      </c>
      <c r="U405" s="13"/>
      <c r="V405" s="13"/>
      <c r="W405" s="14"/>
      <c r="X405" s="24"/>
      <c r="Y405" s="24"/>
      <c r="Z405" s="24"/>
      <c r="AA405" s="24"/>
      <c r="AB405" s="24"/>
      <c r="AC405" s="24"/>
      <c r="AD405" s="24"/>
      <c r="AE405" s="24"/>
      <c r="AG405" s="13"/>
      <c r="AH405" s="13"/>
      <c r="AI405" s="14"/>
      <c r="AJ405" s="24"/>
      <c r="AK405" s="24"/>
      <c r="AL405" s="24"/>
      <c r="AM405" s="24"/>
      <c r="AN405" s="24"/>
      <c r="AO405" s="24"/>
      <c r="AP405" s="24"/>
      <c r="AQ405" s="24"/>
      <c r="AS405" s="13"/>
      <c r="AT405" s="13"/>
      <c r="AU405" s="14"/>
      <c r="AV405" s="24"/>
      <c r="AW405" s="24"/>
      <c r="AX405" s="24"/>
      <c r="AY405" s="24"/>
      <c r="AZ405" s="24"/>
      <c r="BA405" s="24"/>
      <c r="BB405" s="24"/>
      <c r="BC405" s="24"/>
      <c r="CW405" s="24">
        <v>0.13678278688524589</v>
      </c>
      <c r="CX405" s="13">
        <v>57</v>
      </c>
      <c r="CY405" s="13">
        <v>58.79736057427899</v>
      </c>
      <c r="CZ405" s="13">
        <v>58.324921866465459</v>
      </c>
      <c r="DA405" s="13">
        <v>10.182220729758047</v>
      </c>
      <c r="DB405" s="13" t="e">
        <f ca="1"/>
        <v>#NAME?</v>
      </c>
      <c r="DC405" s="13" t="e">
        <f ca="1"/>
        <v>#NAME?</v>
      </c>
      <c r="DD405" s="13">
        <v>52.540242213258466</v>
      </c>
      <c r="DE405" s="13" t="e">
        <f ca="1"/>
        <v>#NAME?</v>
      </c>
      <c r="DF405" s="13">
        <v>58.142522196609391</v>
      </c>
    </row>
    <row r="406" spans="1:110" x14ac:dyDescent="0.25">
      <c r="A406" s="9">
        <v>59</v>
      </c>
      <c r="B406" s="10" t="b">
        <v>1</v>
      </c>
      <c r="U406" s="13"/>
      <c r="V406" s="13"/>
      <c r="W406" s="14"/>
      <c r="X406" s="24"/>
      <c r="Y406" s="24"/>
      <c r="Z406" s="24"/>
      <c r="AA406" s="24"/>
      <c r="AB406" s="24"/>
      <c r="AC406" s="24"/>
      <c r="AD406" s="24"/>
      <c r="AE406" s="24"/>
      <c r="AG406" s="13"/>
      <c r="AH406" s="13"/>
      <c r="AI406" s="14"/>
      <c r="AJ406" s="24"/>
      <c r="AK406" s="24"/>
      <c r="AL406" s="24"/>
      <c r="AM406" s="24"/>
      <c r="AN406" s="24"/>
      <c r="AO406" s="24"/>
      <c r="AP406" s="24"/>
      <c r="AQ406" s="24"/>
      <c r="AS406" s="13"/>
      <c r="AT406" s="13"/>
      <c r="AU406" s="14"/>
      <c r="AV406" s="24"/>
      <c r="AW406" s="24"/>
      <c r="AX406" s="24"/>
      <c r="AY406" s="24"/>
      <c r="AZ406" s="24"/>
      <c r="BA406" s="24"/>
      <c r="BB406" s="24"/>
      <c r="BC406" s="24"/>
      <c r="CW406" s="24">
        <v>0.13712431693989072</v>
      </c>
      <c r="CX406" s="13">
        <v>57</v>
      </c>
      <c r="CY406" s="13">
        <v>58.812195106578613</v>
      </c>
      <c r="CZ406" s="13">
        <v>58.338283565878292</v>
      </c>
      <c r="DA406" s="13">
        <v>10.20961484633793</v>
      </c>
      <c r="DB406" s="13" t="e">
        <f ca="1"/>
        <v>#NAME?</v>
      </c>
      <c r="DC406" s="13" t="e">
        <f ca="1"/>
        <v>#NAME?</v>
      </c>
      <c r="DD406" s="13">
        <v>52.560570283813604</v>
      </c>
      <c r="DE406" s="13" t="e">
        <f ca="1"/>
        <v>#NAME?</v>
      </c>
      <c r="DF406" s="13">
        <v>58.159622080032925</v>
      </c>
    </row>
    <row r="407" spans="1:110" x14ac:dyDescent="0.25">
      <c r="A407" s="9">
        <v>58.6</v>
      </c>
      <c r="B407" s="10" t="b">
        <v>1</v>
      </c>
      <c r="U407" s="13"/>
      <c r="V407" s="13"/>
      <c r="W407" s="14"/>
      <c r="X407" s="24"/>
      <c r="Y407" s="24"/>
      <c r="Z407" s="24"/>
      <c r="AA407" s="24"/>
      <c r="AB407" s="24"/>
      <c r="AC407" s="24"/>
      <c r="AD407" s="24"/>
      <c r="AE407" s="24"/>
      <c r="AG407" s="13"/>
      <c r="AH407" s="13"/>
      <c r="AI407" s="14"/>
      <c r="AJ407" s="24"/>
      <c r="AK407" s="24"/>
      <c r="AL407" s="24"/>
      <c r="AM407" s="24"/>
      <c r="AN407" s="24"/>
      <c r="AO407" s="24"/>
      <c r="AP407" s="24"/>
      <c r="AQ407" s="24"/>
      <c r="AS407" s="13"/>
      <c r="AT407" s="13"/>
      <c r="AU407" s="14"/>
      <c r="AV407" s="24"/>
      <c r="AW407" s="24"/>
      <c r="AX407" s="24"/>
      <c r="AY407" s="24"/>
      <c r="AZ407" s="24"/>
      <c r="BA407" s="24"/>
      <c r="BB407" s="24"/>
      <c r="BC407" s="24"/>
      <c r="CW407" s="24">
        <v>0.13746584699453551</v>
      </c>
      <c r="CX407" s="13">
        <v>57</v>
      </c>
      <c r="CY407" s="13">
        <v>58.827004418748984</v>
      </c>
      <c r="CZ407" s="13">
        <v>58.351625602358673</v>
      </c>
      <c r="DA407" s="13">
        <v>10.237019807778191</v>
      </c>
      <c r="DB407" s="13" t="e">
        <f ca="1"/>
        <v>#NAME?</v>
      </c>
      <c r="DC407" s="13" t="e">
        <f ca="1"/>
        <v>#NAME?</v>
      </c>
      <c r="DD407" s="13">
        <v>52.580873054936035</v>
      </c>
      <c r="DE407" s="13" t="e">
        <f ca="1"/>
        <v>#NAME?</v>
      </c>
      <c r="DF407" s="13">
        <v>58.176696360431023</v>
      </c>
    </row>
    <row r="408" spans="1:110" x14ac:dyDescent="0.25">
      <c r="A408" s="9">
        <v>58.1</v>
      </c>
      <c r="B408" s="10" t="b">
        <v>1</v>
      </c>
      <c r="U408" s="13"/>
      <c r="V408" s="13"/>
      <c r="W408" s="14"/>
      <c r="X408" s="24"/>
      <c r="Y408" s="24"/>
      <c r="Z408" s="24"/>
      <c r="AA408" s="24"/>
      <c r="AB408" s="24"/>
      <c r="AC408" s="24"/>
      <c r="AD408" s="24"/>
      <c r="AE408" s="24"/>
      <c r="AG408" s="13"/>
      <c r="AH408" s="13"/>
      <c r="AI408" s="14"/>
      <c r="AJ408" s="24"/>
      <c r="AK408" s="24"/>
      <c r="AL408" s="24"/>
      <c r="AM408" s="24"/>
      <c r="AN408" s="24"/>
      <c r="AO408" s="24"/>
      <c r="AP408" s="24"/>
      <c r="AQ408" s="24"/>
      <c r="AS408" s="13"/>
      <c r="AT408" s="13"/>
      <c r="AU408" s="14"/>
      <c r="AV408" s="24"/>
      <c r="AW408" s="24"/>
      <c r="AX408" s="24"/>
      <c r="AY408" s="24"/>
      <c r="AZ408" s="24"/>
      <c r="BA408" s="24"/>
      <c r="BB408" s="24"/>
      <c r="BC408" s="24"/>
      <c r="CW408" s="24">
        <v>0.13780737704918034</v>
      </c>
      <c r="CX408" s="13">
        <v>57.1</v>
      </c>
      <c r="CY408" s="13">
        <v>58.841788632084445</v>
      </c>
      <c r="CZ408" s="13">
        <v>58.364948070331117</v>
      </c>
      <c r="DA408" s="13">
        <v>10.264435622668802</v>
      </c>
      <c r="DB408" s="13" t="e">
        <f ca="1"/>
        <v>#NAME?</v>
      </c>
      <c r="DC408" s="13" t="e">
        <f ca="1"/>
        <v>#NAME?</v>
      </c>
      <c r="DD408" s="13">
        <v>52.601150620851001</v>
      </c>
      <c r="DE408" s="13" t="e">
        <f ca="1"/>
        <v>#NAME?</v>
      </c>
      <c r="DF408" s="13">
        <v>58.193745149437902</v>
      </c>
    </row>
    <row r="409" spans="1:110" x14ac:dyDescent="0.25">
      <c r="A409" s="9">
        <v>57.5</v>
      </c>
      <c r="B409" s="10" t="b">
        <v>1</v>
      </c>
      <c r="U409" s="13"/>
      <c r="V409" s="13"/>
      <c r="W409" s="14"/>
      <c r="X409" s="24"/>
      <c r="Y409" s="24"/>
      <c r="Z409" s="24"/>
      <c r="AA409" s="24"/>
      <c r="AB409" s="24"/>
      <c r="AC409" s="24"/>
      <c r="AD409" s="24"/>
      <c r="AE409" s="24"/>
      <c r="AG409" s="13"/>
      <c r="AH409" s="13"/>
      <c r="AI409" s="14"/>
      <c r="AJ409" s="24"/>
      <c r="AK409" s="24"/>
      <c r="AL409" s="24"/>
      <c r="AM409" s="24"/>
      <c r="AN409" s="24"/>
      <c r="AO409" s="24"/>
      <c r="AP409" s="24"/>
      <c r="AQ409" s="24"/>
      <c r="AS409" s="13"/>
      <c r="AT409" s="13"/>
      <c r="AU409" s="14"/>
      <c r="AV409" s="24"/>
      <c r="AW409" s="24"/>
      <c r="AX409" s="24"/>
      <c r="AY409" s="24"/>
      <c r="AZ409" s="24"/>
      <c r="BA409" s="24"/>
      <c r="BB409" s="24"/>
      <c r="BC409" s="24"/>
      <c r="CW409" s="24">
        <v>0.13814890710382513</v>
      </c>
      <c r="CX409" s="13">
        <v>57.1</v>
      </c>
      <c r="CY409" s="13">
        <v>58.856547867021916</v>
      </c>
      <c r="CZ409" s="13">
        <v>58.378251063566353</v>
      </c>
      <c r="DA409" s="13">
        <v>10.291862299609972</v>
      </c>
      <c r="DB409" s="13" t="e">
        <f ca="1"/>
        <v>#NAME?</v>
      </c>
      <c r="DC409" s="13" t="e">
        <f ca="1"/>
        <v>#NAME?</v>
      </c>
      <c r="DD409" s="13">
        <v>52.62140307520032</v>
      </c>
      <c r="DE409" s="13" t="e">
        <f ca="1"/>
        <v>#NAME?</v>
      </c>
      <c r="DF409" s="13">
        <v>58.21076855794162</v>
      </c>
    </row>
    <row r="410" spans="1:110" x14ac:dyDescent="0.25">
      <c r="A410" s="9">
        <v>56.9</v>
      </c>
      <c r="B410" s="10" t="b">
        <v>1</v>
      </c>
      <c r="U410" s="13"/>
      <c r="V410" s="13"/>
      <c r="W410" s="14"/>
      <c r="X410" s="24"/>
      <c r="Y410" s="24"/>
      <c r="Z410" s="24"/>
      <c r="AA410" s="24"/>
      <c r="AB410" s="24"/>
      <c r="AC410" s="24"/>
      <c r="AD410" s="24"/>
      <c r="AE410" s="24"/>
      <c r="AG410" s="13"/>
      <c r="AH410" s="13"/>
      <c r="AI410" s="14"/>
      <c r="AJ410" s="24"/>
      <c r="AK410" s="24"/>
      <c r="AL410" s="24"/>
      <c r="AM410" s="24"/>
      <c r="AN410" s="24"/>
      <c r="AO410" s="24"/>
      <c r="AP410" s="24"/>
      <c r="AQ410" s="24"/>
      <c r="AS410" s="13"/>
      <c r="AT410" s="13"/>
      <c r="AU410" s="14"/>
      <c r="AV410" s="24"/>
      <c r="AW410" s="24"/>
      <c r="AX410" s="24"/>
      <c r="AY410" s="24"/>
      <c r="AZ410" s="24"/>
      <c r="BA410" s="24"/>
      <c r="BB410" s="24"/>
      <c r="BC410" s="24"/>
      <c r="CW410" s="24">
        <v>0.13849043715846995</v>
      </c>
      <c r="CX410" s="13">
        <v>57.1</v>
      </c>
      <c r="CY410" s="13">
        <v>58.871282243149174</v>
      </c>
      <c r="CZ410" s="13">
        <v>58.391534675187863</v>
      </c>
      <c r="DA410" s="13">
        <v>10.319299847212132</v>
      </c>
      <c r="DB410" s="13" t="e">
        <f ca="1"/>
        <v>#NAME?</v>
      </c>
      <c r="DC410" s="13" t="e">
        <f ca="1"/>
        <v>#NAME?</v>
      </c>
      <c r="DD410" s="13">
        <v>52.641630511047438</v>
      </c>
      <c r="DE410" s="13" t="e">
        <f ca="1"/>
        <v>#NAME?</v>
      </c>
      <c r="DF410" s="13">
        <v>58.227766696090939</v>
      </c>
    </row>
    <row r="411" spans="1:110" x14ac:dyDescent="0.25">
      <c r="A411" s="9">
        <v>56.1</v>
      </c>
      <c r="B411" s="10" t="b">
        <v>1</v>
      </c>
      <c r="U411" s="13"/>
      <c r="V411" s="13"/>
      <c r="W411" s="14"/>
      <c r="X411" s="24"/>
      <c r="Y411" s="24"/>
      <c r="Z411" s="24"/>
      <c r="AA411" s="24"/>
      <c r="AB411" s="24"/>
      <c r="AC411" s="24"/>
      <c r="AD411" s="24"/>
      <c r="AE411" s="24"/>
      <c r="AG411" s="13"/>
      <c r="AH411" s="13"/>
      <c r="AI411" s="14"/>
      <c r="AJ411" s="24"/>
      <c r="AK411" s="24"/>
      <c r="AL411" s="24"/>
      <c r="AM411" s="24"/>
      <c r="AN411" s="24"/>
      <c r="AO411" s="24"/>
      <c r="AP411" s="24"/>
      <c r="AQ411" s="24"/>
      <c r="AS411" s="13"/>
      <c r="AT411" s="13"/>
      <c r="AU411" s="14"/>
      <c r="AV411" s="24"/>
      <c r="AW411" s="24"/>
      <c r="AX411" s="24"/>
      <c r="AY411" s="24"/>
      <c r="AZ411" s="24"/>
      <c r="BA411" s="24"/>
      <c r="BB411" s="24"/>
      <c r="BC411" s="24"/>
      <c r="CW411" s="24">
        <v>0.13883196721311475</v>
      </c>
      <c r="CX411" s="13">
        <v>57.2</v>
      </c>
      <c r="CY411" s="13">
        <v>58.885991879212931</v>
      </c>
      <c r="CZ411" s="13">
        <v>58.404798997677588</v>
      </c>
      <c r="DA411" s="13">
        <v>10.346748274095933</v>
      </c>
      <c r="DB411" s="13" t="e">
        <f ca="1"/>
        <v>#NAME?</v>
      </c>
      <c r="DC411" s="13" t="e">
        <f ca="1"/>
        <v>#NAME?</v>
      </c>
      <c r="DD411" s="13">
        <v>52.661833020882355</v>
      </c>
      <c r="DE411" s="13" t="e">
        <f ca="1"/>
        <v>#NAME?</v>
      </c>
      <c r="DF411" s="13">
        <v>58.244739673302121</v>
      </c>
    </row>
    <row r="412" spans="1:110" x14ac:dyDescent="0.25">
      <c r="A412" s="9">
        <v>55.3</v>
      </c>
      <c r="B412" s="10" t="b">
        <v>1</v>
      </c>
      <c r="U412" s="13"/>
      <c r="V412" s="13"/>
      <c r="W412" s="14"/>
      <c r="X412" s="24"/>
      <c r="Y412" s="24"/>
      <c r="Z412" s="24"/>
      <c r="AA412" s="24"/>
      <c r="AB412" s="24"/>
      <c r="AC412" s="24"/>
      <c r="AD412" s="24"/>
      <c r="AE412" s="24"/>
      <c r="AG412" s="13"/>
      <c r="AH412" s="13"/>
      <c r="AI412" s="14"/>
      <c r="AJ412" s="24"/>
      <c r="AK412" s="24"/>
      <c r="AL412" s="24"/>
      <c r="AM412" s="24"/>
      <c r="AN412" s="24"/>
      <c r="AO412" s="24"/>
      <c r="AP412" s="24"/>
      <c r="AQ412" s="24"/>
      <c r="AS412" s="13"/>
      <c r="AT412" s="13"/>
      <c r="AU412" s="14"/>
      <c r="AV412" s="24"/>
      <c r="AW412" s="24"/>
      <c r="AX412" s="24"/>
      <c r="AY412" s="24"/>
      <c r="AZ412" s="24"/>
      <c r="BA412" s="24"/>
      <c r="BB412" s="24"/>
      <c r="BC412" s="24"/>
      <c r="CW412" s="24">
        <v>0.13917349726775957</v>
      </c>
      <c r="CX412" s="13">
        <v>57.2</v>
      </c>
      <c r="CY412" s="13">
        <v>58.900676893126892</v>
      </c>
      <c r="CZ412" s="13">
        <v>58.41804412288235</v>
      </c>
      <c r="DA412" s="13">
        <v>10.374207588892318</v>
      </c>
      <c r="DB412" s="13" t="e">
        <f ca="1"/>
        <v>#NAME?</v>
      </c>
      <c r="DC412" s="13" t="e">
        <f ca="1"/>
        <v>#NAME?</v>
      </c>
      <c r="DD412" s="13">
        <v>52.68201069662662</v>
      </c>
      <c r="DE412" s="13" t="e">
        <f ca="1"/>
        <v>#NAME?</v>
      </c>
      <c r="DF412" s="13">
        <v>58.261687598265567</v>
      </c>
    </row>
    <row r="413" spans="1:110" x14ac:dyDescent="0.25">
      <c r="A413" s="9">
        <v>54.3</v>
      </c>
      <c r="B413" s="10" t="b">
        <v>1</v>
      </c>
      <c r="U413" s="13"/>
      <c r="V413" s="13"/>
      <c r="W413" s="14"/>
      <c r="X413" s="24"/>
      <c r="Y413" s="24"/>
      <c r="Z413" s="24"/>
      <c r="AA413" s="24"/>
      <c r="AB413" s="24"/>
      <c r="AC413" s="24"/>
      <c r="AD413" s="24"/>
      <c r="AE413" s="24"/>
      <c r="AG413" s="13"/>
      <c r="AH413" s="13"/>
      <c r="AI413" s="14"/>
      <c r="AJ413" s="24"/>
      <c r="AK413" s="24"/>
      <c r="AL413" s="24"/>
      <c r="AM413" s="24"/>
      <c r="AN413" s="24"/>
      <c r="AO413" s="24"/>
      <c r="AP413" s="24"/>
      <c r="AQ413" s="24"/>
      <c r="AS413" s="13"/>
      <c r="AT413" s="13"/>
      <c r="AU413" s="14"/>
      <c r="AV413" s="24"/>
      <c r="AW413" s="24"/>
      <c r="AX413" s="24"/>
      <c r="AY413" s="24"/>
      <c r="AZ413" s="24"/>
      <c r="BA413" s="24"/>
      <c r="BB413" s="24"/>
      <c r="BC413" s="24"/>
      <c r="CW413" s="24">
        <v>0.13951502732240437</v>
      </c>
      <c r="CX413" s="13">
        <v>57.2</v>
      </c>
      <c r="CY413" s="13">
        <v>58.915337401979642</v>
      </c>
      <c r="CZ413" s="13">
        <v>58.43127014201972</v>
      </c>
      <c r="DA413" s="13">
        <v>10.401677800242473</v>
      </c>
      <c r="DB413" s="13" t="e">
        <f ca="1"/>
        <v>#NAME?</v>
      </c>
      <c r="DC413" s="13" t="e">
        <f ca="1"/>
        <v>#NAME?</v>
      </c>
      <c r="DD413" s="13">
        <v>52.702163629638193</v>
      </c>
      <c r="DE413" s="13" t="e">
        <f ca="1"/>
        <v>#NAME?</v>
      </c>
      <c r="DF413" s="13">
        <v>58.278610578952453</v>
      </c>
    </row>
    <row r="414" spans="1:110" x14ac:dyDescent="0.25">
      <c r="A414" s="9">
        <v>53.3</v>
      </c>
      <c r="B414" s="10" t="b">
        <v>1</v>
      </c>
      <c r="U414" s="13"/>
      <c r="V414" s="13"/>
      <c r="W414" s="14"/>
      <c r="X414" s="24"/>
      <c r="Y414" s="24"/>
      <c r="Z414" s="24"/>
      <c r="AA414" s="24"/>
      <c r="AB414" s="24"/>
      <c r="AC414" s="24"/>
      <c r="AD414" s="24"/>
      <c r="AE414" s="24"/>
      <c r="AG414" s="13"/>
      <c r="AH414" s="13"/>
      <c r="AI414" s="14"/>
      <c r="AJ414" s="24"/>
      <c r="AK414" s="24"/>
      <c r="AL414" s="24"/>
      <c r="AM414" s="24"/>
      <c r="AN414" s="24"/>
      <c r="AO414" s="24"/>
      <c r="AP414" s="24"/>
      <c r="AQ414" s="24"/>
      <c r="AS414" s="13"/>
      <c r="AT414" s="13"/>
      <c r="AU414" s="14"/>
      <c r="AV414" s="24"/>
      <c r="AW414" s="24"/>
      <c r="AX414" s="24"/>
      <c r="AY414" s="24"/>
      <c r="AZ414" s="24"/>
      <c r="BA414" s="24"/>
      <c r="BB414" s="24"/>
      <c r="BC414" s="24"/>
      <c r="CW414" s="24">
        <v>0.13985655737704919</v>
      </c>
      <c r="CX414" s="13">
        <v>57.3</v>
      </c>
      <c r="CY414" s="13">
        <v>58.929973522042523</v>
      </c>
      <c r="CZ414" s="13">
        <v>58.444477145683692</v>
      </c>
      <c r="DA414" s="13">
        <v>10.429158916797896</v>
      </c>
      <c r="DB414" s="13" t="e">
        <f ca="1"/>
        <v>#NAME?</v>
      </c>
      <c r="DC414" s="13" t="e">
        <f ca="1"/>
        <v>#NAME?</v>
      </c>
      <c r="DD414" s="13">
        <v>52.722291910716251</v>
      </c>
      <c r="DE414" s="13" t="e">
        <f ca="1"/>
        <v>#NAME?</v>
      </c>
      <c r="DF414" s="13">
        <v>58.295508722621278</v>
      </c>
    </row>
    <row r="415" spans="1:110" x14ac:dyDescent="0.25">
      <c r="A415" s="9">
        <v>52.4</v>
      </c>
      <c r="B415" s="10" t="b">
        <v>1</v>
      </c>
      <c r="U415" s="13"/>
      <c r="V415" s="13"/>
      <c r="W415" s="14"/>
      <c r="X415" s="24"/>
      <c r="Y415" s="24"/>
      <c r="Z415" s="24"/>
      <c r="AA415" s="24"/>
      <c r="AB415" s="24"/>
      <c r="AC415" s="24"/>
      <c r="AD415" s="24"/>
      <c r="AE415" s="24"/>
      <c r="AG415" s="13"/>
      <c r="AH415" s="13"/>
      <c r="AI415" s="14"/>
      <c r="AJ415" s="24"/>
      <c r="AK415" s="24"/>
      <c r="AL415" s="24"/>
      <c r="AM415" s="24"/>
      <c r="AN415" s="24"/>
      <c r="AO415" s="24"/>
      <c r="AP415" s="24"/>
      <c r="AQ415" s="24"/>
      <c r="AS415" s="13"/>
      <c r="AT415" s="13"/>
      <c r="AU415" s="14"/>
      <c r="AV415" s="24"/>
      <c r="AW415" s="24"/>
      <c r="AX415" s="24"/>
      <c r="AY415" s="24"/>
      <c r="AZ415" s="24"/>
      <c r="BA415" s="24"/>
      <c r="BB415" s="24"/>
      <c r="BC415" s="24"/>
      <c r="CW415" s="24">
        <v>0.14019808743169399</v>
      </c>
      <c r="CX415" s="13">
        <v>57.3</v>
      </c>
      <c r="CY415" s="13">
        <v>58.944585368777339</v>
      </c>
      <c r="CZ415" s="13">
        <v>58.45766522385091</v>
      </c>
      <c r="DA415" s="13">
        <v>10.456650947220385</v>
      </c>
      <c r="DB415" s="13" t="e">
        <f ca="1"/>
        <v>#NAME?</v>
      </c>
      <c r="DC415" s="13" t="e">
        <f ca="1"/>
        <v>#NAME?</v>
      </c>
      <c r="DD415" s="13">
        <v>52.742395630106003</v>
      </c>
      <c r="DE415" s="13" t="e">
        <f ca="1"/>
        <v>#NAME?</v>
      </c>
      <c r="DF415" s="13">
        <v>58.312382135824272</v>
      </c>
    </row>
    <row r="416" spans="1:110" x14ac:dyDescent="0.25">
      <c r="A416" s="9">
        <v>51.6</v>
      </c>
      <c r="B416" s="10" t="b">
        <v>1</v>
      </c>
      <c r="U416" s="13"/>
      <c r="V416" s="13"/>
      <c r="W416" s="14"/>
      <c r="X416" s="24"/>
      <c r="Y416" s="24"/>
      <c r="Z416" s="24"/>
      <c r="AA416" s="24"/>
      <c r="AB416" s="24"/>
      <c r="AC416" s="24"/>
      <c r="AD416" s="24"/>
      <c r="AE416" s="24"/>
      <c r="AG416" s="13"/>
      <c r="AH416" s="13"/>
      <c r="AI416" s="14"/>
      <c r="AJ416" s="24"/>
      <c r="AK416" s="24"/>
      <c r="AL416" s="24"/>
      <c r="AM416" s="24"/>
      <c r="AN416" s="24"/>
      <c r="AO416" s="24"/>
      <c r="AP416" s="24"/>
      <c r="AQ416" s="24"/>
      <c r="AS416" s="13"/>
      <c r="AT416" s="13"/>
      <c r="AU416" s="14"/>
      <c r="AV416" s="24"/>
      <c r="AW416" s="24"/>
      <c r="AX416" s="24"/>
      <c r="AY416" s="24"/>
      <c r="AZ416" s="24"/>
      <c r="BA416" s="24"/>
      <c r="BB416" s="24"/>
      <c r="BC416" s="24"/>
      <c r="CW416" s="24">
        <v>0.14053961748633881</v>
      </c>
      <c r="CX416" s="13">
        <v>57.3</v>
      </c>
      <c r="CY416" s="13">
        <v>58.959173056844044</v>
      </c>
      <c r="CZ416" s="13">
        <v>58.470834465886064</v>
      </c>
      <c r="DA416" s="13">
        <v>10.484153900182077</v>
      </c>
      <c r="DB416" s="13" t="e">
        <f ca="1"/>
        <v>#NAME?</v>
      </c>
      <c r="DC416" s="13" t="e">
        <f ca="1"/>
        <v>#NAME?</v>
      </c>
      <c r="DD416" s="13">
        <v>52.762474877503365</v>
      </c>
      <c r="DE416" s="13" t="e">
        <f ca="1"/>
        <v>#NAME?</v>
      </c>
      <c r="DF416" s="13">
        <v>58.329230924413821</v>
      </c>
    </row>
    <row r="417" spans="1:110" x14ac:dyDescent="0.25">
      <c r="A417" s="9">
        <v>51</v>
      </c>
      <c r="B417" s="10" t="b">
        <v>1</v>
      </c>
      <c r="U417" s="13"/>
      <c r="V417" s="13"/>
      <c r="W417" s="14"/>
      <c r="X417" s="24"/>
      <c r="Y417" s="24"/>
      <c r="Z417" s="24"/>
      <c r="AA417" s="24"/>
      <c r="AB417" s="24"/>
      <c r="AC417" s="24"/>
      <c r="AD417" s="24"/>
      <c r="AE417" s="24"/>
      <c r="AG417" s="13"/>
      <c r="AH417" s="13"/>
      <c r="AI417" s="14"/>
      <c r="AJ417" s="24"/>
      <c r="AK417" s="24"/>
      <c r="AL417" s="24"/>
      <c r="AM417" s="24"/>
      <c r="AN417" s="24"/>
      <c r="AO417" s="24"/>
      <c r="AP417" s="24"/>
      <c r="AQ417" s="24"/>
      <c r="AS417" s="13"/>
      <c r="AT417" s="13"/>
      <c r="AU417" s="14"/>
      <c r="AV417" s="24"/>
      <c r="AW417" s="24"/>
      <c r="AX417" s="24"/>
      <c r="AY417" s="24"/>
      <c r="AZ417" s="24"/>
      <c r="BA417" s="24"/>
      <c r="BB417" s="24"/>
      <c r="BC417" s="24"/>
      <c r="CW417" s="24">
        <v>0.1408811475409836</v>
      </c>
      <c r="CX417" s="13">
        <v>57.3</v>
      </c>
      <c r="CY417" s="13">
        <v>58.973736700108248</v>
      </c>
      <c r="CZ417" s="13">
        <v>58.483984960547886</v>
      </c>
      <c r="DA417" s="13">
        <v>10.511667784365414</v>
      </c>
      <c r="DB417" s="13" t="e">
        <f ca="1"/>
        <v>#NAME?</v>
      </c>
      <c r="DC417" s="13" t="e">
        <f ca="1"/>
        <v>#NAME?</v>
      </c>
      <c r="DD417" s="13">
        <v>52.782529742059666</v>
      </c>
      <c r="DE417" s="13" t="e">
        <f ca="1"/>
        <v>#NAME?</v>
      </c>
      <c r="DF417" s="13">
        <v>58.346055193548779</v>
      </c>
    </row>
    <row r="418" spans="1:110" x14ac:dyDescent="0.25">
      <c r="A418" s="9">
        <v>56</v>
      </c>
      <c r="B418" s="10" t="b">
        <v>1</v>
      </c>
      <c r="U418" s="13"/>
      <c r="V418" s="13"/>
      <c r="W418" s="14"/>
      <c r="X418" s="24"/>
      <c r="Y418" s="24"/>
      <c r="Z418" s="24"/>
      <c r="AA418" s="24"/>
      <c r="AB418" s="24"/>
      <c r="AC418" s="24"/>
      <c r="AD418" s="24"/>
      <c r="AE418" s="24"/>
      <c r="AG418" s="13"/>
      <c r="AH418" s="13"/>
      <c r="AI418" s="14"/>
      <c r="AJ418" s="24"/>
      <c r="AK418" s="24"/>
      <c r="AL418" s="24"/>
      <c r="AM418" s="24"/>
      <c r="AN418" s="24"/>
      <c r="AO418" s="24"/>
      <c r="AP418" s="24"/>
      <c r="AQ418" s="24"/>
      <c r="AS418" s="13"/>
      <c r="AT418" s="13"/>
      <c r="AU418" s="14"/>
      <c r="AV418" s="24"/>
      <c r="AW418" s="24"/>
      <c r="AX418" s="24"/>
      <c r="AY418" s="24"/>
      <c r="AZ418" s="24"/>
      <c r="BA418" s="24"/>
      <c r="BB418" s="24"/>
      <c r="BC418" s="24"/>
      <c r="CW418" s="24">
        <v>0.14122267759562843</v>
      </c>
      <c r="CX418" s="13">
        <v>57.3</v>
      </c>
      <c r="CY418" s="13">
        <v>58.988276411648741</v>
      </c>
      <c r="CZ418" s="13">
        <v>58.497116795994607</v>
      </c>
      <c r="DA418" s="13">
        <v>10.539192608463237</v>
      </c>
      <c r="DB418" s="13" t="e">
        <f ca="1"/>
        <v>#NAME?</v>
      </c>
      <c r="DC418" s="13" t="e">
        <f ca="1"/>
        <v>#NAME?</v>
      </c>
      <c r="DD418" s="13">
        <v>52.802560312386234</v>
      </c>
      <c r="DE418" s="13" t="e">
        <f ca="1"/>
        <v>#NAME?</v>
      </c>
      <c r="DF418" s="13">
        <v>58.362855047700705</v>
      </c>
    </row>
    <row r="419" spans="1:110" x14ac:dyDescent="0.25">
      <c r="A419" s="9">
        <v>51</v>
      </c>
      <c r="B419" s="10" t="b">
        <v>1</v>
      </c>
      <c r="U419" s="13"/>
      <c r="V419" s="13"/>
      <c r="W419" s="14"/>
      <c r="X419" s="24"/>
      <c r="Y419" s="24"/>
      <c r="Z419" s="24"/>
      <c r="AA419" s="24"/>
      <c r="AB419" s="24"/>
      <c r="AC419" s="24"/>
      <c r="AD419" s="24"/>
      <c r="AE419" s="24"/>
      <c r="AG419" s="13"/>
      <c r="AH419" s="13"/>
      <c r="AI419" s="14"/>
      <c r="AJ419" s="24"/>
      <c r="AK419" s="24"/>
      <c r="AL419" s="24"/>
      <c r="AM419" s="24"/>
      <c r="AN419" s="24"/>
      <c r="AO419" s="24"/>
      <c r="AP419" s="24"/>
      <c r="AQ419" s="24"/>
      <c r="AS419" s="13"/>
      <c r="AT419" s="13"/>
      <c r="AU419" s="14"/>
      <c r="AV419" s="24"/>
      <c r="AW419" s="24"/>
      <c r="AX419" s="24"/>
      <c r="AY419" s="24"/>
      <c r="AZ419" s="24"/>
      <c r="BA419" s="24"/>
      <c r="BB419" s="24"/>
      <c r="BC419" s="24"/>
      <c r="CW419" s="24">
        <v>0.14156420765027322</v>
      </c>
      <c r="CX419" s="13">
        <v>57.3</v>
      </c>
      <c r="CY419" s="13">
        <v>59.002792303764814</v>
      </c>
      <c r="CZ419" s="13">
        <v>58.510230059789563</v>
      </c>
      <c r="DA419" s="13">
        <v>10.566728381178722</v>
      </c>
      <c r="DB419" s="13" t="e">
        <f ca="1"/>
        <v>#NAME?</v>
      </c>
      <c r="DC419" s="13" t="e">
        <f ca="1"/>
        <v>#NAME?</v>
      </c>
      <c r="DD419" s="13">
        <v>52.822566676558992</v>
      </c>
      <c r="DE419" s="13" t="e">
        <f ca="1"/>
        <v>#NAME?</v>
      </c>
      <c r="DF419" s="13">
        <v>58.37963059066</v>
      </c>
    </row>
    <row r="420" spans="1:110" x14ac:dyDescent="0.25">
      <c r="A420" s="9">
        <v>59.6</v>
      </c>
      <c r="B420" s="10" t="b">
        <v>1</v>
      </c>
      <c r="U420" s="13"/>
      <c r="V420" s="13"/>
      <c r="W420" s="14"/>
      <c r="X420" s="24"/>
      <c r="Y420" s="24"/>
      <c r="Z420" s="24"/>
      <c r="AA420" s="24"/>
      <c r="AB420" s="24"/>
      <c r="AC420" s="24"/>
      <c r="AD420" s="24"/>
      <c r="AE420" s="24"/>
      <c r="AG420" s="13"/>
      <c r="AH420" s="13"/>
      <c r="AI420" s="14"/>
      <c r="AJ420" s="24"/>
      <c r="AK420" s="24"/>
      <c r="AL420" s="24"/>
      <c r="AM420" s="24"/>
      <c r="AN420" s="24"/>
      <c r="AO420" s="24"/>
      <c r="AP420" s="24"/>
      <c r="AQ420" s="24"/>
      <c r="AS420" s="13"/>
      <c r="AT420" s="13"/>
      <c r="AU420" s="14"/>
      <c r="AV420" s="24"/>
      <c r="AW420" s="24"/>
      <c r="AX420" s="24"/>
      <c r="AY420" s="24"/>
      <c r="AZ420" s="24"/>
      <c r="BA420" s="24"/>
      <c r="BB420" s="24"/>
      <c r="BC420" s="24"/>
      <c r="CW420" s="24">
        <v>0.14190573770491804</v>
      </c>
      <c r="CX420" s="13">
        <v>57.3</v>
      </c>
      <c r="CY420" s="13">
        <v>59.017284487983623</v>
      </c>
      <c r="CZ420" s="13">
        <v>58.523324838906753</v>
      </c>
      <c r="DA420" s="13">
        <v>10.594275111225462</v>
      </c>
      <c r="DB420" s="13" t="e">
        <f ca="1"/>
        <v>#NAME?</v>
      </c>
      <c r="DC420" s="13" t="e">
        <f ca="1"/>
        <v>#NAME?</v>
      </c>
      <c r="DD420" s="13">
        <v>52.842548922122958</v>
      </c>
      <c r="DE420" s="13" t="e">
        <f ca="1"/>
        <v>#NAME?</v>
      </c>
      <c r="DF420" s="13">
        <v>58.39638192554203</v>
      </c>
    </row>
    <row r="421" spans="1:110" x14ac:dyDescent="0.25">
      <c r="A421" s="9">
        <v>59.1</v>
      </c>
      <c r="B421" s="10" t="b">
        <v>1</v>
      </c>
      <c r="U421" s="13"/>
      <c r="V421" s="13"/>
      <c r="W421" s="14"/>
      <c r="X421" s="24"/>
      <c r="Y421" s="24"/>
      <c r="Z421" s="24"/>
      <c r="AA421" s="24"/>
      <c r="AB421" s="24"/>
      <c r="AC421" s="24"/>
      <c r="AD421" s="24"/>
      <c r="AE421" s="24"/>
      <c r="AG421" s="13"/>
      <c r="AH421" s="13"/>
      <c r="AI421" s="14"/>
      <c r="AJ421" s="24"/>
      <c r="AK421" s="24"/>
      <c r="AL421" s="24"/>
      <c r="AM421" s="24"/>
      <c r="AN421" s="24"/>
      <c r="AO421" s="24"/>
      <c r="AP421" s="24"/>
      <c r="AQ421" s="24"/>
      <c r="AS421" s="13"/>
      <c r="AT421" s="13"/>
      <c r="AU421" s="14"/>
      <c r="AV421" s="24"/>
      <c r="AW421" s="24"/>
      <c r="AX421" s="24"/>
      <c r="AY421" s="24"/>
      <c r="AZ421" s="24"/>
      <c r="BA421" s="24"/>
      <c r="BB421" s="24"/>
      <c r="BC421" s="24"/>
      <c r="CW421" s="24">
        <v>0.14224726775956284</v>
      </c>
      <c r="CX421" s="13">
        <v>57.3</v>
      </c>
      <c r="CY421" s="13">
        <v>59.031753075067328</v>
      </c>
      <c r="CZ421" s="13">
        <v>58.536401219736121</v>
      </c>
      <c r="DA421" s="13">
        <v>10.621832807327452</v>
      </c>
      <c r="DB421" s="13" t="e">
        <f ca="1"/>
        <v>#NAME?</v>
      </c>
      <c r="DC421" s="13" t="e">
        <f ca="1"/>
        <v>#NAME?</v>
      </c>
      <c r="DD421" s="13">
        <v>52.862507136096724</v>
      </c>
      <c r="DE421" s="13" t="e">
        <f ca="1"/>
        <v>#NAME?</v>
      </c>
      <c r="DF421" s="13">
        <v>58.413109154793183</v>
      </c>
    </row>
    <row r="422" spans="1:110" x14ac:dyDescent="0.25">
      <c r="A422" s="9">
        <v>58.6</v>
      </c>
      <c r="B422" s="10" t="b">
        <v>1</v>
      </c>
      <c r="U422" s="13"/>
      <c r="V422" s="13"/>
      <c r="W422" s="14"/>
      <c r="X422" s="24"/>
      <c r="Y422" s="24"/>
      <c r="Z422" s="24"/>
      <c r="AA422" s="24"/>
      <c r="AB422" s="24"/>
      <c r="AC422" s="24"/>
      <c r="AD422" s="24"/>
      <c r="AE422" s="24"/>
      <c r="AG422" s="13"/>
      <c r="AH422" s="13"/>
      <c r="AI422" s="14"/>
      <c r="AJ422" s="24"/>
      <c r="AK422" s="24"/>
      <c r="AL422" s="24"/>
      <c r="AM422" s="24"/>
      <c r="AN422" s="24"/>
      <c r="AO422" s="24"/>
      <c r="AP422" s="24"/>
      <c r="AQ422" s="24"/>
      <c r="AS422" s="13"/>
      <c r="AT422" s="13"/>
      <c r="AU422" s="14"/>
      <c r="AV422" s="24"/>
      <c r="AW422" s="24"/>
      <c r="AX422" s="24"/>
      <c r="AY422" s="24"/>
      <c r="AZ422" s="24"/>
      <c r="BA422" s="24"/>
      <c r="BB422" s="24"/>
      <c r="BC422" s="24"/>
      <c r="CW422" s="24">
        <v>0.14258879781420766</v>
      </c>
      <c r="CX422" s="13">
        <v>57.4</v>
      </c>
      <c r="CY422" s="13">
        <v>59.046198175020251</v>
      </c>
      <c r="CZ422" s="13">
        <v>58.549459288089238</v>
      </c>
      <c r="DA422" s="13">
        <v>10.649401478219094</v>
      </c>
      <c r="DB422" s="13" t="e">
        <f ca="1"/>
        <v>#NAME?</v>
      </c>
      <c r="DC422" s="13" t="e">
        <f ca="1"/>
        <v>#NAME?</v>
      </c>
      <c r="DD422" s="13">
        <v>52.882441404976866</v>
      </c>
      <c r="DE422" s="13" t="e">
        <f ca="1"/>
        <v>#NAME?</v>
      </c>
      <c r="DF422" s="13">
        <v>58.429812380196779</v>
      </c>
    </row>
    <row r="423" spans="1:110" x14ac:dyDescent="0.25">
      <c r="A423" s="9">
        <v>58</v>
      </c>
      <c r="B423" s="10" t="b">
        <v>1</v>
      </c>
      <c r="U423" s="13"/>
      <c r="V423" s="13"/>
      <c r="W423" s="14"/>
      <c r="X423" s="24"/>
      <c r="Y423" s="24"/>
      <c r="Z423" s="24"/>
      <c r="AA423" s="24"/>
      <c r="AB423" s="24"/>
      <c r="AC423" s="24"/>
      <c r="AD423" s="24"/>
      <c r="AE423" s="24"/>
      <c r="AG423" s="13"/>
      <c r="AH423" s="13"/>
      <c r="AI423" s="14"/>
      <c r="AJ423" s="24"/>
      <c r="AK423" s="24"/>
      <c r="AL423" s="24"/>
      <c r="AM423" s="24"/>
      <c r="AN423" s="24"/>
      <c r="AO423" s="24"/>
      <c r="AP423" s="24"/>
      <c r="AQ423" s="24"/>
      <c r="AS423" s="13"/>
      <c r="AT423" s="13"/>
      <c r="AU423" s="14"/>
      <c r="AV423" s="24"/>
      <c r="AW423" s="24"/>
      <c r="AX423" s="24"/>
      <c r="AY423" s="24"/>
      <c r="AZ423" s="24"/>
      <c r="BA423" s="24"/>
      <c r="BB423" s="24"/>
      <c r="BC423" s="24"/>
      <c r="CW423" s="24">
        <v>0.14293032786885246</v>
      </c>
      <c r="CX423" s="13">
        <v>57.4</v>
      </c>
      <c r="CY423" s="13">
        <v>59.06061989709594</v>
      </c>
      <c r="CZ423" s="13">
        <v>58.562499129204191</v>
      </c>
      <c r="DA423" s="13">
        <v>10.676981132645256</v>
      </c>
      <c r="DB423" s="13" t="e">
        <f ca="1"/>
        <v>#NAME?</v>
      </c>
      <c r="DC423" s="13" t="e">
        <f ca="1"/>
        <v>#NAME?</v>
      </c>
      <c r="DD423" s="13">
        <v>52.902351814742332</v>
      </c>
      <c r="DE423" s="13" t="e">
        <f ca="1"/>
        <v>#NAME?</v>
      </c>
      <c r="DF423" s="13">
        <v>58.446491702878959</v>
      </c>
    </row>
    <row r="424" spans="1:110" x14ac:dyDescent="0.25">
      <c r="A424" s="9">
        <v>57.4</v>
      </c>
      <c r="B424" s="10" t="b">
        <v>1</v>
      </c>
      <c r="U424" s="13"/>
      <c r="V424" s="13"/>
      <c r="W424" s="14"/>
      <c r="X424" s="24"/>
      <c r="Y424" s="24"/>
      <c r="Z424" s="24"/>
      <c r="AA424" s="24"/>
      <c r="AB424" s="24"/>
      <c r="AC424" s="24"/>
      <c r="AD424" s="24"/>
      <c r="AE424" s="24"/>
      <c r="AG424" s="13"/>
      <c r="AH424" s="13"/>
      <c r="AI424" s="14"/>
      <c r="AJ424" s="24"/>
      <c r="AK424" s="24"/>
      <c r="AL424" s="24"/>
      <c r="AM424" s="24"/>
      <c r="AN424" s="24"/>
      <c r="AO424" s="24"/>
      <c r="AP424" s="24"/>
      <c r="AQ424" s="24"/>
      <c r="AS424" s="13"/>
      <c r="AT424" s="13"/>
      <c r="AU424" s="14"/>
      <c r="AV424" s="24"/>
      <c r="AW424" s="24"/>
      <c r="AX424" s="24"/>
      <c r="AY424" s="24"/>
      <c r="AZ424" s="24"/>
      <c r="BA424" s="24"/>
      <c r="BB424" s="24"/>
      <c r="BC424" s="24"/>
      <c r="CW424" s="24">
        <v>0.14327185792349728</v>
      </c>
      <c r="CX424" s="13">
        <v>57.4</v>
      </c>
      <c r="CY424" s="13">
        <v>59.075018349804061</v>
      </c>
      <c r="CZ424" s="13">
        <v>58.575520827751284</v>
      </c>
      <c r="DA424" s="13">
        <v>10.704571779361224</v>
      </c>
      <c r="DB424" s="13" t="e">
        <f ca="1"/>
        <v>#NAME?</v>
      </c>
      <c r="DC424" s="13" t="e">
        <f ca="1"/>
        <v>#NAME?</v>
      </c>
      <c r="DD424" s="13">
        <v>52.922238450858771</v>
      </c>
      <c r="DE424" s="13" t="e">
        <f ca="1"/>
        <v>#NAME?</v>
      </c>
      <c r="DF424" s="13">
        <v>58.4631472233146</v>
      </c>
    </row>
    <row r="425" spans="1:110" x14ac:dyDescent="0.25">
      <c r="A425" s="9">
        <v>56.8</v>
      </c>
      <c r="B425" s="10" t="b">
        <v>1</v>
      </c>
      <c r="U425" s="13"/>
      <c r="V425" s="13"/>
      <c r="W425" s="14"/>
      <c r="X425" s="24"/>
      <c r="Y425" s="24"/>
      <c r="Z425" s="24"/>
      <c r="AA425" s="24"/>
      <c r="AB425" s="24"/>
      <c r="AC425" s="24"/>
      <c r="AD425" s="24"/>
      <c r="AE425" s="24"/>
      <c r="AG425" s="13"/>
      <c r="AH425" s="13"/>
      <c r="AI425" s="14"/>
      <c r="AJ425" s="24"/>
      <c r="AK425" s="24"/>
      <c r="AL425" s="24"/>
      <c r="AM425" s="24"/>
      <c r="AN425" s="24"/>
      <c r="AO425" s="24"/>
      <c r="AP425" s="24"/>
      <c r="AQ425" s="24"/>
      <c r="AS425" s="13"/>
      <c r="AT425" s="13"/>
      <c r="AU425" s="14"/>
      <c r="AV425" s="24"/>
      <c r="AW425" s="24"/>
      <c r="AX425" s="24"/>
      <c r="AY425" s="24"/>
      <c r="AZ425" s="24"/>
      <c r="BA425" s="24"/>
      <c r="BB425" s="24"/>
      <c r="BC425" s="24"/>
      <c r="CW425" s="24">
        <v>0.14361338797814208</v>
      </c>
      <c r="CX425" s="13">
        <v>57.4</v>
      </c>
      <c r="CY425" s="13">
        <v>59.089393640917343</v>
      </c>
      <c r="CZ425" s="13">
        <v>58.588524467837807</v>
      </c>
      <c r="DA425" s="13">
        <v>10.732173427132796</v>
      </c>
      <c r="DB425" s="13" t="e">
        <f ca="1"/>
        <v>#NAME?</v>
      </c>
      <c r="DC425" s="13" t="e">
        <f ca="1"/>
        <v>#NAME?</v>
      </c>
      <c r="DD425" s="13">
        <v>52.942101398282773</v>
      </c>
      <c r="DE425" s="13" t="e">
        <f ca="1"/>
        <v>#NAME?</v>
      </c>
      <c r="DF425" s="13">
        <v>58.479779041332968</v>
      </c>
    </row>
    <row r="426" spans="1:110" x14ac:dyDescent="0.25">
      <c r="A426" s="9">
        <v>56.2</v>
      </c>
      <c r="B426" s="10" t="b">
        <v>1</v>
      </c>
      <c r="U426" s="13"/>
      <c r="V426" s="13"/>
      <c r="W426" s="14"/>
      <c r="X426" s="24"/>
      <c r="Y426" s="24"/>
      <c r="Z426" s="24"/>
      <c r="AA426" s="24"/>
      <c r="AB426" s="24"/>
      <c r="AC426" s="24"/>
      <c r="AD426" s="24"/>
      <c r="AE426" s="24"/>
      <c r="AG426" s="13"/>
      <c r="AH426" s="13"/>
      <c r="AI426" s="14"/>
      <c r="AJ426" s="24"/>
      <c r="AK426" s="24"/>
      <c r="AL426" s="24"/>
      <c r="AM426" s="24"/>
      <c r="AN426" s="24"/>
      <c r="AO426" s="24"/>
      <c r="AP426" s="24"/>
      <c r="AQ426" s="24"/>
      <c r="AS426" s="13"/>
      <c r="AT426" s="13"/>
      <c r="AU426" s="14"/>
      <c r="AV426" s="24"/>
      <c r="AW426" s="24"/>
      <c r="AX426" s="24"/>
      <c r="AY426" s="24"/>
      <c r="AZ426" s="24"/>
      <c r="BA426" s="24"/>
      <c r="BB426" s="24"/>
      <c r="BC426" s="24"/>
      <c r="CW426" s="24">
        <v>0.14395491803278687</v>
      </c>
      <c r="CX426" s="13">
        <v>57.4</v>
      </c>
      <c r="CY426" s="13">
        <v>59.103745877478339</v>
      </c>
      <c r="CZ426" s="13">
        <v>58.601510133013512</v>
      </c>
      <c r="DA426" s="13">
        <v>10.759786084736239</v>
      </c>
      <c r="DB426" s="13" t="e">
        <f ca="1"/>
        <v>#NAME?</v>
      </c>
      <c r="DC426" s="13" t="e">
        <f ca="1"/>
        <v>#NAME?</v>
      </c>
      <c r="DD426" s="13">
        <v>52.961940741466165</v>
      </c>
      <c r="DE426" s="13" t="e">
        <f ca="1"/>
        <v>#NAME?</v>
      </c>
      <c r="DF426" s="13">
        <v>58.496387256123477</v>
      </c>
    </row>
    <row r="427" spans="1:110" x14ac:dyDescent="0.25">
      <c r="A427" s="9">
        <v>55.3</v>
      </c>
      <c r="B427" s="10" t="b">
        <v>1</v>
      </c>
      <c r="U427" s="13"/>
      <c r="V427" s="13"/>
      <c r="W427" s="14"/>
      <c r="X427" s="24"/>
      <c r="Y427" s="24"/>
      <c r="Z427" s="24"/>
      <c r="AA427" s="24"/>
      <c r="AB427" s="24"/>
      <c r="AC427" s="24"/>
      <c r="AD427" s="24"/>
      <c r="AE427" s="24"/>
      <c r="AG427" s="13"/>
      <c r="AH427" s="13"/>
      <c r="AI427" s="14"/>
      <c r="AJ427" s="24"/>
      <c r="AK427" s="24"/>
      <c r="AL427" s="24"/>
      <c r="AM427" s="24"/>
      <c r="AN427" s="24"/>
      <c r="AO427" s="24"/>
      <c r="AP427" s="24"/>
      <c r="AQ427" s="24"/>
      <c r="AS427" s="13"/>
      <c r="AT427" s="13"/>
      <c r="AU427" s="14"/>
      <c r="AV427" s="24"/>
      <c r="AW427" s="24"/>
      <c r="AX427" s="24"/>
      <c r="AY427" s="24"/>
      <c r="AZ427" s="24"/>
      <c r="BA427" s="24"/>
      <c r="BB427" s="24"/>
      <c r="BC427" s="24"/>
      <c r="CW427" s="24">
        <v>0.14429644808743169</v>
      </c>
      <c r="CX427" s="13">
        <v>57.4</v>
      </c>
      <c r="CY427" s="13">
        <v>59.118075165806154</v>
      </c>
      <c r="CZ427" s="13">
        <v>58.614477906275489</v>
      </c>
      <c r="DA427" s="13">
        <v>10.787409760958344</v>
      </c>
      <c r="DB427" s="13" t="e">
        <f ca="1"/>
        <v>#NAME?</v>
      </c>
      <c r="DC427" s="13" t="e">
        <f ca="1"/>
        <v>#NAME?</v>
      </c>
      <c r="DD427" s="13">
        <v>52.981756564360161</v>
      </c>
      <c r="DE427" s="13" t="e">
        <f ca="1"/>
        <v>#NAME?</v>
      </c>
      <c r="DF427" s="13">
        <v>58.512971966241309</v>
      </c>
    </row>
    <row r="428" spans="1:110" x14ac:dyDescent="0.25">
      <c r="A428" s="9">
        <v>54.8</v>
      </c>
      <c r="B428" s="10" t="b">
        <v>1</v>
      </c>
      <c r="U428" s="13"/>
      <c r="V428" s="13"/>
      <c r="W428" s="14"/>
      <c r="X428" s="24"/>
      <c r="Y428" s="24"/>
      <c r="Z428" s="24"/>
      <c r="AA428" s="24"/>
      <c r="AB428" s="24"/>
      <c r="AC428" s="24"/>
      <c r="AD428" s="24"/>
      <c r="AE428" s="24"/>
      <c r="AG428" s="13"/>
      <c r="AH428" s="13"/>
      <c r="AI428" s="14"/>
      <c r="AJ428" s="24"/>
      <c r="AK428" s="24"/>
      <c r="AL428" s="24"/>
      <c r="AM428" s="24"/>
      <c r="AN428" s="24"/>
      <c r="AO428" s="24"/>
      <c r="AP428" s="24"/>
      <c r="AQ428" s="24"/>
      <c r="AS428" s="13"/>
      <c r="AT428" s="13"/>
      <c r="AU428" s="14"/>
      <c r="AV428" s="24"/>
      <c r="AW428" s="24"/>
      <c r="AX428" s="24"/>
      <c r="AY428" s="24"/>
      <c r="AZ428" s="24"/>
      <c r="BA428" s="24"/>
      <c r="BB428" s="24"/>
      <c r="BC428" s="24"/>
      <c r="CW428" s="24">
        <v>0.14463797814207649</v>
      </c>
      <c r="CX428" s="13">
        <v>57.4</v>
      </c>
      <c r="CY428" s="13">
        <v>59.132381611503071</v>
      </c>
      <c r="CZ428" s="13">
        <v>58.627427870073291</v>
      </c>
      <c r="DA428" s="13">
        <v>10.815044464596387</v>
      </c>
      <c r="DB428" s="13" t="e">
        <f ca="1"/>
        <v>#NAME?</v>
      </c>
      <c r="DC428" s="13" t="e">
        <f ca="1"/>
        <v>#NAME?</v>
      </c>
      <c r="DD428" s="13">
        <v>53.001548950419505</v>
      </c>
      <c r="DE428" s="13" t="e">
        <f ca="1"/>
        <v>#NAME?</v>
      </c>
      <c r="DF428" s="13">
        <v>58.52953326961299</v>
      </c>
    </row>
    <row r="429" spans="1:110" x14ac:dyDescent="0.25">
      <c r="A429" s="9">
        <v>54.1</v>
      </c>
      <c r="B429" s="10" t="b">
        <v>1</v>
      </c>
      <c r="U429" s="13"/>
      <c r="V429" s="13"/>
      <c r="W429" s="14"/>
      <c r="X429" s="24"/>
      <c r="Y429" s="24"/>
      <c r="Z429" s="24"/>
      <c r="AA429" s="24"/>
      <c r="AB429" s="24"/>
      <c r="AC429" s="24"/>
      <c r="AD429" s="24"/>
      <c r="AE429" s="24"/>
      <c r="AG429" s="13"/>
      <c r="AH429" s="13"/>
      <c r="AI429" s="14"/>
      <c r="AJ429" s="24"/>
      <c r="AK429" s="24"/>
      <c r="AL429" s="24"/>
      <c r="AM429" s="24"/>
      <c r="AN429" s="24"/>
      <c r="AO429" s="24"/>
      <c r="AP429" s="24"/>
      <c r="AQ429" s="24"/>
      <c r="AS429" s="13"/>
      <c r="AT429" s="13"/>
      <c r="AU429" s="14"/>
      <c r="AV429" s="24"/>
      <c r="AW429" s="24"/>
      <c r="AX429" s="24"/>
      <c r="AY429" s="24"/>
      <c r="AZ429" s="24"/>
      <c r="BA429" s="24"/>
      <c r="BB429" s="24"/>
      <c r="BC429" s="24"/>
      <c r="CW429" s="24">
        <v>0.14497950819672131</v>
      </c>
      <c r="CX429" s="13">
        <v>57.4</v>
      </c>
      <c r="CY429" s="13">
        <v>59.146665319461157</v>
      </c>
      <c r="CZ429" s="13">
        <v>58.640360106313729</v>
      </c>
      <c r="DA429" s="13">
        <v>10.842690204458229</v>
      </c>
      <c r="DB429" s="13" t="e">
        <f ca="1"/>
        <v>#NAME?</v>
      </c>
      <c r="DC429" s="13" t="e">
        <f ca="1"/>
        <v>#NAME?</v>
      </c>
      <c r="DD429" s="13">
        <v>53.02131798260659</v>
      </c>
      <c r="DE429" s="13" t="e">
        <f ca="1"/>
        <v>#NAME?</v>
      </c>
      <c r="DF429" s="13">
        <v>58.546071263541876</v>
      </c>
    </row>
    <row r="430" spans="1:110" x14ac:dyDescent="0.25">
      <c r="A430" s="9">
        <v>53.4</v>
      </c>
      <c r="B430" s="10" t="b">
        <v>1</v>
      </c>
      <c r="U430" s="13"/>
      <c r="V430" s="13"/>
      <c r="W430" s="14"/>
      <c r="X430" s="24"/>
      <c r="Y430" s="24"/>
      <c r="Z430" s="24"/>
      <c r="AA430" s="24"/>
      <c r="AB430" s="24"/>
      <c r="AC430" s="24"/>
      <c r="AD430" s="24"/>
      <c r="AE430" s="24"/>
      <c r="AG430" s="13"/>
      <c r="AH430" s="13"/>
      <c r="AI430" s="14"/>
      <c r="AJ430" s="24"/>
      <c r="AK430" s="24"/>
      <c r="AL430" s="24"/>
      <c r="AM430" s="24"/>
      <c r="AN430" s="24"/>
      <c r="AO430" s="24"/>
      <c r="AP430" s="24"/>
      <c r="AQ430" s="24"/>
      <c r="AS430" s="13"/>
      <c r="AT430" s="13"/>
      <c r="AU430" s="14"/>
      <c r="AV430" s="24"/>
      <c r="AW430" s="24"/>
      <c r="AX430" s="24"/>
      <c r="AY430" s="24"/>
      <c r="AZ430" s="24"/>
      <c r="BA430" s="24"/>
      <c r="BB430" s="24"/>
      <c r="BC430" s="24"/>
      <c r="CW430" s="24">
        <v>0.14532103825136611</v>
      </c>
      <c r="CX430" s="13">
        <v>57.5</v>
      </c>
      <c r="CY430" s="13">
        <v>59.160926393868692</v>
      </c>
      <c r="CZ430" s="13">
        <v>58.653274696365933</v>
      </c>
      <c r="DA430" s="13">
        <v>10.87034698936225</v>
      </c>
      <c r="DB430" s="13" t="e">
        <f ca="1"/>
        <v>#NAME?</v>
      </c>
      <c r="DC430" s="13" t="e">
        <f ca="1"/>
        <v>#NAME?</v>
      </c>
      <c r="DD430" s="13">
        <v>53.041063743395512</v>
      </c>
      <c r="DE430" s="13" t="e">
        <f ca="1"/>
        <v>#NAME?</v>
      </c>
      <c r="DF430" s="13">
        <v>58.562586044713655</v>
      </c>
    </row>
    <row r="431" spans="1:110" x14ac:dyDescent="0.25">
      <c r="A431" s="9">
        <v>52.6</v>
      </c>
      <c r="B431" s="10" t="b">
        <v>1</v>
      </c>
      <c r="U431" s="13"/>
      <c r="V431" s="13"/>
      <c r="W431" s="14"/>
      <c r="X431" s="24"/>
      <c r="Y431" s="24"/>
      <c r="Z431" s="24"/>
      <c r="AA431" s="24"/>
      <c r="AB431" s="24"/>
      <c r="AC431" s="24"/>
      <c r="AD431" s="24"/>
      <c r="AE431" s="24"/>
      <c r="AG431" s="13"/>
      <c r="AH431" s="13"/>
      <c r="AI431" s="14"/>
      <c r="AJ431" s="24"/>
      <c r="AK431" s="24"/>
      <c r="AL431" s="24"/>
      <c r="AM431" s="24"/>
      <c r="AN431" s="24"/>
      <c r="AO431" s="24"/>
      <c r="AP431" s="24"/>
      <c r="AQ431" s="24"/>
      <c r="AS431" s="13"/>
      <c r="AT431" s="13"/>
      <c r="AU431" s="14"/>
      <c r="AV431" s="24"/>
      <c r="AW431" s="24"/>
      <c r="AX431" s="24"/>
      <c r="AY431" s="24"/>
      <c r="AZ431" s="24"/>
      <c r="BA431" s="24"/>
      <c r="BB431" s="24"/>
      <c r="BC431" s="24"/>
      <c r="CW431" s="24">
        <v>0.14566256830601093</v>
      </c>
      <c r="CX431" s="13">
        <v>57.5</v>
      </c>
      <c r="CY431" s="13">
        <v>59.175164938216653</v>
      </c>
      <c r="CZ431" s="13">
        <v>58.666171721066171</v>
      </c>
      <c r="DA431" s="13">
        <v>10.898014828137432</v>
      </c>
      <c r="DB431" s="13" t="e">
        <f ca="1"/>
        <v>#NAME?</v>
      </c>
      <c r="DC431" s="13" t="e">
        <f ca="1"/>
        <v>#NAME?</v>
      </c>
      <c r="DD431" s="13">
        <v>53.06078631477606</v>
      </c>
      <c r="DE431" s="13" t="e">
        <f ca="1"/>
        <v>#NAME?</v>
      </c>
      <c r="DF431" s="13">
        <v>58.579077709201655</v>
      </c>
    </row>
    <row r="432" spans="1:110" x14ac:dyDescent="0.25">
      <c r="A432" s="9">
        <v>51.9</v>
      </c>
      <c r="B432" s="10" t="b">
        <v>1</v>
      </c>
      <c r="U432" s="13"/>
      <c r="V432" s="13"/>
      <c r="W432" s="14"/>
      <c r="X432" s="24"/>
      <c r="Y432" s="24"/>
      <c r="Z432" s="24"/>
      <c r="AA432" s="24"/>
      <c r="AB432" s="24"/>
      <c r="AC432" s="24"/>
      <c r="AD432" s="24"/>
      <c r="AE432" s="24"/>
      <c r="AG432" s="13"/>
      <c r="AH432" s="13"/>
      <c r="AI432" s="14"/>
      <c r="AJ432" s="24"/>
      <c r="AK432" s="24"/>
      <c r="AL432" s="24"/>
      <c r="AM432" s="24"/>
      <c r="AN432" s="24"/>
      <c r="AO432" s="24"/>
      <c r="AP432" s="24"/>
      <c r="AQ432" s="24"/>
      <c r="AS432" s="13"/>
      <c r="AT432" s="13"/>
      <c r="AU432" s="14"/>
      <c r="AV432" s="24"/>
      <c r="AW432" s="24"/>
      <c r="AX432" s="24"/>
      <c r="AY432" s="24"/>
      <c r="AZ432" s="24"/>
      <c r="BA432" s="24"/>
      <c r="BB432" s="24"/>
      <c r="BC432" s="24"/>
      <c r="CW432" s="24">
        <v>0.14600409836065573</v>
      </c>
      <c r="CX432" s="13">
        <v>57.5</v>
      </c>
      <c r="CY432" s="13">
        <v>59.189381055305006</v>
      </c>
      <c r="CZ432" s="13">
        <v>58.679051260722616</v>
      </c>
      <c r="DA432" s="13">
        <v>10.925693729623344</v>
      </c>
      <c r="DB432" s="13" t="e">
        <f ca="1"/>
        <v>#NAME?</v>
      </c>
      <c r="DC432" s="13" t="e">
        <f ca="1"/>
        <v>#NAME?</v>
      </c>
      <c r="DD432" s="13">
        <v>53.080485778257724</v>
      </c>
      <c r="DE432" s="13" t="e">
        <f ca="1"/>
        <v>#NAME?</v>
      </c>
      <c r="DF432" s="13">
        <v>58.59554635247224</v>
      </c>
    </row>
    <row r="433" spans="1:110" x14ac:dyDescent="0.25">
      <c r="A433" s="9">
        <v>51.5</v>
      </c>
      <c r="B433" s="10" t="b">
        <v>1</v>
      </c>
      <c r="U433" s="13"/>
      <c r="V433" s="13"/>
      <c r="W433" s="14"/>
      <c r="X433" s="24"/>
      <c r="Y433" s="24"/>
      <c r="Z433" s="24"/>
      <c r="AA433" s="24"/>
      <c r="AB433" s="24"/>
      <c r="AC433" s="24"/>
      <c r="AD433" s="24"/>
      <c r="AE433" s="24"/>
      <c r="AG433" s="13"/>
      <c r="AH433" s="13"/>
      <c r="AI433" s="14"/>
      <c r="AJ433" s="24"/>
      <c r="AK433" s="24"/>
      <c r="AL433" s="24"/>
      <c r="AM433" s="24"/>
      <c r="AN433" s="24"/>
      <c r="AO433" s="24"/>
      <c r="AP433" s="24"/>
      <c r="AQ433" s="24"/>
      <c r="AS433" s="13"/>
      <c r="AT433" s="13"/>
      <c r="AU433" s="14"/>
      <c r="AV433" s="24"/>
      <c r="AW433" s="24"/>
      <c r="AX433" s="24"/>
      <c r="AY433" s="24"/>
      <c r="AZ433" s="24"/>
      <c r="BA433" s="24"/>
      <c r="BB433" s="24"/>
      <c r="BC433" s="24"/>
      <c r="CW433" s="24">
        <v>0.14634562841530055</v>
      </c>
      <c r="CX433" s="13">
        <v>57.5</v>
      </c>
      <c r="CY433" s="13">
        <v>59.203574847248987</v>
      </c>
      <c r="CZ433" s="13">
        <v>58.69191339512011</v>
      </c>
      <c r="DA433" s="13">
        <v>10.953383702670138</v>
      </c>
      <c r="DB433" s="13" t="e">
        <f ca="1"/>
        <v>#NAME?</v>
      </c>
      <c r="DC433" s="13" t="e">
        <f ca="1"/>
        <v>#NAME?</v>
      </c>
      <c r="DD433" s="13">
        <v>53.100162214873599</v>
      </c>
      <c r="DE433" s="13" t="e">
        <f ca="1"/>
        <v>#NAME?</v>
      </c>
      <c r="DF433" s="13">
        <v>58.611992069390055</v>
      </c>
    </row>
    <row r="434" spans="1:110" x14ac:dyDescent="0.25">
      <c r="A434" s="9">
        <v>51.3</v>
      </c>
      <c r="B434" s="10" t="b">
        <v>1</v>
      </c>
      <c r="U434" s="13"/>
      <c r="V434" s="13"/>
      <c r="W434" s="14"/>
      <c r="X434" s="24"/>
      <c r="Y434" s="24"/>
      <c r="Z434" s="24"/>
      <c r="AA434" s="24"/>
      <c r="AB434" s="24"/>
      <c r="AC434" s="24"/>
      <c r="AD434" s="24"/>
      <c r="AE434" s="24"/>
      <c r="AG434" s="13"/>
      <c r="AH434" s="13"/>
      <c r="AI434" s="14"/>
      <c r="AJ434" s="24"/>
      <c r="AK434" s="24"/>
      <c r="AL434" s="24"/>
      <c r="AM434" s="24"/>
      <c r="AN434" s="24"/>
      <c r="AO434" s="24"/>
      <c r="AP434" s="24"/>
      <c r="AQ434" s="24"/>
      <c r="AS434" s="13"/>
      <c r="AT434" s="13"/>
      <c r="AU434" s="14"/>
      <c r="AV434" s="24"/>
      <c r="AW434" s="24"/>
      <c r="AX434" s="24"/>
      <c r="AY434" s="24"/>
      <c r="AZ434" s="24"/>
      <c r="BA434" s="24"/>
      <c r="BB434" s="24"/>
      <c r="BC434" s="24"/>
      <c r="CW434" s="24">
        <v>0.14668715846994534</v>
      </c>
      <c r="CX434" s="13">
        <v>57.5</v>
      </c>
      <c r="CY434" s="13">
        <v>59.217746415485301</v>
      </c>
      <c r="CZ434" s="13">
        <v>58.704758203524662</v>
      </c>
      <c r="DA434" s="13">
        <v>10.981084756138621</v>
      </c>
      <c r="DB434" s="13" t="e">
        <f ca="1"/>
        <v>#NAME?</v>
      </c>
      <c r="DC434" s="13" t="e">
        <f ca="1"/>
        <v>#NAME?</v>
      </c>
      <c r="DD434" s="13">
        <v>53.119815705184294</v>
      </c>
      <c r="DE434" s="13" t="e">
        <f ca="1"/>
        <v>#NAME?</v>
      </c>
      <c r="DF434" s="13">
        <v>58.628414954223231</v>
      </c>
    </row>
    <row r="435" spans="1:110" x14ac:dyDescent="0.25">
      <c r="A435" s="9">
        <v>58</v>
      </c>
      <c r="B435" s="10" t="b">
        <v>1</v>
      </c>
      <c r="U435" s="13"/>
      <c r="V435" s="13"/>
      <c r="W435" s="14"/>
      <c r="X435" s="24"/>
      <c r="Y435" s="24"/>
      <c r="Z435" s="24"/>
      <c r="AA435" s="24"/>
      <c r="AB435" s="24"/>
      <c r="AC435" s="24"/>
      <c r="AD435" s="24"/>
      <c r="AE435" s="24"/>
      <c r="AG435" s="13"/>
      <c r="AH435" s="13"/>
      <c r="AI435" s="14"/>
      <c r="AJ435" s="24"/>
      <c r="AK435" s="24"/>
      <c r="AL435" s="24"/>
      <c r="AM435" s="24"/>
      <c r="AN435" s="24"/>
      <c r="AO435" s="24"/>
      <c r="AP435" s="24"/>
      <c r="AQ435" s="24"/>
      <c r="AS435" s="13"/>
      <c r="AT435" s="13"/>
      <c r="AU435" s="14"/>
      <c r="AV435" s="24"/>
      <c r="AW435" s="24"/>
      <c r="AX435" s="24"/>
      <c r="AY435" s="24"/>
      <c r="AZ435" s="24"/>
      <c r="BA435" s="24"/>
      <c r="BB435" s="24"/>
      <c r="BC435" s="24"/>
      <c r="CW435" s="24">
        <v>0.14702868852459017</v>
      </c>
      <c r="CX435" s="13">
        <v>57.5</v>
      </c>
      <c r="CY435" s="13">
        <v>59.231895860778238</v>
      </c>
      <c r="CZ435" s="13">
        <v>58.717585764688366</v>
      </c>
      <c r="DA435" s="13">
        <v>11.008796898900213</v>
      </c>
      <c r="DB435" s="13" t="e">
        <f ca="1"/>
        <v>#NAME?</v>
      </c>
      <c r="DC435" s="13" t="e">
        <f ca="1"/>
        <v>#NAME?</v>
      </c>
      <c r="DD435" s="13">
        <v>53.139446329281746</v>
      </c>
      <c r="DE435" s="13" t="e">
        <f ca="1"/>
        <v>#NAME?</v>
      </c>
      <c r="DF435" s="13">
        <v>58.644815100648557</v>
      </c>
    </row>
    <row r="436" spans="1:110" x14ac:dyDescent="0.25">
      <c r="A436" s="9">
        <v>53.3</v>
      </c>
      <c r="B436" s="10" t="b">
        <v>1</v>
      </c>
      <c r="U436" s="13"/>
      <c r="V436" s="13"/>
      <c r="W436" s="14"/>
      <c r="X436" s="24"/>
      <c r="Y436" s="24"/>
      <c r="Z436" s="24"/>
      <c r="AA436" s="24"/>
      <c r="AB436" s="24"/>
      <c r="AC436" s="24"/>
      <c r="AD436" s="24"/>
      <c r="AE436" s="24"/>
      <c r="AG436" s="13"/>
      <c r="AH436" s="13"/>
      <c r="AI436" s="14"/>
      <c r="AJ436" s="24"/>
      <c r="AK436" s="24"/>
      <c r="AL436" s="24"/>
      <c r="AM436" s="24"/>
      <c r="AN436" s="24"/>
      <c r="AO436" s="24"/>
      <c r="AP436" s="24"/>
      <c r="AQ436" s="24"/>
      <c r="AS436" s="13"/>
      <c r="AT436" s="13"/>
      <c r="AU436" s="14"/>
      <c r="AV436" s="24"/>
      <c r="AW436" s="24"/>
      <c r="AX436" s="24"/>
      <c r="AY436" s="24"/>
      <c r="AZ436" s="24"/>
      <c r="BA436" s="24"/>
      <c r="BB436" s="24"/>
      <c r="BC436" s="24"/>
      <c r="CW436" s="24">
        <v>0.14737021857923496</v>
      </c>
      <c r="CX436" s="13">
        <v>57.6</v>
      </c>
      <c r="CY436" s="13">
        <v>59.246023283225867</v>
      </c>
      <c r="CZ436" s="13">
        <v>58.730396156853963</v>
      </c>
      <c r="DA436" s="13">
        <v>11.036520139837016</v>
      </c>
      <c r="DB436" s="13" t="e">
        <f ca="1"/>
        <v>#NAME?</v>
      </c>
      <c r="DC436" s="13" t="e">
        <f ca="1"/>
        <v>#NAME?</v>
      </c>
      <c r="DD436" s="13">
        <v>53.159054166793069</v>
      </c>
      <c r="DE436" s="13" t="e">
        <f ca="1"/>
        <v>#NAME?</v>
      </c>
      <c r="DF436" s="13">
        <v>58.661192601756547</v>
      </c>
    </row>
    <row r="437" spans="1:110" x14ac:dyDescent="0.25">
      <c r="A437" s="9">
        <v>52.8</v>
      </c>
      <c r="B437" s="10" t="b">
        <v>1</v>
      </c>
      <c r="U437" s="13"/>
      <c r="V437" s="13"/>
      <c r="W437" s="14"/>
      <c r="X437" s="24"/>
      <c r="Y437" s="24"/>
      <c r="Z437" s="24"/>
      <c r="AA437" s="24"/>
      <c r="AB437" s="24"/>
      <c r="AC437" s="24"/>
      <c r="AD437" s="24"/>
      <c r="AE437" s="24"/>
      <c r="AG437" s="13"/>
      <c r="AH437" s="13"/>
      <c r="AI437" s="14"/>
      <c r="AJ437" s="24"/>
      <c r="AK437" s="24"/>
      <c r="AL437" s="24"/>
      <c r="AM437" s="24"/>
      <c r="AN437" s="24"/>
      <c r="AO437" s="24"/>
      <c r="AP437" s="24"/>
      <c r="AQ437" s="24"/>
      <c r="AS437" s="13"/>
      <c r="AT437" s="13"/>
      <c r="AU437" s="14"/>
      <c r="AV437" s="24"/>
      <c r="AW437" s="24"/>
      <c r="AX437" s="24"/>
      <c r="AY437" s="24"/>
      <c r="AZ437" s="24"/>
      <c r="BA437" s="24"/>
      <c r="BB437" s="24"/>
      <c r="BC437" s="24"/>
      <c r="CW437" s="24">
        <v>0.14771174863387979</v>
      </c>
      <c r="CX437" s="13">
        <v>57.6</v>
      </c>
      <c r="CY437" s="13">
        <v>59.260128782265632</v>
      </c>
      <c r="CZ437" s="13">
        <v>58.74318945775893</v>
      </c>
      <c r="DA437" s="13">
        <v>11.06425448784181</v>
      </c>
      <c r="DB437" s="13" t="e">
        <f ca="1"/>
        <v>#NAME?</v>
      </c>
      <c r="DC437" s="13" t="e">
        <f ca="1"/>
        <v>#NAME?</v>
      </c>
      <c r="DD437" s="13">
        <v>53.17863929688432</v>
      </c>
      <c r="DE437" s="13" t="e">
        <f ca="1"/>
        <v>#NAME?</v>
      </c>
      <c r="DF437" s="13">
        <v>58.677547550056531</v>
      </c>
    </row>
    <row r="438" spans="1:110" x14ac:dyDescent="0.25">
      <c r="A438" s="9">
        <v>52.3</v>
      </c>
      <c r="B438" s="10" t="b">
        <v>1</v>
      </c>
      <c r="U438" s="13"/>
      <c r="V438" s="13"/>
      <c r="W438" s="14"/>
      <c r="X438" s="24"/>
      <c r="Y438" s="24"/>
      <c r="Z438" s="24"/>
      <c r="AA438" s="24"/>
      <c r="AB438" s="24"/>
      <c r="AC438" s="24"/>
      <c r="AD438" s="24"/>
      <c r="AE438" s="24"/>
      <c r="AG438" s="13"/>
      <c r="AH438" s="13"/>
      <c r="AI438" s="14"/>
      <c r="AJ438" s="24"/>
      <c r="AK438" s="24"/>
      <c r="AL438" s="24"/>
      <c r="AM438" s="24"/>
      <c r="AN438" s="24"/>
      <c r="AO438" s="24"/>
      <c r="AP438" s="24"/>
      <c r="AQ438" s="24"/>
      <c r="AS438" s="13"/>
      <c r="AT438" s="13"/>
      <c r="AU438" s="14"/>
      <c r="AV438" s="24"/>
      <c r="AW438" s="24"/>
      <c r="AX438" s="24"/>
      <c r="AY438" s="24"/>
      <c r="AZ438" s="24"/>
      <c r="BA438" s="24"/>
      <c r="BB438" s="24"/>
      <c r="BC438" s="24"/>
      <c r="CW438" s="24">
        <v>0.14805327868852458</v>
      </c>
      <c r="CX438" s="13">
        <v>57.6</v>
      </c>
      <c r="CY438" s="13">
        <v>59.274212456680843</v>
      </c>
      <c r="CZ438" s="13">
        <v>58.755965744640655</v>
      </c>
      <c r="DA438" s="13">
        <v>11.091999951818035</v>
      </c>
      <c r="DB438" s="13" t="e">
        <f ca="1"/>
        <v>#NAME?</v>
      </c>
      <c r="DC438" s="13" t="e">
        <f ca="1"/>
        <v>#NAME?</v>
      </c>
      <c r="DD438" s="13">
        <v>53.198201798264165</v>
      </c>
      <c r="DE438" s="13" t="e">
        <f ca="1"/>
        <v>#NAME?</v>
      </c>
      <c r="DF438" s="13">
        <v>58.693880037481605</v>
      </c>
    </row>
    <row r="439" spans="1:110" x14ac:dyDescent="0.25">
      <c r="A439" s="9">
        <v>52</v>
      </c>
      <c r="B439" s="10" t="b">
        <v>1</v>
      </c>
      <c r="U439" s="13"/>
      <c r="V439" s="13"/>
      <c r="W439" s="14"/>
      <c r="X439" s="24"/>
      <c r="Y439" s="24"/>
      <c r="Z439" s="24"/>
      <c r="AA439" s="24"/>
      <c r="AB439" s="24"/>
      <c r="AC439" s="24"/>
      <c r="AD439" s="24"/>
      <c r="AE439" s="24"/>
      <c r="AG439" s="13"/>
      <c r="AH439" s="13"/>
      <c r="AI439" s="14"/>
      <c r="AJ439" s="24"/>
      <c r="AK439" s="24"/>
      <c r="AL439" s="24"/>
      <c r="AM439" s="24"/>
      <c r="AN439" s="24"/>
      <c r="AO439" s="24"/>
      <c r="AP439" s="24"/>
      <c r="AQ439" s="24"/>
      <c r="AS439" s="13"/>
      <c r="AT439" s="13"/>
      <c r="AU439" s="14"/>
      <c r="AV439" s="24"/>
      <c r="AW439" s="24"/>
      <c r="AX439" s="24"/>
      <c r="AY439" s="24"/>
      <c r="AZ439" s="24"/>
      <c r="BA439" s="24"/>
      <c r="BB439" s="24"/>
      <c r="BC439" s="24"/>
      <c r="CW439" s="24">
        <v>0.1483948087431694</v>
      </c>
      <c r="CX439" s="13">
        <v>57.6</v>
      </c>
      <c r="CY439" s="13">
        <v>59.288274404606064</v>
      </c>
      <c r="CZ439" s="13">
        <v>58.768725094240132</v>
      </c>
      <c r="DA439" s="13">
        <v>11.119756540679884</v>
      </c>
      <c r="DB439" s="13" t="e">
        <f ca="1"/>
        <v>#NAME?</v>
      </c>
      <c r="DC439" s="13" t="e">
        <f ca="1"/>
        <v>#NAME?</v>
      </c>
      <c r="DD439" s="13">
        <v>53.217741749187667</v>
      </c>
      <c r="DE439" s="13" t="e">
        <f ca="1"/>
        <v>#NAME?</v>
      </c>
      <c r="DF439" s="13">
        <v>58.710190155393548</v>
      </c>
    </row>
    <row r="440" spans="1:110" x14ac:dyDescent="0.25">
      <c r="A440" s="9">
        <v>51.7</v>
      </c>
      <c r="B440" s="10" t="b">
        <v>1</v>
      </c>
      <c r="U440" s="13"/>
      <c r="V440" s="13"/>
      <c r="W440" s="14"/>
      <c r="X440" s="24"/>
      <c r="Y440" s="24"/>
      <c r="Z440" s="24"/>
      <c r="AA440" s="24"/>
      <c r="AB440" s="24"/>
      <c r="AC440" s="24"/>
      <c r="AD440" s="24"/>
      <c r="AE440" s="24"/>
      <c r="AG440" s="13"/>
      <c r="AH440" s="13"/>
      <c r="AI440" s="14"/>
      <c r="AJ440" s="24"/>
      <c r="AK440" s="24"/>
      <c r="AL440" s="24"/>
      <c r="AM440" s="24"/>
      <c r="AN440" s="24"/>
      <c r="AO440" s="24"/>
      <c r="AP440" s="24"/>
      <c r="AQ440" s="24"/>
      <c r="AS440" s="13"/>
      <c r="AT440" s="13"/>
      <c r="AU440" s="14"/>
      <c r="AV440" s="24"/>
      <c r="AW440" s="24"/>
      <c r="AX440" s="24"/>
      <c r="AY440" s="24"/>
      <c r="AZ440" s="24"/>
      <c r="BA440" s="24"/>
      <c r="BB440" s="24"/>
      <c r="BC440" s="24"/>
      <c r="CW440" s="24">
        <v>0.1487363387978142</v>
      </c>
      <c r="CX440" s="13">
        <v>57.6</v>
      </c>
      <c r="CY440" s="13">
        <v>59.302314723533165</v>
      </c>
      <c r="CZ440" s="13">
        <v>58.781467582807053</v>
      </c>
      <c r="DA440" s="13">
        <v>11.147524263352235</v>
      </c>
      <c r="DB440" s="13" t="e">
        <f ca="1"/>
        <v>#NAME?</v>
      </c>
      <c r="DC440" s="13" t="e">
        <f ca="1"/>
        <v>#NAME?</v>
      </c>
      <c r="DD440" s="13">
        <v>53.237259227459845</v>
      </c>
      <c r="DE440" s="13" t="e">
        <f ca="1"/>
        <v>#NAME?</v>
      </c>
      <c r="DF440" s="13">
        <v>58.726477994587768</v>
      </c>
    </row>
    <row r="441" spans="1:110" x14ac:dyDescent="0.25">
      <c r="A441" s="9">
        <v>51.5</v>
      </c>
      <c r="B441" s="10" t="b">
        <v>1</v>
      </c>
      <c r="U441" s="13"/>
      <c r="V441" s="13"/>
      <c r="W441" s="14"/>
      <c r="X441" s="24"/>
      <c r="Y441" s="24"/>
      <c r="Z441" s="24"/>
      <c r="AA441" s="24"/>
      <c r="AB441" s="24"/>
      <c r="AC441" s="24"/>
      <c r="AD441" s="24"/>
      <c r="AE441" s="24"/>
      <c r="AG441" s="13"/>
      <c r="AH441" s="13"/>
      <c r="AI441" s="14"/>
      <c r="AJ441" s="24"/>
      <c r="AK441" s="24"/>
      <c r="AL441" s="24"/>
      <c r="AM441" s="24"/>
      <c r="AN441" s="24"/>
      <c r="AO441" s="24"/>
      <c r="AP441" s="24"/>
      <c r="AQ441" s="24"/>
      <c r="AS441" s="13"/>
      <c r="AT441" s="13"/>
      <c r="AU441" s="14"/>
      <c r="AV441" s="24"/>
      <c r="AW441" s="24"/>
      <c r="AX441" s="24"/>
      <c r="AY441" s="24"/>
      <c r="AZ441" s="24"/>
      <c r="BA441" s="24"/>
      <c r="BB441" s="24"/>
      <c r="BC441" s="24"/>
      <c r="CW441" s="24">
        <v>0.14907786885245902</v>
      </c>
      <c r="CX441" s="13">
        <v>57.6</v>
      </c>
      <c r="CY441" s="13">
        <v>59.316333510316845</v>
      </c>
      <c r="CZ441" s="13">
        <v>58.7941932861035</v>
      </c>
      <c r="DA441" s="13">
        <v>11.175303128770739</v>
      </c>
      <c r="DB441" s="13" t="e">
        <f ca="1"/>
        <v>#NAME?</v>
      </c>
      <c r="DC441" s="13" t="e">
        <f ca="1"/>
        <v>#NAME?</v>
      </c>
      <c r="DD441" s="13">
        <v>53.256754310439362</v>
      </c>
      <c r="DE441" s="13" t="e">
        <f ca="1"/>
        <v>#NAME?</v>
      </c>
      <c r="DF441" s="13">
        <v>58.742743645298063</v>
      </c>
    </row>
    <row r="442" spans="1:110" x14ac:dyDescent="0.25">
      <c r="A442" s="9">
        <v>51</v>
      </c>
      <c r="B442" s="10" t="b">
        <v>1</v>
      </c>
      <c r="U442" s="13"/>
      <c r="V442" s="13"/>
      <c r="W442" s="14"/>
      <c r="X442" s="24"/>
      <c r="Y442" s="24"/>
      <c r="Z442" s="24"/>
      <c r="AA442" s="24"/>
      <c r="AB442" s="24"/>
      <c r="AC442" s="24"/>
      <c r="AD442" s="24"/>
      <c r="AE442" s="24"/>
      <c r="AG442" s="13"/>
      <c r="AH442" s="13"/>
      <c r="AI442" s="14"/>
      <c r="AJ442" s="24"/>
      <c r="AK442" s="24"/>
      <c r="AL442" s="24"/>
      <c r="AM442" s="24"/>
      <c r="AN442" s="24"/>
      <c r="AO442" s="24"/>
      <c r="AP442" s="24"/>
      <c r="AQ442" s="24"/>
      <c r="AS442" s="13"/>
      <c r="AT442" s="13"/>
      <c r="AU442" s="14"/>
      <c r="AV442" s="24"/>
      <c r="AW442" s="24"/>
      <c r="AX442" s="24"/>
      <c r="AY442" s="24"/>
      <c r="AZ442" s="24"/>
      <c r="BA442" s="24"/>
      <c r="BB442" s="24"/>
      <c r="BC442" s="24"/>
      <c r="CW442" s="24">
        <v>0.14941939890710382</v>
      </c>
      <c r="CX442" s="13">
        <v>57.6</v>
      </c>
      <c r="CY442" s="13">
        <v>59.330330861180549</v>
      </c>
      <c r="CZ442" s="13">
        <v>58.806902279408675</v>
      </c>
      <c r="DA442" s="13">
        <v>11.203093145881803</v>
      </c>
      <c r="DB442" s="13" t="e">
        <f ca="1"/>
        <v>#NAME?</v>
      </c>
      <c r="DC442" s="13" t="e">
        <f ca="1"/>
        <v>#NAME?</v>
      </c>
      <c r="DD442" s="13">
        <v>53.276227075042058</v>
      </c>
      <c r="DE442" s="13" t="e">
        <f ca="1"/>
        <v>#NAME?</v>
      </c>
      <c r="DF442" s="13">
        <v>58.758987197201456</v>
      </c>
    </row>
    <row r="443" spans="1:110" x14ac:dyDescent="0.25">
      <c r="A443" s="9">
        <v>54</v>
      </c>
      <c r="B443" s="10" t="b">
        <v>1</v>
      </c>
      <c r="U443" s="13"/>
      <c r="V443" s="13"/>
      <c r="W443" s="14"/>
      <c r="X443" s="24"/>
      <c r="Y443" s="24"/>
      <c r="Z443" s="24"/>
      <c r="AA443" s="24"/>
      <c r="AB443" s="24"/>
      <c r="AC443" s="24"/>
      <c r="AD443" s="24"/>
      <c r="AE443" s="24"/>
      <c r="AG443" s="13"/>
      <c r="AH443" s="13"/>
      <c r="AI443" s="14"/>
      <c r="AJ443" s="24"/>
      <c r="AK443" s="24"/>
      <c r="AL443" s="24"/>
      <c r="AM443" s="24"/>
      <c r="AN443" s="24"/>
      <c r="AO443" s="24"/>
      <c r="AP443" s="24"/>
      <c r="AQ443" s="24"/>
      <c r="AS443" s="13"/>
      <c r="AT443" s="13"/>
      <c r="AU443" s="14"/>
      <c r="AV443" s="24"/>
      <c r="AW443" s="24"/>
      <c r="AX443" s="24"/>
      <c r="AY443" s="24"/>
      <c r="AZ443" s="24"/>
      <c r="BA443" s="24"/>
      <c r="BB443" s="24"/>
      <c r="BC443" s="24"/>
      <c r="CW443" s="24">
        <v>0.14976092896174864</v>
      </c>
      <c r="CX443" s="13">
        <v>57.7</v>
      </c>
      <c r="CY443" s="13">
        <v>59.344306871721756</v>
      </c>
      <c r="CZ443" s="13">
        <v>58.81959463752284</v>
      </c>
      <c r="DA443" s="13">
        <v>11.230894323642621</v>
      </c>
      <c r="DB443" s="13" t="e">
        <f ca="1"/>
        <v>#NAME?</v>
      </c>
      <c r="DC443" s="13" t="e">
        <f ca="1"/>
        <v>#NAME?</v>
      </c>
      <c r="DD443" s="13">
        <v>53.295677597744501</v>
      </c>
      <c r="DE443" s="13" t="e">
        <f ca="1"/>
        <v>#NAME?</v>
      </c>
      <c r="DF443" s="13">
        <v>58.775208739422823</v>
      </c>
    </row>
    <row r="444" spans="1:110" x14ac:dyDescent="0.25">
      <c r="A444" s="9">
        <v>49.9</v>
      </c>
      <c r="B444" s="10" t="b">
        <v>1</v>
      </c>
      <c r="U444" s="13"/>
      <c r="V444" s="13"/>
      <c r="W444" s="14"/>
      <c r="X444" s="24"/>
      <c r="Y444" s="24"/>
      <c r="Z444" s="24"/>
      <c r="AA444" s="24"/>
      <c r="AB444" s="24"/>
      <c r="AC444" s="24"/>
      <c r="AD444" s="24"/>
      <c r="AE444" s="24"/>
      <c r="AG444" s="13"/>
      <c r="AH444" s="13"/>
      <c r="AI444" s="14"/>
      <c r="AJ444" s="24"/>
      <c r="AK444" s="24"/>
      <c r="AL444" s="24"/>
      <c r="AM444" s="24"/>
      <c r="AN444" s="24"/>
      <c r="AO444" s="24"/>
      <c r="AP444" s="24"/>
      <c r="AQ444" s="24"/>
      <c r="AS444" s="13"/>
      <c r="AT444" s="13"/>
      <c r="AU444" s="14"/>
      <c r="AV444" s="24"/>
      <c r="AW444" s="24"/>
      <c r="AX444" s="24"/>
      <c r="AY444" s="24"/>
      <c r="AZ444" s="24"/>
      <c r="BA444" s="24"/>
      <c r="BB444" s="24"/>
      <c r="BC444" s="24"/>
      <c r="CW444" s="24">
        <v>0.15010245901639344</v>
      </c>
      <c r="CX444" s="13">
        <v>57.7</v>
      </c>
      <c r="CY444" s="13">
        <v>59.358261636917838</v>
      </c>
      <c r="CZ444" s="13">
        <v>58.832270434771772</v>
      </c>
      <c r="DA444" s="13">
        <v>11.258706671021148</v>
      </c>
      <c r="DB444" s="13" t="e">
        <f ca="1"/>
        <v>#NAME?</v>
      </c>
      <c r="DC444" s="13" t="e">
        <f ca="1"/>
        <v>#NAME?</v>
      </c>
      <c r="DD444" s="13">
        <v>53.315105954587509</v>
      </c>
      <c r="DE444" s="13" t="e">
        <f ca="1"/>
        <v>#NAME?</v>
      </c>
      <c r="DF444" s="13">
        <v>58.791408360539705</v>
      </c>
    </row>
    <row r="445" spans="1:110" x14ac:dyDescent="0.25">
      <c r="A445" s="9">
        <v>49.4</v>
      </c>
      <c r="B445" s="10" t="b">
        <v>1</v>
      </c>
      <c r="U445" s="13"/>
      <c r="V445" s="13"/>
      <c r="W445" s="14"/>
      <c r="X445" s="24"/>
      <c r="Y445" s="24"/>
      <c r="Z445" s="24"/>
      <c r="AA445" s="24"/>
      <c r="AB445" s="24"/>
      <c r="AC445" s="24"/>
      <c r="AD445" s="24"/>
      <c r="AE445" s="24"/>
      <c r="AG445" s="13"/>
      <c r="AH445" s="13"/>
      <c r="AI445" s="14"/>
      <c r="AJ445" s="24"/>
      <c r="AK445" s="24"/>
      <c r="AL445" s="24"/>
      <c r="AM445" s="24"/>
      <c r="AN445" s="24"/>
      <c r="AO445" s="24"/>
      <c r="AP445" s="24"/>
      <c r="AQ445" s="24"/>
      <c r="AS445" s="13"/>
      <c r="AT445" s="13"/>
      <c r="AU445" s="14"/>
      <c r="AV445" s="24"/>
      <c r="AW445" s="24"/>
      <c r="AX445" s="24"/>
      <c r="AY445" s="24"/>
      <c r="AZ445" s="24"/>
      <c r="BA445" s="24"/>
      <c r="BB445" s="24"/>
      <c r="BC445" s="24"/>
      <c r="CW445" s="24">
        <v>0.15044398907103826</v>
      </c>
      <c r="CX445" s="13">
        <v>57.7</v>
      </c>
      <c r="CY445" s="13">
        <v>59.372195251131288</v>
      </c>
      <c r="CZ445" s="13">
        <v>58.844929745010639</v>
      </c>
      <c r="DA445" s="13">
        <v>11.286530196996198</v>
      </c>
      <c r="DB445" s="13" t="e">
        <f ca="1"/>
        <v>#NAME?</v>
      </c>
      <c r="DC445" s="13" t="e">
        <f ca="1"/>
        <v>#NAME?</v>
      </c>
      <c r="DD445" s="13">
        <v>53.334512221179587</v>
      </c>
      <c r="DE445" s="13" t="e">
        <f ca="1"/>
        <v>#NAME?</v>
      </c>
      <c r="DF445" s="13">
        <v>58.807586148586793</v>
      </c>
    </row>
    <row r="446" spans="1:110" x14ac:dyDescent="0.25">
      <c r="A446" s="9">
        <v>48.7</v>
      </c>
      <c r="B446" s="10" t="b">
        <v>1</v>
      </c>
      <c r="U446" s="13"/>
      <c r="V446" s="13"/>
      <c r="W446" s="14"/>
      <c r="X446" s="24"/>
      <c r="Y446" s="24"/>
      <c r="Z446" s="24"/>
      <c r="AA446" s="24"/>
      <c r="AB446" s="24"/>
      <c r="AC446" s="24"/>
      <c r="AD446" s="24"/>
      <c r="AE446" s="24"/>
      <c r="AG446" s="13"/>
      <c r="AH446" s="13"/>
      <c r="AI446" s="14"/>
      <c r="AJ446" s="24"/>
      <c r="AK446" s="24"/>
      <c r="AL446" s="24"/>
      <c r="AM446" s="24"/>
      <c r="AN446" s="24"/>
      <c r="AO446" s="24"/>
      <c r="AP446" s="24"/>
      <c r="AQ446" s="24"/>
      <c r="AS446" s="13"/>
      <c r="AT446" s="13"/>
      <c r="AU446" s="14"/>
      <c r="AV446" s="24"/>
      <c r="AW446" s="24"/>
      <c r="AX446" s="24"/>
      <c r="AY446" s="24"/>
      <c r="AZ446" s="24"/>
      <c r="BA446" s="24"/>
      <c r="BB446" s="24"/>
      <c r="BC446" s="24"/>
      <c r="CW446" s="24">
        <v>0.15078551912568305</v>
      </c>
      <c r="CX446" s="13">
        <v>57.8</v>
      </c>
      <c r="CY446" s="13">
        <v>59.386107808115256</v>
      </c>
      <c r="CZ446" s="13">
        <v>58.857572641628366</v>
      </c>
      <c r="DA446" s="13">
        <v>11.31436491055738</v>
      </c>
      <c r="DB446" s="13" t="e">
        <f ca="1"/>
        <v>#NAME?</v>
      </c>
      <c r="DC446" s="13" t="e">
        <f ca="1"/>
        <v>#NAME?</v>
      </c>
      <c r="DD446" s="13">
        <v>53.353896472700384</v>
      </c>
      <c r="DE446" s="13" t="e">
        <f ca="1"/>
        <v>#NAME?</v>
      </c>
      <c r="DF446" s="13">
        <v>58.823742191060589</v>
      </c>
    </row>
    <row r="447" spans="1:110" x14ac:dyDescent="0.25">
      <c r="A447" s="9">
        <v>48.2</v>
      </c>
      <c r="B447" s="10" t="b">
        <v>1</v>
      </c>
      <c r="U447" s="13"/>
      <c r="V447" s="13"/>
      <c r="W447" s="14"/>
      <c r="X447" s="24"/>
      <c r="Y447" s="24"/>
      <c r="Z447" s="24"/>
      <c r="AA447" s="24"/>
      <c r="AB447" s="24"/>
      <c r="AC447" s="24"/>
      <c r="AD447" s="24"/>
      <c r="AE447" s="24"/>
      <c r="AG447" s="13"/>
      <c r="AH447" s="13"/>
      <c r="AI447" s="14"/>
      <c r="AJ447" s="24"/>
      <c r="AK447" s="24"/>
      <c r="AL447" s="24"/>
      <c r="AM447" s="24"/>
      <c r="AN447" s="24"/>
      <c r="AO447" s="24"/>
      <c r="AP447" s="24"/>
      <c r="AQ447" s="24"/>
      <c r="AS447" s="13"/>
      <c r="AT447" s="13"/>
      <c r="AU447" s="14"/>
      <c r="AV447" s="24"/>
      <c r="AW447" s="24"/>
      <c r="AX447" s="24"/>
      <c r="AY447" s="24"/>
      <c r="AZ447" s="24"/>
      <c r="BA447" s="24"/>
      <c r="BB447" s="24"/>
      <c r="BC447" s="24"/>
      <c r="CW447" s="24">
        <v>0.15112704918032788</v>
      </c>
      <c r="CX447" s="13">
        <v>57.8</v>
      </c>
      <c r="CY447" s="13">
        <v>59.39999940101886</v>
      </c>
      <c r="CZ447" s="13">
        <v>58.870199197551479</v>
      </c>
      <c r="DA447" s="13">
        <v>11.342210820705168</v>
      </c>
      <c r="DB447" s="13" t="e">
        <f ca="1"/>
        <v>#NAME?</v>
      </c>
      <c r="DC447" s="13" t="e">
        <f ca="1"/>
        <v>#NAME?</v>
      </c>
      <c r="DD447" s="13">
        <v>53.373258783904085</v>
      </c>
      <c r="DE447" s="13" t="e">
        <f ca="1"/>
        <v>#NAME?</v>
      </c>
      <c r="DF447" s="13">
        <v>58.839876574923927</v>
      </c>
    </row>
    <row r="448" spans="1:110" x14ac:dyDescent="0.25">
      <c r="A448" s="9">
        <v>48</v>
      </c>
      <c r="B448" s="10" t="b">
        <v>1</v>
      </c>
      <c r="U448" s="13"/>
      <c r="V448" s="13"/>
      <c r="W448" s="14"/>
      <c r="X448" s="24"/>
      <c r="Y448" s="24"/>
      <c r="Z448" s="24"/>
      <c r="AA448" s="24"/>
      <c r="AB448" s="24"/>
      <c r="AC448" s="24"/>
      <c r="AD448" s="24"/>
      <c r="AE448" s="24"/>
      <c r="AG448" s="13"/>
      <c r="AH448" s="13"/>
      <c r="AI448" s="14"/>
      <c r="AJ448" s="24"/>
      <c r="AK448" s="24"/>
      <c r="AL448" s="24"/>
      <c r="AM448" s="24"/>
      <c r="AN448" s="24"/>
      <c r="AO448" s="24"/>
      <c r="AP448" s="24"/>
      <c r="AQ448" s="24"/>
      <c r="AS448" s="13"/>
      <c r="AT448" s="13"/>
      <c r="AU448" s="14"/>
      <c r="AV448" s="24"/>
      <c r="AW448" s="24"/>
      <c r="AX448" s="24"/>
      <c r="AY448" s="24"/>
      <c r="AZ448" s="24"/>
      <c r="BA448" s="24"/>
      <c r="BB448" s="24"/>
      <c r="BC448" s="24"/>
      <c r="CW448" s="24">
        <v>0.15146857923497267</v>
      </c>
      <c r="CX448" s="13">
        <v>57.9</v>
      </c>
      <c r="CY448" s="13">
        <v>59.413870122392439</v>
      </c>
      <c r="CZ448" s="13">
        <v>58.882809485248004</v>
      </c>
      <c r="DA448" s="13">
        <v>11.370067936450916</v>
      </c>
      <c r="DB448" s="13" t="e">
        <f ca="1"/>
        <v>#NAME?</v>
      </c>
      <c r="DC448" s="13" t="e">
        <f ca="1"/>
        <v>#NAME?</v>
      </c>
      <c r="DD448" s="13">
        <v>53.392599229122766</v>
      </c>
      <c r="DE448" s="13" t="e">
        <f ca="1"/>
        <v>#NAME?</v>
      </c>
      <c r="DF448" s="13">
        <v>58.855989386610375</v>
      </c>
    </row>
    <row r="449" spans="1:110" x14ac:dyDescent="0.25">
      <c r="A449" s="9">
        <v>47.7</v>
      </c>
      <c r="B449" s="10" t="b">
        <v>1</v>
      </c>
      <c r="U449" s="13"/>
      <c r="V449" s="13"/>
      <c r="W449" s="14"/>
      <c r="X449" s="24"/>
      <c r="Y449" s="24"/>
      <c r="Z449" s="24"/>
      <c r="AA449" s="24"/>
      <c r="AB449" s="24"/>
      <c r="AC449" s="24"/>
      <c r="AD449" s="24"/>
      <c r="AE449" s="24"/>
      <c r="AG449" s="13"/>
      <c r="AH449" s="13"/>
      <c r="AI449" s="14"/>
      <c r="AJ449" s="24"/>
      <c r="AK449" s="24"/>
      <c r="AL449" s="24"/>
      <c r="AM449" s="24"/>
      <c r="AN449" s="24"/>
      <c r="AO449" s="24"/>
      <c r="AP449" s="24"/>
      <c r="AQ449" s="24"/>
      <c r="AS449" s="13"/>
      <c r="AT449" s="13"/>
      <c r="AU449" s="14"/>
      <c r="AV449" s="24"/>
      <c r="AW449" s="24"/>
      <c r="AX449" s="24"/>
      <c r="AY449" s="24"/>
      <c r="AZ449" s="24"/>
      <c r="BA449" s="24"/>
      <c r="BB449" s="24"/>
      <c r="BC449" s="24"/>
      <c r="CW449" s="24">
        <v>0.1518101092896175</v>
      </c>
      <c r="CX449" s="13">
        <v>57.9</v>
      </c>
      <c r="CY449" s="13">
        <v>59.427720064192968</v>
      </c>
      <c r="CZ449" s="13">
        <v>58.895403576731972</v>
      </c>
      <c r="DA449" s="13">
        <v>11.397936266816821</v>
      </c>
      <c r="DB449" s="13" t="e">
        <f ca="1"/>
        <v>#NAME?</v>
      </c>
      <c r="DC449" s="13" t="e">
        <f ca="1"/>
        <v>#NAME?</v>
      </c>
      <c r="DD449" s="13">
        <v>53.411917882269734</v>
      </c>
      <c r="DE449" s="13" t="e">
        <f ca="1"/>
        <v>#NAME?</v>
      </c>
      <c r="DF449" s="13">
        <v>58.872080712028762</v>
      </c>
    </row>
    <row r="450" spans="1:110" x14ac:dyDescent="0.25">
      <c r="A450" s="9">
        <v>47.8</v>
      </c>
      <c r="B450" s="10" t="b">
        <v>1</v>
      </c>
      <c r="U450" s="13"/>
      <c r="V450" s="13"/>
      <c r="W450" s="14"/>
      <c r="X450" s="24"/>
      <c r="Y450" s="24"/>
      <c r="Z450" s="24"/>
      <c r="AA450" s="24"/>
      <c r="AB450" s="24"/>
      <c r="AC450" s="24"/>
      <c r="AD450" s="24"/>
      <c r="AE450" s="24"/>
      <c r="AG450" s="13"/>
      <c r="AH450" s="13"/>
      <c r="AI450" s="14"/>
      <c r="AJ450" s="24"/>
      <c r="AK450" s="24"/>
      <c r="AL450" s="24"/>
      <c r="AM450" s="24"/>
      <c r="AN450" s="24"/>
      <c r="AO450" s="24"/>
      <c r="AP450" s="24"/>
      <c r="AQ450" s="24"/>
      <c r="AS450" s="13"/>
      <c r="AT450" s="13"/>
      <c r="AU450" s="14"/>
      <c r="AV450" s="24"/>
      <c r="AW450" s="24"/>
      <c r="AX450" s="24"/>
      <c r="AY450" s="24"/>
      <c r="AZ450" s="24"/>
      <c r="BA450" s="24"/>
      <c r="BB450" s="24"/>
      <c r="BC450" s="24"/>
      <c r="CW450" s="24">
        <v>0.15215163934426229</v>
      </c>
      <c r="CX450" s="13">
        <v>57.9</v>
      </c>
      <c r="CY450" s="13">
        <v>59.441549317789026</v>
      </c>
      <c r="CZ450" s="13">
        <v>58.907981543566613</v>
      </c>
      <c r="DA450" s="13">
        <v>11.425815820836023</v>
      </c>
      <c r="DB450" s="13" t="e">
        <f ca="1"/>
        <v>#NAME?</v>
      </c>
      <c r="DC450" s="13" t="e">
        <f ca="1"/>
        <v>#NAME?</v>
      </c>
      <c r="DD450" s="13">
        <v>53.431214816842818</v>
      </c>
      <c r="DE450" s="13" t="e">
        <f ca="1"/>
        <v>#NAME?</v>
      </c>
      <c r="DF450" s="13">
        <v>58.888150636567502</v>
      </c>
    </row>
    <row r="451" spans="1:110" x14ac:dyDescent="0.25">
      <c r="A451" s="9">
        <v>47.9</v>
      </c>
      <c r="B451" s="10" t="b">
        <v>1</v>
      </c>
      <c r="U451" s="13"/>
      <c r="V451" s="13"/>
      <c r="W451" s="14"/>
      <c r="X451" s="24"/>
      <c r="Y451" s="24"/>
      <c r="Z451" s="24"/>
      <c r="AA451" s="24"/>
      <c r="AB451" s="24"/>
      <c r="AC451" s="24"/>
      <c r="AD451" s="24"/>
      <c r="AE451" s="24"/>
      <c r="AG451" s="13"/>
      <c r="AH451" s="13"/>
      <c r="AI451" s="14"/>
      <c r="AJ451" s="24"/>
      <c r="AK451" s="24"/>
      <c r="AL451" s="24"/>
      <c r="AM451" s="24"/>
      <c r="AN451" s="24"/>
      <c r="AO451" s="24"/>
      <c r="AP451" s="24"/>
      <c r="AQ451" s="24"/>
      <c r="AS451" s="13"/>
      <c r="AT451" s="13"/>
      <c r="AU451" s="14"/>
      <c r="AV451" s="24"/>
      <c r="AW451" s="24"/>
      <c r="AX451" s="24"/>
      <c r="AY451" s="24"/>
      <c r="AZ451" s="24"/>
      <c r="BA451" s="24"/>
      <c r="BB451" s="24"/>
      <c r="BC451" s="24"/>
      <c r="CW451" s="24">
        <v>0.15249316939890711</v>
      </c>
      <c r="CX451" s="13">
        <v>57.9</v>
      </c>
      <c r="CY451" s="13">
        <v>59.455357973965953</v>
      </c>
      <c r="CZ451" s="13">
        <v>58.920543456868799</v>
      </c>
      <c r="DA451" s="13">
        <v>11.453706607552549</v>
      </c>
      <c r="DB451" s="13" t="e">
        <f ca="1"/>
        <v>#NAME?</v>
      </c>
      <c r="DC451" s="13" t="e">
        <f ca="1"/>
        <v>#NAME?</v>
      </c>
      <c r="DD451" s="13">
        <v>53.450490105927635</v>
      </c>
      <c r="DE451" s="13" t="e">
        <f ca="1"/>
        <v>#NAME?</v>
      </c>
      <c r="DF451" s="13">
        <v>58.904199245098937</v>
      </c>
    </row>
    <row r="452" spans="1:110" x14ac:dyDescent="0.25">
      <c r="A452" s="9">
        <v>73.3</v>
      </c>
      <c r="B452" s="10" t="b">
        <v>1</v>
      </c>
      <c r="U452" s="13"/>
      <c r="V452" s="13"/>
      <c r="W452" s="14"/>
      <c r="X452" s="24"/>
      <c r="Y452" s="24"/>
      <c r="Z452" s="24"/>
      <c r="AA452" s="24"/>
      <c r="AB452" s="24"/>
      <c r="AC452" s="24"/>
      <c r="AD452" s="24"/>
      <c r="AE452" s="24"/>
      <c r="AG452" s="13"/>
      <c r="AH452" s="13"/>
      <c r="AI452" s="14"/>
      <c r="AJ452" s="24"/>
      <c r="AK452" s="24"/>
      <c r="AL452" s="24"/>
      <c r="AM452" s="24"/>
      <c r="AN452" s="24"/>
      <c r="AO452" s="24"/>
      <c r="AP452" s="24"/>
      <c r="AQ452" s="24"/>
      <c r="AS452" s="13"/>
      <c r="AT452" s="13"/>
      <c r="AU452" s="14"/>
      <c r="AV452" s="24"/>
      <c r="AW452" s="24"/>
      <c r="AX452" s="24"/>
      <c r="AY452" s="24"/>
      <c r="AZ452" s="24"/>
      <c r="BA452" s="24"/>
      <c r="BB452" s="24"/>
      <c r="BC452" s="24"/>
      <c r="CW452" s="24">
        <v>0.15283469945355191</v>
      </c>
      <c r="CX452" s="13">
        <v>57.9</v>
      </c>
      <c r="CY452" s="13">
        <v>59.469146122931093</v>
      </c>
      <c r="CZ452" s="13">
        <v>58.933089387312613</v>
      </c>
      <c r="DA452" s="13">
        <v>11.481608636021381</v>
      </c>
      <c r="DB452" s="13" t="e">
        <f ca="1"/>
        <v>#NAME?</v>
      </c>
      <c r="DC452" s="13" t="e">
        <f ca="1"/>
        <v>#NAME?</v>
      </c>
      <c r="DD452" s="13">
        <v>53.469743822200797</v>
      </c>
      <c r="DE452" s="13" t="e">
        <f ca="1"/>
        <v>#NAME?</v>
      </c>
      <c r="DF452" s="13">
        <v>58.920226621983637</v>
      </c>
    </row>
    <row r="453" spans="1:110" x14ac:dyDescent="0.25">
      <c r="A453" s="9">
        <v>73</v>
      </c>
      <c r="B453" s="10" t="b">
        <v>1</v>
      </c>
      <c r="U453" s="13"/>
      <c r="V453" s="13"/>
      <c r="W453" s="14"/>
      <c r="X453" s="24"/>
      <c r="Y453" s="24"/>
      <c r="Z453" s="24"/>
      <c r="AA453" s="24"/>
      <c r="AB453" s="24"/>
      <c r="AC453" s="24"/>
      <c r="AD453" s="24"/>
      <c r="AE453" s="24"/>
      <c r="AG453" s="13"/>
      <c r="AH453" s="13"/>
      <c r="AI453" s="14"/>
      <c r="AJ453" s="24"/>
      <c r="AK453" s="24"/>
      <c r="AL453" s="24"/>
      <c r="AM453" s="24"/>
      <c r="AN453" s="24"/>
      <c r="AO453" s="24"/>
      <c r="AP453" s="24"/>
      <c r="AQ453" s="24"/>
      <c r="AS453" s="13"/>
      <c r="AT453" s="13"/>
      <c r="AU453" s="14"/>
      <c r="AV453" s="24"/>
      <c r="AW453" s="24"/>
      <c r="AX453" s="24"/>
      <c r="AY453" s="24"/>
      <c r="AZ453" s="24"/>
      <c r="BA453" s="24"/>
      <c r="BB453" s="24"/>
      <c r="BC453" s="24"/>
      <c r="CW453" s="24">
        <v>0.15317622950819673</v>
      </c>
      <c r="CX453" s="13">
        <v>57.9</v>
      </c>
      <c r="CY453" s="13">
        <v>59.48291385431861</v>
      </c>
      <c r="CZ453" s="13">
        <v>58.945619405133243</v>
      </c>
      <c r="DA453" s="13">
        <v>11.509521915308458</v>
      </c>
      <c r="DB453" s="13" t="e">
        <f ca="1"/>
        <v>#NAME?</v>
      </c>
      <c r="DC453" s="13" t="e">
        <f ca="1"/>
        <v>#NAME?</v>
      </c>
      <c r="DD453" s="13">
        <v>53.48897603793317</v>
      </c>
      <c r="DE453" s="13" t="e">
        <f ca="1"/>
        <v>#NAME?</v>
      </c>
      <c r="DF453" s="13">
        <v>58.936232851074649</v>
      </c>
    </row>
    <row r="454" spans="1:110" x14ac:dyDescent="0.25">
      <c r="A454" s="9">
        <v>72.8</v>
      </c>
      <c r="B454" s="10" t="b">
        <v>1</v>
      </c>
      <c r="U454" s="13"/>
      <c r="V454" s="13"/>
      <c r="W454" s="14"/>
      <c r="X454" s="24"/>
      <c r="Y454" s="24"/>
      <c r="Z454" s="24"/>
      <c r="AA454" s="24"/>
      <c r="AB454" s="24"/>
      <c r="AC454" s="24"/>
      <c r="AD454" s="24"/>
      <c r="AE454" s="24"/>
      <c r="AG454" s="13"/>
      <c r="AH454" s="13"/>
      <c r="AI454" s="14"/>
      <c r="AJ454" s="24"/>
      <c r="AK454" s="24"/>
      <c r="AL454" s="24"/>
      <c r="AM454" s="24"/>
      <c r="AN454" s="24"/>
      <c r="AO454" s="24"/>
      <c r="AP454" s="24"/>
      <c r="AQ454" s="24"/>
      <c r="AS454" s="13"/>
      <c r="AT454" s="13"/>
      <c r="AU454" s="14"/>
      <c r="AV454" s="24"/>
      <c r="AW454" s="24"/>
      <c r="AX454" s="24"/>
      <c r="AY454" s="24"/>
      <c r="AZ454" s="24"/>
      <c r="BA454" s="24"/>
      <c r="BB454" s="24"/>
      <c r="BC454" s="24"/>
      <c r="CW454" s="24">
        <v>0.15351775956284153</v>
      </c>
      <c r="CX454" s="13">
        <v>57.9</v>
      </c>
      <c r="CY454" s="13">
        <v>59.496661257194532</v>
      </c>
      <c r="CZ454" s="13">
        <v>58.958133580130671</v>
      </c>
      <c r="DA454" s="13">
        <v>11.537446454490661</v>
      </c>
      <c r="DB454" s="13" t="e">
        <f ca="1"/>
        <v>#NAME?</v>
      </c>
      <c r="DC454" s="13" t="e">
        <f ca="1"/>
        <v>#NAME?</v>
      </c>
      <c r="DD454" s="13">
        <v>53.508186824992947</v>
      </c>
      <c r="DE454" s="13" t="e">
        <f ca="1"/>
        <v>#NAME?</v>
      </c>
      <c r="DF454" s="13">
        <v>58.95221801572167</v>
      </c>
    </row>
    <row r="455" spans="1:110" x14ac:dyDescent="0.25">
      <c r="A455" s="9">
        <v>72.7</v>
      </c>
      <c r="B455" s="10" t="b">
        <v>1</v>
      </c>
      <c r="U455" s="13"/>
      <c r="V455" s="13"/>
      <c r="W455" s="14"/>
      <c r="X455" s="24"/>
      <c r="Y455" s="24"/>
      <c r="Z455" s="24"/>
      <c r="AA455" s="24"/>
      <c r="AB455" s="24"/>
      <c r="AC455" s="24"/>
      <c r="AD455" s="24"/>
      <c r="AE455" s="24"/>
      <c r="AG455" s="13"/>
      <c r="AH455" s="13"/>
      <c r="AI455" s="14"/>
      <c r="AJ455" s="24"/>
      <c r="AK455" s="24"/>
      <c r="AL455" s="24"/>
      <c r="AM455" s="24"/>
      <c r="AN455" s="24"/>
      <c r="AO455" s="24"/>
      <c r="AP455" s="24"/>
      <c r="AQ455" s="24"/>
      <c r="AS455" s="13"/>
      <c r="AT455" s="13"/>
      <c r="AU455" s="14"/>
      <c r="AV455" s="24"/>
      <c r="AW455" s="24"/>
      <c r="AX455" s="24"/>
      <c r="AY455" s="24"/>
      <c r="AZ455" s="24"/>
      <c r="BA455" s="24"/>
      <c r="BB455" s="24"/>
      <c r="BC455" s="24"/>
      <c r="CW455" s="24">
        <v>0.15385928961748635</v>
      </c>
      <c r="CX455" s="13">
        <v>57.9</v>
      </c>
      <c r="CY455" s="13">
        <v>59.510388420061567</v>
      </c>
      <c r="CZ455" s="13">
        <v>58.970631981673321</v>
      </c>
      <c r="DA455" s="13">
        <v>11.565382262655902</v>
      </c>
      <c r="DB455" s="13" t="e">
        <f ca="1"/>
        <v>#NAME?</v>
      </c>
      <c r="DC455" s="13" t="e">
        <f ca="1"/>
        <v>#NAME?</v>
      </c>
      <c r="DD455" s="13">
        <v>53.527376254848861</v>
      </c>
      <c r="DE455" s="13" t="e">
        <f ca="1"/>
        <v>#NAME?</v>
      </c>
      <c r="DF455" s="13">
        <v>58.968182198775253</v>
      </c>
    </row>
    <row r="456" spans="1:110" x14ac:dyDescent="0.25">
      <c r="A456" s="9">
        <v>72.599999999999994</v>
      </c>
      <c r="B456" s="10" t="b">
        <v>1</v>
      </c>
      <c r="U456" s="13"/>
      <c r="V456" s="13"/>
      <c r="W456" s="14"/>
      <c r="X456" s="24"/>
      <c r="Y456" s="24"/>
      <c r="Z456" s="24"/>
      <c r="AA456" s="24"/>
      <c r="AB456" s="24"/>
      <c r="AC456" s="24"/>
      <c r="AD456" s="24"/>
      <c r="AE456" s="24"/>
      <c r="AG456" s="13"/>
      <c r="AH456" s="13"/>
      <c r="AI456" s="14"/>
      <c r="AJ456" s="24"/>
      <c r="AK456" s="24"/>
      <c r="AL456" s="24"/>
      <c r="AM456" s="24"/>
      <c r="AN456" s="24"/>
      <c r="AO456" s="24"/>
      <c r="AP456" s="24"/>
      <c r="AQ456" s="24"/>
      <c r="AS456" s="13"/>
      <c r="AT456" s="13"/>
      <c r="AU456" s="14"/>
      <c r="AV456" s="24"/>
      <c r="AW456" s="24"/>
      <c r="AX456" s="24"/>
      <c r="AY456" s="24"/>
      <c r="AZ456" s="24"/>
      <c r="BA456" s="24"/>
      <c r="BB456" s="24"/>
      <c r="BC456" s="24"/>
      <c r="CW456" s="24">
        <v>0.15420081967213115</v>
      </c>
      <c r="CX456" s="13">
        <v>58</v>
      </c>
      <c r="CY456" s="13">
        <v>59.524095430864165</v>
      </c>
      <c r="CZ456" s="13">
        <v>58.983114678702051</v>
      </c>
      <c r="DA456" s="13">
        <v>11.593329348903056</v>
      </c>
      <c r="DB456" s="13" t="e">
        <f ca="1"/>
        <v>#NAME?</v>
      </c>
      <c r="DC456" s="13" t="e">
        <f ca="1"/>
        <v>#NAME?</v>
      </c>
      <c r="DD456" s="13">
        <v>53.546544398573239</v>
      </c>
      <c r="DE456" s="13" t="e">
        <f ca="1"/>
        <v>#NAME?</v>
      </c>
      <c r="DF456" s="13">
        <v>58.984125482590876</v>
      </c>
    </row>
    <row r="457" spans="1:110" x14ac:dyDescent="0.25">
      <c r="A457" s="9">
        <v>72.5</v>
      </c>
      <c r="B457" s="10" t="b">
        <v>1</v>
      </c>
      <c r="U457" s="13"/>
      <c r="V457" s="13"/>
      <c r="W457" s="14"/>
      <c r="X457" s="24"/>
      <c r="Y457" s="24"/>
      <c r="Z457" s="24"/>
      <c r="AA457" s="24"/>
      <c r="AB457" s="24"/>
      <c r="AC457" s="24"/>
      <c r="AD457" s="24"/>
      <c r="AE457" s="24"/>
      <c r="AG457" s="13"/>
      <c r="AH457" s="13"/>
      <c r="AI457" s="14"/>
      <c r="AJ457" s="24"/>
      <c r="AK457" s="24"/>
      <c r="AL457" s="24"/>
      <c r="AM457" s="24"/>
      <c r="AN457" s="24"/>
      <c r="AO457" s="24"/>
      <c r="AP457" s="24"/>
      <c r="AQ457" s="24"/>
      <c r="AS457" s="13"/>
      <c r="AT457" s="13"/>
      <c r="AU457" s="14"/>
      <c r="AV457" s="24"/>
      <c r="AW457" s="24"/>
      <c r="AX457" s="24"/>
      <c r="AY457" s="24"/>
      <c r="AZ457" s="24"/>
      <c r="BA457" s="24"/>
      <c r="BB457" s="24"/>
      <c r="BC457" s="24"/>
      <c r="CW457" s="24">
        <v>0.15454234972677597</v>
      </c>
      <c r="CX457" s="13">
        <v>58</v>
      </c>
      <c r="CY457" s="13">
        <v>59.537782376993071</v>
      </c>
      <c r="CZ457" s="13">
        <v>58.995581739733311</v>
      </c>
      <c r="DA457" s="13">
        <v>11.621287722342053</v>
      </c>
      <c r="DB457" s="13" t="e">
        <f ca="1"/>
        <v>#NAME?</v>
      </c>
      <c r="DC457" s="13" t="e">
        <f ca="1"/>
        <v>#NAME?</v>
      </c>
      <c r="DD457" s="13">
        <v>53.565691326845105</v>
      </c>
      <c r="DE457" s="13" t="e">
        <f ca="1"/>
        <v>#NAME?</v>
      </c>
      <c r="DF457" s="13">
        <v>59.000047949033018</v>
      </c>
    </row>
    <row r="458" spans="1:110" x14ac:dyDescent="0.25">
      <c r="A458" s="9">
        <v>72.400000000000006</v>
      </c>
      <c r="B458" s="10" t="b">
        <v>1</v>
      </c>
      <c r="U458" s="13"/>
      <c r="V458" s="13"/>
      <c r="W458" s="14"/>
      <c r="X458" s="24"/>
      <c r="Y458" s="24"/>
      <c r="Z458" s="24"/>
      <c r="AA458" s="24"/>
      <c r="AB458" s="24"/>
      <c r="AC458" s="24"/>
      <c r="AD458" s="24"/>
      <c r="AE458" s="24"/>
      <c r="AG458" s="13"/>
      <c r="AH458" s="13"/>
      <c r="AI458" s="14"/>
      <c r="AJ458" s="24"/>
      <c r="AK458" s="24"/>
      <c r="AL458" s="24"/>
      <c r="AM458" s="24"/>
      <c r="AN458" s="24"/>
      <c r="AO458" s="24"/>
      <c r="AP458" s="24"/>
      <c r="AQ458" s="24"/>
      <c r="AS458" s="13"/>
      <c r="AT458" s="13"/>
      <c r="AU458" s="14"/>
      <c r="AV458" s="24"/>
      <c r="AW458" s="24"/>
      <c r="AX458" s="24"/>
      <c r="AY458" s="24"/>
      <c r="AZ458" s="24"/>
      <c r="BA458" s="24"/>
      <c r="BB458" s="24"/>
      <c r="BC458" s="24"/>
      <c r="CW458" s="24">
        <v>0.15488387978142076</v>
      </c>
      <c r="CX458" s="13">
        <v>58</v>
      </c>
      <c r="CY458" s="13">
        <v>59.551449345290195</v>
      </c>
      <c r="CZ458" s="13">
        <v>59.008033232863212</v>
      </c>
      <c r="DA458" s="13">
        <v>11.64925739209386</v>
      </c>
      <c r="DB458" s="13" t="e">
        <f ca="1"/>
        <v>#NAME?</v>
      </c>
      <c r="DC458" s="13" t="e">
        <f ca="1"/>
        <v>#NAME?</v>
      </c>
      <c r="DD458" s="13">
        <v>53.584817109953207</v>
      </c>
      <c r="DE458" s="13" t="e">
        <f ca="1"/>
        <v>#NAME?</v>
      </c>
      <c r="DF458" s="13">
        <v>59.015949679479206</v>
      </c>
    </row>
    <row r="459" spans="1:110" x14ac:dyDescent="0.25">
      <c r="A459" s="9">
        <v>72.400000000000006</v>
      </c>
      <c r="B459" s="10" t="b">
        <v>1</v>
      </c>
      <c r="U459" s="13"/>
      <c r="V459" s="13"/>
      <c r="W459" s="14"/>
      <c r="X459" s="24"/>
      <c r="Y459" s="24"/>
      <c r="Z459" s="24"/>
      <c r="AA459" s="24"/>
      <c r="AB459" s="24"/>
      <c r="AC459" s="24"/>
      <c r="AD459" s="24"/>
      <c r="AE459" s="24"/>
      <c r="AG459" s="13"/>
      <c r="AH459" s="13"/>
      <c r="AI459" s="14"/>
      <c r="AJ459" s="24"/>
      <c r="AK459" s="24"/>
      <c r="AL459" s="24"/>
      <c r="AM459" s="24"/>
      <c r="AN459" s="24"/>
      <c r="AO459" s="24"/>
      <c r="AP459" s="24"/>
      <c r="AQ459" s="24"/>
      <c r="AS459" s="13"/>
      <c r="AT459" s="13"/>
      <c r="AU459" s="14"/>
      <c r="AV459" s="24"/>
      <c r="AW459" s="24"/>
      <c r="AX459" s="24"/>
      <c r="AY459" s="24"/>
      <c r="AZ459" s="24"/>
      <c r="BA459" s="24"/>
      <c r="BB459" s="24"/>
      <c r="BC459" s="24"/>
      <c r="CW459" s="24">
        <v>0.15522540983606559</v>
      </c>
      <c r="CX459" s="13">
        <v>58</v>
      </c>
      <c r="CY459" s="13">
        <v>59.565096422053315</v>
      </c>
      <c r="CZ459" s="13">
        <v>59.020469225770732</v>
      </c>
      <c r="DA459" s="13">
        <v>11.677238367290506</v>
      </c>
      <c r="DB459" s="13" t="e">
        <f ca="1"/>
        <v>#NAME?</v>
      </c>
      <c r="DC459" s="13" t="e">
        <f ca="1"/>
        <v>#NAME?</v>
      </c>
      <c r="DD459" s="13">
        <v>53.603921817798998</v>
      </c>
      <c r="DE459" s="13" t="e">
        <f ca="1"/>
        <v>#NAME?</v>
      </c>
      <c r="DF459" s="13">
        <v>59.031830754823986</v>
      </c>
    </row>
    <row r="460" spans="1:110" x14ac:dyDescent="0.25">
      <c r="A460" s="9">
        <v>72.3</v>
      </c>
      <c r="B460" s="10" t="b">
        <v>1</v>
      </c>
      <c r="U460" s="13"/>
      <c r="V460" s="13"/>
      <c r="W460" s="14"/>
      <c r="X460" s="24"/>
      <c r="Y460" s="24"/>
      <c r="Z460" s="24"/>
      <c r="AA460" s="24"/>
      <c r="AB460" s="24"/>
      <c r="AC460" s="24"/>
      <c r="AD460" s="24"/>
      <c r="AE460" s="24"/>
      <c r="AG460" s="13"/>
      <c r="AH460" s="13"/>
      <c r="AI460" s="14"/>
      <c r="AJ460" s="24"/>
      <c r="AK460" s="24"/>
      <c r="AL460" s="24"/>
      <c r="AM460" s="24"/>
      <c r="AN460" s="24"/>
      <c r="AO460" s="24"/>
      <c r="AP460" s="24"/>
      <c r="AQ460" s="24"/>
      <c r="AS460" s="13"/>
      <c r="AT460" s="13"/>
      <c r="AU460" s="14"/>
      <c r="AV460" s="24"/>
      <c r="AW460" s="24"/>
      <c r="AX460" s="24"/>
      <c r="AY460" s="24"/>
      <c r="AZ460" s="24"/>
      <c r="BA460" s="24"/>
      <c r="BB460" s="24"/>
      <c r="BC460" s="24"/>
      <c r="CW460" s="24">
        <v>0.15556693989071038</v>
      </c>
      <c r="CX460" s="13">
        <v>58</v>
      </c>
      <c r="CY460" s="13">
        <v>59.5787236930407</v>
      </c>
      <c r="CZ460" s="13">
        <v>59.03288978572138</v>
      </c>
      <c r="DA460" s="13">
        <v>11.705230657075079</v>
      </c>
      <c r="DB460" s="13" t="e">
        <f ca="1"/>
        <v>#NAME?</v>
      </c>
      <c r="DC460" s="13" t="e">
        <f ca="1"/>
        <v>#NAME?</v>
      </c>
      <c r="DD460" s="13">
        <v>53.623005519899692</v>
      </c>
      <c r="DE460" s="13" t="e">
        <f ca="1"/>
        <v>#NAME?</v>
      </c>
      <c r="DF460" s="13">
        <v>59.047691255482889</v>
      </c>
    </row>
    <row r="461" spans="1:110" x14ac:dyDescent="0.25">
      <c r="A461" s="9">
        <v>72.099999999999994</v>
      </c>
      <c r="B461" s="10" t="b">
        <v>1</v>
      </c>
      <c r="U461" s="13"/>
      <c r="V461" s="13"/>
      <c r="W461" s="14"/>
      <c r="X461" s="24"/>
      <c r="Y461" s="24"/>
      <c r="Z461" s="24"/>
      <c r="AA461" s="24"/>
      <c r="AB461" s="24"/>
      <c r="AC461" s="24"/>
      <c r="AD461" s="24"/>
      <c r="AE461" s="24"/>
      <c r="AG461" s="13"/>
      <c r="AH461" s="13"/>
      <c r="AI461" s="14"/>
      <c r="AJ461" s="24"/>
      <c r="AK461" s="24"/>
      <c r="AL461" s="24"/>
      <c r="AM461" s="24"/>
      <c r="AN461" s="24"/>
      <c r="AO461" s="24"/>
      <c r="AP461" s="24"/>
      <c r="AQ461" s="24"/>
      <c r="AS461" s="13"/>
      <c r="AT461" s="13"/>
      <c r="AU461" s="14"/>
      <c r="AV461" s="24"/>
      <c r="AW461" s="24"/>
      <c r="AX461" s="24"/>
      <c r="AY461" s="24"/>
      <c r="AZ461" s="24"/>
      <c r="BA461" s="24"/>
      <c r="BB461" s="24"/>
      <c r="BC461" s="24"/>
      <c r="CW461" s="24">
        <v>0.1559084699453552</v>
      </c>
      <c r="CX461" s="13">
        <v>58</v>
      </c>
      <c r="CY461" s="13">
        <v>59.592331243475613</v>
      </c>
      <c r="CZ461" s="13">
        <v>59.045294979570677</v>
      </c>
      <c r="DA461" s="13">
        <v>11.733234270601789</v>
      </c>
      <c r="DB461" s="13" t="e">
        <f ca="1"/>
        <v>#NAME?</v>
      </c>
      <c r="DC461" s="13" t="e">
        <f ca="1"/>
        <v>#NAME?</v>
      </c>
      <c r="DD461" s="13">
        <v>53.642068285391119</v>
      </c>
      <c r="DE461" s="13" t="e">
        <f ca="1"/>
        <v>#NAME?</v>
      </c>
      <c r="DF461" s="13">
        <v>59.063531261396299</v>
      </c>
    </row>
    <row r="462" spans="1:110" x14ac:dyDescent="0.25">
      <c r="A462" s="9">
        <v>71.8</v>
      </c>
      <c r="B462" s="10" t="b">
        <v>1</v>
      </c>
      <c r="U462" s="13"/>
      <c r="V462" s="13"/>
      <c r="W462" s="14"/>
      <c r="X462" s="24"/>
      <c r="Y462" s="24"/>
      <c r="Z462" s="24"/>
      <c r="AA462" s="24"/>
      <c r="AB462" s="24"/>
      <c r="AC462" s="24"/>
      <c r="AD462" s="24"/>
      <c r="AE462" s="24"/>
      <c r="AG462" s="13"/>
      <c r="AH462" s="13"/>
      <c r="AI462" s="14"/>
      <c r="AJ462" s="24"/>
      <c r="AK462" s="24"/>
      <c r="AL462" s="24"/>
      <c r="AM462" s="24"/>
      <c r="AN462" s="24"/>
      <c r="AO462" s="24"/>
      <c r="AP462" s="24"/>
      <c r="AQ462" s="24"/>
      <c r="AS462" s="13"/>
      <c r="AT462" s="13"/>
      <c r="AU462" s="14"/>
      <c r="AV462" s="24"/>
      <c r="AW462" s="24"/>
      <c r="AX462" s="24"/>
      <c r="AY462" s="24"/>
      <c r="AZ462" s="24"/>
      <c r="BA462" s="24"/>
      <c r="BB462" s="24"/>
      <c r="BC462" s="24"/>
      <c r="CW462" s="24">
        <v>0.15625</v>
      </c>
      <c r="CX462" s="13">
        <v>58</v>
      </c>
      <c r="CY462" s="13">
        <v>59.605919158051037</v>
      </c>
      <c r="CZ462" s="13">
        <v>59.057684873767563</v>
      </c>
      <c r="DA462" s="13">
        <v>11.761249217035934</v>
      </c>
      <c r="DB462" s="13" t="e">
        <f ca="1"/>
        <v>#NAME?</v>
      </c>
      <c r="DC462" s="13" t="e">
        <f ca="1"/>
        <v>#NAME?</v>
      </c>
      <c r="DD462" s="13">
        <v>53.661110183030736</v>
      </c>
      <c r="DE462" s="13" t="e">
        <f ca="1"/>
        <v>#NAME?</v>
      </c>
      <c r="DF462" s="13">
        <v>59.079350852033343</v>
      </c>
    </row>
    <row r="463" spans="1:110" x14ac:dyDescent="0.25">
      <c r="A463" s="9">
        <v>71.400000000000006</v>
      </c>
      <c r="B463" s="10" t="b">
        <v>1</v>
      </c>
      <c r="U463" s="13"/>
      <c r="V463" s="13"/>
      <c r="W463" s="14"/>
      <c r="X463" s="24"/>
      <c r="Y463" s="24"/>
      <c r="Z463" s="24"/>
      <c r="AA463" s="24"/>
      <c r="AB463" s="24"/>
      <c r="AC463" s="24"/>
      <c r="AD463" s="24"/>
      <c r="AE463" s="24"/>
      <c r="AG463" s="13"/>
      <c r="AH463" s="13"/>
      <c r="AI463" s="14"/>
      <c r="AJ463" s="24"/>
      <c r="AK463" s="24"/>
      <c r="AL463" s="24"/>
      <c r="AM463" s="24"/>
      <c r="AN463" s="24"/>
      <c r="AO463" s="24"/>
      <c r="AP463" s="24"/>
      <c r="AQ463" s="24"/>
      <c r="AS463" s="13"/>
      <c r="AT463" s="13"/>
      <c r="AU463" s="14"/>
      <c r="AV463" s="24"/>
      <c r="AW463" s="24"/>
      <c r="AX463" s="24"/>
      <c r="AY463" s="24"/>
      <c r="AZ463" s="24"/>
      <c r="BA463" s="24"/>
      <c r="BB463" s="24"/>
      <c r="BC463" s="24"/>
      <c r="CW463" s="24">
        <v>0.1565915300546448</v>
      </c>
      <c r="CX463" s="13">
        <v>58</v>
      </c>
      <c r="CY463" s="13">
        <v>59.619487520934065</v>
      </c>
      <c r="CZ463" s="13">
        <v>59.070059534357966</v>
      </c>
      <c r="DA463" s="13">
        <v>11.789275505553965</v>
      </c>
      <c r="DB463" s="13" t="e">
        <f ca="1"/>
        <v>#NAME?</v>
      </c>
      <c r="DC463" s="13" t="e">
        <f ca="1"/>
        <v>#NAME?</v>
      </c>
      <c r="DD463" s="13">
        <v>53.68013128120046</v>
      </c>
      <c r="DE463" s="13" t="e">
        <f ca="1"/>
        <v>#NAME?</v>
      </c>
      <c r="DF463" s="13">
        <v>59.095150106395707</v>
      </c>
    </row>
    <row r="464" spans="1:110" x14ac:dyDescent="0.25">
      <c r="A464" s="9">
        <v>71.099999999999994</v>
      </c>
      <c r="B464" s="10" t="b">
        <v>1</v>
      </c>
      <c r="U464" s="13"/>
      <c r="V464" s="13"/>
      <c r="W464" s="14"/>
      <c r="X464" s="24"/>
      <c r="Y464" s="24"/>
      <c r="Z464" s="24"/>
      <c r="AA464" s="24"/>
      <c r="AB464" s="24"/>
      <c r="AC464" s="24"/>
      <c r="AD464" s="24"/>
      <c r="AE464" s="24"/>
      <c r="AG464" s="13"/>
      <c r="AH464" s="13"/>
      <c r="AI464" s="14"/>
      <c r="AJ464" s="24"/>
      <c r="AK464" s="24"/>
      <c r="AL464" s="24"/>
      <c r="AM464" s="24"/>
      <c r="AN464" s="24"/>
      <c r="AO464" s="24"/>
      <c r="AP464" s="24"/>
      <c r="AQ464" s="24"/>
      <c r="AS464" s="13"/>
      <c r="AT464" s="13"/>
      <c r="AU464" s="14"/>
      <c r="AV464" s="24"/>
      <c r="AW464" s="24"/>
      <c r="AX464" s="24"/>
      <c r="AY464" s="24"/>
      <c r="AZ464" s="24"/>
      <c r="BA464" s="24"/>
      <c r="BB464" s="24"/>
      <c r="BC464" s="24"/>
      <c r="CW464" s="24">
        <v>0.15693306010928962</v>
      </c>
      <c r="CX464" s="13">
        <v>58</v>
      </c>
      <c r="CY464" s="13">
        <v>59.633036415770306</v>
      </c>
      <c r="CZ464" s="13">
        <v>59.08241902698785</v>
      </c>
      <c r="DA464" s="13">
        <v>11.817313145343485</v>
      </c>
      <c r="DB464" s="13" t="e">
        <f ca="1"/>
        <v>#NAME?</v>
      </c>
      <c r="DC464" s="13" t="e">
        <f ca="1"/>
        <v>#NAME?</v>
      </c>
      <c r="DD464" s="13">
        <v>53.699131647909553</v>
      </c>
      <c r="DE464" s="13" t="e">
        <f ca="1"/>
        <v>#NAME?</v>
      </c>
      <c r="DF464" s="13">
        <v>59.110929103021434</v>
      </c>
    </row>
    <row r="465" spans="1:110" x14ac:dyDescent="0.25">
      <c r="A465" s="9">
        <v>77</v>
      </c>
      <c r="B465" s="10" t="b">
        <v>1</v>
      </c>
      <c r="U465" s="13"/>
      <c r="V465" s="13"/>
      <c r="W465" s="14"/>
      <c r="X465" s="24"/>
      <c r="Y465" s="24"/>
      <c r="Z465" s="24"/>
      <c r="AA465" s="24"/>
      <c r="AB465" s="24"/>
      <c r="AC465" s="24"/>
      <c r="AD465" s="24"/>
      <c r="AE465" s="24"/>
      <c r="AG465" s="13"/>
      <c r="AH465" s="13"/>
      <c r="AI465" s="14"/>
      <c r="AJ465" s="24"/>
      <c r="AK465" s="24"/>
      <c r="AL465" s="24"/>
      <c r="AM465" s="24"/>
      <c r="AN465" s="24"/>
      <c r="AO465" s="24"/>
      <c r="AP465" s="24"/>
      <c r="AQ465" s="24"/>
      <c r="AS465" s="13"/>
      <c r="AT465" s="13"/>
      <c r="AU465" s="14"/>
      <c r="AV465" s="24"/>
      <c r="AW465" s="24"/>
      <c r="AX465" s="24"/>
      <c r="AY465" s="24"/>
      <c r="AZ465" s="24"/>
      <c r="BA465" s="24"/>
      <c r="BB465" s="24"/>
      <c r="BC465" s="24"/>
      <c r="CW465" s="24">
        <v>0.15727459016393441</v>
      </c>
      <c r="CX465" s="13">
        <v>58</v>
      </c>
      <c r="CY465" s="13">
        <v>59.646565925688435</v>
      </c>
      <c r="CZ465" s="13">
        <v>59.094763416906872</v>
      </c>
      <c r="DA465" s="13">
        <v>11.845362145603238</v>
      </c>
      <c r="DB465" s="13" t="e">
        <f ca="1"/>
        <v>#NAME?</v>
      </c>
      <c r="DC465" s="13" t="e">
        <f ca="1"/>
        <v>#NAME?</v>
      </c>
      <c r="DD465" s="13">
        <v>53.718111350797471</v>
      </c>
      <c r="DE465" s="13" t="e">
        <f ca="1"/>
        <v>#NAME?</v>
      </c>
      <c r="DF465" s="13">
        <v>59.12668791998864</v>
      </c>
    </row>
    <row r="466" spans="1:110" x14ac:dyDescent="0.25">
      <c r="A466" s="9">
        <v>73</v>
      </c>
      <c r="B466" s="10" t="b">
        <v>1</v>
      </c>
      <c r="U466" s="13"/>
      <c r="V466" s="13"/>
      <c r="W466" s="14"/>
      <c r="X466" s="24"/>
      <c r="Y466" s="24"/>
      <c r="Z466" s="24"/>
      <c r="AA466" s="24"/>
      <c r="AB466" s="24"/>
      <c r="AC466" s="24"/>
      <c r="AD466" s="24"/>
      <c r="AE466" s="24"/>
      <c r="AG466" s="13"/>
      <c r="AH466" s="13"/>
      <c r="AI466" s="14"/>
      <c r="AJ466" s="24"/>
      <c r="AK466" s="24"/>
      <c r="AL466" s="24"/>
      <c r="AM466" s="24"/>
      <c r="AN466" s="24"/>
      <c r="AO466" s="24"/>
      <c r="AP466" s="24"/>
      <c r="AQ466" s="24"/>
      <c r="AS466" s="13"/>
      <c r="AT466" s="13"/>
      <c r="AU466" s="14"/>
      <c r="AV466" s="24"/>
      <c r="AW466" s="24"/>
      <c r="AX466" s="24"/>
      <c r="AY466" s="24"/>
      <c r="AZ466" s="24"/>
      <c r="BA466" s="24"/>
      <c r="BB466" s="24"/>
      <c r="BC466" s="24"/>
      <c r="CW466" s="24">
        <v>0.15761612021857924</v>
      </c>
      <c r="CX466" s="13">
        <v>58</v>
      </c>
      <c r="CY466" s="13">
        <v>59.660076133304379</v>
      </c>
      <c r="CZ466" s="13">
        <v>59.107092768971512</v>
      </c>
      <c r="DA466" s="13">
        <v>11.87342251554319</v>
      </c>
      <c r="DB466" s="13" t="e">
        <f ca="1"/>
        <v>#NAME?</v>
      </c>
      <c r="DC466" s="13" t="e">
        <f ca="1"/>
        <v>#NAME?</v>
      </c>
      <c r="DD466" s="13">
        <v>53.737070457136646</v>
      </c>
      <c r="DE466" s="13" t="e">
        <f ca="1"/>
        <v>#NAME?</v>
      </c>
      <c r="DF466" s="13">
        <v>59.142426634919261</v>
      </c>
    </row>
    <row r="467" spans="1:110" x14ac:dyDescent="0.25">
      <c r="A467" s="9">
        <v>69.900000000000006</v>
      </c>
      <c r="B467" s="10" t="b">
        <v>1</v>
      </c>
      <c r="U467" s="13"/>
      <c r="V467" s="13"/>
      <c r="W467" s="14"/>
      <c r="X467" s="24"/>
      <c r="Y467" s="24"/>
      <c r="Z467" s="24"/>
      <c r="AA467" s="24"/>
      <c r="AB467" s="24"/>
      <c r="AC467" s="24"/>
      <c r="AD467" s="24"/>
      <c r="AE467" s="24"/>
      <c r="AG467" s="13"/>
      <c r="AH467" s="13"/>
      <c r="AI467" s="14"/>
      <c r="AJ467" s="24"/>
      <c r="AK467" s="24"/>
      <c r="AL467" s="24"/>
      <c r="AM467" s="24"/>
      <c r="AN467" s="24"/>
      <c r="AO467" s="24"/>
      <c r="AP467" s="24"/>
      <c r="AQ467" s="24"/>
      <c r="AS467" s="13"/>
      <c r="AT467" s="13"/>
      <c r="AU467" s="14"/>
      <c r="AV467" s="24"/>
      <c r="AW467" s="24"/>
      <c r="AX467" s="24"/>
      <c r="AY467" s="24"/>
      <c r="AZ467" s="24"/>
      <c r="BA467" s="24"/>
      <c r="BB467" s="24"/>
      <c r="BC467" s="24"/>
      <c r="CW467" s="24">
        <v>0.15795765027322403</v>
      </c>
      <c r="CX467" s="13">
        <v>58</v>
      </c>
      <c r="CY467" s="13">
        <v>59.673567120725764</v>
      </c>
      <c r="CZ467" s="13">
        <v>59.119407147648445</v>
      </c>
      <c r="DA467" s="13">
        <v>11.901494264384475</v>
      </c>
      <c r="DB467" s="13" t="e">
        <f ca="1"/>
        <v>#NAME?</v>
      </c>
      <c r="DC467" s="13" t="e">
        <f ca="1"/>
        <v>#NAME?</v>
      </c>
      <c r="DD467" s="13">
        <v>53.756009033835305</v>
      </c>
      <c r="DE467" s="13" t="e">
        <f ca="1"/>
        <v>#NAME?</v>
      </c>
      <c r="DF467" s="13">
        <v>59.158145324982669</v>
      </c>
    </row>
    <row r="468" spans="1:110" x14ac:dyDescent="0.25">
      <c r="A468" s="9">
        <v>68.7</v>
      </c>
      <c r="B468" s="10" t="b">
        <v>1</v>
      </c>
      <c r="U468" s="13"/>
      <c r="V468" s="13"/>
      <c r="W468" s="14"/>
      <c r="X468" s="24"/>
      <c r="Y468" s="24"/>
      <c r="Z468" s="24"/>
      <c r="AA468" s="24"/>
      <c r="AB468" s="24"/>
      <c r="AC468" s="24"/>
      <c r="AD468" s="24"/>
      <c r="AE468" s="24"/>
      <c r="AG468" s="13"/>
      <c r="AH468" s="13"/>
      <c r="AI468" s="14"/>
      <c r="AJ468" s="24"/>
      <c r="AK468" s="24"/>
      <c r="AL468" s="24"/>
      <c r="AM468" s="24"/>
      <c r="AN468" s="24"/>
      <c r="AO468" s="24"/>
      <c r="AP468" s="24"/>
      <c r="AQ468" s="24"/>
      <c r="AS468" s="13"/>
      <c r="AT468" s="13"/>
      <c r="AU468" s="14"/>
      <c r="AV468" s="24"/>
      <c r="AW468" s="24"/>
      <c r="AX468" s="24"/>
      <c r="AY468" s="24"/>
      <c r="AZ468" s="24"/>
      <c r="BA468" s="24"/>
      <c r="BB468" s="24"/>
      <c r="BC468" s="24"/>
      <c r="CW468" s="24">
        <v>0.15829918032786885</v>
      </c>
      <c r="CX468" s="13">
        <v>58.1</v>
      </c>
      <c r="CY468" s="13">
        <v>59.687038969556092</v>
      </c>
      <c r="CZ468" s="13">
        <v>59.131706617017635</v>
      </c>
      <c r="DA468" s="13">
        <v>11.929577401359476</v>
      </c>
      <c r="DB468" s="13" t="e">
        <f ca="1"/>
        <v>#NAME?</v>
      </c>
      <c r="DC468" s="13" t="e">
        <f ca="1"/>
        <v>#NAME?</v>
      </c>
      <c r="DD468" s="13">
        <v>53.774927147440188</v>
      </c>
      <c r="DE468" s="13" t="e">
        <f ca="1"/>
        <v>#NAME?</v>
      </c>
      <c r="DF468" s="13">
        <v>59.173844066899385</v>
      </c>
    </row>
    <row r="469" spans="1:110" x14ac:dyDescent="0.25">
      <c r="A469" s="9">
        <v>68.3</v>
      </c>
      <c r="B469" s="10" t="b">
        <v>1</v>
      </c>
      <c r="U469" s="13"/>
      <c r="V469" s="13"/>
      <c r="W469" s="14"/>
      <c r="X469" s="24"/>
      <c r="Y469" s="24"/>
      <c r="Z469" s="24"/>
      <c r="AA469" s="24"/>
      <c r="AB469" s="24"/>
      <c r="AC469" s="24"/>
      <c r="AD469" s="24"/>
      <c r="AE469" s="24"/>
      <c r="AG469" s="13"/>
      <c r="AH469" s="13"/>
      <c r="AI469" s="14"/>
      <c r="AJ469" s="24"/>
      <c r="AK469" s="24"/>
      <c r="AL469" s="24"/>
      <c r="AM469" s="24"/>
      <c r="AN469" s="24"/>
      <c r="AO469" s="24"/>
      <c r="AP469" s="24"/>
      <c r="AQ469" s="24"/>
      <c r="AS469" s="13"/>
      <c r="AT469" s="13"/>
      <c r="AU469" s="14"/>
      <c r="AV469" s="24"/>
      <c r="AW469" s="24"/>
      <c r="AX469" s="24"/>
      <c r="AY469" s="24"/>
      <c r="AZ469" s="24"/>
      <c r="BA469" s="24"/>
      <c r="BB469" s="24"/>
      <c r="BC469" s="24"/>
      <c r="CW469" s="24">
        <v>0.15864071038251365</v>
      </c>
      <c r="CX469" s="13">
        <v>58.1</v>
      </c>
      <c r="CY469" s="13">
        <v>59.700491760898991</v>
      </c>
      <c r="CZ469" s="13">
        <v>59.143991240775669</v>
      </c>
      <c r="DA469" s="13">
        <v>11.957671935711808</v>
      </c>
      <c r="DB469" s="13" t="e">
        <f ca="1"/>
        <v>#NAME?</v>
      </c>
      <c r="DC469" s="13" t="e">
        <f ca="1"/>
        <v>#NAME?</v>
      </c>
      <c r="DD469" s="13">
        <v>53.793824864139296</v>
      </c>
      <c r="DE469" s="13" t="e">
        <f ca="1"/>
        <v>#NAME?</v>
      </c>
      <c r="DF469" s="13">
        <v>59.18952293694457</v>
      </c>
    </row>
    <row r="470" spans="1:110" x14ac:dyDescent="0.25">
      <c r="A470" s="9">
        <v>67.8</v>
      </c>
      <c r="B470" s="10" t="b">
        <v>1</v>
      </c>
      <c r="U470" s="13"/>
      <c r="V470" s="13"/>
      <c r="W470" s="14"/>
      <c r="X470" s="24"/>
      <c r="Y470" s="24"/>
      <c r="Z470" s="24"/>
      <c r="AA470" s="24"/>
      <c r="AB470" s="24"/>
      <c r="AC470" s="24"/>
      <c r="AD470" s="24"/>
      <c r="AE470" s="24"/>
      <c r="AG470" s="13"/>
      <c r="AH470" s="13"/>
      <c r="AI470" s="14"/>
      <c r="AJ470" s="24"/>
      <c r="AK470" s="24"/>
      <c r="AL470" s="24"/>
      <c r="AM470" s="24"/>
      <c r="AN470" s="24"/>
      <c r="AO470" s="24"/>
      <c r="AP470" s="24"/>
      <c r="AQ470" s="24"/>
      <c r="AS470" s="13"/>
      <c r="AT470" s="13"/>
      <c r="AU470" s="14"/>
      <c r="AV470" s="24"/>
      <c r="AW470" s="24"/>
      <c r="AX470" s="24"/>
      <c r="AY470" s="24"/>
      <c r="AZ470" s="24"/>
      <c r="BA470" s="24"/>
      <c r="BB470" s="24"/>
      <c r="BC470" s="24"/>
      <c r="CW470" s="24">
        <v>0.15898224043715847</v>
      </c>
      <c r="CX470" s="13">
        <v>58.1</v>
      </c>
      <c r="CY470" s="13">
        <v>59.713925575362438</v>
      </c>
      <c r="CZ470" s="13">
        <v>59.156261082238856</v>
      </c>
      <c r="DA470" s="13">
        <v>11.985777876696355</v>
      </c>
      <c r="DB470" s="13" t="e">
        <f ca="1"/>
        <v>#NAME?</v>
      </c>
      <c r="DC470" s="13" t="e">
        <f ca="1"/>
        <v>#NAME?</v>
      </c>
      <c r="DD470" s="13">
        <v>53.812702249764584</v>
      </c>
      <c r="DE470" s="13" t="e">
        <f ca="1"/>
        <v>#NAME?</v>
      </c>
      <c r="DF470" s="13">
        <v>59.205182010951702</v>
      </c>
    </row>
    <row r="471" spans="1:110" x14ac:dyDescent="0.25">
      <c r="A471" s="9">
        <v>67.400000000000006</v>
      </c>
      <c r="B471" s="10" t="b">
        <v>1</v>
      </c>
      <c r="U471" s="13"/>
      <c r="V471" s="13"/>
      <c r="W471" s="14"/>
      <c r="X471" s="24"/>
      <c r="Y471" s="24"/>
      <c r="Z471" s="24"/>
      <c r="AA471" s="24"/>
      <c r="AB471" s="24"/>
      <c r="AC471" s="24"/>
      <c r="AD471" s="24"/>
      <c r="AE471" s="24"/>
      <c r="AG471" s="13"/>
      <c r="AH471" s="13"/>
      <c r="AI471" s="14"/>
      <c r="AJ471" s="24"/>
      <c r="AK471" s="24"/>
      <c r="AL471" s="24"/>
      <c r="AM471" s="24"/>
      <c r="AN471" s="24"/>
      <c r="AO471" s="24"/>
      <c r="AP471" s="24"/>
      <c r="AQ471" s="24"/>
      <c r="AS471" s="13"/>
      <c r="AT471" s="13"/>
      <c r="AU471" s="14"/>
      <c r="AV471" s="24"/>
      <c r="AW471" s="24"/>
      <c r="AX471" s="24"/>
      <c r="AY471" s="24"/>
      <c r="AZ471" s="24"/>
      <c r="BA471" s="24"/>
      <c r="BB471" s="24"/>
      <c r="BC471" s="24"/>
      <c r="CW471" s="24">
        <v>0.15932377049180327</v>
      </c>
      <c r="CX471" s="13">
        <v>58.1</v>
      </c>
      <c r="CY471" s="13">
        <v>59.727340493062727</v>
      </c>
      <c r="CZ471" s="13">
        <v>59.168516204346389</v>
      </c>
      <c r="DA471" s="13">
        <v>12.013895233579252</v>
      </c>
      <c r="DB471" s="13" t="e">
        <f ca="1"/>
        <v>#NAME?</v>
      </c>
      <c r="DC471" s="13" t="e">
        <f ca="1"/>
        <v>#NAME?</v>
      </c>
      <c r="DD471" s="13">
        <v>53.831559369794647</v>
      </c>
      <c r="DE471" s="13" t="e">
        <f ca="1"/>
        <v>#NAME?</v>
      </c>
      <c r="DF471" s="13">
        <v>59.220821364315981</v>
      </c>
    </row>
    <row r="472" spans="1:110" x14ac:dyDescent="0.25">
      <c r="A472" s="9">
        <v>67</v>
      </c>
      <c r="B472" s="10" t="b">
        <v>1</v>
      </c>
      <c r="U472" s="13"/>
      <c r="V472" s="13"/>
      <c r="W472" s="14"/>
      <c r="X472" s="24"/>
      <c r="Y472" s="24"/>
      <c r="Z472" s="24"/>
      <c r="AA472" s="24"/>
      <c r="AB472" s="24"/>
      <c r="AC472" s="24"/>
      <c r="AD472" s="24"/>
      <c r="AE472" s="24"/>
      <c r="AG472" s="13"/>
      <c r="AH472" s="13"/>
      <c r="AI472" s="14"/>
      <c r="AJ472" s="24"/>
      <c r="AK472" s="24"/>
      <c r="AL472" s="24"/>
      <c r="AM472" s="24"/>
      <c r="AN472" s="24"/>
      <c r="AO472" s="24"/>
      <c r="AP472" s="24"/>
      <c r="AQ472" s="24"/>
      <c r="AS472" s="13"/>
      <c r="AT472" s="13"/>
      <c r="AU472" s="14"/>
      <c r="AV472" s="24"/>
      <c r="AW472" s="24"/>
      <c r="AX472" s="24"/>
      <c r="AY472" s="24"/>
      <c r="AZ472" s="24"/>
      <c r="BA472" s="24"/>
      <c r="BB472" s="24"/>
      <c r="BC472" s="24"/>
      <c r="CW472" s="24">
        <v>0.15966530054644809</v>
      </c>
      <c r="CX472" s="13">
        <v>58.1</v>
      </c>
      <c r="CY472" s="13">
        <v>59.740736593628853</v>
      </c>
      <c r="CZ472" s="13">
        <v>59.180756669663481</v>
      </c>
      <c r="DA472" s="13">
        <v>12.042024015637963</v>
      </c>
      <c r="DB472" s="13" t="e">
        <f ca="1"/>
        <v>#NAME?</v>
      </c>
      <c r="DC472" s="13" t="e">
        <f ca="1"/>
        <v>#NAME?</v>
      </c>
      <c r="DD472" s="13">
        <v>53.85039628935737</v>
      </c>
      <c r="DE472" s="13" t="e">
        <f ca="1"/>
        <v>#NAME?</v>
      </c>
      <c r="DF472" s="13">
        <v>59.236441071997902</v>
      </c>
    </row>
    <row r="473" spans="1:110" x14ac:dyDescent="0.25">
      <c r="A473" s="9">
        <v>66.599999999999994</v>
      </c>
      <c r="B473" s="10" t="b">
        <v>1</v>
      </c>
      <c r="U473" s="13"/>
      <c r="V473" s="13"/>
      <c r="W473" s="14"/>
      <c r="X473" s="24"/>
      <c r="Y473" s="24"/>
      <c r="Z473" s="24"/>
      <c r="AA473" s="24"/>
      <c r="AB473" s="24"/>
      <c r="AC473" s="24"/>
      <c r="AD473" s="24"/>
      <c r="AE473" s="24"/>
      <c r="AG473" s="13"/>
      <c r="AH473" s="13"/>
      <c r="AI473" s="14"/>
      <c r="AJ473" s="24"/>
      <c r="AK473" s="24"/>
      <c r="AL473" s="24"/>
      <c r="AM473" s="24"/>
      <c r="AN473" s="24"/>
      <c r="AO473" s="24"/>
      <c r="AP473" s="24"/>
      <c r="AQ473" s="24"/>
      <c r="AS473" s="13"/>
      <c r="AT473" s="13"/>
      <c r="AU473" s="14"/>
      <c r="AV473" s="24"/>
      <c r="AW473" s="24"/>
      <c r="AX473" s="24"/>
      <c r="AY473" s="24"/>
      <c r="AZ473" s="24"/>
      <c r="BA473" s="24"/>
      <c r="BB473" s="24"/>
      <c r="BC473" s="24"/>
      <c r="CW473" s="24">
        <v>0.16000683060109289</v>
      </c>
      <c r="CX473" s="13">
        <v>58.1</v>
      </c>
      <c r="CY473" s="13">
        <v>59.754113956206197</v>
      </c>
      <c r="CZ473" s="13">
        <v>59.192982540384335</v>
      </c>
      <c r="DA473" s="13">
        <v>12.070164232161233</v>
      </c>
      <c r="DB473" s="13" t="e">
        <f ca="1"/>
        <v>#NAME?</v>
      </c>
      <c r="DC473" s="13" t="e">
        <f ca="1"/>
        <v>#NAME?</v>
      </c>
      <c r="DD473" s="13">
        <v>53.86921307323253</v>
      </c>
      <c r="DE473" s="13" t="e">
        <f ca="1"/>
        <v>#NAME?</v>
      </c>
      <c r="DF473" s="13">
        <v>59.252041208526691</v>
      </c>
    </row>
    <row r="474" spans="1:110" x14ac:dyDescent="0.25">
      <c r="A474" s="9">
        <v>66.099999999999994</v>
      </c>
      <c r="B474" s="10" t="b">
        <v>1</v>
      </c>
      <c r="U474" s="13"/>
      <c r="V474" s="13"/>
      <c r="W474" s="14"/>
      <c r="X474" s="24"/>
      <c r="Y474" s="24"/>
      <c r="Z474" s="24"/>
      <c r="AA474" s="24"/>
      <c r="AB474" s="24"/>
      <c r="AC474" s="24"/>
      <c r="AD474" s="24"/>
      <c r="AE474" s="24"/>
      <c r="AG474" s="13"/>
      <c r="AH474" s="13"/>
      <c r="AI474" s="14"/>
      <c r="AJ474" s="24"/>
      <c r="AK474" s="24"/>
      <c r="AL474" s="24"/>
      <c r="AM474" s="24"/>
      <c r="AN474" s="24"/>
      <c r="AO474" s="24"/>
      <c r="AP474" s="24"/>
      <c r="AQ474" s="24"/>
      <c r="AS474" s="13"/>
      <c r="AT474" s="13"/>
      <c r="AU474" s="14"/>
      <c r="AV474" s="24"/>
      <c r="AW474" s="24"/>
      <c r="AX474" s="24"/>
      <c r="AY474" s="24"/>
      <c r="AZ474" s="24"/>
      <c r="BA474" s="24"/>
      <c r="BB474" s="24"/>
      <c r="BC474" s="24"/>
      <c r="CW474" s="24">
        <v>0.16034836065573771</v>
      </c>
      <c r="CX474" s="13">
        <v>58.1</v>
      </c>
      <c r="CY474" s="13">
        <v>59.767472659460829</v>
      </c>
      <c r="CZ474" s="13">
        <v>59.205193878335187</v>
      </c>
      <c r="DA474" s="13">
        <v>12.098315892449161</v>
      </c>
      <c r="DB474" s="13" t="e">
        <f ca="1"/>
        <v>#NAME?</v>
      </c>
      <c r="DC474" s="13" t="e">
        <f ca="1"/>
        <v>#NAME?</v>
      </c>
      <c r="DD474" s="13">
        <v>53.888009785854415</v>
      </c>
      <c r="DE474" s="13" t="e">
        <f ca="1"/>
        <v>#NAME?</v>
      </c>
      <c r="DF474" s="13">
        <v>59.267621848003685</v>
      </c>
    </row>
    <row r="475" spans="1:110" x14ac:dyDescent="0.25">
      <c r="A475" s="9">
        <v>65.599999999999994</v>
      </c>
      <c r="B475" s="10" t="b">
        <v>1</v>
      </c>
      <c r="U475" s="13"/>
      <c r="V475" s="13"/>
      <c r="W475" s="14"/>
      <c r="X475" s="24"/>
      <c r="Y475" s="24"/>
      <c r="Z475" s="24"/>
      <c r="AA475" s="24"/>
      <c r="AB475" s="24"/>
      <c r="AC475" s="24"/>
      <c r="AD475" s="24"/>
      <c r="AE475" s="24"/>
      <c r="AG475" s="13"/>
      <c r="AH475" s="13"/>
      <c r="AI475" s="14"/>
      <c r="AJ475" s="24"/>
      <c r="AK475" s="24"/>
      <c r="AL475" s="24"/>
      <c r="AM475" s="24"/>
      <c r="AN475" s="24"/>
      <c r="AO475" s="24"/>
      <c r="AP475" s="24"/>
      <c r="AQ475" s="24"/>
      <c r="AS475" s="13"/>
      <c r="AT475" s="13"/>
      <c r="AU475" s="14"/>
      <c r="AV475" s="24"/>
      <c r="AW475" s="24"/>
      <c r="AX475" s="24"/>
      <c r="AY475" s="24"/>
      <c r="AZ475" s="24"/>
      <c r="BA475" s="24"/>
      <c r="BB475" s="24"/>
      <c r="BC475" s="24"/>
      <c r="CW475" s="24">
        <v>0.1606898907103825</v>
      </c>
      <c r="CX475" s="13">
        <v>58.1</v>
      </c>
      <c r="CY475" s="13">
        <v>59.7808127815833</v>
      </c>
      <c r="CZ475" s="13">
        <v>59.217390744977521</v>
      </c>
      <c r="DA475" s="13">
        <v>12.126479005813202</v>
      </c>
      <c r="DB475" s="13" t="e">
        <f ca="1"/>
        <v>#NAME?</v>
      </c>
      <c r="DC475" s="13" t="e">
        <f ca="1"/>
        <v>#NAME?</v>
      </c>
      <c r="DD475" s="13">
        <v>53.906786491314406</v>
      </c>
      <c r="DE475" s="13" t="e">
        <f ca="1"/>
        <v>#NAME?</v>
      </c>
      <c r="DF475" s="13">
        <v>59.283183064105749</v>
      </c>
    </row>
    <row r="476" spans="1:110" x14ac:dyDescent="0.25">
      <c r="A476" s="9">
        <v>65</v>
      </c>
      <c r="B476" s="10" t="b">
        <v>1</v>
      </c>
      <c r="U476" s="13"/>
      <c r="V476" s="13"/>
      <c r="W476" s="14"/>
      <c r="X476" s="24"/>
      <c r="Y476" s="24"/>
      <c r="Z476" s="24"/>
      <c r="AA476" s="24"/>
      <c r="AB476" s="24"/>
      <c r="AC476" s="24"/>
      <c r="AD476" s="24"/>
      <c r="AE476" s="24"/>
      <c r="AG476" s="13"/>
      <c r="AH476" s="13"/>
      <c r="AI476" s="14"/>
      <c r="AJ476" s="24"/>
      <c r="AK476" s="24"/>
      <c r="AL476" s="24"/>
      <c r="AM476" s="24"/>
      <c r="AN476" s="24"/>
      <c r="AO476" s="24"/>
      <c r="AP476" s="24"/>
      <c r="AQ476" s="24"/>
      <c r="AS476" s="13"/>
      <c r="AT476" s="13"/>
      <c r="AU476" s="14"/>
      <c r="AV476" s="24"/>
      <c r="AW476" s="24"/>
      <c r="AX476" s="24"/>
      <c r="AY476" s="24"/>
      <c r="AZ476" s="24"/>
      <c r="BA476" s="24"/>
      <c r="BB476" s="24"/>
      <c r="BC476" s="24"/>
      <c r="CW476" s="24">
        <v>0.16103142076502733</v>
      </c>
      <c r="CX476" s="13">
        <v>58.1</v>
      </c>
      <c r="CY476" s="13">
        <v>59.794134400292691</v>
      </c>
      <c r="CZ476" s="13">
        <v>59.229573201410808</v>
      </c>
      <c r="DA476" s="13">
        <v>12.154653581576152</v>
      </c>
      <c r="DB476" s="13" t="e">
        <f ca="1"/>
        <v>#NAME?</v>
      </c>
      <c r="DC476" s="13" t="e">
        <f ca="1"/>
        <v>#NAME?</v>
      </c>
      <c r="DD476" s="13">
        <v>53.9255432533635</v>
      </c>
      <c r="DE476" s="13" t="e">
        <f ca="1"/>
        <v>#NAME?</v>
      </c>
      <c r="DF476" s="13">
        <v>59.298724930088632</v>
      </c>
    </row>
    <row r="477" spans="1:110" x14ac:dyDescent="0.25">
      <c r="A477" s="9">
        <v>64.099999999999994</v>
      </c>
      <c r="B477" s="10" t="b">
        <v>1</v>
      </c>
      <c r="U477" s="13"/>
      <c r="V477" s="13"/>
      <c r="W477" s="14"/>
      <c r="X477" s="24"/>
      <c r="Y477" s="24"/>
      <c r="Z477" s="24"/>
      <c r="AA477" s="24"/>
      <c r="AB477" s="24"/>
      <c r="AC477" s="24"/>
      <c r="AD477" s="24"/>
      <c r="AE477" s="24"/>
      <c r="AG477" s="13"/>
      <c r="AH477" s="13"/>
      <c r="AI477" s="14"/>
      <c r="AJ477" s="24"/>
      <c r="AK477" s="24"/>
      <c r="AL477" s="24"/>
      <c r="AM477" s="24"/>
      <c r="AN477" s="24"/>
      <c r="AO477" s="24"/>
      <c r="AP477" s="24"/>
      <c r="AQ477" s="24"/>
      <c r="AS477" s="13"/>
      <c r="AT477" s="13"/>
      <c r="AU477" s="14"/>
      <c r="AV477" s="24"/>
      <c r="AW477" s="24"/>
      <c r="AX477" s="24"/>
      <c r="AY477" s="24"/>
      <c r="AZ477" s="24"/>
      <c r="BA477" s="24"/>
      <c r="BB477" s="24"/>
      <c r="BC477" s="24"/>
      <c r="CW477" s="24">
        <v>0.16137295081967212</v>
      </c>
      <c r="CX477" s="13">
        <v>58.2</v>
      </c>
      <c r="CY477" s="13">
        <v>59.807437592840273</v>
      </c>
      <c r="CZ477" s="13">
        <v>59.241741308375481</v>
      </c>
      <c r="DA477" s="13">
        <v>12.182839629072232</v>
      </c>
      <c r="DB477" s="13" t="e">
        <f ca="1"/>
        <v>#NAME?</v>
      </c>
      <c r="DC477" s="13" t="e">
        <f ca="1"/>
        <v>#NAME?</v>
      </c>
      <c r="DD477" s="13">
        <v>53.944280135414871</v>
      </c>
      <c r="DE477" s="13" t="e">
        <f ca="1"/>
        <v>#NAME?</v>
      </c>
      <c r="DF477" s="13">
        <v>59.31424751879026</v>
      </c>
    </row>
    <row r="478" spans="1:110" x14ac:dyDescent="0.25">
      <c r="A478" s="9">
        <v>62.9</v>
      </c>
      <c r="B478" s="10" t="b">
        <v>1</v>
      </c>
      <c r="U478" s="13"/>
      <c r="V478" s="13"/>
      <c r="W478" s="14"/>
      <c r="X478" s="24"/>
      <c r="Y478" s="24"/>
      <c r="Z478" s="24"/>
      <c r="AA478" s="24"/>
      <c r="AB478" s="24"/>
      <c r="AC478" s="24"/>
      <c r="AD478" s="24"/>
      <c r="AE478" s="24"/>
      <c r="AG478" s="13"/>
      <c r="AH478" s="13"/>
      <c r="AI478" s="14"/>
      <c r="AJ478" s="24"/>
      <c r="AK478" s="24"/>
      <c r="AL478" s="24"/>
      <c r="AM478" s="24"/>
      <c r="AN478" s="24"/>
      <c r="AO478" s="24"/>
      <c r="AP478" s="24"/>
      <c r="AQ478" s="24"/>
      <c r="AS478" s="13"/>
      <c r="AT478" s="13"/>
      <c r="AU478" s="14"/>
      <c r="AV478" s="24"/>
      <c r="AW478" s="24"/>
      <c r="AX478" s="24"/>
      <c r="AY478" s="24"/>
      <c r="AZ478" s="24"/>
      <c r="BA478" s="24"/>
      <c r="BB478" s="24"/>
      <c r="BC478" s="24"/>
      <c r="CW478" s="24">
        <v>0.16171448087431695</v>
      </c>
      <c r="CX478" s="13">
        <v>58.2</v>
      </c>
      <c r="CY478" s="13">
        <v>59.820722436013654</v>
      </c>
      <c r="CZ478" s="13">
        <v>59.253895126256069</v>
      </c>
      <c r="DA478" s="13">
        <v>12.211037157647027</v>
      </c>
      <c r="DB478" s="13" t="e">
        <f ca="1"/>
        <v>#NAME?</v>
      </c>
      <c r="DC478" s="13" t="e">
        <f ca="1"/>
        <v>#NAME?</v>
      </c>
      <c r="DD478" s="13">
        <v>53.962997200546312</v>
      </c>
      <c r="DE478" s="13" t="e">
        <f ca="1"/>
        <v>#NAME?</v>
      </c>
      <c r="DF478" s="13">
        <v>59.329750902634018</v>
      </c>
    </row>
    <row r="479" spans="1:110" x14ac:dyDescent="0.25">
      <c r="A479" s="9">
        <v>61.5</v>
      </c>
      <c r="B479" s="10" t="b">
        <v>1</v>
      </c>
      <c r="U479" s="13"/>
      <c r="V479" s="13"/>
      <c r="W479" s="14"/>
      <c r="X479" s="24"/>
      <c r="Y479" s="24"/>
      <c r="Z479" s="24"/>
      <c r="AA479" s="24"/>
      <c r="AB479" s="24"/>
      <c r="AC479" s="24"/>
      <c r="AD479" s="24"/>
      <c r="AE479" s="24"/>
      <c r="AG479" s="13"/>
      <c r="AH479" s="13"/>
      <c r="AI479" s="14"/>
      <c r="AJ479" s="24"/>
      <c r="AK479" s="24"/>
      <c r="AL479" s="24"/>
      <c r="AM479" s="24"/>
      <c r="AN479" s="24"/>
      <c r="AO479" s="24"/>
      <c r="AP479" s="24"/>
      <c r="AQ479" s="24"/>
      <c r="AS479" s="13"/>
      <c r="AT479" s="13"/>
      <c r="AU479" s="14"/>
      <c r="AV479" s="24"/>
      <c r="AW479" s="24"/>
      <c r="AX479" s="24"/>
      <c r="AY479" s="24"/>
      <c r="AZ479" s="24"/>
      <c r="BA479" s="24"/>
      <c r="BB479" s="24"/>
      <c r="BC479" s="24"/>
      <c r="CW479" s="24">
        <v>0.16205601092896174</v>
      </c>
      <c r="CX479" s="13">
        <v>58.2</v>
      </c>
      <c r="CY479" s="13">
        <v>59.833989006140278</v>
      </c>
      <c r="CZ479" s="13">
        <v>59.266034715083634</v>
      </c>
      <c r="DA479" s="13">
        <v>12.239246176657586</v>
      </c>
      <c r="DB479" s="13" t="e">
        <f ca="1"/>
        <v>#NAME?</v>
      </c>
      <c r="DC479" s="13" t="e">
        <f ca="1"/>
        <v>#NAME?</v>
      </c>
      <c r="DD479" s="13">
        <v>53.981694511502809</v>
      </c>
      <c r="DE479" s="13" t="e">
        <f ca="1"/>
        <v>#NAME?</v>
      </c>
      <c r="DF479" s="13">
        <v>59.345235153632025</v>
      </c>
    </row>
    <row r="480" spans="1:110" x14ac:dyDescent="0.25">
      <c r="A480" s="9">
        <v>63</v>
      </c>
      <c r="B480" s="10" t="b">
        <v>1</v>
      </c>
      <c r="U480" s="13"/>
      <c r="V480" s="13"/>
      <c r="W480" s="14"/>
      <c r="X480" s="24"/>
      <c r="Y480" s="24"/>
      <c r="Z480" s="24"/>
      <c r="AA480" s="24"/>
      <c r="AB480" s="24"/>
      <c r="AC480" s="24"/>
      <c r="AD480" s="24"/>
      <c r="AE480" s="24"/>
      <c r="AG480" s="13"/>
      <c r="AH480" s="13"/>
      <c r="AI480" s="14"/>
      <c r="AJ480" s="24"/>
      <c r="AK480" s="24"/>
      <c r="AL480" s="24"/>
      <c r="AM480" s="24"/>
      <c r="AN480" s="24"/>
      <c r="AO480" s="24"/>
      <c r="AP480" s="24"/>
      <c r="AQ480" s="24"/>
      <c r="AS480" s="13"/>
      <c r="AT480" s="13"/>
      <c r="AU480" s="14"/>
      <c r="AV480" s="24"/>
      <c r="AW480" s="24"/>
      <c r="AX480" s="24"/>
      <c r="AY480" s="24"/>
      <c r="AZ480" s="24"/>
      <c r="BA480" s="24"/>
      <c r="BB480" s="24"/>
      <c r="BC480" s="24"/>
      <c r="CW480" s="24">
        <v>0.16239754098360656</v>
      </c>
      <c r="CX480" s="13">
        <v>58.2</v>
      </c>
      <c r="CY480" s="13">
        <v>59.847237379091482</v>
      </c>
      <c r="CZ480" s="13">
        <v>59.278160134539249</v>
      </c>
      <c r="DA480" s="13">
        <v>12.26746669547239</v>
      </c>
      <c r="DB480" s="13" t="e">
        <f ca="1"/>
        <v>#NAME?</v>
      </c>
      <c r="DC480" s="13" t="e">
        <f ca="1"/>
        <v>#NAME?</v>
      </c>
      <c r="DD480" s="13">
        <v>54.000372130698878</v>
      </c>
      <c r="DE480" s="13" t="e">
        <f ca="1"/>
        <v>#NAME?</v>
      </c>
      <c r="DF480" s="13">
        <v>59.360700343388331</v>
      </c>
    </row>
    <row r="481" spans="1:110" x14ac:dyDescent="0.25">
      <c r="A481" s="9">
        <v>59.3</v>
      </c>
      <c r="B481" s="10" t="b">
        <v>1</v>
      </c>
      <c r="U481" s="13"/>
      <c r="V481" s="13"/>
      <c r="W481" s="14"/>
      <c r="X481" s="24"/>
      <c r="Y481" s="24"/>
      <c r="Z481" s="24"/>
      <c r="AA481" s="24"/>
      <c r="AB481" s="24"/>
      <c r="AC481" s="24"/>
      <c r="AD481" s="24"/>
      <c r="AE481" s="24"/>
      <c r="AG481" s="13"/>
      <c r="AH481" s="13"/>
      <c r="AI481" s="14"/>
      <c r="AJ481" s="24"/>
      <c r="AK481" s="24"/>
      <c r="AL481" s="24"/>
      <c r="AM481" s="24"/>
      <c r="AN481" s="24"/>
      <c r="AO481" s="24"/>
      <c r="AP481" s="24"/>
      <c r="AQ481" s="24"/>
      <c r="AS481" s="13"/>
      <c r="AT481" s="13"/>
      <c r="AU481" s="14"/>
      <c r="AV481" s="24"/>
      <c r="AW481" s="24"/>
      <c r="AX481" s="24"/>
      <c r="AY481" s="24"/>
      <c r="AZ481" s="24"/>
      <c r="BA481" s="24"/>
      <c r="BB481" s="24"/>
      <c r="BC481" s="24"/>
      <c r="CW481" s="24">
        <v>0.16273907103825136</v>
      </c>
      <c r="CX481" s="13">
        <v>58.2</v>
      </c>
      <c r="CY481" s="13">
        <v>59.86046763028591</v>
      </c>
      <c r="CZ481" s="13">
        <v>59.29027144395625</v>
      </c>
      <c r="DA481" s="13">
        <v>12.295698723471357</v>
      </c>
      <c r="DB481" s="13" t="e">
        <f ca="1"/>
        <v>#NAME?</v>
      </c>
      <c r="DC481" s="13" t="e">
        <f ca="1"/>
        <v>#NAME?</v>
      </c>
      <c r="DD481" s="13">
        <v>54.019030120221089</v>
      </c>
      <c r="DE481" s="13" t="e">
        <f ca="1"/>
        <v>#NAME?</v>
      </c>
      <c r="DF481" s="13">
        <v>59.376146543102124</v>
      </c>
    </row>
    <row r="482" spans="1:110" x14ac:dyDescent="0.25">
      <c r="A482" s="9">
        <v>58.5</v>
      </c>
      <c r="B482" s="10" t="b">
        <v>1</v>
      </c>
      <c r="U482" s="13"/>
      <c r="V482" s="13"/>
      <c r="W482" s="14"/>
      <c r="X482" s="24"/>
      <c r="Y482" s="24"/>
      <c r="Z482" s="24"/>
      <c r="AA482" s="24"/>
      <c r="AB482" s="24"/>
      <c r="AC482" s="24"/>
      <c r="AD482" s="24"/>
      <c r="AE482" s="24"/>
      <c r="AG482" s="13"/>
      <c r="AH482" s="13"/>
      <c r="AI482" s="14"/>
      <c r="AJ482" s="24"/>
      <c r="AK482" s="24"/>
      <c r="AL482" s="24"/>
      <c r="AM482" s="24"/>
      <c r="AN482" s="24"/>
      <c r="AO482" s="24"/>
      <c r="AP482" s="24"/>
      <c r="AQ482" s="24"/>
      <c r="AS482" s="13"/>
      <c r="AT482" s="13"/>
      <c r="AU482" s="14"/>
      <c r="AV482" s="24"/>
      <c r="AW482" s="24"/>
      <c r="AX482" s="24"/>
      <c r="AY482" s="24"/>
      <c r="AZ482" s="24"/>
      <c r="BA482" s="24"/>
      <c r="BB482" s="24"/>
      <c r="BC482" s="24"/>
      <c r="CW482" s="24">
        <v>0.16308060109289618</v>
      </c>
      <c r="CX482" s="13">
        <v>58.2</v>
      </c>
      <c r="CY482" s="13">
        <v>59.873679834693483</v>
      </c>
      <c r="CZ482" s="13">
        <v>59.302368702323449</v>
      </c>
      <c r="DA482" s="13">
        <v>12.323942270045929</v>
      </c>
      <c r="DB482" s="13" t="e">
        <f ca="1"/>
        <v>#NAME?</v>
      </c>
      <c r="DC482" s="13" t="e">
        <f ca="1"/>
        <v>#NAME?</v>
      </c>
      <c r="DD482" s="13">
        <v>54.037668541830428</v>
      </c>
      <c r="DE482" s="13" t="e">
        <f ca="1"/>
        <v>#NAME?</v>
      </c>
      <c r="DF482" s="13">
        <v>59.391573823570852</v>
      </c>
    </row>
    <row r="483" spans="1:110" x14ac:dyDescent="0.25">
      <c r="A483" s="9">
        <v>57.7</v>
      </c>
      <c r="B483" s="10" t="b">
        <v>1</v>
      </c>
      <c r="U483" s="13"/>
      <c r="V483" s="13"/>
      <c r="W483" s="14"/>
      <c r="X483" s="24"/>
      <c r="Y483" s="24"/>
      <c r="Z483" s="24"/>
      <c r="AA483" s="24"/>
      <c r="AB483" s="24"/>
      <c r="AC483" s="24"/>
      <c r="AD483" s="24"/>
      <c r="AE483" s="24"/>
      <c r="AG483" s="13"/>
      <c r="AH483" s="13"/>
      <c r="AI483" s="14"/>
      <c r="AJ483" s="24"/>
      <c r="AK483" s="24"/>
      <c r="AL483" s="24"/>
      <c r="AM483" s="24"/>
      <c r="AN483" s="24"/>
      <c r="AO483" s="24"/>
      <c r="AP483" s="24"/>
      <c r="AQ483" s="24"/>
      <c r="AS483" s="13"/>
      <c r="AT483" s="13"/>
      <c r="AU483" s="14"/>
      <c r="AV483" s="24"/>
      <c r="AW483" s="24"/>
      <c r="AX483" s="24"/>
      <c r="AY483" s="24"/>
      <c r="AZ483" s="24"/>
      <c r="BA483" s="24"/>
      <c r="BB483" s="24"/>
      <c r="BC483" s="24"/>
      <c r="CW483" s="24">
        <v>0.16342213114754098</v>
      </c>
      <c r="CX483" s="13">
        <v>58.3</v>
      </c>
      <c r="CY483" s="13">
        <v>59.886874066838793</v>
      </c>
      <c r="CZ483" s="13">
        <v>59.314451968287536</v>
      </c>
      <c r="DA483" s="13">
        <v>12.352197344599006</v>
      </c>
      <c r="DB483" s="13" t="e">
        <f ca="1"/>
        <v>#NAME?</v>
      </c>
      <c r="DC483" s="13" t="e">
        <f ca="1"/>
        <v>#NAME?</v>
      </c>
      <c r="DD483" s="13">
        <v>54.056287456964697</v>
      </c>
      <c r="DE483" s="13" t="e">
        <f ca="1"/>
        <v>#NAME?</v>
      </c>
      <c r="DF483" s="13">
        <v>59.40698225519337</v>
      </c>
    </row>
    <row r="484" spans="1:110" x14ac:dyDescent="0.25">
      <c r="A484" s="9">
        <v>57.3</v>
      </c>
      <c r="B484" s="10" t="b">
        <v>1</v>
      </c>
      <c r="U484" s="13"/>
      <c r="V484" s="13"/>
      <c r="W484" s="14"/>
      <c r="X484" s="24"/>
      <c r="Y484" s="24"/>
      <c r="Z484" s="24"/>
      <c r="AA484" s="24"/>
      <c r="AB484" s="24"/>
      <c r="AC484" s="24"/>
      <c r="AD484" s="24"/>
      <c r="AE484" s="24"/>
      <c r="AG484" s="13"/>
      <c r="AH484" s="13"/>
      <c r="AI484" s="14"/>
      <c r="AJ484" s="24"/>
      <c r="AK484" s="24"/>
      <c r="AL484" s="24"/>
      <c r="AM484" s="24"/>
      <c r="AN484" s="24"/>
      <c r="AO484" s="24"/>
      <c r="AP484" s="24"/>
      <c r="AQ484" s="24"/>
      <c r="AS484" s="13"/>
      <c r="AT484" s="13"/>
      <c r="AU484" s="14"/>
      <c r="AV484" s="24"/>
      <c r="AW484" s="24"/>
      <c r="AX484" s="24"/>
      <c r="AY484" s="24"/>
      <c r="AZ484" s="24"/>
      <c r="BA484" s="24"/>
      <c r="BB484" s="24"/>
      <c r="BC484" s="24"/>
      <c r="CW484" s="24">
        <v>0.1637636612021858</v>
      </c>
      <c r="CX484" s="13">
        <v>58.3</v>
      </c>
      <c r="CY484" s="13">
        <v>59.900050400804943</v>
      </c>
      <c r="CZ484" s="13">
        <v>59.326521300156138</v>
      </c>
      <c r="DA484" s="13">
        <v>12.380463956545034</v>
      </c>
      <c r="DB484" s="13" t="e">
        <f ca="1"/>
        <v>#NAME?</v>
      </c>
      <c r="DC484" s="13" t="e">
        <f ca="1"/>
        <v>#NAME?</v>
      </c>
      <c r="DD484" s="13">
        <v>54.074886926740874</v>
      </c>
      <c r="DE484" s="13" t="e">
        <f ca="1"/>
        <v>#NAME?</v>
      </c>
      <c r="DF484" s="13">
        <v>59.422371907973051</v>
      </c>
    </row>
    <row r="485" spans="1:110" x14ac:dyDescent="0.25">
      <c r="A485" s="9">
        <v>56.7</v>
      </c>
      <c r="B485" s="10" t="b">
        <v>1</v>
      </c>
      <c r="U485" s="13"/>
      <c r="V485" s="13"/>
      <c r="W485" s="14"/>
      <c r="X485" s="24"/>
      <c r="Y485" s="24"/>
      <c r="Z485" s="24"/>
      <c r="AA485" s="24"/>
      <c r="AB485" s="24"/>
      <c r="AC485" s="24"/>
      <c r="AD485" s="24"/>
      <c r="AE485" s="24"/>
      <c r="AG485" s="13"/>
      <c r="AH485" s="13"/>
      <c r="AI485" s="14"/>
      <c r="AJ485" s="24"/>
      <c r="AK485" s="24"/>
      <c r="AL485" s="24"/>
      <c r="AM485" s="24"/>
      <c r="AN485" s="24"/>
      <c r="AO485" s="24"/>
      <c r="AP485" s="24"/>
      <c r="AQ485" s="24"/>
      <c r="AS485" s="13"/>
      <c r="AT485" s="13"/>
      <c r="AU485" s="14"/>
      <c r="AV485" s="24"/>
      <c r="AW485" s="24"/>
      <c r="AX485" s="24"/>
      <c r="AY485" s="24"/>
      <c r="AZ485" s="24"/>
      <c r="BA485" s="24"/>
      <c r="BB485" s="24"/>
      <c r="BC485" s="24"/>
      <c r="CW485" s="24">
        <v>0.1641051912568306</v>
      </c>
      <c r="CX485" s="13">
        <v>58.3</v>
      </c>
      <c r="CY485" s="13">
        <v>59.913208910236982</v>
      </c>
      <c r="CZ485" s="13">
        <v>59.338576755900462</v>
      </c>
      <c r="DA485" s="13">
        <v>12.408742115309989</v>
      </c>
      <c r="DB485" s="13" t="e">
        <f ca="1"/>
        <v>#NAME?</v>
      </c>
      <c r="DC485" s="13" t="e">
        <f ca="1"/>
        <v>#NAME?</v>
      </c>
      <c r="DD485" s="13">
        <v>54.093467011957443</v>
      </c>
      <c r="DE485" s="13" t="e">
        <f ca="1"/>
        <v>#NAME?</v>
      </c>
      <c r="DF485" s="13">
        <v>59.437742851520795</v>
      </c>
    </row>
    <row r="486" spans="1:110" x14ac:dyDescent="0.25">
      <c r="A486" s="9">
        <v>56.4</v>
      </c>
      <c r="B486" s="10" t="b">
        <v>1</v>
      </c>
      <c r="U486" s="13"/>
      <c r="V486" s="13"/>
      <c r="W486" s="14"/>
      <c r="X486" s="24"/>
      <c r="Y486" s="24"/>
      <c r="Z486" s="24"/>
      <c r="AA486" s="24"/>
      <c r="AB486" s="24"/>
      <c r="AC486" s="24"/>
      <c r="AD486" s="24"/>
      <c r="AE486" s="24"/>
      <c r="AG486" s="13"/>
      <c r="AH486" s="13"/>
      <c r="AI486" s="14"/>
      <c r="AJ486" s="24"/>
      <c r="AK486" s="24"/>
      <c r="AL486" s="24"/>
      <c r="AM486" s="24"/>
      <c r="AN486" s="24"/>
      <c r="AO486" s="24"/>
      <c r="AP486" s="24"/>
      <c r="AQ486" s="24"/>
      <c r="AS486" s="13"/>
      <c r="AT486" s="13"/>
      <c r="AU486" s="14"/>
      <c r="AV486" s="24"/>
      <c r="AW486" s="24"/>
      <c r="AX486" s="24"/>
      <c r="AY486" s="24"/>
      <c r="AZ486" s="24"/>
      <c r="BA486" s="24"/>
      <c r="BB486" s="24"/>
      <c r="BC486" s="24"/>
      <c r="CW486" s="24">
        <v>0.16444672131147542</v>
      </c>
      <c r="CX486" s="13">
        <v>58.3</v>
      </c>
      <c r="CY486" s="13">
        <v>59.926349668345452</v>
      </c>
      <c r="CZ486" s="13">
        <v>59.350618393157873</v>
      </c>
      <c r="DA486" s="13">
        <v>12.43703183033141</v>
      </c>
      <c r="DB486" s="13" t="e">
        <f ca="1"/>
        <v>#NAME?</v>
      </c>
      <c r="DC486" s="13" t="e">
        <f ca="1"/>
        <v>#NAME?</v>
      </c>
      <c r="DD486" s="13">
        <v>54.112027773096756</v>
      </c>
      <c r="DE486" s="13" t="e">
        <f ca="1"/>
        <v>#NAME?</v>
      </c>
      <c r="DF486" s="13">
        <v>59.453095155058122</v>
      </c>
    </row>
    <row r="487" spans="1:110" x14ac:dyDescent="0.25">
      <c r="A487" s="9">
        <v>55.9</v>
      </c>
      <c r="B487" s="10" t="b">
        <v>1</v>
      </c>
      <c r="U487" s="13"/>
      <c r="V487" s="13"/>
      <c r="W487" s="14"/>
      <c r="X487" s="24"/>
      <c r="Y487" s="24"/>
      <c r="Z487" s="24"/>
      <c r="AA487" s="24"/>
      <c r="AB487" s="24"/>
      <c r="AC487" s="24"/>
      <c r="AD487" s="24"/>
      <c r="AE487" s="24"/>
      <c r="AG487" s="13"/>
      <c r="AH487" s="13"/>
      <c r="AI487" s="14"/>
      <c r="AJ487" s="24"/>
      <c r="AK487" s="24"/>
      <c r="AL487" s="24"/>
      <c r="AM487" s="24"/>
      <c r="AN487" s="24"/>
      <c r="AO487" s="24"/>
      <c r="AP487" s="24"/>
      <c r="AQ487" s="24"/>
      <c r="AS487" s="13"/>
      <c r="AT487" s="13"/>
      <c r="AU487" s="14"/>
      <c r="AV487" s="24"/>
      <c r="AW487" s="24"/>
      <c r="AX487" s="24"/>
      <c r="AY487" s="24"/>
      <c r="AZ487" s="24"/>
      <c r="BA487" s="24"/>
      <c r="BB487" s="24"/>
      <c r="BC487" s="24"/>
      <c r="CW487" s="24">
        <v>0.16478825136612021</v>
      </c>
      <c r="CX487" s="13">
        <v>58.3</v>
      </c>
      <c r="CY487" s="13">
        <v>59.939472747909988</v>
      </c>
      <c r="CZ487" s="13">
        <v>59.362646269234553</v>
      </c>
      <c r="DA487" s="13">
        <v>12.465333111058385</v>
      </c>
      <c r="DB487" s="13" t="e">
        <f ca="1"/>
        <v>#NAME?</v>
      </c>
      <c r="DC487" s="13" t="e">
        <f ca="1"/>
        <v>#NAME?</v>
      </c>
      <c r="DD487" s="13">
        <v>54.130569270327243</v>
      </c>
      <c r="DE487" s="13" t="e">
        <f ca="1"/>
        <v>#NAME?</v>
      </c>
      <c r="DF487" s="13">
        <v>59.468428887420124</v>
      </c>
    </row>
    <row r="488" spans="1:110" x14ac:dyDescent="0.25">
      <c r="A488" s="9">
        <v>55.6</v>
      </c>
      <c r="B488" s="10" t="b">
        <v>1</v>
      </c>
      <c r="U488" s="13"/>
      <c r="V488" s="13"/>
      <c r="W488" s="14"/>
      <c r="X488" s="24"/>
      <c r="Y488" s="24"/>
      <c r="Z488" s="24"/>
      <c r="AA488" s="24"/>
      <c r="AB488" s="24"/>
      <c r="AC488" s="24"/>
      <c r="AD488" s="24"/>
      <c r="AE488" s="24"/>
      <c r="AG488" s="13"/>
      <c r="AH488" s="13"/>
      <c r="AI488" s="14"/>
      <c r="AJ488" s="24"/>
      <c r="AK488" s="24"/>
      <c r="AL488" s="24"/>
      <c r="AM488" s="24"/>
      <c r="AN488" s="24"/>
      <c r="AO488" s="24"/>
      <c r="AP488" s="24"/>
      <c r="AQ488" s="24"/>
      <c r="AS488" s="13"/>
      <c r="AT488" s="13"/>
      <c r="AU488" s="14"/>
      <c r="AV488" s="24"/>
      <c r="AW488" s="24"/>
      <c r="AX488" s="24"/>
      <c r="AY488" s="24"/>
      <c r="AZ488" s="24"/>
      <c r="BA488" s="24"/>
      <c r="BB488" s="24"/>
      <c r="BC488" s="24"/>
      <c r="CW488" s="24">
        <v>0.16512978142076504</v>
      </c>
      <c r="CX488" s="13">
        <v>58.4</v>
      </c>
      <c r="CY488" s="13">
        <v>59.952578221282579</v>
      </c>
      <c r="CZ488" s="13">
        <v>59.374660441108318</v>
      </c>
      <c r="DA488" s="13">
        <v>12.493645966951636</v>
      </c>
      <c r="DB488" s="13" t="e">
        <f ca="1"/>
        <v>#NAME?</v>
      </c>
      <c r="DC488" s="13" t="e">
        <f ca="1"/>
        <v>#NAME?</v>
      </c>
      <c r="DD488" s="13">
        <v>54.149091563505785</v>
      </c>
      <c r="DE488" s="13" t="e">
        <f ca="1"/>
        <v>#NAME?</v>
      </c>
      <c r="DF488" s="13">
        <v>59.483744117058492</v>
      </c>
    </row>
    <row r="489" spans="1:110" x14ac:dyDescent="0.25">
      <c r="A489" s="9">
        <v>55.3</v>
      </c>
      <c r="B489" s="10" t="b">
        <v>1</v>
      </c>
      <c r="U489" s="13"/>
      <c r="V489" s="13"/>
      <c r="W489" s="14"/>
      <c r="X489" s="24"/>
      <c r="Y489" s="24"/>
      <c r="Z489" s="24"/>
      <c r="AA489" s="24"/>
      <c r="AB489" s="24"/>
      <c r="AC489" s="24"/>
      <c r="AD489" s="24"/>
      <c r="AE489" s="24"/>
      <c r="AG489" s="13"/>
      <c r="AH489" s="13"/>
      <c r="AI489" s="14"/>
      <c r="AJ489" s="24"/>
      <c r="AK489" s="24"/>
      <c r="AL489" s="24"/>
      <c r="AM489" s="24"/>
      <c r="AN489" s="24"/>
      <c r="AO489" s="24"/>
      <c r="AP489" s="24"/>
      <c r="AQ489" s="24"/>
      <c r="AS489" s="13"/>
      <c r="AT489" s="13"/>
      <c r="AU489" s="14"/>
      <c r="AV489" s="24"/>
      <c r="AW489" s="24"/>
      <c r="AX489" s="24"/>
      <c r="AY489" s="24"/>
      <c r="AZ489" s="24"/>
      <c r="BA489" s="24"/>
      <c r="BB489" s="24"/>
      <c r="BC489" s="24"/>
      <c r="CW489" s="24">
        <v>0.16547131147540983</v>
      </c>
      <c r="CX489" s="13">
        <v>58.4</v>
      </c>
      <c r="CY489" s="13">
        <v>59.965666160391251</v>
      </c>
      <c r="CZ489" s="13">
        <v>59.386660965431012</v>
      </c>
      <c r="DA489" s="13">
        <v>12.521970407483455</v>
      </c>
      <c r="DB489" s="13" t="e">
        <f ca="1"/>
        <v>#NAME?</v>
      </c>
      <c r="DC489" s="13" t="e">
        <f ca="1"/>
        <v>#NAME?</v>
      </c>
      <c r="DD489" s="13">
        <v>54.167594712179906</v>
      </c>
      <c r="DE489" s="13" t="e">
        <f ca="1"/>
        <v>#NAME?</v>
      </c>
      <c r="DF489" s="13">
        <v>59.499040912044393</v>
      </c>
    </row>
    <row r="490" spans="1:110" x14ac:dyDescent="0.25">
      <c r="A490" s="9">
        <v>54.8</v>
      </c>
      <c r="B490" s="10" t="b">
        <v>1</v>
      </c>
      <c r="U490" s="13"/>
      <c r="V490" s="13"/>
      <c r="W490" s="14"/>
      <c r="X490" s="24"/>
      <c r="Y490" s="24"/>
      <c r="Z490" s="24"/>
      <c r="AA490" s="24"/>
      <c r="AB490" s="24"/>
      <c r="AC490" s="24"/>
      <c r="AD490" s="24"/>
      <c r="AE490" s="24"/>
      <c r="AG490" s="13"/>
      <c r="AH490" s="13"/>
      <c r="AI490" s="14"/>
      <c r="AJ490" s="24"/>
      <c r="AK490" s="24"/>
      <c r="AL490" s="24"/>
      <c r="AM490" s="24"/>
      <c r="AN490" s="24"/>
      <c r="AO490" s="24"/>
      <c r="AP490" s="24"/>
      <c r="AQ490" s="24"/>
      <c r="AS490" s="13"/>
      <c r="AT490" s="13"/>
      <c r="AU490" s="14"/>
      <c r="AV490" s="24"/>
      <c r="AW490" s="24"/>
      <c r="AX490" s="24"/>
      <c r="AY490" s="24"/>
      <c r="AZ490" s="24"/>
      <c r="BA490" s="24"/>
      <c r="BB490" s="24"/>
      <c r="BC490" s="24"/>
      <c r="CW490" s="24">
        <v>0.16581284153005466</v>
      </c>
      <c r="CX490" s="13">
        <v>58.4</v>
      </c>
      <c r="CY490" s="13">
        <v>59.978736636743328</v>
      </c>
      <c r="CZ490" s="13">
        <v>59.39864789853133</v>
      </c>
      <c r="DA490" s="13">
        <v>12.550306442137794</v>
      </c>
      <c r="DB490" s="13" t="e">
        <f ca="1"/>
        <v>#NAME?</v>
      </c>
      <c r="DC490" s="13" t="e">
        <f ca="1"/>
        <v>#NAME?</v>
      </c>
      <c r="DD490" s="13">
        <v>54.186078775590033</v>
      </c>
      <c r="DE490" s="13" t="e">
        <f ca="1"/>
        <v>#NAME?</v>
      </c>
      <c r="DF490" s="13">
        <v>59.514319340071467</v>
      </c>
    </row>
    <row r="491" spans="1:110" x14ac:dyDescent="0.25">
      <c r="A491" s="9">
        <v>54.2</v>
      </c>
      <c r="B491" s="10" t="b">
        <v>1</v>
      </c>
      <c r="U491" s="13"/>
      <c r="V491" s="13"/>
      <c r="W491" s="14"/>
      <c r="X491" s="24"/>
      <c r="Y491" s="24"/>
      <c r="Z491" s="24"/>
      <c r="AA491" s="24"/>
      <c r="AB491" s="24"/>
      <c r="AC491" s="24"/>
      <c r="AD491" s="24"/>
      <c r="AE491" s="24"/>
      <c r="AG491" s="13"/>
      <c r="AH491" s="13"/>
      <c r="AI491" s="14"/>
      <c r="AJ491" s="24"/>
      <c r="AK491" s="24"/>
      <c r="AL491" s="24"/>
      <c r="AM491" s="24"/>
      <c r="AN491" s="24"/>
      <c r="AO491" s="24"/>
      <c r="AP491" s="24"/>
      <c r="AQ491" s="24"/>
      <c r="AS491" s="13"/>
      <c r="AT491" s="13"/>
      <c r="AU491" s="14"/>
      <c r="AV491" s="24"/>
      <c r="AW491" s="24"/>
      <c r="AX491" s="24"/>
      <c r="AY491" s="24"/>
      <c r="AZ491" s="24"/>
      <c r="BA491" s="24"/>
      <c r="BB491" s="24"/>
      <c r="BC491" s="24"/>
      <c r="CW491" s="24">
        <v>0.16615437158469945</v>
      </c>
      <c r="CX491" s="13">
        <v>58.4</v>
      </c>
      <c r="CY491" s="13">
        <v>59.991789721428745</v>
      </c>
      <c r="CZ491" s="13">
        <v>59.410621296417013</v>
      </c>
      <c r="DA491" s="13">
        <v>12.57865408041026</v>
      </c>
      <c r="DB491" s="13" t="e">
        <f ca="1"/>
        <v>#NAME?</v>
      </c>
      <c r="DC491" s="13" t="e">
        <f ca="1"/>
        <v>#NAME?</v>
      </c>
      <c r="DD491" s="13">
        <v>54.204543812671687</v>
      </c>
      <c r="DE491" s="13" t="e">
        <f ca="1"/>
        <v>#NAME?</v>
      </c>
      <c r="DF491" s="13">
        <v>59.529579468458628</v>
      </c>
    </row>
    <row r="492" spans="1:110" x14ac:dyDescent="0.25">
      <c r="A492" s="9">
        <v>53.6</v>
      </c>
      <c r="B492" s="10" t="b">
        <v>1</v>
      </c>
      <c r="U492" s="13"/>
      <c r="V492" s="13"/>
      <c r="W492" s="14"/>
      <c r="X492" s="24"/>
      <c r="Y492" s="24"/>
      <c r="Z492" s="24"/>
      <c r="AA492" s="24"/>
      <c r="AB492" s="24"/>
      <c r="AC492" s="24"/>
      <c r="AD492" s="24"/>
      <c r="AE492" s="24"/>
      <c r="AG492" s="13"/>
      <c r="AH492" s="13"/>
      <c r="AI492" s="14"/>
      <c r="AJ492" s="24"/>
      <c r="AK492" s="24"/>
      <c r="AL492" s="24"/>
      <c r="AM492" s="24"/>
      <c r="AN492" s="24"/>
      <c r="AO492" s="24"/>
      <c r="AP492" s="24"/>
      <c r="AQ492" s="24"/>
      <c r="AS492" s="13"/>
      <c r="AT492" s="13"/>
      <c r="AU492" s="14"/>
      <c r="AV492" s="24"/>
      <c r="AW492" s="24"/>
      <c r="AX492" s="24"/>
      <c r="AY492" s="24"/>
      <c r="AZ492" s="24"/>
      <c r="BA492" s="24"/>
      <c r="BB492" s="24"/>
      <c r="BC492" s="24"/>
      <c r="CW492" s="24">
        <v>0.16649590163934427</v>
      </c>
      <c r="CX492" s="13">
        <v>58.4</v>
      </c>
      <c r="CY492" s="13">
        <v>60.00482548512349</v>
      </c>
      <c r="CZ492" s="13">
        <v>59.422581214777757</v>
      </c>
      <c r="DA492" s="13">
        <v>12.607013331808107</v>
      </c>
      <c r="DB492" s="13" t="e">
        <f ca="1"/>
        <v>#NAME?</v>
      </c>
      <c r="DC492" s="13" t="e">
        <f ca="1"/>
        <v>#NAME?</v>
      </c>
      <c r="DD492" s="13">
        <v>54.222989882057703</v>
      </c>
      <c r="DE492" s="13" t="e">
        <f ca="1"/>
        <v>#NAME?</v>
      </c>
      <c r="DF492" s="13">
        <v>59.544821364152995</v>
      </c>
    </row>
    <row r="493" spans="1:110" x14ac:dyDescent="0.25">
      <c r="A493" s="9">
        <v>53.3</v>
      </c>
      <c r="B493" s="10" t="b">
        <v>1</v>
      </c>
      <c r="U493" s="13"/>
      <c r="V493" s="13"/>
      <c r="W493" s="14"/>
      <c r="X493" s="24"/>
      <c r="Y493" s="24"/>
      <c r="Z493" s="24"/>
      <c r="AA493" s="24"/>
      <c r="AB493" s="24"/>
      <c r="AC493" s="24"/>
      <c r="AD493" s="24"/>
      <c r="AE493" s="24"/>
      <c r="AG493" s="13"/>
      <c r="AH493" s="13"/>
      <c r="AI493" s="14"/>
      <c r="AJ493" s="24"/>
      <c r="AK493" s="24"/>
      <c r="AL493" s="24"/>
      <c r="AM493" s="24"/>
      <c r="AN493" s="24"/>
      <c r="AO493" s="24"/>
      <c r="AP493" s="24"/>
      <c r="AQ493" s="24"/>
      <c r="AS493" s="13"/>
      <c r="AT493" s="13"/>
      <c r="AU493" s="14"/>
      <c r="AV493" s="24"/>
      <c r="AW493" s="24"/>
      <c r="AX493" s="24"/>
      <c r="AY493" s="24"/>
      <c r="AZ493" s="24"/>
      <c r="BA493" s="24"/>
      <c r="BB493" s="24"/>
      <c r="BC493" s="24"/>
      <c r="CW493" s="24">
        <v>0.16683743169398907</v>
      </c>
      <c r="CX493" s="13">
        <v>58.4</v>
      </c>
      <c r="CY493" s="13">
        <v>60.017843998092857</v>
      </c>
      <c r="CZ493" s="13">
        <v>59.434527708987488</v>
      </c>
      <c r="DA493" s="13">
        <v>12.635384205850301</v>
      </c>
      <c r="DB493" s="13" t="e">
        <f ca="1"/>
        <v>#NAME?</v>
      </c>
      <c r="DC493" s="13" t="e">
        <f ca="1"/>
        <v>#NAME?</v>
      </c>
      <c r="DD493" s="13">
        <v>54.241417042080393</v>
      </c>
      <c r="DE493" s="13" t="e">
        <f ca="1"/>
        <v>#NAME?</v>
      </c>
      <c r="DF493" s="13">
        <v>59.560045093732697</v>
      </c>
    </row>
    <row r="494" spans="1:110" x14ac:dyDescent="0.25">
      <c r="A494" s="9">
        <v>52.8</v>
      </c>
      <c r="B494" s="10" t="b">
        <v>1</v>
      </c>
      <c r="U494" s="13"/>
      <c r="V494" s="13"/>
      <c r="W494" s="14"/>
      <c r="X494" s="24"/>
      <c r="Y494" s="24"/>
      <c r="Z494" s="24"/>
      <c r="AA494" s="24"/>
      <c r="AB494" s="24"/>
      <c r="AC494" s="24"/>
      <c r="AD494" s="24"/>
      <c r="AE494" s="24"/>
      <c r="AG494" s="13"/>
      <c r="AH494" s="13"/>
      <c r="AI494" s="14"/>
      <c r="AJ494" s="24"/>
      <c r="AK494" s="24"/>
      <c r="AL494" s="24"/>
      <c r="AM494" s="24"/>
      <c r="AN494" s="24"/>
      <c r="AO494" s="24"/>
      <c r="AP494" s="24"/>
      <c r="AQ494" s="24"/>
      <c r="AS494" s="13"/>
      <c r="AT494" s="13"/>
      <c r="AU494" s="14"/>
      <c r="AV494" s="24"/>
      <c r="AW494" s="24"/>
      <c r="AX494" s="24"/>
      <c r="AY494" s="24"/>
      <c r="AZ494" s="24"/>
      <c r="BA494" s="24"/>
      <c r="BB494" s="24"/>
      <c r="BC494" s="24"/>
      <c r="CW494" s="24">
        <v>0.16717896174863389</v>
      </c>
      <c r="CX494" s="13">
        <v>58.5</v>
      </c>
      <c r="CY494" s="13">
        <v>60.030845330194737</v>
      </c>
      <c r="CZ494" s="13">
        <v>59.446460834107064</v>
      </c>
      <c r="DA494" s="13">
        <v>12.66376671206749</v>
      </c>
      <c r="DB494" s="13" t="e">
        <f ca="1"/>
        <v>#NAME?</v>
      </c>
      <c r="DC494" s="13" t="e">
        <f ca="1"/>
        <v>#NAME?</v>
      </c>
      <c r="DD494" s="13">
        <v>54.259825350773674</v>
      </c>
      <c r="DE494" s="13" t="e">
        <f ca="1"/>
        <v>#NAME?</v>
      </c>
      <c r="DF494" s="13">
        <v>59.57525072340966</v>
      </c>
    </row>
    <row r="495" spans="1:110" x14ac:dyDescent="0.25">
      <c r="A495" s="9">
        <v>52.1</v>
      </c>
      <c r="B495" s="10" t="b">
        <v>1</v>
      </c>
      <c r="U495" s="13"/>
      <c r="V495" s="13"/>
      <c r="W495" s="14"/>
      <c r="X495" s="24"/>
      <c r="Y495" s="24"/>
      <c r="Z495" s="24"/>
      <c r="AA495" s="24"/>
      <c r="AB495" s="24"/>
      <c r="AC495" s="24"/>
      <c r="AD495" s="24"/>
      <c r="AE495" s="24"/>
      <c r="AG495" s="13"/>
      <c r="AH495" s="13"/>
      <c r="AI495" s="14"/>
      <c r="AJ495" s="24"/>
      <c r="AK495" s="24"/>
      <c r="AL495" s="24"/>
      <c r="AM495" s="24"/>
      <c r="AN495" s="24"/>
      <c r="AO495" s="24"/>
      <c r="AP495" s="24"/>
      <c r="AQ495" s="24"/>
      <c r="AS495" s="13"/>
      <c r="AT495" s="13"/>
      <c r="AU495" s="14"/>
      <c r="AV495" s="24"/>
      <c r="AW495" s="24"/>
      <c r="AX495" s="24"/>
      <c r="AY495" s="24"/>
      <c r="AZ495" s="24"/>
      <c r="BA495" s="24"/>
      <c r="BB495" s="24"/>
      <c r="BC495" s="24"/>
      <c r="CW495" s="24">
        <v>0.16752049180327869</v>
      </c>
      <c r="CX495" s="13">
        <v>58.5</v>
      </c>
      <c r="CY495" s="13">
        <v>60.043829550882698</v>
      </c>
      <c r="CZ495" s="13">
        <v>59.458380644886304</v>
      </c>
      <c r="DA495" s="13">
        <v>12.692160860002076</v>
      </c>
      <c r="DB495" s="13" t="e">
        <f ca="1"/>
        <v>#NAME?</v>
      </c>
      <c r="DC495" s="13" t="e">
        <f ca="1"/>
        <v>#NAME?</v>
      </c>
      <c r="DD495" s="13">
        <v>54.278214865875235</v>
      </c>
      <c r="DE495" s="13" t="e">
        <f ca="1"/>
        <v>#NAME?</v>
      </c>
      <c r="DF495" s="13">
        <v>59.590438319032422</v>
      </c>
    </row>
    <row r="496" spans="1:110" x14ac:dyDescent="0.25">
      <c r="A496" s="9">
        <v>51.8</v>
      </c>
      <c r="B496" s="10" t="b">
        <v>1</v>
      </c>
      <c r="U496" s="13"/>
      <c r="V496" s="13"/>
      <c r="W496" s="14"/>
      <c r="X496" s="24"/>
      <c r="Y496" s="24"/>
      <c r="Z496" s="24"/>
      <c r="AA496" s="24"/>
      <c r="AB496" s="24"/>
      <c r="AC496" s="24"/>
      <c r="AD496" s="24"/>
      <c r="AE496" s="24"/>
      <c r="AG496" s="13"/>
      <c r="AH496" s="13"/>
      <c r="AI496" s="14"/>
      <c r="AJ496" s="24"/>
      <c r="AK496" s="24"/>
      <c r="AL496" s="24"/>
      <c r="AM496" s="24"/>
      <c r="AN496" s="24"/>
      <c r="AO496" s="24"/>
      <c r="AP496" s="24"/>
      <c r="AQ496" s="24"/>
      <c r="AS496" s="13"/>
      <c r="AT496" s="13"/>
      <c r="AU496" s="14"/>
      <c r="AV496" s="24"/>
      <c r="AW496" s="24"/>
      <c r="AX496" s="24"/>
      <c r="AY496" s="24"/>
      <c r="AZ496" s="24"/>
      <c r="BA496" s="24"/>
      <c r="BB496" s="24"/>
      <c r="BC496" s="24"/>
      <c r="CW496" s="24">
        <v>0.16786202185792351</v>
      </c>
      <c r="CX496" s="13">
        <v>58.5</v>
      </c>
      <c r="CY496" s="13">
        <v>60.056796729209431</v>
      </c>
      <c r="CZ496" s="13">
        <v>59.470287195766971</v>
      </c>
      <c r="DA496" s="13">
        <v>12.720566659208208</v>
      </c>
      <c r="DB496" s="13" t="e">
        <f ca="1"/>
        <v>#NAME?</v>
      </c>
      <c r="DC496" s="13" t="e">
        <f ca="1"/>
        <v>#NAME?</v>
      </c>
      <c r="DD496" s="13">
        <v>54.296585644828625</v>
      </c>
      <c r="DE496" s="13" t="e">
        <f ca="1"/>
        <v>#NAME?</v>
      </c>
      <c r="DF496" s="13">
        <v>59.605607946088867</v>
      </c>
    </row>
    <row r="497" spans="1:110" x14ac:dyDescent="0.25">
      <c r="A497" s="9">
        <v>51.6</v>
      </c>
      <c r="B497" s="10" t="b">
        <v>1</v>
      </c>
      <c r="U497" s="13"/>
      <c r="V497" s="13"/>
      <c r="W497" s="14"/>
      <c r="X497" s="24"/>
      <c r="Y497" s="24"/>
      <c r="Z497" s="24"/>
      <c r="AA497" s="24"/>
      <c r="AB497" s="24"/>
      <c r="AC497" s="24"/>
      <c r="AD497" s="24"/>
      <c r="AE497" s="24"/>
      <c r="AG497" s="13"/>
      <c r="AH497" s="13"/>
      <c r="AI497" s="14"/>
      <c r="AJ497" s="24"/>
      <c r="AK497" s="24"/>
      <c r="AL497" s="24"/>
      <c r="AM497" s="24"/>
      <c r="AN497" s="24"/>
      <c r="AO497" s="24"/>
      <c r="AP497" s="24"/>
      <c r="AQ497" s="24"/>
      <c r="AS497" s="13"/>
      <c r="AT497" s="13"/>
      <c r="AU497" s="14"/>
      <c r="AV497" s="24"/>
      <c r="AW497" s="24"/>
      <c r="AX497" s="24"/>
      <c r="AY497" s="24"/>
      <c r="AZ497" s="24"/>
      <c r="BA497" s="24"/>
      <c r="BB497" s="24"/>
      <c r="BC497" s="24"/>
      <c r="CW497" s="24">
        <v>0.16820355191256831</v>
      </c>
      <c r="CX497" s="13">
        <v>58.5</v>
      </c>
      <c r="CY497" s="13">
        <v>60.069746933829698</v>
      </c>
      <c r="CZ497" s="13">
        <v>59.48218054088472</v>
      </c>
      <c r="DA497" s="13">
        <v>12.748984119251769</v>
      </c>
      <c r="DB497" s="13" t="e">
        <f ca="1"/>
        <v>#NAME?</v>
      </c>
      <c r="DC497" s="13" t="e">
        <f ca="1"/>
        <v>#NAME?</v>
      </c>
      <c r="DD497" s="13">
        <v>54.314937744785368</v>
      </c>
      <c r="DE497" s="13" t="e">
        <f ca="1"/>
        <v>#NAME?</v>
      </c>
      <c r="DF497" s="13">
        <v>59.620759669708946</v>
      </c>
    </row>
    <row r="498" spans="1:110" x14ac:dyDescent="0.25">
      <c r="A498" s="9">
        <v>51.5</v>
      </c>
      <c r="B498" s="10" t="b">
        <v>1</v>
      </c>
      <c r="U498" s="13"/>
      <c r="V498" s="13"/>
      <c r="W498" s="14"/>
      <c r="X498" s="24"/>
      <c r="Y498" s="24"/>
      <c r="Z498" s="24"/>
      <c r="AA498" s="24"/>
      <c r="AB498" s="24"/>
      <c r="AC498" s="24"/>
      <c r="AD498" s="24"/>
      <c r="AE498" s="24"/>
      <c r="AG498" s="13"/>
      <c r="AH498" s="13"/>
      <c r="AI498" s="14"/>
      <c r="AJ498" s="24"/>
      <c r="AK498" s="24"/>
      <c r="AL498" s="24"/>
      <c r="AM498" s="24"/>
      <c r="AN498" s="24"/>
      <c r="AO498" s="24"/>
      <c r="AP498" s="24"/>
      <c r="AQ498" s="24"/>
      <c r="AS498" s="13"/>
      <c r="AT498" s="13"/>
      <c r="AU498" s="14"/>
      <c r="AV498" s="24"/>
      <c r="AW498" s="24"/>
      <c r="AX498" s="24"/>
      <c r="AY498" s="24"/>
      <c r="AZ498" s="24"/>
      <c r="BA498" s="24"/>
      <c r="BB498" s="24"/>
      <c r="BC498" s="24"/>
      <c r="CW498" s="24">
        <v>0.16854508196721313</v>
      </c>
      <c r="CX498" s="13">
        <v>58.6</v>
      </c>
      <c r="CY498" s="13">
        <v>60.082680233003657</v>
      </c>
      <c r="CZ498" s="13">
        <v>59.494060734071823</v>
      </c>
      <c r="DA498" s="13">
        <v>12.77741324971047</v>
      </c>
      <c r="DB498" s="13" t="e">
        <f ca="1"/>
        <v>#NAME?</v>
      </c>
      <c r="DC498" s="13" t="e">
        <f ca="1"/>
        <v>#NAME?</v>
      </c>
      <c r="DD498" s="13">
        <v>54.333271222607024</v>
      </c>
      <c r="DE498" s="13" t="e">
        <f ca="1"/>
        <v>#NAME?</v>
      </c>
      <c r="DF498" s="13">
        <v>59.635893554667348</v>
      </c>
    </row>
    <row r="499" spans="1:110" x14ac:dyDescent="0.25">
      <c r="A499" s="9">
        <v>51.4</v>
      </c>
      <c r="B499" s="10" t="b">
        <v>1</v>
      </c>
      <c r="U499" s="13"/>
      <c r="V499" s="13"/>
      <c r="W499" s="14"/>
      <c r="X499" s="24"/>
      <c r="Y499" s="24"/>
      <c r="Z499" s="24"/>
      <c r="AA499" s="24"/>
      <c r="AB499" s="24"/>
      <c r="AC499" s="24"/>
      <c r="AD499" s="24"/>
      <c r="AE499" s="24"/>
      <c r="AG499" s="13"/>
      <c r="AH499" s="13"/>
      <c r="AI499" s="14"/>
      <c r="AJ499" s="24"/>
      <c r="AK499" s="24"/>
      <c r="AL499" s="24"/>
      <c r="AM499" s="24"/>
      <c r="AN499" s="24"/>
      <c r="AO499" s="24"/>
      <c r="AP499" s="24"/>
      <c r="AQ499" s="24"/>
      <c r="AS499" s="13"/>
      <c r="AT499" s="13"/>
      <c r="AU499" s="14"/>
      <c r="AV499" s="24"/>
      <c r="AW499" s="24"/>
      <c r="AX499" s="24"/>
      <c r="AY499" s="24"/>
      <c r="AZ499" s="24"/>
      <c r="BA499" s="24"/>
      <c r="BB499" s="24"/>
      <c r="BC499" s="24"/>
      <c r="CW499" s="24">
        <v>0.16888661202185792</v>
      </c>
      <c r="CX499" s="13">
        <v>58.6</v>
      </c>
      <c r="CY499" s="13">
        <v>60.095596694599777</v>
      </c>
      <c r="CZ499" s="13">
        <v>59.505927828859299</v>
      </c>
      <c r="DA499" s="13">
        <v>12.805854060173786</v>
      </c>
      <c r="DB499" s="13" t="e">
        <f ca="1"/>
        <v>#NAME?</v>
      </c>
      <c r="DC499" s="13" t="e">
        <f ca="1"/>
        <v>#NAME?</v>
      </c>
      <c r="DD499" s="13">
        <v>54.351586134867219</v>
      </c>
      <c r="DE499" s="13" t="e">
        <f ca="1"/>
        <v>#NAME?</v>
      </c>
      <c r="DF499" s="13">
        <v>59.651009665386262</v>
      </c>
    </row>
    <row r="500" spans="1:110" x14ac:dyDescent="0.25">
      <c r="A500" s="9">
        <v>82.2</v>
      </c>
      <c r="B500" s="10" t="b">
        <v>1</v>
      </c>
      <c r="U500" s="13"/>
      <c r="V500" s="13"/>
      <c r="W500" s="14"/>
      <c r="X500" s="24"/>
      <c r="Y500" s="24"/>
      <c r="Z500" s="24"/>
      <c r="AA500" s="24"/>
      <c r="AB500" s="24"/>
      <c r="AC500" s="24"/>
      <c r="AD500" s="24"/>
      <c r="AE500" s="24"/>
      <c r="AG500" s="13"/>
      <c r="AH500" s="13"/>
      <c r="AI500" s="14"/>
      <c r="AJ500" s="24"/>
      <c r="AK500" s="24"/>
      <c r="AL500" s="24"/>
      <c r="AM500" s="24"/>
      <c r="AN500" s="24"/>
      <c r="AO500" s="24"/>
      <c r="AP500" s="24"/>
      <c r="AQ500" s="24"/>
      <c r="AS500" s="13"/>
      <c r="AT500" s="13"/>
      <c r="AU500" s="14"/>
      <c r="AV500" s="24"/>
      <c r="AW500" s="24"/>
      <c r="AX500" s="24"/>
      <c r="AY500" s="24"/>
      <c r="AZ500" s="24"/>
      <c r="BA500" s="24"/>
      <c r="BB500" s="24"/>
      <c r="BC500" s="24"/>
      <c r="CW500" s="24">
        <v>0.16922814207650272</v>
      </c>
      <c r="CX500" s="13">
        <v>58.6</v>
      </c>
      <c r="CY500" s="13">
        <v>60.108496386098025</v>
      </c>
      <c r="CZ500" s="13">
        <v>59.517781878479305</v>
      </c>
      <c r="DA500" s="13">
        <v>12.83430656024305</v>
      </c>
      <c r="DB500" s="13" t="e">
        <f ca="1"/>
        <v>#NAME?</v>
      </c>
      <c r="DC500" s="13" t="e">
        <f ca="1"/>
        <v>#NAME?</v>
      </c>
      <c r="DD500" s="13">
        <v>54.369882537853748</v>
      </c>
      <c r="DE500" s="13" t="e">
        <f ca="1"/>
        <v>#NAME?</v>
      </c>
      <c r="DF500" s="13">
        <v>59.666108065937919</v>
      </c>
    </row>
    <row r="501" spans="1:110" x14ac:dyDescent="0.25">
      <c r="A501" s="9">
        <v>82</v>
      </c>
      <c r="B501" s="10" t="b">
        <v>1</v>
      </c>
      <c r="U501" s="13"/>
      <c r="V501" s="13"/>
      <c r="W501" s="14"/>
      <c r="X501" s="24"/>
      <c r="Y501" s="24"/>
      <c r="Z501" s="24"/>
      <c r="AA501" s="24"/>
      <c r="AB501" s="24"/>
      <c r="AC501" s="24"/>
      <c r="AD501" s="24"/>
      <c r="AE501" s="24"/>
      <c r="AG501" s="13"/>
      <c r="AH501" s="13"/>
      <c r="AI501" s="14"/>
      <c r="AJ501" s="24"/>
      <c r="AK501" s="24"/>
      <c r="AL501" s="24"/>
      <c r="AM501" s="24"/>
      <c r="AN501" s="24"/>
      <c r="AO501" s="24"/>
      <c r="AP501" s="24"/>
      <c r="AQ501" s="24"/>
      <c r="AS501" s="13"/>
      <c r="AT501" s="13"/>
      <c r="AU501" s="14"/>
      <c r="AV501" s="24"/>
      <c r="AW501" s="24"/>
      <c r="AX501" s="24"/>
      <c r="AY501" s="24"/>
      <c r="AZ501" s="24"/>
      <c r="BA501" s="24"/>
      <c r="BB501" s="24"/>
      <c r="BC501" s="24"/>
      <c r="CW501" s="24">
        <v>0.16956967213114754</v>
      </c>
      <c r="CX501" s="13">
        <v>58.6</v>
      </c>
      <c r="CY501" s="13">
        <v>60.121379374592891</v>
      </c>
      <c r="CZ501" s="13">
        <v>59.529622935867522</v>
      </c>
      <c r="DA501" s="13">
        <v>12.862770759531418</v>
      </c>
      <c r="DB501" s="13" t="e">
        <f ca="1"/>
        <v>#NAME?</v>
      </c>
      <c r="DC501" s="13" t="e">
        <f ca="1"/>
        <v>#NAME?</v>
      </c>
      <c r="DD501" s="13">
        <v>54.388160487570531</v>
      </c>
      <c r="DE501" s="13" t="e">
        <f ca="1"/>
        <v>#NAME?</v>
      </c>
      <c r="DF501" s="13">
        <v>59.681188820047296</v>
      </c>
    </row>
    <row r="502" spans="1:110" x14ac:dyDescent="0.25">
      <c r="A502" s="9">
        <v>81.8</v>
      </c>
      <c r="B502" s="10" t="b">
        <v>1</v>
      </c>
      <c r="U502" s="13"/>
      <c r="V502" s="13"/>
      <c r="W502" s="14"/>
      <c r="X502" s="24"/>
      <c r="Y502" s="24"/>
      <c r="Z502" s="24"/>
      <c r="AA502" s="24"/>
      <c r="AB502" s="24"/>
      <c r="AC502" s="24"/>
      <c r="AD502" s="24"/>
      <c r="AE502" s="24"/>
      <c r="AG502" s="13"/>
      <c r="AH502" s="13"/>
      <c r="AI502" s="14"/>
      <c r="AJ502" s="24"/>
      <c r="AK502" s="24"/>
      <c r="AL502" s="24"/>
      <c r="AM502" s="24"/>
      <c r="AN502" s="24"/>
      <c r="AO502" s="24"/>
      <c r="AP502" s="24"/>
      <c r="AQ502" s="24"/>
      <c r="AS502" s="13"/>
      <c r="AT502" s="13"/>
      <c r="AU502" s="14"/>
      <c r="AV502" s="24"/>
      <c r="AW502" s="24"/>
      <c r="AX502" s="24"/>
      <c r="AY502" s="24"/>
      <c r="AZ502" s="24"/>
      <c r="BA502" s="24"/>
      <c r="BB502" s="24"/>
      <c r="BC502" s="24"/>
      <c r="CW502" s="24">
        <v>0.16991120218579234</v>
      </c>
      <c r="CX502" s="13">
        <v>58.6</v>
      </c>
      <c r="CY502" s="13">
        <v>60.134245726796408</v>
      </c>
      <c r="CZ502" s="13">
        <v>59.54145105366544</v>
      </c>
      <c r="DA502" s="13">
        <v>12.891246667663934</v>
      </c>
      <c r="DB502" s="13" t="e">
        <f ca="1"/>
        <v>#NAME?</v>
      </c>
      <c r="DC502" s="13" t="e">
        <f ca="1"/>
        <v>#NAME?</v>
      </c>
      <c r="DD502" s="13">
        <v>54.406420039739643</v>
      </c>
      <c r="DE502" s="13" t="e">
        <f ca="1"/>
        <v>#NAME?</v>
      </c>
      <c r="DF502" s="13">
        <v>59.696251991094663</v>
      </c>
    </row>
    <row r="503" spans="1:110" x14ac:dyDescent="0.25">
      <c r="A503" s="9">
        <v>81.599999999999994</v>
      </c>
      <c r="B503" s="10" t="b">
        <v>1</v>
      </c>
      <c r="U503" s="13"/>
      <c r="V503" s="13"/>
      <c r="W503" s="14"/>
      <c r="X503" s="24"/>
      <c r="Y503" s="24"/>
      <c r="Z503" s="24"/>
      <c r="AA503" s="24"/>
      <c r="AB503" s="24"/>
      <c r="AC503" s="24"/>
      <c r="AD503" s="24"/>
      <c r="AE503" s="24"/>
      <c r="AG503" s="13"/>
      <c r="AH503" s="13"/>
      <c r="AI503" s="14"/>
      <c r="AJ503" s="24"/>
      <c r="AK503" s="24"/>
      <c r="AL503" s="24"/>
      <c r="AM503" s="24"/>
      <c r="AN503" s="24"/>
      <c r="AO503" s="24"/>
      <c r="AP503" s="24"/>
      <c r="AQ503" s="24"/>
      <c r="AS503" s="13"/>
      <c r="AT503" s="13"/>
      <c r="AU503" s="14"/>
      <c r="AV503" s="24"/>
      <c r="AW503" s="24"/>
      <c r="AX503" s="24"/>
      <c r="AY503" s="24"/>
      <c r="AZ503" s="24"/>
      <c r="BA503" s="24"/>
      <c r="BB503" s="24"/>
      <c r="BC503" s="24"/>
      <c r="CW503" s="24">
        <v>0.17025273224043716</v>
      </c>
      <c r="CX503" s="13">
        <v>58.6</v>
      </c>
      <c r="CY503" s="13">
        <v>60.147095509041115</v>
      </c>
      <c r="CZ503" s="13">
        <v>59.553266284222566</v>
      </c>
      <c r="DA503" s="13">
        <v>12.919734294277482</v>
      </c>
      <c r="DB503" s="13" t="e">
        <f ca="1"/>
        <v>#NAME?</v>
      </c>
      <c r="DC503" s="13" t="e">
        <f ca="1"/>
        <v>#NAME?</v>
      </c>
      <c r="DD503" s="13">
        <v>54.424661249803293</v>
      </c>
      <c r="DE503" s="13" t="e">
        <f ca="1"/>
        <v>#NAME?</v>
      </c>
      <c r="DF503" s="13">
        <v>59.711297642118168</v>
      </c>
    </row>
    <row r="504" spans="1:110" x14ac:dyDescent="0.25">
      <c r="A504" s="9">
        <v>81.5</v>
      </c>
      <c r="B504" s="10" t="b">
        <v>1</v>
      </c>
      <c r="U504" s="13"/>
      <c r="V504" s="13"/>
      <c r="W504" s="14"/>
      <c r="X504" s="24"/>
      <c r="Y504" s="24"/>
      <c r="Z504" s="24"/>
      <c r="AA504" s="24"/>
      <c r="AB504" s="24"/>
      <c r="AC504" s="24"/>
      <c r="AD504" s="24"/>
      <c r="AE504" s="24"/>
      <c r="AG504" s="13"/>
      <c r="AH504" s="13"/>
      <c r="AI504" s="14"/>
      <c r="AJ504" s="24"/>
      <c r="AK504" s="24"/>
      <c r="AL504" s="24"/>
      <c r="AM504" s="24"/>
      <c r="AN504" s="24"/>
      <c r="AO504" s="24"/>
      <c r="AP504" s="24"/>
      <c r="AQ504" s="24"/>
      <c r="AS504" s="13"/>
      <c r="AT504" s="13"/>
      <c r="AU504" s="14"/>
      <c r="AV504" s="24"/>
      <c r="AW504" s="24"/>
      <c r="AX504" s="24"/>
      <c r="AY504" s="24"/>
      <c r="AZ504" s="24"/>
      <c r="BA504" s="24"/>
      <c r="BB504" s="24"/>
      <c r="BC504" s="24"/>
      <c r="CW504" s="24">
        <v>0.17059426229508196</v>
      </c>
      <c r="CX504" s="13">
        <v>58.6</v>
      </c>
      <c r="CY504" s="13">
        <v>60.159928787283008</v>
      </c>
      <c r="CZ504" s="13">
        <v>59.565068679598703</v>
      </c>
      <c r="DA504" s="13">
        <v>12.948233649020894</v>
      </c>
      <c r="DB504" s="13" t="e">
        <f ca="1"/>
        <v>#NAME?</v>
      </c>
      <c r="DC504" s="13" t="e">
        <f ca="1"/>
        <v>#NAME?</v>
      </c>
      <c r="DD504" s="13">
        <v>54.442884172925758</v>
      </c>
      <c r="DE504" s="13" t="e">
        <f ca="1"/>
        <v>#NAME?</v>
      </c>
      <c r="DF504" s="13">
        <v>59.726325835816425</v>
      </c>
    </row>
    <row r="505" spans="1:110" x14ac:dyDescent="0.25">
      <c r="A505" s="9">
        <v>81.2</v>
      </c>
      <c r="B505" s="10" t="b">
        <v>1</v>
      </c>
      <c r="U505" s="13"/>
      <c r="V505" s="13"/>
      <c r="W505" s="14"/>
      <c r="X505" s="24"/>
      <c r="Y505" s="24"/>
      <c r="Z505" s="24"/>
      <c r="AA505" s="24"/>
      <c r="AB505" s="24"/>
      <c r="AC505" s="24"/>
      <c r="AD505" s="24"/>
      <c r="AE505" s="24"/>
      <c r="AG505" s="13"/>
      <c r="AH505" s="13"/>
      <c r="AI505" s="14"/>
      <c r="AJ505" s="24"/>
      <c r="AK505" s="24"/>
      <c r="AL505" s="24"/>
      <c r="AM505" s="24"/>
      <c r="AN505" s="24"/>
      <c r="AO505" s="24"/>
      <c r="AP505" s="24"/>
      <c r="AQ505" s="24"/>
      <c r="AS505" s="13"/>
      <c r="AT505" s="13"/>
      <c r="AU505" s="14"/>
      <c r="AV505" s="24"/>
      <c r="AW505" s="24"/>
      <c r="AX505" s="24"/>
      <c r="AY505" s="24"/>
      <c r="AZ505" s="24"/>
      <c r="BA505" s="24"/>
      <c r="BB505" s="24"/>
      <c r="BC505" s="24"/>
      <c r="CW505" s="24">
        <v>0.17093579234972678</v>
      </c>
      <c r="CX505" s="13">
        <v>58.6</v>
      </c>
      <c r="CY505" s="13">
        <v>60.172745627104497</v>
      </c>
      <c r="CZ505" s="13">
        <v>59.576858291566197</v>
      </c>
      <c r="DA505" s="13">
        <v>12.976744741554887</v>
      </c>
      <c r="DB505" s="13" t="e">
        <f ca="1"/>
        <v>#NAME?</v>
      </c>
      <c r="DC505" s="13" t="e">
        <f ca="1"/>
        <v>#NAME?</v>
      </c>
      <c r="DD505" s="13">
        <v>54.4610888639954</v>
      </c>
      <c r="DE505" s="13" t="e">
        <f ca="1"/>
        <v>#NAME?</v>
      </c>
      <c r="DF505" s="13">
        <v>59.741336634550962</v>
      </c>
    </row>
    <row r="506" spans="1:110" x14ac:dyDescent="0.25">
      <c r="A506" s="9">
        <v>81</v>
      </c>
      <c r="B506" s="10" t="b">
        <v>1</v>
      </c>
      <c r="U506" s="13"/>
      <c r="V506" s="13"/>
      <c r="W506" s="14"/>
      <c r="X506" s="24"/>
      <c r="Y506" s="24"/>
      <c r="Z506" s="24"/>
      <c r="AA506" s="24"/>
      <c r="AB506" s="24"/>
      <c r="AC506" s="24"/>
      <c r="AD506" s="24"/>
      <c r="AE506" s="24"/>
      <c r="AG506" s="13"/>
      <c r="AH506" s="13"/>
      <c r="AI506" s="14"/>
      <c r="AJ506" s="24"/>
      <c r="AK506" s="24"/>
      <c r="AL506" s="24"/>
      <c r="AM506" s="24"/>
      <c r="AN506" s="24"/>
      <c r="AO506" s="24"/>
      <c r="AP506" s="24"/>
      <c r="AQ506" s="24"/>
      <c r="AS506" s="13"/>
      <c r="AT506" s="13"/>
      <c r="AU506" s="14"/>
      <c r="AV506" s="24"/>
      <c r="AW506" s="24"/>
      <c r="AX506" s="24"/>
      <c r="AY506" s="24"/>
      <c r="AZ506" s="24"/>
      <c r="BA506" s="24"/>
      <c r="BB506" s="24"/>
      <c r="BC506" s="24"/>
      <c r="CW506" s="24">
        <v>0.17127732240437157</v>
      </c>
      <c r="CX506" s="13">
        <v>58.7</v>
      </c>
      <c r="CY506" s="13">
        <v>60.185546093717299</v>
      </c>
      <c r="CZ506" s="13">
        <v>59.588635171612118</v>
      </c>
      <c r="DA506" s="13">
        <v>13.005267581552141</v>
      </c>
      <c r="DB506" s="13" t="e">
        <f ca="1"/>
        <v>#NAME?</v>
      </c>
      <c r="DC506" s="13" t="e">
        <f ca="1"/>
        <v>#NAME?</v>
      </c>
      <c r="DD506" s="13">
        <v>54.4792753776265</v>
      </c>
      <c r="DE506" s="13" t="e">
        <f ca="1"/>
        <v>#NAME?</v>
      </c>
      <c r="DF506" s="13">
        <v>59.756330100348777</v>
      </c>
    </row>
    <row r="507" spans="1:110" x14ac:dyDescent="0.25">
      <c r="A507" s="9">
        <v>87</v>
      </c>
      <c r="B507" s="10" t="b">
        <v>1</v>
      </c>
      <c r="U507" s="13"/>
      <c r="V507" s="13"/>
      <c r="W507" s="14"/>
      <c r="X507" s="24"/>
      <c r="Y507" s="24"/>
      <c r="Z507" s="24"/>
      <c r="AA507" s="24"/>
      <c r="AB507" s="24"/>
      <c r="AC507" s="24"/>
      <c r="AD507" s="24"/>
      <c r="AE507" s="24"/>
      <c r="AG507" s="13"/>
      <c r="AH507" s="13"/>
      <c r="AI507" s="14"/>
      <c r="AJ507" s="24"/>
      <c r="AK507" s="24"/>
      <c r="AL507" s="24"/>
      <c r="AM507" s="24"/>
      <c r="AN507" s="24"/>
      <c r="AO507" s="24"/>
      <c r="AP507" s="24"/>
      <c r="AQ507" s="24"/>
      <c r="AS507" s="13"/>
      <c r="AT507" s="13"/>
      <c r="AU507" s="14"/>
      <c r="AV507" s="24"/>
      <c r="AW507" s="24"/>
      <c r="AX507" s="24"/>
      <c r="AY507" s="24"/>
      <c r="AZ507" s="24"/>
      <c r="BA507" s="24"/>
      <c r="BB507" s="24"/>
      <c r="BC507" s="24"/>
      <c r="CW507" s="24">
        <v>0.1716188524590164</v>
      </c>
      <c r="CX507" s="13">
        <v>58.7</v>
      </c>
      <c r="CY507" s="13">
        <v>60.198330251965281</v>
      </c>
      <c r="CZ507" s="13">
        <v>59.600399370940472</v>
      </c>
      <c r="DA507" s="13">
        <v>13.033802178697307</v>
      </c>
      <c r="DB507" s="13" t="e">
        <f ca="1"/>
        <v>#NAME?</v>
      </c>
      <c r="DC507" s="13" t="e">
        <f ca="1"/>
        <v>#NAME?</v>
      </c>
      <c r="DD507" s="13">
        <v>54.497443768161261</v>
      </c>
      <c r="DE507" s="13" t="e">
        <f ca="1"/>
        <v>#NAME?</v>
      </c>
      <c r="DF507" s="13">
        <v>59.771306294904846</v>
      </c>
    </row>
    <row r="508" spans="1:110" x14ac:dyDescent="0.25">
      <c r="A508" s="9">
        <v>85</v>
      </c>
      <c r="B508" s="10" t="b">
        <v>1</v>
      </c>
      <c r="U508" s="13"/>
      <c r="V508" s="13"/>
      <c r="W508" s="14"/>
      <c r="X508" s="24"/>
      <c r="Y508" s="24"/>
      <c r="Z508" s="24"/>
      <c r="AA508" s="24"/>
      <c r="AB508" s="24"/>
      <c r="AC508" s="24"/>
      <c r="AD508" s="24"/>
      <c r="AE508" s="24"/>
      <c r="AG508" s="13"/>
      <c r="AH508" s="13"/>
      <c r="AI508" s="14"/>
      <c r="AJ508" s="24"/>
      <c r="AK508" s="24"/>
      <c r="AL508" s="24"/>
      <c r="AM508" s="24"/>
      <c r="AN508" s="24"/>
      <c r="AO508" s="24"/>
      <c r="AP508" s="24"/>
      <c r="AQ508" s="24"/>
      <c r="AS508" s="13"/>
      <c r="AT508" s="13"/>
      <c r="AU508" s="14"/>
      <c r="AV508" s="24"/>
      <c r="AW508" s="24"/>
      <c r="AX508" s="24"/>
      <c r="AY508" s="24"/>
      <c r="AZ508" s="24"/>
      <c r="BA508" s="24"/>
      <c r="BB508" s="24"/>
      <c r="BC508" s="24"/>
      <c r="CW508" s="24">
        <v>0.17196038251366119</v>
      </c>
      <c r="CX508" s="13">
        <v>58.7</v>
      </c>
      <c r="CY508" s="13">
        <v>60.211098166327282</v>
      </c>
      <c r="CZ508" s="13">
        <v>59.612150940474301</v>
      </c>
      <c r="DA508" s="13">
        <v>13.06234854268698</v>
      </c>
      <c r="DB508" s="13" t="e">
        <f ca="1"/>
        <v>#NAME?</v>
      </c>
      <c r="DC508" s="13" t="e">
        <f ca="1"/>
        <v>#NAME?</v>
      </c>
      <c r="DD508" s="13">
        <v>54.51559408967163</v>
      </c>
      <c r="DE508" s="13" t="e">
        <f ca="1"/>
        <v>#NAME?</v>
      </c>
      <c r="DF508" s="13">
        <v>59.786265279584498</v>
      </c>
    </row>
    <row r="509" spans="1:110" x14ac:dyDescent="0.25">
      <c r="A509" s="9">
        <v>85</v>
      </c>
      <c r="B509" s="10" t="b">
        <v>1</v>
      </c>
      <c r="U509" s="13"/>
      <c r="V509" s="13"/>
      <c r="W509" s="14"/>
      <c r="X509" s="24"/>
      <c r="Y509" s="24"/>
      <c r="Z509" s="24"/>
      <c r="AA509" s="24"/>
      <c r="AB509" s="24"/>
      <c r="AC509" s="24"/>
      <c r="AD509" s="24"/>
      <c r="AE509" s="24"/>
      <c r="AG509" s="13"/>
      <c r="AH509" s="13"/>
      <c r="AI509" s="14"/>
      <c r="AJ509" s="24"/>
      <c r="AK509" s="24"/>
      <c r="AL509" s="24"/>
      <c r="AM509" s="24"/>
      <c r="AN509" s="24"/>
      <c r="AO509" s="24"/>
      <c r="AP509" s="24"/>
      <c r="AQ509" s="24"/>
      <c r="AS509" s="13"/>
      <c r="AT509" s="13"/>
      <c r="AU509" s="14"/>
      <c r="AV509" s="24"/>
      <c r="AW509" s="24"/>
      <c r="AX509" s="24"/>
      <c r="AY509" s="24"/>
      <c r="AZ509" s="24"/>
      <c r="BA509" s="24"/>
      <c r="BB509" s="24"/>
      <c r="BC509" s="24"/>
      <c r="CW509" s="24">
        <v>0.17230191256830601</v>
      </c>
      <c r="CX509" s="13">
        <v>58.7</v>
      </c>
      <c r="CY509" s="13">
        <v>60.223849900920051</v>
      </c>
      <c r="CZ509" s="13">
        <v>59.623889930857906</v>
      </c>
      <c r="DA509" s="13">
        <v>13.090906683229797</v>
      </c>
      <c r="DB509" s="13" t="e">
        <f ca="1"/>
        <v>#NAME?</v>
      </c>
      <c r="DC509" s="13" t="e">
        <f ca="1"/>
        <v>#NAME?</v>
      </c>
      <c r="DD509" s="13">
        <v>54.533726395961239</v>
      </c>
      <c r="DE509" s="13" t="e">
        <f ca="1"/>
        <v>#NAME?</v>
      </c>
      <c r="DF509" s="13">
        <v>59.801207115425889</v>
      </c>
    </row>
    <row r="510" spans="1:110" x14ac:dyDescent="0.25">
      <c r="A510" s="9">
        <v>81</v>
      </c>
      <c r="B510" s="10" t="b">
        <v>1</v>
      </c>
      <c r="U510" s="13"/>
      <c r="V510" s="13"/>
      <c r="W510" s="14"/>
      <c r="X510" s="24"/>
      <c r="Y510" s="24"/>
      <c r="Z510" s="24"/>
      <c r="AA510" s="24"/>
      <c r="AB510" s="24"/>
      <c r="AC510" s="24"/>
      <c r="AD510" s="24"/>
      <c r="AE510" s="24"/>
      <c r="AG510" s="13"/>
      <c r="AH510" s="13"/>
      <c r="AI510" s="14"/>
      <c r="AJ510" s="24"/>
      <c r="AK510" s="24"/>
      <c r="AL510" s="24"/>
      <c r="AM510" s="24"/>
      <c r="AN510" s="24"/>
      <c r="AO510" s="24"/>
      <c r="AP510" s="24"/>
      <c r="AQ510" s="24"/>
      <c r="AS510" s="13"/>
      <c r="AT510" s="13"/>
      <c r="AU510" s="14"/>
      <c r="AV510" s="24"/>
      <c r="AW510" s="24"/>
      <c r="AX510" s="24"/>
      <c r="AY510" s="24"/>
      <c r="AZ510" s="24"/>
      <c r="BA510" s="24"/>
      <c r="BB510" s="24"/>
      <c r="BC510" s="24"/>
      <c r="CW510" s="24">
        <v>0.17264344262295081</v>
      </c>
      <c r="CX510" s="13">
        <v>58.7</v>
      </c>
      <c r="CY510" s="13">
        <v>60.236585519500849</v>
      </c>
      <c r="CZ510" s="13">
        <v>59.635616392459021</v>
      </c>
      <c r="DA510" s="13">
        <v>13.119476610046378</v>
      </c>
      <c r="DB510" s="13" t="e">
        <f ca="1"/>
        <v>#NAME?</v>
      </c>
      <c r="DC510" s="13" t="e">
        <f ca="1"/>
        <v>#NAME?</v>
      </c>
      <c r="DD510" s="13">
        <v>54.551840740567187</v>
      </c>
      <c r="DE510" s="13" t="e">
        <f ca="1"/>
        <v>#NAME?</v>
      </c>
      <c r="DF510" s="13">
        <v>59.816131863142417</v>
      </c>
    </row>
    <row r="511" spans="1:110" x14ac:dyDescent="0.25">
      <c r="A511" s="9">
        <v>80</v>
      </c>
      <c r="B511" s="10" t="b">
        <v>1</v>
      </c>
      <c r="U511" s="13"/>
      <c r="V511" s="13"/>
      <c r="W511" s="14"/>
      <c r="X511" s="24"/>
      <c r="Y511" s="24"/>
      <c r="Z511" s="24"/>
      <c r="AA511" s="24"/>
      <c r="AB511" s="24"/>
      <c r="AC511" s="24"/>
      <c r="AD511" s="24"/>
      <c r="AE511" s="24"/>
      <c r="AG511" s="13"/>
      <c r="AH511" s="13"/>
      <c r="AI511" s="14"/>
      <c r="AJ511" s="24"/>
      <c r="AK511" s="24"/>
      <c r="AL511" s="24"/>
      <c r="AM511" s="24"/>
      <c r="AN511" s="24"/>
      <c r="AO511" s="24"/>
      <c r="AP511" s="24"/>
      <c r="AQ511" s="24"/>
      <c r="AS511" s="13"/>
      <c r="AT511" s="13"/>
      <c r="AU511" s="14"/>
      <c r="AV511" s="24"/>
      <c r="AW511" s="24"/>
      <c r="AX511" s="24"/>
      <c r="AY511" s="24"/>
      <c r="AZ511" s="24"/>
      <c r="BA511" s="24"/>
      <c r="BB511" s="24"/>
      <c r="BC511" s="24"/>
      <c r="CW511" s="24">
        <v>0.17298497267759563</v>
      </c>
      <c r="CX511" s="13">
        <v>58.7</v>
      </c>
      <c r="CY511" s="13">
        <v>60.24930508547034</v>
      </c>
      <c r="CZ511" s="13">
        <v>59.647330375370672</v>
      </c>
      <c r="DA511" s="13">
        <v>13.148058332869411</v>
      </c>
      <c r="DB511" s="13" t="e">
        <f ca="1"/>
        <v>#NAME?</v>
      </c>
      <c r="DC511" s="13" t="e">
        <f ca="1"/>
        <v>#NAME?</v>
      </c>
      <c r="DD511" s="13">
        <v>54.569937176761982</v>
      </c>
      <c r="DE511" s="13" t="e">
        <f ca="1"/>
        <v>#NAME?</v>
      </c>
      <c r="DF511" s="13">
        <v>59.83103958312509</v>
      </c>
    </row>
    <row r="512" spans="1:110" x14ac:dyDescent="0.25">
      <c r="A512" s="9">
        <v>79.7</v>
      </c>
      <c r="B512" s="10" t="b">
        <v>1</v>
      </c>
      <c r="U512" s="13"/>
      <c r="V512" s="13"/>
      <c r="W512" s="14"/>
      <c r="X512" s="24"/>
      <c r="Y512" s="24"/>
      <c r="Z512" s="24"/>
      <c r="AA512" s="24"/>
      <c r="AB512" s="24"/>
      <c r="AC512" s="24"/>
      <c r="AD512" s="24"/>
      <c r="AE512" s="24"/>
      <c r="AG512" s="13"/>
      <c r="AH512" s="13"/>
      <c r="AI512" s="14"/>
      <c r="AJ512" s="24"/>
      <c r="AK512" s="24"/>
      <c r="AL512" s="24"/>
      <c r="AM512" s="24"/>
      <c r="AN512" s="24"/>
      <c r="AO512" s="24"/>
      <c r="AP512" s="24"/>
      <c r="AQ512" s="24"/>
      <c r="AS512" s="13"/>
      <c r="AT512" s="13"/>
      <c r="AU512" s="14"/>
      <c r="AV512" s="24"/>
      <c r="AW512" s="24"/>
      <c r="AX512" s="24"/>
      <c r="AY512" s="24"/>
      <c r="AZ512" s="24"/>
      <c r="BA512" s="24"/>
      <c r="BB512" s="24"/>
      <c r="BC512" s="24"/>
      <c r="CW512" s="24">
        <v>0.17332650273224043</v>
      </c>
      <c r="CX512" s="13">
        <v>58.8</v>
      </c>
      <c r="CY512" s="13">
        <v>60.262008661875328</v>
      </c>
      <c r="CZ512" s="13">
        <v>59.659031929413494</v>
      </c>
      <c r="DA512" s="13">
        <v>13.176651861443636</v>
      </c>
      <c r="DB512" s="13" t="e">
        <f ca="1"/>
        <v>#NAME?</v>
      </c>
      <c r="DC512" s="13" t="e">
        <f ca="1"/>
        <v>#NAME?</v>
      </c>
      <c r="DD512" s="13">
        <v>54.588015757555276</v>
      </c>
      <c r="DE512" s="13" t="e">
        <f ca="1"/>
        <v>#NAME?</v>
      </c>
      <c r="DF512" s="13">
        <v>59.845930335444898</v>
      </c>
    </row>
    <row r="513" spans="1:110" x14ac:dyDescent="0.25">
      <c r="A513" s="9">
        <v>79.5</v>
      </c>
      <c r="B513" s="10" t="b">
        <v>1</v>
      </c>
      <c r="U513" s="13"/>
      <c r="V513" s="13"/>
      <c r="W513" s="14"/>
      <c r="X513" s="24"/>
      <c r="Y513" s="24"/>
      <c r="Z513" s="24"/>
      <c r="AA513" s="24"/>
      <c r="AB513" s="24"/>
      <c r="AC513" s="24"/>
      <c r="AD513" s="24"/>
      <c r="AE513" s="24"/>
      <c r="AG513" s="13"/>
      <c r="AH513" s="13"/>
      <c r="AI513" s="14"/>
      <c r="AJ513" s="24"/>
      <c r="AK513" s="24"/>
      <c r="AL513" s="24"/>
      <c r="AM513" s="24"/>
      <c r="AN513" s="24"/>
      <c r="AO513" s="24"/>
      <c r="AP513" s="24"/>
      <c r="AQ513" s="24"/>
      <c r="AS513" s="13"/>
      <c r="AT513" s="13"/>
      <c r="AU513" s="14"/>
      <c r="AV513" s="24"/>
      <c r="AW513" s="24"/>
      <c r="AX513" s="24"/>
      <c r="AY513" s="24"/>
      <c r="AZ513" s="24"/>
      <c r="BA513" s="24"/>
      <c r="BB513" s="24"/>
      <c r="BC513" s="24"/>
      <c r="CW513" s="24">
        <v>0.17366803278688525</v>
      </c>
      <c r="CX513" s="13">
        <v>58.8</v>
      </c>
      <c r="CY513" s="13">
        <v>60.274696311411347</v>
      </c>
      <c r="CZ513" s="13">
        <v>59.670721104137769</v>
      </c>
      <c r="DA513" s="13">
        <v>13.205257205525882</v>
      </c>
      <c r="DB513" s="13" t="e">
        <f ca="1"/>
        <v>#NAME?</v>
      </c>
      <c r="DC513" s="13" t="e">
        <f ca="1"/>
        <v>#NAME?</v>
      </c>
      <c r="DD513" s="13">
        <v>54.606076535695749</v>
      </c>
      <c r="DE513" s="13" t="e">
        <f ca="1"/>
        <v>#NAME?</v>
      </c>
      <c r="DF513" s="13">
        <v>59.860804179855165</v>
      </c>
    </row>
    <row r="514" spans="1:110" x14ac:dyDescent="0.25">
      <c r="A514" s="9">
        <v>79.400000000000006</v>
      </c>
      <c r="B514" s="10" t="b">
        <v>1</v>
      </c>
      <c r="U514" s="13"/>
      <c r="V514" s="13"/>
      <c r="W514" s="14"/>
      <c r="X514" s="24"/>
      <c r="Y514" s="24"/>
      <c r="Z514" s="24"/>
      <c r="AA514" s="24"/>
      <c r="AB514" s="24"/>
      <c r="AC514" s="24"/>
      <c r="AD514" s="24"/>
      <c r="AE514" s="24"/>
      <c r="AG514" s="13"/>
      <c r="AH514" s="13"/>
      <c r="AI514" s="14"/>
      <c r="AJ514" s="24"/>
      <c r="AK514" s="24"/>
      <c r="AL514" s="24"/>
      <c r="AM514" s="24"/>
      <c r="AN514" s="24"/>
      <c r="AO514" s="24"/>
      <c r="AP514" s="24"/>
      <c r="AQ514" s="24"/>
      <c r="AS514" s="13"/>
      <c r="AT514" s="13"/>
      <c r="AU514" s="14"/>
      <c r="AV514" s="24"/>
      <c r="AW514" s="24"/>
      <c r="AX514" s="24"/>
      <c r="AY514" s="24"/>
      <c r="AZ514" s="24"/>
      <c r="BA514" s="24"/>
      <c r="BB514" s="24"/>
      <c r="BC514" s="24"/>
      <c r="CW514" s="24">
        <v>0.17400956284153005</v>
      </c>
      <c r="CX514" s="13">
        <v>58.8</v>
      </c>
      <c r="CY514" s="13">
        <v>60.287368096425496</v>
      </c>
      <c r="CZ514" s="13">
        <v>59.682397948825368</v>
      </c>
      <c r="DA514" s="13">
        <v>13.233874374885051</v>
      </c>
      <c r="DB514" s="13" t="e">
        <f ca="1"/>
        <v>#NAME?</v>
      </c>
      <c r="DC514" s="13" t="e">
        <f ca="1"/>
        <v>#NAME?</v>
      </c>
      <c r="DD514" s="13">
        <v>54.624119563672842</v>
      </c>
      <c r="DE514" s="13" t="e">
        <f ca="1"/>
        <v>#NAME?</v>
      </c>
      <c r="DF514" s="13">
        <v>59.875661175793866</v>
      </c>
    </row>
    <row r="515" spans="1:110" x14ac:dyDescent="0.25">
      <c r="A515" s="9">
        <v>79.099999999999994</v>
      </c>
      <c r="B515" s="10" t="b">
        <v>1</v>
      </c>
      <c r="U515" s="13"/>
      <c r="V515" s="13"/>
      <c r="W515" s="14"/>
      <c r="X515" s="24"/>
      <c r="Y515" s="24"/>
      <c r="Z515" s="24"/>
      <c r="AA515" s="24"/>
      <c r="AB515" s="24"/>
      <c r="AC515" s="24"/>
      <c r="AD515" s="24"/>
      <c r="AE515" s="24"/>
      <c r="AG515" s="13"/>
      <c r="AH515" s="13"/>
      <c r="AI515" s="14"/>
      <c r="AJ515" s="24"/>
      <c r="AK515" s="24"/>
      <c r="AL515" s="24"/>
      <c r="AM515" s="24"/>
      <c r="AN515" s="24"/>
      <c r="AO515" s="24"/>
      <c r="AP515" s="24"/>
      <c r="AQ515" s="24"/>
      <c r="AS515" s="13"/>
      <c r="AT515" s="13"/>
      <c r="AU515" s="14"/>
      <c r="AV515" s="24"/>
      <c r="AW515" s="24"/>
      <c r="AX515" s="24"/>
      <c r="AY515" s="24"/>
      <c r="AZ515" s="24"/>
      <c r="BA515" s="24"/>
      <c r="BB515" s="24"/>
      <c r="BC515" s="24"/>
      <c r="CW515" s="24">
        <v>0.17435109289617487</v>
      </c>
      <c r="CX515" s="13">
        <v>58.8</v>
      </c>
      <c r="CY515" s="13">
        <v>60.300024078918995</v>
      </c>
      <c r="CZ515" s="13">
        <v>59.694062512491811</v>
      </c>
      <c r="DA515" s="13">
        <v>13.262503379302199</v>
      </c>
      <c r="DB515" s="13" t="e">
        <f ca="1"/>
        <v>#NAME?</v>
      </c>
      <c r="DC515" s="13" t="e">
        <f ca="1"/>
        <v>#NAME?</v>
      </c>
      <c r="DD515" s="13">
        <v>54.642144893718594</v>
      </c>
      <c r="DE515" s="13" t="e">
        <f ca="1"/>
        <v>#NAME?</v>
      </c>
      <c r="DF515" s="13">
        <v>59.890501382385892</v>
      </c>
    </row>
    <row r="516" spans="1:110" x14ac:dyDescent="0.25">
      <c r="A516" s="9">
        <v>52.5</v>
      </c>
      <c r="B516" s="10" t="b">
        <v>1</v>
      </c>
      <c r="U516" s="13"/>
      <c r="V516" s="13"/>
      <c r="W516" s="14"/>
      <c r="X516" s="24"/>
      <c r="Y516" s="24"/>
      <c r="Z516" s="24"/>
      <c r="AA516" s="24"/>
      <c r="AB516" s="24"/>
      <c r="AC516" s="24"/>
      <c r="AD516" s="24"/>
      <c r="AE516" s="24"/>
      <c r="AG516" s="13"/>
      <c r="AH516" s="13"/>
      <c r="AI516" s="14"/>
      <c r="AJ516" s="24"/>
      <c r="AK516" s="24"/>
      <c r="AL516" s="24"/>
      <c r="AM516" s="24"/>
      <c r="AN516" s="24"/>
      <c r="AO516" s="24"/>
      <c r="AP516" s="24"/>
      <c r="AQ516" s="24"/>
      <c r="AS516" s="13"/>
      <c r="AT516" s="13"/>
      <c r="AU516" s="14"/>
      <c r="AV516" s="24"/>
      <c r="AW516" s="24"/>
      <c r="AX516" s="24"/>
      <c r="AY516" s="24"/>
      <c r="AZ516" s="24"/>
      <c r="BA516" s="24"/>
      <c r="BB516" s="24"/>
      <c r="BC516" s="24"/>
      <c r="CW516" s="24">
        <v>0.17469262295081966</v>
      </c>
      <c r="CX516" s="13">
        <v>58.9</v>
      </c>
      <c r="CY516" s="13">
        <v>60.312664320549828</v>
      </c>
      <c r="CZ516" s="13">
        <v>59.705714843888387</v>
      </c>
      <c r="DA516" s="13">
        <v>13.29114422857049</v>
      </c>
      <c r="DB516" s="13" t="e">
        <f ca="1"/>
        <v>#NAME?</v>
      </c>
      <c r="DC516" s="13" t="e">
        <f ca="1"/>
        <v>#NAME?</v>
      </c>
      <c r="DD516" s="13">
        <v>54.66015257780937</v>
      </c>
      <c r="DE516" s="13" t="e">
        <f ca="1"/>
        <v>#NAME?</v>
      </c>
      <c r="DF516" s="13">
        <v>59.905324858445397</v>
      </c>
    </row>
    <row r="517" spans="1:110" x14ac:dyDescent="0.25">
      <c r="A517" s="9">
        <v>58</v>
      </c>
      <c r="B517" s="10" t="b">
        <v>1</v>
      </c>
      <c r="U517" s="13"/>
      <c r="V517" s="13"/>
      <c r="W517" s="14"/>
      <c r="X517" s="24"/>
      <c r="Y517" s="24"/>
      <c r="Z517" s="24"/>
      <c r="AA517" s="24"/>
      <c r="AB517" s="24"/>
      <c r="AC517" s="24"/>
      <c r="AD517" s="24"/>
      <c r="AE517" s="24"/>
      <c r="AG517" s="13"/>
      <c r="AH517" s="13"/>
      <c r="AI517" s="14"/>
      <c r="AJ517" s="24"/>
      <c r="AK517" s="24"/>
      <c r="AL517" s="24"/>
      <c r="AM517" s="24"/>
      <c r="AN517" s="24"/>
      <c r="AO517" s="24"/>
      <c r="AP517" s="24"/>
      <c r="AQ517" s="24"/>
      <c r="AS517" s="13"/>
      <c r="AT517" s="13"/>
      <c r="AU517" s="14"/>
      <c r="AV517" s="24"/>
      <c r="AW517" s="24"/>
      <c r="AX517" s="24"/>
      <c r="AY517" s="24"/>
      <c r="AZ517" s="24"/>
      <c r="BA517" s="24"/>
      <c r="BB517" s="24"/>
      <c r="BC517" s="24"/>
      <c r="CW517" s="24">
        <v>0.17503415300546449</v>
      </c>
      <c r="CX517" s="13">
        <v>58.9</v>
      </c>
      <c r="CY517" s="13">
        <v>60.325288882635363</v>
      </c>
      <c r="CZ517" s="13">
        <v>59.717354991503889</v>
      </c>
      <c r="DA517" s="13">
        <v>13.319796932495276</v>
      </c>
      <c r="DB517" s="13" t="e">
        <f ca="1"/>
        <v>#NAME?</v>
      </c>
      <c r="DC517" s="13" t="e">
        <f ca="1"/>
        <v>#NAME?</v>
      </c>
      <c r="DD517" s="13">
        <v>54.678142667667629</v>
      </c>
      <c r="DE517" s="13" t="e">
        <f ca="1"/>
        <v>#NAME?</v>
      </c>
      <c r="DF517" s="13">
        <v>59.920131662477985</v>
      </c>
    </row>
    <row r="518" spans="1:110" x14ac:dyDescent="0.25">
      <c r="A518" s="9">
        <v>49.9</v>
      </c>
      <c r="B518" s="10" t="b">
        <v>1</v>
      </c>
      <c r="U518" s="13"/>
      <c r="V518" s="13"/>
      <c r="W518" s="14"/>
      <c r="X518" s="24"/>
      <c r="Y518" s="24"/>
      <c r="Z518" s="24"/>
      <c r="AA518" s="24"/>
      <c r="AB518" s="24"/>
      <c r="AC518" s="24"/>
      <c r="AD518" s="24"/>
      <c r="AE518" s="24"/>
      <c r="AG518" s="13"/>
      <c r="AH518" s="13"/>
      <c r="AI518" s="14"/>
      <c r="AJ518" s="24"/>
      <c r="AK518" s="24"/>
      <c r="AL518" s="24"/>
      <c r="AM518" s="24"/>
      <c r="AN518" s="24"/>
      <c r="AO518" s="24"/>
      <c r="AP518" s="24"/>
      <c r="AQ518" s="24"/>
      <c r="AS518" s="13"/>
      <c r="AT518" s="13"/>
      <c r="AU518" s="14"/>
      <c r="AV518" s="24"/>
      <c r="AW518" s="24"/>
      <c r="AX518" s="24"/>
      <c r="AY518" s="24"/>
      <c r="AZ518" s="24"/>
      <c r="BA518" s="24"/>
      <c r="BB518" s="24"/>
      <c r="BC518" s="24"/>
      <c r="CW518" s="24">
        <v>0.17537568306010928</v>
      </c>
      <c r="CX518" s="13">
        <v>58.9</v>
      </c>
      <c r="CY518" s="13">
        <v>60.337897826154936</v>
      </c>
      <c r="CZ518" s="13">
        <v>59.728983003566817</v>
      </c>
      <c r="DA518" s="13">
        <v>13.348461500894082</v>
      </c>
      <c r="DB518" s="13" t="e">
        <f ca="1"/>
        <v>#NAME?</v>
      </c>
      <c r="DC518" s="13" t="e">
        <f ca="1"/>
        <v>#NAME?</v>
      </c>
      <c r="DD518" s="13">
        <v>54.696115214763623</v>
      </c>
      <c r="DE518" s="13" t="e">
        <f ca="1"/>
        <v>#NAME?</v>
      </c>
      <c r="DF518" s="13">
        <v>59.93492185268299</v>
      </c>
    </row>
    <row r="519" spans="1:110" x14ac:dyDescent="0.25">
      <c r="A519" s="9">
        <v>53</v>
      </c>
      <c r="B519" s="10" t="b">
        <v>1</v>
      </c>
      <c r="U519" s="13"/>
      <c r="V519" s="13"/>
      <c r="W519" s="14"/>
      <c r="X519" s="24"/>
      <c r="Y519" s="24"/>
      <c r="Z519" s="24"/>
      <c r="AA519" s="24"/>
      <c r="AB519" s="24"/>
      <c r="AC519" s="24"/>
      <c r="AD519" s="24"/>
      <c r="AE519" s="24"/>
      <c r="AG519" s="13"/>
      <c r="AH519" s="13"/>
      <c r="AI519" s="14"/>
      <c r="AJ519" s="24"/>
      <c r="AK519" s="24"/>
      <c r="AL519" s="24"/>
      <c r="AM519" s="24"/>
      <c r="AN519" s="24"/>
      <c r="AO519" s="24"/>
      <c r="AP519" s="24"/>
      <c r="AQ519" s="24"/>
      <c r="AS519" s="13"/>
      <c r="AT519" s="13"/>
      <c r="AU519" s="14"/>
      <c r="AV519" s="24"/>
      <c r="AW519" s="24"/>
      <c r="AX519" s="24"/>
      <c r="AY519" s="24"/>
      <c r="AZ519" s="24"/>
      <c r="BA519" s="24"/>
      <c r="BB519" s="24"/>
      <c r="BC519" s="24"/>
      <c r="CW519" s="24">
        <v>0.17571721311475411</v>
      </c>
      <c r="CX519" s="13">
        <v>58.9</v>
      </c>
      <c r="CY519" s="13">
        <v>60.350491211752384</v>
      </c>
      <c r="CZ519" s="13">
        <v>59.740598928047234</v>
      </c>
      <c r="DA519" s="13">
        <v>13.377137943596615</v>
      </c>
      <c r="DB519" s="13" t="e">
        <f ca="1"/>
        <v>#NAME?</v>
      </c>
      <c r="DC519" s="13" t="e">
        <f ca="1"/>
        <v>#NAME?</v>
      </c>
      <c r="DD519" s="13">
        <v>54.714070270317166</v>
      </c>
      <c r="DE519" s="13" t="e">
        <f ca="1"/>
        <v>#NAME?</v>
      </c>
      <c r="DF519" s="13">
        <v>59.949695486955683</v>
      </c>
    </row>
    <row r="520" spans="1:110" x14ac:dyDescent="0.25">
      <c r="A520" s="9">
        <v>49.8</v>
      </c>
      <c r="B520" s="10" t="b">
        <v>1</v>
      </c>
      <c r="U520" s="13"/>
      <c r="V520" s="13"/>
      <c r="W520" s="14"/>
      <c r="X520" s="24"/>
      <c r="Y520" s="24"/>
      <c r="Z520" s="24"/>
      <c r="AA520" s="24"/>
      <c r="AB520" s="24"/>
      <c r="AC520" s="24"/>
      <c r="AD520" s="24"/>
      <c r="AE520" s="24"/>
      <c r="AG520" s="13"/>
      <c r="AH520" s="13"/>
      <c r="AI520" s="14"/>
      <c r="AJ520" s="24"/>
      <c r="AK520" s="24"/>
      <c r="AL520" s="24"/>
      <c r="AM520" s="24"/>
      <c r="AN520" s="24"/>
      <c r="AO520" s="24"/>
      <c r="AP520" s="24"/>
      <c r="AQ520" s="24"/>
      <c r="AS520" s="13"/>
      <c r="AT520" s="13"/>
      <c r="AU520" s="14"/>
      <c r="AV520" s="24"/>
      <c r="AW520" s="24"/>
      <c r="AX520" s="24"/>
      <c r="AY520" s="24"/>
      <c r="AZ520" s="24"/>
      <c r="BA520" s="24"/>
      <c r="BB520" s="24"/>
      <c r="BC520" s="24"/>
      <c r="CW520" s="24">
        <v>0.1760587431693989</v>
      </c>
      <c r="CX520" s="13">
        <v>58.9</v>
      </c>
      <c r="CY520" s="13">
        <v>60.363069099738645</v>
      </c>
      <c r="CZ520" s="13">
        <v>59.752202812658766</v>
      </c>
      <c r="DA520" s="13">
        <v>13.405826270444836</v>
      </c>
      <c r="DB520" s="13" t="e">
        <f ca="1"/>
        <v>#NAME?</v>
      </c>
      <c r="DC520" s="13" t="e">
        <f ca="1"/>
        <v>#NAME?</v>
      </c>
      <c r="DD520" s="13">
        <v>54.732007885299303</v>
      </c>
      <c r="DE520" s="13" t="e">
        <f ca="1"/>
        <v>#NAME?</v>
      </c>
      <c r="DF520" s="13">
        <v>59.964452622889439</v>
      </c>
    </row>
    <row r="521" spans="1:110" x14ac:dyDescent="0.25">
      <c r="A521" s="9">
        <v>49.2</v>
      </c>
      <c r="B521" s="10" t="b">
        <v>1</v>
      </c>
      <c r="U521" s="13"/>
      <c r="V521" s="13"/>
      <c r="W521" s="14"/>
      <c r="X521" s="24"/>
      <c r="Y521" s="24"/>
      <c r="Z521" s="24"/>
      <c r="AA521" s="24"/>
      <c r="AB521" s="24"/>
      <c r="AC521" s="24"/>
      <c r="AD521" s="24"/>
      <c r="AE521" s="24"/>
      <c r="AG521" s="13"/>
      <c r="AH521" s="13"/>
      <c r="AI521" s="14"/>
      <c r="AJ521" s="24"/>
      <c r="AK521" s="24"/>
      <c r="AL521" s="24"/>
      <c r="AM521" s="24"/>
      <c r="AN521" s="24"/>
      <c r="AO521" s="24"/>
      <c r="AP521" s="24"/>
      <c r="AQ521" s="24"/>
      <c r="AS521" s="13"/>
      <c r="AT521" s="13"/>
      <c r="AU521" s="14"/>
      <c r="AV521" s="24"/>
      <c r="AW521" s="24"/>
      <c r="AX521" s="24"/>
      <c r="AY521" s="24"/>
      <c r="AZ521" s="24"/>
      <c r="BA521" s="24"/>
      <c r="BB521" s="24"/>
      <c r="BC521" s="24"/>
      <c r="CW521" s="24">
        <v>0.17640027322404372</v>
      </c>
      <c r="CX521" s="13">
        <v>58.9</v>
      </c>
      <c r="CY521" s="13">
        <v>60.37563155009417</v>
      </c>
      <c r="CZ521" s="13">
        <v>59.763794704860409</v>
      </c>
      <c r="DA521" s="13">
        <v>13.434526491292914</v>
      </c>
      <c r="DB521" s="13" t="e">
        <f ca="1"/>
        <v>#NAME?</v>
      </c>
      <c r="DC521" s="13" t="e">
        <f ca="1"/>
        <v>#NAME?</v>
      </c>
      <c r="DD521" s="13">
        <v>54.749928110433999</v>
      </c>
      <c r="DE521" s="13" t="e">
        <f ca="1"/>
        <v>#NAME?</v>
      </c>
      <c r="DF521" s="13">
        <v>59.97919331777797</v>
      </c>
    </row>
    <row r="522" spans="1:110" x14ac:dyDescent="0.25">
      <c r="A522" s="9">
        <v>48.6</v>
      </c>
      <c r="B522" s="10" t="b">
        <v>1</v>
      </c>
      <c r="U522" s="13"/>
      <c r="V522" s="13"/>
      <c r="W522" s="14"/>
      <c r="X522" s="24"/>
      <c r="Y522" s="24"/>
      <c r="Z522" s="24"/>
      <c r="AA522" s="24"/>
      <c r="AB522" s="24"/>
      <c r="AC522" s="24"/>
      <c r="AD522" s="24"/>
      <c r="AE522" s="24"/>
      <c r="AG522" s="13"/>
      <c r="AH522" s="13"/>
      <c r="AI522" s="14"/>
      <c r="AJ522" s="24"/>
      <c r="AK522" s="24"/>
      <c r="AL522" s="24"/>
      <c r="AM522" s="24"/>
      <c r="AN522" s="24"/>
      <c r="AO522" s="24"/>
      <c r="AP522" s="24"/>
      <c r="AQ522" s="24"/>
      <c r="AS522" s="13"/>
      <c r="AT522" s="13"/>
      <c r="AU522" s="14"/>
      <c r="AV522" s="24"/>
      <c r="AW522" s="24"/>
      <c r="AX522" s="24"/>
      <c r="AY522" s="24"/>
      <c r="AZ522" s="24"/>
      <c r="BA522" s="24"/>
      <c r="BB522" s="24"/>
      <c r="BC522" s="24"/>
      <c r="CW522" s="24">
        <v>0.17674180327868852</v>
      </c>
      <c r="CX522" s="13">
        <v>58.9</v>
      </c>
      <c r="CY522" s="13">
        <v>60.38817862247145</v>
      </c>
      <c r="CZ522" s="13">
        <v>59.775374651858435</v>
      </c>
      <c r="DA522" s="13">
        <v>13.463238616007295</v>
      </c>
      <c r="DB522" s="13" t="e">
        <f ca="1"/>
        <v>#NAME?</v>
      </c>
      <c r="DC522" s="13" t="e">
        <f ca="1"/>
        <v>#NAME?</v>
      </c>
      <c r="DD522" s="13">
        <v>54.767830996199834</v>
      </c>
      <c r="DE522" s="13" t="e">
        <f ca="1"/>
        <v>#NAME?</v>
      </c>
      <c r="DF522" s="13">
        <v>59.99391762861741</v>
      </c>
    </row>
    <row r="523" spans="1:110" x14ac:dyDescent="0.25">
      <c r="A523" s="9">
        <v>47.6</v>
      </c>
      <c r="B523" s="10" t="b">
        <v>1</v>
      </c>
      <c r="U523" s="13"/>
      <c r="V523" s="13"/>
      <c r="W523" s="14"/>
      <c r="X523" s="24"/>
      <c r="Y523" s="24"/>
      <c r="Z523" s="24"/>
      <c r="AA523" s="24"/>
      <c r="AB523" s="24"/>
      <c r="AC523" s="24"/>
      <c r="AD523" s="24"/>
      <c r="AE523" s="24"/>
      <c r="AG523" s="13"/>
      <c r="AH523" s="13"/>
      <c r="AI523" s="14"/>
      <c r="AJ523" s="24"/>
      <c r="AK523" s="24"/>
      <c r="AL523" s="24"/>
      <c r="AM523" s="24"/>
      <c r="AN523" s="24"/>
      <c r="AO523" s="24"/>
      <c r="AP523" s="24"/>
      <c r="AQ523" s="24"/>
      <c r="AS523" s="13"/>
      <c r="AT523" s="13"/>
      <c r="AU523" s="14"/>
      <c r="AV523" s="24"/>
      <c r="AW523" s="24"/>
      <c r="AX523" s="24"/>
      <c r="AY523" s="24"/>
      <c r="AZ523" s="24"/>
      <c r="BA523" s="24"/>
      <c r="BB523" s="24"/>
      <c r="BC523" s="24"/>
      <c r="CW523" s="24">
        <v>0.17708333333333334</v>
      </c>
      <c r="CX523" s="13">
        <v>58.9</v>
      </c>
      <c r="CY523" s="13">
        <v>60.400710376197523</v>
      </c>
      <c r="CZ523" s="13">
        <v>59.786942700608314</v>
      </c>
      <c r="DA523" s="13">
        <v>13.491962654466727</v>
      </c>
      <c r="DB523" s="13" t="e">
        <f ca="1"/>
        <v>#NAME?</v>
      </c>
      <c r="DC523" s="13" t="e">
        <f ca="1"/>
        <v>#NAME?</v>
      </c>
      <c r="DD523" s="13">
        <v>54.785716592831626</v>
      </c>
      <c r="DE523" s="13" t="e">
        <f ca="1"/>
        <v>#NAME?</v>
      </c>
      <c r="DF523" s="13">
        <v>60.008625612108531</v>
      </c>
    </row>
    <row r="524" spans="1:110" x14ac:dyDescent="0.25">
      <c r="A524" s="9">
        <v>46.8</v>
      </c>
      <c r="B524" s="10" t="b">
        <v>1</v>
      </c>
      <c r="U524" s="13"/>
      <c r="V524" s="13"/>
      <c r="W524" s="14"/>
      <c r="X524" s="24"/>
      <c r="Y524" s="24"/>
      <c r="Z524" s="24"/>
      <c r="AA524" s="24"/>
      <c r="AB524" s="24"/>
      <c r="AC524" s="24"/>
      <c r="AD524" s="24"/>
      <c r="AE524" s="24"/>
      <c r="AG524" s="13"/>
      <c r="AH524" s="13"/>
      <c r="AI524" s="14"/>
      <c r="AJ524" s="24"/>
      <c r="AK524" s="24"/>
      <c r="AL524" s="24"/>
      <c r="AM524" s="24"/>
      <c r="AN524" s="24"/>
      <c r="AO524" s="24"/>
      <c r="AP524" s="24"/>
      <c r="AQ524" s="24"/>
      <c r="AS524" s="13"/>
      <c r="AT524" s="13"/>
      <c r="AU524" s="14"/>
      <c r="AV524" s="24"/>
      <c r="AW524" s="24"/>
      <c r="AX524" s="24"/>
      <c r="AY524" s="24"/>
      <c r="AZ524" s="24"/>
      <c r="BA524" s="24"/>
      <c r="BB524" s="24"/>
      <c r="BC524" s="24"/>
      <c r="CW524" s="24">
        <v>0.17742486338797814</v>
      </c>
      <c r="CX524" s="13">
        <v>59</v>
      </c>
      <c r="CY524" s="13">
        <v>60.413226870276297</v>
      </c>
      <c r="CZ524" s="13">
        <v>59.798498897816565</v>
      </c>
      <c r="DA524" s="13">
        <v>13.520698616562214</v>
      </c>
      <c r="DB524" s="13" t="e">
        <f ca="1"/>
        <v>#NAME?</v>
      </c>
      <c r="DC524" s="13" t="e">
        <f ca="1"/>
        <v>#NAME?</v>
      </c>
      <c r="DD524" s="13">
        <v>54.803584950322119</v>
      </c>
      <c r="DE524" s="13" t="e">
        <f ca="1"/>
        <v>#NAME?</v>
      </c>
      <c r="DF524" s="13">
        <v>60.023317324658784</v>
      </c>
    </row>
    <row r="525" spans="1:110" x14ac:dyDescent="0.25">
      <c r="A525" s="9">
        <v>46.3</v>
      </c>
      <c r="B525" s="10" t="b">
        <v>1</v>
      </c>
      <c r="U525" s="13"/>
      <c r="V525" s="13"/>
      <c r="W525" s="14"/>
      <c r="X525" s="24"/>
      <c r="Y525" s="24"/>
      <c r="Z525" s="24"/>
      <c r="AA525" s="24"/>
      <c r="AB525" s="24"/>
      <c r="AC525" s="24"/>
      <c r="AD525" s="24"/>
      <c r="AE525" s="24"/>
      <c r="AG525" s="13"/>
      <c r="AH525" s="13"/>
      <c r="AI525" s="14"/>
      <c r="AJ525" s="24"/>
      <c r="AK525" s="24"/>
      <c r="AL525" s="24"/>
      <c r="AM525" s="24"/>
      <c r="AN525" s="24"/>
      <c r="AO525" s="24"/>
      <c r="AP525" s="24"/>
      <c r="AQ525" s="24"/>
      <c r="AS525" s="13"/>
      <c r="AT525" s="13"/>
      <c r="AU525" s="14"/>
      <c r="AV525" s="24"/>
      <c r="AW525" s="24"/>
      <c r="AX525" s="24"/>
      <c r="AY525" s="24"/>
      <c r="AZ525" s="24"/>
      <c r="BA525" s="24"/>
      <c r="BB525" s="24"/>
      <c r="BC525" s="24"/>
      <c r="CW525" s="24">
        <v>0.17776639344262296</v>
      </c>
      <c r="CX525" s="13">
        <v>59</v>
      </c>
      <c r="CY525" s="13">
        <v>60.425728163391113</v>
      </c>
      <c r="CZ525" s="13">
        <v>59.810043289942591</v>
      </c>
      <c r="DA525" s="13">
        <v>13.549446512197131</v>
      </c>
      <c r="DB525" s="13" t="e">
        <f ca="1"/>
        <v>#NAME?</v>
      </c>
      <c r="DC525" s="13" t="e">
        <f ca="1"/>
        <v>#NAME?</v>
      </c>
      <c r="DD525" s="13">
        <v>54.821436118423577</v>
      </c>
      <c r="DE525" s="13" t="e">
        <f ca="1"/>
        <v>#NAME?</v>
      </c>
      <c r="DF525" s="13">
        <v>60.037992822384439</v>
      </c>
    </row>
    <row r="526" spans="1:110" x14ac:dyDescent="0.25">
      <c r="A526" s="9">
        <v>45.9</v>
      </c>
      <c r="B526" s="10" t="b">
        <v>1</v>
      </c>
      <c r="U526" s="13"/>
      <c r="V526" s="13"/>
      <c r="W526" s="14"/>
      <c r="X526" s="24"/>
      <c r="Y526" s="24"/>
      <c r="Z526" s="24"/>
      <c r="AA526" s="24"/>
      <c r="AB526" s="24"/>
      <c r="AC526" s="24"/>
      <c r="AD526" s="24"/>
      <c r="AE526" s="24"/>
      <c r="AG526" s="13"/>
      <c r="AH526" s="13"/>
      <c r="AI526" s="14"/>
      <c r="AJ526" s="24"/>
      <c r="AK526" s="24"/>
      <c r="AL526" s="24"/>
      <c r="AM526" s="24"/>
      <c r="AN526" s="24"/>
      <c r="AO526" s="24"/>
      <c r="AP526" s="24"/>
      <c r="AQ526" s="24"/>
      <c r="AS526" s="13"/>
      <c r="AT526" s="13"/>
      <c r="AU526" s="14"/>
      <c r="AV526" s="24"/>
      <c r="AW526" s="24"/>
      <c r="AX526" s="24"/>
      <c r="AY526" s="24"/>
      <c r="AZ526" s="24"/>
      <c r="BA526" s="24"/>
      <c r="BB526" s="24"/>
      <c r="BC526" s="24"/>
      <c r="CW526" s="24">
        <v>0.17810792349726776</v>
      </c>
      <c r="CX526" s="13">
        <v>59</v>
      </c>
      <c r="CY526" s="13">
        <v>60.438214313907032</v>
      </c>
      <c r="CZ526" s="13">
        <v>59.821575923200655</v>
      </c>
      <c r="DA526" s="13">
        <v>13.578206351287152</v>
      </c>
      <c r="DB526" s="13" t="e">
        <f ca="1"/>
        <v>#NAME?</v>
      </c>
      <c r="DC526" s="13" t="e">
        <f ca="1"/>
        <v>#NAME?</v>
      </c>
      <c r="DD526" s="13">
        <v>54.839270146649426</v>
      </c>
      <c r="DE526" s="13" t="e">
        <f ca="1"/>
        <v>#NAME?</v>
      </c>
      <c r="DF526" s="13">
        <v>60.052652161112661</v>
      </c>
    </row>
    <row r="527" spans="1:110" x14ac:dyDescent="0.25">
      <c r="A527" s="9">
        <v>45.7</v>
      </c>
      <c r="B527" s="10" t="b">
        <v>1</v>
      </c>
      <c r="U527" s="13"/>
      <c r="V527" s="13"/>
      <c r="W527" s="14"/>
      <c r="X527" s="24"/>
      <c r="Y527" s="24"/>
      <c r="Z527" s="24"/>
      <c r="AA527" s="24"/>
      <c r="AB527" s="24"/>
      <c r="AC527" s="24"/>
      <c r="AD527" s="24"/>
      <c r="AE527" s="24"/>
      <c r="AG527" s="13"/>
      <c r="AH527" s="13"/>
      <c r="AI527" s="14"/>
      <c r="AJ527" s="24"/>
      <c r="AK527" s="24"/>
      <c r="AL527" s="24"/>
      <c r="AM527" s="24"/>
      <c r="AN527" s="24"/>
      <c r="AO527" s="24"/>
      <c r="AP527" s="24"/>
      <c r="AQ527" s="24"/>
      <c r="AS527" s="13"/>
      <c r="AT527" s="13"/>
      <c r="AU527" s="14"/>
      <c r="AV527" s="24"/>
      <c r="AW527" s="24"/>
      <c r="AX527" s="24"/>
      <c r="AY527" s="24"/>
      <c r="AZ527" s="24"/>
      <c r="BA527" s="24"/>
      <c r="BB527" s="24"/>
      <c r="BC527" s="24"/>
      <c r="CW527" s="24">
        <v>0.17844945355191258</v>
      </c>
      <c r="CX527" s="13">
        <v>59</v>
      </c>
      <c r="CY527" s="13">
        <v>60.450685379873228</v>
      </c>
      <c r="CZ527" s="13">
        <v>59.833096843561258</v>
      </c>
      <c r="DA527" s="13">
        <v>13.606978143760347</v>
      </c>
      <c r="DB527" s="13" t="e">
        <f ca="1"/>
        <v>#NAME?</v>
      </c>
      <c r="DC527" s="13" t="e">
        <f ca="1"/>
        <v>#NAME?</v>
      </c>
      <c r="DD527" s="13">
        <v>54.85708708427584</v>
      </c>
      <c r="DE527" s="13" t="e">
        <f ca="1"/>
        <v>#NAME?</v>
      </c>
      <c r="DF527" s="13">
        <v>60.067295396383557</v>
      </c>
    </row>
    <row r="528" spans="1:110" x14ac:dyDescent="0.25">
      <c r="A528" s="9">
        <v>45.7</v>
      </c>
      <c r="B528" s="10" t="b">
        <v>1</v>
      </c>
      <c r="U528" s="13"/>
      <c r="V528" s="13"/>
      <c r="W528" s="14"/>
      <c r="X528" s="24"/>
      <c r="Y528" s="24"/>
      <c r="Z528" s="24"/>
      <c r="AA528" s="24"/>
      <c r="AB528" s="24"/>
      <c r="AC528" s="24"/>
      <c r="AD528" s="24"/>
      <c r="AE528" s="24"/>
      <c r="AG528" s="13"/>
      <c r="AH528" s="13"/>
      <c r="AI528" s="14"/>
      <c r="AJ528" s="24"/>
      <c r="AK528" s="24"/>
      <c r="AL528" s="24"/>
      <c r="AM528" s="24"/>
      <c r="AN528" s="24"/>
      <c r="AO528" s="24"/>
      <c r="AP528" s="24"/>
      <c r="AQ528" s="24"/>
      <c r="AS528" s="13"/>
      <c r="AT528" s="13"/>
      <c r="AU528" s="14"/>
      <c r="AV528" s="24"/>
      <c r="AW528" s="24"/>
      <c r="AX528" s="24"/>
      <c r="AY528" s="24"/>
      <c r="AZ528" s="24"/>
      <c r="BA528" s="24"/>
      <c r="BB528" s="24"/>
      <c r="BC528" s="24"/>
      <c r="CW528" s="24">
        <v>0.17879098360655737</v>
      </c>
      <c r="CX528" s="13">
        <v>59</v>
      </c>
      <c r="CY528" s="13">
        <v>60.463141419025334</v>
      </c>
      <c r="CZ528" s="13">
        <v>59.844606096753537</v>
      </c>
      <c r="DA528" s="13">
        <v>13.635761899557163</v>
      </c>
      <c r="DB528" s="13" t="e">
        <f ca="1"/>
        <v>#NAME?</v>
      </c>
      <c r="DC528" s="13" t="e">
        <f ca="1"/>
        <v>#NAME?</v>
      </c>
      <c r="DD528" s="13">
        <v>54.874886980343319</v>
      </c>
      <c r="DE528" s="13" t="e">
        <f ca="1"/>
        <v>#NAME?</v>
      </c>
      <c r="DF528" s="13">
        <v>60.081922583452211</v>
      </c>
    </row>
    <row r="529" spans="1:110" x14ac:dyDescent="0.25">
      <c r="A529" s="9">
        <v>45.6</v>
      </c>
      <c r="B529" s="10" t="b">
        <v>1</v>
      </c>
      <c r="U529" s="13"/>
      <c r="V529" s="13"/>
      <c r="W529" s="14"/>
      <c r="X529" s="24"/>
      <c r="Y529" s="24"/>
      <c r="Z529" s="24"/>
      <c r="AA529" s="24"/>
      <c r="AB529" s="24"/>
      <c r="AC529" s="24"/>
      <c r="AD529" s="24"/>
      <c r="AE529" s="24"/>
      <c r="AG529" s="13"/>
      <c r="AH529" s="13"/>
      <c r="AI529" s="14"/>
      <c r="AJ529" s="24"/>
      <c r="AK529" s="24"/>
      <c r="AL529" s="24"/>
      <c r="AM529" s="24"/>
      <c r="AN529" s="24"/>
      <c r="AO529" s="24"/>
      <c r="AP529" s="24"/>
      <c r="AQ529" s="24"/>
      <c r="AS529" s="13"/>
      <c r="AT529" s="13"/>
      <c r="AU529" s="14"/>
      <c r="AV529" s="24"/>
      <c r="AW529" s="24"/>
      <c r="AX529" s="24"/>
      <c r="AY529" s="24"/>
      <c r="AZ529" s="24"/>
      <c r="BA529" s="24"/>
      <c r="BB529" s="24"/>
      <c r="BC529" s="24"/>
      <c r="CW529" s="24">
        <v>0.1791325136612022</v>
      </c>
      <c r="CX529" s="13">
        <v>59.1</v>
      </c>
      <c r="CY529" s="13">
        <v>60.475582488787794</v>
      </c>
      <c r="CZ529" s="13">
        <v>59.856103728266419</v>
      </c>
      <c r="DA529" s="13">
        <v>13.664557628630453</v>
      </c>
      <c r="DB529" s="13" t="e">
        <f ca="1"/>
        <v>#NAME?</v>
      </c>
      <c r="DC529" s="13" t="e">
        <f ca="1"/>
        <v>#NAME?</v>
      </c>
      <c r="DD529" s="13">
        <v>54.892669883658314</v>
      </c>
      <c r="DE529" s="13" t="e">
        <f ca="1"/>
        <v>#NAME?</v>
      </c>
      <c r="DF529" s="13">
        <v>60.096533777290759</v>
      </c>
    </row>
    <row r="530" spans="1:110" x14ac:dyDescent="0.25">
      <c r="A530" s="9">
        <v>45.6</v>
      </c>
      <c r="B530" s="10" t="b">
        <v>1</v>
      </c>
      <c r="U530" s="13"/>
      <c r="V530" s="13"/>
      <c r="W530" s="14"/>
      <c r="X530" s="24"/>
      <c r="Y530" s="24"/>
      <c r="Z530" s="24"/>
      <c r="AA530" s="24"/>
      <c r="AB530" s="24"/>
      <c r="AC530" s="24"/>
      <c r="AD530" s="24"/>
      <c r="AE530" s="24"/>
      <c r="AG530" s="13"/>
      <c r="AH530" s="13"/>
      <c r="AI530" s="14"/>
      <c r="AJ530" s="24"/>
      <c r="AK530" s="24"/>
      <c r="AL530" s="24"/>
      <c r="AM530" s="24"/>
      <c r="AN530" s="24"/>
      <c r="AO530" s="24"/>
      <c r="AP530" s="24"/>
      <c r="AQ530" s="24"/>
      <c r="AS530" s="13"/>
      <c r="AT530" s="13"/>
      <c r="AU530" s="14"/>
      <c r="AV530" s="24"/>
      <c r="AW530" s="24"/>
      <c r="AX530" s="24"/>
      <c r="AY530" s="24"/>
      <c r="AZ530" s="24"/>
      <c r="BA530" s="24"/>
      <c r="BB530" s="24"/>
      <c r="BC530" s="24"/>
      <c r="CW530" s="24">
        <v>0.17947404371584699</v>
      </c>
      <c r="CX530" s="13">
        <v>59.1</v>
      </c>
      <c r="CY530" s="13">
        <v>60.488008646276114</v>
      </c>
      <c r="CZ530" s="13">
        <v>59.867589783350802</v>
      </c>
      <c r="DA530" s="13">
        <v>13.693365340945476</v>
      </c>
      <c r="DB530" s="13" t="e">
        <f ca="1"/>
        <v>#NAME?</v>
      </c>
      <c r="DC530" s="13" t="e">
        <f ca="1"/>
        <v>#NAME?</v>
      </c>
      <c r="DD530" s="13">
        <v>54.910435842794712</v>
      </c>
      <c r="DE530" s="13" t="e">
        <f ca="1"/>
        <v>#NAME?</v>
      </c>
      <c r="DF530" s="13">
        <v>60.111129032590298</v>
      </c>
    </row>
    <row r="531" spans="1:110" x14ac:dyDescent="0.25">
      <c r="A531" s="9">
        <v>46</v>
      </c>
      <c r="B531" s="10" t="b">
        <v>1</v>
      </c>
      <c r="U531" s="13"/>
      <c r="V531" s="13"/>
      <c r="W531" s="14"/>
      <c r="X531" s="24"/>
      <c r="Y531" s="24"/>
      <c r="Z531" s="24"/>
      <c r="AA531" s="24"/>
      <c r="AB531" s="24"/>
      <c r="AC531" s="24"/>
      <c r="AD531" s="24"/>
      <c r="AE531" s="24"/>
      <c r="AG531" s="13"/>
      <c r="AH531" s="13"/>
      <c r="AI531" s="14"/>
      <c r="AJ531" s="24"/>
      <c r="AK531" s="24"/>
      <c r="AL531" s="24"/>
      <c r="AM531" s="24"/>
      <c r="AN531" s="24"/>
      <c r="AO531" s="24"/>
      <c r="AP531" s="24"/>
      <c r="AQ531" s="24"/>
      <c r="AS531" s="13"/>
      <c r="AT531" s="13"/>
      <c r="AU531" s="14"/>
      <c r="AV531" s="24"/>
      <c r="AW531" s="24"/>
      <c r="AX531" s="24"/>
      <c r="AY531" s="24"/>
      <c r="AZ531" s="24"/>
      <c r="BA531" s="24"/>
      <c r="BB531" s="24"/>
      <c r="BC531" s="24"/>
      <c r="CW531" s="24">
        <v>0.17981557377049182</v>
      </c>
      <c r="CX531" s="13">
        <v>59.1</v>
      </c>
      <c r="CY531" s="13">
        <v>60.500419948299246</v>
      </c>
      <c r="CZ531" s="13">
        <v>59.879064307021331</v>
      </c>
      <c r="DA531" s="13">
        <v>13.72218504647997</v>
      </c>
      <c r="DB531" s="13" t="e">
        <f ca="1"/>
        <v>#NAME?</v>
      </c>
      <c r="DC531" s="13" t="e">
        <f ca="1"/>
        <v>#NAME?</v>
      </c>
      <c r="DD531" s="13">
        <v>54.928184906095453</v>
      </c>
      <c r="DE531" s="13" t="e">
        <f ca="1"/>
        <v>#NAME?</v>
      </c>
      <c r="DF531" s="13">
        <v>60.125708403762971</v>
      </c>
    </row>
    <row r="532" spans="1:110" x14ac:dyDescent="0.25">
      <c r="A532" s="9">
        <v>53.1</v>
      </c>
      <c r="B532" s="10" t="b">
        <v>1</v>
      </c>
      <c r="U532" s="13"/>
      <c r="V532" s="13"/>
      <c r="W532" s="14"/>
      <c r="X532" s="24"/>
      <c r="Y532" s="24"/>
      <c r="Z532" s="24"/>
      <c r="AA532" s="24"/>
      <c r="AB532" s="24"/>
      <c r="AC532" s="24"/>
      <c r="AD532" s="24"/>
      <c r="AE532" s="24"/>
      <c r="AG532" s="13"/>
      <c r="AH532" s="13"/>
      <c r="AI532" s="14"/>
      <c r="AJ532" s="24"/>
      <c r="AK532" s="24"/>
      <c r="AL532" s="24"/>
      <c r="AM532" s="24"/>
      <c r="AN532" s="24"/>
      <c r="AO532" s="24"/>
      <c r="AP532" s="24"/>
      <c r="AQ532" s="24"/>
      <c r="AS532" s="13"/>
      <c r="AT532" s="13"/>
      <c r="AU532" s="14"/>
      <c r="AV532" s="24"/>
      <c r="AW532" s="24"/>
      <c r="AX532" s="24"/>
      <c r="AY532" s="24"/>
      <c r="AZ532" s="24"/>
      <c r="BA532" s="24"/>
      <c r="BB532" s="24"/>
      <c r="BC532" s="24"/>
      <c r="CW532" s="24">
        <v>0.18015710382513661</v>
      </c>
      <c r="CX532" s="13">
        <v>59.1</v>
      </c>
      <c r="CY532" s="13">
        <v>60.512816451361729</v>
      </c>
      <c r="CZ532" s="13">
        <v>59.890527344057695</v>
      </c>
      <c r="DA532" s="13">
        <v>13.751016755224104</v>
      </c>
      <c r="DB532" s="13" t="e">
        <f ca="1"/>
        <v>#NAME?</v>
      </c>
      <c r="DC532" s="13" t="e">
        <f ca="1"/>
        <v>#NAME?</v>
      </c>
      <c r="DD532" s="13">
        <v>54.945917121674029</v>
      </c>
      <c r="DE532" s="13" t="e">
        <f ca="1"/>
        <v>#NAME?</v>
      </c>
      <c r="DF532" s="13">
        <v>60.140271944943876</v>
      </c>
    </row>
    <row r="533" spans="1:110" x14ac:dyDescent="0.25">
      <c r="A533" s="9">
        <v>52.6</v>
      </c>
      <c r="B533" s="10" t="b">
        <v>1</v>
      </c>
      <c r="U533" s="13"/>
      <c r="V533" s="13"/>
      <c r="W533" s="14"/>
      <c r="X533" s="24"/>
      <c r="Y533" s="24"/>
      <c r="Z533" s="24"/>
      <c r="AA533" s="24"/>
      <c r="AB533" s="24"/>
      <c r="AC533" s="24"/>
      <c r="AD533" s="24"/>
      <c r="AE533" s="24"/>
      <c r="AG533" s="13"/>
      <c r="AH533" s="13"/>
      <c r="AI533" s="14"/>
      <c r="AJ533" s="24"/>
      <c r="AK533" s="24"/>
      <c r="AL533" s="24"/>
      <c r="AM533" s="24"/>
      <c r="AN533" s="24"/>
      <c r="AO533" s="24"/>
      <c r="AP533" s="24"/>
      <c r="AQ533" s="24"/>
      <c r="AS533" s="13"/>
      <c r="AT533" s="13"/>
      <c r="AU533" s="14"/>
      <c r="AV533" s="24"/>
      <c r="AW533" s="24"/>
      <c r="AX533" s="24"/>
      <c r="AY533" s="24"/>
      <c r="AZ533" s="24"/>
      <c r="BA533" s="24"/>
      <c r="BB533" s="24"/>
      <c r="BC533" s="24"/>
      <c r="CW533" s="24">
        <v>0.18049863387978143</v>
      </c>
      <c r="CX533" s="13">
        <v>59.1</v>
      </c>
      <c r="CY533" s="13">
        <v>60.525198211666023</v>
      </c>
      <c r="CZ533" s="13">
        <v>59.901978939006767</v>
      </c>
      <c r="DA533" s="13">
        <v>13.779860477180563</v>
      </c>
      <c r="DB533" s="13" t="e">
        <f ca="1"/>
        <v>#NAME?</v>
      </c>
      <c r="DC533" s="13" t="e">
        <f ca="1"/>
        <v>#NAME?</v>
      </c>
      <c r="DD533" s="13">
        <v>54.963632537416011</v>
      </c>
      <c r="DE533" s="13" t="e">
        <f ca="1"/>
        <v>#NAME?</v>
      </c>
      <c r="DF533" s="13">
        <v>60.154819709993049</v>
      </c>
    </row>
    <row r="534" spans="1:110" x14ac:dyDescent="0.25">
      <c r="A534" s="9">
        <v>52.2</v>
      </c>
      <c r="B534" s="10" t="b">
        <v>1</v>
      </c>
      <c r="U534" s="13"/>
      <c r="V534" s="13"/>
      <c r="W534" s="14"/>
      <c r="X534" s="24"/>
      <c r="Y534" s="24"/>
      <c r="Z534" s="24"/>
      <c r="AA534" s="24"/>
      <c r="AB534" s="24"/>
      <c r="AC534" s="24"/>
      <c r="AD534" s="24"/>
      <c r="AE534" s="24"/>
      <c r="AG534" s="13"/>
      <c r="AH534" s="13"/>
      <c r="AI534" s="14"/>
      <c r="AJ534" s="24"/>
      <c r="AK534" s="24"/>
      <c r="AL534" s="24"/>
      <c r="AM534" s="24"/>
      <c r="AN534" s="24"/>
      <c r="AO534" s="24"/>
      <c r="AP534" s="24"/>
      <c r="AQ534" s="24"/>
      <c r="AS534" s="13"/>
      <c r="AT534" s="13"/>
      <c r="AU534" s="14"/>
      <c r="AV534" s="24"/>
      <c r="AW534" s="24"/>
      <c r="AX534" s="24"/>
      <c r="AY534" s="24"/>
      <c r="AZ534" s="24"/>
      <c r="BA534" s="24"/>
      <c r="BB534" s="24"/>
      <c r="BC534" s="24"/>
      <c r="CW534" s="24">
        <v>0.18084016393442623</v>
      </c>
      <c r="CX534" s="13">
        <v>59.1</v>
      </c>
      <c r="CY534" s="13">
        <v>60.537565285114653</v>
      </c>
      <c r="CZ534" s="13">
        <v>59.913419136184238</v>
      </c>
      <c r="DA534" s="13">
        <v>13.808716222364538</v>
      </c>
      <c r="DB534" s="13" t="e">
        <f ca="1"/>
        <v>#NAME?</v>
      </c>
      <c r="DC534" s="13" t="e">
        <f ca="1"/>
        <v>#NAME?</v>
      </c>
      <c r="DD534" s="13">
        <v>54.98133120098057</v>
      </c>
      <c r="DE534" s="13" t="e">
        <f ca="1"/>
        <v>#NAME?</v>
      </c>
      <c r="DF534" s="13">
        <v>60.169351752497363</v>
      </c>
    </row>
    <row r="535" spans="1:110" x14ac:dyDescent="0.25">
      <c r="A535" s="9">
        <v>51.8</v>
      </c>
      <c r="B535" s="10" t="b">
        <v>1</v>
      </c>
      <c r="U535" s="13"/>
      <c r="V535" s="13"/>
      <c r="W535" s="14"/>
      <c r="X535" s="24"/>
      <c r="Y535" s="24"/>
      <c r="Z535" s="24"/>
      <c r="AA535" s="24"/>
      <c r="AB535" s="24"/>
      <c r="AC535" s="24"/>
      <c r="AD535" s="24"/>
      <c r="AE535" s="24"/>
      <c r="AG535" s="13"/>
      <c r="AH535" s="13"/>
      <c r="AI535" s="14"/>
      <c r="AJ535" s="24"/>
      <c r="AK535" s="24"/>
      <c r="AL535" s="24"/>
      <c r="AM535" s="24"/>
      <c r="AN535" s="24"/>
      <c r="AO535" s="24"/>
      <c r="AP535" s="24"/>
      <c r="AQ535" s="24"/>
      <c r="AS535" s="13"/>
      <c r="AT535" s="13"/>
      <c r="AU535" s="14"/>
      <c r="AV535" s="24"/>
      <c r="AW535" s="24"/>
      <c r="AX535" s="24"/>
      <c r="AY535" s="24"/>
      <c r="AZ535" s="24"/>
      <c r="BA535" s="24"/>
      <c r="BB535" s="24"/>
      <c r="BC535" s="24"/>
      <c r="CW535" s="24">
        <v>0.18118169398907105</v>
      </c>
      <c r="CX535" s="13">
        <v>59.2</v>
      </c>
      <c r="CY535" s="13">
        <v>60.549917727312483</v>
      </c>
      <c r="CZ535" s="13">
        <v>59.924847979675889</v>
      </c>
      <c r="DA535" s="13">
        <v>13.837584000803725</v>
      </c>
      <c r="DB535" s="13" t="e">
        <f ca="1"/>
        <v>#NAME?</v>
      </c>
      <c r="DC535" s="13" t="e">
        <f ca="1"/>
        <v>#NAME?</v>
      </c>
      <c r="DD535" s="13">
        <v>54.999013159801947</v>
      </c>
      <c r="DE535" s="13" t="e">
        <f ca="1"/>
        <v>#NAME?</v>
      </c>
      <c r="DF535" s="13">
        <v>60.183868125772477</v>
      </c>
    </row>
    <row r="536" spans="1:110" x14ac:dyDescent="0.25">
      <c r="A536" s="9">
        <v>51.6</v>
      </c>
      <c r="B536" s="10" t="b">
        <v>1</v>
      </c>
      <c r="U536" s="13"/>
      <c r="V536" s="13"/>
      <c r="W536" s="14"/>
      <c r="X536" s="24"/>
      <c r="Y536" s="24"/>
      <c r="Z536" s="24"/>
      <c r="AA536" s="24"/>
      <c r="AB536" s="24"/>
      <c r="AC536" s="24"/>
      <c r="AD536" s="24"/>
      <c r="AE536" s="24"/>
      <c r="AG536" s="13"/>
      <c r="AH536" s="13"/>
      <c r="AI536" s="14"/>
      <c r="AJ536" s="24"/>
      <c r="AK536" s="24"/>
      <c r="AL536" s="24"/>
      <c r="AM536" s="24"/>
      <c r="AN536" s="24"/>
      <c r="AO536" s="24"/>
      <c r="AP536" s="24"/>
      <c r="AQ536" s="24"/>
      <c r="AS536" s="13"/>
      <c r="AT536" s="13"/>
      <c r="AU536" s="14"/>
      <c r="AV536" s="24"/>
      <c r="AW536" s="24"/>
      <c r="AX536" s="24"/>
      <c r="AY536" s="24"/>
      <c r="AZ536" s="24"/>
      <c r="BA536" s="24"/>
      <c r="BB536" s="24"/>
      <c r="BC536" s="24"/>
      <c r="CW536" s="24">
        <v>0.18152322404371585</v>
      </c>
      <c r="CX536" s="13">
        <v>59.2</v>
      </c>
      <c r="CY536" s="13">
        <v>60.562255593568835</v>
      </c>
      <c r="CZ536" s="13">
        <v>59.93626551333994</v>
      </c>
      <c r="DA536" s="13">
        <v>13.866463822538405</v>
      </c>
      <c r="DB536" s="13" t="e">
        <f ca="1"/>
        <v>#NAME?</v>
      </c>
      <c r="DC536" s="13" t="e">
        <f ca="1"/>
        <v>#NAME?</v>
      </c>
      <c r="DD536" s="13">
        <v>55.016678461090976</v>
      </c>
      <c r="DE536" s="13" t="e">
        <f ca="1"/>
        <v>#NAME?</v>
      </c>
      <c r="DF536" s="13">
        <v>60.198368882864742</v>
      </c>
    </row>
    <row r="537" spans="1:110" x14ac:dyDescent="0.25">
      <c r="A537" s="9">
        <v>51.2</v>
      </c>
      <c r="B537" s="10" t="b">
        <v>1</v>
      </c>
      <c r="U537" s="13"/>
      <c r="V537" s="13"/>
      <c r="W537" s="14"/>
      <c r="X537" s="24"/>
      <c r="Y537" s="24"/>
      <c r="Z537" s="24"/>
      <c r="AA537" s="24"/>
      <c r="AB537" s="24"/>
      <c r="AC537" s="24"/>
      <c r="AD537" s="24"/>
      <c r="AE537" s="24"/>
      <c r="AG537" s="13"/>
      <c r="AH537" s="13"/>
      <c r="AI537" s="14"/>
      <c r="AJ537" s="24"/>
      <c r="AK537" s="24"/>
      <c r="AL537" s="24"/>
      <c r="AM537" s="24"/>
      <c r="AN537" s="24"/>
      <c r="AO537" s="24"/>
      <c r="AP537" s="24"/>
      <c r="AQ537" s="24"/>
      <c r="AS537" s="13"/>
      <c r="AT537" s="13"/>
      <c r="AU537" s="14"/>
      <c r="AV537" s="24"/>
      <c r="AW537" s="24"/>
      <c r="AX537" s="24"/>
      <c r="AY537" s="24"/>
      <c r="AZ537" s="24"/>
      <c r="BA537" s="24"/>
      <c r="BB537" s="24"/>
      <c r="BC537" s="24"/>
      <c r="CW537" s="24">
        <v>0.18186475409836064</v>
      </c>
      <c r="CX537" s="13">
        <v>59.2</v>
      </c>
      <c r="CY537" s="13">
        <v>60.574578938899705</v>
      </c>
      <c r="CZ537" s="13">
        <v>59.947671780808029</v>
      </c>
      <c r="DA537" s="13">
        <v>13.895355697621396</v>
      </c>
      <c r="DB537" s="13" t="e">
        <f ca="1"/>
        <v>#NAME?</v>
      </c>
      <c r="DC537" s="13" t="e">
        <f ca="1"/>
        <v>#NAME?</v>
      </c>
      <c r="DD537" s="13">
        <v>55.034327151836507</v>
      </c>
      <c r="DE537" s="13" t="e">
        <f ca="1"/>
        <v>#NAME?</v>
      </c>
      <c r="DF537" s="13">
        <v>60.212854076553029</v>
      </c>
    </row>
    <row r="538" spans="1:110" x14ac:dyDescent="0.25">
      <c r="A538" s="9">
        <v>57</v>
      </c>
      <c r="B538" s="10" t="b">
        <v>1</v>
      </c>
      <c r="U538" s="13"/>
      <c r="V538" s="13"/>
      <c r="W538" s="14"/>
      <c r="X538" s="24"/>
      <c r="Y538" s="24"/>
      <c r="Z538" s="24"/>
      <c r="AA538" s="24"/>
      <c r="AB538" s="24"/>
      <c r="AC538" s="24"/>
      <c r="AD538" s="24"/>
      <c r="AE538" s="24"/>
      <c r="AG538" s="13"/>
      <c r="AH538" s="13"/>
      <c r="AI538" s="14"/>
      <c r="AJ538" s="24"/>
      <c r="AK538" s="24"/>
      <c r="AL538" s="24"/>
      <c r="AM538" s="24"/>
      <c r="AN538" s="24"/>
      <c r="AO538" s="24"/>
      <c r="AP538" s="24"/>
      <c r="AQ538" s="24"/>
      <c r="AS538" s="13"/>
      <c r="AT538" s="13"/>
      <c r="AU538" s="14"/>
      <c r="AV538" s="24"/>
      <c r="AW538" s="24"/>
      <c r="AX538" s="24"/>
      <c r="AY538" s="24"/>
      <c r="AZ538" s="24"/>
      <c r="BA538" s="24"/>
      <c r="BB538" s="24"/>
      <c r="BC538" s="24"/>
      <c r="CW538" s="24">
        <v>0.18220628415300547</v>
      </c>
      <c r="CX538" s="13">
        <v>59.2</v>
      </c>
      <c r="CY538" s="13">
        <v>60.586887818029851</v>
      </c>
      <c r="CZ538" s="13">
        <v>59.959066825487376</v>
      </c>
      <c r="DA538" s="13">
        <v>13.924259636118133</v>
      </c>
      <c r="DB538" s="13" t="e">
        <f ca="1"/>
        <v>#NAME?</v>
      </c>
      <c r="DC538" s="13" t="e">
        <f ca="1"/>
        <v>#NAME?</v>
      </c>
      <c r="DD538" s="13">
        <v>55.051959278806898</v>
      </c>
      <c r="DE538" s="13" t="e">
        <f ca="1"/>
        <v>#NAME?</v>
      </c>
      <c r="DF538" s="13">
        <v>60.227323759350668</v>
      </c>
    </row>
    <row r="539" spans="1:110" x14ac:dyDescent="0.25">
      <c r="A539" s="9">
        <v>49.6</v>
      </c>
      <c r="B539" s="10" t="b">
        <v>1</v>
      </c>
      <c r="U539" s="13"/>
      <c r="V539" s="13"/>
      <c r="W539" s="14"/>
      <c r="X539" s="24"/>
      <c r="Y539" s="24"/>
      <c r="Z539" s="24"/>
      <c r="AA539" s="24"/>
      <c r="AB539" s="24"/>
      <c r="AC539" s="24"/>
      <c r="AD539" s="24"/>
      <c r="AE539" s="24"/>
      <c r="AG539" s="13"/>
      <c r="AH539" s="13"/>
      <c r="AI539" s="14"/>
      <c r="AJ539" s="24"/>
      <c r="AK539" s="24"/>
      <c r="AL539" s="24"/>
      <c r="AM539" s="24"/>
      <c r="AN539" s="24"/>
      <c r="AO539" s="24"/>
      <c r="AP539" s="24"/>
      <c r="AQ539" s="24"/>
      <c r="AS539" s="13"/>
      <c r="AT539" s="13"/>
      <c r="AU539" s="14"/>
      <c r="AV539" s="24"/>
      <c r="AW539" s="24"/>
      <c r="AX539" s="24"/>
      <c r="AY539" s="24"/>
      <c r="AZ539" s="24"/>
      <c r="BA539" s="24"/>
      <c r="BB539" s="24"/>
      <c r="BC539" s="24"/>
      <c r="CW539" s="24">
        <v>0.18254781420765026</v>
      </c>
      <c r="CX539" s="13">
        <v>59.2</v>
      </c>
      <c r="CY539" s="13">
        <v>60.599182285394917</v>
      </c>
      <c r="CZ539" s="13">
        <v>59.970450690561997</v>
      </c>
      <c r="DA539" s="13">
        <v>13.953175648106656</v>
      </c>
      <c r="DB539" s="13" t="e">
        <f ca="1"/>
        <v>#NAME?</v>
      </c>
      <c r="DC539" s="13" t="e">
        <f ca="1"/>
        <v>#NAME?</v>
      </c>
      <c r="DD539" s="13">
        <v>55.06957488855145</v>
      </c>
      <c r="DE539" s="13" t="e">
        <f ca="1"/>
        <v>#NAME?</v>
      </c>
      <c r="DF539" s="13">
        <v>60.241777983507248</v>
      </c>
    </row>
    <row r="540" spans="1:110" x14ac:dyDescent="0.25">
      <c r="A540" s="9">
        <v>49.4</v>
      </c>
      <c r="B540" s="10" t="b">
        <v>1</v>
      </c>
      <c r="U540" s="13"/>
      <c r="V540" s="13"/>
      <c r="W540" s="14"/>
      <c r="X540" s="24"/>
      <c r="Y540" s="24"/>
      <c r="Z540" s="24"/>
      <c r="AA540" s="24"/>
      <c r="AB540" s="24"/>
      <c r="AC540" s="24"/>
      <c r="AD540" s="24"/>
      <c r="AE540" s="24"/>
      <c r="AG540" s="13"/>
      <c r="AH540" s="13"/>
      <c r="AI540" s="14"/>
      <c r="AJ540" s="24"/>
      <c r="AK540" s="24"/>
      <c r="AL540" s="24"/>
      <c r="AM540" s="24"/>
      <c r="AN540" s="24"/>
      <c r="AO540" s="24"/>
      <c r="AP540" s="24"/>
      <c r="AQ540" s="24"/>
      <c r="AS540" s="13"/>
      <c r="AT540" s="13"/>
      <c r="AU540" s="14"/>
      <c r="AV540" s="24"/>
      <c r="AW540" s="24"/>
      <c r="AX540" s="24"/>
      <c r="AY540" s="24"/>
      <c r="AZ540" s="24"/>
      <c r="BA540" s="24"/>
      <c r="BB540" s="24"/>
      <c r="BC540" s="24"/>
      <c r="CW540" s="24">
        <v>0.18288934426229508</v>
      </c>
      <c r="CX540" s="13">
        <v>59.2</v>
      </c>
      <c r="CY540" s="13">
        <v>60.611462395143604</v>
      </c>
      <c r="CZ540" s="13">
        <v>59.98182341899458</v>
      </c>
      <c r="DA540" s="13">
        <v>13.982103743677651</v>
      </c>
      <c r="DB540" s="13" t="e">
        <f ca="1"/>
        <v>#NAME?</v>
      </c>
      <c r="DC540" s="13" t="e">
        <f ca="1"/>
        <v>#NAME?</v>
      </c>
      <c r="DD540" s="13">
        <v>55.087174027401851</v>
      </c>
      <c r="DE540" s="13" t="e">
        <f ca="1"/>
        <v>#NAME?</v>
      </c>
      <c r="DF540" s="13">
        <v>60.256216801010467</v>
      </c>
    </row>
    <row r="541" spans="1:110" x14ac:dyDescent="0.25">
      <c r="A541" s="9">
        <v>48.5</v>
      </c>
      <c r="B541" s="10" t="b">
        <v>1</v>
      </c>
      <c r="U541" s="13"/>
      <c r="V541" s="13"/>
      <c r="W541" s="14"/>
      <c r="X541" s="24"/>
      <c r="Y541" s="24"/>
      <c r="Z541" s="24"/>
      <c r="AA541" s="24"/>
      <c r="AB541" s="24"/>
      <c r="AC541" s="24"/>
      <c r="AD541" s="24"/>
      <c r="AE541" s="24"/>
      <c r="AG541" s="13"/>
      <c r="AH541" s="13"/>
      <c r="AI541" s="14"/>
      <c r="AJ541" s="24"/>
      <c r="AK541" s="24"/>
      <c r="AL541" s="24"/>
      <c r="AM541" s="24"/>
      <c r="AN541" s="24"/>
      <c r="AO541" s="24"/>
      <c r="AP541" s="24"/>
      <c r="AQ541" s="24"/>
      <c r="AS541" s="13"/>
      <c r="AT541" s="13"/>
      <c r="AU541" s="14"/>
      <c r="AV541" s="24"/>
      <c r="AW541" s="24"/>
      <c r="AX541" s="24"/>
      <c r="AY541" s="24"/>
      <c r="AZ541" s="24"/>
      <c r="BA541" s="24"/>
      <c r="BB541" s="24"/>
      <c r="BC541" s="24"/>
      <c r="CW541" s="24">
        <v>0.18323087431693988</v>
      </c>
      <c r="CX541" s="13">
        <v>59.2</v>
      </c>
      <c r="CY541" s="13">
        <v>60.623728201139649</v>
      </c>
      <c r="CZ541" s="13">
        <v>59.993185053527988</v>
      </c>
      <c r="DA541" s="13">
        <v>14.011043932934427</v>
      </c>
      <c r="DB541" s="13" t="e">
        <f ca="1"/>
        <v>#NAME?</v>
      </c>
      <c r="DC541" s="13" t="e">
        <f ca="1"/>
        <v>#NAME?</v>
      </c>
      <c r="DD541" s="13">
        <v>55.104756741473572</v>
      </c>
      <c r="DE541" s="13" t="e">
        <f ca="1"/>
        <v>#NAME?</v>
      </c>
      <c r="DF541" s="13">
        <v>60.270640263587957</v>
      </c>
    </row>
    <row r="542" spans="1:110" x14ac:dyDescent="0.25">
      <c r="A542" s="9">
        <v>48.6</v>
      </c>
      <c r="B542" s="10" t="b">
        <v>1</v>
      </c>
      <c r="U542" s="13"/>
      <c r="V542" s="13"/>
      <c r="W542" s="14"/>
      <c r="X542" s="24"/>
      <c r="Y542" s="24"/>
      <c r="Z542" s="24"/>
      <c r="AA542" s="24"/>
      <c r="AB542" s="24"/>
      <c r="AC542" s="24"/>
      <c r="AD542" s="24"/>
      <c r="AE542" s="24"/>
      <c r="AG542" s="13"/>
      <c r="AH542" s="13"/>
      <c r="AI542" s="14"/>
      <c r="AJ542" s="24"/>
      <c r="AK542" s="24"/>
      <c r="AL542" s="24"/>
      <c r="AM542" s="24"/>
      <c r="AN542" s="24"/>
      <c r="AO542" s="24"/>
      <c r="AP542" s="24"/>
      <c r="AQ542" s="24"/>
      <c r="AS542" s="13"/>
      <c r="AT542" s="13"/>
      <c r="AU542" s="14"/>
      <c r="AV542" s="24"/>
      <c r="AW542" s="24"/>
      <c r="AX542" s="24"/>
      <c r="AY542" s="24"/>
      <c r="AZ542" s="24"/>
      <c r="BA542" s="24"/>
      <c r="BB542" s="24"/>
      <c r="BC542" s="24"/>
      <c r="CW542" s="24">
        <v>0.1835724043715847</v>
      </c>
      <c r="CX542" s="13">
        <v>59.3</v>
      </c>
      <c r="CY542" s="13">
        <v>60.635979756963991</v>
      </c>
      <c r="CZ542" s="13">
        <v>60.004535636686754</v>
      </c>
      <c r="DA542" s="13">
        <v>14.039996225993011</v>
      </c>
      <c r="DB542" s="13" t="e">
        <f ca="1"/>
        <v>#NAME?</v>
      </c>
      <c r="DC542" s="13" t="e">
        <f ca="1"/>
        <v>#NAME?</v>
      </c>
      <c r="DD542" s="13">
        <v>55.1223230766673</v>
      </c>
      <c r="DE542" s="13" t="e">
        <f ca="1"/>
        <v>#NAME?</v>
      </c>
      <c r="DF542" s="13">
        <v>60.285048422709067</v>
      </c>
    </row>
    <row r="543" spans="1:110" x14ac:dyDescent="0.25">
      <c r="A543" s="9">
        <v>48.5</v>
      </c>
      <c r="B543" s="10" t="b">
        <v>1</v>
      </c>
      <c r="U543" s="13"/>
      <c r="V543" s="13"/>
      <c r="W543" s="14"/>
      <c r="X543" s="24"/>
      <c r="Y543" s="24"/>
      <c r="Z543" s="24"/>
      <c r="AA543" s="24"/>
      <c r="AB543" s="24"/>
      <c r="AC543" s="24"/>
      <c r="AD543" s="24"/>
      <c r="AE543" s="24"/>
      <c r="AG543" s="13"/>
      <c r="AH543" s="13"/>
      <c r="AI543" s="14"/>
      <c r="AJ543" s="24"/>
      <c r="AK543" s="24"/>
      <c r="AL543" s="24"/>
      <c r="AM543" s="24"/>
      <c r="AN543" s="24"/>
      <c r="AO543" s="24"/>
      <c r="AP543" s="24"/>
      <c r="AQ543" s="24"/>
      <c r="AS543" s="13"/>
      <c r="AT543" s="13"/>
      <c r="AU543" s="14"/>
      <c r="AV543" s="24"/>
      <c r="AW543" s="24"/>
      <c r="AX543" s="24"/>
      <c r="AY543" s="24"/>
      <c r="AZ543" s="24"/>
      <c r="BA543" s="24"/>
      <c r="BB543" s="24"/>
      <c r="BC543" s="24"/>
      <c r="CW543" s="24">
        <v>0.1839139344262295</v>
      </c>
      <c r="CX543" s="13">
        <v>59.3</v>
      </c>
      <c r="CY543" s="13">
        <v>60.648217115916708</v>
      </c>
      <c r="CZ543" s="13">
        <v>60.015875210778809</v>
      </c>
      <c r="DA543" s="13">
        <v>14.06896063298209</v>
      </c>
      <c r="DB543" s="13" t="e">
        <f ca="1"/>
        <v>#NAME?</v>
      </c>
      <c r="DC543" s="13" t="e">
        <f ca="1"/>
        <v>#NAME?</v>
      </c>
      <c r="DD543" s="13">
        <v>55.139873078670348</v>
      </c>
      <c r="DE543" s="13" t="e">
        <f ca="1"/>
        <v>#NAME?</v>
      </c>
      <c r="DF543" s="13">
        <v>60.299441329586656</v>
      </c>
    </row>
    <row r="544" spans="1:110" x14ac:dyDescent="0.25">
      <c r="A544" s="9">
        <v>48.4</v>
      </c>
      <c r="B544" s="10" t="b">
        <v>1</v>
      </c>
      <c r="U544" s="13"/>
      <c r="V544" s="13"/>
      <c r="W544" s="14"/>
      <c r="X544" s="24"/>
      <c r="Y544" s="24"/>
      <c r="Z544" s="24"/>
      <c r="AA544" s="24"/>
      <c r="AB544" s="24"/>
      <c r="AC544" s="24"/>
      <c r="AD544" s="24"/>
      <c r="AE544" s="24"/>
      <c r="AG544" s="13"/>
      <c r="AH544" s="13"/>
      <c r="AI544" s="14"/>
      <c r="AJ544" s="24"/>
      <c r="AK544" s="24"/>
      <c r="AL544" s="24"/>
      <c r="AM544" s="24"/>
      <c r="AN544" s="24"/>
      <c r="AO544" s="24"/>
      <c r="AP544" s="24"/>
      <c r="AQ544" s="24"/>
      <c r="AS544" s="13"/>
      <c r="AT544" s="13"/>
      <c r="AU544" s="14"/>
      <c r="AV544" s="24"/>
      <c r="AW544" s="24"/>
      <c r="AX544" s="24"/>
      <c r="AY544" s="24"/>
      <c r="AZ544" s="24"/>
      <c r="BA544" s="24"/>
      <c r="BB544" s="24"/>
      <c r="BC544" s="24"/>
      <c r="CW544" s="24">
        <v>0.18425546448087432</v>
      </c>
      <c r="CX544" s="13">
        <v>59.3</v>
      </c>
      <c r="CY544" s="13">
        <v>60.66044033101916</v>
      </c>
      <c r="CZ544" s="13">
        <v>60.02720381789694</v>
      </c>
      <c r="DA544" s="13">
        <v>14.097937164043095</v>
      </c>
      <c r="DB544" s="13" t="e">
        <f ca="1"/>
        <v>#NAME?</v>
      </c>
      <c r="DC544" s="13" t="e">
        <f ca="1"/>
        <v>#NAME?</v>
      </c>
      <c r="DD544" s="13">
        <v>55.157406792957985</v>
      </c>
      <c r="DE544" s="13" t="e">
        <f ca="1"/>
        <v>#NAME?</v>
      </c>
      <c r="DF544" s="13">
        <v>60.313819035178895</v>
      </c>
    </row>
    <row r="545" spans="1:110" x14ac:dyDescent="0.25">
      <c r="A545" s="9">
        <v>48.1</v>
      </c>
      <c r="B545" s="10" t="b">
        <v>1</v>
      </c>
      <c r="U545" s="13"/>
      <c r="V545" s="13"/>
      <c r="W545" s="14"/>
      <c r="X545" s="24"/>
      <c r="Y545" s="24"/>
      <c r="Z545" s="24"/>
      <c r="AA545" s="24"/>
      <c r="AB545" s="24"/>
      <c r="AC545" s="24"/>
      <c r="AD545" s="24"/>
      <c r="AE545" s="24"/>
      <c r="AG545" s="13"/>
      <c r="AH545" s="13"/>
      <c r="AI545" s="14"/>
      <c r="AJ545" s="24"/>
      <c r="AK545" s="24"/>
      <c r="AL545" s="24"/>
      <c r="AM545" s="24"/>
      <c r="AN545" s="24"/>
      <c r="AO545" s="24"/>
      <c r="AP545" s="24"/>
      <c r="AQ545" s="24"/>
      <c r="AS545" s="13"/>
      <c r="AT545" s="13"/>
      <c r="AU545" s="14"/>
      <c r="AV545" s="24"/>
      <c r="AW545" s="24"/>
      <c r="AX545" s="24"/>
      <c r="AY545" s="24"/>
      <c r="AZ545" s="24"/>
      <c r="BA545" s="24"/>
      <c r="BB545" s="24"/>
      <c r="BC545" s="24"/>
      <c r="CW545" s="24">
        <v>0.18459699453551912</v>
      </c>
      <c r="CX545" s="13">
        <v>59.3</v>
      </c>
      <c r="CY545" s="13">
        <v>60.672649455015893</v>
      </c>
      <c r="CZ545" s="13">
        <v>60.038521499920172</v>
      </c>
      <c r="DA545" s="13">
        <v>14.126925829330203</v>
      </c>
      <c r="DB545" s="13" t="e">
        <f ca="1"/>
        <v>#NAME?</v>
      </c>
      <c r="DC545" s="13" t="e">
        <f ca="1"/>
        <v>#NAME?</v>
      </c>
      <c r="DD545" s="13">
        <v>55.174924264794882</v>
      </c>
      <c r="DE545" s="13" t="e">
        <f ca="1"/>
        <v>#NAME?</v>
      </c>
      <c r="DF545" s="13">
        <v>60.328181590190951</v>
      </c>
    </row>
    <row r="546" spans="1:110" x14ac:dyDescent="0.25">
      <c r="A546" s="9">
        <v>48</v>
      </c>
      <c r="B546" s="10" t="b">
        <v>1</v>
      </c>
      <c r="U546" s="13"/>
      <c r="V546" s="13"/>
      <c r="W546" s="14"/>
      <c r="X546" s="24"/>
      <c r="Y546" s="24"/>
      <c r="Z546" s="24"/>
      <c r="AA546" s="24"/>
      <c r="AB546" s="24"/>
      <c r="AC546" s="24"/>
      <c r="AD546" s="24"/>
      <c r="AE546" s="24"/>
      <c r="AG546" s="13"/>
      <c r="AH546" s="13"/>
      <c r="AI546" s="14"/>
      <c r="AJ546" s="24"/>
      <c r="AK546" s="24"/>
      <c r="AL546" s="24"/>
      <c r="AM546" s="24"/>
      <c r="AN546" s="24"/>
      <c r="AO546" s="24"/>
      <c r="AP546" s="24"/>
      <c r="AQ546" s="24"/>
      <c r="AS546" s="13"/>
      <c r="AT546" s="13"/>
      <c r="AU546" s="14"/>
      <c r="AV546" s="24"/>
      <c r="AW546" s="24"/>
      <c r="AX546" s="24"/>
      <c r="AY546" s="24"/>
      <c r="AZ546" s="24"/>
      <c r="BA546" s="24"/>
      <c r="BB546" s="24"/>
      <c r="BC546" s="24"/>
      <c r="CW546" s="24">
        <v>0.18493852459016394</v>
      </c>
      <c r="CX546" s="13">
        <v>59.3</v>
      </c>
      <c r="CY546" s="13">
        <v>60.684844540376687</v>
      </c>
      <c r="CZ546" s="13">
        <v>60.049828298515664</v>
      </c>
      <c r="DA546" s="13">
        <v>14.155926639010318</v>
      </c>
      <c r="DB546" s="13" t="e">
        <f ca="1"/>
        <v>#NAME?</v>
      </c>
      <c r="DC546" s="13" t="e">
        <f ca="1"/>
        <v>#NAME?</v>
      </c>
      <c r="DD546" s="13">
        <v>55.192425539236424</v>
      </c>
      <c r="DE546" s="13" t="e">
        <f ca="1"/>
        <v>#NAME?</v>
      </c>
      <c r="DF546" s="13">
        <v>60.342529045076787</v>
      </c>
    </row>
    <row r="547" spans="1:110" x14ac:dyDescent="0.25">
      <c r="A547" s="9">
        <v>47.6</v>
      </c>
      <c r="B547" s="10" t="b">
        <v>1</v>
      </c>
      <c r="U547" s="13"/>
      <c r="V547" s="13"/>
      <c r="W547" s="14"/>
      <c r="X547" s="24"/>
      <c r="Y547" s="24"/>
      <c r="Z547" s="24"/>
      <c r="AA547" s="24"/>
      <c r="AB547" s="24"/>
      <c r="AC547" s="24"/>
      <c r="AD547" s="24"/>
      <c r="AE547" s="24"/>
      <c r="AG547" s="13"/>
      <c r="AH547" s="13"/>
      <c r="AI547" s="14"/>
      <c r="AJ547" s="24"/>
      <c r="AK547" s="24"/>
      <c r="AL547" s="24"/>
      <c r="AM547" s="24"/>
      <c r="AN547" s="24"/>
      <c r="AO547" s="24"/>
      <c r="AP547" s="24"/>
      <c r="AQ547" s="24"/>
      <c r="AS547" s="13"/>
      <c r="AT547" s="13"/>
      <c r="AU547" s="14"/>
      <c r="AV547" s="24"/>
      <c r="AW547" s="24"/>
      <c r="AX547" s="24"/>
      <c r="AY547" s="24"/>
      <c r="AZ547" s="24"/>
      <c r="BA547" s="24"/>
      <c r="BB547" s="24"/>
      <c r="BC547" s="24"/>
      <c r="CW547" s="24">
        <v>0.18528005464480873</v>
      </c>
      <c r="CX547" s="13">
        <v>59.3</v>
      </c>
      <c r="CY547" s="13">
        <v>60.697025639298516</v>
      </c>
      <c r="CZ547" s="13">
        <v>60.061124255139816</v>
      </c>
      <c r="DA547" s="13">
        <v>14.184939603263173</v>
      </c>
      <c r="DB547" s="13" t="e">
        <f ca="1"/>
        <v>#NAME?</v>
      </c>
      <c r="DC547" s="13" t="e">
        <f ca="1"/>
        <v>#NAME?</v>
      </c>
      <c r="DD547" s="13">
        <v>55.209910661130081</v>
      </c>
      <c r="DE547" s="13" t="e">
        <f ca="1"/>
        <v>#NAME?</v>
      </c>
      <c r="DF547" s="13">
        <v>60.356861450040867</v>
      </c>
    </row>
    <row r="548" spans="1:110" x14ac:dyDescent="0.25">
      <c r="A548" s="9">
        <v>85</v>
      </c>
      <c r="B548" s="10" t="b">
        <v>1</v>
      </c>
      <c r="U548" s="13"/>
      <c r="V548" s="13"/>
      <c r="W548" s="14"/>
      <c r="X548" s="24"/>
      <c r="Y548" s="24"/>
      <c r="Z548" s="24"/>
      <c r="AA548" s="24"/>
      <c r="AB548" s="24"/>
      <c r="AC548" s="24"/>
      <c r="AD548" s="24"/>
      <c r="AE548" s="24"/>
      <c r="AG548" s="13"/>
      <c r="AH548" s="13"/>
      <c r="AI548" s="14"/>
      <c r="AJ548" s="24"/>
      <c r="AK548" s="24"/>
      <c r="AL548" s="24"/>
      <c r="AM548" s="24"/>
      <c r="AN548" s="24"/>
      <c r="AO548" s="24"/>
      <c r="AP548" s="24"/>
      <c r="AQ548" s="24"/>
      <c r="AS548" s="13"/>
      <c r="AT548" s="13"/>
      <c r="AU548" s="14"/>
      <c r="AV548" s="24"/>
      <c r="AW548" s="24"/>
      <c r="AX548" s="24"/>
      <c r="AY548" s="24"/>
      <c r="AZ548" s="24"/>
      <c r="BA548" s="24"/>
      <c r="BB548" s="24"/>
      <c r="BC548" s="24"/>
      <c r="CW548" s="24">
        <v>0.18562158469945356</v>
      </c>
      <c r="CX548" s="13">
        <v>59.3</v>
      </c>
      <c r="CY548" s="13">
        <v>60.709192803707474</v>
      </c>
      <c r="CZ548" s="13">
        <v>60.072409411039992</v>
      </c>
      <c r="DA548" s="13">
        <v>14.21396473228126</v>
      </c>
      <c r="DB548" s="13" t="e">
        <f ca="1"/>
        <v>#NAME?</v>
      </c>
      <c r="DC548" s="13" t="e">
        <f ca="1"/>
        <v>#NAME?</v>
      </c>
      <c r="DD548" s="13">
        <v>55.227379675116765</v>
      </c>
      <c r="DE548" s="13" t="e">
        <f ca="1"/>
        <v>#NAME?</v>
      </c>
      <c r="DF548" s="13">
        <v>60.371178855039901</v>
      </c>
    </row>
    <row r="549" spans="1:110" x14ac:dyDescent="0.25">
      <c r="A549" s="9">
        <v>83</v>
      </c>
      <c r="B549" s="10" t="b">
        <v>1</v>
      </c>
      <c r="U549" s="13"/>
      <c r="V549" s="13"/>
      <c r="W549" s="14"/>
      <c r="X549" s="24"/>
      <c r="Y549" s="24"/>
      <c r="Z549" s="24"/>
      <c r="AA549" s="24"/>
      <c r="AB549" s="24"/>
      <c r="AC549" s="24"/>
      <c r="AD549" s="24"/>
      <c r="AE549" s="24"/>
      <c r="AG549" s="13"/>
      <c r="AH549" s="13"/>
      <c r="AI549" s="14"/>
      <c r="AJ549" s="24"/>
      <c r="AK549" s="24"/>
      <c r="AL549" s="24"/>
      <c r="AM549" s="24"/>
      <c r="AN549" s="24"/>
      <c r="AO549" s="24"/>
      <c r="AP549" s="24"/>
      <c r="AQ549" s="24"/>
      <c r="AS549" s="13"/>
      <c r="AT549" s="13"/>
      <c r="AU549" s="14"/>
      <c r="AV549" s="24"/>
      <c r="AW549" s="24"/>
      <c r="AX549" s="24"/>
      <c r="AY549" s="24"/>
      <c r="AZ549" s="24"/>
      <c r="BA549" s="24"/>
      <c r="BB549" s="24"/>
      <c r="BC549" s="24"/>
      <c r="CW549" s="24">
        <v>0.18596311475409835</v>
      </c>
      <c r="CX549" s="13">
        <v>59.3</v>
      </c>
      <c r="CY549" s="13">
        <v>60.721346085260777</v>
      </c>
      <c r="CZ549" s="13">
        <v>60.08368380725603</v>
      </c>
      <c r="DA549" s="13">
        <v>14.243002036269928</v>
      </c>
      <c r="DB549" s="13" t="e">
        <f ca="1"/>
        <v>#NAME?</v>
      </c>
      <c r="DC549" s="13" t="e">
        <f ca="1"/>
        <v>#NAME?</v>
      </c>
      <c r="DD549" s="13">
        <v>55.244832625632121</v>
      </c>
      <c r="DE549" s="13" t="e">
        <f ca="1"/>
        <v>#NAME?</v>
      </c>
      <c r="DF549" s="13">
        <v>60.385481309784446</v>
      </c>
    </row>
    <row r="550" spans="1:110" x14ac:dyDescent="0.25">
      <c r="A550" s="9">
        <v>81</v>
      </c>
      <c r="B550" s="10" t="b">
        <v>1</v>
      </c>
      <c r="U550" s="13"/>
      <c r="V550" s="13"/>
      <c r="W550" s="14"/>
      <c r="X550" s="24"/>
      <c r="Y550" s="24"/>
      <c r="Z550" s="24"/>
      <c r="AA550" s="24"/>
      <c r="AB550" s="24"/>
      <c r="AC550" s="24"/>
      <c r="AD550" s="24"/>
      <c r="AE550" s="24"/>
      <c r="AG550" s="13"/>
      <c r="AH550" s="13"/>
      <c r="AI550" s="14"/>
      <c r="AJ550" s="24"/>
      <c r="AK550" s="24"/>
      <c r="AL550" s="24"/>
      <c r="AM550" s="24"/>
      <c r="AN550" s="24"/>
      <c r="AO550" s="24"/>
      <c r="AP550" s="24"/>
      <c r="AQ550" s="24"/>
      <c r="AS550" s="13"/>
      <c r="AT550" s="13"/>
      <c r="AU550" s="14"/>
      <c r="AV550" s="24"/>
      <c r="AW550" s="24"/>
      <c r="AX550" s="24"/>
      <c r="AY550" s="24"/>
      <c r="AZ550" s="24"/>
      <c r="BA550" s="24"/>
      <c r="BB550" s="24"/>
      <c r="BC550" s="24"/>
      <c r="CW550" s="24">
        <v>0.18630464480874318</v>
      </c>
      <c r="CX550" s="13">
        <v>59.3</v>
      </c>
      <c r="CY550" s="13">
        <v>60.733485535348635</v>
      </c>
      <c r="CZ550" s="13">
        <v>60.094947484621557</v>
      </c>
      <c r="DA550" s="13">
        <v>14.272051525447379</v>
      </c>
      <c r="DB550" s="13" t="e">
        <f ca="1"/>
        <v>#NAME?</v>
      </c>
      <c r="DC550" s="13" t="e">
        <f ca="1"/>
        <v>#NAME?</v>
      </c>
      <c r="DD550" s="13">
        <v>55.262269556907867</v>
      </c>
      <c r="DE550" s="13" t="e">
        <f ca="1"/>
        <v>#NAME?</v>
      </c>
      <c r="DF550" s="13">
        <v>60.399768863740675</v>
      </c>
    </row>
    <row r="551" spans="1:110" x14ac:dyDescent="0.25">
      <c r="A551" s="9">
        <v>79.900000000000006</v>
      </c>
      <c r="B551" s="10" t="b">
        <v>1</v>
      </c>
      <c r="U551" s="13"/>
      <c r="V551" s="13"/>
      <c r="W551" s="14"/>
      <c r="X551" s="24"/>
      <c r="Y551" s="24"/>
      <c r="Z551" s="24"/>
      <c r="AA551" s="24"/>
      <c r="AB551" s="24"/>
      <c r="AC551" s="24"/>
      <c r="AD551" s="24"/>
      <c r="AE551" s="24"/>
      <c r="AG551" s="13"/>
      <c r="AH551" s="13"/>
      <c r="AI551" s="14"/>
      <c r="AJ551" s="24"/>
      <c r="AK551" s="24"/>
      <c r="AL551" s="24"/>
      <c r="AM551" s="24"/>
      <c r="AN551" s="24"/>
      <c r="AO551" s="24"/>
      <c r="AP551" s="24"/>
      <c r="AQ551" s="24"/>
      <c r="AS551" s="13"/>
      <c r="AT551" s="13"/>
      <c r="AU551" s="14"/>
      <c r="AV551" s="24"/>
      <c r="AW551" s="24"/>
      <c r="AX551" s="24"/>
      <c r="AY551" s="24"/>
      <c r="AZ551" s="24"/>
      <c r="BA551" s="24"/>
      <c r="BB551" s="24"/>
      <c r="BC551" s="24"/>
      <c r="CW551" s="24">
        <v>0.18664617486338797</v>
      </c>
      <c r="CX551" s="13">
        <v>59.3</v>
      </c>
      <c r="CY551" s="13">
        <v>60.745611205096111</v>
      </c>
      <c r="CZ551" s="13">
        <v>60.106200483765498</v>
      </c>
      <c r="DA551" s="13">
        <v>14.301113210044646</v>
      </c>
      <c r="DB551" s="13" t="e">
        <f ca="1"/>
        <v>#NAME?</v>
      </c>
      <c r="DC551" s="13" t="e">
        <f ca="1"/>
        <v>#NAME?</v>
      </c>
      <c r="DD551" s="13">
        <v>55.279690512973119</v>
      </c>
      <c r="DE551" s="13" t="e">
        <f ca="1"/>
        <v>#NAME?</v>
      </c>
      <c r="DF551" s="13">
        <v>60.414041566132028</v>
      </c>
    </row>
    <row r="552" spans="1:110" x14ac:dyDescent="0.25">
      <c r="A552" s="9">
        <v>79.8</v>
      </c>
      <c r="B552" s="10" t="b">
        <v>1</v>
      </c>
      <c r="U552" s="13"/>
      <c r="V552" s="13"/>
      <c r="W552" s="14"/>
      <c r="X552" s="24"/>
      <c r="Y552" s="24"/>
      <c r="Z552" s="24"/>
      <c r="AA552" s="24"/>
      <c r="AB552" s="24"/>
      <c r="AC552" s="24"/>
      <c r="AD552" s="24"/>
      <c r="AE552" s="24"/>
      <c r="AG552" s="13"/>
      <c r="AH552" s="13"/>
      <c r="AI552" s="14"/>
      <c r="AJ552" s="24"/>
      <c r="AK552" s="24"/>
      <c r="AL552" s="24"/>
      <c r="AM552" s="24"/>
      <c r="AN552" s="24"/>
      <c r="AO552" s="24"/>
      <c r="AP552" s="24"/>
      <c r="AQ552" s="24"/>
      <c r="AS552" s="13"/>
      <c r="AT552" s="13"/>
      <c r="AU552" s="14"/>
      <c r="AV552" s="24"/>
      <c r="AW552" s="24"/>
      <c r="AX552" s="24"/>
      <c r="AY552" s="24"/>
      <c r="AZ552" s="24"/>
      <c r="BA552" s="24"/>
      <c r="BB552" s="24"/>
      <c r="BC552" s="24"/>
      <c r="CW552" s="24">
        <v>0.18698770491803279</v>
      </c>
      <c r="CX552" s="13">
        <v>59.4</v>
      </c>
      <c r="CY552" s="13">
        <v>60.757723145365127</v>
      </c>
      <c r="CZ552" s="13">
        <v>60.117442845113608</v>
      </c>
      <c r="DA552" s="13">
        <v>14.330187100305698</v>
      </c>
      <c r="DB552" s="13" t="e">
        <f ca="1"/>
        <v>#NAME?</v>
      </c>
      <c r="DC552" s="13" t="e">
        <f ca="1"/>
        <v>#NAME?</v>
      </c>
      <c r="DD552" s="13">
        <v>55.297095537655665</v>
      </c>
      <c r="DE552" s="13" t="e">
        <f ca="1"/>
        <v>#NAME?</v>
      </c>
      <c r="DF552" s="13">
        <v>60.42829946594081</v>
      </c>
    </row>
    <row r="553" spans="1:110" x14ac:dyDescent="0.25">
      <c r="A553" s="9">
        <v>79.099999999999994</v>
      </c>
      <c r="B553" s="10" t="b">
        <v>1</v>
      </c>
      <c r="U553" s="13"/>
      <c r="V553" s="13"/>
      <c r="W553" s="14"/>
      <c r="X553" s="24"/>
      <c r="Y553" s="24"/>
      <c r="Z553" s="24"/>
      <c r="AA553" s="24"/>
      <c r="AB553" s="24"/>
      <c r="AC553" s="24"/>
      <c r="AD553" s="24"/>
      <c r="AE553" s="24"/>
      <c r="AG553" s="13"/>
      <c r="AH553" s="13"/>
      <c r="AI553" s="14"/>
      <c r="AJ553" s="24"/>
      <c r="AK553" s="24"/>
      <c r="AL553" s="24"/>
      <c r="AM553" s="24"/>
      <c r="AN553" s="24"/>
      <c r="AO553" s="24"/>
      <c r="AP553" s="24"/>
      <c r="AQ553" s="24"/>
      <c r="AS553" s="13"/>
      <c r="AT553" s="13"/>
      <c r="AU553" s="14"/>
      <c r="AV553" s="24"/>
      <c r="AW553" s="24"/>
      <c r="AX553" s="24"/>
      <c r="AY553" s="24"/>
      <c r="AZ553" s="24"/>
      <c r="BA553" s="24"/>
      <c r="BB553" s="24"/>
      <c r="BC553" s="24"/>
      <c r="CW553" s="24">
        <v>0.18732923497267759</v>
      </c>
      <c r="CX553" s="13">
        <v>59.4</v>
      </c>
      <c r="CY553" s="13">
        <v>60.769821406756215</v>
      </c>
      <c r="CZ553" s="13">
        <v>60.128674608889746</v>
      </c>
      <c r="DA553" s="13">
        <v>14.35927320648738</v>
      </c>
      <c r="DB553" s="13" t="e">
        <f ca="1"/>
        <v>#NAME?</v>
      </c>
      <c r="DC553" s="13" t="e">
        <f ca="1"/>
        <v>#NAME?</v>
      </c>
      <c r="DD553" s="13">
        <v>55.314484674583241</v>
      </c>
      <c r="DE553" s="13" t="e">
        <f ca="1"/>
        <v>#NAME?</v>
      </c>
      <c r="DF553" s="13">
        <v>60.4425426119099</v>
      </c>
    </row>
    <row r="554" spans="1:110" x14ac:dyDescent="0.25">
      <c r="A554" s="9">
        <v>79.3</v>
      </c>
      <c r="B554" s="10" t="b">
        <v>1</v>
      </c>
      <c r="U554" s="13"/>
      <c r="V554" s="13"/>
      <c r="W554" s="14"/>
      <c r="X554" s="24"/>
      <c r="Y554" s="24"/>
      <c r="Z554" s="24"/>
      <c r="AA554" s="24"/>
      <c r="AB554" s="24"/>
      <c r="AC554" s="24"/>
      <c r="AD554" s="24"/>
      <c r="AE554" s="24"/>
      <c r="AG554" s="13"/>
      <c r="AH554" s="13"/>
      <c r="AI554" s="14"/>
      <c r="AJ554" s="24"/>
      <c r="AK554" s="24"/>
      <c r="AL554" s="24"/>
      <c r="AM554" s="24"/>
      <c r="AN554" s="24"/>
      <c r="AO554" s="24"/>
      <c r="AP554" s="24"/>
      <c r="AQ554" s="24"/>
      <c r="AS554" s="13"/>
      <c r="AT554" s="13"/>
      <c r="AU554" s="14"/>
      <c r="AV554" s="24"/>
      <c r="AW554" s="24"/>
      <c r="AX554" s="24"/>
      <c r="AY554" s="24"/>
      <c r="AZ554" s="24"/>
      <c r="BA554" s="24"/>
      <c r="BB554" s="24"/>
      <c r="BC554" s="24"/>
      <c r="CW554" s="24">
        <v>0.18767076502732241</v>
      </c>
      <c r="CX554" s="13">
        <v>59.4</v>
      </c>
      <c r="CY554" s="13">
        <v>60.781906039610405</v>
      </c>
      <c r="CZ554" s="13">
        <v>60.139895815117342</v>
      </c>
      <c r="DA554" s="13">
        <v>14.388371538859493</v>
      </c>
      <c r="DB554" s="13" t="e">
        <f ca="1"/>
        <v>#NAME?</v>
      </c>
      <c r="DC554" s="13" t="e">
        <f ca="1"/>
        <v>#NAME?</v>
      </c>
      <c r="DD554" s="13">
        <v>55.331857967184831</v>
      </c>
      <c r="DE554" s="13" t="e">
        <f ca="1"/>
        <v>#NAME?</v>
      </c>
      <c r="DF554" s="13">
        <v>60.456771052544319</v>
      </c>
    </row>
    <row r="555" spans="1:110" x14ac:dyDescent="0.25">
      <c r="A555" s="9">
        <v>79.599999999999994</v>
      </c>
      <c r="B555" s="10" t="b">
        <v>1</v>
      </c>
      <c r="U555" s="13"/>
      <c r="V555" s="13"/>
      <c r="W555" s="14"/>
      <c r="X555" s="24"/>
      <c r="Y555" s="24"/>
      <c r="Z555" s="24"/>
      <c r="AA555" s="24"/>
      <c r="AB555" s="24"/>
      <c r="AC555" s="24"/>
      <c r="AD555" s="24"/>
      <c r="AE555" s="24"/>
      <c r="AG555" s="13"/>
      <c r="AH555" s="13"/>
      <c r="AI555" s="14"/>
      <c r="AJ555" s="24"/>
      <c r="AK555" s="24"/>
      <c r="AL555" s="24"/>
      <c r="AM555" s="24"/>
      <c r="AN555" s="24"/>
      <c r="AO555" s="24"/>
      <c r="AP555" s="24"/>
      <c r="AQ555" s="24"/>
      <c r="AS555" s="13"/>
      <c r="AT555" s="13"/>
      <c r="AU555" s="14"/>
      <c r="AV555" s="24"/>
      <c r="AW555" s="24"/>
      <c r="AX555" s="24"/>
      <c r="AY555" s="24"/>
      <c r="AZ555" s="24"/>
      <c r="BA555" s="24"/>
      <c r="BB555" s="24"/>
      <c r="BC555" s="24"/>
      <c r="CW555" s="24">
        <v>0.18801229508196721</v>
      </c>
      <c r="CX555" s="13">
        <v>59.4</v>
      </c>
      <c r="CY555" s="13">
        <v>60.793977094011133</v>
      </c>
      <c r="CZ555" s="13">
        <v>60.151106503621058</v>
      </c>
      <c r="DA555" s="13">
        <v>14.417482107704791</v>
      </c>
      <c r="DB555" s="13" t="e">
        <f ca="1"/>
        <v>#NAME?</v>
      </c>
      <c r="DC555" s="13" t="e">
        <f ca="1"/>
        <v>#NAME?</v>
      </c>
      <c r="DD555" s="13">
        <v>55.349215458691944</v>
      </c>
      <c r="DE555" s="13" t="e">
        <f ca="1"/>
        <v>#NAME?</v>
      </c>
      <c r="DF555" s="13">
        <v>60.470984836112862</v>
      </c>
    </row>
    <row r="556" spans="1:110" x14ac:dyDescent="0.25">
      <c r="A556" s="9">
        <v>78.900000000000006</v>
      </c>
      <c r="B556" s="10" t="b">
        <v>1</v>
      </c>
      <c r="U556" s="13"/>
      <c r="V556" s="13"/>
      <c r="W556" s="14"/>
      <c r="X556" s="24"/>
      <c r="Y556" s="24"/>
      <c r="Z556" s="24"/>
      <c r="AA556" s="24"/>
      <c r="AB556" s="24"/>
      <c r="AC556" s="24"/>
      <c r="AD556" s="24"/>
      <c r="AE556" s="24"/>
      <c r="AG556" s="13"/>
      <c r="AH556" s="13"/>
      <c r="AI556" s="14"/>
      <c r="AJ556" s="24"/>
      <c r="AK556" s="24"/>
      <c r="AL556" s="24"/>
      <c r="AM556" s="24"/>
      <c r="AN556" s="24"/>
      <c r="AO556" s="24"/>
      <c r="AP556" s="24"/>
      <c r="AQ556" s="24"/>
      <c r="AS556" s="13"/>
      <c r="AT556" s="13"/>
      <c r="AU556" s="14"/>
      <c r="AV556" s="24"/>
      <c r="AW556" s="24"/>
      <c r="AX556" s="24"/>
      <c r="AY556" s="24"/>
      <c r="AZ556" s="24"/>
      <c r="BA556" s="24"/>
      <c r="BB556" s="24"/>
      <c r="BC556" s="24"/>
      <c r="CW556" s="24">
        <v>0.18835382513661203</v>
      </c>
      <c r="CX556" s="13">
        <v>59.4</v>
      </c>
      <c r="CY556" s="13">
        <v>60.806034619785947</v>
      </c>
      <c r="CZ556" s="13">
        <v>60.1623067140277</v>
      </c>
      <c r="DA556" s="13">
        <v>14.446604923319009</v>
      </c>
      <c r="DB556" s="13" t="e">
        <f ca="1"/>
        <v>#NAME?</v>
      </c>
      <c r="DC556" s="13" t="e">
        <f ca="1"/>
        <v>#NAME?</v>
      </c>
      <c r="DD556" s="13">
        <v>55.366557192139823</v>
      </c>
      <c r="DE556" s="13" t="e">
        <f ca="1"/>
        <v>#NAME?</v>
      </c>
      <c r="DF556" s="13">
        <v>60.485184010649718</v>
      </c>
    </row>
    <row r="557" spans="1:110" x14ac:dyDescent="0.25">
      <c r="A557" s="9">
        <v>78.900000000000006</v>
      </c>
      <c r="B557" s="10" t="b">
        <v>1</v>
      </c>
      <c r="U557" s="13"/>
      <c r="V557" s="13"/>
      <c r="W557" s="14"/>
      <c r="X557" s="24"/>
      <c r="Y557" s="24"/>
      <c r="Z557" s="24"/>
      <c r="AA557" s="24"/>
      <c r="AB557" s="24"/>
      <c r="AC557" s="24"/>
      <c r="AD557" s="24"/>
      <c r="AE557" s="24"/>
      <c r="AG557" s="13"/>
      <c r="AH557" s="13"/>
      <c r="AI557" s="14"/>
      <c r="AJ557" s="24"/>
      <c r="AK557" s="24"/>
      <c r="AL557" s="24"/>
      <c r="AM557" s="24"/>
      <c r="AN557" s="24"/>
      <c r="AO557" s="24"/>
      <c r="AP557" s="24"/>
      <c r="AQ557" s="24"/>
      <c r="AS557" s="13"/>
      <c r="AT557" s="13"/>
      <c r="AU557" s="14"/>
      <c r="AV557" s="24"/>
      <c r="AW557" s="24"/>
      <c r="AX557" s="24"/>
      <c r="AY557" s="24"/>
      <c r="AZ557" s="24"/>
      <c r="BA557" s="24"/>
      <c r="BB557" s="24"/>
      <c r="BC557" s="24"/>
      <c r="CW557" s="24">
        <v>0.18869535519125682</v>
      </c>
      <c r="CX557" s="13">
        <v>59.4</v>
      </c>
      <c r="CY557" s="13">
        <v>60.818078666508356</v>
      </c>
      <c r="CZ557" s="13">
        <v>60.17349648576797</v>
      </c>
      <c r="DA557" s="13">
        <v>14.475739996010859</v>
      </c>
      <c r="DB557" s="13" t="e">
        <f ca="1"/>
        <v>#NAME?</v>
      </c>
      <c r="DC557" s="13" t="e">
        <f ca="1"/>
        <v>#NAME?</v>
      </c>
      <c r="DD557" s="13">
        <v>55.383883210368737</v>
      </c>
      <c r="DE557" s="13" t="e">
        <f ca="1"/>
        <v>#NAME?</v>
      </c>
      <c r="DF557" s="13">
        <v>60.499368623955974</v>
      </c>
    </row>
    <row r="558" spans="1:110" x14ac:dyDescent="0.25">
      <c r="A558" s="9">
        <v>78.400000000000006</v>
      </c>
      <c r="B558" s="10" t="b">
        <v>1</v>
      </c>
      <c r="U558" s="13"/>
      <c r="V558" s="13"/>
      <c r="W558" s="14"/>
      <c r="X558" s="24"/>
      <c r="Y558" s="24"/>
      <c r="Z558" s="24"/>
      <c r="AA558" s="24"/>
      <c r="AB558" s="24"/>
      <c r="AC558" s="24"/>
      <c r="AD558" s="24"/>
      <c r="AE558" s="24"/>
      <c r="AG558" s="13"/>
      <c r="AH558" s="13"/>
      <c r="AI558" s="14"/>
      <c r="AJ558" s="24"/>
      <c r="AK558" s="24"/>
      <c r="AL558" s="24"/>
      <c r="AM558" s="24"/>
      <c r="AN558" s="24"/>
      <c r="AO558" s="24"/>
      <c r="AP558" s="24"/>
      <c r="AQ558" s="24"/>
      <c r="AS558" s="13"/>
      <c r="AT558" s="13"/>
      <c r="AU558" s="14"/>
      <c r="AV558" s="24"/>
      <c r="AW558" s="24"/>
      <c r="AX558" s="24"/>
      <c r="AY558" s="24"/>
      <c r="AZ558" s="24"/>
      <c r="BA558" s="24"/>
      <c r="BB558" s="24"/>
      <c r="BC558" s="24"/>
      <c r="CW558" s="24">
        <v>0.18903688524590165</v>
      </c>
      <c r="CX558" s="13">
        <v>59.4</v>
      </c>
      <c r="CY558" s="13">
        <v>60.830109283499645</v>
      </c>
      <c r="CZ558" s="13">
        <v>60.184675858077739</v>
      </c>
      <c r="DA558" s="13">
        <v>14.504887336102108</v>
      </c>
      <c r="DB558" s="13" t="e">
        <f ca="1"/>
        <v>#NAME?</v>
      </c>
      <c r="DC558" s="13" t="e">
        <f ca="1"/>
        <v>#NAME?</v>
      </c>
      <c r="DD558" s="13">
        <v>55.401193556025177</v>
      </c>
      <c r="DE558" s="13" t="e">
        <f ca="1"/>
        <v>#NAME?</v>
      </c>
      <c r="DF558" s="13">
        <v>60.513538723601272</v>
      </c>
    </row>
    <row r="559" spans="1:110" x14ac:dyDescent="0.25">
      <c r="A559" s="9">
        <v>78</v>
      </c>
      <c r="B559" s="10" t="b">
        <v>1</v>
      </c>
      <c r="U559" s="13"/>
      <c r="V559" s="13"/>
      <c r="W559" s="14"/>
      <c r="X559" s="24"/>
      <c r="Y559" s="24"/>
      <c r="Z559" s="24"/>
      <c r="AA559" s="24"/>
      <c r="AB559" s="24"/>
      <c r="AC559" s="24"/>
      <c r="AD559" s="24"/>
      <c r="AE559" s="24"/>
      <c r="AG559" s="13"/>
      <c r="AH559" s="13"/>
      <c r="AI559" s="14"/>
      <c r="AJ559" s="24"/>
      <c r="AK559" s="24"/>
      <c r="AL559" s="24"/>
      <c r="AM559" s="24"/>
      <c r="AN559" s="24"/>
      <c r="AO559" s="24"/>
      <c r="AP559" s="24"/>
      <c r="AQ559" s="24"/>
      <c r="AS559" s="13"/>
      <c r="AT559" s="13"/>
      <c r="AU559" s="14"/>
      <c r="AV559" s="24"/>
      <c r="AW559" s="24"/>
      <c r="AX559" s="24"/>
      <c r="AY559" s="24"/>
      <c r="AZ559" s="24"/>
      <c r="BA559" s="24"/>
      <c r="BB559" s="24"/>
      <c r="BC559" s="24"/>
      <c r="CW559" s="24">
        <v>0.18937841530054644</v>
      </c>
      <c r="CX559" s="13">
        <v>59.5</v>
      </c>
      <c r="CY559" s="13">
        <v>60.842126519830636</v>
      </c>
      <c r="CZ559" s="13">
        <v>60.195844869999313</v>
      </c>
      <c r="DA559" s="13">
        <v>14.534046953927533</v>
      </c>
      <c r="DB559" s="13" t="e">
        <f ca="1"/>
        <v>#NAME?</v>
      </c>
      <c r="DC559" s="13" t="e">
        <f ca="1"/>
        <v>#NAME?</v>
      </c>
      <c r="DD559" s="13">
        <v>55.41848827156312</v>
      </c>
      <c r="DE559" s="13" t="e">
        <f ca="1"/>
        <v>#NAME?</v>
      </c>
      <c r="DF559" s="13">
        <v>60.527694356925323</v>
      </c>
    </row>
    <row r="560" spans="1:110" x14ac:dyDescent="0.25">
      <c r="A560" s="9">
        <v>77.900000000000006</v>
      </c>
      <c r="B560" s="10" t="b">
        <v>1</v>
      </c>
      <c r="U560" s="13"/>
      <c r="V560" s="13"/>
      <c r="W560" s="14"/>
      <c r="X560" s="24"/>
      <c r="Y560" s="24"/>
      <c r="Z560" s="24"/>
      <c r="AA560" s="24"/>
      <c r="AB560" s="24"/>
      <c r="AC560" s="24"/>
      <c r="AD560" s="24"/>
      <c r="AE560" s="24"/>
      <c r="AG560" s="13"/>
      <c r="AH560" s="13"/>
      <c r="AI560" s="14"/>
      <c r="AJ560" s="24"/>
      <c r="AK560" s="24"/>
      <c r="AL560" s="24"/>
      <c r="AM560" s="24"/>
      <c r="AN560" s="24"/>
      <c r="AO560" s="24"/>
      <c r="AP560" s="24"/>
      <c r="AQ560" s="24"/>
      <c r="AS560" s="13"/>
      <c r="AT560" s="13"/>
      <c r="AU560" s="14"/>
      <c r="AV560" s="24"/>
      <c r="AW560" s="24"/>
      <c r="AX560" s="24"/>
      <c r="AY560" s="24"/>
      <c r="AZ560" s="24"/>
      <c r="BA560" s="24"/>
      <c r="BB560" s="24"/>
      <c r="BC560" s="24"/>
      <c r="CW560" s="24">
        <v>0.18971994535519127</v>
      </c>
      <c r="CX560" s="13">
        <v>59.5</v>
      </c>
      <c r="CY560" s="13">
        <v>60.854130424323401</v>
      </c>
      <c r="CZ560" s="13">
        <v>60.207003560382852</v>
      </c>
      <c r="DA560" s="13">
        <v>14.563218859834999</v>
      </c>
      <c r="DB560" s="13" t="e">
        <f ca="1"/>
        <v>#NAME?</v>
      </c>
      <c r="DC560" s="13" t="e">
        <f ca="1"/>
        <v>#NAME?</v>
      </c>
      <c r="DD560" s="13">
        <v>55.435767399245194</v>
      </c>
      <c r="DE560" s="13" t="e">
        <f ca="1"/>
        <v>#NAME?</v>
      </c>
      <c r="DF560" s="13">
        <v>60.541835571039435</v>
      </c>
    </row>
    <row r="561" spans="1:110" x14ac:dyDescent="0.25">
      <c r="A561" s="9">
        <v>77.8</v>
      </c>
      <c r="B561" s="10" t="b">
        <v>1</v>
      </c>
      <c r="U561" s="13"/>
      <c r="V561" s="13"/>
      <c r="W561" s="14"/>
      <c r="X561" s="24"/>
      <c r="Y561" s="24"/>
      <c r="Z561" s="24"/>
      <c r="AA561" s="24"/>
      <c r="AB561" s="24"/>
      <c r="AC561" s="24"/>
      <c r="AD561" s="24"/>
      <c r="AE561" s="24"/>
      <c r="AG561" s="13"/>
      <c r="AH561" s="13"/>
      <c r="AI561" s="14"/>
      <c r="AJ561" s="24"/>
      <c r="AK561" s="24"/>
      <c r="AL561" s="24"/>
      <c r="AM561" s="24"/>
      <c r="AN561" s="24"/>
      <c r="AO561" s="24"/>
      <c r="AP561" s="24"/>
      <c r="AQ561" s="24"/>
      <c r="AS561" s="13"/>
      <c r="AT561" s="13"/>
      <c r="AU561" s="14"/>
      <c r="AV561" s="24"/>
      <c r="AW561" s="24"/>
      <c r="AX561" s="24"/>
      <c r="AY561" s="24"/>
      <c r="AZ561" s="24"/>
      <c r="BA561" s="24"/>
      <c r="BB561" s="24"/>
      <c r="BC561" s="24"/>
      <c r="CW561" s="24">
        <v>0.19006147540983606</v>
      </c>
      <c r="CX561" s="13">
        <v>59.5</v>
      </c>
      <c r="CY561" s="13">
        <v>60.866121045553015</v>
      </c>
      <c r="CZ561" s="13">
        <v>60.218151967887785</v>
      </c>
      <c r="DA561" s="13">
        <v>14.592403064185465</v>
      </c>
      <c r="DB561" s="13" t="e">
        <f ca="1"/>
        <v>#NAME?</v>
      </c>
      <c r="DC561" s="13" t="e">
        <f ca="1"/>
        <v>#NAME?</v>
      </c>
      <c r="DD561" s="13">
        <v>55.453030981143925</v>
      </c>
      <c r="DE561" s="13" t="e">
        <f ca="1"/>
        <v>#NAME?</v>
      </c>
      <c r="DF561" s="13">
        <v>60.555962412828066</v>
      </c>
    </row>
    <row r="562" spans="1:110" x14ac:dyDescent="0.25">
      <c r="A562" s="9">
        <v>77.3</v>
      </c>
      <c r="B562" s="10" t="b">
        <v>1</v>
      </c>
      <c r="U562" s="13"/>
      <c r="V562" s="13"/>
      <c r="W562" s="14"/>
      <c r="X562" s="24"/>
      <c r="Y562" s="24"/>
      <c r="Z562" s="24"/>
      <c r="AA562" s="24"/>
      <c r="AB562" s="24"/>
      <c r="AC562" s="24"/>
      <c r="AD562" s="24"/>
      <c r="AE562" s="24"/>
      <c r="AG562" s="13"/>
      <c r="AH562" s="13"/>
      <c r="AI562" s="14"/>
      <c r="AJ562" s="24"/>
      <c r="AK562" s="24"/>
      <c r="AL562" s="24"/>
      <c r="AM562" s="24"/>
      <c r="AN562" s="24"/>
      <c r="AO562" s="24"/>
      <c r="AP562" s="24"/>
      <c r="AQ562" s="24"/>
      <c r="AS562" s="13"/>
      <c r="AT562" s="13"/>
      <c r="AU562" s="14"/>
      <c r="AV562" s="24"/>
      <c r="AW562" s="24"/>
      <c r="AX562" s="24"/>
      <c r="AY562" s="24"/>
      <c r="AZ562" s="24"/>
      <c r="BA562" s="24"/>
      <c r="BB562" s="24"/>
      <c r="BC562" s="24"/>
      <c r="CW562" s="24">
        <v>0.19040300546448088</v>
      </c>
      <c r="CX562" s="13">
        <v>59.5</v>
      </c>
      <c r="CY562" s="13">
        <v>60.878098431849374</v>
      </c>
      <c r="CZ562" s="13">
        <v>60.229290130983912</v>
      </c>
      <c r="DA562" s="13">
        <v>14.621599577352967</v>
      </c>
      <c r="DB562" s="13" t="e">
        <f ca="1"/>
        <v>#NAME?</v>
      </c>
      <c r="DC562" s="13" t="e">
        <f ca="1"/>
        <v>#NAME?</v>
      </c>
      <c r="DD562" s="13">
        <v>55.470279059142939</v>
      </c>
      <c r="DE562" s="13" t="e">
        <f ca="1"/>
        <v>#NAME?</v>
      </c>
      <c r="DF562" s="13">
        <v>60.570074928950334</v>
      </c>
    </row>
    <row r="563" spans="1:110" x14ac:dyDescent="0.25">
      <c r="A563" s="9">
        <v>77.3</v>
      </c>
      <c r="B563" s="10" t="b">
        <v>1</v>
      </c>
      <c r="U563" s="13"/>
      <c r="V563" s="13"/>
      <c r="W563" s="14"/>
      <c r="X563" s="24"/>
      <c r="Y563" s="24"/>
      <c r="Z563" s="24"/>
      <c r="AA563" s="24"/>
      <c r="AB563" s="24"/>
      <c r="AC563" s="24"/>
      <c r="AD563" s="24"/>
      <c r="AE563" s="24"/>
      <c r="AG563" s="13"/>
      <c r="AH563" s="13"/>
      <c r="AI563" s="14"/>
      <c r="AJ563" s="24"/>
      <c r="AK563" s="24"/>
      <c r="AL563" s="24"/>
      <c r="AM563" s="24"/>
      <c r="AN563" s="24"/>
      <c r="AO563" s="24"/>
      <c r="AP563" s="24"/>
      <c r="AQ563" s="24"/>
      <c r="AS563" s="13"/>
      <c r="AT563" s="13"/>
      <c r="AU563" s="14"/>
      <c r="AV563" s="24"/>
      <c r="AW563" s="24"/>
      <c r="AX563" s="24"/>
      <c r="AY563" s="24"/>
      <c r="AZ563" s="24"/>
      <c r="BA563" s="24"/>
      <c r="BB563" s="24"/>
      <c r="BC563" s="24"/>
      <c r="CW563" s="24">
        <v>0.19074453551912568</v>
      </c>
      <c r="CX563" s="13">
        <v>59.5</v>
      </c>
      <c r="CY563" s="13">
        <v>60.890062631298747</v>
      </c>
      <c r="CZ563" s="13">
        <v>60.240418087952939</v>
      </c>
      <c r="DA563" s="13">
        <v>14.650808409724712</v>
      </c>
      <c r="DB563" s="13" t="e">
        <f ca="1"/>
        <v>#NAME?</v>
      </c>
      <c r="DC563" s="13" t="e">
        <f ca="1"/>
        <v>#NAME?</v>
      </c>
      <c r="DD563" s="13">
        <v>55.487511674938091</v>
      </c>
      <c r="DE563" s="13" t="e">
        <f ca="1"/>
        <v>#NAME?</v>
      </c>
      <c r="DF563" s="13">
        <v>60.58417316584152</v>
      </c>
    </row>
    <row r="564" spans="1:110" x14ac:dyDescent="0.25">
      <c r="A564" s="9">
        <v>76.099999999999994</v>
      </c>
      <c r="B564" s="10" t="b">
        <v>1</v>
      </c>
      <c r="U564" s="13"/>
      <c r="V564" s="13"/>
      <c r="W564" s="14"/>
      <c r="X564" s="24"/>
      <c r="Y564" s="24"/>
      <c r="Z564" s="24"/>
      <c r="AA564" s="24"/>
      <c r="AB564" s="24"/>
      <c r="AC564" s="24"/>
      <c r="AD564" s="24"/>
      <c r="AE564" s="24"/>
      <c r="AG564" s="13"/>
      <c r="AH564" s="13"/>
      <c r="AI564" s="14"/>
      <c r="AJ564" s="24"/>
      <c r="AK564" s="24"/>
      <c r="AL564" s="24"/>
      <c r="AM564" s="24"/>
      <c r="AN564" s="24"/>
      <c r="AO564" s="24"/>
      <c r="AP564" s="24"/>
      <c r="AQ564" s="24"/>
      <c r="AS564" s="13"/>
      <c r="AT564" s="13"/>
      <c r="AU564" s="14"/>
      <c r="AV564" s="24"/>
      <c r="AW564" s="24"/>
      <c r="AX564" s="24"/>
      <c r="AY564" s="24"/>
      <c r="AZ564" s="24"/>
      <c r="BA564" s="24"/>
      <c r="BB564" s="24"/>
      <c r="BC564" s="24"/>
      <c r="CW564" s="24">
        <v>0.1910860655737705</v>
      </c>
      <c r="CX564" s="13">
        <v>59.6</v>
      </c>
      <c r="CY564" s="13">
        <v>60.902013691745637</v>
      </c>
      <c r="CZ564" s="13">
        <v>60.251535876889612</v>
      </c>
      <c r="DA564" s="13">
        <v>14.680029571701024</v>
      </c>
      <c r="DB564" s="13" t="e">
        <f ca="1"/>
        <v>#NAME?</v>
      </c>
      <c r="DC564" s="13" t="e">
        <f ca="1"/>
        <v>#NAME?</v>
      </c>
      <c r="DD564" s="13">
        <v>55.504728870038711</v>
      </c>
      <c r="DE564" s="13" t="e">
        <f ca="1"/>
        <v>#NAME?</v>
      </c>
      <c r="DF564" s="13">
        <v>60.59825716971455</v>
      </c>
    </row>
    <row r="565" spans="1:110" x14ac:dyDescent="0.25">
      <c r="A565" s="9">
        <v>75.8</v>
      </c>
      <c r="B565" s="10" t="b">
        <v>1</v>
      </c>
      <c r="U565" s="13"/>
      <c r="V565" s="13"/>
      <c r="W565" s="14"/>
      <c r="X565" s="24"/>
      <c r="Y565" s="24"/>
      <c r="Z565" s="24"/>
      <c r="AA565" s="24"/>
      <c r="AB565" s="24"/>
      <c r="AC565" s="24"/>
      <c r="AD565" s="24"/>
      <c r="AE565" s="24"/>
      <c r="AG565" s="13"/>
      <c r="AH565" s="13"/>
      <c r="AI565" s="14"/>
      <c r="AJ565" s="24"/>
      <c r="AK565" s="24"/>
      <c r="AL565" s="24"/>
      <c r="AM565" s="24"/>
      <c r="AN565" s="24"/>
      <c r="AO565" s="24"/>
      <c r="AP565" s="24"/>
      <c r="AQ565" s="24"/>
      <c r="AS565" s="13"/>
      <c r="AT565" s="13"/>
      <c r="AU565" s="14"/>
      <c r="AV565" s="24"/>
      <c r="AW565" s="24"/>
      <c r="AX565" s="24"/>
      <c r="AY565" s="24"/>
      <c r="AZ565" s="24"/>
      <c r="BA565" s="24"/>
      <c r="BB565" s="24"/>
      <c r="BC565" s="24"/>
      <c r="CW565" s="24">
        <v>0.1914275956284153</v>
      </c>
      <c r="CX565" s="13">
        <v>59.6</v>
      </c>
      <c r="CY565" s="13">
        <v>60.913951660794297</v>
      </c>
      <c r="CZ565" s="13">
        <v>60.262643535703127</v>
      </c>
      <c r="DA565" s="13">
        <v>14.709263073695428</v>
      </c>
      <c r="DB565" s="13" t="e">
        <f ca="1"/>
        <v>#NAME?</v>
      </c>
      <c r="DC565" s="13" t="e">
        <f ca="1"/>
        <v>#NAME?</v>
      </c>
      <c r="DD565" s="13">
        <v>55.521930685768709</v>
      </c>
      <c r="DE565" s="13" t="e">
        <f ca="1"/>
        <v>#NAME?</v>
      </c>
      <c r="DF565" s="13">
        <v>60.612326986561477</v>
      </c>
    </row>
    <row r="566" spans="1:110" x14ac:dyDescent="0.25">
      <c r="A566" s="9">
        <v>75.599999999999994</v>
      </c>
      <c r="B566" s="10" t="b">
        <v>1</v>
      </c>
      <c r="U566" s="13"/>
      <c r="V566" s="13"/>
      <c r="W566" s="14"/>
      <c r="X566" s="24"/>
      <c r="Y566" s="24"/>
      <c r="Z566" s="24"/>
      <c r="AA566" s="24"/>
      <c r="AB566" s="24"/>
      <c r="AC566" s="24"/>
      <c r="AD566" s="24"/>
      <c r="AE566" s="24"/>
      <c r="AG566" s="13"/>
      <c r="AH566" s="13"/>
      <c r="AI566" s="14"/>
      <c r="AJ566" s="24"/>
      <c r="AK566" s="24"/>
      <c r="AL566" s="24"/>
      <c r="AM566" s="24"/>
      <c r="AN566" s="24"/>
      <c r="AO566" s="24"/>
      <c r="AP566" s="24"/>
      <c r="AQ566" s="24"/>
      <c r="AS566" s="13"/>
      <c r="AT566" s="13"/>
      <c r="AU566" s="14"/>
      <c r="AV566" s="24"/>
      <c r="AW566" s="24"/>
      <c r="AX566" s="24"/>
      <c r="AY566" s="24"/>
      <c r="AZ566" s="24"/>
      <c r="BA566" s="24"/>
      <c r="BB566" s="24"/>
      <c r="BC566" s="24"/>
      <c r="CW566" s="24">
        <v>0.19176912568306012</v>
      </c>
      <c r="CX566" s="13">
        <v>59.6</v>
      </c>
      <c r="CY566" s="13">
        <v>60.925876585810535</v>
      </c>
      <c r="CZ566" s="13">
        <v>60.273741102118358</v>
      </c>
      <c r="DA566" s="13">
        <v>14.738508926134651</v>
      </c>
      <c r="DB566" s="13" t="e">
        <f ca="1"/>
        <v>#NAME?</v>
      </c>
      <c r="DC566" s="13" t="e">
        <f ca="1"/>
        <v>#NAME?</v>
      </c>
      <c r="DD566" s="13">
        <v>55.539117163267768</v>
      </c>
      <c r="DE566" s="13" t="e">
        <f ca="1"/>
        <v>#NAME?</v>
      </c>
      <c r="DF566" s="13">
        <v>60.626382662154938</v>
      </c>
    </row>
    <row r="567" spans="1:110" x14ac:dyDescent="0.25">
      <c r="A567" s="9">
        <v>75.400000000000006</v>
      </c>
      <c r="B567" s="10" t="b">
        <v>1</v>
      </c>
      <c r="U567" s="13"/>
      <c r="V567" s="13"/>
      <c r="W567" s="14"/>
      <c r="X567" s="24"/>
      <c r="Y567" s="24"/>
      <c r="Z567" s="24"/>
      <c r="AA567" s="24"/>
      <c r="AB567" s="24"/>
      <c r="AC567" s="24"/>
      <c r="AD567" s="24"/>
      <c r="AE567" s="24"/>
      <c r="AG567" s="13"/>
      <c r="AH567" s="13"/>
      <c r="AI567" s="14"/>
      <c r="AJ567" s="24"/>
      <c r="AK567" s="24"/>
      <c r="AL567" s="24"/>
      <c r="AM567" s="24"/>
      <c r="AN567" s="24"/>
      <c r="AO567" s="24"/>
      <c r="AP567" s="24"/>
      <c r="AQ567" s="24"/>
      <c r="AS567" s="13"/>
      <c r="AT567" s="13"/>
      <c r="AU567" s="14"/>
      <c r="AV567" s="24"/>
      <c r="AW567" s="24"/>
      <c r="AX567" s="24"/>
      <c r="AY567" s="24"/>
      <c r="AZ567" s="24"/>
      <c r="BA567" s="24"/>
      <c r="BB567" s="24"/>
      <c r="BC567" s="24"/>
      <c r="CW567" s="24">
        <v>0.19211065573770492</v>
      </c>
      <c r="CX567" s="13">
        <v>59.6</v>
      </c>
      <c r="CY567" s="13">
        <v>60.93778851392328</v>
      </c>
      <c r="CZ567" s="13">
        <v>60.28482861367705</v>
      </c>
      <c r="DA567" s="13">
        <v>14.767767139458611</v>
      </c>
      <c r="DB567" s="13" t="e">
        <f ca="1"/>
        <v>#NAME?</v>
      </c>
      <c r="DC567" s="13" t="e">
        <f ca="1"/>
        <v>#NAME?</v>
      </c>
      <c r="DD567" s="13">
        <v>55.556288343492497</v>
      </c>
      <c r="DE567" s="13" t="e">
        <f ca="1"/>
        <v>#NAME?</v>
      </c>
      <c r="DF567" s="13">
        <v>60.640424242049654</v>
      </c>
    </row>
    <row r="568" spans="1:110" x14ac:dyDescent="0.25">
      <c r="A568" s="9">
        <v>75.2</v>
      </c>
      <c r="B568" s="10" t="b">
        <v>1</v>
      </c>
      <c r="U568" s="13"/>
      <c r="V568" s="13"/>
      <c r="W568" s="14"/>
      <c r="X568" s="24"/>
      <c r="Y568" s="24"/>
      <c r="Z568" s="24"/>
      <c r="AA568" s="24"/>
      <c r="AB568" s="24"/>
      <c r="AC568" s="24"/>
      <c r="AD568" s="24"/>
      <c r="AE568" s="24"/>
      <c r="AG568" s="13"/>
      <c r="AH568" s="13"/>
      <c r="AI568" s="14"/>
      <c r="AJ568" s="24"/>
      <c r="AK568" s="24"/>
      <c r="AL568" s="24"/>
      <c r="AM568" s="24"/>
      <c r="AN568" s="24"/>
      <c r="AO568" s="24"/>
      <c r="AP568" s="24"/>
      <c r="AQ568" s="24"/>
      <c r="AS568" s="13"/>
      <c r="AT568" s="13"/>
      <c r="AU568" s="14"/>
      <c r="AV568" s="24"/>
      <c r="AW568" s="24"/>
      <c r="AX568" s="24"/>
      <c r="AY568" s="24"/>
      <c r="AZ568" s="24"/>
      <c r="BA568" s="24"/>
      <c r="BB568" s="24"/>
      <c r="BC568" s="24"/>
      <c r="CW568" s="24">
        <v>0.19245218579234974</v>
      </c>
      <c r="CX568" s="13">
        <v>59.6</v>
      </c>
      <c r="CY568" s="13">
        <v>60.949687492026257</v>
      </c>
      <c r="CZ568" s="13">
        <v>60.29590610773915</v>
      </c>
      <c r="DA568" s="13">
        <v>14.797037724120507</v>
      </c>
      <c r="DB568" s="13" t="e">
        <f ca="1"/>
        <v>#NAME?</v>
      </c>
      <c r="DC568" s="13" t="e">
        <f ca="1"/>
        <v>#NAME?</v>
      </c>
      <c r="DD568" s="13">
        <v>55.573444267217539</v>
      </c>
      <c r="DE568" s="13" t="e">
        <f ca="1"/>
        <v>#NAME?</v>
      </c>
      <c r="DF568" s="13">
        <v>60.654451771583794</v>
      </c>
    </row>
    <row r="569" spans="1:110" x14ac:dyDescent="0.25">
      <c r="A569" s="9">
        <v>75</v>
      </c>
      <c r="B569" s="10" t="b">
        <v>1</v>
      </c>
      <c r="U569" s="13"/>
      <c r="V569" s="13"/>
      <c r="W569" s="14"/>
      <c r="X569" s="24"/>
      <c r="Y569" s="24"/>
      <c r="Z569" s="24"/>
      <c r="AA569" s="24"/>
      <c r="AB569" s="24"/>
      <c r="AC569" s="24"/>
      <c r="AD569" s="24"/>
      <c r="AE569" s="24"/>
      <c r="AG569" s="13"/>
      <c r="AH569" s="13"/>
      <c r="AI569" s="14"/>
      <c r="AJ569" s="24"/>
      <c r="AK569" s="24"/>
      <c r="AL569" s="24"/>
      <c r="AM569" s="24"/>
      <c r="AN569" s="24"/>
      <c r="AO569" s="24"/>
      <c r="AP569" s="24"/>
      <c r="AQ569" s="24"/>
      <c r="AS569" s="13"/>
      <c r="AT569" s="13"/>
      <c r="AU569" s="14"/>
      <c r="AV569" s="24"/>
      <c r="AW569" s="24"/>
      <c r="AX569" s="24"/>
      <c r="AY569" s="24"/>
      <c r="AZ569" s="24"/>
      <c r="BA569" s="24"/>
      <c r="BB569" s="24"/>
      <c r="BC569" s="24"/>
      <c r="CW569" s="24">
        <v>0.19279371584699453</v>
      </c>
      <c r="CX569" s="13">
        <v>59.7</v>
      </c>
      <c r="CY569" s="13">
        <v>60.96157356677962</v>
      </c>
      <c r="CZ569" s="13">
        <v>60.306973621484097</v>
      </c>
      <c r="DA569" s="13">
        <v>14.826320690586765</v>
      </c>
      <c r="DB569" s="13" t="e">
        <f ca="1"/>
        <v>#NAME?</v>
      </c>
      <c r="DC569" s="13" t="e">
        <f ca="1"/>
        <v>#NAME?</v>
      </c>
      <c r="DD569" s="13">
        <v>55.59058497503672</v>
      </c>
      <c r="DE569" s="13" t="e">
        <f ca="1"/>
        <v>#NAME?</v>
      </c>
      <c r="DF569" s="13">
        <v>60.668465295880452</v>
      </c>
    </row>
    <row r="570" spans="1:110" x14ac:dyDescent="0.25">
      <c r="A570" s="9">
        <v>74.900000000000006</v>
      </c>
      <c r="B570" s="10" t="b">
        <v>1</v>
      </c>
      <c r="U570" s="13"/>
      <c r="V570" s="13"/>
      <c r="W570" s="14"/>
      <c r="X570" s="24"/>
      <c r="Y570" s="24"/>
      <c r="Z570" s="24"/>
      <c r="AA570" s="24"/>
      <c r="AB570" s="24"/>
      <c r="AC570" s="24"/>
      <c r="AD570" s="24"/>
      <c r="AE570" s="24"/>
      <c r="AG570" s="13"/>
      <c r="AH570" s="13"/>
      <c r="AI570" s="14"/>
      <c r="AJ570" s="24"/>
      <c r="AK570" s="24"/>
      <c r="AL570" s="24"/>
      <c r="AM570" s="24"/>
      <c r="AN570" s="24"/>
      <c r="AO570" s="24"/>
      <c r="AP570" s="24"/>
      <c r="AQ570" s="24"/>
      <c r="AS570" s="13"/>
      <c r="AT570" s="13"/>
      <c r="AU570" s="14"/>
      <c r="AV570" s="24"/>
      <c r="AW570" s="24"/>
      <c r="AX570" s="24"/>
      <c r="AY570" s="24"/>
      <c r="AZ570" s="24"/>
      <c r="BA570" s="24"/>
      <c r="BB570" s="24"/>
      <c r="BC570" s="24"/>
      <c r="CW570" s="24">
        <v>0.19313524590163936</v>
      </c>
      <c r="CX570" s="13">
        <v>59.7</v>
      </c>
      <c r="CY570" s="13">
        <v>60.973446784611525</v>
      </c>
      <c r="CZ570" s="13">
        <v>60.318031191911942</v>
      </c>
      <c r="DA570" s="13">
        <v>14.855616049337129</v>
      </c>
      <c r="DB570" s="13" t="e">
        <f ca="1"/>
        <v>#NAME?</v>
      </c>
      <c r="DC570" s="13" t="e">
        <f ca="1"/>
        <v>#NAME?</v>
      </c>
      <c r="DD570" s="13">
        <v>55.607710507364189</v>
      </c>
      <c r="DE570" s="13" t="e">
        <f ca="1"/>
        <v>#NAME?</v>
      </c>
      <c r="DF570" s="13">
        <v>60.682464859849063</v>
      </c>
    </row>
    <row r="571" spans="1:110" x14ac:dyDescent="0.25">
      <c r="A571" s="9">
        <v>74.5</v>
      </c>
      <c r="B571" s="10" t="b">
        <v>1</v>
      </c>
      <c r="U571" s="13"/>
      <c r="V571" s="13"/>
      <c r="W571" s="14"/>
      <c r="X571" s="24"/>
      <c r="Y571" s="24"/>
      <c r="Z571" s="24"/>
      <c r="AA571" s="24"/>
      <c r="AB571" s="24"/>
      <c r="AC571" s="24"/>
      <c r="AD571" s="24"/>
      <c r="AE571" s="24"/>
      <c r="AG571" s="13"/>
      <c r="AH571" s="13"/>
      <c r="AI571" s="14"/>
      <c r="AJ571" s="24"/>
      <c r="AK571" s="24"/>
      <c r="AL571" s="24"/>
      <c r="AM571" s="24"/>
      <c r="AN571" s="24"/>
      <c r="AO571" s="24"/>
      <c r="AP571" s="24"/>
      <c r="AQ571" s="24"/>
      <c r="AS571" s="13"/>
      <c r="AT571" s="13"/>
      <c r="AU571" s="14"/>
      <c r="AV571" s="24"/>
      <c r="AW571" s="24"/>
      <c r="AX571" s="24"/>
      <c r="AY571" s="24"/>
      <c r="AZ571" s="24"/>
      <c r="BA571" s="24"/>
      <c r="BB571" s="24"/>
      <c r="BC571" s="24"/>
      <c r="CW571" s="24">
        <v>0.19347677595628415</v>
      </c>
      <c r="CX571" s="13">
        <v>59.7</v>
      </c>
      <c r="CY571" s="13">
        <v>60.985307191719727</v>
      </c>
      <c r="CZ571" s="13">
        <v>60.329078855844628</v>
      </c>
      <c r="DA571" s="13">
        <v>14.884923810864642</v>
      </c>
      <c r="DB571" s="13" t="e">
        <f ca="1"/>
        <v>#NAME?</v>
      </c>
      <c r="DC571" s="13" t="e">
        <f ca="1"/>
        <v>#NAME?</v>
      </c>
      <c r="DD571" s="13">
        <v>55.624820904435481</v>
      </c>
      <c r="DE571" s="13" t="e">
        <f ca="1"/>
        <v>#NAME?</v>
      </c>
      <c r="DF571" s="13">
        <v>60.696450508186814</v>
      </c>
    </row>
    <row r="572" spans="1:110" x14ac:dyDescent="0.25">
      <c r="A572" s="9">
        <v>74.400000000000006</v>
      </c>
      <c r="B572" s="10" t="b">
        <v>1</v>
      </c>
      <c r="U572" s="13"/>
      <c r="V572" s="13"/>
      <c r="W572" s="14"/>
      <c r="X572" s="24"/>
      <c r="Y572" s="24"/>
      <c r="Z572" s="24"/>
      <c r="AA572" s="24"/>
      <c r="AB572" s="24"/>
      <c r="AC572" s="24"/>
      <c r="AD572" s="24"/>
      <c r="AE572" s="24"/>
      <c r="AG572" s="13"/>
      <c r="AH572" s="13"/>
      <c r="AI572" s="14"/>
      <c r="AJ572" s="24"/>
      <c r="AK572" s="24"/>
      <c r="AL572" s="24"/>
      <c r="AM572" s="24"/>
      <c r="AN572" s="24"/>
      <c r="AO572" s="24"/>
      <c r="AP572" s="24"/>
      <c r="AQ572" s="24"/>
      <c r="AS572" s="13"/>
      <c r="AT572" s="13"/>
      <c r="AU572" s="14"/>
      <c r="AV572" s="24"/>
      <c r="AW572" s="24"/>
      <c r="AX572" s="24"/>
      <c r="AY572" s="24"/>
      <c r="AZ572" s="24"/>
      <c r="BA572" s="24"/>
      <c r="BB572" s="24"/>
      <c r="BC572" s="24"/>
      <c r="CW572" s="24">
        <v>0.19381830601092895</v>
      </c>
      <c r="CX572" s="13">
        <v>59.7</v>
      </c>
      <c r="CY572" s="13">
        <v>60.9971548340732</v>
      </c>
      <c r="CZ572" s="13">
        <v>60.340116649927218</v>
      </c>
      <c r="DA572" s="13">
        <v>14.914243985675689</v>
      </c>
      <c r="DB572" s="13" t="e">
        <f ca="1"/>
        <v>#NAME?</v>
      </c>
      <c r="DC572" s="13" t="e">
        <f ca="1"/>
        <v>#NAME?</v>
      </c>
      <c r="DD572" s="13">
        <v>55.64191620630865</v>
      </c>
      <c r="DE572" s="13" t="e">
        <f ca="1"/>
        <v>#NAME?</v>
      </c>
      <c r="DF572" s="13">
        <v>60.710422285379977</v>
      </c>
    </row>
    <row r="573" spans="1:110" x14ac:dyDescent="0.25">
      <c r="A573" s="9">
        <v>74.2</v>
      </c>
      <c r="B573" s="10" t="b">
        <v>1</v>
      </c>
      <c r="U573" s="13"/>
      <c r="V573" s="13"/>
      <c r="W573" s="14"/>
      <c r="X573" s="24"/>
      <c r="Y573" s="24"/>
      <c r="Z573" s="24"/>
      <c r="AA573" s="24"/>
      <c r="AB573" s="24"/>
      <c r="AC573" s="24"/>
      <c r="AD573" s="24"/>
      <c r="AE573" s="24"/>
      <c r="AG573" s="13"/>
      <c r="AH573" s="13"/>
      <c r="AI573" s="14"/>
      <c r="AJ573" s="24"/>
      <c r="AK573" s="24"/>
      <c r="AL573" s="24"/>
      <c r="AM573" s="24"/>
      <c r="AN573" s="24"/>
      <c r="AO573" s="24"/>
      <c r="AP573" s="24"/>
      <c r="AQ573" s="24"/>
      <c r="AS573" s="13"/>
      <c r="AT573" s="13"/>
      <c r="AU573" s="14"/>
      <c r="AV573" s="24"/>
      <c r="AW573" s="24"/>
      <c r="AX573" s="24"/>
      <c r="AY573" s="24"/>
      <c r="AZ573" s="24"/>
      <c r="BA573" s="24"/>
      <c r="BB573" s="24"/>
      <c r="BC573" s="24"/>
      <c r="CW573" s="24">
        <v>0.19415983606557377</v>
      </c>
      <c r="CX573" s="13">
        <v>59.7</v>
      </c>
      <c r="CY573" s="13">
        <v>61.008989757413673</v>
      </c>
      <c r="CZ573" s="13">
        <v>60.351144610629028</v>
      </c>
      <c r="DA573" s="13">
        <v>14.943576584289982</v>
      </c>
      <c r="DB573" s="13" t="e">
        <f ca="1"/>
        <v>#NAME?</v>
      </c>
      <c r="DC573" s="13" t="e">
        <f ca="1"/>
        <v>#NAME?</v>
      </c>
      <c r="DD573" s="13">
        <v>55.658996452865381</v>
      </c>
      <c r="DE573" s="13" t="e">
        <f ca="1"/>
        <v>#NAME?</v>
      </c>
      <c r="DF573" s="13">
        <v>60.724380235705397</v>
      </c>
    </row>
    <row r="574" spans="1:110" x14ac:dyDescent="0.25">
      <c r="A574" s="9">
        <v>73.900000000000006</v>
      </c>
      <c r="B574" s="10" t="b">
        <v>1</v>
      </c>
      <c r="U574" s="13"/>
      <c r="V574" s="13"/>
      <c r="W574" s="14"/>
      <c r="X574" s="24"/>
      <c r="Y574" s="24"/>
      <c r="Z574" s="24"/>
      <c r="AA574" s="24"/>
      <c r="AB574" s="24"/>
      <c r="AC574" s="24"/>
      <c r="AD574" s="24"/>
      <c r="AE574" s="24"/>
      <c r="AG574" s="13"/>
      <c r="AH574" s="13"/>
      <c r="AI574" s="14"/>
      <c r="AJ574" s="24"/>
      <c r="AK574" s="24"/>
      <c r="AL574" s="24"/>
      <c r="AM574" s="24"/>
      <c r="AN574" s="24"/>
      <c r="AO574" s="24"/>
      <c r="AP574" s="24"/>
      <c r="AQ574" s="24"/>
      <c r="AS574" s="13"/>
      <c r="AT574" s="13"/>
      <c r="AU574" s="14"/>
      <c r="AV574" s="24"/>
      <c r="AW574" s="24"/>
      <c r="AX574" s="24"/>
      <c r="AY574" s="24"/>
      <c r="AZ574" s="24"/>
      <c r="BA574" s="24"/>
      <c r="BB574" s="24"/>
      <c r="BC574" s="24"/>
      <c r="CW574" s="24">
        <v>0.19450136612021857</v>
      </c>
      <c r="CX574" s="13">
        <v>59.7</v>
      </c>
      <c r="CY574" s="13">
        <v>61.020812007257213</v>
      </c>
      <c r="CZ574" s="13">
        <v>60.362162774244965</v>
      </c>
      <c r="DA574" s="13">
        <v>14.972921617240656</v>
      </c>
      <c r="DB574" s="13" t="e">
        <f ca="1"/>
        <v>#NAME?</v>
      </c>
      <c r="DC574" s="13" t="e">
        <f ca="1"/>
        <v>#NAME?</v>
      </c>
      <c r="DD574" s="13">
        <v>55.676061683812037</v>
      </c>
      <c r="DE574" s="13" t="e">
        <f ca="1"/>
        <v>#NAME?</v>
      </c>
      <c r="DF574" s="13">
        <v>60.738324403231758</v>
      </c>
    </row>
    <row r="575" spans="1:110" x14ac:dyDescent="0.25">
      <c r="A575" s="9">
        <v>73.5</v>
      </c>
      <c r="B575" s="10" t="b">
        <v>1</v>
      </c>
      <c r="U575" s="13"/>
      <c r="V575" s="13"/>
      <c r="W575" s="14"/>
      <c r="X575" s="24"/>
      <c r="Y575" s="24"/>
      <c r="Z575" s="24"/>
      <c r="AA575" s="24"/>
      <c r="AB575" s="24"/>
      <c r="AC575" s="24"/>
      <c r="AD575" s="24"/>
      <c r="AE575" s="24"/>
      <c r="AG575" s="13"/>
      <c r="AH575" s="13"/>
      <c r="AI575" s="14"/>
      <c r="AJ575" s="24"/>
      <c r="AK575" s="24"/>
      <c r="AL575" s="24"/>
      <c r="AM575" s="24"/>
      <c r="AN575" s="24"/>
      <c r="AO575" s="24"/>
      <c r="AP575" s="24"/>
      <c r="AQ575" s="24"/>
      <c r="AS575" s="13"/>
      <c r="AT575" s="13"/>
      <c r="AU575" s="14"/>
      <c r="AV575" s="24"/>
      <c r="AW575" s="24"/>
      <c r="AX575" s="24"/>
      <c r="AY575" s="24"/>
      <c r="AZ575" s="24"/>
      <c r="BA575" s="24"/>
      <c r="BB575" s="24"/>
      <c r="BC575" s="24"/>
      <c r="CW575" s="24">
        <v>0.19484289617486339</v>
      </c>
      <c r="CX575" s="13">
        <v>59.7</v>
      </c>
      <c r="CY575" s="13">
        <v>61.032621628895704</v>
      </c>
      <c r="CZ575" s="13">
        <v>60.373171176896534</v>
      </c>
      <c r="DA575" s="13">
        <v>15.002279095074201</v>
      </c>
      <c r="DB575" s="13" t="e">
        <f ca="1"/>
        <v>#NAME?</v>
      </c>
      <c r="DC575" s="13" t="e">
        <f ca="1"/>
        <v>#NAME?</v>
      </c>
      <c r="DD575" s="13">
        <v>55.693111938680751</v>
      </c>
      <c r="DE575" s="13" t="e">
        <f ca="1"/>
        <v>#NAME?</v>
      </c>
      <c r="DF575" s="13">
        <v>60.752254831821006</v>
      </c>
    </row>
    <row r="576" spans="1:110" x14ac:dyDescent="0.25">
      <c r="A576" s="9">
        <v>73.099999999999994</v>
      </c>
      <c r="B576" s="10" t="b">
        <v>1</v>
      </c>
      <c r="U576" s="13"/>
      <c r="V576" s="13"/>
      <c r="W576" s="14"/>
      <c r="X576" s="24"/>
      <c r="Y576" s="24"/>
      <c r="Z576" s="24"/>
      <c r="AA576" s="24"/>
      <c r="AB576" s="24"/>
      <c r="AC576" s="24"/>
      <c r="AD576" s="24"/>
      <c r="AE576" s="24"/>
      <c r="AG576" s="13"/>
      <c r="AH576" s="13"/>
      <c r="AI576" s="14"/>
      <c r="AJ576" s="24"/>
      <c r="AK576" s="24"/>
      <c r="AL576" s="24"/>
      <c r="AM576" s="24"/>
      <c r="AN576" s="24"/>
      <c r="AO576" s="24"/>
      <c r="AP576" s="24"/>
      <c r="AQ576" s="24"/>
      <c r="AS576" s="13"/>
      <c r="AT576" s="13"/>
      <c r="AU576" s="14"/>
      <c r="AV576" s="24"/>
      <c r="AW576" s="24"/>
      <c r="AX576" s="24"/>
      <c r="AY576" s="24"/>
      <c r="AZ576" s="24"/>
      <c r="BA576" s="24"/>
      <c r="BB576" s="24"/>
      <c r="BC576" s="24"/>
      <c r="CW576" s="24">
        <v>0.19518442622950818</v>
      </c>
      <c r="CX576" s="13">
        <v>59.7</v>
      </c>
      <c r="CY576" s="13">
        <v>61.044418667398467</v>
      </c>
      <c r="CZ576" s="13">
        <v>60.384169854533042</v>
      </c>
      <c r="DA576" s="13">
        <v>15.031649028350557</v>
      </c>
      <c r="DB576" s="13" t="e">
        <f ca="1"/>
        <v>#NAME?</v>
      </c>
      <c r="DC576" s="13" t="e">
        <f ca="1"/>
        <v>#NAME?</v>
      </c>
      <c r="DD576" s="13">
        <v>55.71014725683051</v>
      </c>
      <c r="DE576" s="13" t="e">
        <f ca="1"/>
        <v>#NAME?</v>
      </c>
      <c r="DF576" s="13">
        <v>60.766171565129667</v>
      </c>
    </row>
    <row r="577" spans="1:110" x14ac:dyDescent="0.25">
      <c r="A577" s="9">
        <v>72.7</v>
      </c>
      <c r="B577" s="10" t="b">
        <v>1</v>
      </c>
      <c r="U577" s="13"/>
      <c r="V577" s="13"/>
      <c r="W577" s="14"/>
      <c r="X577" s="24"/>
      <c r="Y577" s="24"/>
      <c r="Z577" s="24"/>
      <c r="AA577" s="24"/>
      <c r="AB577" s="24"/>
      <c r="AC577" s="24"/>
      <c r="AD577" s="24"/>
      <c r="AE577" s="24"/>
      <c r="AG577" s="13"/>
      <c r="AH577" s="13"/>
      <c r="AI577" s="14"/>
      <c r="AJ577" s="24"/>
      <c r="AK577" s="24"/>
      <c r="AL577" s="24"/>
      <c r="AM577" s="24"/>
      <c r="AN577" s="24"/>
      <c r="AO577" s="24"/>
      <c r="AP577" s="24"/>
      <c r="AQ577" s="24"/>
      <c r="AS577" s="13"/>
      <c r="AT577" s="13"/>
      <c r="AU577" s="14"/>
      <c r="AV577" s="24"/>
      <c r="AW577" s="24"/>
      <c r="AX577" s="24"/>
      <c r="AY577" s="24"/>
      <c r="AZ577" s="24"/>
      <c r="BA577" s="24"/>
      <c r="BB577" s="24"/>
      <c r="BC577" s="24"/>
      <c r="CW577" s="24">
        <v>0.19552595628415301</v>
      </c>
      <c r="CX577" s="13">
        <v>59.7</v>
      </c>
      <c r="CY577" s="13">
        <v>61.056203167613688</v>
      </c>
      <c r="CZ577" s="13">
        <v>60.395158842932958</v>
      </c>
      <c r="DA577" s="13">
        <v>15.061031427643121</v>
      </c>
      <c r="DB577" s="13" t="e">
        <f ca="1"/>
        <v>#NAME?</v>
      </c>
      <c r="DC577" s="13" t="e">
        <f ca="1"/>
        <v>#NAME?</v>
      </c>
      <c r="DD577" s="13">
        <v>55.727167677448207</v>
      </c>
      <c r="DE577" s="13" t="e">
        <f ca="1"/>
        <v>#NAME?</v>
      </c>
      <c r="DF577" s="13">
        <v>60.780074646610231</v>
      </c>
    </row>
    <row r="578" spans="1:110" x14ac:dyDescent="0.25">
      <c r="A578" s="9">
        <v>72.2</v>
      </c>
      <c r="B578" s="10" t="b">
        <v>1</v>
      </c>
      <c r="U578" s="13"/>
      <c r="V578" s="13"/>
      <c r="W578" s="14"/>
      <c r="X578" s="24"/>
      <c r="Y578" s="24"/>
      <c r="Z578" s="24"/>
      <c r="AA578" s="24"/>
      <c r="AB578" s="24"/>
      <c r="AC578" s="24"/>
      <c r="AD578" s="24"/>
      <c r="AE578" s="24"/>
      <c r="AG578" s="13"/>
      <c r="AH578" s="13"/>
      <c r="AI578" s="14"/>
      <c r="AJ578" s="24"/>
      <c r="AK578" s="24"/>
      <c r="AL578" s="24"/>
      <c r="AM578" s="24"/>
      <c r="AN578" s="24"/>
      <c r="AO578" s="24"/>
      <c r="AP578" s="24"/>
      <c r="AQ578" s="24"/>
      <c r="AS578" s="13"/>
      <c r="AT578" s="13"/>
      <c r="AU578" s="14"/>
      <c r="AV578" s="24"/>
      <c r="AW578" s="24"/>
      <c r="AX578" s="24"/>
      <c r="AY578" s="24"/>
      <c r="AZ578" s="24"/>
      <c r="BA578" s="24"/>
      <c r="BB578" s="24"/>
      <c r="BC578" s="24"/>
      <c r="CW578" s="24">
        <v>0.1958674863387978</v>
      </c>
      <c r="CX578" s="13">
        <v>59.7</v>
      </c>
      <c r="CY578" s="13">
        <v>61.06797517416998</v>
      </c>
      <c r="CZ578" s="13">
        <v>60.406138177704683</v>
      </c>
      <c r="DA578" s="13">
        <v>15.09042630353872</v>
      </c>
      <c r="DB578" s="13" t="e">
        <f ca="1"/>
        <v>#NAME?</v>
      </c>
      <c r="DC578" s="13" t="e">
        <f ca="1"/>
        <v>#NAME?</v>
      </c>
      <c r="DD578" s="13">
        <v>55.744173239549653</v>
      </c>
      <c r="DE578" s="13" t="e">
        <f ca="1"/>
        <v>#NAME?</v>
      </c>
      <c r="DF578" s="13">
        <v>60.793964119512381</v>
      </c>
    </row>
    <row r="579" spans="1:110" x14ac:dyDescent="0.25">
      <c r="A579" s="9">
        <v>71.7</v>
      </c>
      <c r="B579" s="10" t="b">
        <v>1</v>
      </c>
      <c r="U579" s="13"/>
      <c r="V579" s="13"/>
      <c r="W579" s="14"/>
      <c r="X579" s="24"/>
      <c r="Y579" s="24"/>
      <c r="Z579" s="24"/>
      <c r="AA579" s="24"/>
      <c r="AB579" s="24"/>
      <c r="AC579" s="24"/>
      <c r="AD579" s="24"/>
      <c r="AE579" s="24"/>
      <c r="AG579" s="13"/>
      <c r="AH579" s="13"/>
      <c r="AI579" s="14"/>
      <c r="AJ579" s="24"/>
      <c r="AK579" s="24"/>
      <c r="AL579" s="24"/>
      <c r="AM579" s="24"/>
      <c r="AN579" s="24"/>
      <c r="AO579" s="24"/>
      <c r="AP579" s="24"/>
      <c r="AQ579" s="24"/>
      <c r="AS579" s="13"/>
      <c r="AT579" s="13"/>
      <c r="AU579" s="14"/>
      <c r="AV579" s="24"/>
      <c r="AW579" s="24"/>
      <c r="AX579" s="24"/>
      <c r="AY579" s="24"/>
      <c r="AZ579" s="24"/>
      <c r="BA579" s="24"/>
      <c r="BB579" s="24"/>
      <c r="BC579" s="24"/>
      <c r="CW579" s="24">
        <v>0.19620901639344263</v>
      </c>
      <c r="CX579" s="13">
        <v>59.7</v>
      </c>
      <c r="CY579" s="13">
        <v>61.079734731477842</v>
      </c>
      <c r="CZ579" s="13">
        <v>60.417107894288172</v>
      </c>
      <c r="DA579" s="13">
        <v>15.119833666637721</v>
      </c>
      <c r="DB579" s="13" t="e">
        <f ca="1"/>
        <v>#NAME?</v>
      </c>
      <c r="DC579" s="13" t="e">
        <f ca="1"/>
        <v>#NAME?</v>
      </c>
      <c r="DD579" s="13">
        <v>55.761163981980701</v>
      </c>
      <c r="DE579" s="13" t="e">
        <f ca="1"/>
        <v>#NAME?</v>
      </c>
      <c r="DF579" s="13">
        <v>60.807840026884421</v>
      </c>
    </row>
    <row r="580" spans="1:110" x14ac:dyDescent="0.25">
      <c r="A580" s="9">
        <v>74.8</v>
      </c>
      <c r="B580" s="10" t="b">
        <v>1</v>
      </c>
      <c r="U580" s="13"/>
      <c r="V580" s="13"/>
      <c r="W580" s="14"/>
      <c r="X580" s="24"/>
      <c r="Y580" s="24"/>
      <c r="Z580" s="24"/>
      <c r="AA580" s="24"/>
      <c r="AB580" s="24"/>
      <c r="AC580" s="24"/>
      <c r="AD580" s="24"/>
      <c r="AE580" s="24"/>
      <c r="AG580" s="13"/>
      <c r="AH580" s="13"/>
      <c r="AI580" s="14"/>
      <c r="AJ580" s="24"/>
      <c r="AK580" s="24"/>
      <c r="AL580" s="24"/>
      <c r="AM580" s="24"/>
      <c r="AN580" s="24"/>
      <c r="AO580" s="24"/>
      <c r="AP580" s="24"/>
      <c r="AQ580" s="24"/>
      <c r="AS580" s="13"/>
      <c r="AT580" s="13"/>
      <c r="AU580" s="14"/>
      <c r="AV580" s="24"/>
      <c r="AW580" s="24"/>
      <c r="AX580" s="24"/>
      <c r="AY580" s="24"/>
      <c r="AZ580" s="24"/>
      <c r="BA580" s="24"/>
      <c r="BB580" s="24"/>
      <c r="BC580" s="24"/>
      <c r="CW580" s="24">
        <v>0.19655054644808742</v>
      </c>
      <c r="CX580" s="13">
        <v>59.8</v>
      </c>
      <c r="CY580" s="13">
        <v>61.091481883731163</v>
      </c>
      <c r="CZ580" s="13">
        <v>60.428068027955618</v>
      </c>
      <c r="DA580" s="13">
        <v>15.149253527553958</v>
      </c>
      <c r="DB580" s="13" t="e">
        <f ca="1"/>
        <v>#NAME?</v>
      </c>
      <c r="DC580" s="13" t="e">
        <f ca="1"/>
        <v>#NAME?</v>
      </c>
      <c r="DD580" s="13">
        <v>55.778139943418203</v>
      </c>
      <c r="DE580" s="13" t="e">
        <f ca="1"/>
        <v>#NAME?</v>
      </c>
      <c r="DF580" s="13">
        <v>60.821702411574499</v>
      </c>
    </row>
    <row r="581" spans="1:110" x14ac:dyDescent="0.25">
      <c r="A581" s="9">
        <v>74.599999999999994</v>
      </c>
      <c r="B581" s="10" t="b">
        <v>1</v>
      </c>
      <c r="U581" s="13"/>
      <c r="V581" s="13"/>
      <c r="W581" s="14"/>
      <c r="X581" s="24"/>
      <c r="Y581" s="24"/>
      <c r="Z581" s="24"/>
      <c r="AA581" s="24"/>
      <c r="AB581" s="24"/>
      <c r="AC581" s="24"/>
      <c r="AD581" s="24"/>
      <c r="AE581" s="24"/>
      <c r="AG581" s="13"/>
      <c r="AH581" s="13"/>
      <c r="AI581" s="14"/>
      <c r="AJ581" s="24"/>
      <c r="AK581" s="24"/>
      <c r="AL581" s="24"/>
      <c r="AM581" s="24"/>
      <c r="AN581" s="24"/>
      <c r="AO581" s="24"/>
      <c r="AP581" s="24"/>
      <c r="AQ581" s="24"/>
      <c r="AS581" s="13"/>
      <c r="AT581" s="13"/>
      <c r="AU581" s="14"/>
      <c r="AV581" s="24"/>
      <c r="AW581" s="24"/>
      <c r="AX581" s="24"/>
      <c r="AY581" s="24"/>
      <c r="AZ581" s="24"/>
      <c r="BA581" s="24"/>
      <c r="BB581" s="24"/>
      <c r="BC581" s="24"/>
      <c r="CW581" s="24">
        <v>0.19689207650273224</v>
      </c>
      <c r="CX581" s="13">
        <v>59.8</v>
      </c>
      <c r="CY581" s="13">
        <v>61.103216674908616</v>
      </c>
      <c r="CZ581" s="13">
        <v>60.439018613812891</v>
      </c>
      <c r="DA581" s="13">
        <v>15.178685896914839</v>
      </c>
      <c r="DB581" s="13" t="e">
        <f ca="1"/>
        <v>#NAME?</v>
      </c>
      <c r="DC581" s="13" t="e">
        <f ca="1"/>
        <v>#NAME?</v>
      </c>
      <c r="DD581" s="13">
        <v>55.795101162371083</v>
      </c>
      <c r="DE581" s="13" t="e">
        <f ca="1"/>
        <v>#NAME?</v>
      </c>
      <c r="DF581" s="13">
        <v>60.83555131623195</v>
      </c>
    </row>
    <row r="582" spans="1:110" x14ac:dyDescent="0.25">
      <c r="A582" s="9">
        <v>74.400000000000006</v>
      </c>
      <c r="B582" s="10" t="b">
        <v>1</v>
      </c>
      <c r="U582" s="13"/>
      <c r="V582" s="13"/>
      <c r="W582" s="14"/>
      <c r="X582" s="24"/>
      <c r="Y582" s="24"/>
      <c r="Z582" s="24"/>
      <c r="AA582" s="24"/>
      <c r="AB582" s="24"/>
      <c r="AC582" s="24"/>
      <c r="AD582" s="24"/>
      <c r="AE582" s="24"/>
      <c r="AG582" s="13"/>
      <c r="AH582" s="13"/>
      <c r="AI582" s="14"/>
      <c r="AJ582" s="24"/>
      <c r="AK582" s="24"/>
      <c r="AL582" s="24"/>
      <c r="AM582" s="24"/>
      <c r="AN582" s="24"/>
      <c r="AO582" s="24"/>
      <c r="AP582" s="24"/>
      <c r="AQ582" s="24"/>
      <c r="AS582" s="13"/>
      <c r="AT582" s="13"/>
      <c r="AU582" s="14"/>
      <c r="AV582" s="24"/>
      <c r="AW582" s="24"/>
      <c r="AX582" s="24"/>
      <c r="AY582" s="24"/>
      <c r="AZ582" s="24"/>
      <c r="BA582" s="24"/>
      <c r="BB582" s="24"/>
      <c r="BC582" s="24"/>
      <c r="CW582" s="24">
        <v>0.19723360655737704</v>
      </c>
      <c r="CX582" s="13">
        <v>59.8</v>
      </c>
      <c r="CY582" s="13">
        <v>61.114939148775235</v>
      </c>
      <c r="CZ582" s="13">
        <v>60.449959686800426</v>
      </c>
      <c r="DA582" s="13">
        <v>15.208130785361323</v>
      </c>
      <c r="DB582" s="13" t="e">
        <f ca="1"/>
        <v>#NAME?</v>
      </c>
      <c r="DC582" s="13" t="e">
        <f ca="1"/>
        <v>#NAME?</v>
      </c>
      <c r="DD582" s="13">
        <v>55.812047677181333</v>
      </c>
      <c r="DE582" s="13" t="e">
        <f ca="1"/>
        <v>#NAME?</v>
      </c>
      <c r="DF582" s="13">
        <v>60.849386783308532</v>
      </c>
    </row>
    <row r="583" spans="1:110" x14ac:dyDescent="0.25">
      <c r="A583" s="9">
        <v>74.3</v>
      </c>
      <c r="B583" s="10" t="b">
        <v>1</v>
      </c>
      <c r="U583" s="13"/>
      <c r="V583" s="13"/>
      <c r="W583" s="14"/>
      <c r="X583" s="24"/>
      <c r="Y583" s="24"/>
      <c r="Z583" s="24"/>
      <c r="AA583" s="24"/>
      <c r="AB583" s="24"/>
      <c r="AC583" s="24"/>
      <c r="AD583" s="24"/>
      <c r="AE583" s="24"/>
      <c r="AG583" s="13"/>
      <c r="AH583" s="13"/>
      <c r="AI583" s="14"/>
      <c r="AJ583" s="24"/>
      <c r="AK583" s="24"/>
      <c r="AL583" s="24"/>
      <c r="AM583" s="24"/>
      <c r="AN583" s="24"/>
      <c r="AO583" s="24"/>
      <c r="AP583" s="24"/>
      <c r="AQ583" s="24"/>
      <c r="AS583" s="13"/>
      <c r="AT583" s="13"/>
      <c r="AU583" s="14"/>
      <c r="AV583" s="24"/>
      <c r="AW583" s="24"/>
      <c r="AX583" s="24"/>
      <c r="AY583" s="24"/>
      <c r="AZ583" s="24"/>
      <c r="BA583" s="24"/>
      <c r="BB583" s="24"/>
      <c r="BC583" s="24"/>
      <c r="CW583" s="24">
        <v>0.19757513661202186</v>
      </c>
      <c r="CX583" s="13">
        <v>59.8</v>
      </c>
      <c r="CY583" s="13">
        <v>61.126649348883724</v>
      </c>
      <c r="CZ583" s="13">
        <v>60.460891281694479</v>
      </c>
      <c r="DA583" s="13">
        <v>15.237588203547958</v>
      </c>
      <c r="DB583" s="13" t="e">
        <f ca="1"/>
        <v>#NAME?</v>
      </c>
      <c r="DC583" s="13" t="e">
        <f ca="1"/>
        <v>#NAME?</v>
      </c>
      <c r="DD583" s="13">
        <v>55.828979526025051</v>
      </c>
      <c r="DE583" s="13" t="e">
        <f ca="1"/>
        <v>#NAME?</v>
      </c>
      <c r="DF583" s="13">
        <v>60.86320885505976</v>
      </c>
    </row>
    <row r="584" spans="1:110" x14ac:dyDescent="0.25">
      <c r="A584" s="9">
        <v>74.2</v>
      </c>
      <c r="B584" s="10" t="b">
        <v>1</v>
      </c>
      <c r="U584" s="13"/>
      <c r="V584" s="13"/>
      <c r="W584" s="14"/>
      <c r="X584" s="24"/>
      <c r="Y584" s="24"/>
      <c r="Z584" s="24"/>
      <c r="AA584" s="24"/>
      <c r="AB584" s="24"/>
      <c r="AC584" s="24"/>
      <c r="AD584" s="24"/>
      <c r="AE584" s="24"/>
      <c r="AG584" s="13"/>
      <c r="AH584" s="13"/>
      <c r="AI584" s="14"/>
      <c r="AJ584" s="24"/>
      <c r="AK584" s="24"/>
      <c r="AL584" s="24"/>
      <c r="AM584" s="24"/>
      <c r="AN584" s="24"/>
      <c r="AO584" s="24"/>
      <c r="AP584" s="24"/>
      <c r="AQ584" s="24"/>
      <c r="AS584" s="13"/>
      <c r="AT584" s="13"/>
      <c r="AU584" s="14"/>
      <c r="AV584" s="24"/>
      <c r="AW584" s="24"/>
      <c r="AX584" s="24"/>
      <c r="AY584" s="24"/>
      <c r="AZ584" s="24"/>
      <c r="BA584" s="24"/>
      <c r="BB584" s="24"/>
      <c r="BC584" s="24"/>
      <c r="CW584" s="24">
        <v>0.19791666666666666</v>
      </c>
      <c r="CX584" s="13">
        <v>59.8</v>
      </c>
      <c r="CY584" s="13">
        <v>61.138347318575967</v>
      </c>
      <c r="CZ584" s="13">
        <v>60.471813433108174</v>
      </c>
      <c r="DA584" s="13">
        <v>15.267058162142876</v>
      </c>
      <c r="DB584" s="13" t="e">
        <f ca="1"/>
        <v>#NAME?</v>
      </c>
      <c r="DC584" s="13" t="e">
        <f ca="1"/>
        <v>#NAME?</v>
      </c>
      <c r="DD584" s="13">
        <v>55.845896746913411</v>
      </c>
      <c r="DE584" s="13" t="e">
        <f ca="1"/>
        <v>#NAME?</v>
      </c>
      <c r="DF584" s="13">
        <v>60.877017573546098</v>
      </c>
    </row>
    <row r="585" spans="1:110" x14ac:dyDescent="0.25">
      <c r="A585" s="9">
        <v>73.599999999999994</v>
      </c>
      <c r="B585" s="10" t="b">
        <v>1</v>
      </c>
      <c r="U585" s="13"/>
      <c r="V585" s="13"/>
      <c r="W585" s="14"/>
      <c r="X585" s="24"/>
      <c r="Y585" s="24"/>
      <c r="Z585" s="24"/>
      <c r="AA585" s="24"/>
      <c r="AB585" s="24"/>
      <c r="AC585" s="24"/>
      <c r="AD585" s="24"/>
      <c r="AE585" s="24"/>
      <c r="AG585" s="13"/>
      <c r="AH585" s="13"/>
      <c r="AI585" s="14"/>
      <c r="AJ585" s="24"/>
      <c r="AK585" s="24"/>
      <c r="AL585" s="24"/>
      <c r="AM585" s="24"/>
      <c r="AN585" s="24"/>
      <c r="AO585" s="24"/>
      <c r="AP585" s="24"/>
      <c r="AQ585" s="24"/>
      <c r="AS585" s="13"/>
      <c r="AT585" s="13"/>
      <c r="AU585" s="14"/>
      <c r="AV585" s="24"/>
      <c r="AW585" s="24"/>
      <c r="AX585" s="24"/>
      <c r="AY585" s="24"/>
      <c r="AZ585" s="24"/>
      <c r="BA585" s="24"/>
      <c r="BB585" s="24"/>
      <c r="BC585" s="24"/>
      <c r="CW585" s="24">
        <v>0.19825819672131148</v>
      </c>
      <c r="CX585" s="13">
        <v>59.8</v>
      </c>
      <c r="CY585" s="13">
        <v>61.150033100984423</v>
      </c>
      <c r="CZ585" s="13">
        <v>60.482726175492694</v>
      </c>
      <c r="DA585" s="13">
        <v>15.296540671827872</v>
      </c>
      <c r="DB585" s="13" t="e">
        <f ca="1"/>
        <v>#NAME?</v>
      </c>
      <c r="DC585" s="13" t="e">
        <f ca="1"/>
        <v>#NAME?</v>
      </c>
      <c r="DD585" s="13">
        <v>55.862799377693676</v>
      </c>
      <c r="DE585" s="13" t="e">
        <f ca="1"/>
        <v>#NAME?</v>
      </c>
      <c r="DF585" s="13">
        <v>60.890812980634266</v>
      </c>
    </row>
    <row r="586" spans="1:110" x14ac:dyDescent="0.25">
      <c r="A586" s="9">
        <v>73.599999999999994</v>
      </c>
      <c r="B586" s="10" t="b">
        <v>1</v>
      </c>
      <c r="U586" s="13"/>
      <c r="V586" s="13"/>
      <c r="W586" s="14"/>
      <c r="X586" s="24"/>
      <c r="Y586" s="24"/>
      <c r="Z586" s="24"/>
      <c r="AA586" s="24"/>
      <c r="AB586" s="24"/>
      <c r="AC586" s="24"/>
      <c r="AD586" s="24"/>
      <c r="AE586" s="24"/>
      <c r="AG586" s="13"/>
      <c r="AH586" s="13"/>
      <c r="AI586" s="14"/>
      <c r="AJ586" s="24"/>
      <c r="AK586" s="24"/>
      <c r="AL586" s="24"/>
      <c r="AM586" s="24"/>
      <c r="AN586" s="24"/>
      <c r="AO586" s="24"/>
      <c r="AP586" s="24"/>
      <c r="AQ586" s="24"/>
      <c r="AS586" s="13"/>
      <c r="AT586" s="13"/>
      <c r="AU586" s="14"/>
      <c r="AV586" s="24"/>
      <c r="AW586" s="24"/>
      <c r="AX586" s="24"/>
      <c r="AY586" s="24"/>
      <c r="AZ586" s="24"/>
      <c r="BA586" s="24"/>
      <c r="BB586" s="24"/>
      <c r="BC586" s="24"/>
      <c r="CW586" s="24">
        <v>0.19859972677595628</v>
      </c>
      <c r="CX586" s="13">
        <v>59.8</v>
      </c>
      <c r="CY586" s="13">
        <v>61.161706739033505</v>
      </c>
      <c r="CZ586" s="13">
        <v>60.493629543138013</v>
      </c>
      <c r="DA586" s="13">
        <v>15.326035743298364</v>
      </c>
      <c r="DB586" s="13" t="e">
        <f ca="1"/>
        <v>#NAME?</v>
      </c>
      <c r="DC586" s="13" t="e">
        <f ca="1"/>
        <v>#NAME?</v>
      </c>
      <c r="DD586" s="13">
        <v>55.879687456050206</v>
      </c>
      <c r="DE586" s="13" t="e">
        <f ca="1"/>
        <v>#NAME?</v>
      </c>
      <c r="DF586" s="13">
        <v>60.904595117998461</v>
      </c>
    </row>
    <row r="587" spans="1:110" x14ac:dyDescent="0.25">
      <c r="A587" s="9">
        <v>73.5</v>
      </c>
      <c r="B587" s="10" t="b">
        <v>1</v>
      </c>
      <c r="U587" s="13"/>
      <c r="V587" s="13"/>
      <c r="W587" s="14"/>
      <c r="X587" s="24"/>
      <c r="Y587" s="24"/>
      <c r="Z587" s="24"/>
      <c r="AA587" s="24"/>
      <c r="AB587" s="24"/>
      <c r="AC587" s="24"/>
      <c r="AD587" s="24"/>
      <c r="AE587" s="24"/>
      <c r="AG587" s="13"/>
      <c r="AH587" s="13"/>
      <c r="AI587" s="14"/>
      <c r="AJ587" s="24"/>
      <c r="AK587" s="24"/>
      <c r="AL587" s="24"/>
      <c r="AM587" s="24"/>
      <c r="AN587" s="24"/>
      <c r="AO587" s="24"/>
      <c r="AP587" s="24"/>
      <c r="AQ587" s="24"/>
      <c r="AS587" s="13"/>
      <c r="AT587" s="13"/>
      <c r="AU587" s="14"/>
      <c r="AV587" s="24"/>
      <c r="AW587" s="24"/>
      <c r="AX587" s="24"/>
      <c r="AY587" s="24"/>
      <c r="AZ587" s="24"/>
      <c r="BA587" s="24"/>
      <c r="BB587" s="24"/>
      <c r="BC587" s="24"/>
      <c r="CW587" s="24">
        <v>0.1989412568306011</v>
      </c>
      <c r="CX587" s="13">
        <v>59.9</v>
      </c>
      <c r="CY587" s="13">
        <v>61.173368275441021</v>
      </c>
      <c r="CZ587" s="13">
        <v>60.504523570174491</v>
      </c>
      <c r="DA587" s="13">
        <v>15.355543387263467</v>
      </c>
      <c r="DB587" s="13" t="e">
        <f ca="1"/>
        <v>#NAME?</v>
      </c>
      <c r="DC587" s="13" t="e">
        <f ca="1"/>
        <v>#NAME?</v>
      </c>
      <c r="DD587" s="13">
        <v>55.896561019505384</v>
      </c>
      <c r="DE587" s="13" t="e">
        <f ca="1"/>
        <v>#NAME?</v>
      </c>
      <c r="DF587" s="13">
        <v>60.918364027121569</v>
      </c>
    </row>
    <row r="588" spans="1:110" x14ac:dyDescent="0.25">
      <c r="A588" s="9">
        <v>73.5</v>
      </c>
      <c r="B588" s="10" t="b">
        <v>1</v>
      </c>
      <c r="U588" s="13"/>
      <c r="V588" s="13"/>
      <c r="W588" s="14"/>
      <c r="X588" s="24"/>
      <c r="Y588" s="24"/>
      <c r="Z588" s="24"/>
      <c r="AA588" s="24"/>
      <c r="AB588" s="24"/>
      <c r="AC588" s="24"/>
      <c r="AD588" s="24"/>
      <c r="AE588" s="24"/>
      <c r="AG588" s="13"/>
      <c r="AH588" s="13"/>
      <c r="AI588" s="14"/>
      <c r="AJ588" s="24"/>
      <c r="AK588" s="24"/>
      <c r="AL588" s="24"/>
      <c r="AM588" s="24"/>
      <c r="AN588" s="24"/>
      <c r="AO588" s="24"/>
      <c r="AP588" s="24"/>
      <c r="AQ588" s="24"/>
      <c r="AS588" s="13"/>
      <c r="AT588" s="13"/>
      <c r="AU588" s="14"/>
      <c r="AV588" s="24"/>
      <c r="AW588" s="24"/>
      <c r="AX588" s="24"/>
      <c r="AY588" s="24"/>
      <c r="AZ588" s="24"/>
      <c r="BA588" s="24"/>
      <c r="BB588" s="24"/>
      <c r="BC588" s="24"/>
      <c r="CW588" s="24">
        <v>0.19928278688524589</v>
      </c>
      <c r="CX588" s="13">
        <v>59.9</v>
      </c>
      <c r="CY588" s="13">
        <v>61.185017752719482</v>
      </c>
      <c r="CZ588" s="13">
        <v>60.515408290573355</v>
      </c>
      <c r="DA588" s="13">
        <v>15.385063614446006</v>
      </c>
      <c r="DB588" s="13" t="e">
        <f ca="1"/>
        <v>#NAME?</v>
      </c>
      <c r="DC588" s="13" t="e">
        <f ca="1"/>
        <v>#NAME?</v>
      </c>
      <c r="DD588" s="13">
        <v>55.913420105420641</v>
      </c>
      <c r="DE588" s="13" t="e">
        <f ca="1"/>
        <v>#NAME?</v>
      </c>
      <c r="DF588" s="13">
        <v>60.932119749296454</v>
      </c>
    </row>
    <row r="589" spans="1:110" x14ac:dyDescent="0.25">
      <c r="A589" s="9">
        <v>73.099999999999994</v>
      </c>
      <c r="B589" s="10" t="b">
        <v>1</v>
      </c>
      <c r="U589" s="13"/>
      <c r="V589" s="13"/>
      <c r="W589" s="14"/>
      <c r="X589" s="24"/>
      <c r="Y589" s="24"/>
      <c r="Z589" s="24"/>
      <c r="AA589" s="24"/>
      <c r="AB589" s="24"/>
      <c r="AC589" s="24"/>
      <c r="AD589" s="24"/>
      <c r="AE589" s="24"/>
      <c r="AG589" s="13"/>
      <c r="AH589" s="13"/>
      <c r="AI589" s="14"/>
      <c r="AJ589" s="24"/>
      <c r="AK589" s="24"/>
      <c r="AL589" s="24"/>
      <c r="AM589" s="24"/>
      <c r="AN589" s="24"/>
      <c r="AO589" s="24"/>
      <c r="AP589" s="24"/>
      <c r="AQ589" s="24"/>
      <c r="AS589" s="13"/>
      <c r="AT589" s="13"/>
      <c r="AU589" s="14"/>
      <c r="AV589" s="24"/>
      <c r="AW589" s="24"/>
      <c r="AX589" s="24"/>
      <c r="AY589" s="24"/>
      <c r="AZ589" s="24"/>
      <c r="BA589" s="24"/>
      <c r="BB589" s="24"/>
      <c r="BC589" s="24"/>
      <c r="CW589" s="24">
        <v>0.19962431693989072</v>
      </c>
      <c r="CX589" s="13">
        <v>59.9</v>
      </c>
      <c r="CY589" s="13">
        <v>61.196655213177579</v>
      </c>
      <c r="CZ589" s="13">
        <v>60.526283738148344</v>
      </c>
      <c r="DA589" s="13">
        <v>15.414596435582492</v>
      </c>
      <c r="DB589" s="13" t="e">
        <f ca="1"/>
        <v>#NAME?</v>
      </c>
      <c r="DC589" s="13" t="e">
        <f ca="1"/>
        <v>#NAME?</v>
      </c>
      <c r="DD589" s="13">
        <v>55.930264750997395</v>
      </c>
      <c r="DE589" s="13" t="e">
        <f ca="1"/>
        <v>#NAME?</v>
      </c>
      <c r="DF589" s="13">
        <v>60.945862325627076</v>
      </c>
    </row>
    <row r="590" spans="1:110" x14ac:dyDescent="0.25">
      <c r="A590" s="9">
        <v>73.099999999999994</v>
      </c>
      <c r="B590" s="10" t="b">
        <v>1</v>
      </c>
      <c r="U590" s="13"/>
      <c r="V590" s="13"/>
      <c r="W590" s="14"/>
      <c r="X590" s="24"/>
      <c r="Y590" s="24"/>
      <c r="Z590" s="24"/>
      <c r="AA590" s="24"/>
      <c r="AB590" s="24"/>
      <c r="AC590" s="24"/>
      <c r="AD590" s="24"/>
      <c r="AE590" s="24"/>
      <c r="AG590" s="13"/>
      <c r="AH590" s="13"/>
      <c r="AI590" s="14"/>
      <c r="AJ590" s="24"/>
      <c r="AK590" s="24"/>
      <c r="AL590" s="24"/>
      <c r="AM590" s="24"/>
      <c r="AN590" s="24"/>
      <c r="AO590" s="24"/>
      <c r="AP590" s="24"/>
      <c r="AQ590" s="24"/>
      <c r="AS590" s="13"/>
      <c r="AT590" s="13"/>
      <c r="AU590" s="14"/>
      <c r="AV590" s="24"/>
      <c r="AW590" s="24"/>
      <c r="AX590" s="24"/>
      <c r="AY590" s="24"/>
      <c r="AZ590" s="24"/>
      <c r="BA590" s="24"/>
      <c r="BB590" s="24"/>
      <c r="BC590" s="24"/>
      <c r="CW590" s="24">
        <v>0.19996584699453551</v>
      </c>
      <c r="CX590" s="13">
        <v>59.9</v>
      </c>
      <c r="CY590" s="13">
        <v>61.208280698921421</v>
      </c>
      <c r="CZ590" s="13">
        <v>60.537149946556163</v>
      </c>
      <c r="DA590" s="13">
        <v>15.444141861423228</v>
      </c>
      <c r="DB590" s="13" t="e">
        <f ca="1"/>
        <v>#NAME?</v>
      </c>
      <c r="DC590" s="13" t="e">
        <f ca="1"/>
        <v>#NAME?</v>
      </c>
      <c r="DD590" s="13">
        <v>55.947094993278029</v>
      </c>
      <c r="DE590" s="13" t="e">
        <f ca="1"/>
        <v>#NAME?</v>
      </c>
      <c r="DF590" s="13">
        <v>60.959591797029745</v>
      </c>
    </row>
    <row r="591" spans="1:110" x14ac:dyDescent="0.25">
      <c r="A591" s="9">
        <v>72.8</v>
      </c>
      <c r="B591" s="10" t="b">
        <v>1</v>
      </c>
      <c r="U591" s="13"/>
      <c r="V591" s="13"/>
      <c r="W591" s="14"/>
      <c r="X591" s="24"/>
      <c r="Y591" s="24"/>
      <c r="Z591" s="24"/>
      <c r="AA591" s="24"/>
      <c r="AB591" s="24"/>
      <c r="AC591" s="24"/>
      <c r="AD591" s="24"/>
      <c r="AE591" s="24"/>
      <c r="AG591" s="13"/>
      <c r="AH591" s="13"/>
      <c r="AI591" s="14"/>
      <c r="AJ591" s="24"/>
      <c r="AK591" s="24"/>
      <c r="AL591" s="24"/>
      <c r="AM591" s="24"/>
      <c r="AN591" s="24"/>
      <c r="AO591" s="24"/>
      <c r="AP591" s="24"/>
      <c r="AQ591" s="24"/>
      <c r="AS591" s="13"/>
      <c r="AT591" s="13"/>
      <c r="AU591" s="14"/>
      <c r="AV591" s="24"/>
      <c r="AW591" s="24"/>
      <c r="AX591" s="24"/>
      <c r="AY591" s="24"/>
      <c r="AZ591" s="24"/>
      <c r="BA591" s="24"/>
      <c r="BB591" s="24"/>
      <c r="BC591" s="24"/>
      <c r="CW591" s="24">
        <v>0.20030737704918034</v>
      </c>
      <c r="CX591" s="13">
        <v>59.9</v>
      </c>
      <c r="CY591" s="13">
        <v>61.219894251855955</v>
      </c>
      <c r="CZ591" s="13">
        <v>60.54800694929807</v>
      </c>
      <c r="DA591" s="13">
        <v>15.473699902732244</v>
      </c>
      <c r="DB591" s="13" t="e">
        <f ca="1"/>
        <v>#NAME?</v>
      </c>
      <c r="DC591" s="13" t="e">
        <f ca="1"/>
        <v>#NAME?</v>
      </c>
      <c r="DD591" s="13">
        <v>55.963910869146815</v>
      </c>
      <c r="DE591" s="13" t="e">
        <f ca="1"/>
        <v>#NAME?</v>
      </c>
      <c r="DF591" s="13">
        <v>60.973308204234343</v>
      </c>
    </row>
    <row r="592" spans="1:110" x14ac:dyDescent="0.25">
      <c r="A592" s="9">
        <v>72.400000000000006</v>
      </c>
      <c r="B592" s="10" t="b">
        <v>1</v>
      </c>
      <c r="U592" s="13"/>
      <c r="V592" s="13"/>
      <c r="W592" s="14"/>
      <c r="X592" s="24"/>
      <c r="Y592" s="24"/>
      <c r="Z592" s="24"/>
      <c r="AA592" s="24"/>
      <c r="AB592" s="24"/>
      <c r="AC592" s="24"/>
      <c r="AD592" s="24"/>
      <c r="AE592" s="24"/>
      <c r="AG592" s="13"/>
      <c r="AH592" s="13"/>
      <c r="AI592" s="14"/>
      <c r="AJ592" s="24"/>
      <c r="AK592" s="24"/>
      <c r="AL592" s="24"/>
      <c r="AM592" s="24"/>
      <c r="AN592" s="24"/>
      <c r="AO592" s="24"/>
      <c r="AP592" s="24"/>
      <c r="AQ592" s="24"/>
      <c r="AS592" s="13"/>
      <c r="AT592" s="13"/>
      <c r="AU592" s="14"/>
      <c r="AV592" s="24"/>
      <c r="AW592" s="24"/>
      <c r="AX592" s="24"/>
      <c r="AY592" s="24"/>
      <c r="AZ592" s="24"/>
      <c r="BA592" s="24"/>
      <c r="BB592" s="24"/>
      <c r="BC592" s="24"/>
      <c r="CW592" s="24">
        <v>0.20064890710382513</v>
      </c>
      <c r="CX592" s="13">
        <v>59.9</v>
      </c>
      <c r="CY592" s="13">
        <v>61.231495913686295</v>
      </c>
      <c r="CZ592" s="13">
        <v>60.55885477972037</v>
      </c>
      <c r="DA592" s="13">
        <v>15.5032705702874</v>
      </c>
      <c r="DB592" s="13" t="e">
        <f ca="1"/>
        <v>#NAME?</v>
      </c>
      <c r="DC592" s="13" t="e">
        <f ca="1"/>
        <v>#NAME?</v>
      </c>
      <c r="DD592" s="13">
        <v>55.980712415330878</v>
      </c>
      <c r="DE592" s="13" t="e">
        <f ca="1"/>
        <v>#NAME?</v>
      </c>
      <c r="DF592" s="13">
        <v>60.987011587785446</v>
      </c>
    </row>
    <row r="593" spans="1:110" x14ac:dyDescent="0.25">
      <c r="A593" s="9">
        <v>71.8</v>
      </c>
      <c r="B593" s="10" t="b">
        <v>1</v>
      </c>
      <c r="U593" s="13"/>
      <c r="V593" s="13"/>
      <c r="W593" s="14"/>
      <c r="X593" s="24"/>
      <c r="Y593" s="24"/>
      <c r="Z593" s="24"/>
      <c r="AA593" s="24"/>
      <c r="AB593" s="24"/>
      <c r="AC593" s="24"/>
      <c r="AD593" s="24"/>
      <c r="AE593" s="24"/>
      <c r="AG593" s="13"/>
      <c r="AH593" s="13"/>
      <c r="AI593" s="14"/>
      <c r="AJ593" s="24"/>
      <c r="AK593" s="24"/>
      <c r="AL593" s="24"/>
      <c r="AM593" s="24"/>
      <c r="AN593" s="24"/>
      <c r="AO593" s="24"/>
      <c r="AP593" s="24"/>
      <c r="AQ593" s="24"/>
      <c r="AS593" s="13"/>
      <c r="AT593" s="13"/>
      <c r="AU593" s="14"/>
      <c r="AV593" s="24"/>
      <c r="AW593" s="24"/>
      <c r="AX593" s="24"/>
      <c r="AY593" s="24"/>
      <c r="AZ593" s="24"/>
      <c r="BA593" s="24"/>
      <c r="BB593" s="24"/>
      <c r="BC593" s="24"/>
      <c r="CW593" s="24">
        <v>0.20099043715846995</v>
      </c>
      <c r="CX593" s="13">
        <v>59.9</v>
      </c>
      <c r="CY593" s="13">
        <v>61.24308572591903</v>
      </c>
      <c r="CZ593" s="13">
        <v>60.569693471015889</v>
      </c>
      <c r="DA593" s="13">
        <v>15.532853874880365</v>
      </c>
      <c r="DB593" s="13" t="e">
        <f ca="1"/>
        <v>#NAME?</v>
      </c>
      <c r="DC593" s="13" t="e">
        <f ca="1"/>
        <v>#NAME?</v>
      </c>
      <c r="DD593" s="13">
        <v>55.997499668401105</v>
      </c>
      <c r="DE593" s="13" t="e">
        <f ca="1"/>
        <v>#NAME?</v>
      </c>
      <c r="DF593" s="13">
        <v>61.000701988043538</v>
      </c>
    </row>
    <row r="594" spans="1:110" x14ac:dyDescent="0.25">
      <c r="A594" s="9">
        <v>71.5</v>
      </c>
      <c r="B594" s="10" t="b">
        <v>1</v>
      </c>
      <c r="U594" s="13"/>
      <c r="V594" s="13"/>
      <c r="W594" s="14"/>
      <c r="X594" s="24"/>
      <c r="Y594" s="24"/>
      <c r="Z594" s="24"/>
      <c r="AA594" s="24"/>
      <c r="AB594" s="24"/>
      <c r="AC594" s="24"/>
      <c r="AD594" s="24"/>
      <c r="AE594" s="24"/>
      <c r="AG594" s="13"/>
      <c r="AH594" s="13"/>
      <c r="AI594" s="14"/>
      <c r="AJ594" s="24"/>
      <c r="AK594" s="24"/>
      <c r="AL594" s="24"/>
      <c r="AM594" s="24"/>
      <c r="AN594" s="24"/>
      <c r="AO594" s="24"/>
      <c r="AP594" s="24"/>
      <c r="AQ594" s="24"/>
      <c r="AS594" s="13"/>
      <c r="AT594" s="13"/>
      <c r="AU594" s="14"/>
      <c r="AV594" s="24"/>
      <c r="AW594" s="24"/>
      <c r="AX594" s="24"/>
      <c r="AY594" s="24"/>
      <c r="AZ594" s="24"/>
      <c r="BA594" s="24"/>
      <c r="BB594" s="24"/>
      <c r="BC594" s="24"/>
      <c r="CW594" s="24">
        <v>0.20133196721311475</v>
      </c>
      <c r="CX594" s="13">
        <v>60</v>
      </c>
      <c r="CY594" s="13">
        <v>61.254663729863509</v>
      </c>
      <c r="CZ594" s="13">
        <v>60.580523056224699</v>
      </c>
      <c r="DA594" s="13">
        <v>15.562449827316629</v>
      </c>
      <c r="DB594" s="13" t="e">
        <f ca="1"/>
        <v>#NAME?</v>
      </c>
      <c r="DC594" s="13" t="e">
        <f ca="1"/>
        <v>#NAME?</v>
      </c>
      <c r="DD594" s="13">
        <v>56.014272664773102</v>
      </c>
      <c r="DE594" s="13" t="e">
        <f ca="1"/>
        <v>#NAME?</v>
      </c>
      <c r="DF594" s="13">
        <v>61.014379445186137</v>
      </c>
    </row>
    <row r="595" spans="1:110" x14ac:dyDescent="0.25">
      <c r="A595" s="9">
        <v>71.400000000000006</v>
      </c>
      <c r="B595" s="10" t="b">
        <v>1</v>
      </c>
      <c r="U595" s="13"/>
      <c r="V595" s="13"/>
      <c r="W595" s="14"/>
      <c r="X595" s="24"/>
      <c r="Y595" s="24"/>
      <c r="Z595" s="24"/>
      <c r="AA595" s="24"/>
      <c r="AB595" s="24"/>
      <c r="AC595" s="24"/>
      <c r="AD595" s="24"/>
      <c r="AE595" s="24"/>
      <c r="AG595" s="13"/>
      <c r="AH595" s="13"/>
      <c r="AI595" s="14"/>
      <c r="AJ595" s="24"/>
      <c r="AK595" s="24"/>
      <c r="AL595" s="24"/>
      <c r="AM595" s="24"/>
      <c r="AN595" s="24"/>
      <c r="AO595" s="24"/>
      <c r="AP595" s="24"/>
      <c r="AQ595" s="24"/>
      <c r="AS595" s="13"/>
      <c r="AT595" s="13"/>
      <c r="AU595" s="14"/>
      <c r="AV595" s="24"/>
      <c r="AW595" s="24"/>
      <c r="AX595" s="24"/>
      <c r="AY595" s="24"/>
      <c r="AZ595" s="24"/>
      <c r="BA595" s="24"/>
      <c r="BB595" s="24"/>
      <c r="BC595" s="24"/>
      <c r="CW595" s="24">
        <v>0.20167349726775957</v>
      </c>
      <c r="CX595" s="13">
        <v>60</v>
      </c>
      <c r="CY595" s="13">
        <v>61.266229966633219</v>
      </c>
      <c r="CZ595" s="13">
        <v>60.591343568235253</v>
      </c>
      <c r="DA595" s="13">
        <v>15.592058438415577</v>
      </c>
      <c r="DB595" s="13" t="e">
        <f ca="1"/>
        <v>#NAME?</v>
      </c>
      <c r="DC595" s="13" t="e">
        <f ca="1"/>
        <v>#NAME?</v>
      </c>
      <c r="DD595" s="13">
        <v>56.031031440708134</v>
      </c>
      <c r="DE595" s="13" t="e">
        <f ca="1"/>
        <v>#NAME?</v>
      </c>
      <c r="DF595" s="13">
        <v>61.02804399920899</v>
      </c>
    </row>
    <row r="596" spans="1:110" x14ac:dyDescent="0.25">
      <c r="A596" s="9">
        <v>63.5</v>
      </c>
      <c r="B596" s="10" t="b">
        <v>1</v>
      </c>
      <c r="U596" s="13"/>
      <c r="V596" s="13"/>
      <c r="W596" s="14"/>
      <c r="X596" s="24"/>
      <c r="Y596" s="24"/>
      <c r="Z596" s="24"/>
      <c r="AA596" s="24"/>
      <c r="AB596" s="24"/>
      <c r="AC596" s="24"/>
      <c r="AD596" s="24"/>
      <c r="AE596" s="24"/>
      <c r="AG596" s="13"/>
      <c r="AH596" s="13"/>
      <c r="AI596" s="14"/>
      <c r="AJ596" s="24"/>
      <c r="AK596" s="24"/>
      <c r="AL596" s="24"/>
      <c r="AM596" s="24"/>
      <c r="AN596" s="24"/>
      <c r="AO596" s="24"/>
      <c r="AP596" s="24"/>
      <c r="AQ596" s="24"/>
      <c r="AS596" s="13"/>
      <c r="AT596" s="13"/>
      <c r="AU596" s="14"/>
      <c r="AV596" s="24"/>
      <c r="AW596" s="24"/>
      <c r="AX596" s="24"/>
      <c r="AY596" s="24"/>
      <c r="AZ596" s="24"/>
      <c r="BA596" s="24"/>
      <c r="BB596" s="24"/>
      <c r="BC596" s="24"/>
      <c r="CW596" s="24">
        <v>0.20201502732240437</v>
      </c>
      <c r="CX596" s="13">
        <v>60</v>
      </c>
      <c r="CY596" s="13">
        <v>61.27778447714703</v>
      </c>
      <c r="CZ596" s="13">
        <v>60.602155039785309</v>
      </c>
      <c r="DA596" s="13">
        <v>15.621679719010453</v>
      </c>
      <c r="DB596" s="13" t="e">
        <f ca="1"/>
        <v>#NAME?</v>
      </c>
      <c r="DC596" s="13" t="e">
        <f ca="1"/>
        <v>#NAME?</v>
      </c>
      <c r="DD596" s="13">
        <v>56.047776032313962</v>
      </c>
      <c r="DE596" s="13" t="e">
        <f ca="1"/>
        <v>#NAME?</v>
      </c>
      <c r="DF596" s="13">
        <v>61.041695689927224</v>
      </c>
    </row>
    <row r="597" spans="1:110" x14ac:dyDescent="0.25">
      <c r="A597" s="9">
        <v>63.2</v>
      </c>
      <c r="B597" s="10" t="b">
        <v>1</v>
      </c>
      <c r="U597" s="13"/>
      <c r="V597" s="13"/>
      <c r="W597" s="14"/>
      <c r="X597" s="24"/>
      <c r="Y597" s="24"/>
      <c r="Z597" s="24"/>
      <c r="AA597" s="24"/>
      <c r="AB597" s="24"/>
      <c r="AC597" s="24"/>
      <c r="AD597" s="24"/>
      <c r="AE597" s="24"/>
      <c r="AG597" s="13"/>
      <c r="AH597" s="13"/>
      <c r="AI597" s="14"/>
      <c r="AJ597" s="24"/>
      <c r="AK597" s="24"/>
      <c r="AL597" s="24"/>
      <c r="AM597" s="24"/>
      <c r="AN597" s="24"/>
      <c r="AO597" s="24"/>
      <c r="AP597" s="24"/>
      <c r="AQ597" s="24"/>
      <c r="AS597" s="13"/>
      <c r="AT597" s="13"/>
      <c r="AU597" s="14"/>
      <c r="AV597" s="24"/>
      <c r="AW597" s="24"/>
      <c r="AX597" s="24"/>
      <c r="AY597" s="24"/>
      <c r="AZ597" s="24"/>
      <c r="BA597" s="24"/>
      <c r="BB597" s="24"/>
      <c r="BC597" s="24"/>
      <c r="CW597" s="24">
        <v>0.20235655737704919</v>
      </c>
      <c r="CX597" s="13">
        <v>60</v>
      </c>
      <c r="CY597" s="13">
        <v>61.289327302130417</v>
      </c>
      <c r="CZ597" s="13">
        <v>60.612957503462944</v>
      </c>
      <c r="DA597" s="13">
        <v>15.651313679948437</v>
      </c>
      <c r="DB597" s="13" t="e">
        <f ca="1"/>
        <v>#NAME?</v>
      </c>
      <c r="DC597" s="13" t="e">
        <f ca="1"/>
        <v>#NAME?</v>
      </c>
      <c r="DD597" s="13">
        <v>56.064506475545841</v>
      </c>
      <c r="DE597" s="13" t="e">
        <f ca="1"/>
        <v>#NAME?</v>
      </c>
      <c r="DF597" s="13">
        <v>61.055334556976433</v>
      </c>
    </row>
    <row r="598" spans="1:110" x14ac:dyDescent="0.25">
      <c r="A598" s="9">
        <v>62.9</v>
      </c>
      <c r="B598" s="10" t="b">
        <v>1</v>
      </c>
      <c r="U598" s="13"/>
      <c r="V598" s="13"/>
      <c r="W598" s="14"/>
      <c r="X598" s="24"/>
      <c r="Y598" s="24"/>
      <c r="Z598" s="24"/>
      <c r="AA598" s="24"/>
      <c r="AB598" s="24"/>
      <c r="AC598" s="24"/>
      <c r="AD598" s="24"/>
      <c r="AE598" s="24"/>
      <c r="AG598" s="13"/>
      <c r="AH598" s="13"/>
      <c r="AI598" s="14"/>
      <c r="AJ598" s="24"/>
      <c r="AK598" s="24"/>
      <c r="AL598" s="24"/>
      <c r="AM598" s="24"/>
      <c r="AN598" s="24"/>
      <c r="AO598" s="24"/>
      <c r="AP598" s="24"/>
      <c r="AQ598" s="24"/>
      <c r="AS598" s="13"/>
      <c r="AT598" s="13"/>
      <c r="AU598" s="14"/>
      <c r="AV598" s="24"/>
      <c r="AW598" s="24"/>
      <c r="AX598" s="24"/>
      <c r="AY598" s="24"/>
      <c r="AZ598" s="24"/>
      <c r="BA598" s="24"/>
      <c r="BB598" s="24"/>
      <c r="BC598" s="24"/>
      <c r="CW598" s="24">
        <v>0.20269808743169399</v>
      </c>
      <c r="CX598" s="13">
        <v>60</v>
      </c>
      <c r="CY598" s="13">
        <v>61.300858482116872</v>
      </c>
      <c r="CZ598" s="13">
        <v>60.623750991707453</v>
      </c>
      <c r="DA598" s="13">
        <v>15.680960332090633</v>
      </c>
      <c r="DB598" s="13" t="e">
        <f ca="1"/>
        <v>#NAME?</v>
      </c>
      <c r="DC598" s="13" t="e">
        <f ca="1"/>
        <v>#NAME?</v>
      </c>
      <c r="DD598" s="13">
        <v>56.08122280620735</v>
      </c>
      <c r="DE598" s="13" t="e">
        <f ca="1"/>
        <v>#NAME?</v>
      </c>
      <c r="DF598" s="13">
        <v>61.068960639813824</v>
      </c>
    </row>
    <row r="599" spans="1:110" x14ac:dyDescent="0.25">
      <c r="A599" s="9">
        <v>62.5</v>
      </c>
      <c r="B599" s="10" t="b">
        <v>1</v>
      </c>
      <c r="U599" s="13"/>
      <c r="V599" s="13"/>
      <c r="W599" s="14"/>
      <c r="X599" s="24"/>
      <c r="Y599" s="24"/>
      <c r="Z599" s="24"/>
      <c r="AA599" s="24"/>
      <c r="AB599" s="24"/>
      <c r="AC599" s="24"/>
      <c r="AD599" s="24"/>
      <c r="AE599" s="24"/>
      <c r="AG599" s="13"/>
      <c r="AH599" s="13"/>
      <c r="AI599" s="14"/>
      <c r="AJ599" s="24"/>
      <c r="AK599" s="24"/>
      <c r="AL599" s="24"/>
      <c r="AM599" s="24"/>
      <c r="AN599" s="24"/>
      <c r="AO599" s="24"/>
      <c r="AP599" s="24"/>
      <c r="AQ599" s="24"/>
      <c r="AS599" s="13"/>
      <c r="AT599" s="13"/>
      <c r="AU599" s="14"/>
      <c r="AV599" s="24"/>
      <c r="AW599" s="24"/>
      <c r="AX599" s="24"/>
      <c r="AY599" s="24"/>
      <c r="AZ599" s="24"/>
      <c r="BA599" s="24"/>
      <c r="BB599" s="24"/>
      <c r="BC599" s="24"/>
      <c r="CW599" s="24">
        <v>0.20303961748633881</v>
      </c>
      <c r="CX599" s="13">
        <v>61</v>
      </c>
      <c r="CY599" s="13">
        <v>61.312378057449038</v>
      </c>
      <c r="CZ599" s="13">
        <v>60.634535536810482</v>
      </c>
      <c r="DA599" s="13">
        <v>15.710619686312127</v>
      </c>
      <c r="DB599" s="13" t="e">
        <f ca="1"/>
        <v>#NAME?</v>
      </c>
      <c r="DC599" s="13" t="e">
        <f ca="1"/>
        <v>#NAME?</v>
      </c>
      <c r="DD599" s="13">
        <v>56.097925059951351</v>
      </c>
      <c r="DE599" s="13" t="e">
        <f ca="1"/>
        <v>#NAME?</v>
      </c>
      <c r="DF599" s="13">
        <v>61.082573977719399</v>
      </c>
    </row>
    <row r="600" spans="1:110" x14ac:dyDescent="0.25">
      <c r="A600" s="9">
        <v>62.2</v>
      </c>
      <c r="B600" s="10" t="b">
        <v>1</v>
      </c>
      <c r="U600" s="13"/>
      <c r="V600" s="13"/>
      <c r="W600" s="14"/>
      <c r="X600" s="24"/>
      <c r="Y600" s="24"/>
      <c r="Z600" s="24"/>
      <c r="AA600" s="24"/>
      <c r="AB600" s="24"/>
      <c r="AC600" s="24"/>
      <c r="AD600" s="24"/>
      <c r="AE600" s="24"/>
      <c r="AG600" s="13"/>
      <c r="AH600" s="13"/>
      <c r="AI600" s="14"/>
      <c r="AJ600" s="24"/>
      <c r="AK600" s="24"/>
      <c r="AL600" s="24"/>
      <c r="AM600" s="24"/>
      <c r="AN600" s="24"/>
      <c r="AO600" s="24"/>
      <c r="AP600" s="24"/>
      <c r="AQ600" s="24"/>
      <c r="AS600" s="13"/>
      <c r="AT600" s="13"/>
      <c r="AU600" s="14"/>
      <c r="AV600" s="24"/>
      <c r="AW600" s="24"/>
      <c r="AX600" s="24"/>
      <c r="AY600" s="24"/>
      <c r="AZ600" s="24"/>
      <c r="BA600" s="24"/>
      <c r="BB600" s="24"/>
      <c r="BC600" s="24"/>
      <c r="CW600" s="24">
        <v>0.2033811475409836</v>
      </c>
      <c r="CX600" s="13">
        <v>61</v>
      </c>
      <c r="CY600" s="13">
        <v>61.323886068280032</v>
      </c>
      <c r="CZ600" s="13">
        <v>60.645311170916891</v>
      </c>
      <c r="DA600" s="13">
        <v>15.740291753501946</v>
      </c>
      <c r="DB600" s="13" t="e">
        <f ca="1"/>
        <v>#NAME?</v>
      </c>
      <c r="DC600" s="13" t="e">
        <f ca="1"/>
        <v>#NAME?</v>
      </c>
      <c r="DD600" s="13">
        <v>56.114613272280792</v>
      </c>
      <c r="DE600" s="13" t="e">
        <f ca="1"/>
        <v>#NAME?</v>
      </c>
      <c r="DF600" s="13">
        <v>61.096174609796947</v>
      </c>
    </row>
    <row r="601" spans="1:110" x14ac:dyDescent="0.25">
      <c r="A601" s="9">
        <v>61.8</v>
      </c>
      <c r="B601" s="10" t="b">
        <v>1</v>
      </c>
      <c r="U601" s="13"/>
      <c r="V601" s="13"/>
      <c r="W601" s="14"/>
      <c r="X601" s="24"/>
      <c r="Y601" s="24"/>
      <c r="Z601" s="24"/>
      <c r="AA601" s="24"/>
      <c r="AB601" s="24"/>
      <c r="AC601" s="24"/>
      <c r="AD601" s="24"/>
      <c r="AE601" s="24"/>
      <c r="AG601" s="13"/>
      <c r="AH601" s="13"/>
      <c r="AI601" s="14"/>
      <c r="AJ601" s="24"/>
      <c r="AK601" s="24"/>
      <c r="AL601" s="24"/>
      <c r="AM601" s="24"/>
      <c r="AN601" s="24"/>
      <c r="AO601" s="24"/>
      <c r="AP601" s="24"/>
      <c r="AQ601" s="24"/>
      <c r="AS601" s="13"/>
      <c r="AT601" s="13"/>
      <c r="AU601" s="14"/>
      <c r="AV601" s="24"/>
      <c r="AW601" s="24"/>
      <c r="AX601" s="24"/>
      <c r="AY601" s="24"/>
      <c r="AZ601" s="24"/>
      <c r="BA601" s="24"/>
      <c r="BB601" s="24"/>
      <c r="BC601" s="24"/>
      <c r="CW601" s="24">
        <v>0.20372267759562843</v>
      </c>
      <c r="CX601" s="13">
        <v>61</v>
      </c>
      <c r="CY601" s="13">
        <v>61.335382554574615</v>
      </c>
      <c r="CZ601" s="13">
        <v>60.656077926025596</v>
      </c>
      <c r="DA601" s="13">
        <v>15.769976544563173</v>
      </c>
      <c r="DB601" s="13" t="e">
        <f ca="1"/>
        <v>#NAME?</v>
      </c>
      <c r="DC601" s="13" t="e">
        <f ca="1"/>
        <v>#NAME?</v>
      </c>
      <c r="DD601" s="13">
        <v>56.131287478549694</v>
      </c>
      <c r="DE601" s="13" t="e">
        <f ca="1"/>
        <v>#NAME?</v>
      </c>
      <c r="DF601" s="13">
        <v>61.10976257497525</v>
      </c>
    </row>
    <row r="602" spans="1:110" x14ac:dyDescent="0.25">
      <c r="A602" s="9">
        <v>61.3</v>
      </c>
      <c r="B602" s="10" t="b">
        <v>1</v>
      </c>
      <c r="U602" s="13"/>
      <c r="V602" s="13"/>
      <c r="W602" s="14"/>
      <c r="X602" s="24"/>
      <c r="Y602" s="24"/>
      <c r="Z602" s="24"/>
      <c r="AA602" s="24"/>
      <c r="AB602" s="24"/>
      <c r="AC602" s="24"/>
      <c r="AD602" s="24"/>
      <c r="AE602" s="24"/>
      <c r="AG602" s="13"/>
      <c r="AH602" s="13"/>
      <c r="AI602" s="14"/>
      <c r="AJ602" s="24"/>
      <c r="AK602" s="24"/>
      <c r="AL602" s="24"/>
      <c r="AM602" s="24"/>
      <c r="AN602" s="24"/>
      <c r="AO602" s="24"/>
      <c r="AP602" s="24"/>
      <c r="AQ602" s="24"/>
      <c r="AS602" s="13"/>
      <c r="AT602" s="13"/>
      <c r="AU602" s="14"/>
      <c r="AV602" s="24"/>
      <c r="AW602" s="24"/>
      <c r="AX602" s="24"/>
      <c r="AY602" s="24"/>
      <c r="AZ602" s="24"/>
      <c r="BA602" s="24"/>
      <c r="BB602" s="24"/>
      <c r="BC602" s="24"/>
      <c r="CW602" s="24">
        <v>0.20406420765027322</v>
      </c>
      <c r="CX602" s="13">
        <v>61</v>
      </c>
      <c r="CY602" s="13">
        <v>61.346867556110496</v>
      </c>
      <c r="CZ602" s="13">
        <v>60.666835833990717</v>
      </c>
      <c r="DA602" s="13">
        <v>15.79967407041288</v>
      </c>
      <c r="DB602" s="13" t="e">
        <f ca="1"/>
        <v>#NAME?</v>
      </c>
      <c r="DC602" s="13" t="e">
        <f ca="1"/>
        <v>#NAME?</v>
      </c>
      <c r="DD602" s="13">
        <v>56.147947713963909</v>
      </c>
      <c r="DE602" s="13" t="e">
        <f ca="1"/>
        <v>#NAME?</v>
      </c>
      <c r="DF602" s="13">
        <v>61.12333791200912</v>
      </c>
    </row>
    <row r="603" spans="1:110" x14ac:dyDescent="0.25">
      <c r="A603" s="9">
        <v>61</v>
      </c>
      <c r="B603" s="10" t="b">
        <v>1</v>
      </c>
      <c r="U603" s="13"/>
      <c r="V603" s="13"/>
      <c r="W603" s="14"/>
      <c r="X603" s="24"/>
      <c r="Y603" s="24"/>
      <c r="Z603" s="24"/>
      <c r="AA603" s="24"/>
      <c r="AB603" s="24"/>
      <c r="AC603" s="24"/>
      <c r="AD603" s="24"/>
      <c r="AE603" s="24"/>
      <c r="AG603" s="13"/>
      <c r="AH603" s="13"/>
      <c r="AI603" s="14"/>
      <c r="AJ603" s="24"/>
      <c r="AK603" s="24"/>
      <c r="AL603" s="24"/>
      <c r="AM603" s="24"/>
      <c r="AN603" s="24"/>
      <c r="AO603" s="24"/>
      <c r="AP603" s="24"/>
      <c r="AQ603" s="24"/>
      <c r="AS603" s="13"/>
      <c r="AT603" s="13"/>
      <c r="AU603" s="14"/>
      <c r="AV603" s="24"/>
      <c r="AW603" s="24"/>
      <c r="AX603" s="24"/>
      <c r="AY603" s="24"/>
      <c r="AZ603" s="24"/>
      <c r="BA603" s="24"/>
      <c r="BB603" s="24"/>
      <c r="BC603" s="24"/>
      <c r="CW603" s="24">
        <v>0.20440573770491804</v>
      </c>
      <c r="CX603" s="13">
        <v>61</v>
      </c>
      <c r="CY603" s="13">
        <v>61.358341112479508</v>
      </c>
      <c r="CZ603" s="13">
        <v>60.677584926522378</v>
      </c>
      <c r="DA603" s="13">
        <v>15.829384341982228</v>
      </c>
      <c r="DB603" s="13" t="e">
        <f ca="1"/>
        <v>#NAME?</v>
      </c>
      <c r="DC603" s="13" t="e">
        <f ca="1"/>
        <v>#NAME?</v>
      </c>
      <c r="DD603" s="13">
        <v>56.164594013582104</v>
      </c>
      <c r="DE603" s="13" t="e">
        <f ca="1"/>
        <v>#NAME?</v>
      </c>
      <c r="DF603" s="13">
        <v>61.136900659480503</v>
      </c>
    </row>
    <row r="604" spans="1:110" x14ac:dyDescent="0.25">
      <c r="A604" s="9">
        <v>66</v>
      </c>
      <c r="B604" s="10" t="b">
        <v>1</v>
      </c>
      <c r="U604" s="13"/>
      <c r="V604" s="13"/>
      <c r="W604" s="14"/>
      <c r="X604" s="24"/>
      <c r="Y604" s="24"/>
      <c r="Z604" s="24"/>
      <c r="AA604" s="24"/>
      <c r="AB604" s="24"/>
      <c r="AC604" s="24"/>
      <c r="AD604" s="24"/>
      <c r="AE604" s="24"/>
      <c r="AG604" s="13"/>
      <c r="AH604" s="13"/>
      <c r="AI604" s="14"/>
      <c r="AJ604" s="24"/>
      <c r="AK604" s="24"/>
      <c r="AL604" s="24"/>
      <c r="AM604" s="24"/>
      <c r="AN604" s="24"/>
      <c r="AO604" s="24"/>
      <c r="AP604" s="24"/>
      <c r="AQ604" s="24"/>
      <c r="AS604" s="13"/>
      <c r="AT604" s="13"/>
      <c r="AU604" s="14"/>
      <c r="AV604" s="24"/>
      <c r="AW604" s="24"/>
      <c r="AX604" s="24"/>
      <c r="AY604" s="24"/>
      <c r="AZ604" s="24"/>
      <c r="BA604" s="24"/>
      <c r="BB604" s="24"/>
      <c r="BC604" s="24"/>
      <c r="CW604" s="24">
        <v>0.20474726775956284</v>
      </c>
      <c r="CX604" s="13">
        <v>61</v>
      </c>
      <c r="CY604" s="13">
        <v>61.369803263088833</v>
      </c>
      <c r="CZ604" s="13">
        <v>60.688325235187754</v>
      </c>
      <c r="DA604" s="13">
        <v>15.859107370216455</v>
      </c>
      <c r="DB604" s="13" t="e">
        <f ca="1"/>
        <v>#NAME?</v>
      </c>
      <c r="DC604" s="13" t="e">
        <f ca="1"/>
        <v>#NAME?</v>
      </c>
      <c r="DD604" s="13">
        <v>56.181226412316505</v>
      </c>
      <c r="DE604" s="13" t="e">
        <f ca="1"/>
        <v>#NAME?</v>
      </c>
      <c r="DF604" s="13">
        <v>61.150450855799534</v>
      </c>
    </row>
    <row r="605" spans="1:110" x14ac:dyDescent="0.25">
      <c r="A605" s="9">
        <v>63</v>
      </c>
      <c r="B605" s="10" t="b">
        <v>1</v>
      </c>
      <c r="U605" s="13"/>
      <c r="V605" s="13"/>
      <c r="W605" s="14"/>
      <c r="X605" s="24"/>
      <c r="Y605" s="24"/>
      <c r="Z605" s="24"/>
      <c r="AA605" s="24"/>
      <c r="AB605" s="24"/>
      <c r="AC605" s="24"/>
      <c r="AD605" s="24"/>
      <c r="AE605" s="24"/>
      <c r="AG605" s="13"/>
      <c r="AH605" s="13"/>
      <c r="AI605" s="14"/>
      <c r="AJ605" s="24"/>
      <c r="AK605" s="24"/>
      <c r="AL605" s="24"/>
      <c r="AM605" s="24"/>
      <c r="AN605" s="24"/>
      <c r="AO605" s="24"/>
      <c r="AP605" s="24"/>
      <c r="AQ605" s="24"/>
      <c r="AS605" s="13"/>
      <c r="AT605" s="13"/>
      <c r="AU605" s="14"/>
      <c r="AV605" s="24"/>
      <c r="AW605" s="24"/>
      <c r="AX605" s="24"/>
      <c r="AY605" s="24"/>
      <c r="AZ605" s="24"/>
      <c r="BA605" s="24"/>
      <c r="BB605" s="24"/>
      <c r="BC605" s="24"/>
      <c r="CW605" s="24">
        <v>0.20508879781420766</v>
      </c>
      <c r="CX605" s="13">
        <v>61</v>
      </c>
      <c r="CY605" s="13">
        <v>61.381254047162194</v>
      </c>
      <c r="CZ605" s="13">
        <v>60.699056791411834</v>
      </c>
      <c r="DA605" s="13">
        <v>15.888843166074878</v>
      </c>
      <c r="DB605" s="13" t="e">
        <f ca="1"/>
        <v>#NAME?</v>
      </c>
      <c r="DC605" s="13" t="e">
        <f ca="1"/>
        <v>#NAME?</v>
      </c>
      <c r="DD605" s="13">
        <v>56.197844944933856</v>
      </c>
      <c r="DE605" s="13" t="e">
        <f ca="1"/>
        <v>#NAME?</v>
      </c>
      <c r="DF605" s="13">
        <v>61.163988539205647</v>
      </c>
    </row>
    <row r="606" spans="1:110" x14ac:dyDescent="0.25">
      <c r="A606" s="9">
        <v>60</v>
      </c>
      <c r="B606" s="10" t="b">
        <v>1</v>
      </c>
      <c r="U606" s="13"/>
      <c r="V606" s="13"/>
      <c r="W606" s="14"/>
      <c r="X606" s="24"/>
      <c r="Y606" s="24"/>
      <c r="Z606" s="24"/>
      <c r="AA606" s="24"/>
      <c r="AB606" s="24"/>
      <c r="AC606" s="24"/>
      <c r="AD606" s="24"/>
      <c r="AE606" s="24"/>
      <c r="AG606" s="13"/>
      <c r="AH606" s="13"/>
      <c r="AI606" s="14"/>
      <c r="AJ606" s="24"/>
      <c r="AK606" s="24"/>
      <c r="AL606" s="24"/>
      <c r="AM606" s="24"/>
      <c r="AN606" s="24"/>
      <c r="AO606" s="24"/>
      <c r="AP606" s="24"/>
      <c r="AQ606" s="24"/>
      <c r="AS606" s="13"/>
      <c r="AT606" s="13"/>
      <c r="AU606" s="14"/>
      <c r="AV606" s="24"/>
      <c r="AW606" s="24"/>
      <c r="AX606" s="24"/>
      <c r="AY606" s="24"/>
      <c r="AZ606" s="24"/>
      <c r="BA606" s="24"/>
      <c r="BB606" s="24"/>
      <c r="BC606" s="24"/>
      <c r="CW606" s="24">
        <v>0.20543032786885246</v>
      </c>
      <c r="CX606" s="13">
        <v>61.1</v>
      </c>
      <c r="CY606" s="13">
        <v>61.392693503741036</v>
      </c>
      <c r="CZ606" s="13">
        <v>60.709779626478465</v>
      </c>
      <c r="DA606" s="13">
        <v>15.918591740530976</v>
      </c>
      <c r="DB606" s="13" t="e">
        <f ca="1"/>
        <v>#NAME?</v>
      </c>
      <c r="DC606" s="13" t="e">
        <f ca="1"/>
        <v>#NAME?</v>
      </c>
      <c r="DD606" s="13">
        <v>56.214449646056195</v>
      </c>
      <c r="DE606" s="13" t="e">
        <f ca="1"/>
        <v>#NAME?</v>
      </c>
      <c r="DF606" s="13">
        <v>61.177513747768565</v>
      </c>
    </row>
    <row r="607" spans="1:110" x14ac:dyDescent="0.25">
      <c r="A607" s="9">
        <v>59.8</v>
      </c>
      <c r="B607" s="10" t="b">
        <v>1</v>
      </c>
      <c r="U607" s="13"/>
      <c r="V607" s="13"/>
      <c r="W607" s="14"/>
      <c r="X607" s="24"/>
      <c r="Y607" s="24"/>
      <c r="Z607" s="24"/>
      <c r="AA607" s="24"/>
      <c r="AB607" s="24"/>
      <c r="AC607" s="24"/>
      <c r="AD607" s="24"/>
      <c r="AE607" s="24"/>
      <c r="AG607" s="13"/>
      <c r="AH607" s="13"/>
      <c r="AI607" s="14"/>
      <c r="AJ607" s="24"/>
      <c r="AK607" s="24"/>
      <c r="AL607" s="24"/>
      <c r="AM607" s="24"/>
      <c r="AN607" s="24"/>
      <c r="AO607" s="24"/>
      <c r="AP607" s="24"/>
      <c r="AQ607" s="24"/>
      <c r="AS607" s="13"/>
      <c r="AT607" s="13"/>
      <c r="AU607" s="14"/>
      <c r="AV607" s="24"/>
      <c r="AW607" s="24"/>
      <c r="AX607" s="24"/>
      <c r="AY607" s="24"/>
      <c r="AZ607" s="24"/>
      <c r="BA607" s="24"/>
      <c r="BB607" s="24"/>
      <c r="BC607" s="24"/>
      <c r="CW607" s="24">
        <v>0.20577185792349728</v>
      </c>
      <c r="CX607" s="13">
        <v>61.1</v>
      </c>
      <c r="CY607" s="13">
        <v>61.404121671685743</v>
      </c>
      <c r="CZ607" s="13">
        <v>60.720493771531174</v>
      </c>
      <c r="DA607" s="13">
        <v>15.948353104572352</v>
      </c>
      <c r="DB607" s="13" t="e">
        <f ca="1"/>
        <v>#NAME?</v>
      </c>
      <c r="DC607" s="13" t="e">
        <f ca="1"/>
        <v>#NAME?</v>
      </c>
      <c r="DD607" s="13">
        <v>56.23104055016173</v>
      </c>
      <c r="DE607" s="13" t="e">
        <f ca="1"/>
        <v>#NAME?</v>
      </c>
      <c r="DF607" s="13">
        <v>61.191026519389425</v>
      </c>
    </row>
    <row r="608" spans="1:110" x14ac:dyDescent="0.25">
      <c r="A608" s="9">
        <v>59.6</v>
      </c>
      <c r="B608" s="10" t="b">
        <v>1</v>
      </c>
      <c r="U608" s="13"/>
      <c r="V608" s="13"/>
      <c r="W608" s="14"/>
      <c r="X608" s="24"/>
      <c r="Y608" s="24"/>
      <c r="Z608" s="24"/>
      <c r="AA608" s="24"/>
      <c r="AB608" s="24"/>
      <c r="AC608" s="24"/>
      <c r="AD608" s="24"/>
      <c r="AE608" s="24"/>
      <c r="AG608" s="13"/>
      <c r="AH608" s="13"/>
      <c r="AI608" s="14"/>
      <c r="AJ608" s="24"/>
      <c r="AK608" s="24"/>
      <c r="AL608" s="24"/>
      <c r="AM608" s="24"/>
      <c r="AN608" s="24"/>
      <c r="AO608" s="24"/>
      <c r="AP608" s="24"/>
      <c r="AQ608" s="24"/>
      <c r="AS608" s="13"/>
      <c r="AT608" s="13"/>
      <c r="AU608" s="14"/>
      <c r="AV608" s="24"/>
      <c r="AW608" s="24"/>
      <c r="AX608" s="24"/>
      <c r="AY608" s="24"/>
      <c r="AZ608" s="24"/>
      <c r="BA608" s="24"/>
      <c r="BB608" s="24"/>
      <c r="BC608" s="24"/>
      <c r="CW608" s="24">
        <v>0.20611338797814208</v>
      </c>
      <c r="CX608" s="13">
        <v>61.1</v>
      </c>
      <c r="CY608" s="13">
        <v>61.415538589676743</v>
      </c>
      <c r="CZ608" s="13">
        <v>60.731199257574211</v>
      </c>
      <c r="DA608" s="13">
        <v>15.978127269200805</v>
      </c>
      <c r="DB608" s="13" t="e">
        <f ca="1"/>
        <v>#NAME?</v>
      </c>
      <c r="DC608" s="13" t="e">
        <f ca="1"/>
        <v>#NAME?</v>
      </c>
      <c r="DD608" s="13">
        <v>56.24761769158566</v>
      </c>
      <c r="DE608" s="13" t="e">
        <f ca="1"/>
        <v>#NAME?</v>
      </c>
      <c r="DF608" s="13">
        <v>61.204526891801756</v>
      </c>
    </row>
    <row r="609" spans="1:110" x14ac:dyDescent="0.25">
      <c r="A609" s="9">
        <v>59.5</v>
      </c>
      <c r="B609" s="10" t="b">
        <v>1</v>
      </c>
      <c r="U609" s="13"/>
      <c r="V609" s="13"/>
      <c r="W609" s="14"/>
      <c r="X609" s="24"/>
      <c r="Y609" s="24"/>
      <c r="Z609" s="24"/>
      <c r="AA609" s="24"/>
      <c r="AB609" s="24"/>
      <c r="AC609" s="24"/>
      <c r="AD609" s="24"/>
      <c r="AE609" s="24"/>
      <c r="AG609" s="13"/>
      <c r="AH609" s="13"/>
      <c r="AI609" s="14"/>
      <c r="AJ609" s="24"/>
      <c r="AK609" s="24"/>
      <c r="AL609" s="24"/>
      <c r="AM609" s="24"/>
      <c r="AN609" s="24"/>
      <c r="AO609" s="24"/>
      <c r="AP609" s="24"/>
      <c r="AQ609" s="24"/>
      <c r="AS609" s="13"/>
      <c r="AT609" s="13"/>
      <c r="AU609" s="14"/>
      <c r="AV609" s="24"/>
      <c r="AW609" s="24"/>
      <c r="AX609" s="24"/>
      <c r="AY609" s="24"/>
      <c r="AZ609" s="24"/>
      <c r="BA609" s="24"/>
      <c r="BB609" s="24"/>
      <c r="BC609" s="24"/>
      <c r="CW609" s="24">
        <v>0.20645491803278687</v>
      </c>
      <c r="CX609" s="13">
        <v>61.1</v>
      </c>
      <c r="CY609" s="13">
        <v>61.426944296215737</v>
      </c>
      <c r="CZ609" s="13">
        <v>60.741896115473153</v>
      </c>
      <c r="DA609" s="13">
        <v>16.007914245432335</v>
      </c>
      <c r="DB609" s="13" t="e">
        <f ca="1"/>
        <v>#NAME?</v>
      </c>
      <c r="DC609" s="13" t="e">
        <f ca="1"/>
        <v>#NAME?</v>
      </c>
      <c r="DD609" s="13">
        <v>56.264181104521015</v>
      </c>
      <c r="DE609" s="13" t="e">
        <f ca="1"/>
        <v>#NAME?</v>
      </c>
      <c r="DF609" s="13">
        <v>61.218014902572563</v>
      </c>
    </row>
    <row r="610" spans="1:110" x14ac:dyDescent="0.25">
      <c r="A610" s="9">
        <v>59.5</v>
      </c>
      <c r="B610" s="10" t="b">
        <v>1</v>
      </c>
      <c r="U610" s="13"/>
      <c r="V610" s="13"/>
      <c r="W610" s="14"/>
      <c r="X610" s="24"/>
      <c r="Y610" s="24"/>
      <c r="Z610" s="24"/>
      <c r="AA610" s="24"/>
      <c r="AB610" s="24"/>
      <c r="AC610" s="24"/>
      <c r="AD610" s="24"/>
      <c r="AE610" s="24"/>
      <c r="AG610" s="13"/>
      <c r="AH610" s="13"/>
      <c r="AI610" s="14"/>
      <c r="AJ610" s="24"/>
      <c r="AK610" s="24"/>
      <c r="AL610" s="24"/>
      <c r="AM610" s="24"/>
      <c r="AN610" s="24"/>
      <c r="AO610" s="24"/>
      <c r="AP610" s="24"/>
      <c r="AQ610" s="24"/>
      <c r="AS610" s="13"/>
      <c r="AT610" s="13"/>
      <c r="AU610" s="14"/>
      <c r="AV610" s="24"/>
      <c r="AW610" s="24"/>
      <c r="AX610" s="24"/>
      <c r="AY610" s="24"/>
      <c r="AZ610" s="24"/>
      <c r="BA610" s="24"/>
      <c r="BB610" s="24"/>
      <c r="BC610" s="24"/>
      <c r="CW610" s="24">
        <v>0.20679644808743169</v>
      </c>
      <c r="CX610" s="13">
        <v>61.1</v>
      </c>
      <c r="CY610" s="13">
        <v>61.438338829626844</v>
      </c>
      <c r="CZ610" s="13">
        <v>60.752584375956147</v>
      </c>
      <c r="DA610" s="13">
        <v>16.037714044297172</v>
      </c>
      <c r="DB610" s="13" t="e">
        <f ca="1"/>
        <v>#NAME?</v>
      </c>
      <c r="DC610" s="13" t="e">
        <f ca="1"/>
        <v>#NAME?</v>
      </c>
      <c r="DD610" s="13">
        <v>56.280730823019482</v>
      </c>
      <c r="DE610" s="13" t="e">
        <f ca="1"/>
        <v>#NAME?</v>
      </c>
      <c r="DF610" s="13">
        <v>61.231490589103316</v>
      </c>
    </row>
    <row r="611" spans="1:110" x14ac:dyDescent="0.25">
      <c r="A611" s="9">
        <v>59.5</v>
      </c>
      <c r="B611" s="10" t="b">
        <v>1</v>
      </c>
      <c r="U611" s="13"/>
      <c r="V611" s="13"/>
      <c r="W611" s="14"/>
      <c r="X611" s="24"/>
      <c r="Y611" s="24"/>
      <c r="Z611" s="24"/>
      <c r="AA611" s="24"/>
      <c r="AB611" s="24"/>
      <c r="AC611" s="24"/>
      <c r="AD611" s="24"/>
      <c r="AE611" s="24"/>
      <c r="AG611" s="13"/>
      <c r="AH611" s="13"/>
      <c r="AI611" s="14"/>
      <c r="AJ611" s="24"/>
      <c r="AK611" s="24"/>
      <c r="AL611" s="24"/>
      <c r="AM611" s="24"/>
      <c r="AN611" s="24"/>
      <c r="AO611" s="24"/>
      <c r="AP611" s="24"/>
      <c r="AQ611" s="24"/>
      <c r="AS611" s="13"/>
      <c r="AT611" s="13"/>
      <c r="AU611" s="14"/>
      <c r="AV611" s="24"/>
      <c r="AW611" s="24"/>
      <c r="AX611" s="24"/>
      <c r="AY611" s="24"/>
      <c r="AZ611" s="24"/>
      <c r="BA611" s="24"/>
      <c r="BB611" s="24"/>
      <c r="BC611" s="24"/>
      <c r="CW611" s="24">
        <v>0.20713797814207649</v>
      </c>
      <c r="CX611" s="13">
        <v>61.1</v>
      </c>
      <c r="CY611" s="13">
        <v>61.449722228057652</v>
      </c>
      <c r="CZ611" s="13">
        <v>60.763264069614529</v>
      </c>
      <c r="DA611" s="13">
        <v>16.067526676839773</v>
      </c>
      <c r="DB611" s="13" t="e">
        <f ca="1"/>
        <v>#NAME?</v>
      </c>
      <c r="DC611" s="13" t="e">
        <f ca="1"/>
        <v>#NAME?</v>
      </c>
      <c r="DD611" s="13">
        <v>56.297266880992176</v>
      </c>
      <c r="DE611" s="13" t="e">
        <f ca="1"/>
        <v>#NAME?</v>
      </c>
      <c r="DF611" s="13">
        <v>61.244953988630996</v>
      </c>
    </row>
    <row r="612" spans="1:110" x14ac:dyDescent="0.25">
      <c r="A612" s="9">
        <v>64.7</v>
      </c>
      <c r="B612" s="10" t="b">
        <v>1</v>
      </c>
      <c r="U612" s="13"/>
      <c r="V612" s="13"/>
      <c r="W612" s="14"/>
      <c r="X612" s="24"/>
      <c r="Y612" s="24"/>
      <c r="Z612" s="24"/>
      <c r="AA612" s="24"/>
      <c r="AB612" s="24"/>
      <c r="AC612" s="24"/>
      <c r="AD612" s="24"/>
      <c r="AE612" s="24"/>
      <c r="AG612" s="13"/>
      <c r="AH612" s="13"/>
      <c r="AI612" s="14"/>
      <c r="AJ612" s="24"/>
      <c r="AK612" s="24"/>
      <c r="AL612" s="24"/>
      <c r="AM612" s="24"/>
      <c r="AN612" s="24"/>
      <c r="AO612" s="24"/>
      <c r="AP612" s="24"/>
      <c r="AQ612" s="24"/>
      <c r="AS612" s="13"/>
      <c r="AT612" s="13"/>
      <c r="AU612" s="14"/>
      <c r="AV612" s="24"/>
      <c r="AW612" s="24"/>
      <c r="AX612" s="24"/>
      <c r="AY612" s="24"/>
      <c r="AZ612" s="24"/>
      <c r="BA612" s="24"/>
      <c r="BB612" s="24"/>
      <c r="BC612" s="24"/>
      <c r="CW612" s="24">
        <v>0.20747950819672131</v>
      </c>
      <c r="CX612" s="13">
        <v>61.1</v>
      </c>
      <c r="CY612" s="13">
        <v>61.461094529480491</v>
      </c>
      <c r="CZ612" s="13">
        <v>60.773935226903852</v>
      </c>
      <c r="DA612" s="13">
        <v>16.097352154118898</v>
      </c>
      <c r="DB612" s="13" t="e">
        <f ca="1"/>
        <v>#NAME?</v>
      </c>
      <c r="DC612" s="13" t="e">
        <f ca="1"/>
        <v>#NAME?</v>
      </c>
      <c r="DD612" s="13">
        <v>56.313789312210531</v>
      </c>
      <c r="DE612" s="13" t="e">
        <f ca="1"/>
        <v>#NAME?</v>
      </c>
      <c r="DF612" s="13">
        <v>61.25840513822908</v>
      </c>
    </row>
    <row r="613" spans="1:110" x14ac:dyDescent="0.25">
      <c r="A613" s="9">
        <v>64.2</v>
      </c>
      <c r="B613" s="10" t="b">
        <v>1</v>
      </c>
      <c r="U613" s="13"/>
      <c r="V613" s="13"/>
      <c r="W613" s="14"/>
      <c r="X613" s="24"/>
      <c r="Y613" s="24"/>
      <c r="Z613" s="24"/>
      <c r="AA613" s="24"/>
      <c r="AB613" s="24"/>
      <c r="AC613" s="24"/>
      <c r="AD613" s="24"/>
      <c r="AE613" s="24"/>
      <c r="AG613" s="13"/>
      <c r="AH613" s="13"/>
      <c r="AI613" s="14"/>
      <c r="AJ613" s="24"/>
      <c r="AK613" s="24"/>
      <c r="AL613" s="24"/>
      <c r="AM613" s="24"/>
      <c r="AN613" s="24"/>
      <c r="AO613" s="24"/>
      <c r="AP613" s="24"/>
      <c r="AQ613" s="24"/>
      <c r="AS613" s="13"/>
      <c r="AT613" s="13"/>
      <c r="AU613" s="14"/>
      <c r="AV613" s="24"/>
      <c r="AW613" s="24"/>
      <c r="AX613" s="24"/>
      <c r="AY613" s="24"/>
      <c r="AZ613" s="24"/>
      <c r="BA613" s="24"/>
      <c r="BB613" s="24"/>
      <c r="BC613" s="24"/>
      <c r="CW613" s="24">
        <v>0.20782103825136611</v>
      </c>
      <c r="CX613" s="13">
        <v>61.2</v>
      </c>
      <c r="CY613" s="13">
        <v>61.472455771693475</v>
      </c>
      <c r="CZ613" s="13">
        <v>60.784597878144616</v>
      </c>
      <c r="DA613" s="13">
        <v>16.127190487207589</v>
      </c>
      <c r="DB613" s="13" t="e">
        <f ca="1"/>
        <v>#NAME?</v>
      </c>
      <c r="DC613" s="13" t="e">
        <f ca="1"/>
        <v>#NAME?</v>
      </c>
      <c r="DD613" s="13">
        <v>56.33029815030703</v>
      </c>
      <c r="DE613" s="13" t="e">
        <f ca="1"/>
        <v>#NAME?</v>
      </c>
      <c r="DF613" s="13">
        <v>61.271844074808534</v>
      </c>
    </row>
    <row r="614" spans="1:110" x14ac:dyDescent="0.25">
      <c r="A614" s="9">
        <v>63.9</v>
      </c>
      <c r="B614" s="10" t="b">
        <v>1</v>
      </c>
      <c r="U614" s="13"/>
      <c r="V614" s="13"/>
      <c r="W614" s="14"/>
      <c r="X614" s="24"/>
      <c r="Y614" s="24"/>
      <c r="Z614" s="24"/>
      <c r="AA614" s="24"/>
      <c r="AB614" s="24"/>
      <c r="AC614" s="24"/>
      <c r="AD614" s="24"/>
      <c r="AE614" s="24"/>
      <c r="AG614" s="13"/>
      <c r="AH614" s="13"/>
      <c r="AI614" s="14"/>
      <c r="AJ614" s="24"/>
      <c r="AK614" s="24"/>
      <c r="AL614" s="24"/>
      <c r="AM614" s="24"/>
      <c r="AN614" s="24"/>
      <c r="AO614" s="24"/>
      <c r="AP614" s="24"/>
      <c r="AQ614" s="24"/>
      <c r="AS614" s="13"/>
      <c r="AT614" s="13"/>
      <c r="AU614" s="14"/>
      <c r="AV614" s="24"/>
      <c r="AW614" s="24"/>
      <c r="AX614" s="24"/>
      <c r="AY614" s="24"/>
      <c r="AZ614" s="24"/>
      <c r="BA614" s="24"/>
      <c r="BB614" s="24"/>
      <c r="BC614" s="24"/>
      <c r="CW614" s="24">
        <v>0.20816256830601093</v>
      </c>
      <c r="CX614" s="13">
        <v>61.2</v>
      </c>
      <c r="CY614" s="13">
        <v>61.483805992321599</v>
      </c>
      <c r="CZ614" s="13">
        <v>60.795252053523242</v>
      </c>
      <c r="DA614" s="13">
        <v>16.157041687193225</v>
      </c>
      <c r="DB614" s="13" t="e">
        <f ca="1"/>
        <v>#NAME?</v>
      </c>
      <c r="DC614" s="13" t="e">
        <f ca="1"/>
        <v>#NAME?</v>
      </c>
      <c r="DD614" s="13">
        <v>56.346793428776053</v>
      </c>
      <c r="DE614" s="13" t="e">
        <f ca="1"/>
        <v>#NAME?</v>
      </c>
      <c r="DF614" s="13">
        <v>61.28527083511888</v>
      </c>
    </row>
    <row r="615" spans="1:110" x14ac:dyDescent="0.25">
      <c r="A615" s="9">
        <v>63.7</v>
      </c>
      <c r="B615" s="10" t="b">
        <v>1</v>
      </c>
      <c r="U615" s="13"/>
      <c r="V615" s="13"/>
      <c r="W615" s="14"/>
      <c r="X615" s="24"/>
      <c r="Y615" s="24"/>
      <c r="Z615" s="24"/>
      <c r="AA615" s="24"/>
      <c r="AB615" s="24"/>
      <c r="AC615" s="24"/>
      <c r="AD615" s="24"/>
      <c r="AE615" s="24"/>
      <c r="AG615" s="13"/>
      <c r="AH615" s="13"/>
      <c r="AI615" s="14"/>
      <c r="AJ615" s="24"/>
      <c r="AK615" s="24"/>
      <c r="AL615" s="24"/>
      <c r="AM615" s="24"/>
      <c r="AN615" s="24"/>
      <c r="AO615" s="24"/>
      <c r="AP615" s="24"/>
      <c r="AQ615" s="24"/>
      <c r="AS615" s="13"/>
      <c r="AT615" s="13"/>
      <c r="AU615" s="14"/>
      <c r="AV615" s="24"/>
      <c r="AW615" s="24"/>
      <c r="AX615" s="24"/>
      <c r="AY615" s="24"/>
      <c r="AZ615" s="24"/>
      <c r="BA615" s="24"/>
      <c r="BB615" s="24"/>
      <c r="BC615" s="24"/>
      <c r="CW615" s="24">
        <v>0.20850409836065573</v>
      </c>
      <c r="CX615" s="13">
        <v>61.2</v>
      </c>
      <c r="CY615" s="13">
        <v>61.495145228817904</v>
      </c>
      <c r="CZ615" s="13">
        <v>60.805897783092838</v>
      </c>
      <c r="DA615" s="13">
        <v>16.186905765177535</v>
      </c>
      <c r="DB615" s="13" t="e">
        <f ca="1"/>
        <v>#NAME?</v>
      </c>
      <c r="DC615" s="13" t="e">
        <f ca="1"/>
        <v>#NAME?</v>
      </c>
      <c r="DD615" s="13">
        <v>56.363275180974654</v>
      </c>
      <c r="DE615" s="13" t="e">
        <f ca="1"/>
        <v>#NAME?</v>
      </c>
      <c r="DF615" s="13">
        <v>61.298685455749094</v>
      </c>
    </row>
    <row r="616" spans="1:110" x14ac:dyDescent="0.25">
      <c r="A616" s="9">
        <v>62.9</v>
      </c>
      <c r="B616" s="10" t="b">
        <v>1</v>
      </c>
      <c r="U616" s="13"/>
      <c r="V616" s="13"/>
      <c r="W616" s="14"/>
      <c r="X616" s="24"/>
      <c r="Y616" s="24"/>
      <c r="Z616" s="24"/>
      <c r="AA616" s="24"/>
      <c r="AB616" s="24"/>
      <c r="AC616" s="24"/>
      <c r="AD616" s="24"/>
      <c r="AE616" s="24"/>
      <c r="AG616" s="13"/>
      <c r="AH616" s="13"/>
      <c r="AI616" s="14"/>
      <c r="AJ616" s="24"/>
      <c r="AK616" s="24"/>
      <c r="AL616" s="24"/>
      <c r="AM616" s="24"/>
      <c r="AN616" s="24"/>
      <c r="AO616" s="24"/>
      <c r="AP616" s="24"/>
      <c r="AQ616" s="24"/>
      <c r="AS616" s="13"/>
      <c r="AT616" s="13"/>
      <c r="AU616" s="14"/>
      <c r="AV616" s="24"/>
      <c r="AW616" s="24"/>
      <c r="AX616" s="24"/>
      <c r="AY616" s="24"/>
      <c r="AZ616" s="24"/>
      <c r="BA616" s="24"/>
      <c r="BB616" s="24"/>
      <c r="BC616" s="24"/>
      <c r="CW616" s="24">
        <v>0.20884562841530055</v>
      </c>
      <c r="CX616" s="13">
        <v>61.3</v>
      </c>
      <c r="CY616" s="13">
        <v>61.506473518464546</v>
      </c>
      <c r="CZ616" s="13">
        <v>60.816535096774103</v>
      </c>
      <c r="DA616" s="13">
        <v>16.216782732276599</v>
      </c>
      <c r="DB616" s="13" t="e">
        <f ca="1"/>
        <v>#NAME?</v>
      </c>
      <c r="DC616" s="13" t="e">
        <f ca="1"/>
        <v>#NAME?</v>
      </c>
      <c r="DD616" s="13">
        <v>56.379743440123313</v>
      </c>
      <c r="DE616" s="13" t="e">
        <f ca="1"/>
        <v>#NAME?</v>
      </c>
      <c r="DF616" s="13">
        <v>61.312087973128598</v>
      </c>
    </row>
    <row r="617" spans="1:110" x14ac:dyDescent="0.25">
      <c r="A617" s="9">
        <v>62</v>
      </c>
      <c r="B617" s="10" t="b">
        <v>1</v>
      </c>
      <c r="U617" s="13"/>
      <c r="V617" s="13"/>
      <c r="W617" s="14"/>
      <c r="X617" s="24"/>
      <c r="Y617" s="24"/>
      <c r="Z617" s="24"/>
      <c r="AA617" s="24"/>
      <c r="AB617" s="24"/>
      <c r="AC617" s="24"/>
      <c r="AD617" s="24"/>
      <c r="AE617" s="24"/>
      <c r="AG617" s="13"/>
      <c r="AH617" s="13"/>
      <c r="AI617" s="14"/>
      <c r="AJ617" s="24"/>
      <c r="AK617" s="24"/>
      <c r="AL617" s="24"/>
      <c r="AM617" s="24"/>
      <c r="AN617" s="24"/>
      <c r="AO617" s="24"/>
      <c r="AP617" s="24"/>
      <c r="AQ617" s="24"/>
      <c r="AS617" s="13"/>
      <c r="AT617" s="13"/>
      <c r="AU617" s="14"/>
      <c r="AV617" s="24"/>
      <c r="AW617" s="24"/>
      <c r="AX617" s="24"/>
      <c r="AY617" s="24"/>
      <c r="AZ617" s="24"/>
      <c r="BA617" s="24"/>
      <c r="BB617" s="24"/>
      <c r="BC617" s="24"/>
      <c r="CW617" s="24">
        <v>0.20918715846994534</v>
      </c>
      <c r="CX617" s="13">
        <v>61.3</v>
      </c>
      <c r="CY617" s="13">
        <v>61.517790898373882</v>
      </c>
      <c r="CZ617" s="13">
        <v>60.827164024356158</v>
      </c>
      <c r="DA617" s="13">
        <v>16.24667259962094</v>
      </c>
      <c r="DB617" s="13" t="e">
        <f ca="1"/>
        <v>#NAME?</v>
      </c>
      <c r="DC617" s="13" t="e">
        <f ca="1"/>
        <v>#NAME?</v>
      </c>
      <c r="DD617" s="13">
        <v>56.396198239306798</v>
      </c>
      <c r="DE617" s="13" t="e">
        <f ca="1"/>
        <v>#NAME?</v>
      </c>
      <c r="DF617" s="13">
        <v>61.325478423528324</v>
      </c>
    </row>
    <row r="618" spans="1:110" x14ac:dyDescent="0.25">
      <c r="A618" s="9">
        <v>68</v>
      </c>
      <c r="B618" s="10" t="b">
        <v>1</v>
      </c>
      <c r="U618" s="13"/>
      <c r="V618" s="13"/>
      <c r="W618" s="14"/>
      <c r="X618" s="24"/>
      <c r="Y618" s="24"/>
      <c r="Z618" s="24"/>
      <c r="AA618" s="24"/>
      <c r="AB618" s="24"/>
      <c r="AC618" s="24"/>
      <c r="AD618" s="24"/>
      <c r="AE618" s="24"/>
      <c r="AG618" s="13"/>
      <c r="AH618" s="13"/>
      <c r="AI618" s="14"/>
      <c r="AJ618" s="24"/>
      <c r="AK618" s="24"/>
      <c r="AL618" s="24"/>
      <c r="AM618" s="24"/>
      <c r="AN618" s="24"/>
      <c r="AO618" s="24"/>
      <c r="AP618" s="24"/>
      <c r="AQ618" s="24"/>
      <c r="AS618" s="13"/>
      <c r="AT618" s="13"/>
      <c r="AU618" s="14"/>
      <c r="AV618" s="24"/>
      <c r="AW618" s="24"/>
      <c r="AX618" s="24"/>
      <c r="AY618" s="24"/>
      <c r="AZ618" s="24"/>
      <c r="BA618" s="24"/>
      <c r="BB618" s="24"/>
      <c r="BC618" s="24"/>
      <c r="CW618" s="24">
        <v>0.20952868852459017</v>
      </c>
      <c r="CX618" s="13">
        <v>61.3</v>
      </c>
      <c r="CY618" s="13">
        <v>61.529097405489544</v>
      </c>
      <c r="CZ618" s="13">
        <v>60.837784595497304</v>
      </c>
      <c r="DA618" s="13">
        <v>16.276575378355453</v>
      </c>
      <c r="DB618" s="13" t="e">
        <f ca="1"/>
        <v>#NAME?</v>
      </c>
      <c r="DC618" s="13" t="e">
        <f ca="1"/>
        <v>#NAME?</v>
      </c>
      <c r="DD618" s="13">
        <v>56.412639611474852</v>
      </c>
      <c r="DE618" s="13" t="e">
        <f ca="1"/>
        <v>#NAME?</v>
      </c>
      <c r="DF618" s="13">
        <v>61.338856843061549</v>
      </c>
    </row>
    <row r="619" spans="1:110" x14ac:dyDescent="0.25">
      <c r="A619" s="9">
        <v>59.4</v>
      </c>
      <c r="B619" s="10" t="b">
        <v>1</v>
      </c>
      <c r="U619" s="13"/>
      <c r="V619" s="13"/>
      <c r="W619" s="14"/>
      <c r="X619" s="24"/>
      <c r="Y619" s="24"/>
      <c r="Z619" s="24"/>
      <c r="AA619" s="24"/>
      <c r="AB619" s="24"/>
      <c r="AC619" s="24"/>
      <c r="AD619" s="24"/>
      <c r="AE619" s="24"/>
      <c r="AG619" s="13"/>
      <c r="AH619" s="13"/>
      <c r="AI619" s="14"/>
      <c r="AJ619" s="24"/>
      <c r="AK619" s="24"/>
      <c r="AL619" s="24"/>
      <c r="AM619" s="24"/>
      <c r="AN619" s="24"/>
      <c r="AO619" s="24"/>
      <c r="AP619" s="24"/>
      <c r="AQ619" s="24"/>
      <c r="AS619" s="13"/>
      <c r="AT619" s="13"/>
      <c r="AU619" s="14"/>
      <c r="AV619" s="24"/>
      <c r="AW619" s="24"/>
      <c r="AX619" s="24"/>
      <c r="AY619" s="24"/>
      <c r="AZ619" s="24"/>
      <c r="BA619" s="24"/>
      <c r="BB619" s="24"/>
      <c r="BC619" s="24"/>
      <c r="CW619" s="24">
        <v>0.20987021857923496</v>
      </c>
      <c r="CX619" s="13">
        <v>61.4</v>
      </c>
      <c r="CY619" s="13">
        <v>61.540393076587549</v>
      </c>
      <c r="CZ619" s="13">
        <v>60.848396839725929</v>
      </c>
      <c r="DA619" s="13">
        <v>16.306491079639514</v>
      </c>
      <c r="DB619" s="13" t="e">
        <f ca="1"/>
        <v>#NAME?</v>
      </c>
      <c r="DC619" s="13" t="e">
        <f ca="1"/>
        <v>#NAME?</v>
      </c>
      <c r="DD619" s="13">
        <v>56.429067589443022</v>
      </c>
      <c r="DE619" s="13" t="e">
        <f ca="1"/>
        <v>#NAME?</v>
      </c>
      <c r="DF619" s="13">
        <v>61.352223267684934</v>
      </c>
    </row>
    <row r="620" spans="1:110" x14ac:dyDescent="0.25">
      <c r="A620" s="9">
        <v>58.2</v>
      </c>
      <c r="B620" s="10" t="b">
        <v>1</v>
      </c>
      <c r="U620" s="13"/>
      <c r="V620" s="13"/>
      <c r="W620" s="14"/>
      <c r="X620" s="24"/>
      <c r="Y620" s="24"/>
      <c r="Z620" s="24"/>
      <c r="AA620" s="24"/>
      <c r="AB620" s="24"/>
      <c r="AC620" s="24"/>
      <c r="AD620" s="24"/>
      <c r="AE620" s="24"/>
      <c r="AG620" s="13"/>
      <c r="AH620" s="13"/>
      <c r="AI620" s="14"/>
      <c r="AJ620" s="24"/>
      <c r="AK620" s="24"/>
      <c r="AL620" s="24"/>
      <c r="AM620" s="24"/>
      <c r="AN620" s="24"/>
      <c r="AO620" s="24"/>
      <c r="AP620" s="24"/>
      <c r="AQ620" s="24"/>
      <c r="AS620" s="13"/>
      <c r="AT620" s="13"/>
      <c r="AU620" s="14"/>
      <c r="AV620" s="24"/>
      <c r="AW620" s="24"/>
      <c r="AX620" s="24"/>
      <c r="AY620" s="24"/>
      <c r="AZ620" s="24"/>
      <c r="BA620" s="24"/>
      <c r="BB620" s="24"/>
      <c r="BC620" s="24"/>
      <c r="CW620" s="24">
        <v>0.21021174863387979</v>
      </c>
      <c r="CX620" s="13">
        <v>61.4</v>
      </c>
      <c r="CY620" s="13">
        <v>61.551677948277316</v>
      </c>
      <c r="CZ620" s="13">
        <v>60.859000786441371</v>
      </c>
      <c r="DA620" s="13">
        <v>16.336419714646986</v>
      </c>
      <c r="DB620" s="13" t="e">
        <f ca="1"/>
        <v>#NAME?</v>
      </c>
      <c r="DC620" s="13" t="e">
        <f ca="1"/>
        <v>#NAME?</v>
      </c>
      <c r="DD620" s="13">
        <v>56.445482205893413</v>
      </c>
      <c r="DE620" s="13" t="e">
        <f ca="1"/>
        <v>#NAME?</v>
      </c>
      <c r="DF620" s="13">
        <v>61.36557773319943</v>
      </c>
    </row>
    <row r="621" spans="1:110" x14ac:dyDescent="0.25">
      <c r="A621" s="9">
        <v>56.9</v>
      </c>
      <c r="B621" s="10" t="b">
        <v>1</v>
      </c>
      <c r="U621" s="13"/>
      <c r="V621" s="13"/>
      <c r="W621" s="14"/>
      <c r="X621" s="24"/>
      <c r="Y621" s="24"/>
      <c r="Z621" s="24"/>
      <c r="AA621" s="24"/>
      <c r="AB621" s="24"/>
      <c r="AC621" s="24"/>
      <c r="AD621" s="24"/>
      <c r="AE621" s="24"/>
      <c r="AG621" s="13"/>
      <c r="AH621" s="13"/>
      <c r="AI621" s="14"/>
      <c r="AJ621" s="24"/>
      <c r="AK621" s="24"/>
      <c r="AL621" s="24"/>
      <c r="AM621" s="24"/>
      <c r="AN621" s="24"/>
      <c r="AO621" s="24"/>
      <c r="AP621" s="24"/>
      <c r="AQ621" s="24"/>
      <c r="AS621" s="13"/>
      <c r="AT621" s="13"/>
      <c r="AU621" s="14"/>
      <c r="AV621" s="24"/>
      <c r="AW621" s="24"/>
      <c r="AX621" s="24"/>
      <c r="AY621" s="24"/>
      <c r="AZ621" s="24"/>
      <c r="BA621" s="24"/>
      <c r="BB621" s="24"/>
      <c r="BC621" s="24"/>
      <c r="CW621" s="24">
        <v>0.21055327868852458</v>
      </c>
      <c r="CX621" s="13">
        <v>61.4</v>
      </c>
      <c r="CY621" s="13">
        <v>61.56295205700274</v>
      </c>
      <c r="CZ621" s="13">
        <v>60.869596464914522</v>
      </c>
      <c r="DA621" s="13">
        <v>16.366361294566186</v>
      </c>
      <c r="DB621" s="13" t="e">
        <f ca="1"/>
        <v>#NAME?</v>
      </c>
      <c r="DC621" s="13" t="e">
        <f ca="1"/>
        <v>#NAME?</v>
      </c>
      <c r="DD621" s="13">
        <v>56.461883493375403</v>
      </c>
      <c r="DE621" s="13" t="e">
        <f ca="1"/>
        <v>#NAME?</v>
      </c>
      <c r="DF621" s="13">
        <v>61.378920275251275</v>
      </c>
    </row>
    <row r="622" spans="1:110" x14ac:dyDescent="0.25">
      <c r="A622" s="9">
        <v>55.3</v>
      </c>
      <c r="B622" s="10" t="b">
        <v>1</v>
      </c>
      <c r="U622" s="13"/>
      <c r="V622" s="13"/>
      <c r="W622" s="14"/>
      <c r="X622" s="24"/>
      <c r="Y622" s="24"/>
      <c r="Z622" s="24"/>
      <c r="AA622" s="24"/>
      <c r="AB622" s="24"/>
      <c r="AC622" s="24"/>
      <c r="AD622" s="24"/>
      <c r="AE622" s="24"/>
      <c r="AG622" s="13"/>
      <c r="AH622" s="13"/>
      <c r="AI622" s="14"/>
      <c r="AJ622" s="24"/>
      <c r="AK622" s="24"/>
      <c r="AL622" s="24"/>
      <c r="AM622" s="24"/>
      <c r="AN622" s="24"/>
      <c r="AO622" s="24"/>
      <c r="AP622" s="24"/>
      <c r="AQ622" s="24"/>
      <c r="AS622" s="13"/>
      <c r="AT622" s="13"/>
      <c r="AU622" s="14"/>
      <c r="AV622" s="24"/>
      <c r="AW622" s="24"/>
      <c r="AX622" s="24"/>
      <c r="AY622" s="24"/>
      <c r="AZ622" s="24"/>
      <c r="BA622" s="24"/>
      <c r="BB622" s="24"/>
      <c r="BC622" s="24"/>
      <c r="CW622" s="24">
        <v>0.2108948087431694</v>
      </c>
      <c r="CX622" s="13">
        <v>61.4</v>
      </c>
      <c r="CY622" s="13">
        <v>61.574215439043265</v>
      </c>
      <c r="CZ622" s="13">
        <v>60.880183904288906</v>
      </c>
      <c r="DA622" s="13">
        <v>16.396315830599999</v>
      </c>
      <c r="DB622" s="13" t="e">
        <f ca="1"/>
        <v>#NAME?</v>
      </c>
      <c r="DC622" s="13" t="e">
        <f ca="1"/>
        <v>#NAME?</v>
      </c>
      <c r="DD622" s="13">
        <v>56.478271484306475</v>
      </c>
      <c r="DE622" s="13" t="e">
        <f ca="1"/>
        <v>#NAME?</v>
      </c>
      <c r="DF622" s="13">
        <v>61.392250929332874</v>
      </c>
    </row>
    <row r="623" spans="1:110" x14ac:dyDescent="0.25">
      <c r="A623" s="9">
        <v>54.1</v>
      </c>
      <c r="B623" s="10" t="b">
        <v>1</v>
      </c>
      <c r="U623" s="13"/>
      <c r="V623" s="13"/>
      <c r="W623" s="14"/>
      <c r="X623" s="24"/>
      <c r="Y623" s="24"/>
      <c r="Z623" s="24"/>
      <c r="AA623" s="24"/>
      <c r="AB623" s="24"/>
      <c r="AC623" s="24"/>
      <c r="AD623" s="24"/>
      <c r="AE623" s="24"/>
      <c r="AG623" s="13"/>
      <c r="AH623" s="13"/>
      <c r="AI623" s="14"/>
      <c r="AJ623" s="24"/>
      <c r="AK623" s="24"/>
      <c r="AL623" s="24"/>
      <c r="AM623" s="24"/>
      <c r="AN623" s="24"/>
      <c r="AO623" s="24"/>
      <c r="AP623" s="24"/>
      <c r="AQ623" s="24"/>
      <c r="AS623" s="13"/>
      <c r="AT623" s="13"/>
      <c r="AU623" s="14"/>
      <c r="AV623" s="24"/>
      <c r="AW623" s="24"/>
      <c r="AX623" s="24"/>
      <c r="AY623" s="24"/>
      <c r="AZ623" s="24"/>
      <c r="BA623" s="24"/>
      <c r="BB623" s="24"/>
      <c r="BC623" s="24"/>
      <c r="CW623" s="24">
        <v>0.2112363387978142</v>
      </c>
      <c r="CX623" s="13">
        <v>61.4</v>
      </c>
      <c r="CY623" s="13">
        <v>61.58546813051484</v>
      </c>
      <c r="CZ623" s="13">
        <v>60.890763133581338</v>
      </c>
      <c r="DA623" s="13">
        <v>16.426283333965827</v>
      </c>
      <c r="DB623" s="13" t="e">
        <f ca="1"/>
        <v>#NAME?</v>
      </c>
      <c r="DC623" s="13" t="e">
        <f ca="1"/>
        <v>#NAME?</v>
      </c>
      <c r="DD623" s="13">
        <v>56.494646210972881</v>
      </c>
      <c r="DE623" s="13" t="e">
        <f ca="1"/>
        <v>#NAME?</v>
      </c>
      <c r="DF623" s="13">
        <v>61.405569730783739</v>
      </c>
    </row>
    <row r="624" spans="1:110" x14ac:dyDescent="0.25">
      <c r="A624" s="9">
        <v>53.2</v>
      </c>
      <c r="B624" s="10" t="b">
        <v>1</v>
      </c>
      <c r="U624" s="13"/>
      <c r="V624" s="13"/>
      <c r="W624" s="14"/>
      <c r="X624" s="24"/>
      <c r="Y624" s="24"/>
      <c r="Z624" s="24"/>
      <c r="AA624" s="24"/>
      <c r="AB624" s="24"/>
      <c r="AC624" s="24"/>
      <c r="AD624" s="24"/>
      <c r="AE624" s="24"/>
      <c r="AG624" s="13"/>
      <c r="AH624" s="13"/>
      <c r="AI624" s="14"/>
      <c r="AJ624" s="24"/>
      <c r="AK624" s="24"/>
      <c r="AL624" s="24"/>
      <c r="AM624" s="24"/>
      <c r="AN624" s="24"/>
      <c r="AO624" s="24"/>
      <c r="AP624" s="24"/>
      <c r="AQ624" s="24"/>
      <c r="AS624" s="13"/>
      <c r="AT624" s="13"/>
      <c r="AU624" s="14"/>
      <c r="AV624" s="24"/>
      <c r="AW624" s="24"/>
      <c r="AX624" s="24"/>
      <c r="AY624" s="24"/>
      <c r="AZ624" s="24"/>
      <c r="BA624" s="24"/>
      <c r="BB624" s="24"/>
      <c r="BC624" s="24"/>
      <c r="CW624" s="24">
        <v>0.21157786885245902</v>
      </c>
      <c r="CX624" s="13">
        <v>61.4</v>
      </c>
      <c r="CY624" s="13">
        <v>61.596710167371079</v>
      </c>
      <c r="CZ624" s="13">
        <v>60.90133418168255</v>
      </c>
      <c r="DA624" s="13">
        <v>16.456263815895664</v>
      </c>
      <c r="DB624" s="13" t="e">
        <f ca="1"/>
        <v>#NAME?</v>
      </c>
      <c r="DC624" s="13" t="e">
        <f ca="1"/>
        <v>#NAME?</v>
      </c>
      <c r="DD624" s="13">
        <v>56.511007705530446</v>
      </c>
      <c r="DE624" s="13" t="e">
        <f ca="1"/>
        <v>#NAME?</v>
      </c>
      <c r="DF624" s="13">
        <v>61.418876714791431</v>
      </c>
    </row>
    <row r="625" spans="1:110" x14ac:dyDescent="0.25">
      <c r="A625" s="9">
        <v>52.6</v>
      </c>
      <c r="B625" s="10" t="b">
        <v>1</v>
      </c>
      <c r="U625" s="13"/>
      <c r="V625" s="13"/>
      <c r="W625" s="14"/>
      <c r="X625" s="24"/>
      <c r="Y625" s="24"/>
      <c r="Z625" s="24"/>
      <c r="AA625" s="24"/>
      <c r="AB625" s="24"/>
      <c r="AC625" s="24"/>
      <c r="AD625" s="24"/>
      <c r="AE625" s="24"/>
      <c r="AG625" s="13"/>
      <c r="AH625" s="13"/>
      <c r="AI625" s="14"/>
      <c r="AJ625" s="24"/>
      <c r="AK625" s="24"/>
      <c r="AL625" s="24"/>
      <c r="AM625" s="24"/>
      <c r="AN625" s="24"/>
      <c r="AO625" s="24"/>
      <c r="AP625" s="24"/>
      <c r="AQ625" s="24"/>
      <c r="AS625" s="13"/>
      <c r="AT625" s="13"/>
      <c r="AU625" s="14"/>
      <c r="AV625" s="24"/>
      <c r="AW625" s="24"/>
      <c r="AX625" s="24"/>
      <c r="AY625" s="24"/>
      <c r="AZ625" s="24"/>
      <c r="BA625" s="24"/>
      <c r="BB625" s="24"/>
      <c r="BC625" s="24"/>
      <c r="CW625" s="24">
        <v>0.21191939890710382</v>
      </c>
      <c r="CX625" s="13">
        <v>61.4</v>
      </c>
      <c r="CY625" s="13">
        <v>61.607941585404141</v>
      </c>
      <c r="CZ625" s="13">
        <v>60.911897077358333</v>
      </c>
      <c r="DA625" s="13">
        <v>16.486257287636104</v>
      </c>
      <c r="DB625" s="13" t="e">
        <f ca="1"/>
        <v>#NAME?</v>
      </c>
      <c r="DC625" s="13" t="e">
        <f ca="1"/>
        <v>#NAME?</v>
      </c>
      <c r="DD625" s="13">
        <v>56.527356000005284</v>
      </c>
      <c r="DE625" s="13" t="e">
        <f ca="1"/>
        <v>#NAME?</v>
      </c>
      <c r="DF625" s="13">
        <v>61.43217191639247</v>
      </c>
    </row>
    <row r="626" spans="1:110" x14ac:dyDescent="0.25">
      <c r="A626" s="9">
        <v>52.7</v>
      </c>
      <c r="B626" s="10" t="b">
        <v>1</v>
      </c>
      <c r="U626" s="13"/>
      <c r="V626" s="13"/>
      <c r="W626" s="14"/>
      <c r="X626" s="24"/>
      <c r="Y626" s="24"/>
      <c r="Z626" s="24"/>
      <c r="AA626" s="24"/>
      <c r="AB626" s="24"/>
      <c r="AC626" s="24"/>
      <c r="AD626" s="24"/>
      <c r="AE626" s="24"/>
      <c r="AG626" s="13"/>
      <c r="AH626" s="13"/>
      <c r="AI626" s="14"/>
      <c r="AJ626" s="24"/>
      <c r="AK626" s="24"/>
      <c r="AL626" s="24"/>
      <c r="AM626" s="24"/>
      <c r="AN626" s="24"/>
      <c r="AO626" s="24"/>
      <c r="AP626" s="24"/>
      <c r="AQ626" s="24"/>
      <c r="AS626" s="13"/>
      <c r="AT626" s="13"/>
      <c r="AU626" s="14"/>
      <c r="AV626" s="24"/>
      <c r="AW626" s="24"/>
      <c r="AX626" s="24"/>
      <c r="AY626" s="24"/>
      <c r="AZ626" s="24"/>
      <c r="BA626" s="24"/>
      <c r="BB626" s="24"/>
      <c r="BC626" s="24"/>
      <c r="CW626" s="24">
        <v>0.21226092896174864</v>
      </c>
      <c r="CX626" s="13">
        <v>61.4</v>
      </c>
      <c r="CY626" s="13">
        <v>61.619162420245864</v>
      </c>
      <c r="CZ626" s="13">
        <v>60.92245184925013</v>
      </c>
      <c r="DA626" s="13">
        <v>16.516263760448371</v>
      </c>
      <c r="DB626" s="13" t="e">
        <f ca="1"/>
        <v>#NAME?</v>
      </c>
      <c r="DC626" s="13" t="e">
        <f ca="1"/>
        <v>#NAME?</v>
      </c>
      <c r="DD626" s="13">
        <v>56.543691126294512</v>
      </c>
      <c r="DE626" s="13" t="e">
        <f ca="1"/>
        <v>#NAME?</v>
      </c>
      <c r="DF626" s="13">
        <v>61.445455370473198</v>
      </c>
    </row>
    <row r="627" spans="1:110" x14ac:dyDescent="0.25">
      <c r="A627" s="9">
        <v>52.9</v>
      </c>
      <c r="B627" s="10" t="b">
        <v>1</v>
      </c>
      <c r="U627" s="13"/>
      <c r="V627" s="13"/>
      <c r="W627" s="14"/>
      <c r="X627" s="24"/>
      <c r="Y627" s="24"/>
      <c r="Z627" s="24"/>
      <c r="AA627" s="24"/>
      <c r="AB627" s="24"/>
      <c r="AC627" s="24"/>
      <c r="AD627" s="24"/>
      <c r="AE627" s="24"/>
      <c r="AG627" s="13"/>
      <c r="AH627" s="13"/>
      <c r="AI627" s="14"/>
      <c r="AJ627" s="24"/>
      <c r="AK627" s="24"/>
      <c r="AL627" s="24"/>
      <c r="AM627" s="24"/>
      <c r="AN627" s="24"/>
      <c r="AO627" s="24"/>
      <c r="AP627" s="24"/>
      <c r="AQ627" s="24"/>
      <c r="AS627" s="13"/>
      <c r="AT627" s="13"/>
      <c r="AU627" s="14"/>
      <c r="AV627" s="24"/>
      <c r="AW627" s="24"/>
      <c r="AX627" s="24"/>
      <c r="AY627" s="24"/>
      <c r="AZ627" s="24"/>
      <c r="BA627" s="24"/>
      <c r="BB627" s="24"/>
      <c r="BC627" s="24"/>
      <c r="CW627" s="24">
        <v>0.21260245901639344</v>
      </c>
      <c r="CX627" s="13">
        <v>61.5</v>
      </c>
      <c r="CY627" s="13">
        <v>61.630372707368679</v>
      </c>
      <c r="CZ627" s="13">
        <v>60.932998525875647</v>
      </c>
      <c r="DA627" s="13">
        <v>16.546283245608308</v>
      </c>
      <c r="DB627" s="13" t="e">
        <f ca="1"/>
        <v>#NAME?</v>
      </c>
      <c r="DC627" s="13" t="e">
        <f ca="1"/>
        <v>#NAME?</v>
      </c>
      <c r="DD627" s="13">
        <v>56.560013116166999</v>
      </c>
      <c r="DE627" s="13" t="e">
        <f ca="1"/>
        <v>#NAME?</v>
      </c>
      <c r="DF627" s="13">
        <v>61.458727111770756</v>
      </c>
    </row>
    <row r="628" spans="1:110" x14ac:dyDescent="0.25">
      <c r="A628" s="9" t="str">
        <v/>
      </c>
      <c r="B628" s="10" t="b">
        <v>0</v>
      </c>
      <c r="U628" s="13"/>
      <c r="V628" s="13"/>
      <c r="W628" s="14"/>
      <c r="X628" s="24"/>
      <c r="Y628" s="24"/>
      <c r="Z628" s="24"/>
      <c r="AA628" s="24"/>
      <c r="AB628" s="24"/>
      <c r="AC628" s="24"/>
      <c r="AD628" s="24"/>
      <c r="AE628" s="24"/>
      <c r="AG628" s="13"/>
      <c r="AH628" s="13"/>
      <c r="AI628" s="14"/>
      <c r="AJ628" s="24"/>
      <c r="AK628" s="24"/>
      <c r="AL628" s="24"/>
      <c r="AM628" s="24"/>
      <c r="AN628" s="24"/>
      <c r="AO628" s="24"/>
      <c r="AP628" s="24"/>
      <c r="AQ628" s="24"/>
      <c r="AS628" s="13"/>
      <c r="AT628" s="13"/>
      <c r="AU628" s="14"/>
      <c r="AV628" s="24"/>
      <c r="AW628" s="24"/>
      <c r="AX628" s="24"/>
      <c r="AY628" s="24"/>
      <c r="AZ628" s="24"/>
      <c r="BA628" s="24"/>
      <c r="BB628" s="24"/>
      <c r="BC628" s="24"/>
      <c r="CW628" s="24">
        <v>0.21294398907103826</v>
      </c>
      <c r="CX628" s="13">
        <v>61.5</v>
      </c>
      <c r="CY628" s="13">
        <v>61.641572482086687</v>
      </c>
      <c r="CZ628" s="13">
        <v>60.943537135630052</v>
      </c>
      <c r="DA628" s="13">
        <v>16.576315754406473</v>
      </c>
      <c r="DB628" s="13" t="e">
        <f ca="1"/>
        <v>#NAME?</v>
      </c>
      <c r="DC628" s="13" t="e">
        <f ca="1"/>
        <v>#NAME?</v>
      </c>
      <c r="DD628" s="13">
        <v>56.576322001264082</v>
      </c>
      <c r="DE628" s="13" t="e">
        <f ca="1"/>
        <v>#NAME?</v>
      </c>
      <c r="DF628" s="13">
        <v>61.471987174873902</v>
      </c>
    </row>
    <row r="629" spans="1:110" x14ac:dyDescent="0.25">
      <c r="A629" s="9">
        <v>79.599999999999994</v>
      </c>
      <c r="B629" s="10" t="b">
        <v>1</v>
      </c>
      <c r="U629" s="13"/>
      <c r="V629" s="13"/>
      <c r="W629" s="14"/>
      <c r="X629" s="24"/>
      <c r="Y629" s="24"/>
      <c r="Z629" s="24"/>
      <c r="AA629" s="24"/>
      <c r="AB629" s="24"/>
      <c r="AC629" s="24"/>
      <c r="AD629" s="24"/>
      <c r="AE629" s="24"/>
      <c r="AG629" s="13"/>
      <c r="AH629" s="13"/>
      <c r="AI629" s="14"/>
      <c r="AJ629" s="24"/>
      <c r="AK629" s="24"/>
      <c r="AL629" s="24"/>
      <c r="AM629" s="24"/>
      <c r="AN629" s="24"/>
      <c r="AO629" s="24"/>
      <c r="AP629" s="24"/>
      <c r="AQ629" s="24"/>
      <c r="AS629" s="13"/>
      <c r="AT629" s="13"/>
      <c r="AU629" s="14"/>
      <c r="AV629" s="24"/>
      <c r="AW629" s="24"/>
      <c r="AX629" s="24"/>
      <c r="AY629" s="24"/>
      <c r="AZ629" s="24"/>
      <c r="BA629" s="24"/>
      <c r="BB629" s="24"/>
      <c r="BC629" s="24"/>
      <c r="CW629" s="24">
        <v>0.21328551912568305</v>
      </c>
      <c r="CX629" s="13">
        <v>61.5</v>
      </c>
      <c r="CY629" s="13">
        <v>61.652761779556577</v>
      </c>
      <c r="CZ629" s="13">
        <v>60.95406770678624</v>
      </c>
      <c r="DA629" s="13">
        <v>16.606361298148098</v>
      </c>
      <c r="DB629" s="13" t="e">
        <f ca="1"/>
        <v>#NAME?</v>
      </c>
      <c r="DC629" s="13" t="e">
        <f ca="1"/>
        <v>#NAME?</v>
      </c>
      <c r="DD629" s="13">
        <v>56.592617813100276</v>
      </c>
      <c r="DE629" s="13" t="e">
        <f ca="1"/>
        <v>#NAME?</v>
      </c>
      <c r="DF629" s="13">
        <v>61.485235594223937</v>
      </c>
    </row>
    <row r="630" spans="1:110" x14ac:dyDescent="0.25">
      <c r="A630" s="9">
        <v>79.5</v>
      </c>
      <c r="B630" s="10" t="b">
        <v>1</v>
      </c>
      <c r="U630" s="13"/>
      <c r="V630" s="13"/>
      <c r="W630" s="14"/>
      <c r="X630" s="24"/>
      <c r="Y630" s="24"/>
      <c r="Z630" s="24"/>
      <c r="AA630" s="24"/>
      <c r="AB630" s="24"/>
      <c r="AC630" s="24"/>
      <c r="AD630" s="24"/>
      <c r="AE630" s="24"/>
      <c r="AG630" s="13"/>
      <c r="AH630" s="13"/>
      <c r="AI630" s="14"/>
      <c r="AJ630" s="24"/>
      <c r="AK630" s="24"/>
      <c r="AL630" s="24"/>
      <c r="AM630" s="24"/>
      <c r="AN630" s="24"/>
      <c r="AO630" s="24"/>
      <c r="AP630" s="24"/>
      <c r="AQ630" s="24"/>
      <c r="AS630" s="13"/>
      <c r="AT630" s="13"/>
      <c r="AU630" s="14"/>
      <c r="AV630" s="24"/>
      <c r="AW630" s="24"/>
      <c r="AX630" s="24"/>
      <c r="AY630" s="24"/>
      <c r="AZ630" s="24"/>
      <c r="BA630" s="24"/>
      <c r="BB630" s="24"/>
      <c r="BC630" s="24"/>
      <c r="CW630" s="24">
        <v>0.21362704918032788</v>
      </c>
      <c r="CX630" s="13">
        <v>61.5</v>
      </c>
      <c r="CY630" s="13">
        <v>61.663940634778669</v>
      </c>
      <c r="CZ630" s="13">
        <v>60.964590267495915</v>
      </c>
      <c r="DA630" s="13">
        <v>16.636419888153149</v>
      </c>
      <c r="DB630" s="13" t="e">
        <f ca="1"/>
        <v>#NAME?</v>
      </c>
      <c r="DC630" s="13" t="e">
        <f ca="1"/>
        <v>#NAME?</v>
      </c>
      <c r="DD630" s="13">
        <v>56.608900583063985</v>
      </c>
      <c r="DE630" s="13" t="e">
        <f ca="1"/>
        <v>#NAME?</v>
      </c>
      <c r="DF630" s="13">
        <v>61.498472404115589</v>
      </c>
    </row>
    <row r="631" spans="1:110" x14ac:dyDescent="0.25">
      <c r="A631" s="9">
        <v>79.400000000000006</v>
      </c>
      <c r="B631" s="10" t="b">
        <v>1</v>
      </c>
      <c r="U631" s="13"/>
      <c r="V631" s="13"/>
      <c r="W631" s="14"/>
      <c r="X631" s="24"/>
      <c r="Y631" s="24"/>
      <c r="Z631" s="24"/>
      <c r="AA631" s="24"/>
      <c r="AB631" s="24"/>
      <c r="AC631" s="24"/>
      <c r="AD631" s="24"/>
      <c r="AE631" s="24"/>
      <c r="AG631" s="13"/>
      <c r="AH631" s="13"/>
      <c r="AI631" s="14"/>
      <c r="AJ631" s="24"/>
      <c r="AK631" s="24"/>
      <c r="AL631" s="24"/>
      <c r="AM631" s="24"/>
      <c r="AN631" s="24"/>
      <c r="AO631" s="24"/>
      <c r="AP631" s="24"/>
      <c r="AQ631" s="24"/>
      <c r="AS631" s="13"/>
      <c r="AT631" s="13"/>
      <c r="AU631" s="14"/>
      <c r="AV631" s="24"/>
      <c r="AW631" s="24"/>
      <c r="AX631" s="24"/>
      <c r="AY631" s="24"/>
      <c r="AZ631" s="24"/>
      <c r="BA631" s="24"/>
      <c r="BB631" s="24"/>
      <c r="BC631" s="24"/>
      <c r="CW631" s="24">
        <v>0.21396857923497267</v>
      </c>
      <c r="CX631" s="13">
        <v>61.6</v>
      </c>
      <c r="CY631" s="13">
        <v>61.675109082597849</v>
      </c>
      <c r="CZ631" s="13">
        <v>60.97510484579032</v>
      </c>
      <c r="DA631" s="13">
        <v>16.666491535756371</v>
      </c>
      <c r="DB631" s="13" t="e">
        <f ca="1"/>
        <v>#NAME?</v>
      </c>
      <c r="DC631" s="13" t="e">
        <f ca="1"/>
        <v>#NAME?</v>
      </c>
      <c r="DD631" s="13">
        <v>56.625170342418215</v>
      </c>
      <c r="DE631" s="13" t="e">
        <f ca="1"/>
        <v>#NAME?</v>
      </c>
      <c r="DF631" s="13">
        <v>61.511697638697861</v>
      </c>
    </row>
    <row r="632" spans="1:110" x14ac:dyDescent="0.25">
      <c r="A632" s="9">
        <v>79.2</v>
      </c>
      <c r="B632" s="10" t="b">
        <v>1</v>
      </c>
      <c r="U632" s="13"/>
      <c r="V632" s="13"/>
      <c r="W632" s="14"/>
      <c r="X632" s="24"/>
      <c r="Y632" s="24"/>
      <c r="Z632" s="24"/>
      <c r="AA632" s="24"/>
      <c r="AB632" s="24"/>
      <c r="AC632" s="24"/>
      <c r="AD632" s="24"/>
      <c r="AE632" s="24"/>
      <c r="AG632" s="13"/>
      <c r="AH632" s="13"/>
      <c r="AI632" s="14"/>
      <c r="AJ632" s="24"/>
      <c r="AK632" s="24"/>
      <c r="AL632" s="24"/>
      <c r="AM632" s="24"/>
      <c r="AN632" s="24"/>
      <c r="AO632" s="24"/>
      <c r="AP632" s="24"/>
      <c r="AQ632" s="24"/>
      <c r="AS632" s="13"/>
      <c r="AT632" s="13"/>
      <c r="AU632" s="14"/>
      <c r="AV632" s="24"/>
      <c r="AW632" s="24"/>
      <c r="AX632" s="24"/>
      <c r="AY632" s="24"/>
      <c r="AZ632" s="24"/>
      <c r="BA632" s="24"/>
      <c r="BB632" s="24"/>
      <c r="BC632" s="24"/>
      <c r="CW632" s="24">
        <v>0.2143101092896175</v>
      </c>
      <c r="CX632" s="13">
        <v>61.6</v>
      </c>
      <c r="CY632" s="13">
        <v>61.686267157704549</v>
      </c>
      <c r="CZ632" s="13">
        <v>60.985611469580874</v>
      </c>
      <c r="DA632" s="13">
        <v>16.696576252307231</v>
      </c>
      <c r="DB632" s="13" t="e">
        <f ca="1"/>
        <v>#NAME?</v>
      </c>
      <c r="DC632" s="13" t="e">
        <f ca="1"/>
        <v>#NAME?</v>
      </c>
      <c r="DD632" s="13">
        <v>56.641427122301266</v>
      </c>
      <c r="DE632" s="13" t="e">
        <f ca="1"/>
        <v>#NAME?</v>
      </c>
      <c r="DF632" s="13">
        <v>61.52491133197492</v>
      </c>
    </row>
    <row r="633" spans="1:110" x14ac:dyDescent="0.25">
      <c r="A633" s="9">
        <v>79</v>
      </c>
      <c r="B633" s="10" t="b">
        <v>1</v>
      </c>
      <c r="U633" s="13"/>
      <c r="V633" s="13"/>
      <c r="W633" s="14"/>
      <c r="X633" s="24"/>
      <c r="Y633" s="24"/>
      <c r="Z633" s="24"/>
      <c r="AA633" s="24"/>
      <c r="AB633" s="24"/>
      <c r="AC633" s="24"/>
      <c r="AD633" s="24"/>
      <c r="AE633" s="24"/>
      <c r="AG633" s="13"/>
      <c r="AH633" s="13"/>
      <c r="AI633" s="14"/>
      <c r="AJ633" s="24"/>
      <c r="AK633" s="24"/>
      <c r="AL633" s="24"/>
      <c r="AM633" s="24"/>
      <c r="AN633" s="24"/>
      <c r="AO633" s="24"/>
      <c r="AP633" s="24"/>
      <c r="AQ633" s="24"/>
      <c r="AS633" s="13"/>
      <c r="AT633" s="13"/>
      <c r="AU633" s="14"/>
      <c r="AV633" s="24"/>
      <c r="AW633" s="24"/>
      <c r="AX633" s="24"/>
      <c r="AY633" s="24"/>
      <c r="AZ633" s="24"/>
      <c r="BA633" s="24"/>
      <c r="BB633" s="24"/>
      <c r="BC633" s="24"/>
      <c r="CW633" s="24">
        <v>0.21465163934426229</v>
      </c>
      <c r="CX633" s="13">
        <v>61.6</v>
      </c>
      <c r="CY633" s="13">
        <v>61.697414894635727</v>
      </c>
      <c r="CZ633" s="13">
        <v>60.996110166659868</v>
      </c>
      <c r="DA633" s="13">
        <v>16.726674049170061</v>
      </c>
      <c r="DB633" s="13" t="e">
        <f ca="1"/>
        <v>#NAME?</v>
      </c>
      <c r="DC633" s="13" t="e">
        <f ca="1"/>
        <v>#NAME?</v>
      </c>
      <c r="DD633" s="13">
        <v>56.657670953727425</v>
      </c>
      <c r="DE633" s="13" t="e">
        <f ca="1"/>
        <v>#NAME?</v>
      </c>
      <c r="DF633" s="13">
        <v>61.538113517806941</v>
      </c>
    </row>
    <row r="634" spans="1:110" x14ac:dyDescent="0.25">
      <c r="A634" s="9">
        <v>78.099999999999994</v>
      </c>
      <c r="B634" s="10" t="b">
        <v>1</v>
      </c>
      <c r="U634" s="13"/>
      <c r="V634" s="13"/>
      <c r="W634" s="14"/>
      <c r="X634" s="24"/>
      <c r="Y634" s="24"/>
      <c r="Z634" s="24"/>
      <c r="AA634" s="24"/>
      <c r="AB634" s="24"/>
      <c r="AC634" s="24"/>
      <c r="AD634" s="24"/>
      <c r="AE634" s="24"/>
      <c r="AG634" s="13"/>
      <c r="AH634" s="13"/>
      <c r="AI634" s="14"/>
      <c r="AJ634" s="24"/>
      <c r="AK634" s="24"/>
      <c r="AL634" s="24"/>
      <c r="AM634" s="24"/>
      <c r="AN634" s="24"/>
      <c r="AO634" s="24"/>
      <c r="AP634" s="24"/>
      <c r="AQ634" s="24"/>
      <c r="AS634" s="13"/>
      <c r="AT634" s="13"/>
      <c r="AU634" s="14"/>
      <c r="AV634" s="24"/>
      <c r="AW634" s="24"/>
      <c r="AX634" s="24"/>
      <c r="AY634" s="24"/>
      <c r="AZ634" s="24"/>
      <c r="BA634" s="24"/>
      <c r="BB634" s="24"/>
      <c r="BC634" s="24"/>
      <c r="CW634" s="24">
        <v>0.21499316939890711</v>
      </c>
      <c r="CX634" s="13">
        <v>61.6</v>
      </c>
      <c r="CY634" s="13">
        <v>61.708552327775777</v>
      </c>
      <c r="CZ634" s="13">
        <v>61.006600964701335</v>
      </c>
      <c r="DA634" s="13">
        <v>16.756784937723964</v>
      </c>
      <c r="DB634" s="13" t="e">
        <f ca="1"/>
        <v>#NAME?</v>
      </c>
      <c r="DC634" s="13" t="e">
        <f ca="1"/>
        <v>#NAME?</v>
      </c>
      <c r="DD634" s="13">
        <v>56.673901867587674</v>
      </c>
      <c r="DE634" s="13" t="e">
        <f ca="1"/>
        <v>#NAME?</v>
      </c>
      <c r="DF634" s="13">
        <v>61.551304229910976</v>
      </c>
    </row>
    <row r="635" spans="1:110" x14ac:dyDescent="0.25">
      <c r="A635" s="9">
        <v>79.2</v>
      </c>
      <c r="B635" s="10" t="b">
        <v>1</v>
      </c>
      <c r="U635" s="13"/>
      <c r="V635" s="13"/>
      <c r="W635" s="14"/>
      <c r="X635" s="24"/>
      <c r="Y635" s="24"/>
      <c r="Z635" s="24"/>
      <c r="AA635" s="24"/>
      <c r="AB635" s="24"/>
      <c r="AC635" s="24"/>
      <c r="AD635" s="24"/>
      <c r="AE635" s="24"/>
      <c r="AG635" s="13"/>
      <c r="AH635" s="13"/>
      <c r="AI635" s="14"/>
      <c r="AJ635" s="24"/>
      <c r="AK635" s="24"/>
      <c r="AL635" s="24"/>
      <c r="AM635" s="24"/>
      <c r="AN635" s="24"/>
      <c r="AO635" s="24"/>
      <c r="AP635" s="24"/>
      <c r="AQ635" s="24"/>
      <c r="AS635" s="13"/>
      <c r="AT635" s="13"/>
      <c r="AU635" s="14"/>
      <c r="AV635" s="24"/>
      <c r="AW635" s="24"/>
      <c r="AX635" s="24"/>
      <c r="AY635" s="24"/>
      <c r="AZ635" s="24"/>
      <c r="BA635" s="24"/>
      <c r="BB635" s="24"/>
      <c r="BC635" s="24"/>
      <c r="CW635" s="24">
        <v>0.21533469945355191</v>
      </c>
      <c r="CX635" s="13">
        <v>61.7</v>
      </c>
      <c r="CY635" s="13">
        <v>61.719679491357525</v>
      </c>
      <c r="CZ635" s="13">
        <v>61.017083891261869</v>
      </c>
      <c r="DA635" s="13">
        <v>16.786908929362948</v>
      </c>
      <c r="DB635" s="13" t="e">
        <f ca="1"/>
        <v>#NAME?</v>
      </c>
      <c r="DC635" s="13" t="e">
        <f ca="1"/>
        <v>#NAME?</v>
      </c>
      <c r="DD635" s="13">
        <v>56.690119894650365</v>
      </c>
      <c r="DE635" s="13" t="e">
        <f ca="1"/>
        <v>#NAME?</v>
      </c>
      <c r="DF635" s="13">
        <v>61.56448350186178</v>
      </c>
    </row>
    <row r="636" spans="1:110" x14ac:dyDescent="0.25">
      <c r="A636" s="9">
        <v>78.900000000000006</v>
      </c>
      <c r="B636" s="10" t="b">
        <v>1</v>
      </c>
      <c r="U636" s="13"/>
      <c r="V636" s="13"/>
      <c r="W636" s="14"/>
      <c r="X636" s="24"/>
      <c r="Y636" s="24"/>
      <c r="Z636" s="24"/>
      <c r="AA636" s="24"/>
      <c r="AB636" s="24"/>
      <c r="AC636" s="24"/>
      <c r="AD636" s="24"/>
      <c r="AE636" s="24"/>
      <c r="AG636" s="13"/>
      <c r="AH636" s="13"/>
      <c r="AI636" s="14"/>
      <c r="AJ636" s="24"/>
      <c r="AK636" s="24"/>
      <c r="AL636" s="24"/>
      <c r="AM636" s="24"/>
      <c r="AN636" s="24"/>
      <c r="AO636" s="24"/>
      <c r="AP636" s="24"/>
      <c r="AQ636" s="24"/>
      <c r="AS636" s="13"/>
      <c r="AT636" s="13"/>
      <c r="AU636" s="14"/>
      <c r="AV636" s="24"/>
      <c r="AW636" s="24"/>
      <c r="AX636" s="24"/>
      <c r="AY636" s="24"/>
      <c r="AZ636" s="24"/>
      <c r="BA636" s="24"/>
      <c r="BB636" s="24"/>
      <c r="BC636" s="24"/>
      <c r="CW636" s="24">
        <v>0.21567622950819673</v>
      </c>
      <c r="CX636" s="13">
        <v>61.7</v>
      </c>
      <c r="CY636" s="13">
        <v>61.730796419463111</v>
      </c>
      <c r="CZ636" s="13">
        <v>61.027558973781012</v>
      </c>
      <c r="DA636" s="13">
        <v>16.817046035495881</v>
      </c>
      <c r="DB636" s="13" t="e">
        <f ca="1"/>
        <v>#NAME?</v>
      </c>
      <c r="DC636" s="13" t="e">
        <f ca="1"/>
        <v>#NAME?</v>
      </c>
      <c r="DD636" s="13">
        <v>56.70632506556187</v>
      </c>
      <c r="DE636" s="13" t="e">
        <f ca="1"/>
        <v>#NAME?</v>
      </c>
      <c r="DF636" s="13">
        <v>61.57765136709267</v>
      </c>
    </row>
    <row r="637" spans="1:110" x14ac:dyDescent="0.25">
      <c r="A637" s="9">
        <v>78.900000000000006</v>
      </c>
      <c r="B637" s="10" t="b">
        <v>1</v>
      </c>
      <c r="U637" s="13"/>
      <c r="V637" s="13"/>
      <c r="W637" s="14"/>
      <c r="X637" s="24"/>
      <c r="Y637" s="24"/>
      <c r="Z637" s="24"/>
      <c r="AA637" s="24"/>
      <c r="AB637" s="24"/>
      <c r="AC637" s="24"/>
      <c r="AD637" s="24"/>
      <c r="AE637" s="24"/>
      <c r="AG637" s="13"/>
      <c r="AH637" s="13"/>
      <c r="AI637" s="14"/>
      <c r="AJ637" s="24"/>
      <c r="AK637" s="24"/>
      <c r="AL637" s="24"/>
      <c r="AM637" s="24"/>
      <c r="AN637" s="24"/>
      <c r="AO637" s="24"/>
      <c r="AP637" s="24"/>
      <c r="AQ637" s="24"/>
      <c r="AS637" s="13"/>
      <c r="AT637" s="13"/>
      <c r="AU637" s="14"/>
      <c r="AV637" s="24"/>
      <c r="AW637" s="24"/>
      <c r="AX637" s="24"/>
      <c r="AY637" s="24"/>
      <c r="AZ637" s="24"/>
      <c r="BA637" s="24"/>
      <c r="BB637" s="24"/>
      <c r="BC637" s="24"/>
      <c r="CW637" s="24">
        <v>0.21601775956284153</v>
      </c>
      <c r="CX637" s="13">
        <v>61.7</v>
      </c>
      <c r="CY637" s="13">
        <v>61.741903146024967</v>
      </c>
      <c r="CZ637" s="13">
        <v>61.038026239582209</v>
      </c>
      <c r="DA637" s="13">
        <v>16.847196267546529</v>
      </c>
      <c r="DB637" s="13" t="e">
        <f ca="1"/>
        <v>#NAME?</v>
      </c>
      <c r="DC637" s="13" t="e">
        <f ca="1"/>
        <v>#NAME?</v>
      </c>
      <c r="DD637" s="13">
        <v>56.722517410847317</v>
      </c>
      <c r="DE637" s="13" t="e">
        <f ca="1"/>
        <v>#NAME?</v>
      </c>
      <c r="DF637" s="13">
        <v>61.590807858896383</v>
      </c>
    </row>
    <row r="638" spans="1:110" x14ac:dyDescent="0.25">
      <c r="A638" s="9">
        <v>78</v>
      </c>
      <c r="B638" s="10" t="b">
        <v>1</v>
      </c>
      <c r="U638" s="13"/>
      <c r="V638" s="13"/>
      <c r="W638" s="14"/>
      <c r="X638" s="24"/>
      <c r="Y638" s="24"/>
      <c r="Z638" s="24"/>
      <c r="AA638" s="24"/>
      <c r="AB638" s="24"/>
      <c r="AC638" s="24"/>
      <c r="AD638" s="24"/>
      <c r="AE638" s="24"/>
      <c r="AG638" s="13"/>
      <c r="AH638" s="13"/>
      <c r="AI638" s="14"/>
      <c r="AJ638" s="24"/>
      <c r="AK638" s="24"/>
      <c r="AL638" s="24"/>
      <c r="AM638" s="24"/>
      <c r="AN638" s="24"/>
      <c r="AO638" s="24"/>
      <c r="AP638" s="24"/>
      <c r="AQ638" s="24"/>
      <c r="AS638" s="13"/>
      <c r="AT638" s="13"/>
      <c r="AU638" s="14"/>
      <c r="AV638" s="24"/>
      <c r="AW638" s="24"/>
      <c r="AX638" s="24"/>
      <c r="AY638" s="24"/>
      <c r="AZ638" s="24"/>
      <c r="BA638" s="24"/>
      <c r="BB638" s="24"/>
      <c r="BC638" s="24"/>
      <c r="CW638" s="24">
        <v>0.21635928961748635</v>
      </c>
      <c r="CX638" s="13">
        <v>61.7</v>
      </c>
      <c r="CY638" s="13">
        <v>61.752999704826742</v>
      </c>
      <c r="CZ638" s="13">
        <v>61.048485715873632</v>
      </c>
      <c r="DA638" s="13">
        <v>16.877359636953614</v>
      </c>
      <c r="DB638" s="13" t="e">
        <f ca="1"/>
        <v>#NAME?</v>
      </c>
      <c r="DC638" s="13" t="e">
        <f ca="1"/>
        <v>#NAME?</v>
      </c>
      <c r="DD638" s="13">
        <v>56.738696960911213</v>
      </c>
      <c r="DE638" s="13" t="e">
        <f ca="1"/>
        <v>#NAME?</v>
      </c>
      <c r="DF638" s="13">
        <v>61.603953010425812</v>
      </c>
    </row>
    <row r="639" spans="1:110" x14ac:dyDescent="0.25">
      <c r="A639" s="9">
        <v>78.599999999999994</v>
      </c>
      <c r="B639" s="10" t="b">
        <v>1</v>
      </c>
      <c r="U639" s="13"/>
      <c r="V639" s="13"/>
      <c r="W639" s="14"/>
      <c r="X639" s="24"/>
      <c r="Y639" s="24"/>
      <c r="Z639" s="24"/>
      <c r="AA639" s="24"/>
      <c r="AB639" s="24"/>
      <c r="AC639" s="24"/>
      <c r="AD639" s="24"/>
      <c r="AE639" s="24"/>
      <c r="AG639" s="13"/>
      <c r="AH639" s="13"/>
      <c r="AI639" s="14"/>
      <c r="AJ639" s="24"/>
      <c r="AK639" s="24"/>
      <c r="AL639" s="24"/>
      <c r="AM639" s="24"/>
      <c r="AN639" s="24"/>
      <c r="AO639" s="24"/>
      <c r="AP639" s="24"/>
      <c r="AQ639" s="24"/>
      <c r="AS639" s="13"/>
      <c r="AT639" s="13"/>
      <c r="AU639" s="14"/>
      <c r="AV639" s="24"/>
      <c r="AW639" s="24"/>
      <c r="AX639" s="24"/>
      <c r="AY639" s="24"/>
      <c r="AZ639" s="24"/>
      <c r="BA639" s="24"/>
      <c r="BB639" s="24"/>
      <c r="BC639" s="24"/>
      <c r="CW639" s="24">
        <v>0.21670081967213115</v>
      </c>
      <c r="CX639" s="13">
        <v>61.8</v>
      </c>
      <c r="CY639" s="13">
        <v>61.764086129504172</v>
      </c>
      <c r="CZ639" s="13">
        <v>61.058937429748497</v>
      </c>
      <c r="DA639" s="13">
        <v>16.907536155170785</v>
      </c>
      <c r="DB639" s="13" t="e">
        <f ca="1"/>
        <v>#NAME?</v>
      </c>
      <c r="DC639" s="13" t="e">
        <f ca="1"/>
        <v>#NAME?</v>
      </c>
      <c r="DD639" s="13">
        <v>56.754863746038133</v>
      </c>
      <c r="DE639" s="13" t="e">
        <f ca="1"/>
        <v>#NAME?</v>
      </c>
      <c r="DF639" s="13">
        <v>61.617086854694961</v>
      </c>
    </row>
    <row r="640" spans="1:110" x14ac:dyDescent="0.25">
      <c r="A640" s="9">
        <v>77.7</v>
      </c>
      <c r="B640" s="10" t="b">
        <v>1</v>
      </c>
      <c r="U640" s="13"/>
      <c r="V640" s="13"/>
      <c r="W640" s="14"/>
      <c r="X640" s="24"/>
      <c r="Y640" s="24"/>
      <c r="Z640" s="24"/>
      <c r="AA640" s="24"/>
      <c r="AB640" s="24"/>
      <c r="AC640" s="24"/>
      <c r="AD640" s="24"/>
      <c r="AE640" s="24"/>
      <c r="AG640" s="13"/>
      <c r="AH640" s="13"/>
      <c r="AI640" s="14"/>
      <c r="AJ640" s="24"/>
      <c r="AK640" s="24"/>
      <c r="AL640" s="24"/>
      <c r="AM640" s="24"/>
      <c r="AN640" s="24"/>
      <c r="AO640" s="24"/>
      <c r="AP640" s="24"/>
      <c r="AQ640" s="24"/>
      <c r="AS640" s="13"/>
      <c r="AT640" s="13"/>
      <c r="AU640" s="14"/>
      <c r="AV640" s="24"/>
      <c r="AW640" s="24"/>
      <c r="AX640" s="24"/>
      <c r="AY640" s="24"/>
      <c r="AZ640" s="24"/>
      <c r="BA640" s="24"/>
      <c r="BB640" s="24"/>
      <c r="BC640" s="24"/>
      <c r="CW640" s="24">
        <v>0.21704234972677597</v>
      </c>
      <c r="CX640" s="13">
        <v>61.8</v>
      </c>
      <c r="CY640" s="13">
        <v>61.775162453546002</v>
      </c>
      <c r="CZ640" s="13">
        <v>61.069381408186139</v>
      </c>
      <c r="DA640" s="13">
        <v>16.937725833666708</v>
      </c>
      <c r="DB640" s="13" t="e">
        <f ca="1"/>
        <v>#NAME?</v>
      </c>
      <c r="DC640" s="13" t="e">
        <f ca="1"/>
        <v>#NAME?</v>
      </c>
      <c r="DD640" s="13">
        <v>56.771017796393366</v>
      </c>
      <c r="DE640" s="13" t="e">
        <f ca="1"/>
        <v>#NAME?</v>
      </c>
      <c r="DF640" s="13">
        <v>61.630209424579647</v>
      </c>
    </row>
    <row r="641" spans="1:110" x14ac:dyDescent="0.25">
      <c r="A641" s="9">
        <v>78</v>
      </c>
      <c r="B641" s="10" t="b">
        <v>1</v>
      </c>
      <c r="U641" s="13"/>
      <c r="V641" s="13"/>
      <c r="W641" s="14"/>
      <c r="X641" s="24"/>
      <c r="Y641" s="24"/>
      <c r="Z641" s="24"/>
      <c r="AA641" s="24"/>
      <c r="AB641" s="24"/>
      <c r="AC641" s="24"/>
      <c r="AD641" s="24"/>
      <c r="AE641" s="24"/>
      <c r="AG641" s="13"/>
      <c r="AH641" s="13"/>
      <c r="AI641" s="14"/>
      <c r="AJ641" s="24"/>
      <c r="AK641" s="24"/>
      <c r="AL641" s="24"/>
      <c r="AM641" s="24"/>
      <c r="AN641" s="24"/>
      <c r="AO641" s="24"/>
      <c r="AP641" s="24"/>
      <c r="AQ641" s="24"/>
      <c r="AS641" s="13"/>
      <c r="AT641" s="13"/>
      <c r="AU641" s="14"/>
      <c r="AV641" s="24"/>
      <c r="AW641" s="24"/>
      <c r="AX641" s="24"/>
      <c r="AY641" s="24"/>
      <c r="AZ641" s="24"/>
      <c r="BA641" s="24"/>
      <c r="BB641" s="24"/>
      <c r="BC641" s="24"/>
      <c r="CW641" s="24">
        <v>0.21738387978142076</v>
      </c>
      <c r="CX641" s="13">
        <v>61.8</v>
      </c>
      <c r="CY641" s="13">
        <v>61.786228710294957</v>
      </c>
      <c r="CZ641" s="13">
        <v>61.079817678052613</v>
      </c>
      <c r="DA641" s="13">
        <v>16.967928683925042</v>
      </c>
      <c r="DB641" s="13" t="e">
        <f ca="1"/>
        <v>#NAME?</v>
      </c>
      <c r="DC641" s="13" t="e">
        <f ca="1"/>
        <v>#NAME?</v>
      </c>
      <c r="DD641" s="13">
        <v>56.78715914202359</v>
      </c>
      <c r="DE641" s="13" t="e">
        <f ca="1"/>
        <v>#NAME?</v>
      </c>
      <c r="DF641" s="13">
        <v>61.643320752818369</v>
      </c>
    </row>
    <row r="642" spans="1:110" x14ac:dyDescent="0.25">
      <c r="A642" s="9">
        <v>78.3</v>
      </c>
      <c r="B642" s="10" t="b">
        <v>1</v>
      </c>
      <c r="U642" s="13"/>
      <c r="V642" s="13"/>
      <c r="W642" s="14"/>
      <c r="X642" s="24"/>
      <c r="Y642" s="24"/>
      <c r="Z642" s="24"/>
      <c r="AA642" s="24"/>
      <c r="AB642" s="24"/>
      <c r="AC642" s="24"/>
      <c r="AD642" s="24"/>
      <c r="AE642" s="24"/>
      <c r="AG642" s="13"/>
      <c r="AH642" s="13"/>
      <c r="AI642" s="14"/>
      <c r="AJ642" s="24"/>
      <c r="AK642" s="24"/>
      <c r="AL642" s="24"/>
      <c r="AM642" s="24"/>
      <c r="AN642" s="24"/>
      <c r="AO642" s="24"/>
      <c r="AP642" s="24"/>
      <c r="AQ642" s="24"/>
      <c r="AS642" s="13"/>
      <c r="AT642" s="13"/>
      <c r="AU642" s="14"/>
      <c r="AV642" s="24"/>
      <c r="AW642" s="24"/>
      <c r="AX642" s="24"/>
      <c r="AY642" s="24"/>
      <c r="AZ642" s="24"/>
      <c r="BA642" s="24"/>
      <c r="BB642" s="24"/>
      <c r="BC642" s="24"/>
      <c r="CW642" s="24">
        <v>0.21772540983606559</v>
      </c>
      <c r="CX642" s="13">
        <v>61.8</v>
      </c>
      <c r="CY642" s="13">
        <v>61.797284932948543</v>
      </c>
      <c r="CZ642" s="13">
        <v>61.090246266101246</v>
      </c>
      <c r="DA642" s="13">
        <v>16.998144717444504</v>
      </c>
      <c r="DB642" s="13" t="e">
        <f ca="1"/>
        <v>#NAME?</v>
      </c>
      <c r="DC642" s="13" t="e">
        <f ca="1"/>
        <v>#NAME?</v>
      </c>
      <c r="DD642" s="13">
        <v>56.803287812857505</v>
      </c>
      <c r="DE642" s="13" t="e">
        <f ca="1"/>
        <v>#NAME?</v>
      </c>
      <c r="DF642" s="13">
        <v>61.656420872013101</v>
      </c>
    </row>
    <row r="643" spans="1:110" x14ac:dyDescent="0.25">
      <c r="A643" s="9">
        <v>77.5</v>
      </c>
      <c r="B643" s="10" t="b">
        <v>1</v>
      </c>
      <c r="U643" s="13"/>
      <c r="V643" s="13"/>
      <c r="W643" s="14"/>
      <c r="X643" s="24"/>
      <c r="Y643" s="24"/>
      <c r="Z643" s="24"/>
      <c r="AA643" s="24"/>
      <c r="AB643" s="24"/>
      <c r="AC643" s="24"/>
      <c r="AD643" s="24"/>
      <c r="AE643" s="24"/>
      <c r="AG643" s="13"/>
      <c r="AH643" s="13"/>
      <c r="AI643" s="14"/>
      <c r="AJ643" s="24"/>
      <c r="AK643" s="24"/>
      <c r="AL643" s="24"/>
      <c r="AM643" s="24"/>
      <c r="AN643" s="24"/>
      <c r="AO643" s="24"/>
      <c r="AP643" s="24"/>
      <c r="AQ643" s="24"/>
      <c r="AS643" s="13"/>
      <c r="AT643" s="13"/>
      <c r="AU643" s="14"/>
      <c r="AV643" s="24"/>
      <c r="AW643" s="24"/>
      <c r="AX643" s="24"/>
      <c r="AY643" s="24"/>
      <c r="AZ643" s="24"/>
      <c r="BA643" s="24"/>
      <c r="BB643" s="24"/>
      <c r="BC643" s="24"/>
      <c r="CW643" s="24">
        <v>0.21806693989071038</v>
      </c>
      <c r="CX643" s="13">
        <v>61.8</v>
      </c>
      <c r="CY643" s="13">
        <v>61.80833115455998</v>
      </c>
      <c r="CZ643" s="13">
        <v>61.100667198973362</v>
      </c>
      <c r="DA643" s="13">
        <v>17.028373945738839</v>
      </c>
      <c r="DB643" s="13" t="e">
        <f ca="1"/>
        <v>#NAME?</v>
      </c>
      <c r="DC643" s="13" t="e">
        <f ca="1"/>
        <v>#NAME?</v>
      </c>
      <c r="DD643" s="13">
        <v>56.819403838706492</v>
      </c>
      <c r="DE643" s="13" t="e">
        <f ca="1"/>
        <v>#NAME?</v>
      </c>
      <c r="DF643" s="13">
        <v>61.669509814630096</v>
      </c>
    </row>
    <row r="644" spans="1:110" x14ac:dyDescent="0.25">
      <c r="A644" s="9">
        <v>77.599999999999994</v>
      </c>
      <c r="B644" s="10" t="b">
        <v>1</v>
      </c>
      <c r="U644" s="13"/>
      <c r="V644" s="13"/>
      <c r="W644" s="14"/>
      <c r="X644" s="24"/>
      <c r="Y644" s="24"/>
      <c r="Z644" s="24"/>
      <c r="AA644" s="24"/>
      <c r="AB644" s="24"/>
      <c r="AC644" s="24"/>
      <c r="AD644" s="24"/>
      <c r="AE644" s="24"/>
      <c r="AG644" s="13"/>
      <c r="AH644" s="13"/>
      <c r="AI644" s="14"/>
      <c r="AJ644" s="24"/>
      <c r="AK644" s="24"/>
      <c r="AL644" s="24"/>
      <c r="AM644" s="24"/>
      <c r="AN644" s="24"/>
      <c r="AO644" s="24"/>
      <c r="AP644" s="24"/>
      <c r="AQ644" s="24"/>
      <c r="AS644" s="13"/>
      <c r="AT644" s="13"/>
      <c r="AU644" s="14"/>
      <c r="AV644" s="24"/>
      <c r="AW644" s="24"/>
      <c r="AX644" s="24"/>
      <c r="AY644" s="24"/>
      <c r="AZ644" s="24"/>
      <c r="BA644" s="24"/>
      <c r="BB644" s="24"/>
      <c r="BC644" s="24"/>
      <c r="CW644" s="24">
        <v>0.2184084699453552</v>
      </c>
      <c r="CX644" s="13">
        <v>61.8</v>
      </c>
      <c r="CY644" s="13">
        <v>61.819367408039113</v>
      </c>
      <c r="CZ644" s="13">
        <v>61.111080503199275</v>
      </c>
      <c r="DA644" s="13">
        <v>17.058616380336922</v>
      </c>
      <c r="DB644" s="13" t="e">
        <f ca="1"/>
        <v>#NAME?</v>
      </c>
      <c r="DC644" s="13" t="e">
        <f ca="1"/>
        <v>#NAME?</v>
      </c>
      <c r="DD644" s="13">
        <v>56.835507249265262</v>
      </c>
      <c r="DE644" s="13" t="e">
        <f ca="1"/>
        <v>#NAME?</v>
      </c>
      <c r="DF644" s="13">
        <v>61.682587613000649</v>
      </c>
    </row>
    <row r="645" spans="1:110" x14ac:dyDescent="0.25">
      <c r="A645" s="9">
        <v>78</v>
      </c>
      <c r="B645" s="10" t="b">
        <v>1</v>
      </c>
      <c r="U645" s="13"/>
      <c r="V645" s="13"/>
      <c r="W645" s="14"/>
      <c r="X645" s="24"/>
      <c r="Y645" s="24"/>
      <c r="Z645" s="24"/>
      <c r="AA645" s="24"/>
      <c r="AB645" s="24"/>
      <c r="AC645" s="24"/>
      <c r="AD645" s="24"/>
      <c r="AE645" s="24"/>
      <c r="AG645" s="13"/>
      <c r="AH645" s="13"/>
      <c r="AI645" s="14"/>
      <c r="AJ645" s="24"/>
      <c r="AK645" s="24"/>
      <c r="AL645" s="24"/>
      <c r="AM645" s="24"/>
      <c r="AN645" s="24"/>
      <c r="AO645" s="24"/>
      <c r="AP645" s="24"/>
      <c r="AQ645" s="24"/>
      <c r="AS645" s="13"/>
      <c r="AT645" s="13"/>
      <c r="AU645" s="14"/>
      <c r="AV645" s="24"/>
      <c r="AW645" s="24"/>
      <c r="AX645" s="24"/>
      <c r="AY645" s="24"/>
      <c r="AZ645" s="24"/>
      <c r="BA645" s="24"/>
      <c r="BB645" s="24"/>
      <c r="BC645" s="24"/>
      <c r="CW645" s="24">
        <v>0.21875</v>
      </c>
      <c r="CX645" s="13">
        <v>61.8</v>
      </c>
      <c r="CY645" s="13">
        <v>61.830393726153211</v>
      </c>
      <c r="CZ645" s="13">
        <v>61.121486205198408</v>
      </c>
      <c r="DA645" s="13">
        <v>17.088872032782703</v>
      </c>
      <c r="DB645" s="13" t="e">
        <f ca="1"/>
        <v>#NAME?</v>
      </c>
      <c r="DC645" s="13" t="e">
        <f ca="1"/>
        <v>#NAME?</v>
      </c>
      <c r="DD645" s="13">
        <v>56.851598074112474</v>
      </c>
      <c r="DE645" s="13" t="e">
        <f ca="1"/>
        <v>#NAME?</v>
      </c>
      <c r="DF645" s="13">
        <v>61.69565429932193</v>
      </c>
    </row>
    <row r="646" spans="1:110" x14ac:dyDescent="0.25">
      <c r="A646" s="9">
        <v>77.8</v>
      </c>
      <c r="B646" s="10" t="b">
        <v>1</v>
      </c>
      <c r="U646" s="13"/>
      <c r="V646" s="13"/>
      <c r="W646" s="14"/>
      <c r="X646" s="24"/>
      <c r="Y646" s="24"/>
      <c r="Z646" s="24"/>
      <c r="AA646" s="24"/>
      <c r="AB646" s="24"/>
      <c r="AC646" s="24"/>
      <c r="AD646" s="24"/>
      <c r="AE646" s="24"/>
      <c r="AG646" s="13"/>
      <c r="AH646" s="13"/>
      <c r="AI646" s="14"/>
      <c r="AJ646" s="24"/>
      <c r="AK646" s="24"/>
      <c r="AL646" s="24"/>
      <c r="AM646" s="24"/>
      <c r="AN646" s="24"/>
      <c r="AO646" s="24"/>
      <c r="AP646" s="24"/>
      <c r="AQ646" s="24"/>
      <c r="AS646" s="13"/>
      <c r="AT646" s="13"/>
      <c r="AU646" s="14"/>
      <c r="AV646" s="24"/>
      <c r="AW646" s="24"/>
      <c r="AX646" s="24"/>
      <c r="AY646" s="24"/>
      <c r="AZ646" s="24"/>
      <c r="BA646" s="24"/>
      <c r="BB646" s="24"/>
      <c r="BC646" s="24"/>
      <c r="CW646" s="24">
        <v>0.2190915300546448</v>
      </c>
      <c r="CX646" s="13">
        <v>61.8</v>
      </c>
      <c r="CY646" s="13">
        <v>61.841410141527923</v>
      </c>
      <c r="CZ646" s="13">
        <v>61.131884331280432</v>
      </c>
      <c r="DA646" s="13">
        <v>17.119140914635313</v>
      </c>
      <c r="DB646" s="13" t="e">
        <f ca="1"/>
        <v>#NAME?</v>
      </c>
      <c r="DC646" s="13" t="e">
        <f ca="1"/>
        <v>#NAME?</v>
      </c>
      <c r="DD646" s="13">
        <v>56.867676342711377</v>
      </c>
      <c r="DE646" s="13" t="e">
        <f ca="1"/>
        <v>#NAME?</v>
      </c>
      <c r="DF646" s="13">
        <v>61.708709905657713</v>
      </c>
    </row>
    <row r="647" spans="1:110" x14ac:dyDescent="0.25">
      <c r="A647" s="9">
        <v>77.7</v>
      </c>
      <c r="B647" s="10" t="b">
        <v>1</v>
      </c>
      <c r="U647" s="13"/>
      <c r="V647" s="13"/>
      <c r="W647" s="14"/>
      <c r="X647" s="24"/>
      <c r="Y647" s="24"/>
      <c r="Z647" s="24"/>
      <c r="AA647" s="24"/>
      <c r="AB647" s="24"/>
      <c r="AC647" s="24"/>
      <c r="AD647" s="24"/>
      <c r="AE647" s="24"/>
      <c r="AG647" s="13"/>
      <c r="AH647" s="13"/>
      <c r="AI647" s="14"/>
      <c r="AJ647" s="24"/>
      <c r="AK647" s="24"/>
      <c r="AL647" s="24"/>
      <c r="AM647" s="24"/>
      <c r="AN647" s="24"/>
      <c r="AO647" s="24"/>
      <c r="AP647" s="24"/>
      <c r="AQ647" s="24"/>
      <c r="AS647" s="13"/>
      <c r="AT647" s="13"/>
      <c r="AU647" s="14"/>
      <c r="AV647" s="24"/>
      <c r="AW647" s="24"/>
      <c r="AX647" s="24"/>
      <c r="AY647" s="24"/>
      <c r="AZ647" s="24"/>
      <c r="BA647" s="24"/>
      <c r="BB647" s="24"/>
      <c r="BC647" s="24"/>
      <c r="CW647" s="24">
        <v>0.21943306010928962</v>
      </c>
      <c r="CX647" s="13">
        <v>61.8</v>
      </c>
      <c r="CY647" s="13">
        <v>61.852416686648063</v>
      </c>
      <c r="CZ647" s="13">
        <v>61.142274907645707</v>
      </c>
      <c r="DA647" s="13">
        <v>17.149423037469038</v>
      </c>
      <c r="DB647" s="13" t="e">
        <f ca="1"/>
        <v>#NAME?</v>
      </c>
      <c r="DC647" s="13" t="e">
        <f ca="1"/>
        <v>#NAME?</v>
      </c>
      <c r="DD647" s="13">
        <v>56.883742084410471</v>
      </c>
      <c r="DE647" s="13" t="e">
        <f ca="1"/>
        <v>#NAME?</v>
      </c>
      <c r="DF647" s="13">
        <v>61.721754463939206</v>
      </c>
    </row>
    <row r="648" spans="1:110" x14ac:dyDescent="0.25">
      <c r="A648" s="9">
        <v>77.099999999999994</v>
      </c>
      <c r="B648" s="10" t="b">
        <v>1</v>
      </c>
      <c r="U648" s="13"/>
      <c r="V648" s="13"/>
      <c r="W648" s="14"/>
      <c r="X648" s="24"/>
      <c r="Y648" s="24"/>
      <c r="Z648" s="24"/>
      <c r="AA648" s="24"/>
      <c r="AB648" s="24"/>
      <c r="AC648" s="24"/>
      <c r="AD648" s="24"/>
      <c r="AE648" s="24"/>
      <c r="AG648" s="13"/>
      <c r="AH648" s="13"/>
      <c r="AI648" s="14"/>
      <c r="AJ648" s="24"/>
      <c r="AK648" s="24"/>
      <c r="AL648" s="24"/>
      <c r="AM648" s="24"/>
      <c r="AN648" s="24"/>
      <c r="AO648" s="24"/>
      <c r="AP648" s="24"/>
      <c r="AQ648" s="24"/>
      <c r="AS648" s="13"/>
      <c r="AT648" s="13"/>
      <c r="AU648" s="14"/>
      <c r="AV648" s="24"/>
      <c r="AW648" s="24"/>
      <c r="AX648" s="24"/>
      <c r="AY648" s="24"/>
      <c r="AZ648" s="24"/>
      <c r="BA648" s="24"/>
      <c r="BB648" s="24"/>
      <c r="BC648" s="24"/>
      <c r="CW648" s="24">
        <v>0.21977459016393441</v>
      </c>
      <c r="CX648" s="13">
        <v>61.9</v>
      </c>
      <c r="CY648" s="13">
        <v>61.863413393858515</v>
      </c>
      <c r="CZ648" s="13">
        <v>61.152657960386023</v>
      </c>
      <c r="DA648" s="13">
        <v>17.179718412873346</v>
      </c>
      <c r="DB648" s="13" t="e">
        <f ca="1"/>
        <v>#NAME?</v>
      </c>
      <c r="DC648" s="13" t="e">
        <f ca="1"/>
        <v>#NAME?</v>
      </c>
      <c r="DD648" s="13">
        <v>56.899795328444057</v>
      </c>
      <c r="DE648" s="13" t="e">
        <f ca="1"/>
        <v>#NAME?</v>
      </c>
      <c r="DF648" s="13">
        <v>61.734788005965768</v>
      </c>
    </row>
    <row r="649" spans="1:110" x14ac:dyDescent="0.25">
      <c r="A649" s="9">
        <v>77</v>
      </c>
      <c r="B649" s="10" t="b">
        <v>1</v>
      </c>
      <c r="U649" s="13"/>
      <c r="V649" s="13"/>
      <c r="W649" s="14"/>
      <c r="X649" s="24"/>
      <c r="Y649" s="24"/>
      <c r="Z649" s="24"/>
      <c r="AA649" s="24"/>
      <c r="AB649" s="24"/>
      <c r="AC649" s="24"/>
      <c r="AD649" s="24"/>
      <c r="AE649" s="24"/>
      <c r="AG649" s="13"/>
      <c r="AH649" s="13"/>
      <c r="AI649" s="14"/>
      <c r="AJ649" s="24"/>
      <c r="AK649" s="24"/>
      <c r="AL649" s="24"/>
      <c r="AM649" s="24"/>
      <c r="AN649" s="24"/>
      <c r="AO649" s="24"/>
      <c r="AP649" s="24"/>
      <c r="AQ649" s="24"/>
      <c r="AS649" s="13"/>
      <c r="AT649" s="13"/>
      <c r="AU649" s="14"/>
      <c r="AV649" s="24"/>
      <c r="AW649" s="24"/>
      <c r="AX649" s="24"/>
      <c r="AY649" s="24"/>
      <c r="AZ649" s="24"/>
      <c r="BA649" s="24"/>
      <c r="BB649" s="24"/>
      <c r="BC649" s="24"/>
      <c r="CW649" s="24">
        <v>0.22011612021857924</v>
      </c>
      <c r="CX649" s="13">
        <v>61.9</v>
      </c>
      <c r="CY649" s="13">
        <v>61.874400295365085</v>
      </c>
      <c r="CZ649" s="13">
        <v>61.163033515485274</v>
      </c>
      <c r="DA649" s="13">
        <v>17.210027052452961</v>
      </c>
      <c r="DB649" s="13" t="e">
        <f ca="1"/>
        <v>#NAME?</v>
      </c>
      <c r="DC649" s="13" t="e">
        <f ca="1"/>
        <v>#NAME?</v>
      </c>
      <c r="DD649" s="13">
        <v>56.915836103932946</v>
      </c>
      <c r="DE649" s="13" t="e">
        <f ca="1"/>
        <v>#NAME?</v>
      </c>
      <c r="DF649" s="13">
        <v>61.747810563405707</v>
      </c>
    </row>
    <row r="650" spans="1:110" x14ac:dyDescent="0.25">
      <c r="A650" s="9">
        <v>76.599999999999994</v>
      </c>
      <c r="B650" s="10" t="b">
        <v>1</v>
      </c>
      <c r="U650" s="13"/>
      <c r="V650" s="13"/>
      <c r="W650" s="14"/>
      <c r="X650" s="24"/>
      <c r="Y650" s="24"/>
      <c r="Z650" s="24"/>
      <c r="AA650" s="24"/>
      <c r="AB650" s="24"/>
      <c r="AC650" s="24"/>
      <c r="AD650" s="24"/>
      <c r="AE650" s="24"/>
      <c r="AG650" s="13"/>
      <c r="AH650" s="13"/>
      <c r="AI650" s="14"/>
      <c r="AJ650" s="24"/>
      <c r="AK650" s="24"/>
      <c r="AL650" s="24"/>
      <c r="AM650" s="24"/>
      <c r="AN650" s="24"/>
      <c r="AO650" s="24"/>
      <c r="AP650" s="24"/>
      <c r="AQ650" s="24"/>
      <c r="AS650" s="13"/>
      <c r="AT650" s="13"/>
      <c r="AU650" s="14"/>
      <c r="AV650" s="24"/>
      <c r="AW650" s="24"/>
      <c r="AX650" s="24"/>
      <c r="AY650" s="24"/>
      <c r="AZ650" s="24"/>
      <c r="BA650" s="24"/>
      <c r="BB650" s="24"/>
      <c r="BC650" s="24"/>
      <c r="CW650" s="24">
        <v>0.22045765027322403</v>
      </c>
      <c r="CX650" s="13">
        <v>61.9</v>
      </c>
      <c r="CY650" s="13">
        <v>61.885377423235305</v>
      </c>
      <c r="CZ650" s="13">
        <v>61.173401598819964</v>
      </c>
      <c r="DA650" s="13">
        <v>17.24034896782781</v>
      </c>
      <c r="DB650" s="13" t="e">
        <f ca="1"/>
        <v>#NAME?</v>
      </c>
      <c r="DC650" s="13" t="e">
        <f ca="1"/>
        <v>#NAME?</v>
      </c>
      <c r="DD650" s="13">
        <v>56.931864439885025</v>
      </c>
      <c r="DE650" s="13" t="e">
        <f ca="1"/>
        <v>#NAME?</v>
      </c>
      <c r="DF650" s="13">
        <v>61.760822167797016</v>
      </c>
    </row>
    <row r="651" spans="1:110" x14ac:dyDescent="0.25">
      <c r="A651" s="9">
        <v>76.3</v>
      </c>
      <c r="B651" s="10" t="b">
        <v>1</v>
      </c>
      <c r="U651" s="13"/>
      <c r="V651" s="13"/>
      <c r="W651" s="14"/>
      <c r="X651" s="24"/>
      <c r="Y651" s="24"/>
      <c r="Z651" s="24"/>
      <c r="AA651" s="24"/>
      <c r="AB651" s="24"/>
      <c r="AC651" s="24"/>
      <c r="AD651" s="24"/>
      <c r="AE651" s="24"/>
      <c r="AG651" s="13"/>
      <c r="AH651" s="13"/>
      <c r="AI651" s="14"/>
      <c r="AJ651" s="24"/>
      <c r="AK651" s="24"/>
      <c r="AL651" s="24"/>
      <c r="AM651" s="24"/>
      <c r="AN651" s="24"/>
      <c r="AO651" s="24"/>
      <c r="AP651" s="24"/>
      <c r="AQ651" s="24"/>
      <c r="AS651" s="13"/>
      <c r="AT651" s="13"/>
      <c r="AU651" s="14"/>
      <c r="AV651" s="24"/>
      <c r="AW651" s="24"/>
      <c r="AX651" s="24"/>
      <c r="AY651" s="24"/>
      <c r="AZ651" s="24"/>
      <c r="BA651" s="24"/>
      <c r="BB651" s="24"/>
      <c r="BC651" s="24"/>
      <c r="CW651" s="24">
        <v>0.22079918032786885</v>
      </c>
      <c r="CX651" s="13">
        <v>62</v>
      </c>
      <c r="CY651" s="13">
        <v>61.896344809399281</v>
      </c>
      <c r="CZ651" s="13">
        <v>61.183762236159971</v>
      </c>
      <c r="DA651" s="13">
        <v>17.270684170633135</v>
      </c>
      <c r="DB651" s="13" t="e">
        <f ca="1"/>
        <v>#NAME?</v>
      </c>
      <c r="DC651" s="13" t="e">
        <f ca="1"/>
        <v>#NAME?</v>
      </c>
      <c r="DD651" s="13">
        <v>56.947880365195857</v>
      </c>
      <c r="DE651" s="13" t="e">
        <f ca="1"/>
        <v>#NAME?</v>
      </c>
      <c r="DF651" s="13">
        <v>61.773822850548186</v>
      </c>
    </row>
    <row r="652" spans="1:110" x14ac:dyDescent="0.25">
      <c r="A652" s="9">
        <v>76</v>
      </c>
      <c r="B652" s="10" t="b">
        <v>1</v>
      </c>
      <c r="U652" s="13"/>
      <c r="V652" s="13"/>
      <c r="W652" s="14"/>
      <c r="X652" s="24"/>
      <c r="Y652" s="24"/>
      <c r="Z652" s="24"/>
      <c r="AA652" s="24"/>
      <c r="AB652" s="24"/>
      <c r="AC652" s="24"/>
      <c r="AD652" s="24"/>
      <c r="AE652" s="24"/>
      <c r="AG652" s="13"/>
      <c r="AH652" s="13"/>
      <c r="AI652" s="14"/>
      <c r="AJ652" s="24"/>
      <c r="AK652" s="24"/>
      <c r="AL652" s="24"/>
      <c r="AM652" s="24"/>
      <c r="AN652" s="24"/>
      <c r="AO652" s="24"/>
      <c r="AP652" s="24"/>
      <c r="AQ652" s="24"/>
      <c r="AS652" s="13"/>
      <c r="AT652" s="13"/>
      <c r="AU652" s="14"/>
      <c r="AV652" s="24"/>
      <c r="AW652" s="24"/>
      <c r="AX652" s="24"/>
      <c r="AY652" s="24"/>
      <c r="AZ652" s="24"/>
      <c r="BA652" s="24"/>
      <c r="BB652" s="24"/>
      <c r="BC652" s="24"/>
      <c r="CW652" s="24">
        <v>0.22114071038251365</v>
      </c>
      <c r="CX652" s="13">
        <v>62</v>
      </c>
      <c r="CY652" s="13">
        <v>61.907302485650561</v>
      </c>
      <c r="CZ652" s="13">
        <v>61.194115453169232</v>
      </c>
      <c r="DA652" s="13">
        <v>17.301032672519469</v>
      </c>
      <c r="DB652" s="13" t="e">
        <f ca="1"/>
        <v>#NAME?</v>
      </c>
      <c r="DC652" s="13" t="e">
        <f ca="1"/>
        <v>#NAME?</v>
      </c>
      <c r="DD652" s="13">
        <v>56.963883908649336</v>
      </c>
      <c r="DE652" s="13" t="e">
        <f ca="1"/>
        <v>#NAME?</v>
      </c>
      <c r="DF652" s="13">
        <v>61.786812642938841</v>
      </c>
    </row>
    <row r="653" spans="1:110" x14ac:dyDescent="0.25">
      <c r="A653" s="9">
        <v>75.8</v>
      </c>
      <c r="B653" s="10" t="b">
        <v>1</v>
      </c>
      <c r="U653" s="13"/>
      <c r="V653" s="13"/>
      <c r="W653" s="14"/>
      <c r="X653" s="24"/>
      <c r="Y653" s="24"/>
      <c r="Z653" s="24"/>
      <c r="AA653" s="24"/>
      <c r="AB653" s="24"/>
      <c r="AC653" s="24"/>
      <c r="AD653" s="24"/>
      <c r="AE653" s="24"/>
      <c r="AG653" s="13"/>
      <c r="AH653" s="13"/>
      <c r="AI653" s="14"/>
      <c r="AJ653" s="24"/>
      <c r="AK653" s="24"/>
      <c r="AL653" s="24"/>
      <c r="AM653" s="24"/>
      <c r="AN653" s="24"/>
      <c r="AO653" s="24"/>
      <c r="AP653" s="24"/>
      <c r="AQ653" s="24"/>
      <c r="AS653" s="13"/>
      <c r="AT653" s="13"/>
      <c r="AU653" s="14"/>
      <c r="AV653" s="24"/>
      <c r="AW653" s="24"/>
      <c r="AX653" s="24"/>
      <c r="AY653" s="24"/>
      <c r="AZ653" s="24"/>
      <c r="BA653" s="24"/>
      <c r="BB653" s="24"/>
      <c r="BC653" s="24"/>
      <c r="CW653" s="24">
        <v>0.22148224043715847</v>
      </c>
      <c r="CX653" s="13">
        <v>62</v>
      </c>
      <c r="CY653" s="13">
        <v>61.918250483646915</v>
      </c>
      <c r="CZ653" s="13">
        <v>61.204461275406302</v>
      </c>
      <c r="DA653" s="13">
        <v>17.331394485152678</v>
      </c>
      <c r="DB653" s="13" t="e">
        <f ca="1"/>
        <v>#NAME?</v>
      </c>
      <c r="DC653" s="13" t="e">
        <f ca="1"/>
        <v>#NAME?</v>
      </c>
      <c r="DD653" s="13">
        <v>56.979875098918242</v>
      </c>
      <c r="DE653" s="13" t="e">
        <f ca="1"/>
        <v>#NAME?</v>
      </c>
      <c r="DF653" s="13">
        <v>61.799791576120569</v>
      </c>
    </row>
    <row r="654" spans="1:110" x14ac:dyDescent="0.25">
      <c r="A654" s="9">
        <v>75.900000000000006</v>
      </c>
      <c r="B654" s="10" t="b">
        <v>1</v>
      </c>
      <c r="U654" s="13"/>
      <c r="V654" s="13"/>
      <c r="W654" s="14"/>
      <c r="X654" s="24"/>
      <c r="Y654" s="24"/>
      <c r="Z654" s="24"/>
      <c r="AA654" s="24"/>
      <c r="AB654" s="24"/>
      <c r="AC654" s="24"/>
      <c r="AD654" s="24"/>
      <c r="AE654" s="24"/>
      <c r="AG654" s="13"/>
      <c r="AH654" s="13"/>
      <c r="AI654" s="14"/>
      <c r="AJ654" s="24"/>
      <c r="AK654" s="24"/>
      <c r="AL654" s="24"/>
      <c r="AM654" s="24"/>
      <c r="AN654" s="24"/>
      <c r="AO654" s="24"/>
      <c r="AP654" s="24"/>
      <c r="AQ654" s="24"/>
      <c r="AS654" s="13"/>
      <c r="AT654" s="13"/>
      <c r="AU654" s="14"/>
      <c r="AV654" s="24"/>
      <c r="AW654" s="24"/>
      <c r="AX654" s="24"/>
      <c r="AY654" s="24"/>
      <c r="AZ654" s="24"/>
      <c r="BA654" s="24"/>
      <c r="BB654" s="24"/>
      <c r="BC654" s="24"/>
      <c r="CW654" s="24">
        <v>0.22182377049180327</v>
      </c>
      <c r="CX654" s="13">
        <v>62</v>
      </c>
      <c r="CY654" s="13">
        <v>61.929188834911173</v>
      </c>
      <c r="CZ654" s="13">
        <v>61.214799728324934</v>
      </c>
      <c r="DA654" s="13">
        <v>17.361769620213963</v>
      </c>
      <c r="DB654" s="13" t="e">
        <f ca="1"/>
        <v>#NAME?</v>
      </c>
      <c r="DC654" s="13" t="e">
        <f ca="1"/>
        <v>#NAME?</v>
      </c>
      <c r="DD654" s="13">
        <v>56.99585396456488</v>
      </c>
      <c r="DE654" s="13" t="e">
        <f ca="1"/>
        <v>#NAME?</v>
      </c>
      <c r="DF654" s="13">
        <v>61.812759681117662</v>
      </c>
    </row>
    <row r="655" spans="1:110" x14ac:dyDescent="0.25">
      <c r="A655" s="9">
        <v>75.2</v>
      </c>
      <c r="B655" s="10" t="b">
        <v>1</v>
      </c>
      <c r="U655" s="13"/>
      <c r="V655" s="13"/>
      <c r="W655" s="14"/>
      <c r="X655" s="24"/>
      <c r="Y655" s="24"/>
      <c r="Z655" s="24"/>
      <c r="AA655" s="24"/>
      <c r="AB655" s="24"/>
      <c r="AC655" s="24"/>
      <c r="AD655" s="24"/>
      <c r="AE655" s="24"/>
      <c r="AG655" s="13"/>
      <c r="AH655" s="13"/>
      <c r="AI655" s="14"/>
      <c r="AJ655" s="24"/>
      <c r="AK655" s="24"/>
      <c r="AL655" s="24"/>
      <c r="AM655" s="24"/>
      <c r="AN655" s="24"/>
      <c r="AO655" s="24"/>
      <c r="AP655" s="24"/>
      <c r="AQ655" s="24"/>
      <c r="AS655" s="13"/>
      <c r="AT655" s="13"/>
      <c r="AU655" s="14"/>
      <c r="AV655" s="24"/>
      <c r="AW655" s="24"/>
      <c r="AX655" s="24"/>
      <c r="AY655" s="24"/>
      <c r="AZ655" s="24"/>
      <c r="BA655" s="24"/>
      <c r="BB655" s="24"/>
      <c r="BC655" s="24"/>
      <c r="CW655" s="24">
        <v>0.22216530054644809</v>
      </c>
      <c r="CX655" s="13">
        <v>62</v>
      </c>
      <c r="CY655" s="13">
        <v>61.940117570832022</v>
      </c>
      <c r="CZ655" s="13">
        <v>61.225130837274826</v>
      </c>
      <c r="DA655" s="13">
        <v>17.392158089399945</v>
      </c>
      <c r="DB655" s="13" t="e">
        <f ca="1"/>
        <v>#NAME?</v>
      </c>
      <c r="DC655" s="13" t="e">
        <f ca="1"/>
        <v>#NAME?</v>
      </c>
      <c r="DD655" s="13">
        <v>57.011820534041647</v>
      </c>
      <c r="DE655" s="13" t="e">
        <f ca="1"/>
        <v>#NAME?</v>
      </c>
      <c r="DF655" s="13">
        <v>61.825716988827764</v>
      </c>
    </row>
    <row r="656" spans="1:110" x14ac:dyDescent="0.25">
      <c r="A656" s="9">
        <v>75.400000000000006</v>
      </c>
      <c r="B656" s="10" t="b">
        <v>1</v>
      </c>
      <c r="U656" s="13"/>
      <c r="V656" s="13"/>
      <c r="W656" s="14"/>
      <c r="X656" s="24"/>
      <c r="Y656" s="24"/>
      <c r="Z656" s="24"/>
      <c r="AA656" s="24"/>
      <c r="AB656" s="24"/>
      <c r="AC656" s="24"/>
      <c r="AD656" s="24"/>
      <c r="AE656" s="24"/>
      <c r="AG656" s="13"/>
      <c r="AH656" s="13"/>
      <c r="AI656" s="14"/>
      <c r="AJ656" s="24"/>
      <c r="AK656" s="24"/>
      <c r="AL656" s="24"/>
      <c r="AM656" s="24"/>
      <c r="AN656" s="24"/>
      <c r="AO656" s="24"/>
      <c r="AP656" s="24"/>
      <c r="AQ656" s="24"/>
      <c r="AS656" s="13"/>
      <c r="AT656" s="13"/>
      <c r="AU656" s="14"/>
      <c r="AV656" s="24"/>
      <c r="AW656" s="24"/>
      <c r="AX656" s="24"/>
      <c r="AY656" s="24"/>
      <c r="AZ656" s="24"/>
      <c r="BA656" s="24"/>
      <c r="BB656" s="24"/>
      <c r="BC656" s="24"/>
      <c r="CW656" s="24">
        <v>0.22250683060109289</v>
      </c>
      <c r="CX656" s="13">
        <v>62</v>
      </c>
      <c r="CY656" s="13">
        <v>61.951036722664838</v>
      </c>
      <c r="CZ656" s="13">
        <v>61.235454627502179</v>
      </c>
      <c r="DA656" s="13">
        <v>17.422559904422616</v>
      </c>
      <c r="DB656" s="13" t="e">
        <f ca="1"/>
        <v>#NAME?</v>
      </c>
      <c r="DC656" s="13" t="e">
        <f ca="1"/>
        <v>#NAME?</v>
      </c>
      <c r="DD656" s="13">
        <v>57.027774835691638</v>
      </c>
      <c r="DE656" s="13" t="e">
        <f ca="1"/>
        <v>#NAME?</v>
      </c>
      <c r="DF656" s="13">
        <v>61.838663530022686</v>
      </c>
    </row>
    <row r="657" spans="1:110" x14ac:dyDescent="0.25">
      <c r="A657" s="9">
        <v>74.7</v>
      </c>
      <c r="B657" s="10" t="b">
        <v>1</v>
      </c>
      <c r="U657" s="13"/>
      <c r="V657" s="13"/>
      <c r="W657" s="14"/>
      <c r="X657" s="24"/>
      <c r="Y657" s="24"/>
      <c r="Z657" s="24"/>
      <c r="AA657" s="24"/>
      <c r="AB657" s="24"/>
      <c r="AC657" s="24"/>
      <c r="AD657" s="24"/>
      <c r="AE657" s="24"/>
      <c r="AG657" s="13"/>
      <c r="AH657" s="13"/>
      <c r="AI657" s="14"/>
      <c r="AJ657" s="24"/>
      <c r="AK657" s="24"/>
      <c r="AL657" s="24"/>
      <c r="AM657" s="24"/>
      <c r="AN657" s="24"/>
      <c r="AO657" s="24"/>
      <c r="AP657" s="24"/>
      <c r="AQ657" s="24"/>
      <c r="AS657" s="13"/>
      <c r="AT657" s="13"/>
      <c r="AU657" s="14"/>
      <c r="AV657" s="24"/>
      <c r="AW657" s="24"/>
      <c r="AX657" s="24"/>
      <c r="AY657" s="24"/>
      <c r="AZ657" s="24"/>
      <c r="BA657" s="24"/>
      <c r="BB657" s="24"/>
      <c r="BC657" s="24"/>
      <c r="CW657" s="24">
        <v>0.22284836065573771</v>
      </c>
      <c r="CX657" s="13">
        <v>62</v>
      </c>
      <c r="CY657" s="13">
        <v>61.961946321532459</v>
      </c>
      <c r="CZ657" s="13">
        <v>61.245771124150281</v>
      </c>
      <c r="DA657" s="13">
        <v>17.452975077009434</v>
      </c>
      <c r="DB657" s="13" t="e">
        <f ca="1"/>
        <v>#NAME?</v>
      </c>
      <c r="DC657" s="13" t="e">
        <f ca="1"/>
        <v>#NAME?</v>
      </c>
      <c r="DD657" s="13">
        <v>57.043716897749228</v>
      </c>
      <c r="DE657" s="13" t="e">
        <f ca="1"/>
        <v>#NAME?</v>
      </c>
      <c r="DF657" s="13">
        <v>61.851599335349093</v>
      </c>
    </row>
    <row r="658" spans="1:110" x14ac:dyDescent="0.25">
      <c r="A658" s="9">
        <v>74.8</v>
      </c>
      <c r="B658" s="10" t="b">
        <v>1</v>
      </c>
      <c r="U658" s="13"/>
      <c r="V658" s="13"/>
      <c r="W658" s="14"/>
      <c r="X658" s="24"/>
      <c r="Y658" s="24"/>
      <c r="Z658" s="24"/>
      <c r="AA658" s="24"/>
      <c r="AB658" s="24"/>
      <c r="AC658" s="24"/>
      <c r="AD658" s="24"/>
      <c r="AE658" s="24"/>
      <c r="AG658" s="13"/>
      <c r="AH658" s="13"/>
      <c r="AI658" s="14"/>
      <c r="AJ658" s="24"/>
      <c r="AK658" s="24"/>
      <c r="AL658" s="24"/>
      <c r="AM658" s="24"/>
      <c r="AN658" s="24"/>
      <c r="AO658" s="24"/>
      <c r="AP658" s="24"/>
      <c r="AQ658" s="24"/>
      <c r="AS658" s="13"/>
      <c r="AT658" s="13"/>
      <c r="AU658" s="14"/>
      <c r="AV658" s="24"/>
      <c r="AW658" s="24"/>
      <c r="AX658" s="24"/>
      <c r="AY658" s="24"/>
      <c r="AZ658" s="24"/>
      <c r="BA658" s="24"/>
      <c r="BB658" s="24"/>
      <c r="BC658" s="24"/>
      <c r="CW658" s="24">
        <v>0.2231898907103825</v>
      </c>
      <c r="CX658" s="13">
        <v>62</v>
      </c>
      <c r="CY658" s="13">
        <v>61.972846398426</v>
      </c>
      <c r="CZ658" s="13">
        <v>61.256080352260327</v>
      </c>
      <c r="DA658" s="13">
        <v>17.483403618903328</v>
      </c>
      <c r="DB658" s="13" t="e">
        <f ca="1"/>
        <v>#NAME?</v>
      </c>
      <c r="DC658" s="13" t="e">
        <f ca="1"/>
        <v>#NAME?</v>
      </c>
      <c r="DD658" s="13">
        <v>57.059646748340654</v>
      </c>
      <c r="DE658" s="13" t="e">
        <f ca="1"/>
        <v>#NAME?</v>
      </c>
      <c r="DF658" s="13">
        <v>61.864524435329201</v>
      </c>
    </row>
    <row r="659" spans="1:110" x14ac:dyDescent="0.25">
      <c r="A659" s="9">
        <v>74.900000000000006</v>
      </c>
      <c r="B659" s="10" t="b">
        <v>1</v>
      </c>
      <c r="U659" s="13"/>
      <c r="V659" s="13"/>
      <c r="W659" s="14"/>
      <c r="X659" s="24"/>
      <c r="Y659" s="24"/>
      <c r="Z659" s="24"/>
      <c r="AA659" s="24"/>
      <c r="AB659" s="24"/>
      <c r="AC659" s="24"/>
      <c r="AD659" s="24"/>
      <c r="AE659" s="24"/>
      <c r="AG659" s="13"/>
      <c r="AH659" s="13"/>
      <c r="AI659" s="14"/>
      <c r="AJ659" s="24"/>
      <c r="AK659" s="24"/>
      <c r="AL659" s="24"/>
      <c r="AM659" s="24"/>
      <c r="AN659" s="24"/>
      <c r="AO659" s="24"/>
      <c r="AP659" s="24"/>
      <c r="AQ659" s="24"/>
      <c r="AS659" s="13"/>
      <c r="AT659" s="13"/>
      <c r="AU659" s="14"/>
      <c r="AV659" s="24"/>
      <c r="AW659" s="24"/>
      <c r="AX659" s="24"/>
      <c r="AY659" s="24"/>
      <c r="AZ659" s="24"/>
      <c r="BA659" s="24"/>
      <c r="BB659" s="24"/>
      <c r="BC659" s="24"/>
      <c r="CW659" s="24">
        <v>0.22353142076502733</v>
      </c>
      <c r="CX659" s="13">
        <v>62</v>
      </c>
      <c r="CY659" s="13">
        <v>61.983736984205606</v>
      </c>
      <c r="CZ659" s="13">
        <v>61.266382336771585</v>
      </c>
      <c r="DA659" s="13">
        <v>17.513845541862676</v>
      </c>
      <c r="DB659" s="13" t="e">
        <f ca="1"/>
        <v>#NAME?</v>
      </c>
      <c r="DC659" s="13" t="e">
        <f ca="1"/>
        <v>#NAME?</v>
      </c>
      <c r="DD659" s="13">
        <v>57.075564415484607</v>
      </c>
      <c r="DE659" s="13" t="e">
        <f ca="1"/>
        <v>#NAME?</v>
      </c>
      <c r="DF659" s="13">
        <v>61.877438860361522</v>
      </c>
    </row>
    <row r="660" spans="1:110" x14ac:dyDescent="0.25">
      <c r="A660" s="9">
        <v>74.7</v>
      </c>
      <c r="B660" s="10" t="b">
        <v>1</v>
      </c>
      <c r="U660" s="13"/>
      <c r="V660" s="13"/>
      <c r="W660" s="14"/>
      <c r="X660" s="24"/>
      <c r="Y660" s="24"/>
      <c r="Z660" s="24"/>
      <c r="AA660" s="24"/>
      <c r="AB660" s="24"/>
      <c r="AC660" s="24"/>
      <c r="AD660" s="24"/>
      <c r="AE660" s="24"/>
      <c r="AG660" s="13"/>
      <c r="AH660" s="13"/>
      <c r="AI660" s="14"/>
      <c r="AJ660" s="24"/>
      <c r="AK660" s="24"/>
      <c r="AL660" s="24"/>
      <c r="AM660" s="24"/>
      <c r="AN660" s="24"/>
      <c r="AO660" s="24"/>
      <c r="AP660" s="24"/>
      <c r="AQ660" s="24"/>
      <c r="AS660" s="13"/>
      <c r="AT660" s="13"/>
      <c r="AU660" s="14"/>
      <c r="AV660" s="24"/>
      <c r="AW660" s="24"/>
      <c r="AX660" s="24"/>
      <c r="AY660" s="24"/>
      <c r="AZ660" s="24"/>
      <c r="BA660" s="24"/>
      <c r="BB660" s="24"/>
      <c r="BC660" s="24"/>
      <c r="CW660" s="24">
        <v>0.22387295081967212</v>
      </c>
      <c r="CX660" s="13">
        <v>62</v>
      </c>
      <c r="CY660" s="13">
        <v>61.994618109601291</v>
      </c>
      <c r="CZ660" s="13">
        <v>61.27667710252252</v>
      </c>
      <c r="DA660" s="13">
        <v>17.544300857661426</v>
      </c>
      <c r="DB660" s="13" t="e">
        <f ca="1"/>
        <v>#NAME?</v>
      </c>
      <c r="DC660" s="13" t="e">
        <f ca="1"/>
        <v>#NAME?</v>
      </c>
      <c r="DD660" s="13">
        <v>57.09146992709276</v>
      </c>
      <c r="DE660" s="13" t="e">
        <f ca="1"/>
        <v>#NAME?</v>
      </c>
      <c r="DF660" s="13">
        <v>61.890342640721528</v>
      </c>
    </row>
    <row r="661" spans="1:110" x14ac:dyDescent="0.25">
      <c r="A661" s="9">
        <v>79.099999999999994</v>
      </c>
      <c r="B661" s="10" t="b">
        <v>1</v>
      </c>
      <c r="U661" s="13"/>
      <c r="V661" s="13"/>
      <c r="W661" s="14"/>
      <c r="X661" s="24"/>
      <c r="Y661" s="24"/>
      <c r="Z661" s="24"/>
      <c r="AA661" s="24"/>
      <c r="AB661" s="24"/>
      <c r="AC661" s="24"/>
      <c r="AD661" s="24"/>
      <c r="AE661" s="24"/>
      <c r="AG661" s="13"/>
      <c r="AH661" s="13"/>
      <c r="AI661" s="14"/>
      <c r="AJ661" s="24"/>
      <c r="AK661" s="24"/>
      <c r="AL661" s="24"/>
      <c r="AM661" s="24"/>
      <c r="AN661" s="24"/>
      <c r="AO661" s="24"/>
      <c r="AP661" s="24"/>
      <c r="AQ661" s="24"/>
      <c r="AS661" s="13"/>
      <c r="AT661" s="13"/>
      <c r="AU661" s="14"/>
      <c r="AV661" s="24"/>
      <c r="AW661" s="24"/>
      <c r="AX661" s="24"/>
      <c r="AY661" s="24"/>
      <c r="AZ661" s="24"/>
      <c r="BA661" s="24"/>
      <c r="BB661" s="24"/>
      <c r="BC661" s="24"/>
      <c r="CW661" s="24">
        <v>0.22421448087431695</v>
      </c>
      <c r="CX661" s="13">
        <v>62</v>
      </c>
      <c r="CY661" s="13">
        <v>62.005489805213656</v>
      </c>
      <c r="CZ661" s="13">
        <v>61.286964674251038</v>
      </c>
      <c r="DA661" s="13">
        <v>17.574769578089036</v>
      </c>
      <c r="DB661" s="13" t="e">
        <f ca="1"/>
        <v>#NAME?</v>
      </c>
      <c r="DC661" s="13" t="e">
        <f ca="1"/>
        <v>#NAME?</v>
      </c>
      <c r="DD661" s="13">
        <v>57.107363310970428</v>
      </c>
      <c r="DE661" s="13" t="e">
        <f ca="1"/>
        <v>#NAME?</v>
      </c>
      <c r="DF661" s="13">
        <v>61.903235806562392</v>
      </c>
    </row>
    <row r="662" spans="1:110" x14ac:dyDescent="0.25">
      <c r="A662" s="9">
        <v>79</v>
      </c>
      <c r="B662" s="10" t="b">
        <v>1</v>
      </c>
      <c r="U662" s="13"/>
      <c r="V662" s="13"/>
      <c r="W662" s="14"/>
      <c r="X662" s="24"/>
      <c r="Y662" s="24"/>
      <c r="Z662" s="24"/>
      <c r="AA662" s="24"/>
      <c r="AB662" s="24"/>
      <c r="AC662" s="24"/>
      <c r="AD662" s="24"/>
      <c r="AE662" s="24"/>
      <c r="AG662" s="13"/>
      <c r="AH662" s="13"/>
      <c r="AI662" s="14"/>
      <c r="AJ662" s="24"/>
      <c r="AK662" s="24"/>
      <c r="AL662" s="24"/>
      <c r="AM662" s="24"/>
      <c r="AN662" s="24"/>
      <c r="AO662" s="24"/>
      <c r="AP662" s="24"/>
      <c r="AQ662" s="24"/>
      <c r="AS662" s="13"/>
      <c r="AT662" s="13"/>
      <c r="AU662" s="14"/>
      <c r="AV662" s="24"/>
      <c r="AW662" s="24"/>
      <c r="AX662" s="24"/>
      <c r="AY662" s="24"/>
      <c r="AZ662" s="24"/>
      <c r="BA662" s="24"/>
      <c r="BB662" s="24"/>
      <c r="BC662" s="24"/>
      <c r="CW662" s="24">
        <v>0.22455601092896174</v>
      </c>
      <c r="CX662" s="13">
        <v>62</v>
      </c>
      <c r="CY662" s="13">
        <v>62.016352101514691</v>
      </c>
      <c r="CZ662" s="13">
        <v>61.297245076595232</v>
      </c>
      <c r="DA662" s="13">
        <v>17.605251714950555</v>
      </c>
      <c r="DB662" s="13" t="e">
        <f ca="1"/>
        <v>#NAME?</v>
      </c>
      <c r="DC662" s="13" t="e">
        <f ca="1"/>
        <v>#NAME?</v>
      </c>
      <c r="DD662" s="13">
        <v>57.123244594817038</v>
      </c>
      <c r="DE662" s="13" t="e">
        <f ca="1"/>
        <v>#NAME?</v>
      </c>
      <c r="DF662" s="13">
        <v>61.916118387915674</v>
      </c>
    </row>
    <row r="663" spans="1:110" x14ac:dyDescent="0.25">
      <c r="A663" s="9">
        <v>78.7</v>
      </c>
      <c r="B663" s="10" t="b">
        <v>1</v>
      </c>
      <c r="U663" s="13"/>
      <c r="V663" s="13"/>
      <c r="W663" s="14"/>
      <c r="X663" s="24"/>
      <c r="Y663" s="24"/>
      <c r="Z663" s="24"/>
      <c r="AA663" s="24"/>
      <c r="AB663" s="24"/>
      <c r="AC663" s="24"/>
      <c r="AD663" s="24"/>
      <c r="AE663" s="24"/>
      <c r="AG663" s="13"/>
      <c r="AH663" s="13"/>
      <c r="AI663" s="14"/>
      <c r="AJ663" s="24"/>
      <c r="AK663" s="24"/>
      <c r="AL663" s="24"/>
      <c r="AM663" s="24"/>
      <c r="AN663" s="24"/>
      <c r="AO663" s="24"/>
      <c r="AP663" s="24"/>
      <c r="AQ663" s="24"/>
      <c r="AS663" s="13"/>
      <c r="AT663" s="13"/>
      <c r="AU663" s="14"/>
      <c r="AV663" s="24"/>
      <c r="AW663" s="24"/>
      <c r="AX663" s="24"/>
      <c r="AY663" s="24"/>
      <c r="AZ663" s="24"/>
      <c r="BA663" s="24"/>
      <c r="BB663" s="24"/>
      <c r="BC663" s="24"/>
      <c r="CW663" s="24">
        <v>0.22489754098360656</v>
      </c>
      <c r="CX663" s="13">
        <v>62.1</v>
      </c>
      <c r="CY663" s="13">
        <v>62.02720502884852</v>
      </c>
      <c r="CZ663" s="13">
        <v>61.307518334093885</v>
      </c>
      <c r="DA663" s="13">
        <v>17.635747280066642</v>
      </c>
      <c r="DB663" s="13" t="e">
        <f ca="1"/>
        <v>#NAME?</v>
      </c>
      <c r="DC663" s="13" t="e">
        <f ca="1"/>
        <v>#NAME?</v>
      </c>
      <c r="DD663" s="13">
        <v>57.13911380622676</v>
      </c>
      <c r="DE663" s="13" t="e">
        <f ca="1"/>
        <v>#NAME?</v>
      </c>
      <c r="DF663" s="13">
        <v>61.928990414691981</v>
      </c>
    </row>
    <row r="664" spans="1:110" x14ac:dyDescent="0.25">
      <c r="A664" s="9">
        <v>78.7</v>
      </c>
      <c r="B664" s="10" t="b">
        <v>1</v>
      </c>
      <c r="U664" s="13"/>
      <c r="V664" s="13"/>
      <c r="W664" s="14"/>
      <c r="X664" s="24"/>
      <c r="Y664" s="24"/>
      <c r="Z664" s="24"/>
      <c r="AA664" s="24"/>
      <c r="AB664" s="24"/>
      <c r="AC664" s="24"/>
      <c r="AD664" s="24"/>
      <c r="AE664" s="24"/>
      <c r="AG664" s="13"/>
      <c r="AH664" s="13"/>
      <c r="AI664" s="14"/>
      <c r="AJ664" s="24"/>
      <c r="AK664" s="24"/>
      <c r="AL664" s="24"/>
      <c r="AM664" s="24"/>
      <c r="AN664" s="24"/>
      <c r="AO664" s="24"/>
      <c r="AP664" s="24"/>
      <c r="AQ664" s="24"/>
      <c r="AS664" s="13"/>
      <c r="AT664" s="13"/>
      <c r="AU664" s="14"/>
      <c r="AV664" s="24"/>
      <c r="AW664" s="24"/>
      <c r="AX664" s="24"/>
      <c r="AY664" s="24"/>
      <c r="AZ664" s="24"/>
      <c r="BA664" s="24"/>
      <c r="BB664" s="24"/>
      <c r="BC664" s="24"/>
      <c r="CW664" s="24">
        <v>0.22523907103825136</v>
      </c>
      <c r="CX664" s="13">
        <v>62.1</v>
      </c>
      <c r="CY664" s="13">
        <v>62.03804861743221</v>
      </c>
      <c r="CZ664" s="13">
        <v>61.317784471187188</v>
      </c>
      <c r="DA664" s="13">
        <v>17.666256285273555</v>
      </c>
      <c r="DB664" s="13" t="e">
        <f ca="1"/>
        <v>#NAME?</v>
      </c>
      <c r="DC664" s="13" t="e">
        <f ca="1"/>
        <v>#NAME?</v>
      </c>
      <c r="DD664" s="13">
        <v>57.154970972689028</v>
      </c>
      <c r="DE664" s="13" t="e">
        <f ca="1"/>
        <v>#NAME?</v>
      </c>
      <c r="DF664" s="13">
        <v>61.941851916681685</v>
      </c>
    </row>
    <row r="665" spans="1:110" x14ac:dyDescent="0.25">
      <c r="A665" s="9">
        <v>78.8</v>
      </c>
      <c r="B665" s="10" t="b">
        <v>1</v>
      </c>
      <c r="U665" s="13"/>
      <c r="V665" s="13"/>
      <c r="W665" s="14"/>
      <c r="X665" s="24"/>
      <c r="Y665" s="24"/>
      <c r="Z665" s="24"/>
      <c r="AA665" s="24"/>
      <c r="AB665" s="24"/>
      <c r="AC665" s="24"/>
      <c r="AD665" s="24"/>
      <c r="AE665" s="24"/>
      <c r="AG665" s="13"/>
      <c r="AH665" s="13"/>
      <c r="AI665" s="14"/>
      <c r="AJ665" s="24"/>
      <c r="AK665" s="24"/>
      <c r="AL665" s="24"/>
      <c r="AM665" s="24"/>
      <c r="AN665" s="24"/>
      <c r="AO665" s="24"/>
      <c r="AP665" s="24"/>
      <c r="AQ665" s="24"/>
      <c r="AS665" s="13"/>
      <c r="AT665" s="13"/>
      <c r="AU665" s="14"/>
      <c r="AV665" s="24"/>
      <c r="AW665" s="24"/>
      <c r="AX665" s="24"/>
      <c r="AY665" s="24"/>
      <c r="AZ665" s="24"/>
      <c r="BA665" s="24"/>
      <c r="BB665" s="24"/>
      <c r="BC665" s="24"/>
      <c r="CW665" s="24">
        <v>0.22558060109289618</v>
      </c>
      <c r="CX665" s="13">
        <v>62.1</v>
      </c>
      <c r="CY665" s="13">
        <v>62.048882897356442</v>
      </c>
      <c r="CZ665" s="13">
        <v>61.32804351221715</v>
      </c>
      <c r="DA665" s="13">
        <v>17.696778742423241</v>
      </c>
      <c r="DB665" s="13" t="e">
        <f ca="1"/>
        <v>#NAME?</v>
      </c>
      <c r="DC665" s="13" t="e">
        <f ca="1"/>
        <v>#NAME?</v>
      </c>
      <c r="DD665" s="13">
        <v>57.170816121589112</v>
      </c>
      <c r="DE665" s="13" t="e">
        <f ca="1"/>
        <v>#NAME?</v>
      </c>
      <c r="DF665" s="13">
        <v>61.954702923555587</v>
      </c>
    </row>
    <row r="666" spans="1:110" x14ac:dyDescent="0.25">
      <c r="A666" s="9">
        <v>78</v>
      </c>
      <c r="B666" s="10" t="b">
        <v>1</v>
      </c>
      <c r="U666" s="13"/>
      <c r="V666" s="13"/>
      <c r="W666" s="14"/>
      <c r="X666" s="24"/>
      <c r="Y666" s="24"/>
      <c r="Z666" s="24"/>
      <c r="AA666" s="24"/>
      <c r="AB666" s="24"/>
      <c r="AC666" s="24"/>
      <c r="AD666" s="24"/>
      <c r="AE666" s="24"/>
      <c r="AG666" s="13"/>
      <c r="AH666" s="13"/>
      <c r="AI666" s="14"/>
      <c r="AJ666" s="24"/>
      <c r="AK666" s="24"/>
      <c r="AL666" s="24"/>
      <c r="AM666" s="24"/>
      <c r="AN666" s="24"/>
      <c r="AO666" s="24"/>
      <c r="AP666" s="24"/>
      <c r="AQ666" s="24"/>
      <c r="AS666" s="13"/>
      <c r="AT666" s="13"/>
      <c r="AU666" s="14"/>
      <c r="AV666" s="24"/>
      <c r="AW666" s="24"/>
      <c r="AX666" s="24"/>
      <c r="AY666" s="24"/>
      <c r="AZ666" s="24"/>
      <c r="BA666" s="24"/>
      <c r="BB666" s="24"/>
      <c r="BC666" s="24"/>
      <c r="CW666" s="24">
        <v>0.22592213114754098</v>
      </c>
      <c r="CX666" s="13">
        <v>62.1</v>
      </c>
      <c r="CY666" s="13">
        <v>62.059707898586332</v>
      </c>
      <c r="CZ666" s="13">
        <v>61.338295481428347</v>
      </c>
      <c r="DA666" s="13">
        <v>17.727314663383304</v>
      </c>
      <c r="DB666" s="13" t="e">
        <f ca="1"/>
        <v>#NAME?</v>
      </c>
      <c r="DC666" s="13" t="e">
        <f ca="1"/>
        <v>#NAME?</v>
      </c>
      <c r="DD666" s="13">
        <v>57.186649280208684</v>
      </c>
      <c r="DE666" s="13" t="e">
        <f ca="1"/>
        <v>#NAME?</v>
      </c>
      <c r="DF666" s="13">
        <v>61.967543464865592</v>
      </c>
    </row>
    <row r="667" spans="1:110" x14ac:dyDescent="0.25">
      <c r="A667" s="9">
        <v>78.099999999999994</v>
      </c>
      <c r="B667" s="10" t="b">
        <v>1</v>
      </c>
      <c r="U667" s="13"/>
      <c r="V667" s="13"/>
      <c r="W667" s="14"/>
      <c r="X667" s="24"/>
      <c r="Y667" s="24"/>
      <c r="Z667" s="24"/>
      <c r="AA667" s="24"/>
      <c r="AB667" s="24"/>
      <c r="AC667" s="24"/>
      <c r="AD667" s="24"/>
      <c r="AE667" s="24"/>
      <c r="AG667" s="13"/>
      <c r="AH667" s="13"/>
      <c r="AI667" s="14"/>
      <c r="AJ667" s="24"/>
      <c r="AK667" s="24"/>
      <c r="AL667" s="24"/>
      <c r="AM667" s="24"/>
      <c r="AN667" s="24"/>
      <c r="AO667" s="24"/>
      <c r="AP667" s="24"/>
      <c r="AQ667" s="24"/>
      <c r="AS667" s="13"/>
      <c r="AT667" s="13"/>
      <c r="AU667" s="14"/>
      <c r="AV667" s="24"/>
      <c r="AW667" s="24"/>
      <c r="AX667" s="24"/>
      <c r="AY667" s="24"/>
      <c r="AZ667" s="24"/>
      <c r="BA667" s="24"/>
      <c r="BB667" s="24"/>
      <c r="BC667" s="24"/>
      <c r="CW667" s="24">
        <v>0.2262636612021858</v>
      </c>
      <c r="CX667" s="13">
        <v>62.1</v>
      </c>
      <c r="CY667" s="13">
        <v>62.07052365096213</v>
      </c>
      <c r="CZ667" s="13">
        <v>61.348540402968347</v>
      </c>
      <c r="DA667" s="13">
        <v>17.757864060037079</v>
      </c>
      <c r="DB667" s="13" t="e">
        <f ca="1"/>
        <v>#NAME?</v>
      </c>
      <c r="DC667" s="13" t="e">
        <f ca="1"/>
        <v>#NAME?</v>
      </c>
      <c r="DD667" s="13">
        <v>57.202470475726315</v>
      </c>
      <c r="DE667" s="13" t="e">
        <f ca="1"/>
        <v>#NAME?</v>
      </c>
      <c r="DF667" s="13">
        <v>61.980373570045408</v>
      </c>
    </row>
    <row r="668" spans="1:110" x14ac:dyDescent="0.25">
      <c r="A668" s="9">
        <v>77.900000000000006</v>
      </c>
      <c r="B668" s="10" t="b">
        <v>1</v>
      </c>
      <c r="U668" s="13"/>
      <c r="V668" s="13"/>
      <c r="W668" s="14"/>
      <c r="X668" s="24"/>
      <c r="Y668" s="24"/>
      <c r="Z668" s="24"/>
      <c r="AA668" s="24"/>
      <c r="AB668" s="24"/>
      <c r="AC668" s="24"/>
      <c r="AD668" s="24"/>
      <c r="AE668" s="24"/>
      <c r="AG668" s="13"/>
      <c r="AH668" s="13"/>
      <c r="AI668" s="14"/>
      <c r="AJ668" s="24"/>
      <c r="AK668" s="24"/>
      <c r="AL668" s="24"/>
      <c r="AM668" s="24"/>
      <c r="AN668" s="24"/>
      <c r="AO668" s="24"/>
      <c r="AP668" s="24"/>
      <c r="AQ668" s="24"/>
      <c r="AS668" s="13"/>
      <c r="AT668" s="13"/>
      <c r="AU668" s="14"/>
      <c r="AV668" s="24"/>
      <c r="AW668" s="24"/>
      <c r="AX668" s="24"/>
      <c r="AY668" s="24"/>
      <c r="AZ668" s="24"/>
      <c r="BA668" s="24"/>
      <c r="BB668" s="24"/>
      <c r="BC668" s="24"/>
      <c r="CW668" s="24">
        <v>0.2266051912568306</v>
      </c>
      <c r="CX668" s="13">
        <v>62.1</v>
      </c>
      <c r="CY668" s="13">
        <v>62.081330184200006</v>
      </c>
      <c r="CZ668" s="13">
        <v>61.358778300888389</v>
      </c>
      <c r="DA668" s="13">
        <v>17.788426944283628</v>
      </c>
      <c r="DB668" s="13" t="e">
        <f ca="1"/>
        <v>#NAME?</v>
      </c>
      <c r="DC668" s="13" t="e">
        <f ca="1"/>
        <v>#NAME?</v>
      </c>
      <c r="DD668" s="13">
        <v>57.218279735218104</v>
      </c>
      <c r="DE668" s="13" t="e">
        <f ca="1"/>
        <v>#NAME?</v>
      </c>
      <c r="DF668" s="13">
        <v>61.993193268411162</v>
      </c>
    </row>
    <row r="669" spans="1:110" x14ac:dyDescent="0.25">
      <c r="A669" s="9">
        <v>78.099999999999994</v>
      </c>
      <c r="B669" s="10" t="b">
        <v>1</v>
      </c>
      <c r="U669" s="13"/>
      <c r="V669" s="13"/>
      <c r="W669" s="14"/>
      <c r="X669" s="24"/>
      <c r="Y669" s="24"/>
      <c r="Z669" s="24"/>
      <c r="AA669" s="24"/>
      <c r="AB669" s="24"/>
      <c r="AC669" s="24"/>
      <c r="AD669" s="24"/>
      <c r="AE669" s="24"/>
      <c r="AG669" s="13"/>
      <c r="AH669" s="13"/>
      <c r="AI669" s="14"/>
      <c r="AJ669" s="24"/>
      <c r="AK669" s="24"/>
      <c r="AL669" s="24"/>
      <c r="AM669" s="24"/>
      <c r="AN669" s="24"/>
      <c r="AO669" s="24"/>
      <c r="AP669" s="24"/>
      <c r="AQ669" s="24"/>
      <c r="AS669" s="13"/>
      <c r="AT669" s="13"/>
      <c r="AU669" s="14"/>
      <c r="AV669" s="24"/>
      <c r="AW669" s="24"/>
      <c r="AX669" s="24"/>
      <c r="AY669" s="24"/>
      <c r="AZ669" s="24"/>
      <c r="BA669" s="24"/>
      <c r="BB669" s="24"/>
      <c r="BC669" s="24"/>
      <c r="CW669" s="24">
        <v>0.22694672131147542</v>
      </c>
      <c r="CX669" s="13">
        <v>62.1</v>
      </c>
      <c r="CY669" s="13">
        <v>62.092127527892686</v>
      </c>
      <c r="CZ669" s="13">
        <v>61.369009199143896</v>
      </c>
      <c r="DA669" s="13">
        <v>17.819003328037809</v>
      </c>
      <c r="DB669" s="13" t="e">
        <f ca="1"/>
        <v>#NAME?</v>
      </c>
      <c r="DC669" s="13" t="e">
        <f ca="1"/>
        <v>#NAME?</v>
      </c>
      <c r="DD669" s="13">
        <v>57.234077085658114</v>
      </c>
      <c r="DE669" s="13" t="e">
        <f ca="1"/>
        <v>#NAME?</v>
      </c>
      <c r="DF669" s="13">
        <v>62.006002589162108</v>
      </c>
    </row>
    <row r="670" spans="1:110" x14ac:dyDescent="0.25">
      <c r="A670" s="9">
        <v>78</v>
      </c>
      <c r="B670" s="10" t="b">
        <v>1</v>
      </c>
      <c r="U670" s="13"/>
      <c r="V670" s="13"/>
      <c r="W670" s="14"/>
      <c r="X670" s="24"/>
      <c r="Y670" s="24"/>
      <c r="Z670" s="24"/>
      <c r="AA670" s="24"/>
      <c r="AB670" s="24"/>
      <c r="AC670" s="24"/>
      <c r="AD670" s="24"/>
      <c r="AE670" s="24"/>
      <c r="AG670" s="13"/>
      <c r="AH670" s="13"/>
      <c r="AI670" s="14"/>
      <c r="AJ670" s="24"/>
      <c r="AK670" s="24"/>
      <c r="AL670" s="24"/>
      <c r="AM670" s="24"/>
      <c r="AN670" s="24"/>
      <c r="AO670" s="24"/>
      <c r="AP670" s="24"/>
      <c r="AQ670" s="24"/>
      <c r="AS670" s="13"/>
      <c r="AT670" s="13"/>
      <c r="AU670" s="14"/>
      <c r="AV670" s="24"/>
      <c r="AW670" s="24"/>
      <c r="AX670" s="24"/>
      <c r="AY670" s="24"/>
      <c r="AZ670" s="24"/>
      <c r="BA670" s="24"/>
      <c r="BB670" s="24"/>
      <c r="BC670" s="24"/>
      <c r="CW670" s="24">
        <v>0.22728825136612021</v>
      </c>
      <c r="CX670" s="13">
        <v>62.2</v>
      </c>
      <c r="CY670" s="13">
        <v>62.102915711510299</v>
      </c>
      <c r="CZ670" s="13">
        <v>61.379233121595092</v>
      </c>
      <c r="DA670" s="13">
        <v>17.849593223230219</v>
      </c>
      <c r="DB670" s="13" t="e">
        <f ca="1"/>
        <v>#NAME?</v>
      </c>
      <c r="DC670" s="13" t="e">
        <f ca="1"/>
        <v>#NAME?</v>
      </c>
      <c r="DD670" s="13">
        <v>57.249862553919002</v>
      </c>
      <c r="DE670" s="13" t="e">
        <f ca="1"/>
        <v>#NAME?</v>
      </c>
      <c r="DF670" s="13">
        <v>62.018801561381252</v>
      </c>
    </row>
    <row r="671" spans="1:110" x14ac:dyDescent="0.25">
      <c r="A671" s="9">
        <v>77.2</v>
      </c>
      <c r="B671" s="10" t="b">
        <v>1</v>
      </c>
      <c r="U671" s="13"/>
      <c r="V671" s="13"/>
      <c r="W671" s="14"/>
      <c r="X671" s="24"/>
      <c r="Y671" s="24"/>
      <c r="Z671" s="24"/>
      <c r="AA671" s="24"/>
      <c r="AB671" s="24"/>
      <c r="AC671" s="24"/>
      <c r="AD671" s="24"/>
      <c r="AE671" s="24"/>
      <c r="AG671" s="13"/>
      <c r="AH671" s="13"/>
      <c r="AI671" s="14"/>
      <c r="AJ671" s="24"/>
      <c r="AK671" s="24"/>
      <c r="AL671" s="24"/>
      <c r="AM671" s="24"/>
      <c r="AN671" s="24"/>
      <c r="AO671" s="24"/>
      <c r="AP671" s="24"/>
      <c r="AQ671" s="24"/>
      <c r="AS671" s="13"/>
      <c r="AT671" s="13"/>
      <c r="AU671" s="14"/>
      <c r="AV671" s="24"/>
      <c r="AW671" s="24"/>
      <c r="AX671" s="24"/>
      <c r="AY671" s="24"/>
      <c r="AZ671" s="24"/>
      <c r="BA671" s="24"/>
      <c r="BB671" s="24"/>
      <c r="BC671" s="24"/>
      <c r="CW671" s="24">
        <v>0.22762978142076504</v>
      </c>
      <c r="CX671" s="13">
        <v>62.2</v>
      </c>
      <c r="CY671" s="13">
        <v>62.113694764401004</v>
      </c>
      <c r="CZ671" s="13">
        <v>61.389450092007372</v>
      </c>
      <c r="DA671" s="13">
        <v>17.880196641807341</v>
      </c>
      <c r="DB671" s="13" t="e">
        <f ca="1"/>
        <v>#NAME?</v>
      </c>
      <c r="DC671" s="13" t="e">
        <f ca="1"/>
        <v>#NAME?</v>
      </c>
      <c r="DD671" s="13">
        <v>57.265636166772502</v>
      </c>
      <c r="DE671" s="13" t="e">
        <f ca="1"/>
        <v>#NAME?</v>
      </c>
      <c r="DF671" s="13">
        <v>62.031590214036015</v>
      </c>
    </row>
    <row r="672" spans="1:110" x14ac:dyDescent="0.25">
      <c r="A672" s="9">
        <v>77.3</v>
      </c>
      <c r="B672" s="10" t="b">
        <v>1</v>
      </c>
      <c r="U672" s="13"/>
      <c r="V672" s="13"/>
      <c r="W672" s="14"/>
      <c r="X672" s="24"/>
      <c r="Y672" s="24"/>
      <c r="Z672" s="24"/>
      <c r="AA672" s="24"/>
      <c r="AB672" s="24"/>
      <c r="AC672" s="24"/>
      <c r="AD672" s="24"/>
      <c r="AE672" s="24"/>
      <c r="AG672" s="13"/>
      <c r="AH672" s="13"/>
      <c r="AI672" s="14"/>
      <c r="AJ672" s="24"/>
      <c r="AK672" s="24"/>
      <c r="AL672" s="24"/>
      <c r="AM672" s="24"/>
      <c r="AN672" s="24"/>
      <c r="AO672" s="24"/>
      <c r="AP672" s="24"/>
      <c r="AQ672" s="24"/>
      <c r="AS672" s="13"/>
      <c r="AT672" s="13"/>
      <c r="AU672" s="14"/>
      <c r="AV672" s="24"/>
      <c r="AW672" s="24"/>
      <c r="AX672" s="24"/>
      <c r="AY672" s="24"/>
      <c r="AZ672" s="24"/>
      <c r="BA672" s="24"/>
      <c r="BB672" s="24"/>
      <c r="BC672" s="24"/>
      <c r="CW672" s="24">
        <v>0.22797131147540983</v>
      </c>
      <c r="CX672" s="13">
        <v>62.2</v>
      </c>
      <c r="CY672" s="13">
        <v>62.12446471579176</v>
      </c>
      <c r="CZ672" s="13">
        <v>61.399660134052162</v>
      </c>
      <c r="DA672" s="13">
        <v>17.910813595731458</v>
      </c>
      <c r="DB672" s="13" t="e">
        <f ca="1"/>
        <v>#NAME?</v>
      </c>
      <c r="DC672" s="13" t="e">
        <f ca="1"/>
        <v>#NAME?</v>
      </c>
      <c r="DD672" s="13">
        <v>57.281397950889954</v>
      </c>
      <c r="DE672" s="13" t="e">
        <f ca="1"/>
        <v>#NAME?</v>
      </c>
      <c r="DF672" s="13">
        <v>62.044368575978872</v>
      </c>
    </row>
    <row r="673" spans="1:110" x14ac:dyDescent="0.25">
      <c r="A673" s="9">
        <v>77.400000000000006</v>
      </c>
      <c r="B673" s="10" t="b">
        <v>1</v>
      </c>
      <c r="U673" s="13"/>
      <c r="V673" s="13"/>
      <c r="W673" s="14"/>
      <c r="X673" s="24"/>
      <c r="Y673" s="24"/>
      <c r="Z673" s="24"/>
      <c r="AA673" s="24"/>
      <c r="AB673" s="24"/>
      <c r="AC673" s="24"/>
      <c r="AD673" s="24"/>
      <c r="AE673" s="24"/>
      <c r="AG673" s="13"/>
      <c r="AH673" s="13"/>
      <c r="AI673" s="14"/>
      <c r="AJ673" s="24"/>
      <c r="AK673" s="24"/>
      <c r="AL673" s="24"/>
      <c r="AM673" s="24"/>
      <c r="AN673" s="24"/>
      <c r="AO673" s="24"/>
      <c r="AP673" s="24"/>
      <c r="AQ673" s="24"/>
      <c r="AS673" s="13"/>
      <c r="AT673" s="13"/>
      <c r="AU673" s="14"/>
      <c r="AV673" s="24"/>
      <c r="AW673" s="24"/>
      <c r="AX673" s="24"/>
      <c r="AY673" s="24"/>
      <c r="AZ673" s="24"/>
      <c r="BA673" s="24"/>
      <c r="BB673" s="24"/>
      <c r="BC673" s="24"/>
      <c r="CW673" s="24">
        <v>0.22831284153005466</v>
      </c>
      <c r="CX673" s="13">
        <v>62.2</v>
      </c>
      <c r="CY673" s="13">
        <v>62.135225594789006</v>
      </c>
      <c r="CZ673" s="13">
        <v>61.409863271307294</v>
      </c>
      <c r="DA673" s="13">
        <v>17.94144409698076</v>
      </c>
      <c r="DB673" s="13" t="e">
        <f ca="1"/>
        <v>#NAME?</v>
      </c>
      <c r="DC673" s="13" t="e">
        <f ca="1"/>
        <v>#NAME?</v>
      </c>
      <c r="DD673" s="13">
        <v>57.297147932842876</v>
      </c>
      <c r="DE673" s="13" t="e">
        <f ca="1"/>
        <v>#NAME?</v>
      </c>
      <c r="DF673" s="13">
        <v>62.057136675948044</v>
      </c>
    </row>
    <row r="674" spans="1:110" x14ac:dyDescent="0.25">
      <c r="A674" s="9">
        <v>77.7</v>
      </c>
      <c r="B674" s="10" t="b">
        <v>1</v>
      </c>
      <c r="U674" s="13"/>
      <c r="V674" s="13"/>
      <c r="W674" s="14"/>
      <c r="X674" s="24"/>
      <c r="Y674" s="24"/>
      <c r="Z674" s="24"/>
      <c r="AA674" s="24"/>
      <c r="AB674" s="24"/>
      <c r="AC674" s="24"/>
      <c r="AD674" s="24"/>
      <c r="AE674" s="24"/>
      <c r="AG674" s="13"/>
      <c r="AH674" s="13"/>
      <c r="AI674" s="14"/>
      <c r="AJ674" s="24"/>
      <c r="AK674" s="24"/>
      <c r="AL674" s="24"/>
      <c r="AM674" s="24"/>
      <c r="AN674" s="24"/>
      <c r="AO674" s="24"/>
      <c r="AP674" s="24"/>
      <c r="AQ674" s="24"/>
      <c r="AS674" s="13"/>
      <c r="AT674" s="13"/>
      <c r="AU674" s="14"/>
      <c r="AV674" s="24"/>
      <c r="AW674" s="24"/>
      <c r="AX674" s="24"/>
      <c r="AY674" s="24"/>
      <c r="AZ674" s="24"/>
      <c r="BA674" s="24"/>
      <c r="BB674" s="24"/>
      <c r="BC674" s="24"/>
      <c r="CW674" s="24">
        <v>0.22865437158469945</v>
      </c>
      <c r="CX674" s="13">
        <v>62.2</v>
      </c>
      <c r="CY674" s="13">
        <v>62.145977430379382</v>
      </c>
      <c r="CZ674" s="13">
        <v>61.420059527257379</v>
      </c>
      <c r="DA674" s="13">
        <v>17.972088157549351</v>
      </c>
      <c r="DB674" s="13" t="e">
        <f ca="1"/>
        <v>#NAME?</v>
      </c>
      <c r="DC674" s="13" t="e">
        <f ca="1"/>
        <v>#NAME?</v>
      </c>
      <c r="DD674" s="13">
        <v>57.312886139103405</v>
      </c>
      <c r="DE674" s="13" t="e">
        <f ca="1"/>
        <v>#NAME?</v>
      </c>
      <c r="DF674" s="13">
        <v>62.069894542568036</v>
      </c>
    </row>
    <row r="675" spans="1:110" x14ac:dyDescent="0.25">
      <c r="A675" s="9">
        <v>76.7</v>
      </c>
      <c r="B675" s="10" t="b">
        <v>1</v>
      </c>
      <c r="U675" s="13"/>
      <c r="V675" s="13"/>
      <c r="W675" s="14"/>
      <c r="X675" s="24"/>
      <c r="Y675" s="24"/>
      <c r="Z675" s="24"/>
      <c r="AA675" s="24"/>
      <c r="AB675" s="24"/>
      <c r="AC675" s="24"/>
      <c r="AD675" s="24"/>
      <c r="AE675" s="24"/>
      <c r="AG675" s="13"/>
      <c r="AH675" s="13"/>
      <c r="AI675" s="14"/>
      <c r="AJ675" s="24"/>
      <c r="AK675" s="24"/>
      <c r="AL675" s="24"/>
      <c r="AM675" s="24"/>
      <c r="AN675" s="24"/>
      <c r="AO675" s="24"/>
      <c r="AP675" s="24"/>
      <c r="AQ675" s="24"/>
      <c r="AS675" s="13"/>
      <c r="AT675" s="13"/>
      <c r="AU675" s="14"/>
      <c r="AV675" s="24"/>
      <c r="AW675" s="24"/>
      <c r="AX675" s="24"/>
      <c r="AY675" s="24"/>
      <c r="AZ675" s="24"/>
      <c r="BA675" s="24"/>
      <c r="BB675" s="24"/>
      <c r="BC675" s="24"/>
      <c r="CW675" s="24">
        <v>0.22899590163934427</v>
      </c>
      <c r="CX675" s="13">
        <v>62.2</v>
      </c>
      <c r="CY675" s="13">
        <v>62.156720251430421</v>
      </c>
      <c r="CZ675" s="13">
        <v>61.430248925294805</v>
      </c>
      <c r="DA675" s="13">
        <v>18.002745789447236</v>
      </c>
      <c r="DB675" s="13" t="e">
        <f ca="1"/>
        <v>#NAME?</v>
      </c>
      <c r="DC675" s="13" t="e">
        <f ca="1"/>
        <v>#NAME?</v>
      </c>
      <c r="DD675" s="13">
        <v>57.328612596044913</v>
      </c>
      <c r="DE675" s="13" t="e">
        <f ca="1"/>
        <v>#NAME?</v>
      </c>
      <c r="DF675" s="13">
        <v>62.082642204350378</v>
      </c>
    </row>
    <row r="676" spans="1:110" x14ac:dyDescent="0.25">
      <c r="A676" s="9">
        <v>76.900000000000006</v>
      </c>
      <c r="B676" s="10" t="b">
        <v>1</v>
      </c>
      <c r="U676" s="13"/>
      <c r="V676" s="13"/>
      <c r="W676" s="14"/>
      <c r="X676" s="24"/>
      <c r="Y676" s="24"/>
      <c r="Z676" s="24"/>
      <c r="AA676" s="24"/>
      <c r="AB676" s="24"/>
      <c r="AC676" s="24"/>
      <c r="AD676" s="24"/>
      <c r="AE676" s="24"/>
      <c r="AG676" s="13"/>
      <c r="AH676" s="13"/>
      <c r="AI676" s="14"/>
      <c r="AJ676" s="24"/>
      <c r="AK676" s="24"/>
      <c r="AL676" s="24"/>
      <c r="AM676" s="24"/>
      <c r="AN676" s="24"/>
      <c r="AO676" s="24"/>
      <c r="AP676" s="24"/>
      <c r="AQ676" s="24"/>
      <c r="AS676" s="13"/>
      <c r="AT676" s="13"/>
      <c r="AU676" s="14"/>
      <c r="AV676" s="24"/>
      <c r="AW676" s="24"/>
      <c r="AX676" s="24"/>
      <c r="AY676" s="24"/>
      <c r="AZ676" s="24"/>
      <c r="BA676" s="24"/>
      <c r="BB676" s="24"/>
      <c r="BC676" s="24"/>
      <c r="CW676" s="24">
        <v>0.22933743169398907</v>
      </c>
      <c r="CX676" s="13">
        <v>62.3</v>
      </c>
      <c r="CY676" s="13">
        <v>62.167454086691251</v>
      </c>
      <c r="CZ676" s="13">
        <v>61.440431488719753</v>
      </c>
      <c r="DA676" s="13">
        <v>18.033417004700429</v>
      </c>
      <c r="DB676" s="13" t="e">
        <f ca="1"/>
        <v>#NAME?</v>
      </c>
      <c r="DC676" s="13" t="e">
        <f ca="1"/>
        <v>#NAME?</v>
      </c>
      <c r="DD676" s="13">
        <v>57.344327329942431</v>
      </c>
      <c r="DE676" s="13" t="e">
        <f ca="1"/>
        <v>#NAME?</v>
      </c>
      <c r="DF676" s="13">
        <v>62.095379689694184</v>
      </c>
    </row>
    <row r="677" spans="1:110" x14ac:dyDescent="0.25">
      <c r="A677" s="9">
        <v>85</v>
      </c>
      <c r="B677" s="10" t="b">
        <v>1</v>
      </c>
      <c r="U677" s="13"/>
      <c r="V677" s="13"/>
      <c r="W677" s="14"/>
      <c r="X677" s="24"/>
      <c r="Y677" s="24"/>
      <c r="Z677" s="24"/>
      <c r="AA677" s="24"/>
      <c r="AB677" s="24"/>
      <c r="AC677" s="24"/>
      <c r="AD677" s="24"/>
      <c r="AE677" s="24"/>
      <c r="AG677" s="13"/>
      <c r="AH677" s="13"/>
      <c r="AI677" s="14"/>
      <c r="AJ677" s="24"/>
      <c r="AK677" s="24"/>
      <c r="AL677" s="24"/>
      <c r="AM677" s="24"/>
      <c r="AN677" s="24"/>
      <c r="AO677" s="24"/>
      <c r="AP677" s="24"/>
      <c r="AQ677" s="24"/>
      <c r="AS677" s="13"/>
      <c r="AT677" s="13"/>
      <c r="AU677" s="14"/>
      <c r="AV677" s="24"/>
      <c r="AW677" s="24"/>
      <c r="AX677" s="24"/>
      <c r="AY677" s="24"/>
      <c r="AZ677" s="24"/>
      <c r="BA677" s="24"/>
      <c r="BB677" s="24"/>
      <c r="BC677" s="24"/>
      <c r="CW677" s="24">
        <v>0.22967896174863389</v>
      </c>
      <c r="CX677" s="13">
        <v>62.3</v>
      </c>
      <c r="CY677" s="13">
        <v>62.178178964793275</v>
      </c>
      <c r="CZ677" s="13">
        <v>61.450607240741114</v>
      </c>
      <c r="DA677" s="13">
        <v>18.064101815350888</v>
      </c>
      <c r="DB677" s="13" t="e">
        <f ca="1"/>
        <v>#NAME?</v>
      </c>
      <c r="DC677" s="13" t="e">
        <f ca="1"/>
        <v>#NAME?</v>
      </c>
      <c r="DD677" s="13">
        <v>57.360030366973248</v>
      </c>
      <c r="DE677" s="13" t="e">
        <f ca="1"/>
        <v>#NAME?</v>
      </c>
      <c r="DF677" s="13">
        <v>62.108107026886799</v>
      </c>
    </row>
    <row r="678" spans="1:110" x14ac:dyDescent="0.25">
      <c r="A678" s="9">
        <v>83</v>
      </c>
      <c r="B678" s="10" t="b">
        <v>1</v>
      </c>
      <c r="U678" s="13"/>
      <c r="V678" s="13"/>
      <c r="W678" s="14"/>
      <c r="X678" s="24"/>
      <c r="Y678" s="24"/>
      <c r="Z678" s="24"/>
      <c r="AA678" s="24"/>
      <c r="AB678" s="24"/>
      <c r="AC678" s="24"/>
      <c r="AD678" s="24"/>
      <c r="AE678" s="24"/>
      <c r="AG678" s="13"/>
      <c r="AH678" s="13"/>
      <c r="AI678" s="14"/>
      <c r="AJ678" s="24"/>
      <c r="AK678" s="24"/>
      <c r="AL678" s="24"/>
      <c r="AM678" s="24"/>
      <c r="AN678" s="24"/>
      <c r="AO678" s="24"/>
      <c r="AP678" s="24"/>
      <c r="AQ678" s="24"/>
      <c r="AS678" s="13"/>
      <c r="AT678" s="13"/>
      <c r="AU678" s="14"/>
      <c r="AV678" s="24"/>
      <c r="AW678" s="24"/>
      <c r="AX678" s="24"/>
      <c r="AY678" s="24"/>
      <c r="AZ678" s="24"/>
      <c r="BA678" s="24"/>
      <c r="BB678" s="24"/>
      <c r="BC678" s="24"/>
      <c r="CW678" s="24">
        <v>0.23002049180327869</v>
      </c>
      <c r="CX678" s="13">
        <v>62.3</v>
      </c>
      <c r="CY678" s="13">
        <v>62.188894914250866</v>
      </c>
      <c r="CZ678" s="13">
        <v>61.460776204476829</v>
      </c>
      <c r="DA678" s="13">
        <v>18.094800233456624</v>
      </c>
      <c r="DB678" s="13" t="e">
        <f ca="1"/>
        <v>#NAME?</v>
      </c>
      <c r="DC678" s="13" t="e">
        <f ca="1"/>
        <v>#NAME?</v>
      </c>
      <c r="DD678" s="13">
        <v>57.375721733217333</v>
      </c>
      <c r="DE678" s="13" t="e">
        <f ca="1"/>
        <v>#NAME?</v>
      </c>
      <c r="DF678" s="13">
        <v>62.120824244104433</v>
      </c>
    </row>
    <row r="679" spans="1:110" x14ac:dyDescent="0.25">
      <c r="A679" s="9">
        <v>81</v>
      </c>
      <c r="B679" s="10" t="b">
        <v>1</v>
      </c>
      <c r="U679" s="13"/>
      <c r="V679" s="13"/>
      <c r="W679" s="14"/>
      <c r="X679" s="24"/>
      <c r="Y679" s="24"/>
      <c r="Z679" s="24"/>
      <c r="AA679" s="24"/>
      <c r="AB679" s="24"/>
      <c r="AC679" s="24"/>
      <c r="AD679" s="24"/>
      <c r="AE679" s="24"/>
      <c r="AG679" s="13"/>
      <c r="AH679" s="13"/>
      <c r="AI679" s="14"/>
      <c r="AJ679" s="24"/>
      <c r="AK679" s="24"/>
      <c r="AL679" s="24"/>
      <c r="AM679" s="24"/>
      <c r="AN679" s="24"/>
      <c r="AO679" s="24"/>
      <c r="AP679" s="24"/>
      <c r="AQ679" s="24"/>
      <c r="AS679" s="13"/>
      <c r="AT679" s="13"/>
      <c r="AU679" s="14"/>
      <c r="AV679" s="24"/>
      <c r="AW679" s="24"/>
      <c r="AX679" s="24"/>
      <c r="AY679" s="24"/>
      <c r="AZ679" s="24"/>
      <c r="BA679" s="24"/>
      <c r="BB679" s="24"/>
      <c r="BC679" s="24"/>
      <c r="CW679" s="24">
        <v>0.23036202185792351</v>
      </c>
      <c r="CX679" s="13">
        <v>62.3</v>
      </c>
      <c r="CY679" s="13">
        <v>62.199601963462065</v>
      </c>
      <c r="CZ679" s="13">
        <v>61.470938402954594</v>
      </c>
      <c r="DA679" s="13">
        <v>18.125512271091701</v>
      </c>
      <c r="DB679" s="13" t="e">
        <f ca="1"/>
        <v>#NAME?</v>
      </c>
      <c r="DC679" s="13" t="e">
        <f ca="1"/>
        <v>#NAME?</v>
      </c>
      <c r="DD679" s="13">
        <v>57.39140145465791</v>
      </c>
      <c r="DE679" s="13" t="e">
        <f ca="1"/>
        <v>#NAME?</v>
      </c>
      <c r="DF679" s="13">
        <v>62.133531369412744</v>
      </c>
    </row>
    <row r="680" spans="1:110" x14ac:dyDescent="0.25">
      <c r="A680" s="9">
        <v>80</v>
      </c>
      <c r="B680" s="10" t="b">
        <v>1</v>
      </c>
      <c r="U680" s="13"/>
      <c r="V680" s="13"/>
      <c r="W680" s="14"/>
      <c r="X680" s="24"/>
      <c r="Y680" s="24"/>
      <c r="Z680" s="24"/>
      <c r="AA680" s="24"/>
      <c r="AB680" s="24"/>
      <c r="AC680" s="24"/>
      <c r="AD680" s="24"/>
      <c r="AE680" s="24"/>
      <c r="AG680" s="13"/>
      <c r="AH680" s="13"/>
      <c r="AI680" s="14"/>
      <c r="AJ680" s="24"/>
      <c r="AK680" s="24"/>
      <c r="AL680" s="24"/>
      <c r="AM680" s="24"/>
      <c r="AN680" s="24"/>
      <c r="AO680" s="24"/>
      <c r="AP680" s="24"/>
      <c r="AQ680" s="24"/>
      <c r="AS680" s="13"/>
      <c r="AT680" s="13"/>
      <c r="AU680" s="14"/>
      <c r="AV680" s="24"/>
      <c r="AW680" s="24"/>
      <c r="AX680" s="24"/>
      <c r="AY680" s="24"/>
      <c r="AZ680" s="24"/>
      <c r="BA680" s="24"/>
      <c r="BB680" s="24"/>
      <c r="BC680" s="24"/>
      <c r="CW680" s="24">
        <v>0.23070355191256831</v>
      </c>
      <c r="CX680" s="13">
        <v>62.3</v>
      </c>
      <c r="CY680" s="13">
        <v>62.210300140709187</v>
      </c>
      <c r="CZ680" s="13">
        <v>61.481093859112029</v>
      </c>
      <c r="DA680" s="13">
        <v>18.15623794034623</v>
      </c>
      <c r="DB680" s="13" t="e">
        <f ca="1"/>
        <v>#NAME?</v>
      </c>
      <c r="DC680" s="13" t="e">
        <f ca="1"/>
        <v>#NAME?</v>
      </c>
      <c r="DD680" s="13">
        <v>57.407069557181927</v>
      </c>
      <c r="DE680" s="13" t="e">
        <f ca="1"/>
        <v>#NAME?</v>
      </c>
      <c r="DF680" s="13">
        <v>62.146228430767493</v>
      </c>
    </row>
    <row r="681" spans="1:110" x14ac:dyDescent="0.25">
      <c r="A681" s="9">
        <v>79.7</v>
      </c>
      <c r="B681" s="10" t="b">
        <v>1</v>
      </c>
      <c r="U681" s="13"/>
      <c r="V681" s="13"/>
      <c r="W681" s="14"/>
      <c r="X681" s="24"/>
      <c r="Y681" s="24"/>
      <c r="Z681" s="24"/>
      <c r="AA681" s="24"/>
      <c r="AB681" s="24"/>
      <c r="AC681" s="24"/>
      <c r="AD681" s="24"/>
      <c r="AE681" s="24"/>
      <c r="AG681" s="13"/>
      <c r="AH681" s="13"/>
      <c r="AI681" s="14"/>
      <c r="AJ681" s="24"/>
      <c r="AK681" s="24"/>
      <c r="AL681" s="24"/>
      <c r="AM681" s="24"/>
      <c r="AN681" s="24"/>
      <c r="AO681" s="24"/>
      <c r="AP681" s="24"/>
      <c r="AQ681" s="24"/>
      <c r="AS681" s="13"/>
      <c r="AT681" s="13"/>
      <c r="AU681" s="14"/>
      <c r="AV681" s="24"/>
      <c r="AW681" s="24"/>
      <c r="AX681" s="24"/>
      <c r="AY681" s="24"/>
      <c r="AZ681" s="24"/>
      <c r="BA681" s="24"/>
      <c r="BB681" s="24"/>
      <c r="BC681" s="24"/>
      <c r="CW681" s="24">
        <v>0.23104508196721313</v>
      </c>
      <c r="CX681" s="13">
        <v>62.3</v>
      </c>
      <c r="CY681" s="13">
        <v>62.220989474159587</v>
      </c>
      <c r="CZ681" s="13">
        <v>61.491242595797694</v>
      </c>
      <c r="DA681" s="13">
        <v>18.186977253326461</v>
      </c>
      <c r="DB681" s="13" t="e">
        <f ca="1"/>
        <v>#NAME?</v>
      </c>
      <c r="DC681" s="13" t="e">
        <f ca="1"/>
        <v>#NAME?</v>
      </c>
      <c r="DD681" s="13">
        <v>57.422726066580552</v>
      </c>
      <c r="DE681" s="13" t="e">
        <f ca="1"/>
        <v>#NAME?</v>
      </c>
      <c r="DF681" s="13">
        <v>62.158915456015109</v>
      </c>
    </row>
    <row r="682" spans="1:110" x14ac:dyDescent="0.25">
      <c r="A682" s="9">
        <v>79.5</v>
      </c>
      <c r="B682" s="10" t="b">
        <v>1</v>
      </c>
      <c r="U682" s="13"/>
      <c r="V682" s="13"/>
      <c r="W682" s="14"/>
      <c r="X682" s="24"/>
      <c r="Y682" s="24"/>
      <c r="Z682" s="24"/>
      <c r="AA682" s="24"/>
      <c r="AB682" s="24"/>
      <c r="AC682" s="24"/>
      <c r="AD682" s="24"/>
      <c r="AE682" s="24"/>
      <c r="AG682" s="13"/>
      <c r="AH682" s="13"/>
      <c r="AI682" s="14"/>
      <c r="AJ682" s="24"/>
      <c r="AK682" s="24"/>
      <c r="AL682" s="24"/>
      <c r="AM682" s="24"/>
      <c r="AN682" s="24"/>
      <c r="AO682" s="24"/>
      <c r="AP682" s="24"/>
      <c r="AQ682" s="24"/>
      <c r="AS682" s="13"/>
      <c r="AT682" s="13"/>
      <c r="AU682" s="14"/>
      <c r="AV682" s="24"/>
      <c r="AW682" s="24"/>
      <c r="AX682" s="24"/>
      <c r="AY682" s="24"/>
      <c r="AZ682" s="24"/>
      <c r="BA682" s="24"/>
      <c r="BB682" s="24"/>
      <c r="BC682" s="24"/>
      <c r="CW682" s="24">
        <v>0.23138661202185792</v>
      </c>
      <c r="CX682" s="13">
        <v>62.4</v>
      </c>
      <c r="CY682" s="13">
        <v>62.231669991866262</v>
      </c>
      <c r="CZ682" s="13">
        <v>61.501384635771075</v>
      </c>
      <c r="DA682" s="13">
        <v>18.217730222154753</v>
      </c>
      <c r="DB682" s="13" t="e">
        <f ca="1"/>
        <v>#NAME?</v>
      </c>
      <c r="DC682" s="13" t="e">
        <f ca="1"/>
        <v>#NAME?</v>
      </c>
      <c r="DD682" s="13">
        <v>57.438371008549694</v>
      </c>
      <c r="DE682" s="13" t="e">
        <f ca="1"/>
        <v>#NAME?</v>
      </c>
      <c r="DF682" s="13">
        <v>62.171592472893309</v>
      </c>
    </row>
    <row r="683" spans="1:110" x14ac:dyDescent="0.25">
      <c r="A683" s="9">
        <v>79.3</v>
      </c>
      <c r="B683" s="10" t="b">
        <v>1</v>
      </c>
      <c r="U683" s="13"/>
      <c r="V683" s="13"/>
      <c r="W683" s="14"/>
      <c r="X683" s="24"/>
      <c r="Y683" s="24"/>
      <c r="Z683" s="24"/>
      <c r="AA683" s="24"/>
      <c r="AB683" s="24"/>
      <c r="AC683" s="24"/>
      <c r="AD683" s="24"/>
      <c r="AE683" s="24"/>
      <c r="AG683" s="13"/>
      <c r="AH683" s="13"/>
      <c r="AI683" s="14"/>
      <c r="AJ683" s="24"/>
      <c r="AK683" s="24"/>
      <c r="AL683" s="24"/>
      <c r="AM683" s="24"/>
      <c r="AN683" s="24"/>
      <c r="AO683" s="24"/>
      <c r="AP683" s="24"/>
      <c r="AQ683" s="24"/>
      <c r="AS683" s="13"/>
      <c r="AT683" s="13"/>
      <c r="AU683" s="14"/>
      <c r="AV683" s="24"/>
      <c r="AW683" s="24"/>
      <c r="AX683" s="24"/>
      <c r="AY683" s="24"/>
      <c r="AZ683" s="24"/>
      <c r="BA683" s="24"/>
      <c r="BB683" s="24"/>
      <c r="BC683" s="24"/>
      <c r="CW683" s="24">
        <v>0.23172814207650272</v>
      </c>
      <c r="CX683" s="13">
        <v>62.4</v>
      </c>
      <c r="CY683" s="13">
        <v>62.242341721768518</v>
      </c>
      <c r="CZ683" s="13">
        <v>61.511520001703587</v>
      </c>
      <c r="DA683" s="13">
        <v>18.248496858969634</v>
      </c>
      <c r="DB683" s="13" t="e">
        <f ca="1"/>
        <v>#NAME?</v>
      </c>
      <c r="DC683" s="13" t="e">
        <f ca="1"/>
        <v>#NAME?</v>
      </c>
      <c r="DD683" s="13">
        <v>57.454004408690466</v>
      </c>
      <c r="DE683" s="13" t="e">
        <f ca="1"/>
        <v>#NAME?</v>
      </c>
      <c r="DF683" s="13">
        <v>62.184259509031719</v>
      </c>
    </row>
    <row r="684" spans="1:110" x14ac:dyDescent="0.25">
      <c r="A684" s="9">
        <v>79.099999999999994</v>
      </c>
      <c r="B684" s="10" t="b">
        <v>1</v>
      </c>
      <c r="U684" s="13"/>
      <c r="V684" s="13"/>
      <c r="W684" s="14"/>
      <c r="X684" s="24"/>
      <c r="Y684" s="24"/>
      <c r="Z684" s="24"/>
      <c r="AA684" s="24"/>
      <c r="AB684" s="24"/>
      <c r="AC684" s="24"/>
      <c r="AD684" s="24"/>
      <c r="AE684" s="24"/>
      <c r="AG684" s="13"/>
      <c r="AH684" s="13"/>
      <c r="AI684" s="14"/>
      <c r="AJ684" s="24"/>
      <c r="AK684" s="24"/>
      <c r="AL684" s="24"/>
      <c r="AM684" s="24"/>
      <c r="AN684" s="24"/>
      <c r="AO684" s="24"/>
      <c r="AP684" s="24"/>
      <c r="AQ684" s="24"/>
      <c r="AS684" s="13"/>
      <c r="AT684" s="13"/>
      <c r="AU684" s="14"/>
      <c r="AV684" s="24"/>
      <c r="AW684" s="24"/>
      <c r="AX684" s="24"/>
      <c r="AY684" s="24"/>
      <c r="AZ684" s="24"/>
      <c r="BA684" s="24"/>
      <c r="BB684" s="24"/>
      <c r="BC684" s="24"/>
      <c r="CW684" s="24">
        <v>0.23206967213114754</v>
      </c>
      <c r="CX684" s="13">
        <v>62.4</v>
      </c>
      <c r="CY684" s="13">
        <v>62.253004691692645</v>
      </c>
      <c r="CZ684" s="13">
        <v>61.521648716178696</v>
      </c>
      <c r="DA684" s="13">
        <v>18.279277175925838</v>
      </c>
      <c r="DB684" s="13" t="e">
        <f ca="1"/>
        <v>#NAME?</v>
      </c>
      <c r="DC684" s="13" t="e">
        <f ca="1"/>
        <v>#NAME?</v>
      </c>
      <c r="DD684" s="13">
        <v>57.469626292509687</v>
      </c>
      <c r="DE684" s="13" t="e">
        <f ca="1"/>
        <v>#NAME?</v>
      </c>
      <c r="DF684" s="13">
        <v>62.196916591952444</v>
      </c>
    </row>
    <row r="685" spans="1:110" x14ac:dyDescent="0.25">
      <c r="A685" s="9">
        <v>78.900000000000006</v>
      </c>
      <c r="B685" s="10" t="b">
        <v>1</v>
      </c>
      <c r="U685" s="13"/>
      <c r="V685" s="13"/>
      <c r="W685" s="14"/>
      <c r="X685" s="24"/>
      <c r="Y685" s="24"/>
      <c r="Z685" s="24"/>
      <c r="AA685" s="24"/>
      <c r="AB685" s="24"/>
      <c r="AC685" s="24"/>
      <c r="AD685" s="24"/>
      <c r="AE685" s="24"/>
      <c r="AG685" s="13"/>
      <c r="AH685" s="13"/>
      <c r="AI685" s="14"/>
      <c r="AJ685" s="24"/>
      <c r="AK685" s="24"/>
      <c r="AL685" s="24"/>
      <c r="AM685" s="24"/>
      <c r="AN685" s="24"/>
      <c r="AO685" s="24"/>
      <c r="AP685" s="24"/>
      <c r="AQ685" s="24"/>
      <c r="AS685" s="13"/>
      <c r="AT685" s="13"/>
      <c r="AU685" s="14"/>
      <c r="AV685" s="24"/>
      <c r="AW685" s="24"/>
      <c r="AX685" s="24"/>
      <c r="AY685" s="24"/>
      <c r="AZ685" s="24"/>
      <c r="BA685" s="24"/>
      <c r="BB685" s="24"/>
      <c r="BC685" s="24"/>
      <c r="CW685" s="24">
        <v>0.23241120218579234</v>
      </c>
      <c r="CX685" s="13">
        <v>62.5</v>
      </c>
      <c r="CY685" s="13">
        <v>62.263658929352559</v>
      </c>
      <c r="CZ685" s="13">
        <v>61.531770801692609</v>
      </c>
      <c r="DA685" s="13">
        <v>18.310071185194314</v>
      </c>
      <c r="DB685" s="13" t="e">
        <f ca="1"/>
        <v>#NAME?</v>
      </c>
      <c r="DC685" s="13" t="e">
        <f ca="1"/>
        <v>#NAME?</v>
      </c>
      <c r="DD685" s="13">
        <v>57.485236685420361</v>
      </c>
      <c r="DE685" s="13" t="e">
        <f ca="1"/>
        <v>#NAME?</v>
      </c>
      <c r="DF685" s="13">
        <v>62.209563749070654</v>
      </c>
    </row>
    <row r="686" spans="1:110" x14ac:dyDescent="0.25">
      <c r="A686" s="9">
        <v>78.8</v>
      </c>
      <c r="B686" s="10" t="b">
        <v>1</v>
      </c>
      <c r="U686" s="13"/>
      <c r="V686" s="13"/>
      <c r="W686" s="14"/>
      <c r="X686" s="24"/>
      <c r="Y686" s="24"/>
      <c r="Z686" s="24"/>
      <c r="AA686" s="24"/>
      <c r="AB686" s="24"/>
      <c r="AC686" s="24"/>
      <c r="AD686" s="24"/>
      <c r="AE686" s="24"/>
      <c r="AG686" s="13"/>
      <c r="AH686" s="13"/>
      <c r="AI686" s="14"/>
      <c r="AJ686" s="24"/>
      <c r="AK686" s="24"/>
      <c r="AL686" s="24"/>
      <c r="AM686" s="24"/>
      <c r="AN686" s="24"/>
      <c r="AO686" s="24"/>
      <c r="AP686" s="24"/>
      <c r="AQ686" s="24"/>
      <c r="AS686" s="13"/>
      <c r="AT686" s="13"/>
      <c r="AU686" s="14"/>
      <c r="AV686" s="24"/>
      <c r="AW686" s="24"/>
      <c r="AX686" s="24"/>
      <c r="AY686" s="24"/>
      <c r="AZ686" s="24"/>
      <c r="BA686" s="24"/>
      <c r="BB686" s="24"/>
      <c r="BC686" s="24"/>
      <c r="CW686" s="24">
        <v>0.23275273224043716</v>
      </c>
      <c r="CX686" s="13">
        <v>62.5</v>
      </c>
      <c r="CY686" s="13">
        <v>62.274304462350443</v>
      </c>
      <c r="CZ686" s="13">
        <v>61.541886280654822</v>
      </c>
      <c r="DA686" s="13">
        <v>18.340878898962242</v>
      </c>
      <c r="DB686" s="13" t="e">
        <f ca="1"/>
        <v>#NAME?</v>
      </c>
      <c r="DC686" s="13" t="e">
        <f ca="1"/>
        <v>#NAME?</v>
      </c>
      <c r="DD686" s="13">
        <v>57.500835612742186</v>
      </c>
      <c r="DE686" s="13" t="e">
        <f ca="1"/>
        <v>#NAME?</v>
      </c>
      <c r="DF686" s="13">
        <v>62.22220100769519</v>
      </c>
    </row>
    <row r="687" spans="1:110" x14ac:dyDescent="0.25">
      <c r="A687" s="9">
        <v>78.7</v>
      </c>
      <c r="B687" s="10" t="b">
        <v>1</v>
      </c>
      <c r="U687" s="13"/>
      <c r="V687" s="13"/>
      <c r="W687" s="14"/>
      <c r="X687" s="24"/>
      <c r="Y687" s="24"/>
      <c r="Z687" s="24"/>
      <c r="AA687" s="24"/>
      <c r="AB687" s="24"/>
      <c r="AC687" s="24"/>
      <c r="AD687" s="24"/>
      <c r="AE687" s="24"/>
      <c r="AG687" s="13"/>
      <c r="AH687" s="13"/>
      <c r="AI687" s="14"/>
      <c r="AJ687" s="24"/>
      <c r="AK687" s="24"/>
      <c r="AL687" s="24"/>
      <c r="AM687" s="24"/>
      <c r="AN687" s="24"/>
      <c r="AO687" s="24"/>
      <c r="AP687" s="24"/>
      <c r="AQ687" s="24"/>
      <c r="AS687" s="13"/>
      <c r="AT687" s="13"/>
      <c r="AU687" s="14"/>
      <c r="AV687" s="24"/>
      <c r="AW687" s="24"/>
      <c r="AX687" s="24"/>
      <c r="AY687" s="24"/>
      <c r="AZ687" s="24"/>
      <c r="BA687" s="24"/>
      <c r="BB687" s="24"/>
      <c r="BC687" s="24"/>
      <c r="CW687" s="24">
        <v>0.23309426229508196</v>
      </c>
      <c r="CX687" s="13">
        <v>62.5</v>
      </c>
      <c r="CY687" s="13">
        <v>62.28494131817741</v>
      </c>
      <c r="CZ687" s="13">
        <v>61.551995175388498</v>
      </c>
      <c r="DA687" s="13">
        <v>18.371700329433107</v>
      </c>
      <c r="DB687" s="13" t="e">
        <f ca="1"/>
        <v>#NAME?</v>
      </c>
      <c r="DC687" s="13" t="e">
        <f ca="1"/>
        <v>#NAME?</v>
      </c>
      <c r="DD687" s="13">
        <v>57.516423099701981</v>
      </c>
      <c r="DE687" s="13" t="e">
        <f ca="1"/>
        <v>#NAME?</v>
      </c>
      <c r="DF687" s="13">
        <v>62.234828395029147</v>
      </c>
    </row>
    <row r="688" spans="1:110" x14ac:dyDescent="0.25">
      <c r="A688" s="9">
        <v>78.599999999999994</v>
      </c>
      <c r="B688" s="10" t="b">
        <v>1</v>
      </c>
      <c r="U688" s="13"/>
      <c r="V688" s="13"/>
      <c r="W688" s="14"/>
      <c r="X688" s="24"/>
      <c r="Y688" s="24"/>
      <c r="Z688" s="24"/>
      <c r="AA688" s="24"/>
      <c r="AB688" s="24"/>
      <c r="AC688" s="24"/>
      <c r="AD688" s="24"/>
      <c r="AE688" s="24"/>
      <c r="AG688" s="13"/>
      <c r="AH688" s="13"/>
      <c r="AI688" s="14"/>
      <c r="AJ688" s="24"/>
      <c r="AK688" s="24"/>
      <c r="AL688" s="24"/>
      <c r="AM688" s="24"/>
      <c r="AN688" s="24"/>
      <c r="AO688" s="24"/>
      <c r="AP688" s="24"/>
      <c r="AQ688" s="24"/>
      <c r="AS688" s="13"/>
      <c r="AT688" s="13"/>
      <c r="AU688" s="14"/>
      <c r="AV688" s="24"/>
      <c r="AW688" s="24"/>
      <c r="AX688" s="24"/>
      <c r="AY688" s="24"/>
      <c r="AZ688" s="24"/>
      <c r="BA688" s="24"/>
      <c r="BB688" s="24"/>
      <c r="BC688" s="24"/>
      <c r="CW688" s="24">
        <v>0.23343579234972678</v>
      </c>
      <c r="CX688" s="13">
        <v>62.5</v>
      </c>
      <c r="CY688" s="13">
        <v>62.295569524214116</v>
      </c>
      <c r="CZ688" s="13">
        <v>61.562097508130968</v>
      </c>
      <c r="DA688" s="13">
        <v>18.402535488826683</v>
      </c>
      <c r="DB688" s="13" t="e">
        <f ca="1"/>
        <v>#NAME?</v>
      </c>
      <c r="DC688" s="13" t="e">
        <f ca="1"/>
        <v>#NAME?</v>
      </c>
      <c r="DD688" s="13">
        <v>57.531999171434222</v>
      </c>
      <c r="DE688" s="13" t="e">
        <f ca="1"/>
        <v>#NAME?</v>
      </c>
      <c r="DF688" s="13">
        <v>62.247445938170415</v>
      </c>
    </row>
    <row r="689" spans="1:110" x14ac:dyDescent="0.25">
      <c r="A689" s="9">
        <v>78.5</v>
      </c>
      <c r="B689" s="10" t="b">
        <v>1</v>
      </c>
      <c r="U689" s="13"/>
      <c r="V689" s="13"/>
      <c r="W689" s="14"/>
      <c r="X689" s="24"/>
      <c r="Y689" s="24"/>
      <c r="Z689" s="24"/>
      <c r="AA689" s="24"/>
      <c r="AB689" s="24"/>
      <c r="AC689" s="24"/>
      <c r="AD689" s="24"/>
      <c r="AE689" s="24"/>
      <c r="AG689" s="13"/>
      <c r="AH689" s="13"/>
      <c r="AI689" s="14"/>
      <c r="AJ689" s="24"/>
      <c r="AK689" s="24"/>
      <c r="AL689" s="24"/>
      <c r="AM689" s="24"/>
      <c r="AN689" s="24"/>
      <c r="AO689" s="24"/>
      <c r="AP689" s="24"/>
      <c r="AQ689" s="24"/>
      <c r="AS689" s="13"/>
      <c r="AT689" s="13"/>
      <c r="AU689" s="14"/>
      <c r="AV689" s="24"/>
      <c r="AW689" s="24"/>
      <c r="AX689" s="24"/>
      <c r="AY689" s="24"/>
      <c r="AZ689" s="24"/>
      <c r="BA689" s="24"/>
      <c r="BB689" s="24"/>
      <c r="BC689" s="24"/>
      <c r="CW689" s="24">
        <v>0.23377732240437157</v>
      </c>
      <c r="CX689" s="13">
        <v>62.5</v>
      </c>
      <c r="CY689" s="13">
        <v>62.306189107731399</v>
      </c>
      <c r="CZ689" s="13">
        <v>61.572193301034254</v>
      </c>
      <c r="DA689" s="13">
        <v>18.433384389379079</v>
      </c>
      <c r="DB689" s="13" t="e">
        <f ca="1"/>
        <v>#NAME?</v>
      </c>
      <c r="DC689" s="13" t="e">
        <f ca="1"/>
        <v>#NAME?</v>
      </c>
      <c r="DD689" s="13">
        <v>57.547563852981469</v>
      </c>
      <c r="DE689" s="13" t="e">
        <f ca="1"/>
        <v>#NAME?</v>
      </c>
      <c r="DF689" s="13">
        <v>62.26005366411232</v>
      </c>
    </row>
    <row r="690" spans="1:110" x14ac:dyDescent="0.25">
      <c r="A690" s="9">
        <v>78.400000000000006</v>
      </c>
      <c r="B690" s="10" t="b">
        <v>1</v>
      </c>
      <c r="U690" s="13"/>
      <c r="V690" s="13"/>
      <c r="W690" s="14"/>
      <c r="X690" s="24"/>
      <c r="Y690" s="24"/>
      <c r="Z690" s="24"/>
      <c r="AA690" s="24"/>
      <c r="AB690" s="24"/>
      <c r="AC690" s="24"/>
      <c r="AD690" s="24"/>
      <c r="AE690" s="24"/>
      <c r="AG690" s="13"/>
      <c r="AH690" s="13"/>
      <c r="AI690" s="14"/>
      <c r="AJ690" s="24"/>
      <c r="AK690" s="24"/>
      <c r="AL690" s="24"/>
      <c r="AM690" s="24"/>
      <c r="AN690" s="24"/>
      <c r="AO690" s="24"/>
      <c r="AP690" s="24"/>
      <c r="AQ690" s="24"/>
      <c r="AS690" s="13"/>
      <c r="AT690" s="13"/>
      <c r="AU690" s="14"/>
      <c r="AV690" s="24"/>
      <c r="AW690" s="24"/>
      <c r="AX690" s="24"/>
      <c r="AY690" s="24"/>
      <c r="AZ690" s="24"/>
      <c r="BA690" s="24"/>
      <c r="BB690" s="24"/>
      <c r="BC690" s="24"/>
      <c r="CW690" s="24">
        <v>0.2341188524590164</v>
      </c>
      <c r="CX690" s="13">
        <v>62.5</v>
      </c>
      <c r="CY690" s="13">
        <v>62.316800095890926</v>
      </c>
      <c r="CZ690" s="13">
        <v>61.582282576165625</v>
      </c>
      <c r="DA690" s="13">
        <v>18.464247043342805</v>
      </c>
      <c r="DB690" s="13" t="e">
        <f ca="1"/>
        <v>#NAME?</v>
      </c>
      <c r="DC690" s="13" t="e">
        <f ca="1"/>
        <v>#NAME?</v>
      </c>
      <c r="DD690" s="13">
        <v>57.563117169294856</v>
      </c>
      <c r="DE690" s="13" t="e">
        <f ca="1"/>
        <v>#NAME?</v>
      </c>
      <c r="DF690" s="13">
        <v>62.272651599744123</v>
      </c>
    </row>
    <row r="691" spans="1:110" x14ac:dyDescent="0.25">
      <c r="A691" s="9">
        <v>78.2</v>
      </c>
      <c r="B691" s="10" t="b">
        <v>1</v>
      </c>
      <c r="U691" s="13"/>
      <c r="V691" s="13"/>
      <c r="W691" s="14"/>
      <c r="X691" s="24"/>
      <c r="Y691" s="24"/>
      <c r="Z691" s="24"/>
      <c r="AA691" s="24"/>
      <c r="AB691" s="24"/>
      <c r="AC691" s="24"/>
      <c r="AD691" s="24"/>
      <c r="AE691" s="24"/>
      <c r="AG691" s="13"/>
      <c r="AH691" s="13"/>
      <c r="AI691" s="14"/>
      <c r="AJ691" s="24"/>
      <c r="AK691" s="24"/>
      <c r="AL691" s="24"/>
      <c r="AM691" s="24"/>
      <c r="AN691" s="24"/>
      <c r="AO691" s="24"/>
      <c r="AP691" s="24"/>
      <c r="AQ691" s="24"/>
      <c r="AS691" s="13"/>
      <c r="AT691" s="13"/>
      <c r="AU691" s="14"/>
      <c r="AV691" s="24"/>
      <c r="AW691" s="24"/>
      <c r="AX691" s="24"/>
      <c r="AY691" s="24"/>
      <c r="AZ691" s="24"/>
      <c r="BA691" s="24"/>
      <c r="BB691" s="24"/>
      <c r="BC691" s="24"/>
      <c r="CW691" s="24">
        <v>0.23446038251366119</v>
      </c>
      <c r="CX691" s="13">
        <v>62.5</v>
      </c>
      <c r="CY691" s="13">
        <v>62.327402515745788</v>
      </c>
      <c r="CZ691" s="13">
        <v>61.592365355507994</v>
      </c>
      <c r="DA691" s="13">
        <v>18.495123462986708</v>
      </c>
      <c r="DB691" s="13" t="e">
        <f ca="1"/>
        <v>#NAME?</v>
      </c>
      <c r="DC691" s="13" t="e">
        <f ca="1"/>
        <v>#NAME?</v>
      </c>
      <c r="DD691" s="13">
        <v>57.578659145234546</v>
      </c>
      <c r="DE691" s="13" t="e">
        <f ca="1"/>
        <v>#NAME?</v>
      </c>
      <c r="DF691" s="13">
        <v>62.285239771851664</v>
      </c>
    </row>
    <row r="692" spans="1:110" x14ac:dyDescent="0.25">
      <c r="A692" s="9">
        <v>78.099999999999994</v>
      </c>
      <c r="B692" s="10" t="b">
        <v>1</v>
      </c>
      <c r="U692" s="13"/>
      <c r="V692" s="13"/>
      <c r="W692" s="14"/>
      <c r="X692" s="24"/>
      <c r="Y692" s="24"/>
      <c r="Z692" s="24"/>
      <c r="AA692" s="24"/>
      <c r="AB692" s="24"/>
      <c r="AC692" s="24"/>
      <c r="AD692" s="24"/>
      <c r="AE692" s="24"/>
      <c r="AG692" s="13"/>
      <c r="AH692" s="13"/>
      <c r="AI692" s="14"/>
      <c r="AJ692" s="24"/>
      <c r="AK692" s="24"/>
      <c r="AL692" s="24"/>
      <c r="AM692" s="24"/>
      <c r="AN692" s="24"/>
      <c r="AO692" s="24"/>
      <c r="AP692" s="24"/>
      <c r="AQ692" s="24"/>
      <c r="AS692" s="13"/>
      <c r="AT692" s="13"/>
      <c r="AU692" s="14"/>
      <c r="AV692" s="24"/>
      <c r="AW692" s="24"/>
      <c r="AX692" s="24"/>
      <c r="AY692" s="24"/>
      <c r="AZ692" s="24"/>
      <c r="BA692" s="24"/>
      <c r="BB692" s="24"/>
      <c r="BC692" s="24"/>
      <c r="CW692" s="24">
        <v>0.23480191256830601</v>
      </c>
      <c r="CX692" s="13">
        <v>62.5</v>
      </c>
      <c r="CY692" s="13">
        <v>62.337996394241138</v>
      </c>
      <c r="CZ692" s="13">
        <v>61.602441660960316</v>
      </c>
      <c r="DA692" s="13">
        <v>18.526013660596114</v>
      </c>
      <c r="DB692" s="13" t="e">
        <f ca="1"/>
        <v>#NAME?</v>
      </c>
      <c r="DC692" s="13" t="e">
        <f ca="1"/>
        <v>#NAME?</v>
      </c>
      <c r="DD692" s="13">
        <v>57.594189805570224</v>
      </c>
      <c r="DE692" s="13" t="e">
        <f ca="1"/>
        <v>#NAME?</v>
      </c>
      <c r="DF692" s="13">
        <v>62.297818207117842</v>
      </c>
    </row>
    <row r="693" spans="1:110" x14ac:dyDescent="0.25">
      <c r="A693" s="9">
        <v>78.8</v>
      </c>
      <c r="B693" s="10" t="b">
        <v>1</v>
      </c>
      <c r="U693" s="13"/>
      <c r="V693" s="13"/>
      <c r="W693" s="14"/>
      <c r="X693" s="24"/>
      <c r="Y693" s="24"/>
      <c r="Z693" s="24"/>
      <c r="AA693" s="24"/>
      <c r="AB693" s="24"/>
      <c r="AC693" s="24"/>
      <c r="AD693" s="24"/>
      <c r="AE693" s="24"/>
      <c r="AG693" s="13"/>
      <c r="AH693" s="13"/>
      <c r="AI693" s="14"/>
      <c r="AJ693" s="24"/>
      <c r="AK693" s="24"/>
      <c r="AL693" s="24"/>
      <c r="AM693" s="24"/>
      <c r="AN693" s="24"/>
      <c r="AO693" s="24"/>
      <c r="AP693" s="24"/>
      <c r="AQ693" s="24"/>
      <c r="AS693" s="13"/>
      <c r="AT693" s="13"/>
      <c r="AU693" s="14"/>
      <c r="AV693" s="24"/>
      <c r="AW693" s="24"/>
      <c r="AX693" s="24"/>
      <c r="AY693" s="24"/>
      <c r="AZ693" s="24"/>
      <c r="BA693" s="24"/>
      <c r="BB693" s="24"/>
      <c r="BC693" s="24"/>
      <c r="CW693" s="24">
        <v>0.23514344262295081</v>
      </c>
      <c r="CX693" s="13">
        <v>62.6</v>
      </c>
      <c r="CY693" s="13">
        <v>62.348581758214806</v>
      </c>
      <c r="CZ693" s="13">
        <v>61.612511514338351</v>
      </c>
      <c r="DA693" s="13">
        <v>18.556917648472758</v>
      </c>
      <c r="DB693" s="13" t="e">
        <f ca="1"/>
        <v>#NAME?</v>
      </c>
      <c r="DC693" s="13" t="e">
        <f ca="1"/>
        <v>#NAME?</v>
      </c>
      <c r="DD693" s="13">
        <v>57.609709174981504</v>
      </c>
      <c r="DE693" s="13" t="e">
        <f ca="1"/>
        <v>#NAME?</v>
      </c>
      <c r="DF693" s="13">
        <v>62.310386932123222</v>
      </c>
    </row>
    <row r="694" spans="1:110" x14ac:dyDescent="0.25">
      <c r="A694" s="9">
        <v>78.599999999999994</v>
      </c>
      <c r="B694" s="10" t="b">
        <v>1</v>
      </c>
      <c r="U694" s="13"/>
      <c r="V694" s="13"/>
      <c r="W694" s="14"/>
      <c r="X694" s="24"/>
      <c r="Y694" s="24"/>
      <c r="Z694" s="24"/>
      <c r="AA694" s="24"/>
      <c r="AB694" s="24"/>
      <c r="AC694" s="24"/>
      <c r="AD694" s="24"/>
      <c r="AE694" s="24"/>
      <c r="AG694" s="13"/>
      <c r="AH694" s="13"/>
      <c r="AI694" s="14"/>
      <c r="AJ694" s="24"/>
      <c r="AK694" s="24"/>
      <c r="AL694" s="24"/>
      <c r="AM694" s="24"/>
      <c r="AN694" s="24"/>
      <c r="AO694" s="24"/>
      <c r="AP694" s="24"/>
      <c r="AQ694" s="24"/>
      <c r="AS694" s="13"/>
      <c r="AT694" s="13"/>
      <c r="AU694" s="14"/>
      <c r="AV694" s="24"/>
      <c r="AW694" s="24"/>
      <c r="AX694" s="24"/>
      <c r="AY694" s="24"/>
      <c r="AZ694" s="24"/>
      <c r="BA694" s="24"/>
      <c r="BB694" s="24"/>
      <c r="BC694" s="24"/>
      <c r="CW694" s="24">
        <v>0.23548497267759563</v>
      </c>
      <c r="CX694" s="13">
        <v>62.6</v>
      </c>
      <c r="CY694" s="13">
        <v>62.359158634397915</v>
      </c>
      <c r="CZ694" s="13">
        <v>61.622574937374793</v>
      </c>
      <c r="DA694" s="13">
        <v>18.587835438934889</v>
      </c>
      <c r="DB694" s="13" t="e">
        <f ca="1"/>
        <v>#NAME?</v>
      </c>
      <c r="DC694" s="13" t="e">
        <f ca="1"/>
        <v>#NAME?</v>
      </c>
      <c r="DD694" s="13">
        <v>57.625217278058457</v>
      </c>
      <c r="DE694" s="13" t="e">
        <f ca="1"/>
        <v>#NAME?</v>
      </c>
      <c r="DF694" s="13">
        <v>62.32294597334662</v>
      </c>
    </row>
    <row r="695" spans="1:110" x14ac:dyDescent="0.25">
      <c r="A695" s="9">
        <v>78.2</v>
      </c>
      <c r="B695" s="10" t="b">
        <v>1</v>
      </c>
      <c r="U695" s="13"/>
      <c r="V695" s="13"/>
      <c r="W695" s="14"/>
      <c r="X695" s="24"/>
      <c r="Y695" s="24"/>
      <c r="Z695" s="24"/>
      <c r="AA695" s="24"/>
      <c r="AB695" s="24"/>
      <c r="AC695" s="24"/>
      <c r="AD695" s="24"/>
      <c r="AE695" s="24"/>
      <c r="AG695" s="13"/>
      <c r="AH695" s="13"/>
      <c r="AI695" s="14"/>
      <c r="AJ695" s="24"/>
      <c r="AK695" s="24"/>
      <c r="AL695" s="24"/>
      <c r="AM695" s="24"/>
      <c r="AN695" s="24"/>
      <c r="AO695" s="24"/>
      <c r="AP695" s="24"/>
      <c r="AQ695" s="24"/>
      <c r="AS695" s="13"/>
      <c r="AT695" s="13"/>
      <c r="AU695" s="14"/>
      <c r="AV695" s="24"/>
      <c r="AW695" s="24"/>
      <c r="AX695" s="24"/>
      <c r="AY695" s="24"/>
      <c r="AZ695" s="24"/>
      <c r="BA695" s="24"/>
      <c r="BB695" s="24"/>
      <c r="BC695" s="24"/>
      <c r="CW695" s="24">
        <v>0.23582650273224043</v>
      </c>
      <c r="CX695" s="13">
        <v>62.6</v>
      </c>
      <c r="CY695" s="13">
        <v>62.369727049415474</v>
      </c>
      <c r="CZ695" s="13">
        <v>61.632631951719986</v>
      </c>
      <c r="DA695" s="13">
        <v>18.618767044317252</v>
      </c>
      <c r="DB695" s="13" t="e">
        <f ca="1"/>
        <v>#NAME?</v>
      </c>
      <c r="DC695" s="13" t="e">
        <f ca="1"/>
        <v>#NAME?</v>
      </c>
      <c r="DD695" s="13">
        <v>57.640714139301991</v>
      </c>
      <c r="DE695" s="13" t="e">
        <f ca="1"/>
        <v>#NAME?</v>
      </c>
      <c r="DF695" s="13">
        <v>62.33549535716557</v>
      </c>
    </row>
    <row r="696" spans="1:110" x14ac:dyDescent="0.25">
      <c r="A696" s="9">
        <v>78</v>
      </c>
      <c r="B696" s="10" t="b">
        <v>1</v>
      </c>
      <c r="U696" s="13"/>
      <c r="V696" s="13"/>
      <c r="W696" s="14"/>
      <c r="X696" s="24"/>
      <c r="Y696" s="24"/>
      <c r="Z696" s="24"/>
      <c r="AA696" s="24"/>
      <c r="AB696" s="24"/>
      <c r="AC696" s="24"/>
      <c r="AD696" s="24"/>
      <c r="AE696" s="24"/>
      <c r="AG696" s="13"/>
      <c r="AH696" s="13"/>
      <c r="AI696" s="14"/>
      <c r="AJ696" s="24"/>
      <c r="AK696" s="24"/>
      <c r="AL696" s="24"/>
      <c r="AM696" s="24"/>
      <c r="AN696" s="24"/>
      <c r="AO696" s="24"/>
      <c r="AP696" s="24"/>
      <c r="AQ696" s="24"/>
      <c r="AS696" s="13"/>
      <c r="AT696" s="13"/>
      <c r="AU696" s="14"/>
      <c r="AV696" s="24"/>
      <c r="AW696" s="24"/>
      <c r="AX696" s="24"/>
      <c r="AY696" s="24"/>
      <c r="AZ696" s="24"/>
      <c r="BA696" s="24"/>
      <c r="BB696" s="24"/>
      <c r="BC696" s="24"/>
      <c r="CW696" s="24">
        <v>0.23616803278688525</v>
      </c>
      <c r="CX696" s="13">
        <v>62.6</v>
      </c>
      <c r="CY696" s="13">
        <v>62.38028702978697</v>
      </c>
      <c r="CZ696" s="13">
        <v>61.642682578942228</v>
      </c>
      <c r="DA696" s="13">
        <v>18.64971247697116</v>
      </c>
      <c r="DB696" s="13" t="e">
        <f ca="1"/>
        <v>#NAME?</v>
      </c>
      <c r="DC696" s="13" t="e">
        <f ca="1"/>
        <v>#NAME?</v>
      </c>
      <c r="DD696" s="13">
        <v>57.656199783124364</v>
      </c>
      <c r="DE696" s="13" t="e">
        <f ca="1"/>
        <v>#NAME?</v>
      </c>
      <c r="DF696" s="13">
        <v>62.348035109856951</v>
      </c>
    </row>
    <row r="697" spans="1:110" x14ac:dyDescent="0.25">
      <c r="A697" s="9">
        <v>77.8</v>
      </c>
      <c r="B697" s="10" t="b">
        <v>1</v>
      </c>
      <c r="U697" s="13"/>
      <c r="V697" s="13"/>
      <c r="W697" s="14"/>
      <c r="X697" s="24"/>
      <c r="Y697" s="24"/>
      <c r="Z697" s="24"/>
      <c r="AA697" s="24"/>
      <c r="AB697" s="24"/>
      <c r="AC697" s="24"/>
      <c r="AD697" s="24"/>
      <c r="AE697" s="24"/>
      <c r="AG697" s="13"/>
      <c r="AH697" s="13"/>
      <c r="AI697" s="14"/>
      <c r="AJ697" s="24"/>
      <c r="AK697" s="24"/>
      <c r="AL697" s="24"/>
      <c r="AM697" s="24"/>
      <c r="AN697" s="24"/>
      <c r="AO697" s="24"/>
      <c r="AP697" s="24"/>
      <c r="AQ697" s="24"/>
      <c r="AS697" s="13"/>
      <c r="AT697" s="13"/>
      <c r="AU697" s="14"/>
      <c r="AV697" s="24"/>
      <c r="AW697" s="24"/>
      <c r="AX697" s="24"/>
      <c r="AY697" s="24"/>
      <c r="AZ697" s="24"/>
      <c r="BA697" s="24"/>
      <c r="BB697" s="24"/>
      <c r="BC697" s="24"/>
      <c r="CW697" s="24">
        <v>0.23650956284153005</v>
      </c>
      <c r="CX697" s="13">
        <v>62.6</v>
      </c>
      <c r="CY697" s="13">
        <v>62.390838601927001</v>
      </c>
      <c r="CZ697" s="13">
        <v>61.652726840528452</v>
      </c>
      <c r="DA697" s="13">
        <v>18.680671749264452</v>
      </c>
      <c r="DB697" s="13" t="e">
        <f ca="1"/>
        <v>#NAME?</v>
      </c>
      <c r="DC697" s="13" t="e">
        <f ca="1"/>
        <v>#NAME?</v>
      </c>
      <c r="DD697" s="13">
        <v>57.6716742338496</v>
      </c>
      <c r="DE697" s="13" t="e">
        <f ca="1"/>
        <v>#NAME?</v>
      </c>
      <c r="DF697" s="13">
        <v>62.3605652575975</v>
      </c>
    </row>
    <row r="698" spans="1:110" x14ac:dyDescent="0.25">
      <c r="A698" s="9">
        <v>77.5</v>
      </c>
      <c r="B698" s="10" t="b">
        <v>1</v>
      </c>
      <c r="U698" s="13"/>
      <c r="V698" s="13"/>
      <c r="W698" s="14"/>
      <c r="X698" s="24"/>
      <c r="Y698" s="24"/>
      <c r="Z698" s="24"/>
      <c r="AA698" s="24"/>
      <c r="AB698" s="24"/>
      <c r="AC698" s="24"/>
      <c r="AD698" s="24"/>
      <c r="AE698" s="24"/>
      <c r="AG698" s="13"/>
      <c r="AH698" s="13"/>
      <c r="AI698" s="14"/>
      <c r="AJ698" s="24"/>
      <c r="AK698" s="24"/>
      <c r="AL698" s="24"/>
      <c r="AM698" s="24"/>
      <c r="AN698" s="24"/>
      <c r="AO698" s="24"/>
      <c r="AP698" s="24"/>
      <c r="AQ698" s="24"/>
      <c r="AS698" s="13"/>
      <c r="AT698" s="13"/>
      <c r="AU698" s="14"/>
      <c r="AV698" s="24"/>
      <c r="AW698" s="24"/>
      <c r="AX698" s="24"/>
      <c r="AY698" s="24"/>
      <c r="AZ698" s="24"/>
      <c r="BA698" s="24"/>
      <c r="BB698" s="24"/>
      <c r="BC698" s="24"/>
      <c r="CW698" s="24">
        <v>0.23685109289617487</v>
      </c>
      <c r="CX698" s="13">
        <v>62.6</v>
      </c>
      <c r="CY698" s="13">
        <v>62.401381792145862</v>
      </c>
      <c r="CZ698" s="13">
        <v>61.662764757884368</v>
      </c>
      <c r="DA698" s="13">
        <v>18.711644873581619</v>
      </c>
      <c r="DB698" s="13" t="e">
        <f ca="1"/>
        <v>#NAME?</v>
      </c>
      <c r="DC698" s="13" t="e">
        <f ca="1"/>
        <v>#NAME?</v>
      </c>
      <c r="DD698" s="13">
        <v>57.687137515713943</v>
      </c>
      <c r="DE698" s="13" t="e">
        <f ca="1"/>
        <v>#NAME?</v>
      </c>
      <c r="DF698" s="13">
        <v>62.373085826464326</v>
      </c>
    </row>
    <row r="699" spans="1:110" x14ac:dyDescent="0.25">
      <c r="A699" s="9">
        <v>77.099999999999994</v>
      </c>
      <c r="B699" s="10" t="b">
        <v>1</v>
      </c>
      <c r="U699" s="13"/>
      <c r="V699" s="13"/>
      <c r="W699" s="14"/>
      <c r="X699" s="24"/>
      <c r="Y699" s="24"/>
      <c r="Z699" s="24"/>
      <c r="AA699" s="24"/>
      <c r="AB699" s="24"/>
      <c r="AC699" s="24"/>
      <c r="AD699" s="24"/>
      <c r="AE699" s="24"/>
      <c r="AG699" s="13"/>
      <c r="AH699" s="13"/>
      <c r="AI699" s="14"/>
      <c r="AJ699" s="24"/>
      <c r="AK699" s="24"/>
      <c r="AL699" s="24"/>
      <c r="AM699" s="24"/>
      <c r="AN699" s="24"/>
      <c r="AO699" s="24"/>
      <c r="AP699" s="24"/>
      <c r="AQ699" s="24"/>
      <c r="AS699" s="13"/>
      <c r="AT699" s="13"/>
      <c r="AU699" s="14"/>
      <c r="AV699" s="24"/>
      <c r="AW699" s="24"/>
      <c r="AX699" s="24"/>
      <c r="AY699" s="24"/>
      <c r="AZ699" s="24"/>
      <c r="BA699" s="24"/>
      <c r="BB699" s="24"/>
      <c r="BC699" s="24"/>
      <c r="CW699" s="24">
        <v>0.23719262295081966</v>
      </c>
      <c r="CX699" s="13">
        <v>62.7</v>
      </c>
      <c r="CY699" s="13">
        <v>62.41191662665009</v>
      </c>
      <c r="CZ699" s="13">
        <v>61.672796352335261</v>
      </c>
      <c r="DA699" s="13">
        <v>18.742631862323723</v>
      </c>
      <c r="DB699" s="13" t="e">
        <f ca="1"/>
        <v>#NAME?</v>
      </c>
      <c r="DC699" s="13" t="e">
        <f ca="1"/>
        <v>#NAME?</v>
      </c>
      <c r="DD699" s="13">
        <v>57.702589652866294</v>
      </c>
      <c r="DE699" s="13" t="e">
        <f ca="1"/>
        <v>#NAME?</v>
      </c>
      <c r="DF699" s="13">
        <v>62.385596842435504</v>
      </c>
    </row>
    <row r="700" spans="1:110" x14ac:dyDescent="0.25">
      <c r="A700" s="9">
        <v>77</v>
      </c>
      <c r="B700" s="10" t="b">
        <v>1</v>
      </c>
      <c r="U700" s="13"/>
      <c r="V700" s="13"/>
      <c r="W700" s="14"/>
      <c r="X700" s="24"/>
      <c r="Y700" s="24"/>
      <c r="Z700" s="24"/>
      <c r="AA700" s="24"/>
      <c r="AB700" s="24"/>
      <c r="AC700" s="24"/>
      <c r="AD700" s="24"/>
      <c r="AE700" s="24"/>
      <c r="AG700" s="13"/>
      <c r="AH700" s="13"/>
      <c r="AI700" s="14"/>
      <c r="AJ700" s="24"/>
      <c r="AK700" s="24"/>
      <c r="AL700" s="24"/>
      <c r="AM700" s="24"/>
      <c r="AN700" s="24"/>
      <c r="AO700" s="24"/>
      <c r="AP700" s="24"/>
      <c r="AQ700" s="24"/>
      <c r="AS700" s="13"/>
      <c r="AT700" s="13"/>
      <c r="AU700" s="14"/>
      <c r="AV700" s="24"/>
      <c r="AW700" s="24"/>
      <c r="AX700" s="24"/>
      <c r="AY700" s="24"/>
      <c r="AZ700" s="24"/>
      <c r="BA700" s="24"/>
      <c r="BB700" s="24"/>
      <c r="BC700" s="24"/>
      <c r="CW700" s="24">
        <v>0.23753415300546449</v>
      </c>
      <c r="CX700" s="13">
        <v>62.7</v>
      </c>
      <c r="CY700" s="13">
        <v>62.422443131543112</v>
      </c>
      <c r="CZ700" s="13">
        <v>61.682821645126154</v>
      </c>
      <c r="DA700" s="13">
        <v>18.773632727908542</v>
      </c>
      <c r="DB700" s="13" t="e">
        <f ca="1"/>
        <v>#NAME?</v>
      </c>
      <c r="DC700" s="13" t="e">
        <f ca="1"/>
        <v>#NAME?</v>
      </c>
      <c r="DD700" s="13">
        <v>57.718030669368645</v>
      </c>
      <c r="DE700" s="13" t="e">
        <f ca="1"/>
        <v>#NAME?</v>
      </c>
      <c r="DF700" s="13">
        <v>62.398098331390557</v>
      </c>
    </row>
    <row r="701" spans="1:110" x14ac:dyDescent="0.25">
      <c r="A701" s="9">
        <v>76.8</v>
      </c>
      <c r="B701" s="10" t="b">
        <v>1</v>
      </c>
      <c r="U701" s="13"/>
      <c r="V701" s="13"/>
      <c r="W701" s="14"/>
      <c r="X701" s="24"/>
      <c r="Y701" s="24"/>
      <c r="Z701" s="24"/>
      <c r="AA701" s="24"/>
      <c r="AB701" s="24"/>
      <c r="AC701" s="24"/>
      <c r="AD701" s="24"/>
      <c r="AE701" s="24"/>
      <c r="AG701" s="13"/>
      <c r="AH701" s="13"/>
      <c r="AI701" s="14"/>
      <c r="AJ701" s="24"/>
      <c r="AK701" s="24"/>
      <c r="AL701" s="24"/>
      <c r="AM701" s="24"/>
      <c r="AN701" s="24"/>
      <c r="AO701" s="24"/>
      <c r="AP701" s="24"/>
      <c r="AQ701" s="24"/>
      <c r="AS701" s="13"/>
      <c r="AT701" s="13"/>
      <c r="AU701" s="14"/>
      <c r="AV701" s="24"/>
      <c r="AW701" s="24"/>
      <c r="AX701" s="24"/>
      <c r="AY701" s="24"/>
      <c r="AZ701" s="24"/>
      <c r="BA701" s="24"/>
      <c r="BB701" s="24"/>
      <c r="BC701" s="24"/>
      <c r="CW701" s="24">
        <v>0.23787568306010928</v>
      </c>
      <c r="CX701" s="13">
        <v>62.7</v>
      </c>
      <c r="CY701" s="13">
        <v>62.432961332825791</v>
      </c>
      <c r="CZ701" s="13">
        <v>61.692840657422451</v>
      </c>
      <c r="DA701" s="13">
        <v>18.804647482770534</v>
      </c>
      <c r="DB701" s="13" t="e">
        <f ca="1"/>
        <v>#NAME?</v>
      </c>
      <c r="DC701" s="13" t="e">
        <f ca="1"/>
        <v>#NAME?</v>
      </c>
      <c r="DD701" s="13">
        <v>57.733460589196568</v>
      </c>
      <c r="DE701" s="13" t="e">
        <f ca="1"/>
        <v>#NAME?</v>
      </c>
      <c r="DF701" s="13">
        <v>62.41059031911103</v>
      </c>
    </row>
    <row r="702" spans="1:110" x14ac:dyDescent="0.25">
      <c r="A702" s="9">
        <v>76.5</v>
      </c>
      <c r="B702" s="10" t="b">
        <v>1</v>
      </c>
      <c r="U702" s="13"/>
      <c r="V702" s="13"/>
      <c r="W702" s="14"/>
      <c r="X702" s="24"/>
      <c r="Y702" s="24"/>
      <c r="Z702" s="24"/>
      <c r="AA702" s="24"/>
      <c r="AB702" s="24"/>
      <c r="AC702" s="24"/>
      <c r="AD702" s="24"/>
      <c r="AE702" s="24"/>
      <c r="AG702" s="13"/>
      <c r="AH702" s="13"/>
      <c r="AI702" s="14"/>
      <c r="AJ702" s="24"/>
      <c r="AK702" s="24"/>
      <c r="AL702" s="24"/>
      <c r="AM702" s="24"/>
      <c r="AN702" s="24"/>
      <c r="AO702" s="24"/>
      <c r="AP702" s="24"/>
      <c r="AQ702" s="24"/>
      <c r="AS702" s="13"/>
      <c r="AT702" s="13"/>
      <c r="AU702" s="14"/>
      <c r="AV702" s="24"/>
      <c r="AW702" s="24"/>
      <c r="AX702" s="24"/>
      <c r="AY702" s="24"/>
      <c r="AZ702" s="24"/>
      <c r="BA702" s="24"/>
      <c r="BB702" s="24"/>
      <c r="BC702" s="24"/>
      <c r="CW702" s="24">
        <v>0.23821721311475411</v>
      </c>
      <c r="CX702" s="13">
        <v>62.7</v>
      </c>
      <c r="CY702" s="13">
        <v>62.443471256397018</v>
      </c>
      <c r="CZ702" s="13">
        <v>61.702853410310361</v>
      </c>
      <c r="DA702" s="13">
        <v>18.835676139360842</v>
      </c>
      <c r="DB702" s="13" t="e">
        <f ca="1"/>
        <v>#NAME?</v>
      </c>
      <c r="DC702" s="13" t="e">
        <f ca="1"/>
        <v>#NAME?</v>
      </c>
      <c r="DD702" s="13">
        <v>57.748879436239562</v>
      </c>
      <c r="DE702" s="13" t="e">
        <f ca="1"/>
        <v>#NAME?</v>
      </c>
      <c r="DF702" s="13">
        <v>62.423072831280969</v>
      </c>
    </row>
    <row r="703" spans="1:110" x14ac:dyDescent="0.25">
      <c r="A703" s="9">
        <v>75.900000000000006</v>
      </c>
      <c r="B703" s="10" t="b">
        <v>1</v>
      </c>
      <c r="U703" s="13"/>
      <c r="V703" s="13"/>
      <c r="W703" s="14"/>
      <c r="X703" s="24"/>
      <c r="Y703" s="24"/>
      <c r="Z703" s="24"/>
      <c r="AA703" s="24"/>
      <c r="AB703" s="24"/>
      <c r="AC703" s="24"/>
      <c r="AD703" s="24"/>
      <c r="AE703" s="24"/>
      <c r="AG703" s="13"/>
      <c r="AH703" s="13"/>
      <c r="AI703" s="14"/>
      <c r="AJ703" s="24"/>
      <c r="AK703" s="24"/>
      <c r="AL703" s="24"/>
      <c r="AM703" s="24"/>
      <c r="AN703" s="24"/>
      <c r="AO703" s="24"/>
      <c r="AP703" s="24"/>
      <c r="AQ703" s="24"/>
      <c r="AS703" s="13"/>
      <c r="AT703" s="13"/>
      <c r="AU703" s="14"/>
      <c r="AV703" s="24"/>
      <c r="AW703" s="24"/>
      <c r="AX703" s="24"/>
      <c r="AY703" s="24"/>
      <c r="AZ703" s="24"/>
      <c r="BA703" s="24"/>
      <c r="BB703" s="24"/>
      <c r="BC703" s="24"/>
      <c r="CW703" s="24">
        <v>0.2385587431693989</v>
      </c>
      <c r="CX703" s="13">
        <v>62.7</v>
      </c>
      <c r="CY703" s="13">
        <v>62.453972928054256</v>
      </c>
      <c r="CZ703" s="13">
        <v>61.712859924797222</v>
      </c>
      <c r="DA703" s="13">
        <v>18.866718710147406</v>
      </c>
      <c r="DB703" s="13" t="e">
        <f ca="1"/>
        <v>#NAME?</v>
      </c>
      <c r="DC703" s="13" t="e">
        <f ca="1"/>
        <v>#NAME?</v>
      </c>
      <c r="DD703" s="13">
        <v>57.764287234301563</v>
      </c>
      <c r="DE703" s="13" t="e">
        <f ca="1"/>
        <v>#NAME?</v>
      </c>
      <c r="DF703" s="13">
        <v>62.435545893487479</v>
      </c>
    </row>
    <row r="704" spans="1:110" x14ac:dyDescent="0.25">
      <c r="A704" s="9">
        <v>75.8</v>
      </c>
      <c r="B704" s="10" t="b">
        <v>1</v>
      </c>
      <c r="U704" s="13"/>
      <c r="V704" s="13"/>
      <c r="W704" s="14"/>
      <c r="X704" s="24"/>
      <c r="Y704" s="24"/>
      <c r="Z704" s="24"/>
      <c r="AA704" s="24"/>
      <c r="AB704" s="24"/>
      <c r="AC704" s="24"/>
      <c r="AD704" s="24"/>
      <c r="AE704" s="24"/>
      <c r="AG704" s="13"/>
      <c r="AH704" s="13"/>
      <c r="AI704" s="14"/>
      <c r="AJ704" s="24"/>
      <c r="AK704" s="24"/>
      <c r="AL704" s="24"/>
      <c r="AM704" s="24"/>
      <c r="AN704" s="24"/>
      <c r="AO704" s="24"/>
      <c r="AP704" s="24"/>
      <c r="AQ704" s="24"/>
      <c r="AS704" s="13"/>
      <c r="AT704" s="13"/>
      <c r="AU704" s="14"/>
      <c r="AV704" s="24"/>
      <c r="AW704" s="24"/>
      <c r="AX704" s="24"/>
      <c r="AY704" s="24"/>
      <c r="AZ704" s="24"/>
      <c r="BA704" s="24"/>
      <c r="BB704" s="24"/>
      <c r="BC704" s="24"/>
      <c r="CW704" s="24">
        <v>0.23890027322404372</v>
      </c>
      <c r="CX704" s="13">
        <v>62.8</v>
      </c>
      <c r="CY704" s="13">
        <v>62.464466373494169</v>
      </c>
      <c r="CZ704" s="13">
        <v>61.72286022181202</v>
      </c>
      <c r="DA704" s="13">
        <v>18.897775207614902</v>
      </c>
      <c r="DB704" s="13" t="e">
        <f ca="1"/>
        <v>#NAME?</v>
      </c>
      <c r="DC704" s="13" t="e">
        <f ca="1"/>
        <v>#NAME?</v>
      </c>
      <c r="DD704" s="13">
        <v>57.779684007101309</v>
      </c>
      <c r="DE704" s="13" t="e">
        <f ca="1"/>
        <v>#NAME?</v>
      </c>
      <c r="DF704" s="13">
        <v>62.448009531221224</v>
      </c>
    </row>
    <row r="705" spans="1:110" x14ac:dyDescent="0.25">
      <c r="A705" s="9">
        <v>75.2</v>
      </c>
      <c r="B705" s="10" t="b">
        <v>1</v>
      </c>
      <c r="U705" s="13"/>
      <c r="V705" s="13"/>
      <c r="W705" s="14"/>
      <c r="X705" s="24"/>
      <c r="Y705" s="24"/>
      <c r="Z705" s="24"/>
      <c r="AA705" s="24"/>
      <c r="AB705" s="24"/>
      <c r="AC705" s="24"/>
      <c r="AD705" s="24"/>
      <c r="AE705" s="24"/>
      <c r="AG705" s="13"/>
      <c r="AH705" s="13"/>
      <c r="AI705" s="14"/>
      <c r="AJ705" s="24"/>
      <c r="AK705" s="24"/>
      <c r="AL705" s="24"/>
      <c r="AM705" s="24"/>
      <c r="AN705" s="24"/>
      <c r="AO705" s="24"/>
      <c r="AP705" s="24"/>
      <c r="AQ705" s="24"/>
      <c r="AS705" s="13"/>
      <c r="AT705" s="13"/>
      <c r="AU705" s="14"/>
      <c r="AV705" s="24"/>
      <c r="AW705" s="24"/>
      <c r="AX705" s="24"/>
      <c r="AY705" s="24"/>
      <c r="AZ705" s="24"/>
      <c r="BA705" s="24"/>
      <c r="BB705" s="24"/>
      <c r="BC705" s="24"/>
      <c r="CW705" s="24">
        <v>0.23924180327868852</v>
      </c>
      <c r="CX705" s="13">
        <v>62.8</v>
      </c>
      <c r="CY705" s="13">
        <v>62.474951618313113</v>
      </c>
      <c r="CZ705" s="13">
        <v>61.732854322205874</v>
      </c>
      <c r="DA705" s="13">
        <v>18.928845644264861</v>
      </c>
      <c r="DB705" s="13" t="e">
        <f ca="1"/>
        <v>#NAME?</v>
      </c>
      <c r="DC705" s="13" t="e">
        <f ca="1"/>
        <v>#NAME?</v>
      </c>
      <c r="DD705" s="13">
        <v>57.795069778272847</v>
      </c>
      <c r="DE705" s="13" t="e">
        <f ca="1"/>
        <v>#NAME?</v>
      </c>
      <c r="DF705" s="13">
        <v>62.460463769876952</v>
      </c>
    </row>
    <row r="706" spans="1:110" x14ac:dyDescent="0.25">
      <c r="A706" s="9">
        <v>75.3</v>
      </c>
      <c r="B706" s="10" t="b">
        <v>1</v>
      </c>
      <c r="U706" s="13"/>
      <c r="V706" s="13"/>
      <c r="W706" s="14"/>
      <c r="X706" s="24"/>
      <c r="Y706" s="24"/>
      <c r="Z706" s="24"/>
      <c r="AA706" s="24"/>
      <c r="AB706" s="24"/>
      <c r="AC706" s="24"/>
      <c r="AD706" s="24"/>
      <c r="AE706" s="24"/>
      <c r="AG706" s="13"/>
      <c r="AH706" s="13"/>
      <c r="AI706" s="14"/>
      <c r="AJ706" s="24"/>
      <c r="AK706" s="24"/>
      <c r="AL706" s="24"/>
      <c r="AM706" s="24"/>
      <c r="AN706" s="24"/>
      <c r="AO706" s="24"/>
      <c r="AP706" s="24"/>
      <c r="AQ706" s="24"/>
      <c r="AS706" s="13"/>
      <c r="AT706" s="13"/>
      <c r="AU706" s="14"/>
      <c r="AV706" s="24"/>
      <c r="AW706" s="24"/>
      <c r="AX706" s="24"/>
      <c r="AY706" s="24"/>
      <c r="AZ706" s="24"/>
      <c r="BA706" s="24"/>
      <c r="BB706" s="24"/>
      <c r="BC706" s="24"/>
      <c r="CW706" s="24">
        <v>0.23958333333333334</v>
      </c>
      <c r="CX706" s="13">
        <v>62.8</v>
      </c>
      <c r="CY706" s="13">
        <v>62.485428688007772</v>
      </c>
      <c r="CZ706" s="13">
        <v>61.742842246752481</v>
      </c>
      <c r="DA706" s="13">
        <v>18.959930032615631</v>
      </c>
      <c r="DB706" s="13" t="e">
        <f ca="1"/>
        <v>#NAME?</v>
      </c>
      <c r="DC706" s="13" t="e">
        <f ca="1"/>
        <v>#NAME?</v>
      </c>
      <c r="DD706" s="13">
        <v>57.810444571365863</v>
      </c>
      <c r="DE706" s="13" t="e">
        <f ca="1"/>
        <v>#NAME?</v>
      </c>
      <c r="DF706" s="13">
        <v>62.472908634754013</v>
      </c>
    </row>
    <row r="707" spans="1:110" x14ac:dyDescent="0.25">
      <c r="A707" s="9">
        <v>75.099999999999994</v>
      </c>
      <c r="B707" s="10" t="b">
        <v>1</v>
      </c>
      <c r="U707" s="13"/>
      <c r="V707" s="13"/>
      <c r="W707" s="14"/>
      <c r="X707" s="24"/>
      <c r="Y707" s="24"/>
      <c r="Z707" s="24"/>
      <c r="AA707" s="24"/>
      <c r="AB707" s="24"/>
      <c r="AC707" s="24"/>
      <c r="AD707" s="24"/>
      <c r="AE707" s="24"/>
      <c r="AG707" s="13"/>
      <c r="AH707" s="13"/>
      <c r="AI707" s="14"/>
      <c r="AJ707" s="24"/>
      <c r="AK707" s="24"/>
      <c r="AL707" s="24"/>
      <c r="AM707" s="24"/>
      <c r="AN707" s="24"/>
      <c r="AO707" s="24"/>
      <c r="AP707" s="24"/>
      <c r="AQ707" s="24"/>
      <c r="AS707" s="13"/>
      <c r="AT707" s="13"/>
      <c r="AU707" s="14"/>
      <c r="AV707" s="24"/>
      <c r="AW707" s="24"/>
      <c r="AX707" s="24"/>
      <c r="AY707" s="24"/>
      <c r="AZ707" s="24"/>
      <c r="BA707" s="24"/>
      <c r="BB707" s="24"/>
      <c r="BC707" s="24"/>
      <c r="CW707" s="24">
        <v>0.23992486338797814</v>
      </c>
      <c r="CX707" s="13">
        <v>62.8</v>
      </c>
      <c r="CY707" s="13">
        <v>62.49589760797565</v>
      </c>
      <c r="CZ707" s="13">
        <v>61.752824016148381</v>
      </c>
      <c r="DA707" s="13">
        <v>18.991028385202423</v>
      </c>
      <c r="DB707" s="13" t="e">
        <f ca="1"/>
        <v>#NAME?</v>
      </c>
      <c r="DC707" s="13" t="e">
        <f ca="1"/>
        <v>#NAME?</v>
      </c>
      <c r="DD707" s="13">
        <v>57.825808409846154</v>
      </c>
      <c r="DE707" s="13" t="e">
        <f ca="1"/>
        <v>#NAME?</v>
      </c>
      <c r="DF707" s="13">
        <v>62.485344151056836</v>
      </c>
    </row>
    <row r="708" spans="1:110" x14ac:dyDescent="0.25">
      <c r="A708" s="9">
        <v>74.7</v>
      </c>
      <c r="B708" s="10" t="b">
        <v>1</v>
      </c>
      <c r="U708" s="13"/>
      <c r="V708" s="13"/>
      <c r="W708" s="14"/>
      <c r="X708" s="24"/>
      <c r="Y708" s="24"/>
      <c r="Z708" s="24"/>
      <c r="AA708" s="24"/>
      <c r="AB708" s="24"/>
      <c r="AC708" s="24"/>
      <c r="AD708" s="24"/>
      <c r="AE708" s="24"/>
      <c r="AG708" s="13"/>
      <c r="AH708" s="13"/>
      <c r="AI708" s="14"/>
      <c r="AJ708" s="24"/>
      <c r="AK708" s="24"/>
      <c r="AL708" s="24"/>
      <c r="AM708" s="24"/>
      <c r="AN708" s="24"/>
      <c r="AO708" s="24"/>
      <c r="AP708" s="24"/>
      <c r="AQ708" s="24"/>
      <c r="AS708" s="13"/>
      <c r="AT708" s="13"/>
      <c r="AU708" s="14"/>
      <c r="AV708" s="24"/>
      <c r="AW708" s="24"/>
      <c r="AX708" s="24"/>
      <c r="AY708" s="24"/>
      <c r="AZ708" s="24"/>
      <c r="BA708" s="24"/>
      <c r="BB708" s="24"/>
      <c r="BC708" s="24"/>
      <c r="CW708" s="24">
        <v>0.24026639344262296</v>
      </c>
      <c r="CX708" s="13">
        <v>62.8</v>
      </c>
      <c r="CY708" s="13">
        <v>62.506358403515684</v>
      </c>
      <c r="CZ708" s="13">
        <v>61.762799651013623</v>
      </c>
      <c r="DA708" s="13">
        <v>19.022140714577365</v>
      </c>
      <c r="DB708" s="13" t="e">
        <f ca="1"/>
        <v>#NAME?</v>
      </c>
      <c r="DC708" s="13" t="e">
        <f ca="1"/>
        <v>#NAME?</v>
      </c>
      <c r="DD708" s="13">
        <v>57.841161317096052</v>
      </c>
      <c r="DE708" s="13" t="e">
        <f ca="1"/>
        <v>#NAME?</v>
      </c>
      <c r="DF708" s="13">
        <v>62.497770343895496</v>
      </c>
    </row>
    <row r="709" spans="1:110" x14ac:dyDescent="0.25">
      <c r="A709" s="9">
        <v>76</v>
      </c>
      <c r="B709" s="10" t="b">
        <v>1</v>
      </c>
      <c r="U709" s="13"/>
      <c r="V709" s="13"/>
      <c r="W709" s="14"/>
      <c r="X709" s="24"/>
      <c r="Y709" s="24"/>
      <c r="Z709" s="24"/>
      <c r="AA709" s="24"/>
      <c r="AB709" s="24"/>
      <c r="AC709" s="24"/>
      <c r="AD709" s="24"/>
      <c r="AE709" s="24"/>
      <c r="AG709" s="13"/>
      <c r="AH709" s="13"/>
      <c r="AI709" s="14"/>
      <c r="AJ709" s="24"/>
      <c r="AK709" s="24"/>
      <c r="AL709" s="24"/>
      <c r="AM709" s="24"/>
      <c r="AN709" s="24"/>
      <c r="AO709" s="24"/>
      <c r="AP709" s="24"/>
      <c r="AQ709" s="24"/>
      <c r="AS709" s="13"/>
      <c r="AT709" s="13"/>
      <c r="AU709" s="14"/>
      <c r="AV709" s="24"/>
      <c r="AW709" s="24"/>
      <c r="AX709" s="24"/>
      <c r="AY709" s="24"/>
      <c r="AZ709" s="24"/>
      <c r="BA709" s="24"/>
      <c r="BB709" s="24"/>
      <c r="BC709" s="24"/>
      <c r="CW709" s="24">
        <v>0.24060792349726776</v>
      </c>
      <c r="CX709" s="13">
        <v>62.8</v>
      </c>
      <c r="CY709" s="13">
        <v>62.516811099828743</v>
      </c>
      <c r="CZ709" s="13">
        <v>61.772769171891937</v>
      </c>
      <c r="DA709" s="13">
        <v>19.05326703330951</v>
      </c>
      <c r="DB709" s="13" t="e">
        <f ca="1"/>
        <v>#NAME?</v>
      </c>
      <c r="DC709" s="13" t="e">
        <f ca="1"/>
        <v>#NAME?</v>
      </c>
      <c r="DD709" s="13">
        <v>57.85650331641483</v>
      </c>
      <c r="DE709" s="13" t="e">
        <f ca="1"/>
        <v>#NAME?</v>
      </c>
      <c r="DF709" s="13">
        <v>62.510187238286143</v>
      </c>
    </row>
    <row r="710" spans="1:110" x14ac:dyDescent="0.25">
      <c r="A710" s="9">
        <v>73</v>
      </c>
      <c r="B710" s="10" t="b">
        <v>1</v>
      </c>
      <c r="U710" s="13"/>
      <c r="V710" s="13"/>
      <c r="W710" s="14"/>
      <c r="X710" s="24"/>
      <c r="Y710" s="24"/>
      <c r="Z710" s="24"/>
      <c r="AA710" s="24"/>
      <c r="AB710" s="24"/>
      <c r="AC710" s="24"/>
      <c r="AD710" s="24"/>
      <c r="AE710" s="24"/>
      <c r="AG710" s="13"/>
      <c r="AH710" s="13"/>
      <c r="AI710" s="14"/>
      <c r="AJ710" s="24"/>
      <c r="AK710" s="24"/>
      <c r="AL710" s="24"/>
      <c r="AM710" s="24"/>
      <c r="AN710" s="24"/>
      <c r="AO710" s="24"/>
      <c r="AP710" s="24"/>
      <c r="AQ710" s="24"/>
      <c r="AS710" s="13"/>
      <c r="AT710" s="13"/>
      <c r="AU710" s="14"/>
      <c r="AV710" s="24"/>
      <c r="AW710" s="24"/>
      <c r="AX710" s="24"/>
      <c r="AY710" s="24"/>
      <c r="AZ710" s="24"/>
      <c r="BA710" s="24"/>
      <c r="BB710" s="24"/>
      <c r="BC710" s="24"/>
      <c r="CW710" s="24">
        <v>0.24094945355191258</v>
      </c>
      <c r="CX710" s="13">
        <v>62.8</v>
      </c>
      <c r="CY710" s="13">
        <v>62.527255722018197</v>
      </c>
      <c r="CZ710" s="13">
        <v>61.78273259925141</v>
      </c>
      <c r="DA710" s="13">
        <v>19.084407353984876</v>
      </c>
      <c r="DB710" s="13" t="e">
        <f ca="1"/>
        <v>#NAME?</v>
      </c>
      <c r="DC710" s="13" t="e">
        <f ca="1"/>
        <v>#NAME?</v>
      </c>
      <c r="DD710" s="13">
        <v>57.871834431019082</v>
      </c>
      <c r="DE710" s="13" t="e">
        <f ca="1"/>
        <v>#NAME?</v>
      </c>
      <c r="DF710" s="13">
        <v>62.522594859151546</v>
      </c>
    </row>
    <row r="711" spans="1:110" x14ac:dyDescent="0.25">
      <c r="A711" s="9">
        <v>71</v>
      </c>
      <c r="B711" s="10" t="b">
        <v>1</v>
      </c>
      <c r="U711" s="13"/>
      <c r="V711" s="13"/>
      <c r="W711" s="14"/>
      <c r="X711" s="24"/>
      <c r="Y711" s="24"/>
      <c r="Z711" s="24"/>
      <c r="AA711" s="24"/>
      <c r="AB711" s="24"/>
      <c r="AC711" s="24"/>
      <c r="AD711" s="24"/>
      <c r="AE711" s="24"/>
      <c r="AG711" s="13"/>
      <c r="AH711" s="13"/>
      <c r="AI711" s="14"/>
      <c r="AJ711" s="24"/>
      <c r="AK711" s="24"/>
      <c r="AL711" s="24"/>
      <c r="AM711" s="24"/>
      <c r="AN711" s="24"/>
      <c r="AO711" s="24"/>
      <c r="AP711" s="24"/>
      <c r="AQ711" s="24"/>
      <c r="AS711" s="13"/>
      <c r="AT711" s="13"/>
      <c r="AU711" s="14"/>
      <c r="AV711" s="24"/>
      <c r="AW711" s="24"/>
      <c r="AX711" s="24"/>
      <c r="AY711" s="24"/>
      <c r="AZ711" s="24"/>
      <c r="BA711" s="24"/>
      <c r="BB711" s="24"/>
      <c r="BC711" s="24"/>
      <c r="CW711" s="24">
        <v>0.24129098360655737</v>
      </c>
      <c r="CX711" s="13">
        <v>62.8</v>
      </c>
      <c r="CY711" s="13">
        <v>62.537692295090473</v>
      </c>
      <c r="CZ711" s="13">
        <v>61.792689953484704</v>
      </c>
      <c r="DA711" s="13">
        <v>19.115561689206469</v>
      </c>
      <c r="DB711" s="13" t="e">
        <f ca="1"/>
        <v>#NAME?</v>
      </c>
      <c r="DC711" s="13" t="e">
        <f ca="1"/>
        <v>#NAME?</v>
      </c>
      <c r="DD711" s="13">
        <v>57.887154684043196</v>
      </c>
      <c r="DE711" s="13" t="e">
        <f ca="1"/>
        <v>#NAME?</v>
      </c>
      <c r="DF711" s="13">
        <v>62.534993231321565</v>
      </c>
    </row>
    <row r="712" spans="1:110" x14ac:dyDescent="0.25">
      <c r="A712" s="9">
        <v>69.8</v>
      </c>
      <c r="B712" s="10" t="b">
        <v>1</v>
      </c>
      <c r="U712" s="13"/>
      <c r="V712" s="13"/>
      <c r="W712" s="14"/>
      <c r="X712" s="24"/>
      <c r="Y712" s="24"/>
      <c r="Z712" s="24"/>
      <c r="AA712" s="24"/>
      <c r="AB712" s="24"/>
      <c r="AC712" s="24"/>
      <c r="AD712" s="24"/>
      <c r="AE712" s="24"/>
      <c r="AG712" s="13"/>
      <c r="AH712" s="13"/>
      <c r="AI712" s="14"/>
      <c r="AJ712" s="24"/>
      <c r="AK712" s="24"/>
      <c r="AL712" s="24"/>
      <c r="AM712" s="24"/>
      <c r="AN712" s="24"/>
      <c r="AO712" s="24"/>
      <c r="AP712" s="24"/>
      <c r="AQ712" s="24"/>
      <c r="AS712" s="13"/>
      <c r="AT712" s="13"/>
      <c r="AU712" s="14"/>
      <c r="AV712" s="24"/>
      <c r="AW712" s="24"/>
      <c r="AX712" s="24"/>
      <c r="AY712" s="24"/>
      <c r="AZ712" s="24"/>
      <c r="BA712" s="24"/>
      <c r="BB712" s="24"/>
      <c r="BC712" s="24"/>
      <c r="CW712" s="24">
        <v>0.2416325136612022</v>
      </c>
      <c r="CX712" s="13">
        <v>62.8</v>
      </c>
      <c r="CY712" s="13">
        <v>62.54812084395558</v>
      </c>
      <c r="CZ712" s="13">
        <v>61.802641254909695</v>
      </c>
      <c r="DA712" s="13">
        <v>19.146730051594339</v>
      </c>
      <c r="DB712" s="13" t="e">
        <f ca="1"/>
        <v>#NAME?</v>
      </c>
      <c r="DC712" s="13" t="e">
        <f ca="1"/>
        <v>#NAME?</v>
      </c>
      <c r="DD712" s="13">
        <v>57.902464098539689</v>
      </c>
      <c r="DE712" s="13" t="e">
        <f ca="1"/>
        <v>#NAME?</v>
      </c>
      <c r="DF712" s="13">
        <v>62.547382379533687</v>
      </c>
    </row>
    <row r="713" spans="1:110" x14ac:dyDescent="0.25">
      <c r="A713" s="9">
        <v>69.400000000000006</v>
      </c>
      <c r="B713" s="10" t="b">
        <v>1</v>
      </c>
      <c r="U713" s="13"/>
      <c r="V713" s="13"/>
      <c r="W713" s="14"/>
      <c r="X713" s="24"/>
      <c r="Y713" s="24"/>
      <c r="Z713" s="24"/>
      <c r="AA713" s="24"/>
      <c r="AB713" s="24"/>
      <c r="AC713" s="24"/>
      <c r="AD713" s="24"/>
      <c r="AE713" s="24"/>
      <c r="AG713" s="13"/>
      <c r="AH713" s="13"/>
      <c r="AI713" s="14"/>
      <c r="AJ713" s="24"/>
      <c r="AK713" s="24"/>
      <c r="AL713" s="24"/>
      <c r="AM713" s="24"/>
      <c r="AN713" s="24"/>
      <c r="AO713" s="24"/>
      <c r="AP713" s="24"/>
      <c r="AQ713" s="24"/>
      <c r="AS713" s="13"/>
      <c r="AT713" s="13"/>
      <c r="AU713" s="14"/>
      <c r="AV713" s="24"/>
      <c r="AW713" s="24"/>
      <c r="AX713" s="24"/>
      <c r="AY713" s="24"/>
      <c r="AZ713" s="24"/>
      <c r="BA713" s="24"/>
      <c r="BB713" s="24"/>
      <c r="BC713" s="24"/>
      <c r="CW713" s="24">
        <v>0.24197404371584699</v>
      </c>
      <c r="CX713" s="13">
        <v>62.9</v>
      </c>
      <c r="CY713" s="13">
        <v>62.558541393427632</v>
      </c>
      <c r="CZ713" s="13">
        <v>61.812586523769568</v>
      </c>
      <c r="DA713" s="13">
        <v>19.177912453785549</v>
      </c>
      <c r="DB713" s="13" t="e">
        <f ca="1"/>
        <v>#NAME?</v>
      </c>
      <c r="DC713" s="13" t="e">
        <f ca="1"/>
        <v>#NAME?</v>
      </c>
      <c r="DD713" s="13">
        <v>57.917762697479688</v>
      </c>
      <c r="DE713" s="13" t="e">
        <f ca="1"/>
        <v>#NAME?</v>
      </c>
      <c r="DF713" s="13">
        <v>62.559762328433436</v>
      </c>
    </row>
    <row r="714" spans="1:110" x14ac:dyDescent="0.25">
      <c r="A714" s="9">
        <v>69</v>
      </c>
      <c r="B714" s="10" t="b">
        <v>1</v>
      </c>
      <c r="U714" s="13"/>
      <c r="V714" s="13"/>
      <c r="W714" s="14"/>
      <c r="X714" s="24"/>
      <c r="Y714" s="24"/>
      <c r="Z714" s="24"/>
      <c r="AA714" s="24"/>
      <c r="AB714" s="24"/>
      <c r="AC714" s="24"/>
      <c r="AD714" s="24"/>
      <c r="AE714" s="24"/>
      <c r="AG714" s="13"/>
      <c r="AH714" s="13"/>
      <c r="AI714" s="14"/>
      <c r="AJ714" s="24"/>
      <c r="AK714" s="24"/>
      <c r="AL714" s="24"/>
      <c r="AM714" s="24"/>
      <c r="AN714" s="24"/>
      <c r="AO714" s="24"/>
      <c r="AP714" s="24"/>
      <c r="AQ714" s="24"/>
      <c r="AS714" s="13"/>
      <c r="AT714" s="13"/>
      <c r="AU714" s="14"/>
      <c r="AV714" s="24"/>
      <c r="AW714" s="24"/>
      <c r="AX714" s="24"/>
      <c r="AY714" s="24"/>
      <c r="AZ714" s="24"/>
      <c r="BA714" s="24"/>
      <c r="BB714" s="24"/>
      <c r="BC714" s="24"/>
      <c r="CW714" s="24">
        <v>0.24231557377049182</v>
      </c>
      <c r="CX714" s="13">
        <v>62.9</v>
      </c>
      <c r="CY714" s="13">
        <v>62.568953968225401</v>
      </c>
      <c r="CZ714" s="13">
        <v>61.822525780233534</v>
      </c>
      <c r="DA714" s="13">
        <v>19.209108908434295</v>
      </c>
      <c r="DB714" s="13" t="e">
        <f ca="1"/>
        <v>#NAME?</v>
      </c>
      <c r="DC714" s="13" t="e">
        <f ca="1"/>
        <v>#NAME?</v>
      </c>
      <c r="DD714" s="13">
        <v>57.933050503753265</v>
      </c>
      <c r="DE714" s="13" t="e">
        <f ca="1"/>
        <v>#NAME?</v>
      </c>
      <c r="DF714" s="13">
        <v>62.572133102574952</v>
      </c>
    </row>
    <row r="715" spans="1:110" x14ac:dyDescent="0.25">
      <c r="A715" s="9">
        <v>68.7</v>
      </c>
      <c r="B715" s="10" t="b">
        <v>1</v>
      </c>
      <c r="U715" s="13"/>
      <c r="V715" s="13"/>
      <c r="W715" s="14"/>
      <c r="X715" s="24"/>
      <c r="Y715" s="24"/>
      <c r="Z715" s="24"/>
      <c r="AA715" s="24"/>
      <c r="AB715" s="24"/>
      <c r="AC715" s="24"/>
      <c r="AD715" s="24"/>
      <c r="AE715" s="24"/>
      <c r="AG715" s="13"/>
      <c r="AH715" s="13"/>
      <c r="AI715" s="14"/>
      <c r="AJ715" s="24"/>
      <c r="AK715" s="24"/>
      <c r="AL715" s="24"/>
      <c r="AM715" s="24"/>
      <c r="AN715" s="24"/>
      <c r="AO715" s="24"/>
      <c r="AP715" s="24"/>
      <c r="AQ715" s="24"/>
      <c r="AS715" s="13"/>
      <c r="AT715" s="13"/>
      <c r="AU715" s="14"/>
      <c r="AV715" s="24"/>
      <c r="AW715" s="24"/>
      <c r="AX715" s="24"/>
      <c r="AY715" s="24"/>
      <c r="AZ715" s="24"/>
      <c r="BA715" s="24"/>
      <c r="BB715" s="24"/>
      <c r="BC715" s="24"/>
      <c r="CW715" s="24">
        <v>0.24265710382513661</v>
      </c>
      <c r="CX715" s="13">
        <v>62.9</v>
      </c>
      <c r="CY715" s="13">
        <v>62.579358592972838</v>
      </c>
      <c r="CZ715" s="13">
        <v>61.832459044397069</v>
      </c>
      <c r="DA715" s="13">
        <v>19.240319428211848</v>
      </c>
      <c r="DB715" s="13" t="e">
        <f ca="1"/>
        <v>#NAME?</v>
      </c>
      <c r="DC715" s="13" t="e">
        <f ca="1"/>
        <v>#NAME?</v>
      </c>
      <c r="DD715" s="13">
        <v>57.948327540169871</v>
      </c>
      <c r="DE715" s="13" t="e">
        <f ca="1"/>
        <v>#NAME?</v>
      </c>
      <c r="DF715" s="13">
        <v>62.584494726421383</v>
      </c>
    </row>
    <row r="716" spans="1:110" x14ac:dyDescent="0.25">
      <c r="A716" s="9">
        <v>68.599999999999994</v>
      </c>
      <c r="B716" s="10" t="b">
        <v>1</v>
      </c>
      <c r="U716" s="13"/>
      <c r="V716" s="13"/>
      <c r="W716" s="14"/>
      <c r="X716" s="24"/>
      <c r="Y716" s="24"/>
      <c r="Z716" s="24"/>
      <c r="AA716" s="24"/>
      <c r="AB716" s="24"/>
      <c r="AC716" s="24"/>
      <c r="AD716" s="24"/>
      <c r="AE716" s="24"/>
      <c r="AG716" s="13"/>
      <c r="AH716" s="13"/>
      <c r="AI716" s="14"/>
      <c r="AJ716" s="24"/>
      <c r="AK716" s="24"/>
      <c r="AL716" s="24"/>
      <c r="AM716" s="24"/>
      <c r="AN716" s="24"/>
      <c r="AO716" s="24"/>
      <c r="AP716" s="24"/>
      <c r="AQ716" s="24"/>
      <c r="AS716" s="13"/>
      <c r="AT716" s="13"/>
      <c r="AU716" s="14"/>
      <c r="AV716" s="24"/>
      <c r="AW716" s="24"/>
      <c r="AX716" s="24"/>
      <c r="AY716" s="24"/>
      <c r="AZ716" s="24"/>
      <c r="BA716" s="24"/>
      <c r="BB716" s="24"/>
      <c r="BC716" s="24"/>
      <c r="CW716" s="24">
        <v>0.24299863387978143</v>
      </c>
      <c r="CX716" s="13">
        <v>62.9</v>
      </c>
      <c r="CY716" s="13">
        <v>62.589755292199605</v>
      </c>
      <c r="CZ716" s="13">
        <v>61.842386336282473</v>
      </c>
      <c r="DA716" s="13">
        <v>19.271544025806641</v>
      </c>
      <c r="DB716" s="13" t="e">
        <f ca="1"/>
        <v>#NAME?</v>
      </c>
      <c r="DC716" s="13" t="e">
        <f ca="1"/>
        <v>#NAME?</v>
      </c>
      <c r="DD716" s="13">
        <v>57.963593829458731</v>
      </c>
      <c r="DE716" s="13" t="e">
        <f ca="1"/>
        <v>#NAME?</v>
      </c>
      <c r="DF716" s="13">
        <v>62.596847224345439</v>
      </c>
    </row>
    <row r="717" spans="1:110" x14ac:dyDescent="0.25">
      <c r="A717" s="9">
        <v>68.5</v>
      </c>
      <c r="B717" s="10" t="b">
        <v>1</v>
      </c>
      <c r="U717" s="13"/>
      <c r="V717" s="13"/>
      <c r="W717" s="14"/>
      <c r="X717" s="24"/>
      <c r="Y717" s="24"/>
      <c r="Z717" s="24"/>
      <c r="AA717" s="24"/>
      <c r="AB717" s="24"/>
      <c r="AC717" s="24"/>
      <c r="AD717" s="24"/>
      <c r="AE717" s="24"/>
      <c r="AG717" s="13"/>
      <c r="AH717" s="13"/>
      <c r="AI717" s="14"/>
      <c r="AJ717" s="24"/>
      <c r="AK717" s="24"/>
      <c r="AL717" s="24"/>
      <c r="AM717" s="24"/>
      <c r="AN717" s="24"/>
      <c r="AO717" s="24"/>
      <c r="AP717" s="24"/>
      <c r="AQ717" s="24"/>
      <c r="AS717" s="13"/>
      <c r="AT717" s="13"/>
      <c r="AU717" s="14"/>
      <c r="AV717" s="24"/>
      <c r="AW717" s="24"/>
      <c r="AX717" s="24"/>
      <c r="AY717" s="24"/>
      <c r="AZ717" s="24"/>
      <c r="BA717" s="24"/>
      <c r="BB717" s="24"/>
      <c r="BC717" s="24"/>
      <c r="CW717" s="24">
        <v>0.24334016393442623</v>
      </c>
      <c r="CX717" s="13">
        <v>62.9</v>
      </c>
      <c r="CY717" s="13">
        <v>62.600144090341558</v>
      </c>
      <c r="CZ717" s="13">
        <v>61.852307675839072</v>
      </c>
      <c r="DA717" s="13">
        <v>19.302782713924305</v>
      </c>
      <c r="DB717" s="13" t="e">
        <f ca="1"/>
        <v>#NAME?</v>
      </c>
      <c r="DC717" s="13" t="e">
        <f ca="1"/>
        <v>#NAME?</v>
      </c>
      <c r="DD717" s="13">
        <v>57.978849394269233</v>
      </c>
      <c r="DE717" s="13" t="e">
        <f ca="1"/>
        <v>#NAME?</v>
      </c>
      <c r="DF717" s="13">
        <v>62.609190620629818</v>
      </c>
    </row>
    <row r="718" spans="1:110" x14ac:dyDescent="0.25">
      <c r="A718" s="9">
        <v>68.5</v>
      </c>
      <c r="B718" s="10" t="b">
        <v>1</v>
      </c>
      <c r="U718" s="13"/>
      <c r="V718" s="13"/>
      <c r="W718" s="14"/>
      <c r="X718" s="24"/>
      <c r="Y718" s="24"/>
      <c r="Z718" s="24"/>
      <c r="AA718" s="24"/>
      <c r="AB718" s="24"/>
      <c r="AC718" s="24"/>
      <c r="AD718" s="24"/>
      <c r="AE718" s="24"/>
      <c r="AG718" s="13"/>
      <c r="AH718" s="13"/>
      <c r="AI718" s="14"/>
      <c r="AJ718" s="24"/>
      <c r="AK718" s="24"/>
      <c r="AL718" s="24"/>
      <c r="AM718" s="24"/>
      <c r="AN718" s="24"/>
      <c r="AO718" s="24"/>
      <c r="AP718" s="24"/>
      <c r="AQ718" s="24"/>
      <c r="AS718" s="13"/>
      <c r="AT718" s="13"/>
      <c r="AU718" s="14"/>
      <c r="AV718" s="24"/>
      <c r="AW718" s="24"/>
      <c r="AX718" s="24"/>
      <c r="AY718" s="24"/>
      <c r="AZ718" s="24"/>
      <c r="BA718" s="24"/>
      <c r="BB718" s="24"/>
      <c r="BC718" s="24"/>
      <c r="CW718" s="24">
        <v>0.24368169398907105</v>
      </c>
      <c r="CX718" s="13">
        <v>62.9</v>
      </c>
      <c r="CY718" s="13">
        <v>62.610525011741316</v>
      </c>
      <c r="CZ718" s="13">
        <v>61.862223082943686</v>
      </c>
      <c r="DA718" s="13">
        <v>19.334035505287638</v>
      </c>
      <c r="DB718" s="13" t="e">
        <f ca="1"/>
        <v>#NAME?</v>
      </c>
      <c r="DC718" s="13" t="e">
        <f ca="1"/>
        <v>#NAME?</v>
      </c>
      <c r="DD718" s="13">
        <v>57.994094257171326</v>
      </c>
      <c r="DE718" s="13" t="e">
        <f ca="1"/>
        <v>#NAME?</v>
      </c>
      <c r="DF718" s="13">
        <v>62.621524939467704</v>
      </c>
    </row>
    <row r="719" spans="1:110" x14ac:dyDescent="0.25">
      <c r="A719" s="9">
        <v>68.5</v>
      </c>
      <c r="B719" s="10" t="b">
        <v>1</v>
      </c>
      <c r="U719" s="13"/>
      <c r="V719" s="13"/>
      <c r="W719" s="14"/>
      <c r="X719" s="24"/>
      <c r="Y719" s="24"/>
      <c r="Z719" s="24"/>
      <c r="AA719" s="24"/>
      <c r="AB719" s="24"/>
      <c r="AC719" s="24"/>
      <c r="AD719" s="24"/>
      <c r="AE719" s="24"/>
      <c r="AG719" s="13"/>
      <c r="AH719" s="13"/>
      <c r="AI719" s="14"/>
      <c r="AJ719" s="24"/>
      <c r="AK719" s="24"/>
      <c r="AL719" s="24"/>
      <c r="AM719" s="24"/>
      <c r="AN719" s="24"/>
      <c r="AO719" s="24"/>
      <c r="AP719" s="24"/>
      <c r="AQ719" s="24"/>
      <c r="AS719" s="13"/>
      <c r="AT719" s="13"/>
      <c r="AU719" s="14"/>
      <c r="AV719" s="24"/>
      <c r="AW719" s="24"/>
      <c r="AX719" s="24"/>
      <c r="AY719" s="24"/>
      <c r="AZ719" s="24"/>
      <c r="BA719" s="24"/>
      <c r="BB719" s="24"/>
      <c r="BC719" s="24"/>
      <c r="CW719" s="24">
        <v>0.24402322404371585</v>
      </c>
      <c r="CX719" s="13">
        <v>62.9</v>
      </c>
      <c r="CY719" s="13">
        <v>62.62089808064875</v>
      </c>
      <c r="CZ719" s="13">
        <v>61.872132577401253</v>
      </c>
      <c r="DA719" s="13">
        <v>19.365302412636723</v>
      </c>
      <c r="DB719" s="13" t="e">
        <f ca="1"/>
        <v>#NAME?</v>
      </c>
      <c r="DC719" s="13" t="e">
        <f ca="1"/>
        <v>#NAME?</v>
      </c>
      <c r="DD719" s="13">
        <v>58.009328440655892</v>
      </c>
      <c r="DE719" s="13" t="e">
        <f ca="1"/>
        <v>#NAME?</v>
      </c>
      <c r="DF719" s="13">
        <v>62.633850204963224</v>
      </c>
    </row>
    <row r="720" spans="1:110" x14ac:dyDescent="0.25">
      <c r="A720" s="9">
        <v>68.400000000000006</v>
      </c>
      <c r="B720" s="10" t="b">
        <v>1</v>
      </c>
      <c r="U720" s="13"/>
      <c r="V720" s="13"/>
      <c r="W720" s="14"/>
      <c r="X720" s="24"/>
      <c r="Y720" s="24"/>
      <c r="Z720" s="24"/>
      <c r="AA720" s="24"/>
      <c r="AB720" s="24"/>
      <c r="AC720" s="24"/>
      <c r="AD720" s="24"/>
      <c r="AE720" s="24"/>
      <c r="AG720" s="13"/>
      <c r="AH720" s="13"/>
      <c r="AI720" s="14"/>
      <c r="AJ720" s="24"/>
      <c r="AK720" s="24"/>
      <c r="AL720" s="24"/>
      <c r="AM720" s="24"/>
      <c r="AN720" s="24"/>
      <c r="AO720" s="24"/>
      <c r="AP720" s="24"/>
      <c r="AQ720" s="24"/>
      <c r="AS720" s="13"/>
      <c r="AT720" s="13"/>
      <c r="AU720" s="14"/>
      <c r="AV720" s="24"/>
      <c r="AW720" s="24"/>
      <c r="AX720" s="24"/>
      <c r="AY720" s="24"/>
      <c r="AZ720" s="24"/>
      <c r="BA720" s="24"/>
      <c r="BB720" s="24"/>
      <c r="BC720" s="24"/>
      <c r="CW720" s="24">
        <v>0.24436475409836064</v>
      </c>
      <c r="CX720" s="13">
        <v>62.9</v>
      </c>
      <c r="CY720" s="13">
        <v>62.631263321221489</v>
      </c>
      <c r="CZ720" s="13">
        <v>61.882036178944752</v>
      </c>
      <c r="DA720" s="13">
        <v>19.396583448728862</v>
      </c>
      <c r="DB720" s="13" t="e">
        <f ca="1"/>
        <v>#NAME?</v>
      </c>
      <c r="DC720" s="13" t="e">
        <f ca="1"/>
        <v>#NAME?</v>
      </c>
      <c r="DD720" s="13">
        <v>58.024551967135153</v>
      </c>
      <c r="DE720" s="13" t="e">
        <f ca="1"/>
        <v>#NAME?</v>
      </c>
      <c r="DF720" s="13">
        <v>62.646166441131925</v>
      </c>
    </row>
    <row r="721" spans="1:110" x14ac:dyDescent="0.25">
      <c r="A721" s="9">
        <v>68.099999999999994</v>
      </c>
      <c r="B721" s="10" t="b">
        <v>1</v>
      </c>
      <c r="U721" s="13"/>
      <c r="V721" s="13"/>
      <c r="W721" s="14"/>
      <c r="X721" s="24"/>
      <c r="Y721" s="24"/>
      <c r="Z721" s="24"/>
      <c r="AA721" s="24"/>
      <c r="AB721" s="24"/>
      <c r="AC721" s="24"/>
      <c r="AD721" s="24"/>
      <c r="AE721" s="24"/>
      <c r="AG721" s="13"/>
      <c r="AH721" s="13"/>
      <c r="AI721" s="14"/>
      <c r="AJ721" s="24"/>
      <c r="AK721" s="24"/>
      <c r="AL721" s="24"/>
      <c r="AM721" s="24"/>
      <c r="AN721" s="24"/>
      <c r="AO721" s="24"/>
      <c r="AP721" s="24"/>
      <c r="AQ721" s="24"/>
      <c r="AS721" s="13"/>
      <c r="AT721" s="13"/>
      <c r="AU721" s="14"/>
      <c r="AV721" s="24"/>
      <c r="AW721" s="24"/>
      <c r="AX721" s="24"/>
      <c r="AY721" s="24"/>
      <c r="AZ721" s="24"/>
      <c r="BA721" s="24"/>
      <c r="BB721" s="24"/>
      <c r="BC721" s="24"/>
      <c r="CW721" s="24">
        <v>0.24470628415300547</v>
      </c>
      <c r="CX721" s="13">
        <v>62.9</v>
      </c>
      <c r="CY721" s="13">
        <v>62.64162075752543</v>
      </c>
      <c r="CZ721" s="13">
        <v>61.891933907236172</v>
      </c>
      <c r="DA721" s="13">
        <v>19.427878626338707</v>
      </c>
      <c r="DB721" s="13" t="e">
        <f ca="1"/>
        <v>#NAME?</v>
      </c>
      <c r="DC721" s="13" t="e">
        <f ca="1"/>
        <v>#NAME?</v>
      </c>
      <c r="DD721" s="13">
        <v>58.039764858943066</v>
      </c>
      <c r="DE721" s="13" t="e">
        <f ca="1"/>
        <v>#NAME?</v>
      </c>
      <c r="DF721" s="13">
        <v>62.658473671901213</v>
      </c>
    </row>
    <row r="722" spans="1:110" x14ac:dyDescent="0.25">
      <c r="A722" s="9">
        <v>67.599999999999994</v>
      </c>
      <c r="B722" s="10" t="b">
        <v>1</v>
      </c>
      <c r="U722" s="13"/>
      <c r="V722" s="13"/>
      <c r="W722" s="14"/>
      <c r="X722" s="24"/>
      <c r="Y722" s="24"/>
      <c r="Z722" s="24"/>
      <c r="AA722" s="24"/>
      <c r="AB722" s="24"/>
      <c r="AC722" s="24"/>
      <c r="AD722" s="24"/>
      <c r="AE722" s="24"/>
      <c r="AG722" s="13"/>
      <c r="AH722" s="13"/>
      <c r="AI722" s="14"/>
      <c r="AJ722" s="24"/>
      <c r="AK722" s="24"/>
      <c r="AL722" s="24"/>
      <c r="AM722" s="24"/>
      <c r="AN722" s="24"/>
      <c r="AO722" s="24"/>
      <c r="AP722" s="24"/>
      <c r="AQ722" s="24"/>
      <c r="AS722" s="13"/>
      <c r="AT722" s="13"/>
      <c r="AU722" s="14"/>
      <c r="AV722" s="24"/>
      <c r="AW722" s="24"/>
      <c r="AX722" s="24"/>
      <c r="AY722" s="24"/>
      <c r="AZ722" s="24"/>
      <c r="BA722" s="24"/>
      <c r="BB722" s="24"/>
      <c r="BC722" s="24"/>
      <c r="CW722" s="24">
        <v>0.24504781420765026</v>
      </c>
      <c r="CX722" s="13">
        <v>63</v>
      </c>
      <c r="CY722" s="13">
        <v>62.65197041353526</v>
      </c>
      <c r="CZ722" s="13">
        <v>61.901825781866471</v>
      </c>
      <c r="DA722" s="13">
        <v>19.459187958258216</v>
      </c>
      <c r="DB722" s="13" t="e">
        <f ca="1"/>
        <v>#NAME?</v>
      </c>
      <c r="DC722" s="13" t="e">
        <f ca="1"/>
        <v>#NAME?</v>
      </c>
      <c r="DD722" s="13">
        <v>58.054967138335655</v>
      </c>
      <c r="DE722" s="13" t="e">
        <f ca="1"/>
        <v>#NAME?</v>
      </c>
      <c r="DF722" s="13">
        <v>62.670771921110855</v>
      </c>
    </row>
    <row r="723" spans="1:110" x14ac:dyDescent="0.25">
      <c r="A723" s="9">
        <v>66.599999999999994</v>
      </c>
      <c r="B723" s="10" t="b">
        <v>1</v>
      </c>
      <c r="U723" s="13"/>
      <c r="V723" s="13"/>
      <c r="W723" s="14"/>
      <c r="X723" s="24"/>
      <c r="Y723" s="24"/>
      <c r="Z723" s="24"/>
      <c r="AA723" s="24"/>
      <c r="AB723" s="24"/>
      <c r="AC723" s="24"/>
      <c r="AD723" s="24"/>
      <c r="AE723" s="24"/>
      <c r="AG723" s="13"/>
      <c r="AH723" s="13"/>
      <c r="AI723" s="14"/>
      <c r="AJ723" s="24"/>
      <c r="AK723" s="24"/>
      <c r="AL723" s="24"/>
      <c r="AM723" s="24"/>
      <c r="AN723" s="24"/>
      <c r="AO723" s="24"/>
      <c r="AP723" s="24"/>
      <c r="AQ723" s="24"/>
      <c r="AS723" s="13"/>
      <c r="AT723" s="13"/>
      <c r="AU723" s="14"/>
      <c r="AV723" s="24"/>
      <c r="AW723" s="24"/>
      <c r="AX723" s="24"/>
      <c r="AY723" s="24"/>
      <c r="AZ723" s="24"/>
      <c r="BA723" s="24"/>
      <c r="BB723" s="24"/>
      <c r="BC723" s="24"/>
      <c r="CW723" s="24">
        <v>0.24538934426229508</v>
      </c>
      <c r="CX723" s="13">
        <v>63</v>
      </c>
      <c r="CY723" s="13">
        <v>62.662312313134919</v>
      </c>
      <c r="CZ723" s="13">
        <v>61.911711822356047</v>
      </c>
      <c r="DA723" s="13">
        <v>19.490511457296737</v>
      </c>
      <c r="DB723" s="13" t="e">
        <f ca="1"/>
        <v>#NAME?</v>
      </c>
      <c r="DC723" s="13" t="e">
        <f ca="1"/>
        <v>#NAME?</v>
      </c>
      <c r="DD723" s="13">
        <v>58.070158827491433</v>
      </c>
      <c r="DE723" s="13" t="e">
        <f ca="1"/>
        <v>#NAME?</v>
      </c>
      <c r="DF723" s="13">
        <v>62.683061212513408</v>
      </c>
    </row>
    <row r="724" spans="1:110" x14ac:dyDescent="0.25">
      <c r="A724" s="9">
        <v>65.400000000000006</v>
      </c>
      <c r="B724" s="10" t="b">
        <v>1</v>
      </c>
      <c r="U724" s="13"/>
      <c r="V724" s="13"/>
      <c r="W724" s="14"/>
      <c r="X724" s="24"/>
      <c r="Y724" s="24"/>
      <c r="Z724" s="24"/>
      <c r="AA724" s="24"/>
      <c r="AB724" s="24"/>
      <c r="AC724" s="24"/>
      <c r="AD724" s="24"/>
      <c r="AE724" s="24"/>
      <c r="AG724" s="13"/>
      <c r="AH724" s="13"/>
      <c r="AI724" s="14"/>
      <c r="AJ724" s="24"/>
      <c r="AK724" s="24"/>
      <c r="AL724" s="24"/>
      <c r="AM724" s="24"/>
      <c r="AN724" s="24"/>
      <c r="AO724" s="24"/>
      <c r="AP724" s="24"/>
      <c r="AQ724" s="24"/>
      <c r="AS724" s="13"/>
      <c r="AT724" s="13"/>
      <c r="AU724" s="14"/>
      <c r="AV724" s="24"/>
      <c r="AW724" s="24"/>
      <c r="AX724" s="24"/>
      <c r="AY724" s="24"/>
      <c r="AZ724" s="24"/>
      <c r="BA724" s="24"/>
      <c r="BB724" s="24"/>
      <c r="BC724" s="24"/>
      <c r="CW724" s="24">
        <v>0.24573087431693988</v>
      </c>
      <c r="CX724" s="13">
        <v>63</v>
      </c>
      <c r="CY724" s="13">
        <v>62.672646480118132</v>
      </c>
      <c r="CZ724" s="13">
        <v>61.92159204815529</v>
      </c>
      <c r="DA724" s="13">
        <v>19.521849136280974</v>
      </c>
      <c r="DB724" s="13" t="e">
        <f ca="1"/>
        <v>#NAME?</v>
      </c>
      <c r="DC724" s="13" t="e">
        <f ca="1"/>
        <v>#NAME?</v>
      </c>
      <c r="DD724" s="13">
        <v>58.085339948511795</v>
      </c>
      <c r="DE724" s="13" t="e">
        <f ca="1"/>
        <v>#NAME?</v>
      </c>
      <c r="DF724" s="13">
        <v>62.695341569774683</v>
      </c>
    </row>
    <row r="725" spans="1:110" x14ac:dyDescent="0.25">
      <c r="A725" s="9">
        <v>59.8</v>
      </c>
      <c r="B725" s="10" t="b">
        <v>1</v>
      </c>
      <c r="U725" s="13"/>
      <c r="V725" s="13"/>
      <c r="W725" s="14"/>
      <c r="X725" s="24"/>
      <c r="Y725" s="24"/>
      <c r="Z725" s="24"/>
      <c r="AA725" s="24"/>
      <c r="AB725" s="24"/>
      <c r="AC725" s="24"/>
      <c r="AD725" s="24"/>
      <c r="AE725" s="24"/>
      <c r="AG725" s="13"/>
      <c r="AH725" s="13"/>
      <c r="AI725" s="14"/>
      <c r="AJ725" s="24"/>
      <c r="AK725" s="24"/>
      <c r="AL725" s="24"/>
      <c r="AM725" s="24"/>
      <c r="AN725" s="24"/>
      <c r="AO725" s="24"/>
      <c r="AP725" s="24"/>
      <c r="AQ725" s="24"/>
      <c r="AS725" s="13"/>
      <c r="AT725" s="13"/>
      <c r="AU725" s="14"/>
      <c r="AV725" s="24"/>
      <c r="AW725" s="24"/>
      <c r="AX725" s="24"/>
      <c r="AY725" s="24"/>
      <c r="AZ725" s="24"/>
      <c r="BA725" s="24"/>
      <c r="BB725" s="24"/>
      <c r="BC725" s="24"/>
      <c r="CW725" s="24">
        <v>0.2460724043715847</v>
      </c>
      <c r="CX725" s="13">
        <v>63</v>
      </c>
      <c r="CY725" s="13">
        <v>62.68297293818889</v>
      </c>
      <c r="CZ725" s="13">
        <v>61.931466478644793</v>
      </c>
      <c r="DA725" s="13">
        <v>19.553201008055101</v>
      </c>
      <c r="DB725" s="13" t="e">
        <f ca="1"/>
        <v>#NAME?</v>
      </c>
      <c r="DC725" s="13" t="e">
        <f ca="1"/>
        <v>#NAME?</v>
      </c>
      <c r="DD725" s="13">
        <v>58.100510523421342</v>
      </c>
      <c r="DE725" s="13" t="e">
        <f ca="1"/>
        <v>#NAME?</v>
      </c>
      <c r="DF725" s="13">
        <v>62.707613016474156</v>
      </c>
    </row>
    <row r="726" spans="1:110" x14ac:dyDescent="0.25">
      <c r="A726" s="9">
        <v>59.3</v>
      </c>
      <c r="B726" s="10" t="b">
        <v>1</v>
      </c>
      <c r="U726" s="13"/>
      <c r="V726" s="13"/>
      <c r="W726" s="14"/>
      <c r="X726" s="24"/>
      <c r="Y726" s="24"/>
      <c r="Z726" s="24"/>
      <c r="AA726" s="24"/>
      <c r="AB726" s="24"/>
      <c r="AC726" s="24"/>
      <c r="AD726" s="24"/>
      <c r="AE726" s="24"/>
      <c r="AG726" s="13"/>
      <c r="AH726" s="13"/>
      <c r="AI726" s="14"/>
      <c r="AJ726" s="24"/>
      <c r="AK726" s="24"/>
      <c r="AL726" s="24"/>
      <c r="AM726" s="24"/>
      <c r="AN726" s="24"/>
      <c r="AO726" s="24"/>
      <c r="AP726" s="24"/>
      <c r="AQ726" s="24"/>
      <c r="AS726" s="13"/>
      <c r="AT726" s="13"/>
      <c r="AU726" s="14"/>
      <c r="AV726" s="24"/>
      <c r="AW726" s="24"/>
      <c r="AX726" s="24"/>
      <c r="AY726" s="24"/>
      <c r="AZ726" s="24"/>
      <c r="BA726" s="24"/>
      <c r="BB726" s="24"/>
      <c r="BC726" s="24"/>
      <c r="CW726" s="24">
        <v>0.2464139344262295</v>
      </c>
      <c r="CX726" s="13">
        <v>63</v>
      </c>
      <c r="CY726" s="13">
        <v>62.69329171096193</v>
      </c>
      <c r="CZ726" s="13">
        <v>61.941335133135901</v>
      </c>
      <c r="DA726" s="13">
        <v>19.58456708548071</v>
      </c>
      <c r="DB726" s="13" t="e">
        <f ca="1"/>
        <v>#NAME?</v>
      </c>
      <c r="DC726" s="13" t="e">
        <f ca="1"/>
        <v>#NAME?</v>
      </c>
      <c r="DD726" s="13">
        <v>58.115670574168291</v>
      </c>
      <c r="DE726" s="13" t="e">
        <f ca="1"/>
        <v>#NAME?</v>
      </c>
      <c r="DF726" s="13">
        <v>62.719875576105494</v>
      </c>
    </row>
    <row r="727" spans="1:110" x14ac:dyDescent="0.25">
      <c r="A727" s="9">
        <v>58.8</v>
      </c>
      <c r="B727" s="10" t="b">
        <v>1</v>
      </c>
      <c r="U727" s="13"/>
      <c r="V727" s="13"/>
      <c r="W727" s="14"/>
      <c r="X727" s="24"/>
      <c r="Y727" s="24"/>
      <c r="Z727" s="24"/>
      <c r="AA727" s="24"/>
      <c r="AB727" s="24"/>
      <c r="AC727" s="24"/>
      <c r="AD727" s="24"/>
      <c r="AE727" s="24"/>
      <c r="AG727" s="13"/>
      <c r="AH727" s="13"/>
      <c r="AI727" s="14"/>
      <c r="AJ727" s="24"/>
      <c r="AK727" s="24"/>
      <c r="AL727" s="24"/>
      <c r="AM727" s="24"/>
      <c r="AN727" s="24"/>
      <c r="AO727" s="24"/>
      <c r="AP727" s="24"/>
      <c r="AQ727" s="24"/>
      <c r="AS727" s="13"/>
      <c r="AT727" s="13"/>
      <c r="AU727" s="14"/>
      <c r="AV727" s="24"/>
      <c r="AW727" s="24"/>
      <c r="AX727" s="24"/>
      <c r="AY727" s="24"/>
      <c r="AZ727" s="24"/>
      <c r="BA727" s="24"/>
      <c r="BB727" s="24"/>
      <c r="BC727" s="24"/>
      <c r="CW727" s="24">
        <v>0.24675546448087432</v>
      </c>
      <c r="CX727" s="13">
        <v>63</v>
      </c>
      <c r="CY727" s="13">
        <v>62.703602821963237</v>
      </c>
      <c r="CZ727" s="13">
        <v>61.95119803087087</v>
      </c>
      <c r="DA727" s="13">
        <v>19.615947381436918</v>
      </c>
      <c r="DB727" s="13" t="e">
        <f ca="1"/>
        <v>#NAME?</v>
      </c>
      <c r="DC727" s="13" t="e">
        <f ca="1"/>
        <v>#NAME?</v>
      </c>
      <c r="DD727" s="13">
        <v>58.130820122624826</v>
      </c>
      <c r="DE727" s="13" t="e">
        <f ca="1"/>
        <v>#NAME?</v>
      </c>
      <c r="DF727" s="13">
        <v>62.732129272076953</v>
      </c>
    </row>
    <row r="728" spans="1:110" x14ac:dyDescent="0.25">
      <c r="A728" s="9">
        <v>58.3</v>
      </c>
      <c r="B728" s="10" t="b">
        <v>1</v>
      </c>
      <c r="U728" s="13"/>
      <c r="V728" s="13"/>
      <c r="W728" s="14"/>
      <c r="X728" s="24"/>
      <c r="Y728" s="24"/>
      <c r="Z728" s="24"/>
      <c r="AA728" s="24"/>
      <c r="AB728" s="24"/>
      <c r="AC728" s="24"/>
      <c r="AD728" s="24"/>
      <c r="AE728" s="24"/>
      <c r="AG728" s="13"/>
      <c r="AH728" s="13"/>
      <c r="AI728" s="14"/>
      <c r="AJ728" s="24"/>
      <c r="AK728" s="24"/>
      <c r="AL728" s="24"/>
      <c r="AM728" s="24"/>
      <c r="AN728" s="24"/>
      <c r="AO728" s="24"/>
      <c r="AP728" s="24"/>
      <c r="AQ728" s="24"/>
      <c r="AS728" s="13"/>
      <c r="AT728" s="13"/>
      <c r="AU728" s="14"/>
      <c r="AV728" s="24"/>
      <c r="AW728" s="24"/>
      <c r="AX728" s="24"/>
      <c r="AY728" s="24"/>
      <c r="AZ728" s="24"/>
      <c r="BA728" s="24"/>
      <c r="BB728" s="24"/>
      <c r="BC728" s="24"/>
      <c r="CW728" s="24">
        <v>0.24709699453551912</v>
      </c>
      <c r="CX728" s="13">
        <v>63</v>
      </c>
      <c r="CY728" s="13">
        <v>62.713906294630505</v>
      </c>
      <c r="CZ728" s="13">
        <v>61.961055191023341</v>
      </c>
      <c r="DA728" s="13">
        <v>19.647341908820362</v>
      </c>
      <c r="DB728" s="13" t="e">
        <f ca="1"/>
        <v>#NAME?</v>
      </c>
      <c r="DC728" s="13" t="e">
        <f ca="1"/>
        <v>#NAME?</v>
      </c>
      <c r="DD728" s="13">
        <v>58.14595919058749</v>
      </c>
      <c r="DE728" s="13" t="e">
        <f ca="1"/>
        <v>#NAME?</v>
      </c>
      <c r="DF728" s="13">
        <v>62.744374127711822</v>
      </c>
    </row>
    <row r="729" spans="1:110" x14ac:dyDescent="0.25">
      <c r="A729" s="9">
        <v>57.9</v>
      </c>
      <c r="B729" s="10" t="b">
        <v>1</v>
      </c>
      <c r="U729" s="13"/>
      <c r="V729" s="13"/>
      <c r="W729" s="14"/>
      <c r="X729" s="24"/>
      <c r="Y729" s="24"/>
      <c r="Z729" s="24"/>
      <c r="AA729" s="24"/>
      <c r="AB729" s="24"/>
      <c r="AC729" s="24"/>
      <c r="AD729" s="24"/>
      <c r="AE729" s="24"/>
      <c r="AG729" s="13"/>
      <c r="AH729" s="13"/>
      <c r="AI729" s="14"/>
      <c r="AJ729" s="24"/>
      <c r="AK729" s="24"/>
      <c r="AL729" s="24"/>
      <c r="AM729" s="24"/>
      <c r="AN729" s="24"/>
      <c r="AO729" s="24"/>
      <c r="AP729" s="24"/>
      <c r="AQ729" s="24"/>
      <c r="AS729" s="13"/>
      <c r="AT729" s="13"/>
      <c r="AU729" s="14"/>
      <c r="AV729" s="24"/>
      <c r="AW729" s="24"/>
      <c r="AX729" s="24"/>
      <c r="AY729" s="24"/>
      <c r="AZ729" s="24"/>
      <c r="BA729" s="24"/>
      <c r="BB729" s="24"/>
      <c r="BC729" s="24"/>
      <c r="CW729" s="24">
        <v>0.24743852459016394</v>
      </c>
      <c r="CX729" s="13">
        <v>63</v>
      </c>
      <c r="CY729" s="13">
        <v>62.724202152313651</v>
      </c>
      <c r="CZ729" s="13">
        <v>61.970906632698878</v>
      </c>
      <c r="DA729" s="13">
        <v>19.678750680545203</v>
      </c>
      <c r="DB729" s="13" t="e">
        <f ca="1"/>
        <v>#NAME?</v>
      </c>
      <c r="DC729" s="13" t="e">
        <f ca="1"/>
        <v>#NAME?</v>
      </c>
      <c r="DD729" s="13">
        <v>58.161087799777519</v>
      </c>
      <c r="DE729" s="13" t="e">
        <f ca="1"/>
        <v>#NAME?</v>
      </c>
      <c r="DF729" s="13">
        <v>62.756610166248848</v>
      </c>
    </row>
    <row r="730" spans="1:110" x14ac:dyDescent="0.25">
      <c r="A730" s="9">
        <v>57.4</v>
      </c>
      <c r="B730" s="10" t="b">
        <v>1</v>
      </c>
      <c r="U730" s="13"/>
      <c r="V730" s="13"/>
      <c r="W730" s="14"/>
      <c r="X730" s="24"/>
      <c r="Y730" s="24"/>
      <c r="Z730" s="24"/>
      <c r="AA730" s="24"/>
      <c r="AB730" s="24"/>
      <c r="AC730" s="24"/>
      <c r="AD730" s="24"/>
      <c r="AE730" s="24"/>
      <c r="AG730" s="13"/>
      <c r="AH730" s="13"/>
      <c r="AI730" s="14"/>
      <c r="AJ730" s="24"/>
      <c r="AK730" s="24"/>
      <c r="AL730" s="24"/>
      <c r="AM730" s="24"/>
      <c r="AN730" s="24"/>
      <c r="AO730" s="24"/>
      <c r="AP730" s="24"/>
      <c r="AQ730" s="24"/>
      <c r="AS730" s="13"/>
      <c r="AT730" s="13"/>
      <c r="AU730" s="14"/>
      <c r="AV730" s="24"/>
      <c r="AW730" s="24"/>
      <c r="AX730" s="24"/>
      <c r="AY730" s="24"/>
      <c r="AZ730" s="24"/>
      <c r="BA730" s="24"/>
      <c r="BB730" s="24"/>
      <c r="BC730" s="24"/>
      <c r="CW730" s="24">
        <v>0.24778005464480873</v>
      </c>
      <c r="CX730" s="13">
        <v>63</v>
      </c>
      <c r="CY730" s="13">
        <v>62.734490418275271</v>
      </c>
      <c r="CZ730" s="13">
        <v>61.980752374935051</v>
      </c>
      <c r="DA730" s="13">
        <v>19.710173709543227</v>
      </c>
      <c r="DB730" s="13" t="e">
        <f ca="1"/>
        <v>#NAME?</v>
      </c>
      <c r="DC730" s="13" t="e">
        <f ca="1"/>
        <v>#NAME?</v>
      </c>
      <c r="DD730" s="13">
        <v>58.176205971841242</v>
      </c>
      <c r="DE730" s="13" t="e">
        <f ca="1"/>
        <v>#NAME?</v>
      </c>
      <c r="DF730" s="13">
        <v>62.768837410842721</v>
      </c>
    </row>
    <row r="731" spans="1:110" x14ac:dyDescent="0.25">
      <c r="A731" s="9">
        <v>56.7</v>
      </c>
      <c r="B731" s="10" t="b">
        <v>1</v>
      </c>
      <c r="U731" s="13"/>
      <c r="V731" s="13"/>
      <c r="W731" s="14"/>
      <c r="X731" s="24"/>
      <c r="Y731" s="24"/>
      <c r="Z731" s="24"/>
      <c r="AA731" s="24"/>
      <c r="AB731" s="24"/>
      <c r="AC731" s="24"/>
      <c r="AD731" s="24"/>
      <c r="AE731" s="24"/>
      <c r="AG731" s="13"/>
      <c r="AH731" s="13"/>
      <c r="AI731" s="14"/>
      <c r="AJ731" s="24"/>
      <c r="AK731" s="24"/>
      <c r="AL731" s="24"/>
      <c r="AM731" s="24"/>
      <c r="AN731" s="24"/>
      <c r="AO731" s="24"/>
      <c r="AP731" s="24"/>
      <c r="AQ731" s="24"/>
      <c r="AS731" s="13"/>
      <c r="AT731" s="13"/>
      <c r="AU731" s="14"/>
      <c r="AV731" s="24"/>
      <c r="AW731" s="24"/>
      <c r="AX731" s="24"/>
      <c r="AY731" s="24"/>
      <c r="AZ731" s="24"/>
      <c r="BA731" s="24"/>
      <c r="BB731" s="24"/>
      <c r="BC731" s="24"/>
      <c r="CW731" s="24">
        <v>0.24812158469945356</v>
      </c>
      <c r="CX731" s="13">
        <v>63</v>
      </c>
      <c r="CY731" s="13">
        <v>62.744771115691101</v>
      </c>
      <c r="CZ731" s="13">
        <v>61.99059243670203</v>
      </c>
      <c r="DA731" s="13">
        <v>19.741611008763801</v>
      </c>
      <c r="DB731" s="13" t="e">
        <f ca="1"/>
        <v>#NAME?</v>
      </c>
      <c r="DC731" s="13" t="e">
        <f ca="1"/>
        <v>#NAME?</v>
      </c>
      <c r="DD731" s="13">
        <v>58.191313728350394</v>
      </c>
      <c r="DE731" s="13" t="e">
        <f ca="1"/>
        <v>#NAME?</v>
      </c>
      <c r="DF731" s="13">
        <v>62.781055884564466</v>
      </c>
    </row>
    <row r="732" spans="1:110" x14ac:dyDescent="0.25">
      <c r="A732" s="9">
        <v>56.3</v>
      </c>
      <c r="B732" s="10" t="b">
        <v>1</v>
      </c>
      <c r="U732" s="13"/>
      <c r="V732" s="13"/>
      <c r="W732" s="14"/>
      <c r="X732" s="24"/>
      <c r="Y732" s="24"/>
      <c r="Z732" s="24"/>
      <c r="AA732" s="24"/>
      <c r="AB732" s="24"/>
      <c r="AC732" s="24"/>
      <c r="AD732" s="24"/>
      <c r="AE732" s="24"/>
      <c r="AG732" s="13"/>
      <c r="AH732" s="13"/>
      <c r="AI732" s="14"/>
      <c r="AJ732" s="24"/>
      <c r="AK732" s="24"/>
      <c r="AL732" s="24"/>
      <c r="AM732" s="24"/>
      <c r="AN732" s="24"/>
      <c r="AO732" s="24"/>
      <c r="AP732" s="24"/>
      <c r="AQ732" s="24"/>
      <c r="AS732" s="13"/>
      <c r="AT732" s="13"/>
      <c r="AU732" s="14"/>
      <c r="AV732" s="24"/>
      <c r="AW732" s="24"/>
      <c r="AX732" s="24"/>
      <c r="AY732" s="24"/>
      <c r="AZ732" s="24"/>
      <c r="BA732" s="24"/>
      <c r="BB732" s="24"/>
      <c r="BC732" s="24"/>
      <c r="CW732" s="24">
        <v>0.24846311475409835</v>
      </c>
      <c r="CX732" s="13">
        <v>63</v>
      </c>
      <c r="CY732" s="13">
        <v>62.755044267650511</v>
      </c>
      <c r="CZ732" s="13">
        <v>62.000426836902761</v>
      </c>
      <c r="DA732" s="13">
        <v>19.773062591173975</v>
      </c>
      <c r="DB732" s="13" t="e">
        <f ca="1"/>
        <v>#NAME?</v>
      </c>
      <c r="DC732" s="13" t="e">
        <f ca="1"/>
        <v>#NAME?</v>
      </c>
      <c r="DD732" s="13">
        <v>58.206411090802533</v>
      </c>
      <c r="DE732" s="13" t="e">
        <f ca="1"/>
        <v>#NAME?</v>
      </c>
      <c r="DF732" s="13">
        <v>62.793265610401889</v>
      </c>
    </row>
    <row r="733" spans="1:110" x14ac:dyDescent="0.25">
      <c r="A733" s="9">
        <v>55.7</v>
      </c>
      <c r="B733" s="10" t="b">
        <v>1</v>
      </c>
      <c r="U733" s="13"/>
      <c r="V733" s="13"/>
      <c r="W733" s="14"/>
      <c r="X733" s="24"/>
      <c r="Y733" s="24"/>
      <c r="Z733" s="24"/>
      <c r="AA733" s="24"/>
      <c r="AB733" s="24"/>
      <c r="AC733" s="24"/>
      <c r="AD733" s="24"/>
      <c r="AE733" s="24"/>
      <c r="AG733" s="13"/>
      <c r="AH733" s="13"/>
      <c r="AI733" s="14"/>
      <c r="AJ733" s="24"/>
      <c r="AK733" s="24"/>
      <c r="AL733" s="24"/>
      <c r="AM733" s="24"/>
      <c r="AN733" s="24"/>
      <c r="AO733" s="24"/>
      <c r="AP733" s="24"/>
      <c r="AQ733" s="24"/>
      <c r="AS733" s="13"/>
      <c r="AT733" s="13"/>
      <c r="AU733" s="14"/>
      <c r="AV733" s="24"/>
      <c r="AW733" s="24"/>
      <c r="AX733" s="24"/>
      <c r="AY733" s="24"/>
      <c r="AZ733" s="24"/>
      <c r="BA733" s="24"/>
      <c r="BB733" s="24"/>
      <c r="BC733" s="24"/>
      <c r="CW733" s="24">
        <v>0.24880464480874318</v>
      </c>
      <c r="CX733" s="13">
        <v>63</v>
      </c>
      <c r="CY733" s="13">
        <v>62.765309897156982</v>
      </c>
      <c r="CZ733" s="13">
        <v>62.010255594373596</v>
      </c>
      <c r="DA733" s="13">
        <v>19.80452846975847</v>
      </c>
      <c r="DB733" s="13" t="e">
        <f ca="1"/>
        <v>#NAME?</v>
      </c>
      <c r="DC733" s="13" t="e">
        <f ca="1"/>
        <v>#NAME?</v>
      </c>
      <c r="DD733" s="13">
        <v>58.221498080621352</v>
      </c>
      <c r="DE733" s="13" t="e">
        <f ca="1"/>
        <v>#NAME?</v>
      </c>
      <c r="DF733" s="13">
        <v>62.805466611260016</v>
      </c>
    </row>
    <row r="734" spans="1:110" x14ac:dyDescent="0.25">
      <c r="A734" s="9">
        <v>55</v>
      </c>
      <c r="B734" s="10" t="b">
        <v>1</v>
      </c>
      <c r="U734" s="13"/>
      <c r="V734" s="13"/>
      <c r="W734" s="14"/>
      <c r="X734" s="24"/>
      <c r="Y734" s="24"/>
      <c r="Z734" s="24"/>
      <c r="AA734" s="24"/>
      <c r="AB734" s="24"/>
      <c r="AC734" s="24"/>
      <c r="AD734" s="24"/>
      <c r="AE734" s="24"/>
      <c r="AG734" s="13"/>
      <c r="AH734" s="13"/>
      <c r="AI734" s="14"/>
      <c r="AJ734" s="24"/>
      <c r="AK734" s="24"/>
      <c r="AL734" s="24"/>
      <c r="AM734" s="24"/>
      <c r="AN734" s="24"/>
      <c r="AO734" s="24"/>
      <c r="AP734" s="24"/>
      <c r="AQ734" s="24"/>
      <c r="AS734" s="13"/>
      <c r="AT734" s="13"/>
      <c r="AU734" s="14"/>
      <c r="AV734" s="24"/>
      <c r="AW734" s="24"/>
      <c r="AX734" s="24"/>
      <c r="AY734" s="24"/>
      <c r="AZ734" s="24"/>
      <c r="BA734" s="24"/>
      <c r="BB734" s="24"/>
      <c r="BC734" s="24"/>
      <c r="CW734" s="24">
        <v>0.24914617486338797</v>
      </c>
      <c r="CX734" s="13">
        <v>63.1</v>
      </c>
      <c r="CY734" s="13">
        <v>62.775568027128529</v>
      </c>
      <c r="CZ734" s="13">
        <v>62.020078727884325</v>
      </c>
      <c r="DA734" s="13">
        <v>19.836008657519706</v>
      </c>
      <c r="DB734" s="13" t="e">
        <f ca="1"/>
        <v>#NAME?</v>
      </c>
      <c r="DC734" s="13" t="e">
        <f ca="1"/>
        <v>#NAME?</v>
      </c>
      <c r="DD734" s="13">
        <v>58.236574719157048</v>
      </c>
      <c r="DE734" s="13" t="e">
        <f ca="1"/>
        <v>#NAME?</v>
      </c>
      <c r="DF734" s="13">
        <v>62.81765890996148</v>
      </c>
    </row>
    <row r="735" spans="1:110" x14ac:dyDescent="0.25">
      <c r="A735" s="9">
        <v>54.3</v>
      </c>
      <c r="B735" s="10" t="b">
        <v>1</v>
      </c>
      <c r="U735" s="13"/>
      <c r="V735" s="13"/>
      <c r="W735" s="14"/>
      <c r="X735" s="24"/>
      <c r="Y735" s="24"/>
      <c r="Z735" s="24"/>
      <c r="AA735" s="24"/>
      <c r="AB735" s="24"/>
      <c r="AC735" s="24"/>
      <c r="AD735" s="24"/>
      <c r="AE735" s="24"/>
      <c r="AG735" s="13"/>
      <c r="AH735" s="13"/>
      <c r="AI735" s="14"/>
      <c r="AJ735" s="24"/>
      <c r="AK735" s="24"/>
      <c r="AL735" s="24"/>
      <c r="AM735" s="24"/>
      <c r="AN735" s="24"/>
      <c r="AO735" s="24"/>
      <c r="AP735" s="24"/>
      <c r="AQ735" s="24"/>
      <c r="AS735" s="13"/>
      <c r="AT735" s="13"/>
      <c r="AU735" s="14"/>
      <c r="AV735" s="24"/>
      <c r="AW735" s="24"/>
      <c r="AX735" s="24"/>
      <c r="AY735" s="24"/>
      <c r="AZ735" s="24"/>
      <c r="BA735" s="24"/>
      <c r="BB735" s="24"/>
      <c r="BC735" s="24"/>
      <c r="CW735" s="24">
        <v>0.24948770491803279</v>
      </c>
      <c r="CX735" s="13">
        <v>63.1</v>
      </c>
      <c r="CY735" s="13">
        <v>62.785818680398187</v>
      </c>
      <c r="CZ735" s="13">
        <v>62.029896256138812</v>
      </c>
      <c r="DA735" s="13">
        <v>19.867503167477874</v>
      </c>
      <c r="DB735" s="13" t="e">
        <f ca="1"/>
        <v>#NAME?</v>
      </c>
      <c r="DC735" s="13" t="e">
        <f ca="1"/>
        <v>#NAME?</v>
      </c>
      <c r="DD735" s="13">
        <v>58.251641027686688</v>
      </c>
      <c r="DE735" s="13" t="e">
        <f ca="1"/>
        <v>#NAME?</v>
      </c>
      <c r="DF735" s="13">
        <v>62.829842529246996</v>
      </c>
    </row>
    <row r="736" spans="1:110" x14ac:dyDescent="0.25">
      <c r="A736" s="9">
        <v>53.5</v>
      </c>
      <c r="B736" s="10" t="b">
        <v>1</v>
      </c>
      <c r="U736" s="13"/>
      <c r="V736" s="13"/>
      <c r="W736" s="14"/>
      <c r="X736" s="24"/>
      <c r="Y736" s="24"/>
      <c r="Z736" s="24"/>
      <c r="AA736" s="24"/>
      <c r="AB736" s="24"/>
      <c r="AC736" s="24"/>
      <c r="AD736" s="24"/>
      <c r="AE736" s="24"/>
      <c r="AG736" s="13"/>
      <c r="AH736" s="13"/>
      <c r="AI736" s="14"/>
      <c r="AJ736" s="24"/>
      <c r="AK736" s="24"/>
      <c r="AL736" s="24"/>
      <c r="AM736" s="24"/>
      <c r="AN736" s="24"/>
      <c r="AO736" s="24"/>
      <c r="AP736" s="24"/>
      <c r="AQ736" s="24"/>
      <c r="AS736" s="13"/>
      <c r="AT736" s="13"/>
      <c r="AU736" s="14"/>
      <c r="AV736" s="24"/>
      <c r="AW736" s="24"/>
      <c r="AX736" s="24"/>
      <c r="AY736" s="24"/>
      <c r="AZ736" s="24"/>
      <c r="BA736" s="24"/>
      <c r="BB736" s="24"/>
      <c r="BC736" s="24"/>
      <c r="CW736" s="24">
        <v>0.24982923497267759</v>
      </c>
      <c r="CX736" s="13">
        <v>63.1</v>
      </c>
      <c r="CY736" s="13">
        <v>62.796061879714486</v>
      </c>
      <c r="CZ736" s="13">
        <v>62.039708197775241</v>
      </c>
      <c r="DA736" s="13">
        <v>19.899012012670926</v>
      </c>
      <c r="DB736" s="13" t="e">
        <f ca="1"/>
        <v>#NAME?</v>
      </c>
      <c r="DC736" s="13" t="e">
        <f ca="1"/>
        <v>#NAME?</v>
      </c>
      <c r="DD736" s="13">
        <v>58.266697027414523</v>
      </c>
      <c r="DE736" s="13" t="e">
        <f ca="1"/>
        <v>#NAME?</v>
      </c>
      <c r="DF736" s="13">
        <v>62.842017491775749</v>
      </c>
    </row>
    <row r="737" spans="1:110" x14ac:dyDescent="0.25">
      <c r="A737" s="9">
        <v>52.8</v>
      </c>
      <c r="B737" s="10" t="b">
        <v>1</v>
      </c>
      <c r="U737" s="13"/>
      <c r="V737" s="13"/>
      <c r="W737" s="14"/>
      <c r="X737" s="24"/>
      <c r="Y737" s="24"/>
      <c r="Z737" s="24"/>
      <c r="AA737" s="24"/>
      <c r="AB737" s="24"/>
      <c r="AC737" s="24"/>
      <c r="AD737" s="24"/>
      <c r="AE737" s="24"/>
      <c r="AG737" s="13"/>
      <c r="AH737" s="13"/>
      <c r="AI737" s="14"/>
      <c r="AJ737" s="24"/>
      <c r="AK737" s="24"/>
      <c r="AL737" s="24"/>
      <c r="AM737" s="24"/>
      <c r="AN737" s="24"/>
      <c r="AO737" s="24"/>
      <c r="AP737" s="24"/>
      <c r="AQ737" s="24"/>
      <c r="AS737" s="13"/>
      <c r="AT737" s="13"/>
      <c r="AU737" s="14"/>
      <c r="AV737" s="24"/>
      <c r="AW737" s="24"/>
      <c r="AX737" s="24"/>
      <c r="AY737" s="24"/>
      <c r="AZ737" s="24"/>
      <c r="BA737" s="24"/>
      <c r="BB737" s="24"/>
      <c r="BC737" s="24"/>
      <c r="CW737" s="24">
        <v>0.25017076502732238</v>
      </c>
      <c r="CX737" s="13">
        <v>63.1</v>
      </c>
      <c r="CY737" s="13">
        <v>62.806297647741864</v>
      </c>
      <c r="CZ737" s="13">
        <v>62.049514571366409</v>
      </c>
      <c r="DA737" s="13">
        <v>19.93053520615463</v>
      </c>
      <c r="DB737" s="13" t="e">
        <f ca="1"/>
        <v>#NAME?</v>
      </c>
      <c r="DC737" s="13" t="e">
        <f ca="1"/>
        <v>#NAME?</v>
      </c>
      <c r="DD737" s="13">
        <v>58.281742739472406</v>
      </c>
      <c r="DE737" s="13" t="e">
        <f ca="1"/>
        <v>#NAME?</v>
      </c>
      <c r="DF737" s="13">
        <v>62.854183820125826</v>
      </c>
    </row>
    <row r="738" spans="1:110" x14ac:dyDescent="0.25">
      <c r="A738" s="9">
        <v>52.1</v>
      </c>
      <c r="B738" s="10" t="b">
        <v>1</v>
      </c>
      <c r="U738" s="13"/>
      <c r="V738" s="13"/>
      <c r="W738" s="14"/>
      <c r="X738" s="24"/>
      <c r="Y738" s="24"/>
      <c r="Z738" s="24"/>
      <c r="AA738" s="24"/>
      <c r="AB738" s="24"/>
      <c r="AC738" s="24"/>
      <c r="AD738" s="24"/>
      <c r="AE738" s="24"/>
      <c r="AG738" s="13"/>
      <c r="AH738" s="13"/>
      <c r="AI738" s="14"/>
      <c r="AJ738" s="24"/>
      <c r="AK738" s="24"/>
      <c r="AL738" s="24"/>
      <c r="AM738" s="24"/>
      <c r="AN738" s="24"/>
      <c r="AO738" s="24"/>
      <c r="AP738" s="24"/>
      <c r="AQ738" s="24"/>
      <c r="AS738" s="13"/>
      <c r="AT738" s="13"/>
      <c r="AU738" s="14"/>
      <c r="AV738" s="24"/>
      <c r="AW738" s="24"/>
      <c r="AX738" s="24"/>
      <c r="AY738" s="24"/>
      <c r="AZ738" s="24"/>
      <c r="BA738" s="24"/>
      <c r="BB738" s="24"/>
      <c r="BC738" s="24"/>
      <c r="CW738" s="24">
        <v>0.25051229508196721</v>
      </c>
      <c r="CX738" s="13">
        <v>63.1</v>
      </c>
      <c r="CY738" s="13">
        <v>62.816526007061171</v>
      </c>
      <c r="CZ738" s="13">
        <v>62.059315395420107</v>
      </c>
      <c r="DA738" s="13">
        <v>19.962072761002606</v>
      </c>
      <c r="DB738" s="13" t="e">
        <f ca="1"/>
        <v>#NAME?</v>
      </c>
      <c r="DC738" s="13" t="e">
        <f ca="1"/>
        <v>#NAME?</v>
      </c>
      <c r="DD738" s="13">
        <v>58.296778184920029</v>
      </c>
      <c r="DE738" s="13" t="e">
        <f ca="1"/>
        <v>#NAME?</v>
      </c>
      <c r="DF738" s="13">
        <v>62.8663415367946</v>
      </c>
    </row>
    <row r="739" spans="1:110" x14ac:dyDescent="0.25">
      <c r="A739" s="9">
        <v>51.8</v>
      </c>
      <c r="B739" s="10" t="b">
        <v>1</v>
      </c>
      <c r="U739" s="13"/>
      <c r="V739" s="13"/>
      <c r="W739" s="14"/>
      <c r="X739" s="24"/>
      <c r="Y739" s="24"/>
      <c r="Z739" s="24"/>
      <c r="AA739" s="24"/>
      <c r="AB739" s="24"/>
      <c r="AC739" s="24"/>
      <c r="AD739" s="24"/>
      <c r="AE739" s="24"/>
      <c r="AG739" s="13"/>
      <c r="AH739" s="13"/>
      <c r="AI739" s="14"/>
      <c r="AJ739" s="24"/>
      <c r="AK739" s="24"/>
      <c r="AL739" s="24"/>
      <c r="AM739" s="24"/>
      <c r="AN739" s="24"/>
      <c r="AO739" s="24"/>
      <c r="AP739" s="24"/>
      <c r="AQ739" s="24"/>
      <c r="AS739" s="13"/>
      <c r="AT739" s="13"/>
      <c r="AU739" s="14"/>
      <c r="AV739" s="24"/>
      <c r="AW739" s="24"/>
      <c r="AX739" s="24"/>
      <c r="AY739" s="24"/>
      <c r="AZ739" s="24"/>
      <c r="BA739" s="24"/>
      <c r="BB739" s="24"/>
      <c r="BC739" s="24"/>
      <c r="CW739" s="24">
        <v>0.25085382513661203</v>
      </c>
      <c r="CX739" s="13">
        <v>63.2</v>
      </c>
      <c r="CY739" s="13">
        <v>62.826746980170078</v>
      </c>
      <c r="CZ739" s="13">
        <v>62.069110688379673</v>
      </c>
      <c r="DA739" s="13">
        <v>19.993624690306351</v>
      </c>
      <c r="DB739" s="13" t="e">
        <f ca="1"/>
        <v>#NAME?</v>
      </c>
      <c r="DC739" s="13" t="e">
        <f ca="1"/>
        <v>#NAME?</v>
      </c>
      <c r="DD739" s="13">
        <v>58.311803384745389</v>
      </c>
      <c r="DE739" s="13" t="e">
        <f ca="1"/>
        <v>#NAME?</v>
      </c>
      <c r="DF739" s="13">
        <v>62.878490664199198</v>
      </c>
    </row>
    <row r="740" spans="1:110" x14ac:dyDescent="0.25">
      <c r="A740" s="9">
        <v>51.3</v>
      </c>
      <c r="B740" s="10" t="b">
        <v>1</v>
      </c>
      <c r="U740" s="13"/>
      <c r="V740" s="13"/>
      <c r="W740" s="14"/>
      <c r="X740" s="24"/>
      <c r="Y740" s="24"/>
      <c r="Z740" s="24"/>
      <c r="AA740" s="24"/>
      <c r="AB740" s="24"/>
      <c r="AC740" s="24"/>
      <c r="AD740" s="24"/>
      <c r="AE740" s="24"/>
      <c r="AG740" s="13"/>
      <c r="AH740" s="13"/>
      <c r="AI740" s="14"/>
      <c r="AJ740" s="24"/>
      <c r="AK740" s="24"/>
      <c r="AL740" s="24"/>
      <c r="AM740" s="24"/>
      <c r="AN740" s="24"/>
      <c r="AO740" s="24"/>
      <c r="AP740" s="24"/>
      <c r="AQ740" s="24"/>
      <c r="AS740" s="13"/>
      <c r="AT740" s="13"/>
      <c r="AU740" s="14"/>
      <c r="AV740" s="24"/>
      <c r="AW740" s="24"/>
      <c r="AX740" s="24"/>
      <c r="AY740" s="24"/>
      <c r="AZ740" s="24"/>
      <c r="BA740" s="24"/>
      <c r="BB740" s="24"/>
      <c r="BC740" s="24"/>
      <c r="CW740" s="24">
        <v>0.25119535519125685</v>
      </c>
      <c r="CX740" s="13">
        <v>63.2</v>
      </c>
      <c r="CY740" s="13">
        <v>62.836960589483532</v>
      </c>
      <c r="CZ740" s="13">
        <v>62.078900468623999</v>
      </c>
      <c r="DA740" s="13">
        <v>20.025191007175259</v>
      </c>
      <c r="DB740" s="13" t="e">
        <f ca="1"/>
        <v>#NAME?</v>
      </c>
      <c r="DC740" s="13" t="e">
        <f ca="1"/>
        <v>#NAME?</v>
      </c>
      <c r="DD740" s="13">
        <v>58.32681835986503</v>
      </c>
      <c r="DE740" s="13" t="e">
        <f ca="1"/>
        <v>#NAME?</v>
      </c>
      <c r="DF740" s="13">
        <v>62.890631224676852</v>
      </c>
    </row>
    <row r="741" spans="1:110" x14ac:dyDescent="0.25">
      <c r="A741" s="9">
        <v>86</v>
      </c>
      <c r="B741" s="10" t="b">
        <v>1</v>
      </c>
      <c r="U741" s="13"/>
      <c r="V741" s="13"/>
      <c r="W741" s="14"/>
      <c r="X741" s="24"/>
      <c r="Y741" s="24"/>
      <c r="Z741" s="24"/>
      <c r="AA741" s="24"/>
      <c r="AB741" s="24"/>
      <c r="AC741" s="24"/>
      <c r="AD741" s="24"/>
      <c r="AE741" s="24"/>
      <c r="AG741" s="13"/>
      <c r="AH741" s="13"/>
      <c r="AI741" s="14"/>
      <c r="AJ741" s="24"/>
      <c r="AK741" s="24"/>
      <c r="AL741" s="24"/>
      <c r="AM741" s="24"/>
      <c r="AN741" s="24"/>
      <c r="AO741" s="24"/>
      <c r="AP741" s="24"/>
      <c r="AQ741" s="24"/>
      <c r="AS741" s="13"/>
      <c r="AT741" s="13"/>
      <c r="AU741" s="14"/>
      <c r="AV741" s="24"/>
      <c r="AW741" s="24"/>
      <c r="AX741" s="24"/>
      <c r="AY741" s="24"/>
      <c r="AZ741" s="24"/>
      <c r="BA741" s="24"/>
      <c r="BB741" s="24"/>
      <c r="BC741" s="24"/>
      <c r="CW741" s="24">
        <v>0.25153688524590162</v>
      </c>
      <c r="CX741" s="13">
        <v>63.2</v>
      </c>
      <c r="CY741" s="13">
        <v>62.847166857334209</v>
      </c>
      <c r="CZ741" s="13">
        <v>62.088684754468126</v>
      </c>
      <c r="DA741" s="13">
        <v>20.056771724736656</v>
      </c>
      <c r="DB741" s="13" t="e">
        <f ca="1"/>
        <v>#NAME?</v>
      </c>
      <c r="DC741" s="13" t="e">
        <f ca="1"/>
        <v>#NAME?</v>
      </c>
      <c r="DD741" s="13">
        <v>58.341823131124443</v>
      </c>
      <c r="DE741" s="13" t="e">
        <f ca="1"/>
        <v>#NAME?</v>
      </c>
      <c r="DF741" s="13">
        <v>62.902763240485356</v>
      </c>
    </row>
    <row r="742" spans="1:110" x14ac:dyDescent="0.25">
      <c r="A742" s="9">
        <v>84</v>
      </c>
      <c r="B742" s="10" t="b">
        <v>1</v>
      </c>
      <c r="U742" s="13"/>
      <c r="V742" s="13"/>
      <c r="W742" s="14"/>
      <c r="X742" s="24"/>
      <c r="Y742" s="24"/>
      <c r="Z742" s="24"/>
      <c r="AA742" s="24"/>
      <c r="AB742" s="24"/>
      <c r="AC742" s="24"/>
      <c r="AD742" s="24"/>
      <c r="AE742" s="24"/>
      <c r="AG742" s="13"/>
      <c r="AH742" s="13"/>
      <c r="AI742" s="14"/>
      <c r="AJ742" s="24"/>
      <c r="AK742" s="24"/>
      <c r="AL742" s="24"/>
      <c r="AM742" s="24"/>
      <c r="AN742" s="24"/>
      <c r="AO742" s="24"/>
      <c r="AP742" s="24"/>
      <c r="AQ742" s="24"/>
      <c r="AS742" s="13"/>
      <c r="AT742" s="13"/>
      <c r="AU742" s="14"/>
      <c r="AV742" s="24"/>
      <c r="AW742" s="24"/>
      <c r="AX742" s="24"/>
      <c r="AY742" s="24"/>
      <c r="AZ742" s="24"/>
      <c r="BA742" s="24"/>
      <c r="BB742" s="24"/>
      <c r="BC742" s="24"/>
      <c r="CW742" s="24">
        <v>0.25187841530054644</v>
      </c>
      <c r="CX742" s="13">
        <v>63.2</v>
      </c>
      <c r="CY742" s="13">
        <v>62.85736580597294</v>
      </c>
      <c r="CZ742" s="13">
        <v>62.098463564163502</v>
      </c>
      <c r="DA742" s="13">
        <v>20.088366856135874</v>
      </c>
      <c r="DB742" s="13" t="e">
        <f ca="1"/>
        <v>#NAME?</v>
      </c>
      <c r="DC742" s="13" t="e">
        <f ca="1"/>
        <v>#NAME?</v>
      </c>
      <c r="DD742" s="13">
        <v>58.356817719298384</v>
      </c>
      <c r="DE742" s="13" t="e">
        <f ca="1"/>
        <v>#NAME?</v>
      </c>
      <c r="DF742" s="13">
        <v>62.914886733803442</v>
      </c>
    </row>
    <row r="743" spans="1:110" x14ac:dyDescent="0.25">
      <c r="A743" s="9">
        <v>81</v>
      </c>
      <c r="B743" s="10" t="b">
        <v>1</v>
      </c>
      <c r="U743" s="13"/>
      <c r="V743" s="13"/>
      <c r="W743" s="14"/>
      <c r="X743" s="24"/>
      <c r="Y743" s="24"/>
      <c r="Z743" s="24"/>
      <c r="AA743" s="24"/>
      <c r="AB743" s="24"/>
      <c r="AC743" s="24"/>
      <c r="AD743" s="24"/>
      <c r="AE743" s="24"/>
      <c r="AG743" s="13"/>
      <c r="AH743" s="13"/>
      <c r="AI743" s="14"/>
      <c r="AJ743" s="24"/>
      <c r="AK743" s="24"/>
      <c r="AL743" s="24"/>
      <c r="AM743" s="24"/>
      <c r="AN743" s="24"/>
      <c r="AO743" s="24"/>
      <c r="AP743" s="24"/>
      <c r="AQ743" s="24"/>
      <c r="AS743" s="13"/>
      <c r="AT743" s="13"/>
      <c r="AU743" s="14"/>
      <c r="AV743" s="24"/>
      <c r="AW743" s="24"/>
      <c r="AX743" s="24"/>
      <c r="AY743" s="24"/>
      <c r="AZ743" s="24"/>
      <c r="BA743" s="24"/>
      <c r="BB743" s="24"/>
      <c r="BC743" s="24"/>
      <c r="CW743" s="24">
        <v>0.25221994535519127</v>
      </c>
      <c r="CX743" s="13">
        <v>63.2</v>
      </c>
      <c r="CY743" s="13">
        <v>62.86755745756917</v>
      </c>
      <c r="CZ743" s="13">
        <v>62.108236915898274</v>
      </c>
      <c r="DA743" s="13">
        <v>20.119976414536232</v>
      </c>
      <c r="DB743" s="13" t="e">
        <f ca="1"/>
        <v>#NAME?</v>
      </c>
      <c r="DC743" s="13" t="e">
        <f ca="1"/>
        <v>#NAME?</v>
      </c>
      <c r="DD743" s="13">
        <v>58.371802145091209</v>
      </c>
      <c r="DE743" s="13" t="e">
        <f ca="1"/>
        <v>#NAME?</v>
      </c>
      <c r="DF743" s="13">
        <v>62.92700172673117</v>
      </c>
    </row>
    <row r="744" spans="1:110" x14ac:dyDescent="0.25">
      <c r="A744" s="9">
        <v>80</v>
      </c>
      <c r="B744" s="10" t="b">
        <v>1</v>
      </c>
      <c r="U744" s="13"/>
      <c r="V744" s="13"/>
      <c r="W744" s="14"/>
      <c r="X744" s="24"/>
      <c r="Y744" s="24"/>
      <c r="Z744" s="24"/>
      <c r="AA744" s="24"/>
      <c r="AB744" s="24"/>
      <c r="AC744" s="24"/>
      <c r="AD744" s="24"/>
      <c r="AE744" s="24"/>
      <c r="AG744" s="13"/>
      <c r="AH744" s="13"/>
      <c r="AI744" s="14"/>
      <c r="AJ744" s="24"/>
      <c r="AK744" s="24"/>
      <c r="AL744" s="24"/>
      <c r="AM744" s="24"/>
      <c r="AN744" s="24"/>
      <c r="AO744" s="24"/>
      <c r="AP744" s="24"/>
      <c r="AQ744" s="24"/>
      <c r="AS744" s="13"/>
      <c r="AT744" s="13"/>
      <c r="AU744" s="14"/>
      <c r="AV744" s="24"/>
      <c r="AW744" s="24"/>
      <c r="AX744" s="24"/>
      <c r="AY744" s="24"/>
      <c r="AZ744" s="24"/>
      <c r="BA744" s="24"/>
      <c r="BB744" s="24"/>
      <c r="BC744" s="24"/>
      <c r="CW744" s="24">
        <v>0.25256147540983609</v>
      </c>
      <c r="CX744" s="13">
        <v>63.2</v>
      </c>
      <c r="CY744" s="13">
        <v>62.877741834211378</v>
      </c>
      <c r="CZ744" s="13">
        <v>62.118004827797698</v>
      </c>
      <c r="DA744" s="13">
        <v>20.151600413119098</v>
      </c>
      <c r="DB744" s="13" t="e">
        <f ca="1"/>
        <v>#NAME?</v>
      </c>
      <c r="DC744" s="13" t="e">
        <f ca="1"/>
        <v>#NAME?</v>
      </c>
      <c r="DD744" s="13">
        <v>58.3867764291372</v>
      </c>
      <c r="DE744" s="13" t="e">
        <f ca="1"/>
        <v>#NAME?</v>
      </c>
      <c r="DF744" s="13">
        <v>62.93910824129037</v>
      </c>
    </row>
    <row r="745" spans="1:110" x14ac:dyDescent="0.25">
      <c r="A745" s="9">
        <v>79.7</v>
      </c>
      <c r="B745" s="10" t="b">
        <v>1</v>
      </c>
      <c r="U745" s="13"/>
      <c r="V745" s="13"/>
      <c r="W745" s="14"/>
      <c r="X745" s="24"/>
      <c r="Y745" s="24"/>
      <c r="Z745" s="24"/>
      <c r="AA745" s="24"/>
      <c r="AB745" s="24"/>
      <c r="AC745" s="24"/>
      <c r="AD745" s="24"/>
      <c r="AE745" s="24"/>
      <c r="AG745" s="13"/>
      <c r="AH745" s="13"/>
      <c r="AI745" s="14"/>
      <c r="AJ745" s="24"/>
      <c r="AK745" s="24"/>
      <c r="AL745" s="24"/>
      <c r="AM745" s="24"/>
      <c r="AN745" s="24"/>
      <c r="AO745" s="24"/>
      <c r="AP745" s="24"/>
      <c r="AQ745" s="24"/>
      <c r="AS745" s="13"/>
      <c r="AT745" s="13"/>
      <c r="AU745" s="14"/>
      <c r="AV745" s="24"/>
      <c r="AW745" s="24"/>
      <c r="AX745" s="24"/>
      <c r="AY745" s="24"/>
      <c r="AZ745" s="24"/>
      <c r="BA745" s="24"/>
      <c r="BB745" s="24"/>
      <c r="BC745" s="24"/>
      <c r="CW745" s="24">
        <v>0.25290300546448086</v>
      </c>
      <c r="CX745" s="13">
        <v>63.3</v>
      </c>
      <c r="CY745" s="13">
        <v>62.887918957907516</v>
      </c>
      <c r="CZ745" s="13">
        <v>62.12776731792453</v>
      </c>
      <c r="DA745" s="13">
        <v>20.183238865083897</v>
      </c>
      <c r="DB745" s="13" t="e">
        <f ca="1"/>
        <v>#NAME?</v>
      </c>
      <c r="DC745" s="13" t="e">
        <f ca="1"/>
        <v>#NAME?</v>
      </c>
      <c r="DD745" s="13">
        <v>58.40174059200092</v>
      </c>
      <c r="DE745" s="13" t="e">
        <f ca="1"/>
        <v>#NAME?</v>
      </c>
      <c r="DF745" s="13">
        <v>62.951206299424982</v>
      </c>
    </row>
    <row r="746" spans="1:110" x14ac:dyDescent="0.25">
      <c r="A746" s="9">
        <v>79.2</v>
      </c>
      <c r="B746" s="10" t="b">
        <v>1</v>
      </c>
      <c r="U746" s="13"/>
      <c r="V746" s="13"/>
      <c r="W746" s="14"/>
      <c r="X746" s="24"/>
      <c r="Y746" s="24"/>
      <c r="Z746" s="24"/>
      <c r="AA746" s="24"/>
      <c r="AB746" s="24"/>
      <c r="AC746" s="24"/>
      <c r="AD746" s="24"/>
      <c r="AE746" s="24"/>
      <c r="AG746" s="13"/>
      <c r="AH746" s="13"/>
      <c r="AI746" s="14"/>
      <c r="AJ746" s="24"/>
      <c r="AK746" s="24"/>
      <c r="AL746" s="24"/>
      <c r="AM746" s="24"/>
      <c r="AN746" s="24"/>
      <c r="AO746" s="24"/>
      <c r="AP746" s="24"/>
      <c r="AQ746" s="24"/>
      <c r="AS746" s="13"/>
      <c r="AT746" s="13"/>
      <c r="AU746" s="14"/>
      <c r="AV746" s="24"/>
      <c r="AW746" s="24"/>
      <c r="AX746" s="24"/>
      <c r="AY746" s="24"/>
      <c r="AZ746" s="24"/>
      <c r="BA746" s="24"/>
      <c r="BB746" s="24"/>
      <c r="BC746" s="24"/>
      <c r="CW746" s="24">
        <v>0.25324453551912568</v>
      </c>
      <c r="CX746" s="13">
        <v>63.3</v>
      </c>
      <c r="CY746" s="13">
        <v>62.89808885058541</v>
      </c>
      <c r="CZ746" s="13">
        <v>62.137524404279212</v>
      </c>
      <c r="DA746" s="13">
        <v>20.214891783648191</v>
      </c>
      <c r="DB746" s="13" t="e">
        <f ca="1"/>
        <v>#NAME?</v>
      </c>
      <c r="DC746" s="13" t="e">
        <f ca="1"/>
        <v>#NAME?</v>
      </c>
      <c r="DD746" s="13">
        <v>58.416694654177505</v>
      </c>
      <c r="DE746" s="13" t="e">
        <f ca="1"/>
        <v>#NAME?</v>
      </c>
      <c r="DF746" s="13">
        <v>62.963295923001517</v>
      </c>
    </row>
    <row r="747" spans="1:110" x14ac:dyDescent="0.25">
      <c r="A747" s="9">
        <v>78.900000000000006</v>
      </c>
      <c r="B747" s="10" t="b">
        <v>1</v>
      </c>
      <c r="U747" s="13"/>
      <c r="V747" s="13"/>
      <c r="W747" s="14"/>
      <c r="X747" s="24"/>
      <c r="Y747" s="24"/>
      <c r="Z747" s="24"/>
      <c r="AA747" s="24"/>
      <c r="AB747" s="24"/>
      <c r="AC747" s="24"/>
      <c r="AD747" s="24"/>
      <c r="AE747" s="24"/>
      <c r="AG747" s="13"/>
      <c r="AH747" s="13"/>
      <c r="AI747" s="14"/>
      <c r="AJ747" s="24"/>
      <c r="AK747" s="24"/>
      <c r="AL747" s="24"/>
      <c r="AM747" s="24"/>
      <c r="AN747" s="24"/>
      <c r="AO747" s="24"/>
      <c r="AP747" s="24"/>
      <c r="AQ747" s="24"/>
      <c r="AS747" s="13"/>
      <c r="AT747" s="13"/>
      <c r="AU747" s="14"/>
      <c r="AV747" s="24"/>
      <c r="AW747" s="24"/>
      <c r="AX747" s="24"/>
      <c r="AY747" s="24"/>
      <c r="AZ747" s="24"/>
      <c r="BA747" s="24"/>
      <c r="BB747" s="24"/>
      <c r="BC747" s="24"/>
      <c r="CW747" s="24">
        <v>0.2535860655737705</v>
      </c>
      <c r="CX747" s="13">
        <v>63.3</v>
      </c>
      <c r="CY747" s="13">
        <v>62.908251534093232</v>
      </c>
      <c r="CZ747" s="13">
        <v>62.147276104800284</v>
      </c>
      <c r="DA747" s="13">
        <v>20.246559182047633</v>
      </c>
      <c r="DB747" s="13" t="e">
        <f ca="1"/>
        <v>#NAME?</v>
      </c>
      <c r="DC747" s="13" t="e">
        <f ca="1"/>
        <v>#NAME?</v>
      </c>
      <c r="DD747" s="13">
        <v>58.431638636093041</v>
      </c>
      <c r="DE747" s="13" t="e">
        <f ca="1"/>
        <v>#NAME?</v>
      </c>
      <c r="DF747" s="13">
        <v>62.975377133809396</v>
      </c>
    </row>
    <row r="748" spans="1:110" x14ac:dyDescent="0.25">
      <c r="A748" s="9">
        <v>78.8</v>
      </c>
      <c r="B748" s="10" t="b">
        <v>1</v>
      </c>
      <c r="U748" s="13"/>
      <c r="V748" s="13"/>
      <c r="W748" s="14"/>
      <c r="X748" s="24"/>
      <c r="Y748" s="24"/>
      <c r="Z748" s="24"/>
      <c r="AA748" s="24"/>
      <c r="AB748" s="24"/>
      <c r="AC748" s="24"/>
      <c r="AD748" s="24"/>
      <c r="AE748" s="24"/>
      <c r="AG748" s="13"/>
      <c r="AH748" s="13"/>
      <c r="AI748" s="14"/>
      <c r="AJ748" s="24"/>
      <c r="AK748" s="24"/>
      <c r="AL748" s="24"/>
      <c r="AM748" s="24"/>
      <c r="AN748" s="24"/>
      <c r="AO748" s="24"/>
      <c r="AP748" s="24"/>
      <c r="AQ748" s="24"/>
      <c r="AS748" s="13"/>
      <c r="AT748" s="13"/>
      <c r="AU748" s="14"/>
      <c r="AV748" s="24"/>
      <c r="AW748" s="24"/>
      <c r="AX748" s="24"/>
      <c r="AY748" s="24"/>
      <c r="AZ748" s="24"/>
      <c r="BA748" s="24"/>
      <c r="BB748" s="24"/>
      <c r="BC748" s="24"/>
      <c r="CW748" s="24">
        <v>0.25392759562841533</v>
      </c>
      <c r="CX748" s="13">
        <v>63.3</v>
      </c>
      <c r="CY748" s="13">
        <v>62.918407030199894</v>
      </c>
      <c r="CZ748" s="13">
        <v>62.157022437364752</v>
      </c>
      <c r="DA748" s="13">
        <v>20.278241073536098</v>
      </c>
      <c r="DB748" s="13" t="e">
        <f ca="1"/>
        <v>#NAME?</v>
      </c>
      <c r="DC748" s="13" t="e">
        <f ca="1"/>
        <v>#NAME?</v>
      </c>
      <c r="DD748" s="13">
        <v>58.44657255810484</v>
      </c>
      <c r="DE748" s="13" t="e">
        <f ca="1"/>
        <v>#NAME?</v>
      </c>
      <c r="DF748" s="13">
        <v>62.987449953561367</v>
      </c>
    </row>
    <row r="749" spans="1:110" x14ac:dyDescent="0.25">
      <c r="A749" s="9">
        <v>78.400000000000006</v>
      </c>
      <c r="B749" s="10" t="b">
        <v>1</v>
      </c>
      <c r="U749" s="13"/>
      <c r="V749" s="13"/>
      <c r="W749" s="14"/>
      <c r="X749" s="24"/>
      <c r="Y749" s="24"/>
      <c r="Z749" s="24"/>
      <c r="AA749" s="24"/>
      <c r="AB749" s="24"/>
      <c r="AC749" s="24"/>
      <c r="AD749" s="24"/>
      <c r="AE749" s="24"/>
      <c r="AG749" s="13"/>
      <c r="AH749" s="13"/>
      <c r="AI749" s="14"/>
      <c r="AJ749" s="24"/>
      <c r="AK749" s="24"/>
      <c r="AL749" s="24"/>
      <c r="AM749" s="24"/>
      <c r="AN749" s="24"/>
      <c r="AO749" s="24"/>
      <c r="AP749" s="24"/>
      <c r="AQ749" s="24"/>
      <c r="AS749" s="13"/>
      <c r="AT749" s="13"/>
      <c r="AU749" s="14"/>
      <c r="AV749" s="24"/>
      <c r="AW749" s="24"/>
      <c r="AX749" s="24"/>
      <c r="AY749" s="24"/>
      <c r="AZ749" s="24"/>
      <c r="BA749" s="24"/>
      <c r="BB749" s="24"/>
      <c r="BC749" s="24"/>
      <c r="CW749" s="24">
        <v>0.25426912568306009</v>
      </c>
      <c r="CX749" s="13">
        <v>63.3</v>
      </c>
      <c r="CY749" s="13">
        <v>62.928555360595475</v>
      </c>
      <c r="CZ749" s="13">
        <v>62.166763419788289</v>
      </c>
      <c r="DA749" s="13">
        <v>20.309937471385638</v>
      </c>
      <c r="DB749" s="13" t="e">
        <f ca="1"/>
        <v>#NAME?</v>
      </c>
      <c r="DC749" s="13" t="e">
        <f ca="1"/>
        <v>#NAME?</v>
      </c>
      <c r="DD749" s="13">
        <v>58.461496440501797</v>
      </c>
      <c r="DE749" s="13" t="e">
        <f ca="1"/>
        <v>#NAME?</v>
      </c>
      <c r="DF749" s="13">
        <v>62.999514403893848</v>
      </c>
    </row>
    <row r="750" spans="1:110" x14ac:dyDescent="0.25">
      <c r="A750" s="9">
        <v>78.099999999999994</v>
      </c>
      <c r="B750" s="10" t="b">
        <v>1</v>
      </c>
      <c r="U750" s="13"/>
      <c r="V750" s="13"/>
      <c r="W750" s="14"/>
      <c r="X750" s="24"/>
      <c r="Y750" s="24"/>
      <c r="Z750" s="24"/>
      <c r="AA750" s="24"/>
      <c r="AB750" s="24"/>
      <c r="AC750" s="24"/>
      <c r="AD750" s="24"/>
      <c r="AE750" s="24"/>
      <c r="AG750" s="13"/>
      <c r="AH750" s="13"/>
      <c r="AI750" s="14"/>
      <c r="AJ750" s="24"/>
      <c r="AK750" s="24"/>
      <c r="AL750" s="24"/>
      <c r="AM750" s="24"/>
      <c r="AN750" s="24"/>
      <c r="AO750" s="24"/>
      <c r="AP750" s="24"/>
      <c r="AQ750" s="24"/>
      <c r="AS750" s="13"/>
      <c r="AT750" s="13"/>
      <c r="AU750" s="14"/>
      <c r="AV750" s="24"/>
      <c r="AW750" s="24"/>
      <c r="AX750" s="24"/>
      <c r="AY750" s="24"/>
      <c r="AZ750" s="24"/>
      <c r="BA750" s="24"/>
      <c r="BB750" s="24"/>
      <c r="BC750" s="24"/>
      <c r="CW750" s="24">
        <v>0.25461065573770492</v>
      </c>
      <c r="CX750" s="13">
        <v>63.3</v>
      </c>
      <c r="CY750" s="13">
        <v>62.938696546891634</v>
      </c>
      <c r="CZ750" s="13">
        <v>62.176499069825788</v>
      </c>
      <c r="DA750" s="13">
        <v>20.341648388886568</v>
      </c>
      <c r="DB750" s="13" t="e">
        <f ca="1"/>
        <v>#NAME?</v>
      </c>
      <c r="DC750" s="13" t="e">
        <f ca="1"/>
        <v>#NAME?</v>
      </c>
      <c r="DD750" s="13">
        <v>58.476410303504707</v>
      </c>
      <c r="DE750" s="13" t="e">
        <f ca="1"/>
        <v>#NAME?</v>
      </c>
      <c r="DF750" s="13">
        <v>63.011570506367391</v>
      </c>
    </row>
    <row r="751" spans="1:110" x14ac:dyDescent="0.25">
      <c r="A751" s="9">
        <v>78.099999999999994</v>
      </c>
      <c r="B751" s="10" t="b">
        <v>1</v>
      </c>
      <c r="U751" s="13"/>
      <c r="V751" s="13"/>
      <c r="W751" s="14"/>
      <c r="X751" s="24"/>
      <c r="Y751" s="24"/>
      <c r="Z751" s="24"/>
      <c r="AA751" s="24"/>
      <c r="AB751" s="24"/>
      <c r="AC751" s="24"/>
      <c r="AD751" s="24"/>
      <c r="AE751" s="24"/>
      <c r="AG751" s="13"/>
      <c r="AH751" s="13"/>
      <c r="AI751" s="14"/>
      <c r="AJ751" s="24"/>
      <c r="AK751" s="24"/>
      <c r="AL751" s="24"/>
      <c r="AM751" s="24"/>
      <c r="AN751" s="24"/>
      <c r="AO751" s="24"/>
      <c r="AP751" s="24"/>
      <c r="AQ751" s="24"/>
      <c r="AS751" s="13"/>
      <c r="AT751" s="13"/>
      <c r="AU751" s="14"/>
      <c r="AV751" s="24"/>
      <c r="AW751" s="24"/>
      <c r="AX751" s="24"/>
      <c r="AY751" s="24"/>
      <c r="AZ751" s="24"/>
      <c r="BA751" s="24"/>
      <c r="BB751" s="24"/>
      <c r="BC751" s="24"/>
      <c r="CW751" s="24">
        <v>0.25495218579234974</v>
      </c>
      <c r="CX751" s="13">
        <v>63.3</v>
      </c>
      <c r="CY751" s="13">
        <v>62.948830610622046</v>
      </c>
      <c r="CZ751" s="13">
        <v>62.186229405171353</v>
      </c>
      <c r="DA751" s="13">
        <v>20.373373839347444</v>
      </c>
      <c r="DB751" s="13" t="e">
        <f ca="1"/>
        <v>#NAME?</v>
      </c>
      <c r="DC751" s="13" t="e">
        <f ca="1"/>
        <v>#NAME?</v>
      </c>
      <c r="DD751" s="13">
        <v>58.491314167266552</v>
      </c>
      <c r="DE751" s="13" t="e">
        <f ca="1"/>
        <v>#NAME?</v>
      </c>
      <c r="DF751" s="13">
        <v>63.023618282466998</v>
      </c>
    </row>
    <row r="752" spans="1:110" x14ac:dyDescent="0.25">
      <c r="A752" s="9">
        <v>77.7</v>
      </c>
      <c r="B752" s="10" t="b">
        <v>1</v>
      </c>
      <c r="U752" s="13"/>
      <c r="V752" s="13"/>
      <c r="W752" s="14"/>
      <c r="X752" s="24"/>
      <c r="Y752" s="24"/>
      <c r="Z752" s="24"/>
      <c r="AA752" s="24"/>
      <c r="AB752" s="24"/>
      <c r="AC752" s="24"/>
      <c r="AD752" s="24"/>
      <c r="AE752" s="24"/>
      <c r="AG752" s="13"/>
      <c r="AH752" s="13"/>
      <c r="AI752" s="14"/>
      <c r="AJ752" s="24"/>
      <c r="AK752" s="24"/>
      <c r="AL752" s="24"/>
      <c r="AM752" s="24"/>
      <c r="AN752" s="24"/>
      <c r="AO752" s="24"/>
      <c r="AP752" s="24"/>
      <c r="AQ752" s="24"/>
      <c r="AS752" s="13"/>
      <c r="AT752" s="13"/>
      <c r="AU752" s="14"/>
      <c r="AV752" s="24"/>
      <c r="AW752" s="24"/>
      <c r="AX752" s="24"/>
      <c r="AY752" s="24"/>
      <c r="AZ752" s="24"/>
      <c r="BA752" s="24"/>
      <c r="BB752" s="24"/>
      <c r="BC752" s="24"/>
      <c r="CW752" s="24">
        <v>0.25529371584699456</v>
      </c>
      <c r="CX752" s="13">
        <v>63.4</v>
      </c>
      <c r="CY752" s="13">
        <v>62.958957573242785</v>
      </c>
      <c r="CZ752" s="13">
        <v>62.195954443458923</v>
      </c>
      <c r="DA752" s="13">
        <v>20.405113836095143</v>
      </c>
      <c r="DB752" s="13" t="e">
        <f ca="1"/>
        <v>#NAME?</v>
      </c>
      <c r="DC752" s="13" t="e">
        <f ca="1"/>
        <v>#NAME?</v>
      </c>
      <c r="DD752" s="13">
        <v>58.506208051872889</v>
      </c>
      <c r="DE752" s="13" t="e">
        <f ca="1"/>
        <v>#NAME?</v>
      </c>
      <c r="DF752" s="13">
        <v>63.035657753602521</v>
      </c>
    </row>
    <row r="753" spans="1:110" x14ac:dyDescent="0.25">
      <c r="A753" s="9">
        <v>77.3</v>
      </c>
      <c r="B753" s="10" t="b">
        <v>1</v>
      </c>
      <c r="U753" s="13"/>
      <c r="V753" s="13"/>
      <c r="W753" s="14"/>
      <c r="X753" s="24"/>
      <c r="Y753" s="24"/>
      <c r="Z753" s="24"/>
      <c r="AA753" s="24"/>
      <c r="AB753" s="24"/>
      <c r="AC753" s="24"/>
      <c r="AD753" s="24"/>
      <c r="AE753" s="24"/>
      <c r="AG753" s="13"/>
      <c r="AH753" s="13"/>
      <c r="AI753" s="14"/>
      <c r="AJ753" s="24"/>
      <c r="AK753" s="24"/>
      <c r="AL753" s="24"/>
      <c r="AM753" s="24"/>
      <c r="AN753" s="24"/>
      <c r="AO753" s="24"/>
      <c r="AP753" s="24"/>
      <c r="AQ753" s="24"/>
      <c r="AS753" s="13"/>
      <c r="AT753" s="13"/>
      <c r="AU753" s="14"/>
      <c r="AV753" s="24"/>
      <c r="AW753" s="24"/>
      <c r="AX753" s="24"/>
      <c r="AY753" s="24"/>
      <c r="AZ753" s="24"/>
      <c r="BA753" s="24"/>
      <c r="BB753" s="24"/>
      <c r="BC753" s="24"/>
      <c r="CW753" s="24">
        <v>0.25563524590163933</v>
      </c>
      <c r="CX753" s="13">
        <v>63.4</v>
      </c>
      <c r="CY753" s="13">
        <v>62.969077456132752</v>
      </c>
      <c r="CZ753" s="13">
        <v>62.205674202262514</v>
      </c>
      <c r="DA753" s="13">
        <v>20.436868392474885</v>
      </c>
      <c r="DB753" s="13" t="e">
        <f ca="1"/>
        <v>#NAME?</v>
      </c>
      <c r="DC753" s="13" t="e">
        <f ca="1"/>
        <v>#NAME?</v>
      </c>
      <c r="DD753" s="13">
        <v>58.521091977342067</v>
      </c>
      <c r="DE753" s="13" t="e">
        <f ca="1"/>
        <v>#NAME?</v>
      </c>
      <c r="DF753" s="13">
        <v>63.04768894110903</v>
      </c>
    </row>
    <row r="754" spans="1:110" x14ac:dyDescent="0.25">
      <c r="A754" s="9">
        <v>77</v>
      </c>
      <c r="B754" s="10" t="b">
        <v>1</v>
      </c>
      <c r="U754" s="13"/>
      <c r="V754" s="13"/>
      <c r="W754" s="14"/>
      <c r="X754" s="24"/>
      <c r="Y754" s="24"/>
      <c r="Z754" s="24"/>
      <c r="AA754" s="24"/>
      <c r="AB754" s="24"/>
      <c r="AC754" s="24"/>
      <c r="AD754" s="24"/>
      <c r="AE754" s="24"/>
      <c r="AG754" s="13"/>
      <c r="AH754" s="13"/>
      <c r="AI754" s="14"/>
      <c r="AJ754" s="24"/>
      <c r="AK754" s="24"/>
      <c r="AL754" s="24"/>
      <c r="AM754" s="24"/>
      <c r="AN754" s="24"/>
      <c r="AO754" s="24"/>
      <c r="AP754" s="24"/>
      <c r="AQ754" s="24"/>
      <c r="AS754" s="13"/>
      <c r="AT754" s="13"/>
      <c r="AU754" s="14"/>
      <c r="AV754" s="24"/>
      <c r="AW754" s="24"/>
      <c r="AX754" s="24"/>
      <c r="AY754" s="24"/>
      <c r="AZ754" s="24"/>
      <c r="BA754" s="24"/>
      <c r="BB754" s="24"/>
      <c r="BC754" s="24"/>
      <c r="CW754" s="24">
        <v>0.25597677595628415</v>
      </c>
      <c r="CX754" s="13">
        <v>63.4</v>
      </c>
      <c r="CY754" s="13">
        <v>62.979190280594075</v>
      </c>
      <c r="CZ754" s="13">
        <v>62.21538869909638</v>
      </c>
      <c r="DA754" s="13">
        <v>20.468637521850265</v>
      </c>
      <c r="DB754" s="13" t="e">
        <f ca="1"/>
        <v>#NAME?</v>
      </c>
      <c r="DC754" s="13" t="e">
        <f ca="1"/>
        <v>#NAME?</v>
      </c>
      <c r="DD754" s="13">
        <v>58.535965963625642</v>
      </c>
      <c r="DE754" s="13" t="e">
        <f ca="1"/>
        <v>#NAME?</v>
      </c>
      <c r="DF754" s="13">
        <v>63.059711866247213</v>
      </c>
    </row>
    <row r="755" spans="1:110" x14ac:dyDescent="0.25">
      <c r="A755" s="9">
        <v>77</v>
      </c>
      <c r="B755" s="10" t="b">
        <v>1</v>
      </c>
      <c r="U755" s="13"/>
      <c r="V755" s="13"/>
      <c r="W755" s="14"/>
      <c r="X755" s="24"/>
      <c r="Y755" s="24"/>
      <c r="Z755" s="24"/>
      <c r="AA755" s="24"/>
      <c r="AB755" s="24"/>
      <c r="AC755" s="24"/>
      <c r="AD755" s="24"/>
      <c r="AE755" s="24"/>
      <c r="AG755" s="13"/>
      <c r="AH755" s="13"/>
      <c r="AI755" s="14"/>
      <c r="AJ755" s="24"/>
      <c r="AK755" s="24"/>
      <c r="AL755" s="24"/>
      <c r="AM755" s="24"/>
      <c r="AN755" s="24"/>
      <c r="AO755" s="24"/>
      <c r="AP755" s="24"/>
      <c r="AQ755" s="24"/>
      <c r="AS755" s="13"/>
      <c r="AT755" s="13"/>
      <c r="AU755" s="14"/>
      <c r="AV755" s="24"/>
      <c r="AW755" s="24"/>
      <c r="AX755" s="24"/>
      <c r="AY755" s="24"/>
      <c r="AZ755" s="24"/>
      <c r="BA755" s="24"/>
      <c r="BB755" s="24"/>
      <c r="BC755" s="24"/>
      <c r="CW755" s="24">
        <v>0.25631830601092898</v>
      </c>
      <c r="CX755" s="13">
        <v>63.4</v>
      </c>
      <c r="CY755" s="13">
        <v>62.989296067852521</v>
      </c>
      <c r="CZ755" s="13">
        <v>62.225097951415528</v>
      </c>
      <c r="DA755" s="13">
        <v>20.500421237603295</v>
      </c>
      <c r="DB755" s="13" t="e">
        <f ca="1"/>
        <v>#NAME?</v>
      </c>
      <c r="DC755" s="13" t="e">
        <f ca="1"/>
        <v>#NAME?</v>
      </c>
      <c r="DD755" s="13">
        <v>58.550830030608608</v>
      </c>
      <c r="DE755" s="13" t="e">
        <f ca="1"/>
        <v>#NAME?</v>
      </c>
      <c r="DF755" s="13">
        <v>63.071726550203721</v>
      </c>
    </row>
    <row r="756" spans="1:110" x14ac:dyDescent="0.25">
      <c r="A756" s="9">
        <v>76.900000000000006</v>
      </c>
      <c r="B756" s="10" t="b">
        <v>1</v>
      </c>
      <c r="U756" s="13"/>
      <c r="V756" s="13"/>
      <c r="W756" s="14"/>
      <c r="X756" s="24"/>
      <c r="Y756" s="24"/>
      <c r="Z756" s="24"/>
      <c r="AA756" s="24"/>
      <c r="AB756" s="24"/>
      <c r="AC756" s="24"/>
      <c r="AD756" s="24"/>
      <c r="AE756" s="24"/>
      <c r="AG756" s="13"/>
      <c r="AH756" s="13"/>
      <c r="AI756" s="14"/>
      <c r="AJ756" s="24"/>
      <c r="AK756" s="24"/>
      <c r="AL756" s="24"/>
      <c r="AM756" s="24"/>
      <c r="AN756" s="24"/>
      <c r="AO756" s="24"/>
      <c r="AP756" s="24"/>
      <c r="AQ756" s="24"/>
      <c r="AS756" s="13"/>
      <c r="AT756" s="13"/>
      <c r="AU756" s="14"/>
      <c r="AV756" s="24"/>
      <c r="AW756" s="24"/>
      <c r="AX756" s="24"/>
      <c r="AY756" s="24"/>
      <c r="AZ756" s="24"/>
      <c r="BA756" s="24"/>
      <c r="BB756" s="24"/>
      <c r="BC756" s="24"/>
      <c r="CW756" s="24">
        <v>0.25665983606557374</v>
      </c>
      <c r="CX756" s="13">
        <v>63.4</v>
      </c>
      <c r="CY756" s="13">
        <v>62.999394839057899</v>
      </c>
      <c r="CZ756" s="13">
        <v>62.23480197661592</v>
      </c>
      <c r="DA756" s="13">
        <v>20.532219553134389</v>
      </c>
      <c r="DB756" s="13" t="e">
        <f ca="1"/>
        <v>#NAME?</v>
      </c>
      <c r="DC756" s="13" t="e">
        <f ca="1"/>
        <v>#NAME?</v>
      </c>
      <c r="DD756" s="13">
        <v>58.565684198109778</v>
      </c>
      <c r="DE756" s="13" t="e">
        <f ca="1"/>
        <v>#NAME?</v>
      </c>
      <c r="DF756" s="13">
        <v>63.08373301409155</v>
      </c>
    </row>
    <row r="757" spans="1:110" x14ac:dyDescent="0.25">
      <c r="A757" s="9">
        <v>63.5</v>
      </c>
      <c r="B757" s="10" t="b">
        <v>1</v>
      </c>
      <c r="U757" s="13"/>
      <c r="V757" s="13"/>
      <c r="W757" s="14"/>
      <c r="X757" s="24"/>
      <c r="Y757" s="24"/>
      <c r="Z757" s="24"/>
      <c r="AA757" s="24"/>
      <c r="AB757" s="24"/>
      <c r="AC757" s="24"/>
      <c r="AD757" s="24"/>
      <c r="AE757" s="24"/>
      <c r="AG757" s="13"/>
      <c r="AH757" s="13"/>
      <c r="AI757" s="14"/>
      <c r="AJ757" s="24"/>
      <c r="AK757" s="24"/>
      <c r="AL757" s="24"/>
      <c r="AM757" s="24"/>
      <c r="AN757" s="24"/>
      <c r="AO757" s="24"/>
      <c r="AP757" s="24"/>
      <c r="AQ757" s="24"/>
      <c r="AS757" s="13"/>
      <c r="AT757" s="13"/>
      <c r="AU757" s="14"/>
      <c r="AV757" s="24"/>
      <c r="AW757" s="24"/>
      <c r="AX757" s="24"/>
      <c r="AY757" s="24"/>
      <c r="AZ757" s="24"/>
      <c r="BA757" s="24"/>
      <c r="BB757" s="24"/>
      <c r="BC757" s="24"/>
      <c r="CW757" s="24">
        <v>0.25700136612021857</v>
      </c>
      <c r="CX757" s="13">
        <v>63.5</v>
      </c>
      <c r="CY757" s="13">
        <v>63.009486615284445</v>
      </c>
      <c r="CZ757" s="13">
        <v>62.244500792034884</v>
      </c>
      <c r="DA757" s="13">
        <v>20.56403248186248</v>
      </c>
      <c r="DB757" s="13" t="e">
        <f ca="1"/>
        <v>#NAME?</v>
      </c>
      <c r="DC757" s="13" t="e">
        <f ca="1"/>
        <v>#NAME?</v>
      </c>
      <c r="DD757" s="13">
        <v>58.580528485882027</v>
      </c>
      <c r="DE757" s="13" t="e">
        <f ca="1"/>
        <v>#NAME?</v>
      </c>
      <c r="DF757" s="13">
        <v>63.095731278950439</v>
      </c>
    </row>
    <row r="758" spans="1:110" x14ac:dyDescent="0.25">
      <c r="A758" s="9">
        <v>63</v>
      </c>
      <c r="B758" s="10" t="b">
        <v>1</v>
      </c>
      <c r="U758" s="13"/>
      <c r="V758" s="13"/>
      <c r="W758" s="14"/>
      <c r="X758" s="24"/>
      <c r="Y758" s="24"/>
      <c r="Z758" s="24"/>
      <c r="AA758" s="24"/>
      <c r="AB758" s="24"/>
      <c r="AC758" s="24"/>
      <c r="AD758" s="24"/>
      <c r="AE758" s="24"/>
      <c r="AG758" s="13"/>
      <c r="AH758" s="13"/>
      <c r="AI758" s="14"/>
      <c r="AJ758" s="24"/>
      <c r="AK758" s="24"/>
      <c r="AL758" s="24"/>
      <c r="AM758" s="24"/>
      <c r="AN758" s="24"/>
      <c r="AO758" s="24"/>
      <c r="AP758" s="24"/>
      <c r="AQ758" s="24"/>
      <c r="AS758" s="13"/>
      <c r="AT758" s="13"/>
      <c r="AU758" s="14"/>
      <c r="AV758" s="24"/>
      <c r="AW758" s="24"/>
      <c r="AX758" s="24"/>
      <c r="AY758" s="24"/>
      <c r="AZ758" s="24"/>
      <c r="BA758" s="24"/>
      <c r="BB758" s="24"/>
      <c r="BC758" s="24"/>
      <c r="CW758" s="24">
        <v>0.25734289617486339</v>
      </c>
      <c r="CX758" s="13">
        <v>63.5</v>
      </c>
      <c r="CY758" s="13">
        <v>63.019571417531225</v>
      </c>
      <c r="CZ758" s="13">
        <v>62.254194414951201</v>
      </c>
      <c r="DA758" s="13">
        <v>20.595860037224973</v>
      </c>
      <c r="DB758" s="13" t="e">
        <f ca="1"/>
        <v>#NAME?</v>
      </c>
      <c r="DC758" s="13" t="e">
        <f ca="1"/>
        <v>#NAME?</v>
      </c>
      <c r="DD758" s="13">
        <v>58.595362913612647</v>
      </c>
      <c r="DE758" s="13" t="e">
        <f ca="1"/>
        <v>#NAME?</v>
      </c>
      <c r="DF758" s="13">
        <v>63.107721365747139</v>
      </c>
    </row>
    <row r="759" spans="1:110" x14ac:dyDescent="0.25">
      <c r="A759" s="9">
        <v>62.7</v>
      </c>
      <c r="B759" s="10" t="b">
        <v>1</v>
      </c>
      <c r="U759" s="13"/>
      <c r="V759" s="13"/>
      <c r="W759" s="14"/>
      <c r="X759" s="24"/>
      <c r="Y759" s="24"/>
      <c r="Z759" s="24"/>
      <c r="AA759" s="24"/>
      <c r="AB759" s="24"/>
      <c r="AC759" s="24"/>
      <c r="AD759" s="24"/>
      <c r="AE759" s="24"/>
      <c r="AG759" s="13"/>
      <c r="AH759" s="13"/>
      <c r="AI759" s="14"/>
      <c r="AJ759" s="24"/>
      <c r="AK759" s="24"/>
      <c r="AL759" s="24"/>
      <c r="AM759" s="24"/>
      <c r="AN759" s="24"/>
      <c r="AO759" s="24"/>
      <c r="AP759" s="24"/>
      <c r="AQ759" s="24"/>
      <c r="AS759" s="13"/>
      <c r="AT759" s="13"/>
      <c r="AU759" s="14"/>
      <c r="AV759" s="24"/>
      <c r="AW759" s="24"/>
      <c r="AX759" s="24"/>
      <c r="AY759" s="24"/>
      <c r="AZ759" s="24"/>
      <c r="BA759" s="24"/>
      <c r="BB759" s="24"/>
      <c r="BC759" s="24"/>
      <c r="CW759" s="24">
        <v>0.25768442622950821</v>
      </c>
      <c r="CX759" s="13">
        <v>63.5</v>
      </c>
      <c r="CY759" s="13">
        <v>63.029649266722551</v>
      </c>
      <c r="CZ759" s="13">
        <v>62.263882862585696</v>
      </c>
      <c r="DA759" s="13">
        <v>20.627702232677848</v>
      </c>
      <c r="DB759" s="13" t="e">
        <f ca="1"/>
        <v>#NAME?</v>
      </c>
      <c r="DC759" s="13" t="e">
        <f ca="1"/>
        <v>#NAME?</v>
      </c>
      <c r="DD759" s="13">
        <v>58.610187500923601</v>
      </c>
      <c r="DE759" s="13" t="e">
        <f ca="1"/>
        <v>#NAME?</v>
      </c>
      <c r="DF759" s="13">
        <v>63.119703295375913</v>
      </c>
    </row>
    <row r="760" spans="1:110" x14ac:dyDescent="0.25">
      <c r="A760" s="9">
        <v>62.2</v>
      </c>
      <c r="B760" s="10" t="b">
        <v>1</v>
      </c>
      <c r="U760" s="13"/>
      <c r="V760" s="13"/>
      <c r="W760" s="14"/>
      <c r="X760" s="24"/>
      <c r="Y760" s="24"/>
      <c r="Z760" s="24"/>
      <c r="AA760" s="24"/>
      <c r="AB760" s="24"/>
      <c r="AC760" s="24"/>
      <c r="AD760" s="24"/>
      <c r="AE760" s="24"/>
      <c r="AG760" s="13"/>
      <c r="AH760" s="13"/>
      <c r="AI760" s="14"/>
      <c r="AJ760" s="24"/>
      <c r="AK760" s="24"/>
      <c r="AL760" s="24"/>
      <c r="AM760" s="24"/>
      <c r="AN760" s="24"/>
      <c r="AO760" s="24"/>
      <c r="AP760" s="24"/>
      <c r="AQ760" s="24"/>
      <c r="AS760" s="13"/>
      <c r="AT760" s="13"/>
      <c r="AU760" s="14"/>
      <c r="AV760" s="24"/>
      <c r="AW760" s="24"/>
      <c r="AX760" s="24"/>
      <c r="AY760" s="24"/>
      <c r="AZ760" s="24"/>
      <c r="BA760" s="24"/>
      <c r="BB760" s="24"/>
      <c r="BC760" s="24"/>
      <c r="CW760" s="24">
        <v>0.25802595628415298</v>
      </c>
      <c r="CX760" s="13">
        <v>63.5</v>
      </c>
      <c r="CY760" s="13">
        <v>63.039720183708333</v>
      </c>
      <c r="CZ760" s="13">
        <v>62.273566152101452</v>
      </c>
      <c r="DA760" s="13">
        <v>20.659559081695644</v>
      </c>
      <c r="DB760" s="13" t="e">
        <f ca="1"/>
        <v>#NAME?</v>
      </c>
      <c r="DC760" s="13" t="e">
        <f ca="1"/>
        <v>#NAME?</v>
      </c>
      <c r="DD760" s="13">
        <v>58.625002267371897</v>
      </c>
      <c r="DE760" s="13" t="e">
        <f ca="1"/>
        <v>#NAME?</v>
      </c>
      <c r="DF760" s="13">
        <v>63.131677088658783</v>
      </c>
    </row>
    <row r="761" spans="1:110" x14ac:dyDescent="0.25">
      <c r="A761" s="9">
        <v>61.8</v>
      </c>
      <c r="B761" s="10" t="b">
        <v>1</v>
      </c>
      <c r="U761" s="13"/>
      <c r="V761" s="13"/>
      <c r="W761" s="14"/>
      <c r="X761" s="24"/>
      <c r="Y761" s="24"/>
      <c r="Z761" s="24"/>
      <c r="AA761" s="24"/>
      <c r="AB761" s="24"/>
      <c r="AC761" s="24"/>
      <c r="AD761" s="24"/>
      <c r="AE761" s="24"/>
      <c r="AG761" s="13"/>
      <c r="AH761" s="13"/>
      <c r="AI761" s="14"/>
      <c r="AJ761" s="24"/>
      <c r="AK761" s="24"/>
      <c r="AL761" s="24"/>
      <c r="AM761" s="24"/>
      <c r="AN761" s="24"/>
      <c r="AO761" s="24"/>
      <c r="AP761" s="24"/>
      <c r="AQ761" s="24"/>
      <c r="AS761" s="13"/>
      <c r="AT761" s="13"/>
      <c r="AU761" s="14"/>
      <c r="AV761" s="24"/>
      <c r="AW761" s="24"/>
      <c r="AX761" s="24"/>
      <c r="AY761" s="24"/>
      <c r="AZ761" s="24"/>
      <c r="BA761" s="24"/>
      <c r="BB761" s="24"/>
      <c r="BC761" s="24"/>
      <c r="CW761" s="24">
        <v>0.2583674863387978</v>
      </c>
      <c r="CX761" s="13">
        <v>63.5</v>
      </c>
      <c r="CY761" s="13">
        <v>63.0497841892645</v>
      </c>
      <c r="CZ761" s="13">
        <v>62.283244300603847</v>
      </c>
      <c r="DA761" s="13">
        <v>20.691430597771532</v>
      </c>
      <c r="DB761" s="13" t="e">
        <f ca="1"/>
        <v>#NAME?</v>
      </c>
      <c r="DC761" s="13" t="e">
        <f ca="1"/>
        <v>#NAME?</v>
      </c>
      <c r="DD761" s="13">
        <v>58.639807232449826</v>
      </c>
      <c r="DE761" s="13" t="e">
        <f ca="1"/>
        <v>#NAME?</v>
      </c>
      <c r="DF761" s="13">
        <v>63.143642766345948</v>
      </c>
    </row>
    <row r="762" spans="1:110" x14ac:dyDescent="0.25">
      <c r="A762" s="9">
        <v>61.3</v>
      </c>
      <c r="B762" s="10" t="b">
        <v>1</v>
      </c>
      <c r="U762" s="13"/>
      <c r="V762" s="13"/>
      <c r="W762" s="14"/>
      <c r="X762" s="24"/>
      <c r="Y762" s="24"/>
      <c r="Z762" s="24"/>
      <c r="AA762" s="24"/>
      <c r="AB762" s="24"/>
      <c r="AC762" s="24"/>
      <c r="AD762" s="24"/>
      <c r="AE762" s="24"/>
      <c r="AG762" s="13"/>
      <c r="AH762" s="13"/>
      <c r="AI762" s="14"/>
      <c r="AJ762" s="24"/>
      <c r="AK762" s="24"/>
      <c r="AL762" s="24"/>
      <c r="AM762" s="24"/>
      <c r="AN762" s="24"/>
      <c r="AO762" s="24"/>
      <c r="AP762" s="24"/>
      <c r="AQ762" s="24"/>
      <c r="AS762" s="13"/>
      <c r="AT762" s="13"/>
      <c r="AU762" s="14"/>
      <c r="AV762" s="24"/>
      <c r="AW762" s="24"/>
      <c r="AX762" s="24"/>
      <c r="AY762" s="24"/>
      <c r="AZ762" s="24"/>
      <c r="BA762" s="24"/>
      <c r="BB762" s="24"/>
      <c r="BC762" s="24"/>
      <c r="CW762" s="24">
        <v>0.25870901639344263</v>
      </c>
      <c r="CX762" s="13">
        <v>63.5</v>
      </c>
      <c r="CY762" s="13">
        <v>63.059841304093382</v>
      </c>
      <c r="CZ762" s="13">
        <v>62.292917325141374</v>
      </c>
      <c r="DA762" s="13">
        <v>20.72331679441729</v>
      </c>
      <c r="DB762" s="13" t="e">
        <f ca="1"/>
        <v>#NAME?</v>
      </c>
      <c r="DC762" s="13" t="e">
        <f ca="1"/>
        <v>#NAME?</v>
      </c>
      <c r="DD762" s="13">
        <v>58.654602415585273</v>
      </c>
      <c r="DE762" s="13" t="e">
        <f ca="1"/>
        <v>#NAME?</v>
      </c>
      <c r="DF762" s="13">
        <v>63.155600349116114</v>
      </c>
    </row>
    <row r="763" spans="1:110" x14ac:dyDescent="0.25">
      <c r="A763" s="9">
        <v>69</v>
      </c>
      <c r="B763" s="10" t="b">
        <v>1</v>
      </c>
      <c r="U763" s="13"/>
      <c r="V763" s="13"/>
      <c r="W763" s="14"/>
      <c r="X763" s="24"/>
      <c r="Y763" s="24"/>
      <c r="Z763" s="24"/>
      <c r="AA763" s="24"/>
      <c r="AB763" s="24"/>
      <c r="AC763" s="24"/>
      <c r="AD763" s="24"/>
      <c r="AE763" s="24"/>
      <c r="AG763" s="13"/>
      <c r="AH763" s="13"/>
      <c r="AI763" s="14"/>
      <c r="AJ763" s="24"/>
      <c r="AK763" s="24"/>
      <c r="AL763" s="24"/>
      <c r="AM763" s="24"/>
      <c r="AN763" s="24"/>
      <c r="AO763" s="24"/>
      <c r="AP763" s="24"/>
      <c r="AQ763" s="24"/>
      <c r="AS763" s="13"/>
      <c r="AT763" s="13"/>
      <c r="AU763" s="14"/>
      <c r="AV763" s="24"/>
      <c r="AW763" s="24"/>
      <c r="AX763" s="24"/>
      <c r="AY763" s="24"/>
      <c r="AZ763" s="24"/>
      <c r="BA763" s="24"/>
      <c r="BB763" s="24"/>
      <c r="BC763" s="24"/>
      <c r="CW763" s="24">
        <v>0.25905054644808745</v>
      </c>
      <c r="CX763" s="13">
        <v>63.5</v>
      </c>
      <c r="CY763" s="13">
        <v>63.069891548824067</v>
      </c>
      <c r="CZ763" s="13">
        <v>62.302585242705433</v>
      </c>
      <c r="DA763" s="13">
        <v>20.755217685163402</v>
      </c>
      <c r="DB763" s="13" t="e">
        <f ca="1"/>
        <v>#NAME?</v>
      </c>
      <c r="DC763" s="13" t="e">
        <f ca="1"/>
        <v>#NAME?</v>
      </c>
      <c r="DD763" s="13">
        <v>58.669387836142064</v>
      </c>
      <c r="DE763" s="13" t="e">
        <f ca="1"/>
        <v>#NAME?</v>
      </c>
      <c r="DF763" s="13">
        <v>63.167549857576873</v>
      </c>
    </row>
    <row r="764" spans="1:110" x14ac:dyDescent="0.25">
      <c r="A764" s="9">
        <v>62</v>
      </c>
      <c r="B764" s="10" t="b">
        <v>1</v>
      </c>
      <c r="U764" s="13"/>
      <c r="V764" s="13"/>
      <c r="W764" s="14"/>
      <c r="X764" s="24"/>
      <c r="Y764" s="24"/>
      <c r="Z764" s="24"/>
      <c r="AA764" s="24"/>
      <c r="AB764" s="24"/>
      <c r="AC764" s="24"/>
      <c r="AD764" s="24"/>
      <c r="AE764" s="24"/>
      <c r="AG764" s="13"/>
      <c r="AH764" s="13"/>
      <c r="AI764" s="14"/>
      <c r="AJ764" s="24"/>
      <c r="AK764" s="24"/>
      <c r="AL764" s="24"/>
      <c r="AM764" s="24"/>
      <c r="AN764" s="24"/>
      <c r="AO764" s="24"/>
      <c r="AP764" s="24"/>
      <c r="AQ764" s="24"/>
      <c r="AS764" s="13"/>
      <c r="AT764" s="13"/>
      <c r="AU764" s="14"/>
      <c r="AV764" s="24"/>
      <c r="AW764" s="24"/>
      <c r="AX764" s="24"/>
      <c r="AY764" s="24"/>
      <c r="AZ764" s="24"/>
      <c r="BA764" s="24"/>
      <c r="BB764" s="24"/>
      <c r="BC764" s="24"/>
      <c r="CW764" s="24">
        <v>0.25939207650273222</v>
      </c>
      <c r="CX764" s="13">
        <v>63.5</v>
      </c>
      <c r="CY764" s="13">
        <v>63.079934944012834</v>
      </c>
      <c r="CZ764" s="13">
        <v>62.312248070230972</v>
      </c>
      <c r="DA764" s="13">
        <v>20.787133283559058</v>
      </c>
      <c r="DB764" s="13" t="e">
        <f ca="1"/>
        <v>#NAME?</v>
      </c>
      <c r="DC764" s="13" t="e">
        <f ca="1"/>
        <v>#NAME?</v>
      </c>
      <c r="DD764" s="13">
        <v>58.684163513420188</v>
      </c>
      <c r="DE764" s="13" t="e">
        <f ca="1"/>
        <v>#NAME?</v>
      </c>
      <c r="DF764" s="13">
        <v>63.179491312265036</v>
      </c>
    </row>
    <row r="765" spans="1:110" x14ac:dyDescent="0.25">
      <c r="A765" s="9">
        <v>59.8</v>
      </c>
      <c r="B765" s="10" t="b">
        <v>1</v>
      </c>
      <c r="U765" s="13"/>
      <c r="V765" s="13"/>
      <c r="W765" s="14"/>
      <c r="X765" s="24"/>
      <c r="Y765" s="24"/>
      <c r="Z765" s="24"/>
      <c r="AA765" s="24"/>
      <c r="AB765" s="24"/>
      <c r="AC765" s="24"/>
      <c r="AD765" s="24"/>
      <c r="AE765" s="24"/>
      <c r="AG765" s="13"/>
      <c r="AH765" s="13"/>
      <c r="AI765" s="14"/>
      <c r="AJ765" s="24"/>
      <c r="AK765" s="24"/>
      <c r="AL765" s="24"/>
      <c r="AM765" s="24"/>
      <c r="AN765" s="24"/>
      <c r="AO765" s="24"/>
      <c r="AP765" s="24"/>
      <c r="AQ765" s="24"/>
      <c r="AS765" s="13"/>
      <c r="AT765" s="13"/>
      <c r="AU765" s="14"/>
      <c r="AV765" s="24"/>
      <c r="AW765" s="24"/>
      <c r="AX765" s="24"/>
      <c r="AY765" s="24"/>
      <c r="AZ765" s="24"/>
      <c r="BA765" s="24"/>
      <c r="BB765" s="24"/>
      <c r="BC765" s="24"/>
      <c r="CW765" s="24">
        <v>0.25973360655737704</v>
      </c>
      <c r="CX765" s="13">
        <v>63.5</v>
      </c>
      <c r="CY765" s="13">
        <v>63.089971510143478</v>
      </c>
      <c r="CZ765" s="13">
        <v>62.321905824596534</v>
      </c>
      <c r="DA765" s="13">
        <v>20.819063603172211</v>
      </c>
      <c r="DB765" s="13" t="e">
        <f ca="1"/>
        <v>#NAME?</v>
      </c>
      <c r="DC765" s="13" t="e">
        <f ca="1"/>
        <v>#NAME?</v>
      </c>
      <c r="DD765" s="13">
        <v>58.698929466656139</v>
      </c>
      <c r="DE765" s="13" t="e">
        <f ca="1"/>
        <v>#NAME?</v>
      </c>
      <c r="DF765" s="13">
        <v>63.191424733646983</v>
      </c>
    </row>
    <row r="766" spans="1:110" x14ac:dyDescent="0.25">
      <c r="A766" s="9">
        <v>59.1</v>
      </c>
      <c r="B766" s="10" t="b">
        <v>1</v>
      </c>
      <c r="U766" s="13"/>
      <c r="V766" s="13"/>
      <c r="W766" s="14"/>
      <c r="X766" s="24"/>
      <c r="Y766" s="24"/>
      <c r="Z766" s="24"/>
      <c r="AA766" s="24"/>
      <c r="AB766" s="24"/>
      <c r="AC766" s="24"/>
      <c r="AD766" s="24"/>
      <c r="AE766" s="24"/>
      <c r="AG766" s="13"/>
      <c r="AH766" s="13"/>
      <c r="AI766" s="14"/>
      <c r="AJ766" s="24"/>
      <c r="AK766" s="24"/>
      <c r="AL766" s="24"/>
      <c r="AM766" s="24"/>
      <c r="AN766" s="24"/>
      <c r="AO766" s="24"/>
      <c r="AP766" s="24"/>
      <c r="AQ766" s="24"/>
      <c r="AS766" s="13"/>
      <c r="AT766" s="13"/>
      <c r="AU766" s="14"/>
      <c r="AV766" s="24"/>
      <c r="AW766" s="24"/>
      <c r="AX766" s="24"/>
      <c r="AY766" s="24"/>
      <c r="AZ766" s="24"/>
      <c r="BA766" s="24"/>
      <c r="BB766" s="24"/>
      <c r="BC766" s="24"/>
      <c r="CW766" s="24">
        <v>0.26007513661202186</v>
      </c>
      <c r="CX766" s="13">
        <v>63.6</v>
      </c>
      <c r="CY766" s="13">
        <v>63.100001267627732</v>
      </c>
      <c r="CZ766" s="13">
        <v>62.331558522624796</v>
      </c>
      <c r="DA766" s="13">
        <v>20.851008657589595</v>
      </c>
      <c r="DB766" s="13" t="e">
        <f ca="1"/>
        <v>#NAME?</v>
      </c>
      <c r="DC766" s="13" t="e">
        <f ca="1"/>
        <v>#NAME?</v>
      </c>
      <c r="DD766" s="13">
        <v>58.713685715023203</v>
      </c>
      <c r="DE766" s="13" t="e">
        <f ca="1"/>
        <v>#NAME?</v>
      </c>
      <c r="DF766" s="13">
        <v>63.203350142119035</v>
      </c>
    </row>
    <row r="767" spans="1:110" x14ac:dyDescent="0.25">
      <c r="A767" s="9">
        <v>58.6</v>
      </c>
      <c r="B767" s="10" t="b">
        <v>1</v>
      </c>
      <c r="U767" s="13"/>
      <c r="V767" s="13"/>
      <c r="W767" s="14"/>
      <c r="X767" s="24"/>
      <c r="Y767" s="24"/>
      <c r="Z767" s="24"/>
      <c r="AA767" s="24"/>
      <c r="AB767" s="24"/>
      <c r="AC767" s="24"/>
      <c r="AD767" s="24"/>
      <c r="AE767" s="24"/>
      <c r="AG767" s="13"/>
      <c r="AH767" s="13"/>
      <c r="AI767" s="14"/>
      <c r="AJ767" s="24"/>
      <c r="AK767" s="24"/>
      <c r="AL767" s="24"/>
      <c r="AM767" s="24"/>
      <c r="AN767" s="24"/>
      <c r="AO767" s="24"/>
      <c r="AP767" s="24"/>
      <c r="AQ767" s="24"/>
      <c r="AS767" s="13"/>
      <c r="AT767" s="13"/>
      <c r="AU767" s="14"/>
      <c r="AV767" s="24"/>
      <c r="AW767" s="24"/>
      <c r="AX767" s="24"/>
      <c r="AY767" s="24"/>
      <c r="AZ767" s="24"/>
      <c r="BA767" s="24"/>
      <c r="BB767" s="24"/>
      <c r="BC767" s="24"/>
      <c r="CW767" s="24">
        <v>0.26041666666666669</v>
      </c>
      <c r="CX767" s="13">
        <v>63.6</v>
      </c>
      <c r="CY767" s="13">
        <v>63.1100242368056</v>
      </c>
      <c r="CZ767" s="13">
        <v>62.341206181082711</v>
      </c>
      <c r="DA767" s="13">
        <v>20.882968460416745</v>
      </c>
      <c r="DB767" s="13" t="e">
        <f ca="1"/>
        <v>#NAME?</v>
      </c>
      <c r="DC767" s="13" t="e">
        <f ca="1"/>
        <v>#NAME?</v>
      </c>
      <c r="DD767" s="13">
        <v>58.728432277631725</v>
      </c>
      <c r="DE767" s="13" t="e">
        <f ca="1"/>
        <v>#NAME?</v>
      </c>
      <c r="DF767" s="13">
        <v>63.215267558007739</v>
      </c>
    </row>
    <row r="768" spans="1:110" x14ac:dyDescent="0.25">
      <c r="A768" s="9">
        <v>58.1</v>
      </c>
      <c r="B768" s="10" t="b">
        <v>1</v>
      </c>
      <c r="U768" s="13"/>
      <c r="V768" s="13"/>
      <c r="W768" s="14"/>
      <c r="X768" s="24"/>
      <c r="Y768" s="24"/>
      <c r="Z768" s="24"/>
      <c r="AA768" s="24"/>
      <c r="AB768" s="24"/>
      <c r="AC768" s="24"/>
      <c r="AD768" s="24"/>
      <c r="AE768" s="24"/>
      <c r="AG768" s="13"/>
      <c r="AH768" s="13"/>
      <c r="AI768" s="14"/>
      <c r="AJ768" s="24"/>
      <c r="AK768" s="24"/>
      <c r="AL768" s="24"/>
      <c r="AM768" s="24"/>
      <c r="AN768" s="24"/>
      <c r="AO768" s="24"/>
      <c r="AP768" s="24"/>
      <c r="AQ768" s="24"/>
      <c r="AS768" s="13"/>
      <c r="AT768" s="13"/>
      <c r="AU768" s="14"/>
      <c r="AV768" s="24"/>
      <c r="AW768" s="24"/>
      <c r="AX768" s="24"/>
      <c r="AY768" s="24"/>
      <c r="AZ768" s="24"/>
      <c r="BA768" s="24"/>
      <c r="BB768" s="24"/>
      <c r="BC768" s="24"/>
      <c r="CW768" s="24">
        <v>0.26075819672131145</v>
      </c>
      <c r="CX768" s="13">
        <v>63.6</v>
      </c>
      <c r="CY768" s="13">
        <v>63.120040437945761</v>
      </c>
      <c r="CZ768" s="13">
        <v>62.350848816681783</v>
      </c>
      <c r="DA768" s="13">
        <v>20.914943025278045</v>
      </c>
      <c r="DB768" s="13" t="e">
        <f ca="1"/>
        <v>#NAME?</v>
      </c>
      <c r="DC768" s="13" t="e">
        <f ca="1"/>
        <v>#NAME?</v>
      </c>
      <c r="DD768" s="13">
        <v>58.743169173529417</v>
      </c>
      <c r="DE768" s="13" t="e">
        <f ca="1"/>
        <v>#NAME?</v>
      </c>
      <c r="DF768" s="13">
        <v>63.227177001570304</v>
      </c>
    </row>
    <row r="769" spans="1:110" x14ac:dyDescent="0.25">
      <c r="A769" s="9">
        <v>58</v>
      </c>
      <c r="B769" s="10" t="b">
        <v>1</v>
      </c>
      <c r="U769" s="13"/>
      <c r="V769" s="13"/>
      <c r="W769" s="14"/>
      <c r="X769" s="24"/>
      <c r="Y769" s="24"/>
      <c r="Z769" s="24"/>
      <c r="AA769" s="24"/>
      <c r="AB769" s="24"/>
      <c r="AC769" s="24"/>
      <c r="AD769" s="24"/>
      <c r="AE769" s="24"/>
      <c r="AG769" s="13"/>
      <c r="AH769" s="13"/>
      <c r="AI769" s="14"/>
      <c r="AJ769" s="24"/>
      <c r="AK769" s="24"/>
      <c r="AL769" s="24"/>
      <c r="AM769" s="24"/>
      <c r="AN769" s="24"/>
      <c r="AO769" s="24"/>
      <c r="AP769" s="24"/>
      <c r="AQ769" s="24"/>
      <c r="AS769" s="13"/>
      <c r="AT769" s="13"/>
      <c r="AU769" s="14"/>
      <c r="AV769" s="24"/>
      <c r="AW769" s="24"/>
      <c r="AX769" s="24"/>
      <c r="AY769" s="24"/>
      <c r="AZ769" s="24"/>
      <c r="BA769" s="24"/>
      <c r="BB769" s="24"/>
      <c r="BC769" s="24"/>
      <c r="CW769" s="24">
        <v>0.26109972677595628</v>
      </c>
      <c r="CX769" s="13">
        <v>63.7</v>
      </c>
      <c r="CY769" s="13">
        <v>63.130049891245939</v>
      </c>
      <c r="CZ769" s="13">
        <v>62.360486446078404</v>
      </c>
      <c r="DA769" s="13">
        <v>20.946932365816796</v>
      </c>
      <c r="DB769" s="13" t="e">
        <f ca="1"/>
        <v>#NAME?</v>
      </c>
      <c r="DC769" s="13" t="e">
        <f ca="1"/>
        <v>#NAME?</v>
      </c>
      <c r="DD769" s="13">
        <v>58.757896421701659</v>
      </c>
      <c r="DE769" s="13" t="e">
        <f ca="1"/>
        <v>#NAME?</v>
      </c>
      <c r="DF769" s="13">
        <v>63.239078492994864</v>
      </c>
    </row>
    <row r="770" spans="1:110" x14ac:dyDescent="0.25">
      <c r="A770" s="9">
        <v>57.9</v>
      </c>
      <c r="B770" s="10" t="b">
        <v>1</v>
      </c>
      <c r="U770" s="13"/>
      <c r="V770" s="13"/>
      <c r="W770" s="14"/>
      <c r="X770" s="24"/>
      <c r="Y770" s="24"/>
      <c r="Z770" s="24"/>
      <c r="AA770" s="24"/>
      <c r="AB770" s="24"/>
      <c r="AC770" s="24"/>
      <c r="AD770" s="24"/>
      <c r="AE770" s="24"/>
      <c r="AG770" s="13"/>
      <c r="AH770" s="13"/>
      <c r="AI770" s="14"/>
      <c r="AJ770" s="24"/>
      <c r="AK770" s="24"/>
      <c r="AL770" s="24"/>
      <c r="AM770" s="24"/>
      <c r="AN770" s="24"/>
      <c r="AO770" s="24"/>
      <c r="AP770" s="24"/>
      <c r="AQ770" s="24"/>
      <c r="AS770" s="13"/>
      <c r="AT770" s="13"/>
      <c r="AU770" s="14"/>
      <c r="AV770" s="24"/>
      <c r="AW770" s="24"/>
      <c r="AX770" s="24"/>
      <c r="AY770" s="24"/>
      <c r="AZ770" s="24"/>
      <c r="BA770" s="24"/>
      <c r="BB770" s="24"/>
      <c r="BC770" s="24"/>
      <c r="CW770" s="24">
        <v>0.2614412568306011</v>
      </c>
      <c r="CX770" s="13">
        <v>63.7</v>
      </c>
      <c r="CY770" s="13">
        <v>63.140052616833252</v>
      </c>
      <c r="CZ770" s="13">
        <v>62.370119085874123</v>
      </c>
      <c r="DA770" s="13">
        <v>20.978936495695201</v>
      </c>
      <c r="DB770" s="13" t="e">
        <f ca="1"/>
        <v>#NAME?</v>
      </c>
      <c r="DC770" s="13" t="e">
        <f ca="1"/>
        <v>#NAME?</v>
      </c>
      <c r="DD770" s="13">
        <v>58.772614041071741</v>
      </c>
      <c r="DE770" s="13" t="e">
        <f ca="1"/>
        <v>#NAME?</v>
      </c>
      <c r="DF770" s="13">
        <v>63.250972052400847</v>
      </c>
    </row>
    <row r="771" spans="1:110" x14ac:dyDescent="0.25">
      <c r="A771" s="9">
        <v>57.7</v>
      </c>
      <c r="B771" s="10" t="b">
        <v>1</v>
      </c>
      <c r="U771" s="13"/>
      <c r="V771" s="13"/>
      <c r="W771" s="14"/>
      <c r="X771" s="24"/>
      <c r="Y771" s="24"/>
      <c r="Z771" s="24"/>
      <c r="AA771" s="24"/>
      <c r="AB771" s="24"/>
      <c r="AC771" s="24"/>
      <c r="AD771" s="24"/>
      <c r="AE771" s="24"/>
      <c r="AG771" s="13"/>
      <c r="AH771" s="13"/>
      <c r="AI771" s="14"/>
      <c r="AJ771" s="24"/>
      <c r="AK771" s="24"/>
      <c r="AL771" s="24"/>
      <c r="AM771" s="24"/>
      <c r="AN771" s="24"/>
      <c r="AO771" s="24"/>
      <c r="AP771" s="24"/>
      <c r="AQ771" s="24"/>
      <c r="AS771" s="13"/>
      <c r="AT771" s="13"/>
      <c r="AU771" s="14"/>
      <c r="AV771" s="24"/>
      <c r="AW771" s="24"/>
      <c r="AX771" s="24"/>
      <c r="AY771" s="24"/>
      <c r="AZ771" s="24"/>
      <c r="BA771" s="24"/>
      <c r="BB771" s="24"/>
      <c r="BC771" s="24"/>
      <c r="CW771" s="24">
        <v>0.26178278688524592</v>
      </c>
      <c r="CX771" s="13">
        <v>63.7</v>
      </c>
      <c r="CY771" s="13">
        <v>63.150048634764573</v>
      </c>
      <c r="CZ771" s="13">
        <v>62.379746752616086</v>
      </c>
      <c r="DA771" s="13">
        <v>21.010955428594443</v>
      </c>
      <c r="DB771" s="13" t="e">
        <f ca="1"/>
        <v>#NAME?</v>
      </c>
      <c r="DC771" s="13" t="e">
        <f ca="1"/>
        <v>#NAME?</v>
      </c>
      <c r="DD771" s="13">
        <v>58.787322050501189</v>
      </c>
      <c r="DE771" s="13" t="e">
        <f ca="1"/>
        <v>#NAME?</v>
      </c>
      <c r="DF771" s="13">
        <v>63.262857699839316</v>
      </c>
    </row>
    <row r="772" spans="1:110" x14ac:dyDescent="0.25">
      <c r="A772" s="9">
        <v>57.4</v>
      </c>
      <c r="B772" s="10" t="b">
        <v>1</v>
      </c>
      <c r="U772" s="13"/>
      <c r="V772" s="13"/>
      <c r="W772" s="14"/>
      <c r="X772" s="24"/>
      <c r="Y772" s="24"/>
      <c r="Z772" s="24"/>
      <c r="AA772" s="24"/>
      <c r="AB772" s="24"/>
      <c r="AC772" s="24"/>
      <c r="AD772" s="24"/>
      <c r="AE772" s="24"/>
      <c r="AG772" s="13"/>
      <c r="AH772" s="13"/>
      <c r="AI772" s="14"/>
      <c r="AJ772" s="24"/>
      <c r="AK772" s="24"/>
      <c r="AL772" s="24"/>
      <c r="AM772" s="24"/>
      <c r="AN772" s="24"/>
      <c r="AO772" s="24"/>
      <c r="AP772" s="24"/>
      <c r="AQ772" s="24"/>
      <c r="AS772" s="13"/>
      <c r="AT772" s="13"/>
      <c r="AU772" s="14"/>
      <c r="AV772" s="24"/>
      <c r="AW772" s="24"/>
      <c r="AX772" s="24"/>
      <c r="AY772" s="24"/>
      <c r="AZ772" s="24"/>
      <c r="BA772" s="24"/>
      <c r="BB772" s="24"/>
      <c r="BC772" s="24"/>
      <c r="CW772" s="24">
        <v>0.26212431693989069</v>
      </c>
      <c r="CX772" s="13">
        <v>63.7</v>
      </c>
      <c r="CY772" s="13">
        <v>63.160037965026923</v>
      </c>
      <c r="CZ772" s="13">
        <v>62.389369462796921</v>
      </c>
      <c r="DA772" s="13">
        <v>21.042989178214654</v>
      </c>
      <c r="DB772" s="13" t="e">
        <f ca="1"/>
        <v>#NAME?</v>
      </c>
      <c r="DC772" s="13" t="e">
        <f ca="1"/>
        <v>#NAME?</v>
      </c>
      <c r="DD772" s="13">
        <v>58.802020468790033</v>
      </c>
      <c r="DE772" s="13" t="e">
        <f ca="1"/>
        <v>#NAME?</v>
      </c>
      <c r="DF772" s="13">
        <v>63.274735455293303</v>
      </c>
    </row>
    <row r="773" spans="1:110" x14ac:dyDescent="0.25">
      <c r="A773" s="9" t="str">
        <v/>
      </c>
      <c r="B773" s="10" t="b">
        <v>0</v>
      </c>
      <c r="U773" s="13"/>
      <c r="V773" s="13"/>
      <c r="W773" s="14"/>
      <c r="X773" s="24"/>
      <c r="Y773" s="24"/>
      <c r="Z773" s="24"/>
      <c r="AA773" s="24"/>
      <c r="AB773" s="24"/>
      <c r="AC773" s="24"/>
      <c r="AD773" s="24"/>
      <c r="AE773" s="24"/>
      <c r="AG773" s="13"/>
      <c r="AH773" s="13"/>
      <c r="AI773" s="14"/>
      <c r="AJ773" s="24"/>
      <c r="AK773" s="24"/>
      <c r="AL773" s="24"/>
      <c r="AM773" s="24"/>
      <c r="AN773" s="24"/>
      <c r="AO773" s="24"/>
      <c r="AP773" s="24"/>
      <c r="AQ773" s="24"/>
      <c r="AS773" s="13"/>
      <c r="AT773" s="13"/>
      <c r="AU773" s="14"/>
      <c r="AV773" s="24"/>
      <c r="AW773" s="24"/>
      <c r="AX773" s="24"/>
      <c r="AY773" s="24"/>
      <c r="AZ773" s="24"/>
      <c r="BA773" s="24"/>
      <c r="BB773" s="24"/>
      <c r="BC773" s="24"/>
      <c r="CW773" s="24">
        <v>0.26246584699453551</v>
      </c>
      <c r="CX773" s="13">
        <v>63.7</v>
      </c>
      <c r="CY773" s="13">
        <v>63.170020627537809</v>
      </c>
      <c r="CZ773" s="13">
        <v>62.398987232855539</v>
      </c>
      <c r="DA773" s="13">
        <v>21.075037758275048</v>
      </c>
      <c r="DB773" s="13" t="e">
        <f ca="1"/>
        <v>#NAME?</v>
      </c>
      <c r="DC773" s="13" t="e">
        <f ca="1"/>
        <v>#NAME?</v>
      </c>
      <c r="DD773" s="13">
        <v>58.81670931467707</v>
      </c>
      <c r="DE773" s="13" t="e">
        <f ca="1"/>
        <v>#NAME?</v>
      </c>
      <c r="DF773" s="13">
        <v>63.286605338678129</v>
      </c>
    </row>
    <row r="774" spans="1:110" x14ac:dyDescent="0.25">
      <c r="A774" s="9">
        <v>73.900000000000006</v>
      </c>
      <c r="B774" s="10" t="b">
        <v>1</v>
      </c>
      <c r="U774" s="13"/>
      <c r="V774" s="13"/>
      <c r="W774" s="14"/>
      <c r="X774" s="24"/>
      <c r="Y774" s="24"/>
      <c r="Z774" s="24"/>
      <c r="AA774" s="24"/>
      <c r="AB774" s="24"/>
      <c r="AC774" s="24"/>
      <c r="AD774" s="24"/>
      <c r="AE774" s="24"/>
      <c r="AG774" s="13"/>
      <c r="AH774" s="13"/>
      <c r="AI774" s="14"/>
      <c r="AJ774" s="24"/>
      <c r="AK774" s="24"/>
      <c r="AL774" s="24"/>
      <c r="AM774" s="24"/>
      <c r="AN774" s="24"/>
      <c r="AO774" s="24"/>
      <c r="AP774" s="24"/>
      <c r="AQ774" s="24"/>
      <c r="AS774" s="13"/>
      <c r="AT774" s="13"/>
      <c r="AU774" s="14"/>
      <c r="AV774" s="24"/>
      <c r="AW774" s="24"/>
      <c r="AX774" s="24"/>
      <c r="AY774" s="24"/>
      <c r="AZ774" s="24"/>
      <c r="BA774" s="24"/>
      <c r="BB774" s="24"/>
      <c r="BC774" s="24"/>
      <c r="CW774" s="24">
        <v>0.26280737704918034</v>
      </c>
      <c r="CX774" s="13">
        <v>63.7</v>
      </c>
      <c r="CY774" s="13">
        <v>63.179996642145596</v>
      </c>
      <c r="CZ774" s="13">
        <v>62.408600079176971</v>
      </c>
      <c r="DA774" s="13">
        <v>21.107101182513848</v>
      </c>
      <c r="DB774" s="13" t="e">
        <f ca="1"/>
        <v>#NAME?</v>
      </c>
      <c r="DC774" s="13" t="e">
        <f ca="1"/>
        <v>#NAME?</v>
      </c>
      <c r="DD774" s="13">
        <v>58.831388606840179</v>
      </c>
      <c r="DE774" s="13" t="e">
        <f ca="1"/>
        <v>#NAME?</v>
      </c>
      <c r="DF774" s="13">
        <v>63.298467369841738</v>
      </c>
    </row>
    <row r="775" spans="1:110" x14ac:dyDescent="0.25">
      <c r="A775" s="9">
        <v>73.599999999999994</v>
      </c>
      <c r="B775" s="10" t="b">
        <v>1</v>
      </c>
      <c r="U775" s="13"/>
      <c r="V775" s="13"/>
      <c r="W775" s="14"/>
      <c r="X775" s="24"/>
      <c r="Y775" s="24"/>
      <c r="Z775" s="24"/>
      <c r="AA775" s="24"/>
      <c r="AB775" s="24"/>
      <c r="AC775" s="24"/>
      <c r="AD775" s="24"/>
      <c r="AE775" s="24"/>
      <c r="AG775" s="13"/>
      <c r="AH775" s="13"/>
      <c r="AI775" s="14"/>
      <c r="AJ775" s="24"/>
      <c r="AK775" s="24"/>
      <c r="AL775" s="24"/>
      <c r="AM775" s="24"/>
      <c r="AN775" s="24"/>
      <c r="AO775" s="24"/>
      <c r="AP775" s="24"/>
      <c r="AQ775" s="24"/>
      <c r="AS775" s="13"/>
      <c r="AT775" s="13"/>
      <c r="AU775" s="14"/>
      <c r="AV775" s="24"/>
      <c r="AW775" s="24"/>
      <c r="AX775" s="24"/>
      <c r="AY775" s="24"/>
      <c r="AZ775" s="24"/>
      <c r="BA775" s="24"/>
      <c r="BB775" s="24"/>
      <c r="BC775" s="24"/>
      <c r="CW775" s="24">
        <v>0.26314890710382516</v>
      </c>
      <c r="CX775" s="13">
        <v>63.7</v>
      </c>
      <c r="CY775" s="13">
        <v>63.189966028629833</v>
      </c>
      <c r="CZ775" s="13">
        <v>62.418208018092848</v>
      </c>
      <c r="DA775" s="13">
        <v>21.139179464688414</v>
      </c>
      <c r="DB775" s="13" t="e">
        <f ca="1"/>
        <v>#NAME?</v>
      </c>
      <c r="DC775" s="13" t="e">
        <f ca="1"/>
        <v>#NAME?</v>
      </c>
      <c r="DD775" s="13">
        <v>58.84605836389656</v>
      </c>
      <c r="DE775" s="13" t="e">
        <f ca="1"/>
        <v>#NAME?</v>
      </c>
      <c r="DF775" s="13">
        <v>63.310321568565065</v>
      </c>
    </row>
    <row r="776" spans="1:110" x14ac:dyDescent="0.25">
      <c r="A776" s="9">
        <v>73.400000000000006</v>
      </c>
      <c r="B776" s="10" t="b">
        <v>1</v>
      </c>
      <c r="U776" s="13"/>
      <c r="V776" s="13"/>
      <c r="W776" s="14"/>
      <c r="X776" s="24"/>
      <c r="Y776" s="24"/>
      <c r="Z776" s="24"/>
      <c r="AA776" s="24"/>
      <c r="AB776" s="24"/>
      <c r="AC776" s="24"/>
      <c r="AD776" s="24"/>
      <c r="AE776" s="24"/>
      <c r="AG776" s="13"/>
      <c r="AH776" s="13"/>
      <c r="AI776" s="14"/>
      <c r="AJ776" s="24"/>
      <c r="AK776" s="24"/>
      <c r="AL776" s="24"/>
      <c r="AM776" s="24"/>
      <c r="AN776" s="24"/>
      <c r="AO776" s="24"/>
      <c r="AP776" s="24"/>
      <c r="AQ776" s="24"/>
      <c r="AS776" s="13"/>
      <c r="AT776" s="13"/>
      <c r="AU776" s="14"/>
      <c r="AV776" s="24"/>
      <c r="AW776" s="24"/>
      <c r="AX776" s="24"/>
      <c r="AY776" s="24"/>
      <c r="AZ776" s="24"/>
      <c r="BA776" s="24"/>
      <c r="BB776" s="24"/>
      <c r="BC776" s="24"/>
      <c r="CW776" s="24">
        <v>0.26349043715846993</v>
      </c>
      <c r="CX776" s="13">
        <v>63.8</v>
      </c>
      <c r="CY776" s="13">
        <v>63.199928806701642</v>
      </c>
      <c r="CZ776" s="13">
        <v>62.427811065881805</v>
      </c>
      <c r="DA776" s="13">
        <v>21.171272618575234</v>
      </c>
      <c r="DB776" s="13" t="e">
        <f ca="1"/>
        <v>#NAME?</v>
      </c>
      <c r="DC776" s="13" t="e">
        <f ca="1"/>
        <v>#NAME?</v>
      </c>
      <c r="DD776" s="13">
        <v>58.860718604403026</v>
      </c>
      <c r="DE776" s="13" t="e">
        <f ca="1"/>
        <v>#NAME?</v>
      </c>
      <c r="DF776" s="13">
        <v>63.322167954562275</v>
      </c>
    </row>
    <row r="777" spans="1:110" x14ac:dyDescent="0.25">
      <c r="A777" s="9">
        <v>72.099999999999994</v>
      </c>
      <c r="B777" s="10" t="b">
        <v>1</v>
      </c>
      <c r="U777" s="13"/>
      <c r="V777" s="13"/>
      <c r="W777" s="14"/>
      <c r="X777" s="24"/>
      <c r="Y777" s="24"/>
      <c r="Z777" s="24"/>
      <c r="AA777" s="24"/>
      <c r="AB777" s="24"/>
      <c r="AC777" s="24"/>
      <c r="AD777" s="24"/>
      <c r="AE777" s="24"/>
      <c r="AG777" s="13"/>
      <c r="AH777" s="13"/>
      <c r="AI777" s="14"/>
      <c r="AJ777" s="24"/>
      <c r="AK777" s="24"/>
      <c r="AL777" s="24"/>
      <c r="AM777" s="24"/>
      <c r="AN777" s="24"/>
      <c r="AO777" s="24"/>
      <c r="AP777" s="24"/>
      <c r="AQ777" s="24"/>
      <c r="AS777" s="13"/>
      <c r="AT777" s="13"/>
      <c r="AU777" s="14"/>
      <c r="AV777" s="24"/>
      <c r="AW777" s="24"/>
      <c r="AX777" s="24"/>
      <c r="AY777" s="24"/>
      <c r="AZ777" s="24"/>
      <c r="BA777" s="24"/>
      <c r="BB777" s="24"/>
      <c r="BC777" s="24"/>
      <c r="CW777" s="24">
        <v>0.26383196721311475</v>
      </c>
      <c r="CX777" s="13">
        <v>63.8</v>
      </c>
      <c r="CY777" s="13">
        <v>63.209884996004064</v>
      </c>
      <c r="CZ777" s="13">
        <v>62.437409238769426</v>
      </c>
      <c r="DA777" s="13">
        <v>21.203380657969962</v>
      </c>
      <c r="DB777" s="13" t="e">
        <f ca="1"/>
        <v>#NAME?</v>
      </c>
      <c r="DC777" s="13" t="e">
        <f ca="1"/>
        <v>#NAME?</v>
      </c>
      <c r="DD777" s="13">
        <v>58.875369346856289</v>
      </c>
      <c r="DE777" s="13" t="e">
        <f ca="1"/>
        <v>#NAME?</v>
      </c>
      <c r="DF777" s="13">
        <v>63.334006547481216</v>
      </c>
    </row>
    <row r="778" spans="1:110" x14ac:dyDescent="0.25">
      <c r="A778" s="9">
        <v>73.099999999999994</v>
      </c>
      <c r="B778" s="10" t="b">
        <v>1</v>
      </c>
      <c r="U778" s="13"/>
      <c r="V778" s="13"/>
      <c r="W778" s="14"/>
      <c r="X778" s="24"/>
      <c r="Y778" s="24"/>
      <c r="Z778" s="24"/>
      <c r="AA778" s="24"/>
      <c r="AB778" s="24"/>
      <c r="AC778" s="24"/>
      <c r="AD778" s="24"/>
      <c r="AE778" s="24"/>
      <c r="AG778" s="13"/>
      <c r="AH778" s="13"/>
      <c r="AI778" s="14"/>
      <c r="AJ778" s="24"/>
      <c r="AK778" s="24"/>
      <c r="AL778" s="24"/>
      <c r="AM778" s="24"/>
      <c r="AN778" s="24"/>
      <c r="AO778" s="24"/>
      <c r="AP778" s="24"/>
      <c r="AQ778" s="24"/>
      <c r="AS778" s="13"/>
      <c r="AT778" s="13"/>
      <c r="AU778" s="14"/>
      <c r="AV778" s="24"/>
      <c r="AW778" s="24"/>
      <c r="AX778" s="24"/>
      <c r="AY778" s="24"/>
      <c r="AZ778" s="24"/>
      <c r="BA778" s="24"/>
      <c r="BB778" s="24"/>
      <c r="BC778" s="24"/>
      <c r="CW778" s="24">
        <v>0.26417349726775957</v>
      </c>
      <c r="CX778" s="13">
        <v>63.8</v>
      </c>
      <c r="CY778" s="13">
        <v>63.219834616112387</v>
      </c>
      <c r="CZ778" s="13">
        <v>62.447002552928737</v>
      </c>
      <c r="DA778" s="13">
        <v>21.235503596687451</v>
      </c>
      <c r="DB778" s="13" t="e">
        <f ca="1"/>
        <v>#NAME?</v>
      </c>
      <c r="DC778" s="13" t="e">
        <f ca="1"/>
        <v>#NAME?</v>
      </c>
      <c r="DD778" s="13">
        <v>58.890010609693206</v>
      </c>
      <c r="DE778" s="13" t="e">
        <f ca="1"/>
        <v>#NAME?</v>
      </c>
      <c r="DF778" s="13">
        <v>63.345837366903609</v>
      </c>
    </row>
    <row r="779" spans="1:110" x14ac:dyDescent="0.25">
      <c r="A779" s="9">
        <v>72.7</v>
      </c>
      <c r="B779" s="10" t="b">
        <v>1</v>
      </c>
      <c r="U779" s="13"/>
      <c r="V779" s="13"/>
      <c r="W779" s="14"/>
      <c r="X779" s="24"/>
      <c r="Y779" s="24"/>
      <c r="Z779" s="24"/>
      <c r="AA779" s="24"/>
      <c r="AB779" s="24"/>
      <c r="AC779" s="24"/>
      <c r="AD779" s="24"/>
      <c r="AE779" s="24"/>
      <c r="AG779" s="13"/>
      <c r="AH779" s="13"/>
      <c r="AI779" s="14"/>
      <c r="AJ779" s="24"/>
      <c r="AK779" s="24"/>
      <c r="AL779" s="24"/>
      <c r="AM779" s="24"/>
      <c r="AN779" s="24"/>
      <c r="AO779" s="24"/>
      <c r="AP779" s="24"/>
      <c r="AQ779" s="24"/>
      <c r="AS779" s="13"/>
      <c r="AT779" s="13"/>
      <c r="AU779" s="14"/>
      <c r="AV779" s="24"/>
      <c r="AW779" s="24"/>
      <c r="AX779" s="24"/>
      <c r="AY779" s="24"/>
      <c r="AZ779" s="24"/>
      <c r="BA779" s="24"/>
      <c r="BB779" s="24"/>
      <c r="BC779" s="24"/>
      <c r="CW779" s="24">
        <v>0.26451502732240439</v>
      </c>
      <c r="CX779" s="13">
        <v>63.8</v>
      </c>
      <c r="CY779" s="13">
        <v>63.229777686534518</v>
      </c>
      <c r="CZ779" s="13">
        <v>62.456591024480517</v>
      </c>
      <c r="DA779" s="13">
        <v>21.26764144856179</v>
      </c>
      <c r="DB779" s="13" t="e">
        <f ca="1"/>
        <v>#NAME?</v>
      </c>
      <c r="DC779" s="13" t="e">
        <f ca="1"/>
        <v>#NAME?</v>
      </c>
      <c r="DD779" s="13">
        <v>58.904642411291086</v>
      </c>
      <c r="DE779" s="13" t="e">
        <f ca="1"/>
        <v>#NAME?</v>
      </c>
      <c r="DF779" s="13">
        <v>63.357660432345455</v>
      </c>
    </row>
    <row r="780" spans="1:110" x14ac:dyDescent="0.25">
      <c r="A780" s="9">
        <v>73.599999999999994</v>
      </c>
      <c r="B780" s="10" t="b">
        <v>1</v>
      </c>
      <c r="U780" s="13"/>
      <c r="V780" s="13"/>
      <c r="W780" s="14"/>
      <c r="X780" s="24"/>
      <c r="Y780" s="24"/>
      <c r="Z780" s="24"/>
      <c r="AA780" s="24"/>
      <c r="AB780" s="24"/>
      <c r="AC780" s="24"/>
      <c r="AD780" s="24"/>
      <c r="AE780" s="24"/>
      <c r="AG780" s="13"/>
      <c r="AH780" s="13"/>
      <c r="AI780" s="14"/>
      <c r="AJ780" s="24"/>
      <c r="AK780" s="24"/>
      <c r="AL780" s="24"/>
      <c r="AM780" s="24"/>
      <c r="AN780" s="24"/>
      <c r="AO780" s="24"/>
      <c r="AP780" s="24"/>
      <c r="AQ780" s="24"/>
      <c r="AS780" s="13"/>
      <c r="AT780" s="13"/>
      <c r="AU780" s="14"/>
      <c r="AV780" s="24"/>
      <c r="AW780" s="24"/>
      <c r="AX780" s="24"/>
      <c r="AY780" s="24"/>
      <c r="AZ780" s="24"/>
      <c r="BA780" s="24"/>
      <c r="BB780" s="24"/>
      <c r="BC780" s="24"/>
      <c r="CW780" s="24">
        <v>0.26485655737704916</v>
      </c>
      <c r="CX780" s="13">
        <v>63.8</v>
      </c>
      <c r="CY780" s="13">
        <v>63.239714226711307</v>
      </c>
      <c r="CZ780" s="13">
        <v>62.466174669493434</v>
      </c>
      <c r="DA780" s="13">
        <v>21.299794227446355</v>
      </c>
      <c r="DB780" s="13" t="e">
        <f ca="1"/>
        <v>#NAME?</v>
      </c>
      <c r="DC780" s="13" t="e">
        <f ca="1"/>
        <v>#NAME?</v>
      </c>
      <c r="DD780" s="13">
        <v>58.91926476996791</v>
      </c>
      <c r="DE780" s="13" t="e">
        <f ca="1"/>
        <v>#NAME?</v>
      </c>
      <c r="DF780" s="13">
        <v>63.369475763257313</v>
      </c>
    </row>
    <row r="781" spans="1:110" x14ac:dyDescent="0.25">
      <c r="A781" s="9">
        <v>73.3</v>
      </c>
      <c r="B781" s="10" t="b">
        <v>1</v>
      </c>
      <c r="U781" s="13"/>
      <c r="V781" s="13"/>
      <c r="W781" s="14"/>
      <c r="X781" s="24"/>
      <c r="Y781" s="24"/>
      <c r="Z781" s="24"/>
      <c r="AA781" s="24"/>
      <c r="AB781" s="24"/>
      <c r="AC781" s="24"/>
      <c r="AD781" s="24"/>
      <c r="AE781" s="24"/>
      <c r="AG781" s="13"/>
      <c r="AH781" s="13"/>
      <c r="AI781" s="14"/>
      <c r="AJ781" s="24"/>
      <c r="AK781" s="24"/>
      <c r="AL781" s="24"/>
      <c r="AM781" s="24"/>
      <c r="AN781" s="24"/>
      <c r="AO781" s="24"/>
      <c r="AP781" s="24"/>
      <c r="AQ781" s="24"/>
      <c r="AS781" s="13"/>
      <c r="AT781" s="13"/>
      <c r="AU781" s="14"/>
      <c r="AV781" s="24"/>
      <c r="AW781" s="24"/>
      <c r="AX781" s="24"/>
      <c r="AY781" s="24"/>
      <c r="AZ781" s="24"/>
      <c r="BA781" s="24"/>
      <c r="BB781" s="24"/>
      <c r="BC781" s="24"/>
      <c r="CW781" s="24">
        <v>0.26519808743169399</v>
      </c>
      <c r="CX781" s="13">
        <v>63.8</v>
      </c>
      <c r="CY781" s="13">
        <v>63.249644256016914</v>
      </c>
      <c r="CZ781" s="13">
        <v>62.475753503984379</v>
      </c>
      <c r="DA781" s="13">
        <v>21.331961947213845</v>
      </c>
      <c r="DB781" s="13" t="e">
        <f ca="1"/>
        <v>#NAME?</v>
      </c>
      <c r="DC781" s="13" t="e">
        <f ca="1"/>
        <v>#NAME?</v>
      </c>
      <c r="DD781" s="13">
        <v>58.933877703982638</v>
      </c>
      <c r="DE781" s="13" t="e">
        <f ca="1"/>
        <v>#NAME?</v>
      </c>
      <c r="DF781" s="13">
        <v>63.38128337902468</v>
      </c>
    </row>
    <row r="782" spans="1:110" x14ac:dyDescent="0.25">
      <c r="A782" s="9">
        <v>72.900000000000006</v>
      </c>
      <c r="B782" s="10" t="b">
        <v>1</v>
      </c>
      <c r="U782" s="13"/>
      <c r="V782" s="13"/>
      <c r="W782" s="14"/>
      <c r="X782" s="24"/>
      <c r="Y782" s="24"/>
      <c r="Z782" s="24"/>
      <c r="AA782" s="24"/>
      <c r="AB782" s="24"/>
      <c r="AC782" s="24"/>
      <c r="AD782" s="24"/>
      <c r="AE782" s="24"/>
      <c r="AG782" s="13"/>
      <c r="AH782" s="13"/>
      <c r="AI782" s="14"/>
      <c r="AJ782" s="24"/>
      <c r="AK782" s="24"/>
      <c r="AL782" s="24"/>
      <c r="AM782" s="24"/>
      <c r="AN782" s="24"/>
      <c r="AO782" s="24"/>
      <c r="AP782" s="24"/>
      <c r="AQ782" s="24"/>
      <c r="AS782" s="13"/>
      <c r="AT782" s="13"/>
      <c r="AU782" s="14"/>
      <c r="AV782" s="24"/>
      <c r="AW782" s="24"/>
      <c r="AX782" s="24"/>
      <c r="AY782" s="24"/>
      <c r="AZ782" s="24"/>
      <c r="BA782" s="24"/>
      <c r="BB782" s="24"/>
      <c r="BC782" s="24"/>
      <c r="CW782" s="24">
        <v>0.26553961748633881</v>
      </c>
      <c r="CX782" s="13">
        <v>63.8</v>
      </c>
      <c r="CY782" s="13">
        <v>63.259567793759125</v>
      </c>
      <c r="CZ782" s="13">
        <v>62.485327543918608</v>
      </c>
      <c r="DA782" s="13">
        <v>21.364144621756292</v>
      </c>
      <c r="DB782" s="13" t="e">
        <f ca="1"/>
        <v>#NAME?</v>
      </c>
      <c r="DC782" s="13" t="e">
        <f ca="1"/>
        <v>#NAME?</v>
      </c>
      <c r="DD782" s="13">
        <v>58.948481231535467</v>
      </c>
      <c r="DE782" s="13" t="e">
        <f ca="1"/>
        <v>#NAME?</v>
      </c>
      <c r="DF782" s="13">
        <v>63.3930832989682</v>
      </c>
    </row>
    <row r="783" spans="1:110" x14ac:dyDescent="0.25">
      <c r="A783" s="9">
        <v>72.3</v>
      </c>
      <c r="B783" s="10" t="b">
        <v>1</v>
      </c>
      <c r="U783" s="13"/>
      <c r="V783" s="13"/>
      <c r="W783" s="14"/>
      <c r="X783" s="24"/>
      <c r="Y783" s="24"/>
      <c r="Z783" s="24"/>
      <c r="AA783" s="24"/>
      <c r="AB783" s="24"/>
      <c r="AC783" s="24"/>
      <c r="AD783" s="24"/>
      <c r="AE783" s="24"/>
      <c r="AG783" s="13"/>
      <c r="AH783" s="13"/>
      <c r="AI783" s="14"/>
      <c r="AJ783" s="24"/>
      <c r="AK783" s="24"/>
      <c r="AL783" s="24"/>
      <c r="AM783" s="24"/>
      <c r="AN783" s="24"/>
      <c r="AO783" s="24"/>
      <c r="AP783" s="24"/>
      <c r="AQ783" s="24"/>
      <c r="AS783" s="13"/>
      <c r="AT783" s="13"/>
      <c r="AU783" s="14"/>
      <c r="AV783" s="24"/>
      <c r="AW783" s="24"/>
      <c r="AX783" s="24"/>
      <c r="AY783" s="24"/>
      <c r="AZ783" s="24"/>
      <c r="BA783" s="24"/>
      <c r="BB783" s="24"/>
      <c r="BC783" s="24"/>
      <c r="CW783" s="24">
        <v>0.26588114754098363</v>
      </c>
      <c r="CX783" s="13">
        <v>63.9</v>
      </c>
      <c r="CY783" s="13">
        <v>63.269484859179698</v>
      </c>
      <c r="CZ783" s="13">
        <v>62.494896805210388</v>
      </c>
      <c r="DA783" s="13">
        <v>21.396342264985119</v>
      </c>
      <c r="DB783" s="13" t="e">
        <f ca="1"/>
        <v>#NAME?</v>
      </c>
      <c r="DC783" s="13" t="e">
        <f ca="1"/>
        <v>#NAME?</v>
      </c>
      <c r="DD783" s="13">
        <v>58.963075370768102</v>
      </c>
      <c r="DE783" s="13" t="e">
        <f ca="1"/>
        <v>#NAME?</v>
      </c>
      <c r="DF783" s="13">
        <v>63.404875542344072</v>
      </c>
    </row>
    <row r="784" spans="1:110" x14ac:dyDescent="0.25">
      <c r="A784" s="9">
        <v>69.7</v>
      </c>
      <c r="B784" s="10" t="b">
        <v>1</v>
      </c>
      <c r="U784" s="13"/>
      <c r="V784" s="13"/>
      <c r="W784" s="14"/>
      <c r="X784" s="24"/>
      <c r="Y784" s="24"/>
      <c r="Z784" s="24"/>
      <c r="AA784" s="24"/>
      <c r="AB784" s="24"/>
      <c r="AC784" s="24"/>
      <c r="AD784" s="24"/>
      <c r="AE784" s="24"/>
      <c r="AG784" s="13"/>
      <c r="AH784" s="13"/>
      <c r="AI784" s="14"/>
      <c r="AJ784" s="24"/>
      <c r="AK784" s="24"/>
      <c r="AL784" s="24"/>
      <c r="AM784" s="24"/>
      <c r="AN784" s="24"/>
      <c r="AO784" s="24"/>
      <c r="AP784" s="24"/>
      <c r="AQ784" s="24"/>
      <c r="AS784" s="13"/>
      <c r="AT784" s="13"/>
      <c r="AU784" s="14"/>
      <c r="AV784" s="24"/>
      <c r="AW784" s="24"/>
      <c r="AX784" s="24"/>
      <c r="AY784" s="24"/>
      <c r="AZ784" s="24"/>
      <c r="BA784" s="24"/>
      <c r="BB784" s="24"/>
      <c r="BC784" s="24"/>
      <c r="CW784" s="24">
        <v>0.2662226775956284</v>
      </c>
      <c r="CX784" s="13">
        <v>63.9</v>
      </c>
      <c r="CY784" s="13">
        <v>63.279395471454727</v>
      </c>
      <c r="CZ784" s="13">
        <v>62.504461303722657</v>
      </c>
      <c r="DA784" s="13">
        <v>21.428554890831148</v>
      </c>
      <c r="DB784" s="13" t="e">
        <f ca="1"/>
        <v>#NAME?</v>
      </c>
      <c r="DC784" s="13" t="e">
        <f ca="1"/>
        <v>#NAME?</v>
      </c>
      <c r="DD784" s="13">
        <v>58.977660139763969</v>
      </c>
      <c r="DE784" s="13" t="e">
        <f ca="1"/>
        <v>#NAME?</v>
      </c>
      <c r="DF784" s="13">
        <v>63.416660128344333</v>
      </c>
    </row>
    <row r="785" spans="1:110" x14ac:dyDescent="0.25">
      <c r="A785" s="9">
        <v>69.3</v>
      </c>
      <c r="B785" s="10" t="b">
        <v>1</v>
      </c>
      <c r="U785" s="13"/>
      <c r="V785" s="13"/>
      <c r="W785" s="14"/>
      <c r="X785" s="24"/>
      <c r="Y785" s="24"/>
      <c r="Z785" s="24"/>
      <c r="AA785" s="24"/>
      <c r="AB785" s="24"/>
      <c r="AC785" s="24"/>
      <c r="AD785" s="24"/>
      <c r="AE785" s="24"/>
      <c r="AG785" s="13"/>
      <c r="AH785" s="13"/>
      <c r="AI785" s="14"/>
      <c r="AJ785" s="24"/>
      <c r="AK785" s="24"/>
      <c r="AL785" s="24"/>
      <c r="AM785" s="24"/>
      <c r="AN785" s="24"/>
      <c r="AO785" s="24"/>
      <c r="AP785" s="24"/>
      <c r="AQ785" s="24"/>
      <c r="AS785" s="13"/>
      <c r="AT785" s="13"/>
      <c r="AU785" s="14"/>
      <c r="AV785" s="24"/>
      <c r="AW785" s="24"/>
      <c r="AX785" s="24"/>
      <c r="AY785" s="24"/>
      <c r="AZ785" s="24"/>
      <c r="BA785" s="24"/>
      <c r="BB785" s="24"/>
      <c r="BC785" s="24"/>
      <c r="CW785" s="24">
        <v>0.26656420765027322</v>
      </c>
      <c r="CX785" s="13">
        <v>63.9</v>
      </c>
      <c r="CY785" s="13">
        <v>63.289299649694932</v>
      </c>
      <c r="CZ785" s="13">
        <v>62.514021055267953</v>
      </c>
      <c r="DA785" s="13">
        <v>21.460782513244684</v>
      </c>
      <c r="DB785" s="13" t="e">
        <f ca="1"/>
        <v>#NAME?</v>
      </c>
      <c r="DC785" s="13" t="e">
        <f ca="1"/>
        <v>#NAME?</v>
      </c>
      <c r="DD785" s="13">
        <v>58.992235556548565</v>
      </c>
      <c r="DE785" s="13" t="e">
        <f ca="1"/>
        <v>#NAME?</v>
      </c>
      <c r="DF785" s="13">
        <v>63.428437076097154</v>
      </c>
    </row>
    <row r="786" spans="1:110" x14ac:dyDescent="0.25">
      <c r="A786" s="9">
        <v>73</v>
      </c>
      <c r="B786" s="10" t="b">
        <v>1</v>
      </c>
      <c r="U786" s="13"/>
      <c r="V786" s="13"/>
      <c r="W786" s="14"/>
      <c r="X786" s="24"/>
      <c r="Y786" s="24"/>
      <c r="Z786" s="24"/>
      <c r="AA786" s="24"/>
      <c r="AB786" s="24"/>
      <c r="AC786" s="24"/>
      <c r="AD786" s="24"/>
      <c r="AE786" s="24"/>
      <c r="AG786" s="13"/>
      <c r="AH786" s="13"/>
      <c r="AI786" s="14"/>
      <c r="AJ786" s="24"/>
      <c r="AK786" s="24"/>
      <c r="AL786" s="24"/>
      <c r="AM786" s="24"/>
      <c r="AN786" s="24"/>
      <c r="AO786" s="24"/>
      <c r="AP786" s="24"/>
      <c r="AQ786" s="24"/>
      <c r="AS786" s="13"/>
      <c r="AT786" s="13"/>
      <c r="AU786" s="14"/>
      <c r="AV786" s="24"/>
      <c r="AW786" s="24"/>
      <c r="AX786" s="24"/>
      <c r="AY786" s="24"/>
      <c r="AZ786" s="24"/>
      <c r="BA786" s="24"/>
      <c r="BB786" s="24"/>
      <c r="BC786" s="24"/>
      <c r="CW786" s="24">
        <v>0.26690573770491804</v>
      </c>
      <c r="CX786" s="13">
        <v>63.9</v>
      </c>
      <c r="CY786" s="13">
        <v>63.299197412946015</v>
      </c>
      <c r="CZ786" s="13">
        <v>62.523576075608041</v>
      </c>
      <c r="DA786" s="13">
        <v>21.493025146195517</v>
      </c>
      <c r="DB786" s="13" t="e">
        <f ca="1"/>
        <v>#NAME?</v>
      </c>
      <c r="DC786" s="13" t="e">
        <f ca="1"/>
        <v>#NAME?</v>
      </c>
      <c r="DD786" s="13">
        <v>59.006801639089623</v>
      </c>
      <c r="DE786" s="13" t="e">
        <f ca="1"/>
        <v>#NAME?</v>
      </c>
      <c r="DF786" s="13">
        <v>63.440206404667123</v>
      </c>
    </row>
    <row r="787" spans="1:110" x14ac:dyDescent="0.25">
      <c r="A787" s="9">
        <v>71.400000000000006</v>
      </c>
      <c r="B787" s="10" t="b">
        <v>1</v>
      </c>
      <c r="U787" s="13"/>
      <c r="V787" s="13"/>
      <c r="W787" s="14"/>
      <c r="X787" s="24"/>
      <c r="Y787" s="24"/>
      <c r="Z787" s="24"/>
      <c r="AA787" s="24"/>
      <c r="AB787" s="24"/>
      <c r="AC787" s="24"/>
      <c r="AD787" s="24"/>
      <c r="AE787" s="24"/>
      <c r="AG787" s="13"/>
      <c r="AH787" s="13"/>
      <c r="AI787" s="14"/>
      <c r="AJ787" s="24"/>
      <c r="AK787" s="24"/>
      <c r="AL787" s="24"/>
      <c r="AM787" s="24"/>
      <c r="AN787" s="24"/>
      <c r="AO787" s="24"/>
      <c r="AP787" s="24"/>
      <c r="AQ787" s="24"/>
      <c r="AS787" s="13"/>
      <c r="AT787" s="13"/>
      <c r="AU787" s="14"/>
      <c r="AV787" s="24"/>
      <c r="AW787" s="24"/>
      <c r="AX787" s="24"/>
      <c r="AY787" s="24"/>
      <c r="AZ787" s="24"/>
      <c r="BA787" s="24"/>
      <c r="BB787" s="24"/>
      <c r="BC787" s="24"/>
      <c r="CW787" s="24">
        <v>0.26724726775956287</v>
      </c>
      <c r="CX787" s="13">
        <v>64</v>
      </c>
      <c r="CY787" s="13">
        <v>63.309088780188993</v>
      </c>
      <c r="CZ787" s="13">
        <v>62.533126380454675</v>
      </c>
      <c r="DA787" s="13">
        <v>21.52528280367298</v>
      </c>
      <c r="DB787" s="13" t="e">
        <f ca="1"/>
        <v>#NAME?</v>
      </c>
      <c r="DC787" s="13" t="e">
        <f ca="1"/>
        <v>#NAME?</v>
      </c>
      <c r="DD787" s="13">
        <v>59.021358405297448</v>
      </c>
      <c r="DE787" s="13" t="e">
        <f ca="1"/>
        <v>#NAME?</v>
      </c>
      <c r="DF787" s="13">
        <v>63.451968133055658</v>
      </c>
    </row>
    <row r="788" spans="1:110" x14ac:dyDescent="0.25">
      <c r="A788" s="9">
        <v>71.2</v>
      </c>
      <c r="B788" s="10" t="b">
        <v>1</v>
      </c>
      <c r="U788" s="13"/>
      <c r="V788" s="13"/>
      <c r="W788" s="14"/>
      <c r="X788" s="24"/>
      <c r="Y788" s="24"/>
      <c r="Z788" s="24"/>
      <c r="AA788" s="24"/>
      <c r="AB788" s="24"/>
      <c r="AC788" s="24"/>
      <c r="AD788" s="24"/>
      <c r="AE788" s="24"/>
      <c r="AG788" s="13"/>
      <c r="AH788" s="13"/>
      <c r="AI788" s="14"/>
      <c r="AJ788" s="24"/>
      <c r="AK788" s="24"/>
      <c r="AL788" s="24"/>
      <c r="AM788" s="24"/>
      <c r="AN788" s="24"/>
      <c r="AO788" s="24"/>
      <c r="AP788" s="24"/>
      <c r="AQ788" s="24"/>
      <c r="AS788" s="13"/>
      <c r="AT788" s="13"/>
      <c r="AU788" s="14"/>
      <c r="AV788" s="24"/>
      <c r="AW788" s="24"/>
      <c r="AX788" s="24"/>
      <c r="AY788" s="24"/>
      <c r="AZ788" s="24"/>
      <c r="BA788" s="24"/>
      <c r="BB788" s="24"/>
      <c r="BC788" s="24"/>
      <c r="CW788" s="24">
        <v>0.26758879781420764</v>
      </c>
      <c r="CX788" s="13">
        <v>64</v>
      </c>
      <c r="CY788" s="13">
        <v>63.318973770340527</v>
      </c>
      <c r="CZ788" s="13">
        <v>62.542671985469532</v>
      </c>
      <c r="DA788" s="13">
        <v>21.557555499685929</v>
      </c>
      <c r="DB788" s="13" t="e">
        <f ca="1"/>
        <v>#NAME?</v>
      </c>
      <c r="DC788" s="13" t="e">
        <f ca="1"/>
        <v>#NAME?</v>
      </c>
      <c r="DD788" s="13">
        <v>59.035905873025136</v>
      </c>
      <c r="DE788" s="13" t="e">
        <f ca="1"/>
        <v>#NAME?</v>
      </c>
      <c r="DF788" s="13">
        <v>63.463722280201154</v>
      </c>
    </row>
    <row r="789" spans="1:110" x14ac:dyDescent="0.25">
      <c r="A789" s="9">
        <v>72</v>
      </c>
      <c r="B789" s="10" t="b">
        <v>1</v>
      </c>
      <c r="U789" s="13"/>
      <c r="V789" s="13"/>
      <c r="W789" s="14"/>
      <c r="X789" s="24"/>
      <c r="Y789" s="24"/>
      <c r="Z789" s="24"/>
      <c r="AA789" s="24"/>
      <c r="AB789" s="24"/>
      <c r="AC789" s="24"/>
      <c r="AD789" s="24"/>
      <c r="AE789" s="24"/>
      <c r="AG789" s="13"/>
      <c r="AH789" s="13"/>
      <c r="AI789" s="14"/>
      <c r="AJ789" s="24"/>
      <c r="AK789" s="24"/>
      <c r="AL789" s="24"/>
      <c r="AM789" s="24"/>
      <c r="AN789" s="24"/>
      <c r="AO789" s="24"/>
      <c r="AP789" s="24"/>
      <c r="AQ789" s="24"/>
      <c r="AS789" s="13"/>
      <c r="AT789" s="13"/>
      <c r="AU789" s="14"/>
      <c r="AV789" s="24"/>
      <c r="AW789" s="24"/>
      <c r="AX789" s="24"/>
      <c r="AY789" s="24"/>
      <c r="AZ789" s="24"/>
      <c r="BA789" s="24"/>
      <c r="BB789" s="24"/>
      <c r="BC789" s="24"/>
      <c r="CW789" s="24">
        <v>0.26793032786885246</v>
      </c>
      <c r="CX789" s="13">
        <v>64</v>
      </c>
      <c r="CY789" s="13">
        <v>63.328852402253233</v>
      </c>
      <c r="CZ789" s="13">
        <v>62.552212906264714</v>
      </c>
      <c r="DA789" s="13">
        <v>21.589843248262873</v>
      </c>
      <c r="DB789" s="13" t="e">
        <f ca="1"/>
        <v>#NAME?</v>
      </c>
      <c r="DC789" s="13" t="e">
        <f ca="1"/>
        <v>#NAME?</v>
      </c>
      <c r="DD789" s="13">
        <v>59.05044406006882</v>
      </c>
      <c r="DE789" s="13" t="e">
        <f ca="1"/>
        <v>#NAME?</v>
      </c>
      <c r="DF789" s="13">
        <v>63.475468864979433</v>
      </c>
    </row>
    <row r="790" spans="1:110" x14ac:dyDescent="0.25">
      <c r="A790" s="9">
        <v>76.2</v>
      </c>
      <c r="B790" s="10" t="b">
        <v>1</v>
      </c>
      <c r="U790" s="13"/>
      <c r="V790" s="13"/>
      <c r="W790" s="14"/>
      <c r="X790" s="24"/>
      <c r="Y790" s="24"/>
      <c r="Z790" s="24"/>
      <c r="AA790" s="24"/>
      <c r="AB790" s="24"/>
      <c r="AC790" s="24"/>
      <c r="AD790" s="24"/>
      <c r="AE790" s="24"/>
      <c r="AG790" s="13"/>
      <c r="AH790" s="13"/>
      <c r="AI790" s="14"/>
      <c r="AJ790" s="24"/>
      <c r="AK790" s="24"/>
      <c r="AL790" s="24"/>
      <c r="AM790" s="24"/>
      <c r="AN790" s="24"/>
      <c r="AO790" s="24"/>
      <c r="AP790" s="24"/>
      <c r="AQ790" s="24"/>
      <c r="AS790" s="13"/>
      <c r="AT790" s="13"/>
      <c r="AU790" s="14"/>
      <c r="AV790" s="24"/>
      <c r="AW790" s="24"/>
      <c r="AX790" s="24"/>
      <c r="AY790" s="24"/>
      <c r="AZ790" s="24"/>
      <c r="BA790" s="24"/>
      <c r="BB790" s="24"/>
      <c r="BC790" s="24"/>
      <c r="CW790" s="24">
        <v>0.26827185792349728</v>
      </c>
      <c r="CX790" s="13">
        <v>64</v>
      </c>
      <c r="CY790" s="13">
        <v>63.338724694716028</v>
      </c>
      <c r="CZ790" s="13">
        <v>62.561749158402733</v>
      </c>
      <c r="DA790" s="13">
        <v>21.622146063451918</v>
      </c>
      <c r="DB790" s="13" t="e">
        <f ca="1"/>
        <v>#NAME?</v>
      </c>
      <c r="DC790" s="13" t="e">
        <f ca="1"/>
        <v>#NAME?</v>
      </c>
      <c r="DD790" s="13">
        <v>59.064972984167959</v>
      </c>
      <c r="DE790" s="13" t="e">
        <f ca="1"/>
        <v>#NAME?</v>
      </c>
      <c r="DF790" s="13">
        <v>63.487207906203949</v>
      </c>
    </row>
    <row r="791" spans="1:110" x14ac:dyDescent="0.25">
      <c r="A791" s="9">
        <v>76</v>
      </c>
      <c r="B791" s="10" t="b">
        <v>1</v>
      </c>
      <c r="U791" s="13"/>
      <c r="V791" s="13"/>
      <c r="W791" s="14"/>
      <c r="X791" s="24"/>
      <c r="Y791" s="24"/>
      <c r="Z791" s="24"/>
      <c r="AA791" s="24"/>
      <c r="AB791" s="24"/>
      <c r="AC791" s="24"/>
      <c r="AD791" s="24"/>
      <c r="AE791" s="24"/>
      <c r="AG791" s="13"/>
      <c r="AH791" s="13"/>
      <c r="AI791" s="14"/>
      <c r="AJ791" s="24"/>
      <c r="AK791" s="24"/>
      <c r="AL791" s="24"/>
      <c r="AM791" s="24"/>
      <c r="AN791" s="24"/>
      <c r="AO791" s="24"/>
      <c r="AP791" s="24"/>
      <c r="AQ791" s="24"/>
      <c r="AS791" s="13"/>
      <c r="AT791" s="13"/>
      <c r="AU791" s="14"/>
      <c r="AV791" s="24"/>
      <c r="AW791" s="24"/>
      <c r="AX791" s="24"/>
      <c r="AY791" s="24"/>
      <c r="AZ791" s="24"/>
      <c r="BA791" s="24"/>
      <c r="BB791" s="24"/>
      <c r="BC791" s="24"/>
      <c r="CW791" s="24">
        <v>0.2686133879781421</v>
      </c>
      <c r="CX791" s="13">
        <v>64</v>
      </c>
      <c r="CY791" s="13">
        <v>63.348590666454442</v>
      </c>
      <c r="CZ791" s="13">
        <v>62.57128075739697</v>
      </c>
      <c r="DA791" s="13">
        <v>21.654463959320864</v>
      </c>
      <c r="DB791" s="13" t="e">
        <f ca="1"/>
        <v>#NAME?</v>
      </c>
      <c r="DC791" s="13" t="e">
        <f ca="1"/>
        <v>#NAME?</v>
      </c>
      <c r="DD791" s="13">
        <v>59.079492663005553</v>
      </c>
      <c r="DE791" s="13" t="e">
        <f ca="1"/>
        <v>#NAME?</v>
      </c>
      <c r="DF791" s="13">
        <v>63.498939422626137</v>
      </c>
    </row>
    <row r="792" spans="1:110" x14ac:dyDescent="0.25">
      <c r="A792" s="9">
        <v>76</v>
      </c>
      <c r="B792" s="10" t="b">
        <v>1</v>
      </c>
      <c r="U792" s="13"/>
      <c r="V792" s="13"/>
      <c r="W792" s="14"/>
      <c r="X792" s="24"/>
      <c r="Y792" s="24"/>
      <c r="Z792" s="24"/>
      <c r="AA792" s="24"/>
      <c r="AB792" s="24"/>
      <c r="AC792" s="24"/>
      <c r="AD792" s="24"/>
      <c r="AE792" s="24"/>
      <c r="AG792" s="13"/>
      <c r="AH792" s="13"/>
      <c r="AI792" s="14"/>
      <c r="AJ792" s="24"/>
      <c r="AK792" s="24"/>
      <c r="AL792" s="24"/>
      <c r="AM792" s="24"/>
      <c r="AN792" s="24"/>
      <c r="AO792" s="24"/>
      <c r="AP792" s="24"/>
      <c r="AQ792" s="24"/>
      <c r="AS792" s="13"/>
      <c r="AT792" s="13"/>
      <c r="AU792" s="14"/>
      <c r="AV792" s="24"/>
      <c r="AW792" s="24"/>
      <c r="AX792" s="24"/>
      <c r="AY792" s="24"/>
      <c r="AZ792" s="24"/>
      <c r="BA792" s="24"/>
      <c r="BB792" s="24"/>
      <c r="BC792" s="24"/>
      <c r="CW792" s="24">
        <v>0.26895491803278687</v>
      </c>
      <c r="CX792" s="13">
        <v>64</v>
      </c>
      <c r="CY792" s="13">
        <v>63.358450336130907</v>
      </c>
      <c r="CZ792" s="13">
        <v>62.580807718711888</v>
      </c>
      <c r="DA792" s="13">
        <v>21.686796949957234</v>
      </c>
      <c r="DB792" s="13" t="e">
        <f ca="1"/>
        <v>#NAME?</v>
      </c>
      <c r="DC792" s="13" t="e">
        <f ca="1"/>
        <v>#NAME?</v>
      </c>
      <c r="DD792" s="13">
        <v>59.094003114208419</v>
      </c>
      <c r="DE792" s="13" t="e">
        <f ca="1"/>
        <v>#NAME?</v>
      </c>
      <c r="DF792" s="13">
        <v>63.510663432935665</v>
      </c>
    </row>
    <row r="793" spans="1:110" x14ac:dyDescent="0.25">
      <c r="A793" s="9">
        <v>75.5</v>
      </c>
      <c r="B793" s="10" t="b">
        <v>1</v>
      </c>
      <c r="U793" s="13"/>
      <c r="V793" s="13"/>
      <c r="W793" s="14"/>
      <c r="X793" s="24"/>
      <c r="Y793" s="24"/>
      <c r="Z793" s="24"/>
      <c r="AA793" s="24"/>
      <c r="AB793" s="24"/>
      <c r="AC793" s="24"/>
      <c r="AD793" s="24"/>
      <c r="AE793" s="24"/>
      <c r="AG793" s="13"/>
      <c r="AH793" s="13"/>
      <c r="AI793" s="14"/>
      <c r="AJ793" s="24"/>
      <c r="AK793" s="24"/>
      <c r="AL793" s="24"/>
      <c r="AM793" s="24"/>
      <c r="AN793" s="24"/>
      <c r="AO793" s="24"/>
      <c r="AP793" s="24"/>
      <c r="AQ793" s="24"/>
      <c r="AS793" s="13"/>
      <c r="AT793" s="13"/>
      <c r="AU793" s="14"/>
      <c r="AV793" s="24"/>
      <c r="AW793" s="24"/>
      <c r="AX793" s="24"/>
      <c r="AY793" s="24"/>
      <c r="AZ793" s="24"/>
      <c r="BA793" s="24"/>
      <c r="BB793" s="24"/>
      <c r="BC793" s="24"/>
      <c r="CW793" s="24">
        <v>0.26929644808743169</v>
      </c>
      <c r="CX793" s="13">
        <v>64</v>
      </c>
      <c r="CY793" s="13">
        <v>63.368303722345154</v>
      </c>
      <c r="CZ793" s="13">
        <v>62.590330057763182</v>
      </c>
      <c r="DA793" s="13">
        <v>21.719145049468292</v>
      </c>
      <c r="DB793" s="13" t="e">
        <f ca="1"/>
        <v>#NAME?</v>
      </c>
      <c r="DC793" s="13" t="e">
        <f ca="1"/>
        <v>#NAME?</v>
      </c>
      <c r="DD793" s="13">
        <v>59.108504355347442</v>
      </c>
      <c r="DE793" s="13" t="e">
        <f ca="1"/>
        <v>#NAME?</v>
      </c>
      <c r="DF793" s="13">
        <v>63.52237995576079</v>
      </c>
    </row>
    <row r="794" spans="1:110" x14ac:dyDescent="0.25">
      <c r="A794" s="9">
        <v>75.3</v>
      </c>
      <c r="B794" s="10" t="b">
        <v>1</v>
      </c>
      <c r="U794" s="13"/>
      <c r="V794" s="13"/>
      <c r="W794" s="14"/>
      <c r="X794" s="24"/>
      <c r="Y794" s="24"/>
      <c r="Z794" s="24"/>
      <c r="AA794" s="24"/>
      <c r="AB794" s="24"/>
      <c r="AC794" s="24"/>
      <c r="AD794" s="24"/>
      <c r="AE794" s="24"/>
      <c r="AG794" s="13"/>
      <c r="AH794" s="13"/>
      <c r="AI794" s="14"/>
      <c r="AJ794" s="24"/>
      <c r="AK794" s="24"/>
      <c r="AL794" s="24"/>
      <c r="AM794" s="24"/>
      <c r="AN794" s="24"/>
      <c r="AO794" s="24"/>
      <c r="AP794" s="24"/>
      <c r="AQ794" s="24"/>
      <c r="AS794" s="13"/>
      <c r="AT794" s="13"/>
      <c r="AU794" s="14"/>
      <c r="AV794" s="24"/>
      <c r="AW794" s="24"/>
      <c r="AX794" s="24"/>
      <c r="AY794" s="24"/>
      <c r="AZ794" s="24"/>
      <c r="BA794" s="24"/>
      <c r="BB794" s="24"/>
      <c r="BC794" s="24"/>
      <c r="CW794" s="24">
        <v>0.26963797814207652</v>
      </c>
      <c r="CX794" s="13">
        <v>64</v>
      </c>
      <c r="CY794" s="13">
        <v>63.378150843634444</v>
      </c>
      <c r="CZ794" s="13">
        <v>62.599847789918186</v>
      </c>
      <c r="DA794" s="13">
        <v>21.751508271981074</v>
      </c>
      <c r="DB794" s="13" t="e">
        <f ca="1"/>
        <v>#NAME?</v>
      </c>
      <c r="DC794" s="13" t="e">
        <f ca="1"/>
        <v>#NAME?</v>
      </c>
      <c r="DD794" s="13">
        <v>59.122996403937805</v>
      </c>
      <c r="DE794" s="13" t="e">
        <f ca="1"/>
        <v>#NAME?</v>
      </c>
      <c r="DF794" s="13">
        <v>63.534089009668577</v>
      </c>
    </row>
    <row r="795" spans="1:110" x14ac:dyDescent="0.25">
      <c r="A795" s="9">
        <v>75</v>
      </c>
      <c r="B795" s="10" t="b">
        <v>1</v>
      </c>
      <c r="U795" s="13"/>
      <c r="V795" s="13"/>
      <c r="W795" s="14"/>
      <c r="X795" s="24"/>
      <c r="Y795" s="24"/>
      <c r="Z795" s="24"/>
      <c r="AA795" s="24"/>
      <c r="AB795" s="24"/>
      <c r="AC795" s="24"/>
      <c r="AD795" s="24"/>
      <c r="AE795" s="24"/>
      <c r="AG795" s="13"/>
      <c r="AH795" s="13"/>
      <c r="AI795" s="14"/>
      <c r="AJ795" s="24"/>
      <c r="AK795" s="24"/>
      <c r="AL795" s="24"/>
      <c r="AM795" s="24"/>
      <c r="AN795" s="24"/>
      <c r="AO795" s="24"/>
      <c r="AP795" s="24"/>
      <c r="AQ795" s="24"/>
      <c r="AS795" s="13"/>
      <c r="AT795" s="13"/>
      <c r="AU795" s="14"/>
      <c r="AV795" s="24"/>
      <c r="AW795" s="24"/>
      <c r="AX795" s="24"/>
      <c r="AY795" s="24"/>
      <c r="AZ795" s="24"/>
      <c r="BA795" s="24"/>
      <c r="BB795" s="24"/>
      <c r="BC795" s="24"/>
      <c r="CW795" s="24">
        <v>0.26997950819672129</v>
      </c>
      <c r="CX795" s="13">
        <v>64</v>
      </c>
      <c r="CY795" s="13">
        <v>63.387991718473941</v>
      </c>
      <c r="CZ795" s="13">
        <v>62.60936093049596</v>
      </c>
      <c r="DA795" s="13">
        <v>21.783886631642442</v>
      </c>
      <c r="DB795" s="13" t="e">
        <f ca="1"/>
        <v>#NAME?</v>
      </c>
      <c r="DC795" s="13" t="e">
        <f ca="1"/>
        <v>#NAME?</v>
      </c>
      <c r="DD795" s="13">
        <v>59.137479277439255</v>
      </c>
      <c r="DE795" s="13" t="e">
        <f ca="1"/>
        <v>#NAME?</v>
      </c>
      <c r="DF795" s="13">
        <v>63.545790613165281</v>
      </c>
    </row>
    <row r="796" spans="1:110" x14ac:dyDescent="0.25">
      <c r="A796" s="9">
        <v>75.099999999999994</v>
      </c>
      <c r="B796" s="10" t="b">
        <v>1</v>
      </c>
      <c r="U796" s="13"/>
      <c r="V796" s="13"/>
      <c r="W796" s="14"/>
      <c r="X796" s="24"/>
      <c r="Y796" s="24"/>
      <c r="Z796" s="24"/>
      <c r="AA796" s="24"/>
      <c r="AB796" s="24"/>
      <c r="AC796" s="24"/>
      <c r="AD796" s="24"/>
      <c r="AE796" s="24"/>
      <c r="AG796" s="13"/>
      <c r="AH796" s="13"/>
      <c r="AI796" s="14"/>
      <c r="AJ796" s="24"/>
      <c r="AK796" s="24"/>
      <c r="AL796" s="24"/>
      <c r="AM796" s="24"/>
      <c r="AN796" s="24"/>
      <c r="AO796" s="24"/>
      <c r="AP796" s="24"/>
      <c r="AQ796" s="24"/>
      <c r="AS796" s="13"/>
      <c r="AT796" s="13"/>
      <c r="AU796" s="14"/>
      <c r="AV796" s="24"/>
      <c r="AW796" s="24"/>
      <c r="AX796" s="24"/>
      <c r="AY796" s="24"/>
      <c r="AZ796" s="24"/>
      <c r="BA796" s="24"/>
      <c r="BB796" s="24"/>
      <c r="BC796" s="24"/>
      <c r="CW796" s="24">
        <v>0.27032103825136611</v>
      </c>
      <c r="CX796" s="13">
        <v>64</v>
      </c>
      <c r="CY796" s="13">
        <v>63.397826365276991</v>
      </c>
      <c r="CZ796" s="13">
        <v>62.618869494767594</v>
      </c>
      <c r="DA796" s="13">
        <v>21.816280142619128</v>
      </c>
      <c r="DB796" s="13" t="e">
        <f ca="1"/>
        <v>#NAME?</v>
      </c>
      <c r="DC796" s="13" t="e">
        <f ca="1"/>
        <v>#NAME?</v>
      </c>
      <c r="DD796" s="13">
        <v>59.151952993256316</v>
      </c>
      <c r="DE796" s="13" t="e">
        <f ca="1"/>
        <v>#NAME?</v>
      </c>
      <c r="DF796" s="13">
        <v>63.557484784696534</v>
      </c>
    </row>
    <row r="797" spans="1:110" x14ac:dyDescent="0.25">
      <c r="A797" s="9">
        <v>74.599999999999994</v>
      </c>
      <c r="B797" s="10" t="b">
        <v>1</v>
      </c>
      <c r="U797" s="13"/>
      <c r="V797" s="13"/>
      <c r="W797" s="14"/>
      <c r="X797" s="24"/>
      <c r="Y797" s="24"/>
      <c r="Z797" s="24"/>
      <c r="AA797" s="24"/>
      <c r="AB797" s="24"/>
      <c r="AC797" s="24"/>
      <c r="AD797" s="24"/>
      <c r="AE797" s="24"/>
      <c r="AG797" s="13"/>
      <c r="AH797" s="13"/>
      <c r="AI797" s="14"/>
      <c r="AJ797" s="24"/>
      <c r="AK797" s="24"/>
      <c r="AL797" s="24"/>
      <c r="AM797" s="24"/>
      <c r="AN797" s="24"/>
      <c r="AO797" s="24"/>
      <c r="AP797" s="24"/>
      <c r="AQ797" s="24"/>
      <c r="AS797" s="13"/>
      <c r="AT797" s="13"/>
      <c r="AU797" s="14"/>
      <c r="AV797" s="24"/>
      <c r="AW797" s="24"/>
      <c r="AX797" s="24"/>
      <c r="AY797" s="24"/>
      <c r="AZ797" s="24"/>
      <c r="BA797" s="24"/>
      <c r="BB797" s="24"/>
      <c r="BC797" s="24"/>
      <c r="CW797" s="24">
        <v>0.27066256830601093</v>
      </c>
      <c r="CX797" s="13">
        <v>64</v>
      </c>
      <c r="CY797" s="13">
        <v>63.407654802395463</v>
      </c>
      <c r="CZ797" s="13">
        <v>62.628373497956559</v>
      </c>
      <c r="DA797" s="13">
        <v>21.848688819097763</v>
      </c>
      <c r="DB797" s="13" t="e">
        <f ca="1"/>
        <v>#NAME?</v>
      </c>
      <c r="DC797" s="13" t="e">
        <f ca="1"/>
        <v>#NAME?</v>
      </c>
      <c r="DD797" s="13">
        <v>59.166417568738588</v>
      </c>
      <c r="DE797" s="13" t="e">
        <f ca="1"/>
        <v>#NAME?</v>
      </c>
      <c r="DF797" s="13">
        <v>63.569171542647737</v>
      </c>
    </row>
    <row r="798" spans="1:110" x14ac:dyDescent="0.25">
      <c r="A798" s="9">
        <v>74.7</v>
      </c>
      <c r="B798" s="10" t="b">
        <v>1</v>
      </c>
      <c r="U798" s="13"/>
      <c r="V798" s="13"/>
      <c r="W798" s="14"/>
      <c r="X798" s="24"/>
      <c r="Y798" s="24"/>
      <c r="Z798" s="24"/>
      <c r="AA798" s="24"/>
      <c r="AB798" s="24"/>
      <c r="AC798" s="24"/>
      <c r="AD798" s="24"/>
      <c r="AE798" s="24"/>
      <c r="AG798" s="13"/>
      <c r="AH798" s="13"/>
      <c r="AI798" s="14"/>
      <c r="AJ798" s="24"/>
      <c r="AK798" s="24"/>
      <c r="AL798" s="24"/>
      <c r="AM798" s="24"/>
      <c r="AN798" s="24"/>
      <c r="AO798" s="24"/>
      <c r="AP798" s="24"/>
      <c r="AQ798" s="24"/>
      <c r="AS798" s="13"/>
      <c r="AT798" s="13"/>
      <c r="AU798" s="14"/>
      <c r="AV798" s="24"/>
      <c r="AW798" s="24"/>
      <c r="AX798" s="24"/>
      <c r="AY798" s="24"/>
      <c r="AZ798" s="24"/>
      <c r="BA798" s="24"/>
      <c r="BB798" s="24"/>
      <c r="BC798" s="24"/>
      <c r="CW798" s="24">
        <v>0.27100409836065575</v>
      </c>
      <c r="CX798" s="13">
        <v>64.099999999999994</v>
      </c>
      <c r="CY798" s="13">
        <v>63.417477048120027</v>
      </c>
      <c r="CZ798" s="13">
        <v>62.637872955238748</v>
      </c>
      <c r="DA798" s="13">
        <v>21.881112675284914</v>
      </c>
      <c r="DB798" s="13" t="e">
        <f ca="1"/>
        <v>#NAME?</v>
      </c>
      <c r="DC798" s="13" t="e">
        <f ca="1"/>
        <v>#NAME?</v>
      </c>
      <c r="DD798" s="13">
        <v>59.180873021180936</v>
      </c>
      <c r="DE798" s="13" t="e">
        <f ca="1"/>
        <v>#NAME?</v>
      </c>
      <c r="DF798" s="13">
        <v>63.580850905344263</v>
      </c>
    </row>
    <row r="799" spans="1:110" x14ac:dyDescent="0.25">
      <c r="A799" s="9">
        <v>74.400000000000006</v>
      </c>
      <c r="B799" s="10" t="b">
        <v>1</v>
      </c>
      <c r="U799" s="13"/>
      <c r="V799" s="13"/>
      <c r="W799" s="14"/>
      <c r="X799" s="24"/>
      <c r="Y799" s="24"/>
      <c r="Z799" s="24"/>
      <c r="AA799" s="24"/>
      <c r="AB799" s="24"/>
      <c r="AC799" s="24"/>
      <c r="AD799" s="24"/>
      <c r="AE799" s="24"/>
      <c r="AG799" s="13"/>
      <c r="AH799" s="13"/>
      <c r="AI799" s="14"/>
      <c r="AJ799" s="24"/>
      <c r="AK799" s="24"/>
      <c r="AL799" s="24"/>
      <c r="AM799" s="24"/>
      <c r="AN799" s="24"/>
      <c r="AO799" s="24"/>
      <c r="AP799" s="24"/>
      <c r="AQ799" s="24"/>
      <c r="AS799" s="13"/>
      <c r="AT799" s="13"/>
      <c r="AU799" s="14"/>
      <c r="AV799" s="24"/>
      <c r="AW799" s="24"/>
      <c r="AX799" s="24"/>
      <c r="AY799" s="24"/>
      <c r="AZ799" s="24"/>
      <c r="BA799" s="24"/>
      <c r="BB799" s="24"/>
      <c r="BC799" s="24"/>
      <c r="CW799" s="24">
        <v>0.27134562841530052</v>
      </c>
      <c r="CX799" s="13">
        <v>64.099999999999994</v>
      </c>
      <c r="CY799" s="13">
        <v>63.427293120680467</v>
      </c>
      <c r="CZ799" s="13">
        <v>62.647367881742881</v>
      </c>
      <c r="DA799" s="13">
        <v>21.913551725407096</v>
      </c>
      <c r="DB799" s="13" t="e">
        <f ca="1"/>
        <v>#NAME?</v>
      </c>
      <c r="DC799" s="13" t="e">
        <f ca="1"/>
        <v>#NAME?</v>
      </c>
      <c r="DD799" s="13">
        <v>59.195319367823757</v>
      </c>
      <c r="DE799" s="13" t="e">
        <f ca="1"/>
        <v>#NAME?</v>
      </c>
      <c r="DF799" s="13">
        <v>63.592522891051772</v>
      </c>
    </row>
    <row r="800" spans="1:110" x14ac:dyDescent="0.25">
      <c r="A800" s="9">
        <v>74.2</v>
      </c>
      <c r="B800" s="10" t="b">
        <v>1</v>
      </c>
      <c r="U800" s="13"/>
      <c r="V800" s="13"/>
      <c r="W800" s="14"/>
      <c r="X800" s="24"/>
      <c r="Y800" s="24"/>
      <c r="Z800" s="24"/>
      <c r="AA800" s="24"/>
      <c r="AB800" s="24"/>
      <c r="AC800" s="24"/>
      <c r="AD800" s="24"/>
      <c r="AE800" s="24"/>
      <c r="AG800" s="13"/>
      <c r="AH800" s="13"/>
      <c r="AI800" s="14"/>
      <c r="AJ800" s="24"/>
      <c r="AK800" s="24"/>
      <c r="AL800" s="24"/>
      <c r="AM800" s="24"/>
      <c r="AN800" s="24"/>
      <c r="AO800" s="24"/>
      <c r="AP800" s="24"/>
      <c r="AQ800" s="24"/>
      <c r="AS800" s="13"/>
      <c r="AT800" s="13"/>
      <c r="AU800" s="14"/>
      <c r="AV800" s="24"/>
      <c r="AW800" s="24"/>
      <c r="AX800" s="24"/>
      <c r="AY800" s="24"/>
      <c r="AZ800" s="24"/>
      <c r="BA800" s="24"/>
      <c r="BB800" s="24"/>
      <c r="BC800" s="24"/>
      <c r="CW800" s="24">
        <v>0.27168715846994534</v>
      </c>
      <c r="CX800" s="13">
        <v>64.099999999999994</v>
      </c>
      <c r="CY800" s="13">
        <v>63.437103038246022</v>
      </c>
      <c r="CZ800" s="13">
        <v>62.656858292550695</v>
      </c>
      <c r="DA800" s="13">
        <v>21.946005983710869</v>
      </c>
      <c r="DB800" s="13" t="e">
        <f ca="1"/>
        <v>#NAME?</v>
      </c>
      <c r="DC800" s="13" t="e">
        <f ca="1"/>
        <v>#NAME?</v>
      </c>
      <c r="DD800" s="13">
        <v>59.209756625853217</v>
      </c>
      <c r="DE800" s="13" t="e">
        <f ca="1"/>
        <v>#NAME?</v>
      </c>
      <c r="DF800" s="13">
        <v>63.604187517976527</v>
      </c>
    </row>
    <row r="801" spans="1:110" x14ac:dyDescent="0.25">
      <c r="A801" s="9">
        <v>74.400000000000006</v>
      </c>
      <c r="B801" s="10" t="b">
        <v>1</v>
      </c>
      <c r="U801" s="13"/>
      <c r="V801" s="13"/>
      <c r="W801" s="14"/>
      <c r="X801" s="24"/>
      <c r="Y801" s="24"/>
      <c r="Z801" s="24"/>
      <c r="AA801" s="24"/>
      <c r="AB801" s="24"/>
      <c r="AC801" s="24"/>
      <c r="AD801" s="24"/>
      <c r="AE801" s="24"/>
      <c r="AG801" s="13"/>
      <c r="AH801" s="13"/>
      <c r="AI801" s="14"/>
      <c r="AJ801" s="24"/>
      <c r="AK801" s="24"/>
      <c r="AL801" s="24"/>
      <c r="AM801" s="24"/>
      <c r="AN801" s="24"/>
      <c r="AO801" s="24"/>
      <c r="AP801" s="24"/>
      <c r="AQ801" s="24"/>
      <c r="AS801" s="13"/>
      <c r="AT801" s="13"/>
      <c r="AU801" s="14"/>
      <c r="AV801" s="24"/>
      <c r="AW801" s="24"/>
      <c r="AX801" s="24"/>
      <c r="AY801" s="24"/>
      <c r="AZ801" s="24"/>
      <c r="BA801" s="24"/>
      <c r="BB801" s="24"/>
      <c r="BC801" s="24"/>
      <c r="CW801" s="24">
        <v>0.27202868852459017</v>
      </c>
      <c r="CX801" s="13">
        <v>64.099999999999994</v>
      </c>
      <c r="CY801" s="13">
        <v>63.446906818925626</v>
      </c>
      <c r="CZ801" s="13">
        <v>62.666344202697047</v>
      </c>
      <c r="DA801" s="13">
        <v>21.9784754644628</v>
      </c>
      <c r="DB801" s="13" t="e">
        <f ca="1"/>
        <v>#NAME?</v>
      </c>
      <c r="DC801" s="13" t="e">
        <f ca="1"/>
        <v>#NAME?</v>
      </c>
      <c r="DD801" s="13">
        <v>59.224184812401504</v>
      </c>
      <c r="DE801" s="13" t="e">
        <f ca="1"/>
        <v>#NAME?</v>
      </c>
      <c r="DF801" s="13">
        <v>63.615844804265627</v>
      </c>
    </row>
    <row r="802" spans="1:110" x14ac:dyDescent="0.25">
      <c r="A802" s="9">
        <v>74.400000000000006</v>
      </c>
      <c r="B802" s="10" t="b">
        <v>1</v>
      </c>
      <c r="U802" s="13"/>
      <c r="V802" s="13"/>
      <c r="W802" s="14"/>
      <c r="X802" s="24"/>
      <c r="Y802" s="24"/>
      <c r="Z802" s="24"/>
      <c r="AA802" s="24"/>
      <c r="AB802" s="24"/>
      <c r="AC802" s="24"/>
      <c r="AD802" s="24"/>
      <c r="AE802" s="24"/>
      <c r="AG802" s="13"/>
      <c r="AH802" s="13"/>
      <c r="AI802" s="14"/>
      <c r="AJ802" s="24"/>
      <c r="AK802" s="24"/>
      <c r="AL802" s="24"/>
      <c r="AM802" s="24"/>
      <c r="AN802" s="24"/>
      <c r="AO802" s="24"/>
      <c r="AP802" s="24"/>
      <c r="AQ802" s="24"/>
      <c r="AS802" s="13"/>
      <c r="AT802" s="13"/>
      <c r="AU802" s="14"/>
      <c r="AV802" s="24"/>
      <c r="AW802" s="24"/>
      <c r="AX802" s="24"/>
      <c r="AY802" s="24"/>
      <c r="AZ802" s="24"/>
      <c r="BA802" s="24"/>
      <c r="BB802" s="24"/>
      <c r="BC802" s="24"/>
      <c r="CW802" s="24">
        <v>0.27237021857923499</v>
      </c>
      <c r="CX802" s="13">
        <v>64.099999999999994</v>
      </c>
      <c r="CY802" s="13">
        <v>63.456704480768273</v>
      </c>
      <c r="CZ802" s="13">
        <v>62.675825627170482</v>
      </c>
      <c r="DA802" s="13">
        <v>22.010960181949567</v>
      </c>
      <c r="DB802" s="13" t="e">
        <f ca="1"/>
        <v>#NAME?</v>
      </c>
      <c r="DC802" s="13" t="e">
        <f ca="1"/>
        <v>#NAME?</v>
      </c>
      <c r="DD802" s="13">
        <v>59.238603944547009</v>
      </c>
      <c r="DE802" s="13" t="e">
        <f ca="1"/>
        <v>#NAME?</v>
      </c>
      <c r="DF802" s="13">
        <v>63.62749476800731</v>
      </c>
    </row>
    <row r="803" spans="1:110" x14ac:dyDescent="0.25">
      <c r="A803" s="9">
        <v>73.599999999999994</v>
      </c>
      <c r="B803" s="10" t="b">
        <v>1</v>
      </c>
      <c r="U803" s="13"/>
      <c r="V803" s="13"/>
      <c r="W803" s="14"/>
      <c r="X803" s="24"/>
      <c r="Y803" s="24"/>
      <c r="Z803" s="24"/>
      <c r="AA803" s="24"/>
      <c r="AB803" s="24"/>
      <c r="AC803" s="24"/>
      <c r="AD803" s="24"/>
      <c r="AE803" s="24"/>
      <c r="AG803" s="13"/>
      <c r="AH803" s="13"/>
      <c r="AI803" s="14"/>
      <c r="AJ803" s="24"/>
      <c r="AK803" s="24"/>
      <c r="AL803" s="24"/>
      <c r="AM803" s="24"/>
      <c r="AN803" s="24"/>
      <c r="AO803" s="24"/>
      <c r="AP803" s="24"/>
      <c r="AQ803" s="24"/>
      <c r="AS803" s="13"/>
      <c r="AT803" s="13"/>
      <c r="AU803" s="14"/>
      <c r="AV803" s="24"/>
      <c r="AW803" s="24"/>
      <c r="AX803" s="24"/>
      <c r="AY803" s="24"/>
      <c r="AZ803" s="24"/>
      <c r="BA803" s="24"/>
      <c r="BB803" s="24"/>
      <c r="BC803" s="24"/>
      <c r="CW803" s="24">
        <v>0.27271174863387976</v>
      </c>
      <c r="CX803" s="13">
        <v>64.2</v>
      </c>
      <c r="CY803" s="13">
        <v>63.466496041763278</v>
      </c>
      <c r="CZ803" s="13">
        <v>62.685302580913039</v>
      </c>
      <c r="DA803" s="13">
        <v>22.043460150477969</v>
      </c>
      <c r="DB803" s="13" t="e">
        <f ca="1"/>
        <v>#NAME?</v>
      </c>
      <c r="DC803" s="13" t="e">
        <f ca="1"/>
        <v>#NAME?</v>
      </c>
      <c r="DD803" s="13">
        <v>59.25301403931465</v>
      </c>
      <c r="DE803" s="13" t="e">
        <f ca="1"/>
        <v>#NAME?</v>
      </c>
      <c r="DF803" s="13">
        <v>63.639137427231198</v>
      </c>
    </row>
    <row r="804" spans="1:110" x14ac:dyDescent="0.25">
      <c r="A804" s="9">
        <v>73.400000000000006</v>
      </c>
      <c r="B804" s="10" t="b">
        <v>1</v>
      </c>
      <c r="U804" s="13"/>
      <c r="V804" s="13"/>
      <c r="W804" s="14"/>
      <c r="X804" s="24"/>
      <c r="Y804" s="24"/>
      <c r="Z804" s="24"/>
      <c r="AA804" s="24"/>
      <c r="AB804" s="24"/>
      <c r="AC804" s="24"/>
      <c r="AD804" s="24"/>
      <c r="AE804" s="24"/>
      <c r="AG804" s="13"/>
      <c r="AH804" s="13"/>
      <c r="AI804" s="14"/>
      <c r="AJ804" s="24"/>
      <c r="AK804" s="24"/>
      <c r="AL804" s="24"/>
      <c r="AM804" s="24"/>
      <c r="AN804" s="24"/>
      <c r="AO804" s="24"/>
      <c r="AP804" s="24"/>
      <c r="AQ804" s="24"/>
      <c r="AS804" s="13"/>
      <c r="AT804" s="13"/>
      <c r="AU804" s="14"/>
      <c r="AV804" s="24"/>
      <c r="AW804" s="24"/>
      <c r="AX804" s="24"/>
      <c r="AY804" s="24"/>
      <c r="AZ804" s="24"/>
      <c r="BA804" s="24"/>
      <c r="BB804" s="24"/>
      <c r="BC804" s="24"/>
      <c r="CW804" s="24">
        <v>0.27305327868852458</v>
      </c>
      <c r="CX804" s="13">
        <v>64.2</v>
      </c>
      <c r="CY804" s="13">
        <v>63.476281519840583</v>
      </c>
      <c r="CZ804" s="13">
        <v>62.694775078820896</v>
      </c>
      <c r="DA804" s="13">
        <v>22.075975384374971</v>
      </c>
      <c r="DB804" s="13" t="e">
        <f ca="1"/>
        <v>#NAME?</v>
      </c>
      <c r="DC804" s="13" t="e">
        <f ca="1"/>
        <v>#NAME?</v>
      </c>
      <c r="DD804" s="13">
        <v>59.267415113676023</v>
      </c>
      <c r="DE804" s="13" t="e">
        <f ca="1"/>
        <v>#NAME?</v>
      </c>
      <c r="DF804" s="13">
        <v>63.650772799908665</v>
      </c>
    </row>
    <row r="805" spans="1:110" x14ac:dyDescent="0.25">
      <c r="A805" s="9">
        <v>72.8</v>
      </c>
      <c r="B805" s="10" t="b">
        <v>1</v>
      </c>
      <c r="U805" s="13"/>
      <c r="V805" s="13"/>
      <c r="W805" s="14"/>
      <c r="X805" s="24"/>
      <c r="Y805" s="24"/>
      <c r="Z805" s="24"/>
      <c r="AA805" s="24"/>
      <c r="AB805" s="24"/>
      <c r="AC805" s="24"/>
      <c r="AD805" s="24"/>
      <c r="AE805" s="24"/>
      <c r="AG805" s="13"/>
      <c r="AH805" s="13"/>
      <c r="AI805" s="14"/>
      <c r="AJ805" s="24"/>
      <c r="AK805" s="24"/>
      <c r="AL805" s="24"/>
      <c r="AM805" s="24"/>
      <c r="AN805" s="24"/>
      <c r="AO805" s="24"/>
      <c r="AP805" s="24"/>
      <c r="AQ805" s="24"/>
      <c r="AS805" s="13"/>
      <c r="AT805" s="13"/>
      <c r="AU805" s="14"/>
      <c r="AV805" s="24"/>
      <c r="AW805" s="24"/>
      <c r="AX805" s="24"/>
      <c r="AY805" s="24"/>
      <c r="AZ805" s="24"/>
      <c r="BA805" s="24"/>
      <c r="BB805" s="24"/>
      <c r="BC805" s="24"/>
      <c r="CW805" s="24">
        <v>0.2733948087431694</v>
      </c>
      <c r="CX805" s="13">
        <v>64.2</v>
      </c>
      <c r="CY805" s="13">
        <v>63.486060932871062</v>
      </c>
      <c r="CZ805" s="13">
        <v>62.704243135744299</v>
      </c>
      <c r="DA805" s="13">
        <v>22.108505897987708</v>
      </c>
      <c r="DB805" s="13" t="e">
        <f ca="1"/>
        <v>#NAME?</v>
      </c>
      <c r="DC805" s="13" t="e">
        <f ca="1"/>
        <v>#NAME?</v>
      </c>
      <c r="DD805" s="13">
        <v>59.281807184549699</v>
      </c>
      <c r="DE805" s="13" t="e">
        <f ca="1"/>
        <v>#NAME?</v>
      </c>
      <c r="DF805" s="13">
        <v>63.662400903953014</v>
      </c>
    </row>
    <row r="806" spans="1:110" x14ac:dyDescent="0.25">
      <c r="A806" s="9">
        <v>79</v>
      </c>
      <c r="B806" s="10" t="b">
        <v>1</v>
      </c>
      <c r="U806" s="13"/>
      <c r="V806" s="13"/>
      <c r="W806" s="14"/>
      <c r="X806" s="24"/>
      <c r="Y806" s="24"/>
      <c r="Z806" s="24"/>
      <c r="AA806" s="24"/>
      <c r="AB806" s="24"/>
      <c r="AC806" s="24"/>
      <c r="AD806" s="24"/>
      <c r="AE806" s="24"/>
      <c r="AG806" s="13"/>
      <c r="AH806" s="13"/>
      <c r="AI806" s="14"/>
      <c r="AJ806" s="24"/>
      <c r="AK806" s="24"/>
      <c r="AL806" s="24"/>
      <c r="AM806" s="24"/>
      <c r="AN806" s="24"/>
      <c r="AO806" s="24"/>
      <c r="AP806" s="24"/>
      <c r="AQ806" s="24"/>
      <c r="AS806" s="13"/>
      <c r="AT806" s="13"/>
      <c r="AU806" s="14"/>
      <c r="AV806" s="24"/>
      <c r="AW806" s="24"/>
      <c r="AX806" s="24"/>
      <c r="AY806" s="24"/>
      <c r="AZ806" s="24"/>
      <c r="BA806" s="24"/>
      <c r="BB806" s="24"/>
      <c r="BC806" s="24"/>
      <c r="CW806" s="24">
        <v>0.27373633879781423</v>
      </c>
      <c r="CX806" s="13">
        <v>64.2</v>
      </c>
      <c r="CY806" s="13">
        <v>63.495834298666807</v>
      </c>
      <c r="CZ806" s="13">
        <v>62.713706766487888</v>
      </c>
      <c r="DA806" s="13">
        <v>22.141051705683566</v>
      </c>
      <c r="DB806" s="13" t="e">
        <f ca="1"/>
        <v>#NAME?</v>
      </c>
      <c r="DC806" s="13" t="e">
        <f ca="1"/>
        <v>#NAME?</v>
      </c>
      <c r="DD806" s="13">
        <v>59.296190268801396</v>
      </c>
      <c r="DE806" s="13" t="e">
        <f ca="1"/>
        <v>#NAME?</v>
      </c>
      <c r="DF806" s="13">
        <v>63.674021757219776</v>
      </c>
    </row>
    <row r="807" spans="1:110" x14ac:dyDescent="0.25">
      <c r="A807" s="9">
        <v>78</v>
      </c>
      <c r="B807" s="10" t="b">
        <v>1</v>
      </c>
      <c r="U807" s="13"/>
      <c r="V807" s="13"/>
      <c r="W807" s="14"/>
      <c r="X807" s="24"/>
      <c r="Y807" s="24"/>
      <c r="Z807" s="24"/>
      <c r="AA807" s="24"/>
      <c r="AB807" s="24"/>
      <c r="AC807" s="24"/>
      <c r="AD807" s="24"/>
      <c r="AE807" s="24"/>
      <c r="AG807" s="13"/>
      <c r="AH807" s="13"/>
      <c r="AI807" s="14"/>
      <c r="AJ807" s="24"/>
      <c r="AK807" s="24"/>
      <c r="AL807" s="24"/>
      <c r="AM807" s="24"/>
      <c r="AN807" s="24"/>
      <c r="AO807" s="24"/>
      <c r="AP807" s="24"/>
      <c r="AQ807" s="24"/>
      <c r="AS807" s="13"/>
      <c r="AT807" s="13"/>
      <c r="AU807" s="14"/>
      <c r="AV807" s="24"/>
      <c r="AW807" s="24"/>
      <c r="AX807" s="24"/>
      <c r="AY807" s="24"/>
      <c r="AZ807" s="24"/>
      <c r="BA807" s="24"/>
      <c r="BB807" s="24"/>
      <c r="BC807" s="24"/>
      <c r="CW807" s="24">
        <v>0.27407786885245899</v>
      </c>
      <c r="CX807" s="13">
        <v>64.2</v>
      </c>
      <c r="CY807" s="13">
        <v>63.50560163498141</v>
      </c>
      <c r="CZ807" s="13">
        <v>62.723165985811058</v>
      </c>
      <c r="DA807" s="13">
        <v>22.173612821850213</v>
      </c>
      <c r="DB807" s="13" t="e">
        <f ca="1"/>
        <v>#NAME?</v>
      </c>
      <c r="DC807" s="13" t="e">
        <f ca="1"/>
        <v>#NAME?</v>
      </c>
      <c r="DD807" s="13">
        <v>59.310564383244284</v>
      </c>
      <c r="DE807" s="13" t="e">
        <f ca="1"/>
        <v>#NAME?</v>
      </c>
      <c r="DF807" s="13">
        <v>63.685635377507012</v>
      </c>
    </row>
    <row r="808" spans="1:110" x14ac:dyDescent="0.25">
      <c r="A808" s="9">
        <v>79</v>
      </c>
      <c r="B808" s="10" t="b">
        <v>1</v>
      </c>
      <c r="U808" s="13"/>
      <c r="V808" s="13"/>
      <c r="W808" s="14"/>
      <c r="X808" s="24"/>
      <c r="Y808" s="24"/>
      <c r="Z808" s="24"/>
      <c r="AA808" s="24"/>
      <c r="AB808" s="24"/>
      <c r="AC808" s="24"/>
      <c r="AD808" s="24"/>
      <c r="AE808" s="24"/>
      <c r="AG808" s="13"/>
      <c r="AH808" s="13"/>
      <c r="AI808" s="14"/>
      <c r="AJ808" s="24"/>
      <c r="AK808" s="24"/>
      <c r="AL808" s="24"/>
      <c r="AM808" s="24"/>
      <c r="AN808" s="24"/>
      <c r="AO808" s="24"/>
      <c r="AP808" s="24"/>
      <c r="AQ808" s="24"/>
      <c r="AS808" s="13"/>
      <c r="AT808" s="13"/>
      <c r="AU808" s="14"/>
      <c r="AV808" s="24"/>
      <c r="AW808" s="24"/>
      <c r="AX808" s="24"/>
      <c r="AY808" s="24"/>
      <c r="AZ808" s="24"/>
      <c r="BA808" s="24"/>
      <c r="BB808" s="24"/>
      <c r="BC808" s="24"/>
      <c r="CW808" s="24">
        <v>0.27441939890710382</v>
      </c>
      <c r="CX808" s="13">
        <v>64.2</v>
      </c>
      <c r="CY808" s="13">
        <v>63.515362959510284</v>
      </c>
      <c r="CZ808" s="13">
        <v>62.732620808427939</v>
      </c>
      <c r="DA808" s="13">
        <v>22.206189260895616</v>
      </c>
      <c r="DB808" s="13" t="e">
        <f ca="1"/>
        <v>#NAME?</v>
      </c>
      <c r="DC808" s="13" t="e">
        <f ca="1"/>
        <v>#NAME?</v>
      </c>
      <c r="DD808" s="13">
        <v>59.324929544639119</v>
      </c>
      <c r="DE808" s="13" t="e">
        <f ca="1"/>
        <v>#NAME?</v>
      </c>
      <c r="DF808" s="13">
        <v>63.697241782555551</v>
      </c>
    </row>
    <row r="809" spans="1:110" x14ac:dyDescent="0.25">
      <c r="A809" s="9">
        <v>72</v>
      </c>
      <c r="B809" s="10" t="b">
        <v>1</v>
      </c>
      <c r="U809" s="13"/>
      <c r="V809" s="13"/>
      <c r="W809" s="14"/>
      <c r="X809" s="24"/>
      <c r="Y809" s="24"/>
      <c r="Z809" s="24"/>
      <c r="AA809" s="24"/>
      <c r="AB809" s="24"/>
      <c r="AC809" s="24"/>
      <c r="AD809" s="24"/>
      <c r="AE809" s="24"/>
      <c r="AG809" s="13"/>
      <c r="AH809" s="13"/>
      <c r="AI809" s="14"/>
      <c r="AJ809" s="24"/>
      <c r="AK809" s="24"/>
      <c r="AL809" s="24"/>
      <c r="AM809" s="24"/>
      <c r="AN809" s="24"/>
      <c r="AO809" s="24"/>
      <c r="AP809" s="24"/>
      <c r="AQ809" s="24"/>
      <c r="AS809" s="13"/>
      <c r="AT809" s="13"/>
      <c r="AU809" s="14"/>
      <c r="AV809" s="24"/>
      <c r="AW809" s="24"/>
      <c r="AX809" s="24"/>
      <c r="AY809" s="24"/>
      <c r="AZ809" s="24"/>
      <c r="BA809" s="24"/>
      <c r="BB809" s="24"/>
      <c r="BC809" s="24"/>
      <c r="CW809" s="24">
        <v>0.27476092896174864</v>
      </c>
      <c r="CX809" s="13">
        <v>64.3</v>
      </c>
      <c r="CY809" s="13">
        <v>63.525118289890919</v>
      </c>
      <c r="CZ809" s="13">
        <v>62.74207124900785</v>
      </c>
      <c r="DA809" s="13">
        <v>22.23878103724812</v>
      </c>
      <c r="DB809" s="13" t="e">
        <f ca="1"/>
        <v>#NAME?</v>
      </c>
      <c r="DC809" s="13" t="e">
        <f ca="1"/>
        <v>#NAME?</v>
      </c>
      <c r="DD809" s="13">
        <v>59.33928576969457</v>
      </c>
      <c r="DE809" s="13" t="e">
        <f ca="1"/>
        <v>#NAME?</v>
      </c>
      <c r="DF809" s="13">
        <v>63.708840990049289</v>
      </c>
    </row>
    <row r="810" spans="1:110" x14ac:dyDescent="0.25">
      <c r="A810" s="9">
        <v>74</v>
      </c>
      <c r="B810" s="10" t="b">
        <v>1</v>
      </c>
      <c r="U810" s="13"/>
      <c r="V810" s="13"/>
      <c r="W810" s="14"/>
      <c r="X810" s="24"/>
      <c r="Y810" s="24"/>
      <c r="Z810" s="24"/>
      <c r="AA810" s="24"/>
      <c r="AB810" s="24"/>
      <c r="AC810" s="24"/>
      <c r="AD810" s="24"/>
      <c r="AE810" s="24"/>
      <c r="AG810" s="13"/>
      <c r="AH810" s="13"/>
      <c r="AI810" s="14"/>
      <c r="AJ810" s="24"/>
      <c r="AK810" s="24"/>
      <c r="AL810" s="24"/>
      <c r="AM810" s="24"/>
      <c r="AN810" s="24"/>
      <c r="AO810" s="24"/>
      <c r="AP810" s="24"/>
      <c r="AQ810" s="24"/>
      <c r="AS810" s="13"/>
      <c r="AT810" s="13"/>
      <c r="AU810" s="14"/>
      <c r="AV810" s="24"/>
      <c r="AW810" s="24"/>
      <c r="AX810" s="24"/>
      <c r="AY810" s="24"/>
      <c r="AZ810" s="24"/>
      <c r="BA810" s="24"/>
      <c r="BB810" s="24"/>
      <c r="BC810" s="24"/>
      <c r="CW810" s="24">
        <v>0.27510245901639346</v>
      </c>
      <c r="CX810" s="13">
        <v>64.3</v>
      </c>
      <c r="CY810" s="13">
        <v>63.534867643703201</v>
      </c>
      <c r="CZ810" s="13">
        <v>62.751517322175374</v>
      </c>
      <c r="DA810" s="13">
        <v>22.27138816535642</v>
      </c>
      <c r="DB810" s="13" t="e">
        <f ca="1"/>
        <v>#NAME?</v>
      </c>
      <c r="DC810" s="13" t="e">
        <f ca="1"/>
        <v>#NAME?</v>
      </c>
      <c r="DD810" s="13">
        <v>59.353633075067378</v>
      </c>
      <c r="DE810" s="13" t="e">
        <f ca="1"/>
        <v>#NAME?</v>
      </c>
      <c r="DF810" s="13">
        <v>63.72043301761542</v>
      </c>
    </row>
    <row r="811" spans="1:110" x14ac:dyDescent="0.25">
      <c r="A811" s="9">
        <v>70</v>
      </c>
      <c r="B811" s="10" t="b">
        <v>1</v>
      </c>
      <c r="U811" s="13"/>
      <c r="V811" s="13"/>
      <c r="W811" s="14"/>
      <c r="X811" s="24"/>
      <c r="Y811" s="24"/>
      <c r="Z811" s="24"/>
      <c r="AA811" s="24"/>
      <c r="AB811" s="24"/>
      <c r="AC811" s="24"/>
      <c r="AD811" s="24"/>
      <c r="AE811" s="24"/>
      <c r="AG811" s="13"/>
      <c r="AH811" s="13"/>
      <c r="AI811" s="14"/>
      <c r="AJ811" s="24"/>
      <c r="AK811" s="24"/>
      <c r="AL811" s="24"/>
      <c r="AM811" s="24"/>
      <c r="AN811" s="24"/>
      <c r="AO811" s="24"/>
      <c r="AP811" s="24"/>
      <c r="AQ811" s="24"/>
      <c r="AS811" s="13"/>
      <c r="AT811" s="13"/>
      <c r="AU811" s="14"/>
      <c r="AV811" s="24"/>
      <c r="AW811" s="24"/>
      <c r="AX811" s="24"/>
      <c r="AY811" s="24"/>
      <c r="AZ811" s="24"/>
      <c r="BA811" s="24"/>
      <c r="BB811" s="24"/>
      <c r="BC811" s="24"/>
      <c r="CW811" s="24">
        <v>0.27544398907103823</v>
      </c>
      <c r="CX811" s="13">
        <v>64.3</v>
      </c>
      <c r="CY811" s="13">
        <v>63.544611038469668</v>
      </c>
      <c r="CZ811" s="13">
        <v>62.760959042510613</v>
      </c>
      <c r="DA811" s="13">
        <v>22.304010659689645</v>
      </c>
      <c r="DB811" s="13" t="e">
        <f ca="1"/>
        <v>#NAME?</v>
      </c>
      <c r="DC811" s="13" t="e">
        <f ca="1"/>
        <v>#NAME?</v>
      </c>
      <c r="DD811" s="13">
        <v>59.367971477362616</v>
      </c>
      <c r="DE811" s="13" t="e">
        <f ca="1"/>
        <v>#NAME?</v>
      </c>
      <c r="DF811" s="13">
        <v>63.732017882824721</v>
      </c>
    </row>
    <row r="812" spans="1:110" x14ac:dyDescent="0.25">
      <c r="A812" s="9">
        <v>69.900000000000006</v>
      </c>
      <c r="B812" s="10" t="b">
        <v>1</v>
      </c>
      <c r="U812" s="13"/>
      <c r="V812" s="13"/>
      <c r="W812" s="14"/>
      <c r="X812" s="24"/>
      <c r="Y812" s="24"/>
      <c r="Z812" s="24"/>
      <c r="AA812" s="24"/>
      <c r="AB812" s="24"/>
      <c r="AC812" s="24"/>
      <c r="AD812" s="24"/>
      <c r="AE812" s="24"/>
      <c r="AG812" s="13"/>
      <c r="AH812" s="13"/>
      <c r="AI812" s="14"/>
      <c r="AJ812" s="24"/>
      <c r="AK812" s="24"/>
      <c r="AL812" s="24"/>
      <c r="AM812" s="24"/>
      <c r="AN812" s="24"/>
      <c r="AO812" s="24"/>
      <c r="AP812" s="24"/>
      <c r="AQ812" s="24"/>
      <c r="AS812" s="13"/>
      <c r="AT812" s="13"/>
      <c r="AU812" s="14"/>
      <c r="AV812" s="24"/>
      <c r="AW812" s="24"/>
      <c r="AX812" s="24"/>
      <c r="AY812" s="24"/>
      <c r="AZ812" s="24"/>
      <c r="BA812" s="24"/>
      <c r="BB812" s="24"/>
      <c r="BC812" s="24"/>
      <c r="CW812" s="24">
        <v>0.27578551912568305</v>
      </c>
      <c r="CX812" s="13">
        <v>64.3</v>
      </c>
      <c r="CY812" s="13">
        <v>63.554348491655809</v>
      </c>
      <c r="CZ812" s="13">
        <v>62.770396424549588</v>
      </c>
      <c r="DA812" s="13">
        <v>22.33664853473741</v>
      </c>
      <c r="DB812" s="13" t="e">
        <f ca="1"/>
        <v>#NAME?</v>
      </c>
      <c r="DC812" s="13" t="e">
        <f ca="1"/>
        <v>#NAME?</v>
      </c>
      <c r="DD812" s="13">
        <v>59.382300993133867</v>
      </c>
      <c r="DE812" s="13" t="e">
        <f ca="1"/>
        <v>#NAME?</v>
      </c>
      <c r="DF812" s="13">
        <v>63.743595603191849</v>
      </c>
    </row>
    <row r="813" spans="1:110" x14ac:dyDescent="0.25">
      <c r="A813" s="9">
        <v>69.8</v>
      </c>
      <c r="B813" s="10" t="b">
        <v>1</v>
      </c>
      <c r="U813" s="13"/>
      <c r="V813" s="13"/>
      <c r="W813" s="14"/>
      <c r="X813" s="24"/>
      <c r="Y813" s="24"/>
      <c r="Z813" s="24"/>
      <c r="AA813" s="24"/>
      <c r="AB813" s="24"/>
      <c r="AC813" s="24"/>
      <c r="AD813" s="24"/>
      <c r="AE813" s="24"/>
      <c r="AG813" s="13"/>
      <c r="AH813" s="13"/>
      <c r="AI813" s="14"/>
      <c r="AJ813" s="24"/>
      <c r="AK813" s="24"/>
      <c r="AL813" s="24"/>
      <c r="AM813" s="24"/>
      <c r="AN813" s="24"/>
      <c r="AO813" s="24"/>
      <c r="AP813" s="24"/>
      <c r="AQ813" s="24"/>
      <c r="AS813" s="13"/>
      <c r="AT813" s="13"/>
      <c r="AU813" s="14"/>
      <c r="AV813" s="24"/>
      <c r="AW813" s="24"/>
      <c r="AX813" s="24"/>
      <c r="AY813" s="24"/>
      <c r="AZ813" s="24"/>
      <c r="BA813" s="24"/>
      <c r="BB813" s="24"/>
      <c r="BC813" s="24"/>
      <c r="CW813" s="24">
        <v>0.27612704918032788</v>
      </c>
      <c r="CX813" s="13">
        <v>64.3</v>
      </c>
      <c r="CY813" s="13">
        <v>63.564080020670339</v>
      </c>
      <c r="CZ813" s="13">
        <v>62.779829482784095</v>
      </c>
      <c r="DA813" s="13">
        <v>22.369301805009826</v>
      </c>
      <c r="DB813" s="13" t="e">
        <f ca="1"/>
        <v>#NAME?</v>
      </c>
      <c r="DC813" s="13" t="e">
        <f ca="1"/>
        <v>#NAME?</v>
      </c>
      <c r="DD813" s="13">
        <v>59.396621638883531</v>
      </c>
      <c r="DE813" s="13" t="e">
        <f ca="1"/>
        <v>#NAME?</v>
      </c>
      <c r="DF813" s="13">
        <v>63.755166196175509</v>
      </c>
    </row>
    <row r="814" spans="1:110" x14ac:dyDescent="0.25">
      <c r="A814" s="9">
        <v>69.7</v>
      </c>
      <c r="B814" s="10" t="b">
        <v>1</v>
      </c>
      <c r="U814" s="13"/>
      <c r="V814" s="13"/>
      <c r="W814" s="14"/>
      <c r="X814" s="24"/>
      <c r="Y814" s="24"/>
      <c r="Z814" s="24"/>
      <c r="AA814" s="24"/>
      <c r="AB814" s="24"/>
      <c r="AC814" s="24"/>
      <c r="AD814" s="24"/>
      <c r="AE814" s="24"/>
      <c r="AG814" s="13"/>
      <c r="AH814" s="13"/>
      <c r="AI814" s="14"/>
      <c r="AJ814" s="24"/>
      <c r="AK814" s="24"/>
      <c r="AL814" s="24"/>
      <c r="AM814" s="24"/>
      <c r="AN814" s="24"/>
      <c r="AO814" s="24"/>
      <c r="AP814" s="24"/>
      <c r="AQ814" s="24"/>
      <c r="AS814" s="13"/>
      <c r="AT814" s="13"/>
      <c r="AU814" s="14"/>
      <c r="AV814" s="24"/>
      <c r="AW814" s="24"/>
      <c r="AX814" s="24"/>
      <c r="AY814" s="24"/>
      <c r="AZ814" s="24"/>
      <c r="BA814" s="24"/>
      <c r="BB814" s="24"/>
      <c r="BC814" s="24"/>
      <c r="CW814" s="24">
        <v>0.2764685792349727</v>
      </c>
      <c r="CX814" s="13">
        <v>64.3</v>
      </c>
      <c r="CY814" s="13">
        <v>63.573805642865501</v>
      </c>
      <c r="CZ814" s="13">
        <v>62.789258231662238</v>
      </c>
      <c r="DA814" s="13">
        <v>22.401970485037552</v>
      </c>
      <c r="DB814" s="13" t="e">
        <f ca="1"/>
        <v>#NAME?</v>
      </c>
      <c r="DC814" s="13" t="e">
        <f ca="1"/>
        <v>#NAME?</v>
      </c>
      <c r="DD814" s="13">
        <v>59.410933431062958</v>
      </c>
      <c r="DE814" s="13" t="e">
        <f ca="1"/>
        <v>#NAME?</v>
      </c>
      <c r="DF814" s="13">
        <v>63.766729679178837</v>
      </c>
    </row>
    <row r="815" spans="1:110" x14ac:dyDescent="0.25">
      <c r="A815" s="9">
        <v>69.5</v>
      </c>
      <c r="B815" s="10" t="b">
        <v>1</v>
      </c>
      <c r="U815" s="13"/>
      <c r="V815" s="13"/>
      <c r="W815" s="14"/>
      <c r="X815" s="24"/>
      <c r="Y815" s="24"/>
      <c r="Z815" s="24"/>
      <c r="AA815" s="24"/>
      <c r="AB815" s="24"/>
      <c r="AC815" s="24"/>
      <c r="AD815" s="24"/>
      <c r="AE815" s="24"/>
      <c r="AG815" s="13"/>
      <c r="AH815" s="13"/>
      <c r="AI815" s="14"/>
      <c r="AJ815" s="24"/>
      <c r="AK815" s="24"/>
      <c r="AL815" s="24"/>
      <c r="AM815" s="24"/>
      <c r="AN815" s="24"/>
      <c r="AO815" s="24"/>
      <c r="AP815" s="24"/>
      <c r="AQ815" s="24"/>
      <c r="AS815" s="13"/>
      <c r="AT815" s="13"/>
      <c r="AU815" s="14"/>
      <c r="AV815" s="24"/>
      <c r="AW815" s="24"/>
      <c r="AX815" s="24"/>
      <c r="AY815" s="24"/>
      <c r="AZ815" s="24"/>
      <c r="BA815" s="24"/>
      <c r="BB815" s="24"/>
      <c r="BC815" s="24"/>
      <c r="CW815" s="24">
        <v>0.27681010928961747</v>
      </c>
      <c r="CX815" s="13">
        <v>64.3</v>
      </c>
      <c r="CY815" s="13">
        <v>63.583525375537306</v>
      </c>
      <c r="CZ815" s="13">
        <v>62.798682685588567</v>
      </c>
      <c r="DA815" s="13">
        <v>22.434654589371807</v>
      </c>
      <c r="DB815" s="13" t="e">
        <f ca="1"/>
        <v>#NAME?</v>
      </c>
      <c r="DC815" s="13" t="e">
        <f ca="1"/>
        <v>#NAME?</v>
      </c>
      <c r="DD815" s="13">
        <v>59.425236386072726</v>
      </c>
      <c r="DE815" s="13" t="e">
        <f ca="1"/>
        <v>#NAME?</v>
      </c>
      <c r="DF815" s="13">
        <v>63.778286069549559</v>
      </c>
    </row>
    <row r="816" spans="1:110" x14ac:dyDescent="0.25">
      <c r="A816" s="9">
        <v>69.400000000000006</v>
      </c>
      <c r="B816" s="10" t="b">
        <v>1</v>
      </c>
      <c r="U816" s="13"/>
      <c r="V816" s="13"/>
      <c r="W816" s="14"/>
      <c r="X816" s="24"/>
      <c r="Y816" s="24"/>
      <c r="Z816" s="24"/>
      <c r="AA816" s="24"/>
      <c r="AB816" s="24"/>
      <c r="AC816" s="24"/>
      <c r="AD816" s="24"/>
      <c r="AE816" s="24"/>
      <c r="AG816" s="13"/>
      <c r="AH816" s="13"/>
      <c r="AI816" s="14"/>
      <c r="AJ816" s="24"/>
      <c r="AK816" s="24"/>
      <c r="AL816" s="24"/>
      <c r="AM816" s="24"/>
      <c r="AN816" s="24"/>
      <c r="AO816" s="24"/>
      <c r="AP816" s="24"/>
      <c r="AQ816" s="24"/>
      <c r="AS816" s="13"/>
      <c r="AT816" s="13"/>
      <c r="AU816" s="14"/>
      <c r="AV816" s="24"/>
      <c r="AW816" s="24"/>
      <c r="AX816" s="24"/>
      <c r="AY816" s="24"/>
      <c r="AZ816" s="24"/>
      <c r="BA816" s="24"/>
      <c r="BB816" s="24"/>
      <c r="BC816" s="24"/>
      <c r="CW816" s="24">
        <v>0.27715163934426229</v>
      </c>
      <c r="CX816" s="13">
        <v>64.400000000000006</v>
      </c>
      <c r="CY816" s="13">
        <v>63.593239235925857</v>
      </c>
      <c r="CZ816" s="13">
        <v>62.8081028589243</v>
      </c>
      <c r="DA816" s="13">
        <v>22.467354132584457</v>
      </c>
      <c r="DB816" s="13" t="e">
        <f ca="1"/>
        <v>#NAME?</v>
      </c>
      <c r="DC816" s="13" t="e">
        <f ca="1"/>
        <v>#NAME?</v>
      </c>
      <c r="DD816" s="13">
        <v>59.439530520262821</v>
      </c>
      <c r="DE816" s="13" t="e">
        <f ca="1"/>
        <v>#NAME?</v>
      </c>
      <c r="DF816" s="13">
        <v>63.7898353845803</v>
      </c>
    </row>
    <row r="817" spans="1:110" x14ac:dyDescent="0.25">
      <c r="A817" s="9">
        <v>69</v>
      </c>
      <c r="B817" s="10" t="b">
        <v>1</v>
      </c>
      <c r="U817" s="13"/>
      <c r="V817" s="13"/>
      <c r="W817" s="14"/>
      <c r="X817" s="24"/>
      <c r="Y817" s="24"/>
      <c r="Z817" s="24"/>
      <c r="AA817" s="24"/>
      <c r="AB817" s="24"/>
      <c r="AC817" s="24"/>
      <c r="AD817" s="24"/>
      <c r="AE817" s="24"/>
      <c r="AG817" s="13"/>
      <c r="AH817" s="13"/>
      <c r="AI817" s="14"/>
      <c r="AJ817" s="24"/>
      <c r="AK817" s="24"/>
      <c r="AL817" s="24"/>
      <c r="AM817" s="24"/>
      <c r="AN817" s="24"/>
      <c r="AO817" s="24"/>
      <c r="AP817" s="24"/>
      <c r="AQ817" s="24"/>
      <c r="AS817" s="13"/>
      <c r="AT817" s="13"/>
      <c r="AU817" s="14"/>
      <c r="AV817" s="24"/>
      <c r="AW817" s="24"/>
      <c r="AX817" s="24"/>
      <c r="AY817" s="24"/>
      <c r="AZ817" s="24"/>
      <c r="BA817" s="24"/>
      <c r="BB817" s="24"/>
      <c r="BC817" s="24"/>
      <c r="CW817" s="24">
        <v>0.27749316939890711</v>
      </c>
      <c r="CX817" s="13">
        <v>64.400000000000006</v>
      </c>
      <c r="CY817" s="13">
        <v>63.602947241215588</v>
      </c>
      <c r="CZ817" s="13">
        <v>62.81751876598738</v>
      </c>
      <c r="DA817" s="13">
        <v>22.500069129268002</v>
      </c>
      <c r="DB817" s="13" t="e">
        <f ca="1"/>
        <v>#NAME?</v>
      </c>
      <c r="DC817" s="13" t="e">
        <f ca="1"/>
        <v>#NAME?</v>
      </c>
      <c r="DD817" s="13">
        <v>59.453815849932894</v>
      </c>
      <c r="DE817" s="13" t="e">
        <f ca="1"/>
        <v>#NAME?</v>
      </c>
      <c r="DF817" s="13">
        <v>63.801377641508836</v>
      </c>
    </row>
    <row r="818" spans="1:110" x14ac:dyDescent="0.25">
      <c r="A818" s="9">
        <v>68.599999999999994</v>
      </c>
      <c r="B818" s="10" t="b">
        <v>1</v>
      </c>
      <c r="U818" s="13"/>
      <c r="V818" s="13"/>
      <c r="W818" s="14"/>
      <c r="X818" s="24"/>
      <c r="Y818" s="24"/>
      <c r="Z818" s="24"/>
      <c r="AA818" s="24"/>
      <c r="AB818" s="24"/>
      <c r="AC818" s="24"/>
      <c r="AD818" s="24"/>
      <c r="AE818" s="24"/>
      <c r="AG818" s="13"/>
      <c r="AH818" s="13"/>
      <c r="AI818" s="14"/>
      <c r="AJ818" s="24"/>
      <c r="AK818" s="24"/>
      <c r="AL818" s="24"/>
      <c r="AM818" s="24"/>
      <c r="AN818" s="24"/>
      <c r="AO818" s="24"/>
      <c r="AP818" s="24"/>
      <c r="AQ818" s="24"/>
      <c r="AS818" s="13"/>
      <c r="AT818" s="13"/>
      <c r="AU818" s="14"/>
      <c r="AV818" s="24"/>
      <c r="AW818" s="24"/>
      <c r="AX818" s="24"/>
      <c r="AY818" s="24"/>
      <c r="AZ818" s="24"/>
      <c r="BA818" s="24"/>
      <c r="BB818" s="24"/>
      <c r="BC818" s="24"/>
      <c r="CW818" s="24">
        <v>0.27783469945355194</v>
      </c>
      <c r="CX818" s="13">
        <v>64.400000000000006</v>
      </c>
      <c r="CY818" s="13">
        <v>63.612649408535539</v>
      </c>
      <c r="CZ818" s="13">
        <v>62.826930421052964</v>
      </c>
      <c r="DA818" s="13">
        <v>22.532799594035659</v>
      </c>
      <c r="DB818" s="13" t="e">
        <f ca="1"/>
        <v>#NAME?</v>
      </c>
      <c r="DC818" s="13" t="e">
        <f ca="1"/>
        <v>#NAME?</v>
      </c>
      <c r="DD818" s="13">
        <v>59.468092391332448</v>
      </c>
      <c r="DE818" s="13" t="e">
        <f ca="1"/>
        <v>#NAME?</v>
      </c>
      <c r="DF818" s="13">
        <v>63.812912857518334</v>
      </c>
    </row>
    <row r="819" spans="1:110" x14ac:dyDescent="0.25">
      <c r="A819" s="9">
        <v>68.7</v>
      </c>
      <c r="B819" s="10" t="b">
        <v>1</v>
      </c>
      <c r="U819" s="13"/>
      <c r="V819" s="13"/>
      <c r="W819" s="14"/>
      <c r="X819" s="24"/>
      <c r="Y819" s="24"/>
      <c r="Z819" s="24"/>
      <c r="AA819" s="24"/>
      <c r="AB819" s="24"/>
      <c r="AC819" s="24"/>
      <c r="AD819" s="24"/>
      <c r="AE819" s="24"/>
      <c r="AG819" s="13"/>
      <c r="AH819" s="13"/>
      <c r="AI819" s="14"/>
      <c r="AJ819" s="24"/>
      <c r="AK819" s="24"/>
      <c r="AL819" s="24"/>
      <c r="AM819" s="24"/>
      <c r="AN819" s="24"/>
      <c r="AO819" s="24"/>
      <c r="AP819" s="24"/>
      <c r="AQ819" s="24"/>
      <c r="AS819" s="13"/>
      <c r="AT819" s="13"/>
      <c r="AU819" s="14"/>
      <c r="AV819" s="24"/>
      <c r="AW819" s="24"/>
      <c r="AX819" s="24"/>
      <c r="AY819" s="24"/>
      <c r="AZ819" s="24"/>
      <c r="BA819" s="24"/>
      <c r="BB819" s="24"/>
      <c r="BC819" s="24"/>
      <c r="CW819" s="24">
        <v>0.2781762295081967</v>
      </c>
      <c r="CX819" s="13">
        <v>64.400000000000006</v>
      </c>
      <c r="CY819" s="13">
        <v>63.622345754959653</v>
      </c>
      <c r="CZ819" s="13">
        <v>62.836337838353415</v>
      </c>
      <c r="DA819" s="13">
        <v>22.565545541521381</v>
      </c>
      <c r="DB819" s="13" t="e">
        <f ca="1"/>
        <v>#NAME?</v>
      </c>
      <c r="DC819" s="13" t="e">
        <f ca="1"/>
        <v>#NAME?</v>
      </c>
      <c r="DD819" s="13">
        <v>59.482360160661059</v>
      </c>
      <c r="DE819" s="13" t="e">
        <f ca="1"/>
        <v>#NAME?</v>
      </c>
      <c r="DF819" s="13">
        <v>63.824441049737615</v>
      </c>
    </row>
    <row r="820" spans="1:110" x14ac:dyDescent="0.25">
      <c r="A820" s="9">
        <v>68.599999999999994</v>
      </c>
      <c r="B820" s="10" t="b">
        <v>1</v>
      </c>
      <c r="U820" s="13"/>
      <c r="V820" s="13"/>
      <c r="W820" s="14"/>
      <c r="X820" s="24"/>
      <c r="Y820" s="24"/>
      <c r="Z820" s="24"/>
      <c r="AA820" s="24"/>
      <c r="AB820" s="24"/>
      <c r="AC820" s="24"/>
      <c r="AD820" s="24"/>
      <c r="AE820" s="24"/>
      <c r="AG820" s="13"/>
      <c r="AH820" s="13"/>
      <c r="AI820" s="14"/>
      <c r="AJ820" s="24"/>
      <c r="AK820" s="24"/>
      <c r="AL820" s="24"/>
      <c r="AM820" s="24"/>
      <c r="AN820" s="24"/>
      <c r="AO820" s="24"/>
      <c r="AP820" s="24"/>
      <c r="AQ820" s="24"/>
      <c r="AS820" s="13"/>
      <c r="AT820" s="13"/>
      <c r="AU820" s="14"/>
      <c r="AV820" s="24"/>
      <c r="AW820" s="24"/>
      <c r="AX820" s="24"/>
      <c r="AY820" s="24"/>
      <c r="AZ820" s="24"/>
      <c r="BA820" s="24"/>
      <c r="BB820" s="24"/>
      <c r="BC820" s="24"/>
      <c r="CW820" s="24">
        <v>0.27851775956284153</v>
      </c>
      <c r="CX820" s="13">
        <v>64.400000000000006</v>
      </c>
      <c r="CY820" s="13">
        <v>63.632036297507035</v>
      </c>
      <c r="CZ820" s="13">
        <v>62.845741032078614</v>
      </c>
      <c r="DA820" s="13">
        <v>22.598306986379907</v>
      </c>
      <c r="DB820" s="13" t="e">
        <f ca="1"/>
        <v>#NAME?</v>
      </c>
      <c r="DC820" s="13" t="e">
        <f ca="1"/>
        <v>#NAME?</v>
      </c>
      <c r="DD820" s="13">
        <v>59.496619174068627</v>
      </c>
      <c r="DE820" s="13" t="e">
        <f ca="1"/>
        <v>#NAME?</v>
      </c>
      <c r="DF820" s="13">
        <v>63.835962235241411</v>
      </c>
    </row>
    <row r="821" spans="1:110" x14ac:dyDescent="0.25">
      <c r="A821" s="9">
        <v>68.8</v>
      </c>
      <c r="B821" s="10" t="b">
        <v>1</v>
      </c>
      <c r="U821" s="13"/>
      <c r="V821" s="13"/>
      <c r="W821" s="14"/>
      <c r="X821" s="24"/>
      <c r="Y821" s="24"/>
      <c r="Z821" s="24"/>
      <c r="AA821" s="24"/>
      <c r="AB821" s="24"/>
      <c r="AC821" s="24"/>
      <c r="AD821" s="24"/>
      <c r="AE821" s="24"/>
      <c r="AG821" s="13"/>
      <c r="AH821" s="13"/>
      <c r="AI821" s="14"/>
      <c r="AJ821" s="24"/>
      <c r="AK821" s="24"/>
      <c r="AL821" s="24"/>
      <c r="AM821" s="24"/>
      <c r="AN821" s="24"/>
      <c r="AO821" s="24"/>
      <c r="AP821" s="24"/>
      <c r="AQ821" s="24"/>
      <c r="AS821" s="13"/>
      <c r="AT821" s="13"/>
      <c r="AU821" s="14"/>
      <c r="AV821" s="24"/>
      <c r="AW821" s="24"/>
      <c r="AX821" s="24"/>
      <c r="AY821" s="24"/>
      <c r="AZ821" s="24"/>
      <c r="BA821" s="24"/>
      <c r="BB821" s="24"/>
      <c r="BC821" s="24"/>
      <c r="CW821" s="24">
        <v>0.27885928961748635</v>
      </c>
      <c r="CX821" s="13">
        <v>64.400000000000006</v>
      </c>
      <c r="CY821" s="13">
        <v>63.641721053142213</v>
      </c>
      <c r="CZ821" s="13">
        <v>62.855140016376239</v>
      </c>
      <c r="DA821" s="13">
        <v>22.631083943286765</v>
      </c>
      <c r="DB821" s="13" t="e">
        <f ca="1"/>
        <v>#NAME?</v>
      </c>
      <c r="DC821" s="13" t="e">
        <f ca="1"/>
        <v>#NAME?</v>
      </c>
      <c r="DD821" s="13">
        <v>59.510869447655523</v>
      </c>
      <c r="DE821" s="13" t="e">
        <f ca="1"/>
        <v>#NAME?</v>
      </c>
      <c r="DF821" s="13">
        <v>63.847476431050588</v>
      </c>
    </row>
    <row r="822" spans="1:110" x14ac:dyDescent="0.25">
      <c r="A822" s="9">
        <v>73.5</v>
      </c>
      <c r="B822" s="10" t="b">
        <v>1</v>
      </c>
      <c r="U822" s="13"/>
      <c r="V822" s="13"/>
      <c r="W822" s="14"/>
      <c r="X822" s="24"/>
      <c r="Y822" s="24"/>
      <c r="Z822" s="24"/>
      <c r="AA822" s="24"/>
      <c r="AB822" s="24"/>
      <c r="AC822" s="24"/>
      <c r="AD822" s="24"/>
      <c r="AE822" s="24"/>
      <c r="AG822" s="13"/>
      <c r="AH822" s="13"/>
      <c r="AI822" s="14"/>
      <c r="AJ822" s="24"/>
      <c r="AK822" s="24"/>
      <c r="AL822" s="24"/>
      <c r="AM822" s="24"/>
      <c r="AN822" s="24"/>
      <c r="AO822" s="24"/>
      <c r="AP822" s="24"/>
      <c r="AQ822" s="24"/>
      <c r="AS822" s="13"/>
      <c r="AT822" s="13"/>
      <c r="AU822" s="14"/>
      <c r="AV822" s="24"/>
      <c r="AW822" s="24"/>
      <c r="AX822" s="24"/>
      <c r="AY822" s="24"/>
      <c r="AZ822" s="24"/>
      <c r="BA822" s="24"/>
      <c r="BB822" s="24"/>
      <c r="BC822" s="24"/>
      <c r="CW822" s="24">
        <v>0.27920081967213117</v>
      </c>
      <c r="CX822" s="13">
        <v>64.400000000000006</v>
      </c>
      <c r="CY822" s="13">
        <v>63.651400038775407</v>
      </c>
      <c r="CZ822" s="13">
        <v>62.864534805351674</v>
      </c>
      <c r="DA822" s="13">
        <v>22.663876426938348</v>
      </c>
      <c r="DB822" s="13" t="e">
        <f ca="1"/>
        <v>#NAME?</v>
      </c>
      <c r="DC822" s="13" t="e">
        <f ca="1"/>
        <v>#NAME?</v>
      </c>
      <c r="DD822" s="13">
        <v>59.525110997472844</v>
      </c>
      <c r="DE822" s="13" t="e">
        <f ca="1"/>
        <v>#NAME?</v>
      </c>
      <c r="DF822" s="13">
        <v>63.858983654132444</v>
      </c>
    </row>
    <row r="823" spans="1:110" x14ac:dyDescent="0.25">
      <c r="A823" s="9">
        <v>73.3</v>
      </c>
      <c r="B823" s="10" t="b">
        <v>1</v>
      </c>
      <c r="U823" s="13"/>
      <c r="V823" s="13"/>
      <c r="W823" s="14"/>
      <c r="X823" s="24"/>
      <c r="Y823" s="24"/>
      <c r="Z823" s="24"/>
      <c r="AA823" s="24"/>
      <c r="AB823" s="24"/>
      <c r="AC823" s="24"/>
      <c r="AD823" s="24"/>
      <c r="AE823" s="24"/>
      <c r="AG823" s="13"/>
      <c r="AH823" s="13"/>
      <c r="AI823" s="14"/>
      <c r="AJ823" s="24"/>
      <c r="AK823" s="24"/>
      <c r="AL823" s="24"/>
      <c r="AM823" s="24"/>
      <c r="AN823" s="24"/>
      <c r="AO823" s="24"/>
      <c r="AP823" s="24"/>
      <c r="AQ823" s="24"/>
      <c r="AS823" s="13"/>
      <c r="AT823" s="13"/>
      <c r="AU823" s="14"/>
      <c r="AV823" s="24"/>
      <c r="AW823" s="24"/>
      <c r="AX823" s="24"/>
      <c r="AY823" s="24"/>
      <c r="AZ823" s="24"/>
      <c r="BA823" s="24"/>
      <c r="BB823" s="24"/>
      <c r="BC823" s="24"/>
      <c r="CW823" s="24">
        <v>0.27954234972677594</v>
      </c>
      <c r="CX823" s="13">
        <v>64.400000000000006</v>
      </c>
      <c r="CY823" s="13">
        <v>63.661073271262815</v>
      </c>
      <c r="CZ823" s="13">
        <v>62.87392541306869</v>
      </c>
      <c r="DA823" s="13">
        <v>22.696684452051954</v>
      </c>
      <c r="DB823" s="13" t="e">
        <f ca="1"/>
        <v>#NAME?</v>
      </c>
      <c r="DC823" s="13" t="e">
        <f ca="1"/>
        <v>#NAME?</v>
      </c>
      <c r="DD823" s="13">
        <v>59.539343839522623</v>
      </c>
      <c r="DE823" s="13" t="e">
        <f ca="1"/>
        <v>#NAME?</v>
      </c>
      <c r="DF823" s="13">
        <v>63.870483921400918</v>
      </c>
    </row>
    <row r="824" spans="1:110" x14ac:dyDescent="0.25">
      <c r="A824" s="9">
        <v>73</v>
      </c>
      <c r="B824" s="10" t="b">
        <v>1</v>
      </c>
      <c r="U824" s="13"/>
      <c r="V824" s="13"/>
      <c r="W824" s="14"/>
      <c r="X824" s="24"/>
      <c r="Y824" s="24"/>
      <c r="Z824" s="24"/>
      <c r="AA824" s="24"/>
      <c r="AB824" s="24"/>
      <c r="AC824" s="24"/>
      <c r="AD824" s="24"/>
      <c r="AE824" s="24"/>
      <c r="AG824" s="13"/>
      <c r="AH824" s="13"/>
      <c r="AI824" s="14"/>
      <c r="AJ824" s="24"/>
      <c r="AK824" s="24"/>
      <c r="AL824" s="24"/>
      <c r="AM824" s="24"/>
      <c r="AN824" s="24"/>
      <c r="AO824" s="24"/>
      <c r="AP824" s="24"/>
      <c r="AQ824" s="24"/>
      <c r="AS824" s="13"/>
      <c r="AT824" s="13"/>
      <c r="AU824" s="14"/>
      <c r="AV824" s="24"/>
      <c r="AW824" s="24"/>
      <c r="AX824" s="24"/>
      <c r="AY824" s="24"/>
      <c r="AZ824" s="24"/>
      <c r="BA824" s="24"/>
      <c r="BB824" s="24"/>
      <c r="BC824" s="24"/>
      <c r="CW824" s="24">
        <v>0.27988387978142076</v>
      </c>
      <c r="CX824" s="13">
        <v>64.5</v>
      </c>
      <c r="CY824" s="13">
        <v>63.670740767406841</v>
      </c>
      <c r="CZ824" s="13">
        <v>62.883311853549152</v>
      </c>
      <c r="DA824" s="13">
        <v>22.729508033365821</v>
      </c>
      <c r="DB824" s="13" t="e">
        <f ca="1"/>
        <v>#NAME?</v>
      </c>
      <c r="DC824" s="13" t="e">
        <f ca="1"/>
        <v>#NAME?</v>
      </c>
      <c r="DD824" s="13">
        <v>59.553567989758037</v>
      </c>
      <c r="DE824" s="13" t="e">
        <f ca="1"/>
        <v>#NAME?</v>
      </c>
      <c r="DF824" s="13">
        <v>63.88197724971684</v>
      </c>
    </row>
    <row r="825" spans="1:110" x14ac:dyDescent="0.25">
      <c r="A825" s="9">
        <v>73</v>
      </c>
      <c r="B825" s="10" t="b">
        <v>1</v>
      </c>
      <c r="U825" s="13"/>
      <c r="V825" s="13"/>
      <c r="W825" s="14"/>
      <c r="X825" s="24"/>
      <c r="Y825" s="24"/>
      <c r="Z825" s="24"/>
      <c r="AA825" s="24"/>
      <c r="AB825" s="24"/>
      <c r="AC825" s="24"/>
      <c r="AD825" s="24"/>
      <c r="AE825" s="24"/>
      <c r="AG825" s="13"/>
      <c r="AH825" s="13"/>
      <c r="AI825" s="14"/>
      <c r="AJ825" s="24"/>
      <c r="AK825" s="24"/>
      <c r="AL825" s="24"/>
      <c r="AM825" s="24"/>
      <c r="AN825" s="24"/>
      <c r="AO825" s="24"/>
      <c r="AP825" s="24"/>
      <c r="AQ825" s="24"/>
      <c r="AS825" s="13"/>
      <c r="AT825" s="13"/>
      <c r="AU825" s="14"/>
      <c r="AV825" s="24"/>
      <c r="AW825" s="24"/>
      <c r="AX825" s="24"/>
      <c r="AY825" s="24"/>
      <c r="AZ825" s="24"/>
      <c r="BA825" s="24"/>
      <c r="BB825" s="24"/>
      <c r="BC825" s="24"/>
      <c r="CW825" s="24">
        <v>0.28022540983606559</v>
      </c>
      <c r="CX825" s="13">
        <v>64.5</v>
      </c>
      <c r="CY825" s="13">
        <v>63.680402543956397</v>
      </c>
      <c r="CZ825" s="13">
        <v>62.892694140773713</v>
      </c>
      <c r="DA825" s="13">
        <v>22.762347185639161</v>
      </c>
      <c r="DB825" s="13" t="e">
        <f ca="1"/>
        <v>#NAME?</v>
      </c>
      <c r="DC825" s="13" t="e">
        <f ca="1"/>
        <v>#NAME?</v>
      </c>
      <c r="DD825" s="13">
        <v>59.56778346408359</v>
      </c>
      <c r="DE825" s="13" t="e">
        <f ca="1"/>
        <v>#NAME?</v>
      </c>
      <c r="DF825" s="13">
        <v>63.893463655888198</v>
      </c>
    </row>
    <row r="826" spans="1:110" x14ac:dyDescent="0.25">
      <c r="A826" s="9">
        <v>72</v>
      </c>
      <c r="B826" s="10" t="b">
        <v>1</v>
      </c>
      <c r="U826" s="13"/>
      <c r="V826" s="13"/>
      <c r="W826" s="14"/>
      <c r="X826" s="24"/>
      <c r="Y826" s="24"/>
      <c r="Z826" s="24"/>
      <c r="AA826" s="24"/>
      <c r="AB826" s="24"/>
      <c r="AC826" s="24"/>
      <c r="AD826" s="24"/>
      <c r="AE826" s="24"/>
      <c r="AG826" s="13"/>
      <c r="AH826" s="13"/>
      <c r="AI826" s="14"/>
      <c r="AJ826" s="24"/>
      <c r="AK826" s="24"/>
      <c r="AL826" s="24"/>
      <c r="AM826" s="24"/>
      <c r="AN826" s="24"/>
      <c r="AO826" s="24"/>
      <c r="AP826" s="24"/>
      <c r="AQ826" s="24"/>
      <c r="AS826" s="13"/>
      <c r="AT826" s="13"/>
      <c r="AU826" s="14"/>
      <c r="AV826" s="24"/>
      <c r="AW826" s="24"/>
      <c r="AX826" s="24"/>
      <c r="AY826" s="24"/>
      <c r="AZ826" s="24"/>
      <c r="BA826" s="24"/>
      <c r="BB826" s="24"/>
      <c r="BC826" s="24"/>
      <c r="CW826" s="24">
        <v>0.28056693989071041</v>
      </c>
      <c r="CX826" s="13">
        <v>64.5</v>
      </c>
      <c r="CY826" s="13">
        <v>63.69005861760715</v>
      </c>
      <c r="CZ826" s="13">
        <v>62.902072288681552</v>
      </c>
      <c r="DA826" s="13">
        <v>22.795201923652183</v>
      </c>
      <c r="DB826" s="13" t="e">
        <f ca="1"/>
        <v>#NAME?</v>
      </c>
      <c r="DC826" s="13" t="e">
        <f ca="1"/>
        <v>#NAME?</v>
      </c>
      <c r="DD826" s="13">
        <v>59.581990278355363</v>
      </c>
      <c r="DE826" s="13" t="e">
        <f ca="1"/>
        <v>#NAME?</v>
      </c>
      <c r="DF826" s="13">
        <v>63.904943156670349</v>
      </c>
    </row>
    <row r="827" spans="1:110" x14ac:dyDescent="0.25">
      <c r="A827" s="9">
        <v>72</v>
      </c>
      <c r="B827" s="10" t="b">
        <v>1</v>
      </c>
      <c r="U827" s="13"/>
      <c r="V827" s="13"/>
      <c r="W827" s="14"/>
      <c r="X827" s="24"/>
      <c r="Y827" s="24"/>
      <c r="Z827" s="24"/>
      <c r="AA827" s="24"/>
      <c r="AB827" s="24"/>
      <c r="AC827" s="24"/>
      <c r="AD827" s="24"/>
      <c r="AE827" s="24"/>
      <c r="AG827" s="13"/>
      <c r="AH827" s="13"/>
      <c r="AI827" s="14"/>
      <c r="AJ827" s="24"/>
      <c r="AK827" s="24"/>
      <c r="AL827" s="24"/>
      <c r="AM827" s="24"/>
      <c r="AN827" s="24"/>
      <c r="AO827" s="24"/>
      <c r="AP827" s="24"/>
      <c r="AQ827" s="24"/>
      <c r="AS827" s="13"/>
      <c r="AT827" s="13"/>
      <c r="AU827" s="14"/>
      <c r="AV827" s="24"/>
      <c r="AW827" s="24"/>
      <c r="AX827" s="24"/>
      <c r="AY827" s="24"/>
      <c r="AZ827" s="24"/>
      <c r="BA827" s="24"/>
      <c r="BB827" s="24"/>
      <c r="BC827" s="24"/>
      <c r="CW827" s="24">
        <v>0.28090846994535518</v>
      </c>
      <c r="CX827" s="13">
        <v>64.5</v>
      </c>
      <c r="CY827" s="13">
        <v>63.699709005001743</v>
      </c>
      <c r="CZ827" s="13">
        <v>62.911446311171005</v>
      </c>
      <c r="DA827" s="13">
        <v>22.828072262206142</v>
      </c>
      <c r="DB827" s="13" t="e">
        <f ca="1"/>
        <v>#NAME?</v>
      </c>
      <c r="DC827" s="13" t="e">
        <f ca="1"/>
        <v>#NAME?</v>
      </c>
      <c r="DD827" s="13">
        <v>59.596188448381191</v>
      </c>
      <c r="DE827" s="13" t="e">
        <f ca="1"/>
        <v>#NAME?</v>
      </c>
      <c r="DF827" s="13">
        <v>63.916415768766299</v>
      </c>
    </row>
    <row r="828" spans="1:110" x14ac:dyDescent="0.25">
      <c r="A828" s="9">
        <v>71.400000000000006</v>
      </c>
      <c r="B828" s="10" t="b">
        <v>1</v>
      </c>
      <c r="U828" s="13"/>
      <c r="V828" s="13"/>
      <c r="W828" s="14"/>
      <c r="X828" s="24"/>
      <c r="Y828" s="24"/>
      <c r="Z828" s="24"/>
      <c r="AA828" s="24"/>
      <c r="AB828" s="24"/>
      <c r="AC828" s="24"/>
      <c r="AD828" s="24"/>
      <c r="AE828" s="24"/>
      <c r="AG828" s="13"/>
      <c r="AH828" s="13"/>
      <c r="AI828" s="14"/>
      <c r="AJ828" s="24"/>
      <c r="AK828" s="24"/>
      <c r="AL828" s="24"/>
      <c r="AM828" s="24"/>
      <c r="AN828" s="24"/>
      <c r="AO828" s="24"/>
      <c r="AP828" s="24"/>
      <c r="AQ828" s="24"/>
      <c r="AS828" s="13"/>
      <c r="AT828" s="13"/>
      <c r="AU828" s="14"/>
      <c r="AV828" s="24"/>
      <c r="AW828" s="24"/>
      <c r="AX828" s="24"/>
      <c r="AY828" s="24"/>
      <c r="AZ828" s="24"/>
      <c r="BA828" s="24"/>
      <c r="BB828" s="24"/>
      <c r="BC828" s="24"/>
      <c r="CW828" s="24">
        <v>0.28125</v>
      </c>
      <c r="CX828" s="13">
        <v>64.5</v>
      </c>
      <c r="CY828" s="13">
        <v>63.709353722730135</v>
      </c>
      <c r="CZ828" s="13">
        <v>62.920816222099354</v>
      </c>
      <c r="DA828" s="13">
        <v>22.860958216123429</v>
      </c>
      <c r="DB828" s="13" t="e">
        <f ca="1"/>
        <v>#NAME?</v>
      </c>
      <c r="DC828" s="13" t="e">
        <f ca="1"/>
        <v>#NAME?</v>
      </c>
      <c r="DD828" s="13">
        <v>59.610377989920863</v>
      </c>
      <c r="DE828" s="13" t="e">
        <f ca="1"/>
        <v>#NAME?</v>
      </c>
      <c r="DF828" s="13">
        <v>63.927881508826914</v>
      </c>
    </row>
    <row r="829" spans="1:110" x14ac:dyDescent="0.25">
      <c r="A829" s="9">
        <v>71.7</v>
      </c>
      <c r="B829" s="10" t="b">
        <v>1</v>
      </c>
      <c r="U829" s="13"/>
      <c r="V829" s="13"/>
      <c r="W829" s="14"/>
      <c r="X829" s="24"/>
      <c r="Y829" s="24"/>
      <c r="Z829" s="24"/>
      <c r="AA829" s="24"/>
      <c r="AB829" s="24"/>
      <c r="AC829" s="24"/>
      <c r="AD829" s="24"/>
      <c r="AE829" s="24"/>
      <c r="AG829" s="13"/>
      <c r="AH829" s="13"/>
      <c r="AI829" s="14"/>
      <c r="AJ829" s="24"/>
      <c r="AK829" s="24"/>
      <c r="AL829" s="24"/>
      <c r="AM829" s="24"/>
      <c r="AN829" s="24"/>
      <c r="AO829" s="24"/>
      <c r="AP829" s="24"/>
      <c r="AQ829" s="24"/>
      <c r="AS829" s="13"/>
      <c r="AT829" s="13"/>
      <c r="AU829" s="14"/>
      <c r="AV829" s="24"/>
      <c r="AW829" s="24"/>
      <c r="AX829" s="24"/>
      <c r="AY829" s="24"/>
      <c r="AZ829" s="24"/>
      <c r="BA829" s="24"/>
      <c r="BB829" s="24"/>
      <c r="BC829" s="24"/>
      <c r="CW829" s="24">
        <v>0.28159153005464482</v>
      </c>
      <c r="CX829" s="13">
        <v>64.599999999999994</v>
      </c>
      <c r="CY829" s="13">
        <v>63.718992787329782</v>
      </c>
      <c r="CZ829" s="13">
        <v>62.930182035283352</v>
      </c>
      <c r="DA829" s="13">
        <v>22.893859800247533</v>
      </c>
      <c r="DB829" s="13" t="e">
        <f ca="1"/>
        <v>#NAME?</v>
      </c>
      <c r="DC829" s="13" t="e">
        <f ca="1"/>
        <v>#NAME?</v>
      </c>
      <c r="DD829" s="13">
        <v>59.624558918686361</v>
      </c>
      <c r="DE829" s="13" t="e">
        <f ca="1"/>
        <v>#NAME?</v>
      </c>
      <c r="DF829" s="13">
        <v>63.939340393451175</v>
      </c>
    </row>
    <row r="830" spans="1:110" x14ac:dyDescent="0.25">
      <c r="A830" s="9">
        <v>71.2</v>
      </c>
      <c r="B830" s="10" t="b">
        <v>1</v>
      </c>
      <c r="U830" s="13"/>
      <c r="V830" s="13"/>
      <c r="W830" s="14"/>
      <c r="X830" s="24"/>
      <c r="Y830" s="24"/>
      <c r="Z830" s="24"/>
      <c r="AA830" s="24"/>
      <c r="AB830" s="24"/>
      <c r="AC830" s="24"/>
      <c r="AD830" s="24"/>
      <c r="AE830" s="24"/>
      <c r="AG830" s="13"/>
      <c r="AH830" s="13"/>
      <c r="AI830" s="14"/>
      <c r="AJ830" s="24"/>
      <c r="AK830" s="24"/>
      <c r="AL830" s="24"/>
      <c r="AM830" s="24"/>
      <c r="AN830" s="24"/>
      <c r="AO830" s="24"/>
      <c r="AP830" s="24"/>
      <c r="AQ830" s="24"/>
      <c r="AS830" s="13"/>
      <c r="AT830" s="13"/>
      <c r="AU830" s="14"/>
      <c r="AV830" s="24"/>
      <c r="AW830" s="24"/>
      <c r="AX830" s="24"/>
      <c r="AY830" s="24"/>
      <c r="AZ830" s="24"/>
      <c r="BA830" s="24"/>
      <c r="BB830" s="24"/>
      <c r="BC830" s="24"/>
      <c r="CW830" s="24">
        <v>0.28193306010928959</v>
      </c>
      <c r="CX830" s="13">
        <v>64.599999999999994</v>
      </c>
      <c r="CY830" s="13">
        <v>63.728626215285914</v>
      </c>
      <c r="CZ830" s="13">
        <v>62.939543764499362</v>
      </c>
      <c r="DA830" s="13">
        <v>22.926777029443137</v>
      </c>
      <c r="DB830" s="13" t="e">
        <f ca="1"/>
        <v>#NAME?</v>
      </c>
      <c r="DC830" s="13" t="e">
        <f ca="1"/>
        <v>#NAME?</v>
      </c>
      <c r="DD830" s="13">
        <v>59.638731250342019</v>
      </c>
      <c r="DE830" s="13" t="e">
        <f ca="1"/>
        <v>#NAME?</v>
      </c>
      <c r="DF830" s="13">
        <v>63.950792439186401</v>
      </c>
    </row>
    <row r="831" spans="1:110" x14ac:dyDescent="0.25">
      <c r="A831" s="9">
        <v>75</v>
      </c>
      <c r="B831" s="10" t="b">
        <v>1</v>
      </c>
      <c r="U831" s="13"/>
      <c r="V831" s="13"/>
      <c r="W831" s="14"/>
      <c r="X831" s="24"/>
      <c r="Y831" s="24"/>
      <c r="Z831" s="24"/>
      <c r="AA831" s="24"/>
      <c r="AB831" s="24"/>
      <c r="AC831" s="24"/>
      <c r="AD831" s="24"/>
      <c r="AE831" s="24"/>
      <c r="AG831" s="13"/>
      <c r="AH831" s="13"/>
      <c r="AI831" s="14"/>
      <c r="AJ831" s="24"/>
      <c r="AK831" s="24"/>
      <c r="AL831" s="24"/>
      <c r="AM831" s="24"/>
      <c r="AN831" s="24"/>
      <c r="AO831" s="24"/>
      <c r="AP831" s="24"/>
      <c r="AQ831" s="24"/>
      <c r="AS831" s="13"/>
      <c r="AT831" s="13"/>
      <c r="AU831" s="14"/>
      <c r="AV831" s="24"/>
      <c r="AW831" s="24"/>
      <c r="AX831" s="24"/>
      <c r="AY831" s="24"/>
      <c r="AZ831" s="24"/>
      <c r="BA831" s="24"/>
      <c r="BB831" s="24"/>
      <c r="BC831" s="24"/>
      <c r="CW831" s="24">
        <v>0.28227459016393441</v>
      </c>
      <c r="CX831" s="13">
        <v>64.599999999999994</v>
      </c>
      <c r="CY831" s="13">
        <v>63.738254023031836</v>
      </c>
      <c r="CZ831" s="13">
        <v>62.948901423483413</v>
      </c>
      <c r="DA831" s="13">
        <v>22.959709918596143</v>
      </c>
      <c r="DB831" s="13" t="e">
        <f ca="1"/>
        <v>#NAME?</v>
      </c>
      <c r="DC831" s="13" t="e">
        <f ca="1"/>
        <v>#NAME?</v>
      </c>
      <c r="DD831" s="13">
        <v>59.652895000504763</v>
      </c>
      <c r="DE831" s="13" t="e">
        <f ca="1"/>
        <v>#NAME?</v>
      </c>
      <c r="DF831" s="13">
        <v>63.962237662528523</v>
      </c>
    </row>
    <row r="832" spans="1:110" x14ac:dyDescent="0.25">
      <c r="A832" s="9">
        <v>71</v>
      </c>
      <c r="B832" s="10" t="b">
        <v>1</v>
      </c>
      <c r="U832" s="13"/>
      <c r="V832" s="13"/>
      <c r="W832" s="14"/>
      <c r="X832" s="24"/>
      <c r="Y832" s="24"/>
      <c r="Z832" s="24"/>
      <c r="AA832" s="24"/>
      <c r="AB832" s="24"/>
      <c r="AC832" s="24"/>
      <c r="AD832" s="24"/>
      <c r="AE832" s="24"/>
      <c r="AG832" s="13"/>
      <c r="AH832" s="13"/>
      <c r="AI832" s="14"/>
      <c r="AJ832" s="24"/>
      <c r="AK832" s="24"/>
      <c r="AL832" s="24"/>
      <c r="AM832" s="24"/>
      <c r="AN832" s="24"/>
      <c r="AO832" s="24"/>
      <c r="AP832" s="24"/>
      <c r="AQ832" s="24"/>
      <c r="AS832" s="13"/>
      <c r="AT832" s="13"/>
      <c r="AU832" s="14"/>
      <c r="AV832" s="24"/>
      <c r="AW832" s="24"/>
      <c r="AX832" s="24"/>
      <c r="AY832" s="24"/>
      <c r="AZ832" s="24"/>
      <c r="BA832" s="24"/>
      <c r="BB832" s="24"/>
      <c r="BC832" s="24"/>
      <c r="CW832" s="24">
        <v>0.28261612021857924</v>
      </c>
      <c r="CX832" s="13">
        <v>64.599999999999994</v>
      </c>
      <c r="CY832" s="13">
        <v>63.747876226949096</v>
      </c>
      <c r="CZ832" s="13">
        <v>62.95825502593155</v>
      </c>
      <c r="DA832" s="13">
        <v>22.992658482613688</v>
      </c>
      <c r="DB832" s="13" t="e">
        <f ca="1"/>
        <v>#NAME?</v>
      </c>
      <c r="DC832" s="13" t="e">
        <f ca="1"/>
        <v>#NAME?</v>
      </c>
      <c r="DD832" s="13">
        <v>59.667050184744284</v>
      </c>
      <c r="DE832" s="13" t="e">
        <f ca="1"/>
        <v>#NAME?</v>
      </c>
      <c r="DF832" s="13">
        <v>63.973676079922235</v>
      </c>
    </row>
    <row r="833" spans="1:110" x14ac:dyDescent="0.25">
      <c r="A833" s="9">
        <v>70</v>
      </c>
      <c r="B833" s="10" t="b">
        <v>1</v>
      </c>
      <c r="U833" s="13"/>
      <c r="V833" s="13"/>
      <c r="W833" s="14"/>
      <c r="X833" s="24"/>
      <c r="Y833" s="24"/>
      <c r="Z833" s="24"/>
      <c r="AA833" s="24"/>
      <c r="AB833" s="24"/>
      <c r="AC833" s="24"/>
      <c r="AD833" s="24"/>
      <c r="AE833" s="24"/>
      <c r="AG833" s="13"/>
      <c r="AH833" s="13"/>
      <c r="AI833" s="14"/>
      <c r="AJ833" s="24"/>
      <c r="AK833" s="24"/>
      <c r="AL833" s="24"/>
      <c r="AM833" s="24"/>
      <c r="AN833" s="24"/>
      <c r="AO833" s="24"/>
      <c r="AP833" s="24"/>
      <c r="AQ833" s="24"/>
      <c r="AS833" s="13"/>
      <c r="AT833" s="13"/>
      <c r="AU833" s="14"/>
      <c r="AV833" s="24"/>
      <c r="AW833" s="24"/>
      <c r="AX833" s="24"/>
      <c r="AY833" s="24"/>
      <c r="AZ833" s="24"/>
      <c r="BA833" s="24"/>
      <c r="BB833" s="24"/>
      <c r="BC833" s="24"/>
      <c r="CW833" s="24">
        <v>0.28295765027322406</v>
      </c>
      <c r="CX833" s="13">
        <v>64.599999999999994</v>
      </c>
      <c r="CY833" s="13">
        <v>63.757492843367793</v>
      </c>
      <c r="CZ833" s="13">
        <v>62.967604585499842</v>
      </c>
      <c r="DA833" s="13">
        <v>23.025622736424207</v>
      </c>
      <c r="DB833" s="13" t="e">
        <f ca="1"/>
        <v>#NAME?</v>
      </c>
      <c r="DC833" s="13" t="e">
        <f ca="1"/>
        <v>#NAME?</v>
      </c>
      <c r="DD833" s="13">
        <v>59.681196818583246</v>
      </c>
      <c r="DE833" s="13" t="e">
        <f ca="1"/>
        <v>#NAME?</v>
      </c>
      <c r="DF833" s="13">
        <v>63.985107707761351</v>
      </c>
    </row>
    <row r="834" spans="1:110" x14ac:dyDescent="0.25">
      <c r="A834" s="9">
        <v>69.900000000000006</v>
      </c>
      <c r="B834" s="10" t="b">
        <v>1</v>
      </c>
      <c r="U834" s="13"/>
      <c r="V834" s="13"/>
      <c r="W834" s="14"/>
      <c r="X834" s="24"/>
      <c r="Y834" s="24"/>
      <c r="Z834" s="24"/>
      <c r="AA834" s="24"/>
      <c r="AB834" s="24"/>
      <c r="AC834" s="24"/>
      <c r="AD834" s="24"/>
      <c r="AE834" s="24"/>
      <c r="AG834" s="13"/>
      <c r="AH834" s="13"/>
      <c r="AI834" s="14"/>
      <c r="AJ834" s="24"/>
      <c r="AK834" s="24"/>
      <c r="AL834" s="24"/>
      <c r="AM834" s="24"/>
      <c r="AN834" s="24"/>
      <c r="AO834" s="24"/>
      <c r="AP834" s="24"/>
      <c r="AQ834" s="24"/>
      <c r="AS834" s="13"/>
      <c r="AT834" s="13"/>
      <c r="AU834" s="14"/>
      <c r="AV834" s="24"/>
      <c r="AW834" s="24"/>
      <c r="AX834" s="24"/>
      <c r="AY834" s="24"/>
      <c r="AZ834" s="24"/>
      <c r="BA834" s="24"/>
      <c r="BB834" s="24"/>
      <c r="BC834" s="24"/>
      <c r="CW834" s="24">
        <v>0.28329918032786883</v>
      </c>
      <c r="CX834" s="13">
        <v>64.599999999999994</v>
      </c>
      <c r="CY834" s="13">
        <v>63.767103888566837</v>
      </c>
      <c r="CZ834" s="13">
        <v>62.97695011580489</v>
      </c>
      <c r="DA834" s="13">
        <v>23.058602694977484</v>
      </c>
      <c r="DB834" s="13" t="e">
        <f ca="1"/>
        <v>#NAME?</v>
      </c>
      <c r="DC834" s="13" t="e">
        <f ca="1"/>
        <v>#NAME?</v>
      </c>
      <c r="DD834" s="13">
        <v>59.695334917497505</v>
      </c>
      <c r="DE834" s="13" t="e">
        <f ca="1"/>
        <v>#NAME?</v>
      </c>
      <c r="DF834" s="13">
        <v>63.996532562388936</v>
      </c>
    </row>
    <row r="835" spans="1:110" x14ac:dyDescent="0.25">
      <c r="A835" s="9">
        <v>73</v>
      </c>
      <c r="B835" s="10" t="b">
        <v>1</v>
      </c>
      <c r="U835" s="13"/>
      <c r="V835" s="13"/>
      <c r="W835" s="14"/>
      <c r="X835" s="24"/>
      <c r="Y835" s="24"/>
      <c r="Z835" s="24"/>
      <c r="AA835" s="24"/>
      <c r="AB835" s="24"/>
      <c r="AC835" s="24"/>
      <c r="AD835" s="24"/>
      <c r="AE835" s="24"/>
      <c r="AG835" s="13"/>
      <c r="AH835" s="13"/>
      <c r="AI835" s="14"/>
      <c r="AJ835" s="24"/>
      <c r="AK835" s="24"/>
      <c r="AL835" s="24"/>
      <c r="AM835" s="24"/>
      <c r="AN835" s="24"/>
      <c r="AO835" s="24"/>
      <c r="AP835" s="24"/>
      <c r="AQ835" s="24"/>
      <c r="AS835" s="13"/>
      <c r="AT835" s="13"/>
      <c r="AU835" s="14"/>
      <c r="AV835" s="24"/>
      <c r="AW835" s="24"/>
      <c r="AX835" s="24"/>
      <c r="AY835" s="24"/>
      <c r="AZ835" s="24"/>
      <c r="BA835" s="24"/>
      <c r="BB835" s="24"/>
      <c r="BC835" s="24"/>
      <c r="CW835" s="24">
        <v>0.28364071038251365</v>
      </c>
      <c r="CX835" s="13">
        <v>64.599999999999994</v>
      </c>
      <c r="CY835" s="13">
        <v>63.776709378774143</v>
      </c>
      <c r="CZ835" s="13">
        <v>62.986291630423729</v>
      </c>
      <c r="DA835" s="13">
        <v>23.091598373244683</v>
      </c>
      <c r="DB835" s="13" t="e">
        <f ca="1"/>
        <v>#NAME?</v>
      </c>
      <c r="DC835" s="13" t="e">
        <f ca="1"/>
        <v>#NAME?</v>
      </c>
      <c r="DD835" s="13">
        <v>59.709464496916276</v>
      </c>
      <c r="DE835" s="13" t="e">
        <f ca="1"/>
        <v>#NAME?</v>
      </c>
      <c r="DF835" s="13">
        <v>64.007950660097578</v>
      </c>
    </row>
    <row r="836" spans="1:110" x14ac:dyDescent="0.25">
      <c r="A836" s="9">
        <v>68.900000000000006</v>
      </c>
      <c r="B836" s="10" t="b">
        <v>1</v>
      </c>
      <c r="U836" s="13"/>
      <c r="V836" s="13"/>
      <c r="W836" s="14"/>
      <c r="X836" s="24"/>
      <c r="Y836" s="24"/>
      <c r="Z836" s="24"/>
      <c r="AA836" s="24"/>
      <c r="AB836" s="24"/>
      <c r="AC836" s="24"/>
      <c r="AD836" s="24"/>
      <c r="AE836" s="24"/>
      <c r="AG836" s="13"/>
      <c r="AH836" s="13"/>
      <c r="AI836" s="14"/>
      <c r="AJ836" s="24"/>
      <c r="AK836" s="24"/>
      <c r="AL836" s="24"/>
      <c r="AM836" s="24"/>
      <c r="AN836" s="24"/>
      <c r="AO836" s="24"/>
      <c r="AP836" s="24"/>
      <c r="AQ836" s="24"/>
      <c r="AS836" s="13"/>
      <c r="AT836" s="13"/>
      <c r="AU836" s="14"/>
      <c r="AV836" s="24"/>
      <c r="AW836" s="24"/>
      <c r="AX836" s="24"/>
      <c r="AY836" s="24"/>
      <c r="AZ836" s="24"/>
      <c r="BA836" s="24"/>
      <c r="BB836" s="24"/>
      <c r="BC836" s="24"/>
      <c r="CW836" s="24">
        <v>0.28398224043715847</v>
      </c>
      <c r="CX836" s="13">
        <v>64.7</v>
      </c>
      <c r="CY836" s="13">
        <v>63.786309330166922</v>
      </c>
      <c r="CZ836" s="13">
        <v>62.995629142894181</v>
      </c>
      <c r="DA836" s="13">
        <v>23.124609786218386</v>
      </c>
      <c r="DB836" s="13" t="e">
        <f ca="1"/>
        <v>#NAME?</v>
      </c>
      <c r="DC836" s="13" t="e">
        <f ca="1"/>
        <v>#NAME?</v>
      </c>
      <c r="DD836" s="13">
        <v>59.723585572222341</v>
      </c>
      <c r="DE836" s="13" t="e">
        <f ca="1"/>
        <v>#NAME?</v>
      </c>
      <c r="DF836" s="13">
        <v>64.019362017129609</v>
      </c>
    </row>
    <row r="837" spans="1:110" x14ac:dyDescent="0.25">
      <c r="A837" s="9">
        <v>69</v>
      </c>
      <c r="B837" s="10" t="b">
        <v>1</v>
      </c>
      <c r="U837" s="13"/>
      <c r="V837" s="13"/>
      <c r="W837" s="14"/>
      <c r="X837" s="24"/>
      <c r="Y837" s="24"/>
      <c r="Z837" s="24"/>
      <c r="AA837" s="24"/>
      <c r="AB837" s="24"/>
      <c r="AC837" s="24"/>
      <c r="AD837" s="24"/>
      <c r="AE837" s="24"/>
      <c r="AG837" s="13"/>
      <c r="AH837" s="13"/>
      <c r="AI837" s="14"/>
      <c r="AJ837" s="24"/>
      <c r="AK837" s="24"/>
      <c r="AL837" s="24"/>
      <c r="AM837" s="24"/>
      <c r="AN837" s="24"/>
      <c r="AO837" s="24"/>
      <c r="AP837" s="24"/>
      <c r="AQ837" s="24"/>
      <c r="AS837" s="13"/>
      <c r="AT837" s="13"/>
      <c r="AU837" s="14"/>
      <c r="AV837" s="24"/>
      <c r="AW837" s="24"/>
      <c r="AX837" s="24"/>
      <c r="AY837" s="24"/>
      <c r="AZ837" s="24"/>
      <c r="BA837" s="24"/>
      <c r="BB837" s="24"/>
      <c r="BC837" s="24"/>
      <c r="CW837" s="24">
        <v>0.2843237704918033</v>
      </c>
      <c r="CX837" s="13">
        <v>64.7</v>
      </c>
      <c r="CY837" s="13">
        <v>63.795903758871916</v>
      </c>
      <c r="CZ837" s="13">
        <v>63.004962666714903</v>
      </c>
      <c r="DA837" s="13">
        <v>23.157636948912614</v>
      </c>
      <c r="DB837" s="13" t="e">
        <f ca="1"/>
        <v>#NAME?</v>
      </c>
      <c r="DC837" s="13" t="e">
        <f ca="1"/>
        <v>#NAME?</v>
      </c>
      <c r="DD837" s="13">
        <v>59.737698158752252</v>
      </c>
      <c r="DE837" s="13" t="e">
        <f ca="1"/>
        <v>#NAME?</v>
      </c>
      <c r="DF837" s="13">
        <v>64.030766649677361</v>
      </c>
    </row>
    <row r="838" spans="1:110" x14ac:dyDescent="0.25">
      <c r="A838" s="9">
        <v>58.2</v>
      </c>
      <c r="B838" s="10" t="b">
        <v>1</v>
      </c>
      <c r="U838" s="13"/>
      <c r="V838" s="13"/>
      <c r="W838" s="14"/>
      <c r="X838" s="24"/>
      <c r="Y838" s="24"/>
      <c r="Z838" s="24"/>
      <c r="AA838" s="24"/>
      <c r="AB838" s="24"/>
      <c r="AC838" s="24"/>
      <c r="AD838" s="24"/>
      <c r="AE838" s="24"/>
      <c r="AG838" s="13"/>
      <c r="AH838" s="13"/>
      <c r="AI838" s="14"/>
      <c r="AJ838" s="24"/>
      <c r="AK838" s="24"/>
      <c r="AL838" s="24"/>
      <c r="AM838" s="24"/>
      <c r="AN838" s="24"/>
      <c r="AO838" s="24"/>
      <c r="AP838" s="24"/>
      <c r="AQ838" s="24"/>
      <c r="AS838" s="13"/>
      <c r="AT838" s="13"/>
      <c r="AU838" s="14"/>
      <c r="AV838" s="24"/>
      <c r="AW838" s="24"/>
      <c r="AX838" s="24"/>
      <c r="AY838" s="24"/>
      <c r="AZ838" s="24"/>
      <c r="BA838" s="24"/>
      <c r="BB838" s="24"/>
      <c r="BC838" s="24"/>
      <c r="CW838" s="24">
        <v>0.28466530054644806</v>
      </c>
      <c r="CX838" s="13">
        <v>64.7</v>
      </c>
      <c r="CY838" s="13">
        <v>63.805492680965614</v>
      </c>
      <c r="CZ838" s="13">
        <v>63.014292215345797</v>
      </c>
      <c r="DA838" s="13">
        <v>23.190679876362896</v>
      </c>
      <c r="DB838" s="13" t="e">
        <f ca="1"/>
        <v>#NAME?</v>
      </c>
      <c r="DC838" s="13" t="e">
        <f ca="1"/>
        <v>#NAME?</v>
      </c>
      <c r="DD838" s="13">
        <v>59.751802271796507</v>
      </c>
      <c r="DE838" s="13" t="e">
        <f ca="1"/>
        <v>#NAME?</v>
      </c>
      <c r="DF838" s="13">
        <v>64.04216457388334</v>
      </c>
    </row>
    <row r="839" spans="1:110" x14ac:dyDescent="0.25">
      <c r="A839" s="9">
        <v>57.9</v>
      </c>
      <c r="B839" s="10" t="b">
        <v>1</v>
      </c>
      <c r="U839" s="13"/>
      <c r="V839" s="13"/>
      <c r="W839" s="14"/>
      <c r="X839" s="24"/>
      <c r="Y839" s="24"/>
      <c r="Z839" s="24"/>
      <c r="AA839" s="24"/>
      <c r="AB839" s="24"/>
      <c r="AC839" s="24"/>
      <c r="AD839" s="24"/>
      <c r="AE839" s="24"/>
      <c r="AG839" s="13"/>
      <c r="AH839" s="13"/>
      <c r="AI839" s="14"/>
      <c r="AJ839" s="24"/>
      <c r="AK839" s="24"/>
      <c r="AL839" s="24"/>
      <c r="AM839" s="24"/>
      <c r="AN839" s="24"/>
      <c r="AO839" s="24"/>
      <c r="AP839" s="24"/>
      <c r="AQ839" s="24"/>
      <c r="AS839" s="13"/>
      <c r="AT839" s="13"/>
      <c r="AU839" s="14"/>
      <c r="AV839" s="24"/>
      <c r="AW839" s="24"/>
      <c r="AX839" s="24"/>
      <c r="AY839" s="24"/>
      <c r="AZ839" s="24"/>
      <c r="BA839" s="24"/>
      <c r="BB839" s="24"/>
      <c r="BC839" s="24"/>
      <c r="CW839" s="24">
        <v>0.28500683060109289</v>
      </c>
      <c r="CX839" s="13">
        <v>64.7</v>
      </c>
      <c r="CY839" s="13">
        <v>63.815076112474557</v>
      </c>
      <c r="CZ839" s="13">
        <v>63.023617802207987</v>
      </c>
      <c r="DA839" s="13">
        <v>23.223738583626314</v>
      </c>
      <c r="DB839" s="13" t="e">
        <f ca="1"/>
        <v>#NAME?</v>
      </c>
      <c r="DC839" s="13" t="e">
        <f ca="1"/>
        <v>#NAME?</v>
      </c>
      <c r="DD839" s="13">
        <v>59.765897926599777</v>
      </c>
      <c r="DE839" s="13" t="e">
        <f ca="1"/>
        <v>#NAME?</v>
      </c>
      <c r="DF839" s="13">
        <v>64.053555805840517</v>
      </c>
    </row>
    <row r="840" spans="1:110" x14ac:dyDescent="0.25">
      <c r="A840" s="9">
        <v>57.4</v>
      </c>
      <c r="B840" s="10" t="b">
        <v>1</v>
      </c>
      <c r="U840" s="13"/>
      <c r="V840" s="13"/>
      <c r="W840" s="14"/>
      <c r="X840" s="24"/>
      <c r="Y840" s="24"/>
      <c r="Z840" s="24"/>
      <c r="AA840" s="24"/>
      <c r="AB840" s="24"/>
      <c r="AC840" s="24"/>
      <c r="AD840" s="24"/>
      <c r="AE840" s="24"/>
      <c r="AG840" s="13"/>
      <c r="AH840" s="13"/>
      <c r="AI840" s="14"/>
      <c r="AJ840" s="24"/>
      <c r="AK840" s="24"/>
      <c r="AL840" s="24"/>
      <c r="AM840" s="24"/>
      <c r="AN840" s="24"/>
      <c r="AO840" s="24"/>
      <c r="AP840" s="24"/>
      <c r="AQ840" s="24"/>
      <c r="AS840" s="13"/>
      <c r="AT840" s="13"/>
      <c r="AU840" s="14"/>
      <c r="AV840" s="24"/>
      <c r="AW840" s="24"/>
      <c r="AX840" s="24"/>
      <c r="AY840" s="24"/>
      <c r="AZ840" s="24"/>
      <c r="BA840" s="24"/>
      <c r="BB840" s="24"/>
      <c r="BC840" s="24"/>
      <c r="CW840" s="24">
        <v>0.28534836065573771</v>
      </c>
      <c r="CX840" s="13">
        <v>64.7</v>
      </c>
      <c r="CY840" s="13">
        <v>63.824654069375512</v>
      </c>
      <c r="CZ840" s="13">
        <v>63.032939440684181</v>
      </c>
      <c r="DA840" s="13">
        <v>23.25681308578152</v>
      </c>
      <c r="DB840" s="13" t="e">
        <f ca="1"/>
        <v>#NAME?</v>
      </c>
      <c r="DC840" s="13" t="e">
        <f ca="1"/>
        <v>#NAME?</v>
      </c>
      <c r="DD840" s="13">
        <v>59.779985138361063</v>
      </c>
      <c r="DE840" s="13" t="e">
        <f ca="1"/>
        <v>#NAME?</v>
      </c>
      <c r="DF840" s="13">
        <v>64.064940361592477</v>
      </c>
    </row>
    <row r="841" spans="1:110" x14ac:dyDescent="0.25">
      <c r="A841" s="9">
        <v>56.7</v>
      </c>
      <c r="B841" s="10" t="b">
        <v>1</v>
      </c>
      <c r="U841" s="13"/>
      <c r="V841" s="13"/>
      <c r="W841" s="14"/>
      <c r="X841" s="24"/>
      <c r="Y841" s="24"/>
      <c r="Z841" s="24"/>
      <c r="AA841" s="24"/>
      <c r="AB841" s="24"/>
      <c r="AC841" s="24"/>
      <c r="AD841" s="24"/>
      <c r="AE841" s="24"/>
      <c r="AG841" s="13"/>
      <c r="AH841" s="13"/>
      <c r="AI841" s="14"/>
      <c r="AJ841" s="24"/>
      <c r="AK841" s="24"/>
      <c r="AL841" s="24"/>
      <c r="AM841" s="24"/>
      <c r="AN841" s="24"/>
      <c r="AO841" s="24"/>
      <c r="AP841" s="24"/>
      <c r="AQ841" s="24"/>
      <c r="AS841" s="13"/>
      <c r="AT841" s="13"/>
      <c r="AU841" s="14"/>
      <c r="AV841" s="24"/>
      <c r="AW841" s="24"/>
      <c r="AX841" s="24"/>
      <c r="AY841" s="24"/>
      <c r="AZ841" s="24"/>
      <c r="BA841" s="24"/>
      <c r="BB841" s="24"/>
      <c r="BC841" s="24"/>
      <c r="CW841" s="24">
        <v>0.28568989071038253</v>
      </c>
      <c r="CX841" s="13">
        <v>64.7</v>
      </c>
      <c r="CY841" s="13">
        <v>63.834226567595749</v>
      </c>
      <c r="CZ841" s="13">
        <v>63.042257144118658</v>
      </c>
      <c r="DA841" s="13">
        <v>23.289903397928811</v>
      </c>
      <c r="DB841" s="13" t="e">
        <f ca="1"/>
        <v>#NAME?</v>
      </c>
      <c r="DC841" s="13" t="e">
        <f ca="1"/>
        <v>#NAME?</v>
      </c>
      <c r="DD841" s="13">
        <v>59.794063922233903</v>
      </c>
      <c r="DE841" s="13" t="e">
        <f ca="1"/>
        <v>#NAME?</v>
      </c>
      <c r="DF841" s="13">
        <v>64.076318257133735</v>
      </c>
    </row>
    <row r="842" spans="1:110" x14ac:dyDescent="0.25">
      <c r="A842" s="9">
        <v>56.2</v>
      </c>
      <c r="B842" s="10" t="b">
        <v>1</v>
      </c>
      <c r="U842" s="13"/>
      <c r="V842" s="13"/>
      <c r="W842" s="14"/>
      <c r="X842" s="24"/>
      <c r="Y842" s="24"/>
      <c r="Z842" s="24"/>
      <c r="AA842" s="24"/>
      <c r="AB842" s="24"/>
      <c r="AC842" s="24"/>
      <c r="AD842" s="24"/>
      <c r="AE842" s="24"/>
      <c r="AG842" s="13"/>
      <c r="AH842" s="13"/>
      <c r="AI842" s="14"/>
      <c r="AJ842" s="24"/>
      <c r="AK842" s="24"/>
      <c r="AL842" s="24"/>
      <c r="AM842" s="24"/>
      <c r="AN842" s="24"/>
      <c r="AO842" s="24"/>
      <c r="AP842" s="24"/>
      <c r="AQ842" s="24"/>
      <c r="AS842" s="13"/>
      <c r="AT842" s="13"/>
      <c r="AU842" s="14"/>
      <c r="AV842" s="24"/>
      <c r="AW842" s="24"/>
      <c r="AX842" s="24"/>
      <c r="AY842" s="24"/>
      <c r="AZ842" s="24"/>
      <c r="BA842" s="24"/>
      <c r="BB842" s="24"/>
      <c r="BC842" s="24"/>
      <c r="CW842" s="24">
        <v>0.2860314207650273</v>
      </c>
      <c r="CX842" s="13">
        <v>64.7</v>
      </c>
      <c r="CY842" s="13">
        <v>63.843793623013255</v>
      </c>
      <c r="CZ842" s="13">
        <v>63.051570925817721</v>
      </c>
      <c r="DA842" s="13">
        <v>23.323009535190106</v>
      </c>
      <c r="DB842" s="13" t="e">
        <f ca="1"/>
        <v>#NAME?</v>
      </c>
      <c r="DC842" s="13" t="e">
        <f ca="1"/>
        <v>#NAME?</v>
      </c>
      <c r="DD842" s="13">
        <v>59.808134293326546</v>
      </c>
      <c r="DE842" s="13" t="e">
        <f ca="1"/>
        <v>#NAME?</v>
      </c>
      <c r="DF842" s="13">
        <v>64.087689508409866</v>
      </c>
    </row>
    <row r="843" spans="1:110" x14ac:dyDescent="0.25">
      <c r="A843" s="9">
        <v>56.1</v>
      </c>
      <c r="B843" s="10" t="b">
        <v>1</v>
      </c>
      <c r="U843" s="13"/>
      <c r="V843" s="13"/>
      <c r="W843" s="14"/>
      <c r="X843" s="24"/>
      <c r="Y843" s="24"/>
      <c r="Z843" s="24"/>
      <c r="AA843" s="24"/>
      <c r="AB843" s="24"/>
      <c r="AC843" s="24"/>
      <c r="AD843" s="24"/>
      <c r="AE843" s="24"/>
      <c r="AG843" s="13"/>
      <c r="AH843" s="13"/>
      <c r="AI843" s="14"/>
      <c r="AJ843" s="24"/>
      <c r="AK843" s="24"/>
      <c r="AL843" s="24"/>
      <c r="AM843" s="24"/>
      <c r="AN843" s="24"/>
      <c r="AO843" s="24"/>
      <c r="AP843" s="24"/>
      <c r="AQ843" s="24"/>
      <c r="AS843" s="13"/>
      <c r="AT843" s="13"/>
      <c r="AU843" s="14"/>
      <c r="AV843" s="24"/>
      <c r="AW843" s="24"/>
      <c r="AX843" s="24"/>
      <c r="AY843" s="24"/>
      <c r="AZ843" s="24"/>
      <c r="BA843" s="24"/>
      <c r="BB843" s="24"/>
      <c r="BC843" s="24"/>
      <c r="CW843" s="24">
        <v>0.28637295081967212</v>
      </c>
      <c r="CX843" s="13">
        <v>64.7</v>
      </c>
      <c r="CY843" s="13">
        <v>63.85335525145701</v>
      </c>
      <c r="CZ843" s="13">
        <v>63.060880799049578</v>
      </c>
      <c r="DA843" s="13">
        <v>23.356131512709084</v>
      </c>
      <c r="DB843" s="13" t="e">
        <f ca="1"/>
        <v>#NAME?</v>
      </c>
      <c r="DC843" s="13" t="e">
        <f ca="1"/>
        <v>#NAME?</v>
      </c>
      <c r="DD843" s="13">
        <v>59.822196266702178</v>
      </c>
      <c r="DE843" s="13" t="e">
        <f ca="1"/>
        <v>#NAME?</v>
      </c>
      <c r="DF843" s="13">
        <v>64.099054131317814</v>
      </c>
    </row>
    <row r="844" spans="1:110" x14ac:dyDescent="0.25">
      <c r="A844" s="9">
        <v>55.7</v>
      </c>
      <c r="B844" s="10" t="b">
        <v>1</v>
      </c>
      <c r="U844" s="13"/>
      <c r="V844" s="13"/>
      <c r="W844" s="14"/>
      <c r="X844" s="24"/>
      <c r="Y844" s="24"/>
      <c r="Z844" s="24"/>
      <c r="AA844" s="24"/>
      <c r="AB844" s="24"/>
      <c r="AC844" s="24"/>
      <c r="AD844" s="24"/>
      <c r="AE844" s="24"/>
      <c r="AG844" s="13"/>
      <c r="AH844" s="13"/>
      <c r="AI844" s="14"/>
      <c r="AJ844" s="24"/>
      <c r="AK844" s="24"/>
      <c r="AL844" s="24"/>
      <c r="AM844" s="24"/>
      <c r="AN844" s="24"/>
      <c r="AO844" s="24"/>
      <c r="AP844" s="24"/>
      <c r="AQ844" s="24"/>
      <c r="AS844" s="13"/>
      <c r="AT844" s="13"/>
      <c r="AU844" s="14"/>
      <c r="AV844" s="24"/>
      <c r="AW844" s="24"/>
      <c r="AX844" s="24"/>
      <c r="AY844" s="24"/>
      <c r="AZ844" s="24"/>
      <c r="BA844" s="24"/>
      <c r="BB844" s="24"/>
      <c r="BC844" s="24"/>
      <c r="CW844" s="24">
        <v>0.28671448087431695</v>
      </c>
      <c r="CX844" s="13">
        <v>64.7</v>
      </c>
      <c r="CY844" s="13">
        <v>63.862911468707182</v>
      </c>
      <c r="CZ844" s="13">
        <v>63.070186777044832</v>
      </c>
      <c r="DA844" s="13">
        <v>23.389269345651108</v>
      </c>
      <c r="DB844" s="13" t="e">
        <f ca="1"/>
        <v>#NAME?</v>
      </c>
      <c r="DC844" s="13" t="e">
        <f ca="1"/>
        <v>#NAME?</v>
      </c>
      <c r="DD844" s="13">
        <v>59.836249857379087</v>
      </c>
      <c r="DE844" s="13" t="e">
        <f ca="1"/>
        <v>#NAME?</v>
      </c>
      <c r="DF844" s="13">
        <v>64.110412141706007</v>
      </c>
    </row>
    <row r="845" spans="1:110" x14ac:dyDescent="0.25">
      <c r="A845" s="9">
        <v>55.4</v>
      </c>
      <c r="B845" s="10" t="b">
        <v>1</v>
      </c>
      <c r="U845" s="13"/>
      <c r="V845" s="13"/>
      <c r="W845" s="14"/>
      <c r="X845" s="24"/>
      <c r="Y845" s="24"/>
      <c r="Z845" s="24"/>
      <c r="AA845" s="24"/>
      <c r="AB845" s="24"/>
      <c r="AC845" s="24"/>
      <c r="AD845" s="24"/>
      <c r="AE845" s="24"/>
      <c r="AG845" s="13"/>
      <c r="AH845" s="13"/>
      <c r="AI845" s="14"/>
      <c r="AJ845" s="24"/>
      <c r="AK845" s="24"/>
      <c r="AL845" s="24"/>
      <c r="AM845" s="24"/>
      <c r="AN845" s="24"/>
      <c r="AO845" s="24"/>
      <c r="AP845" s="24"/>
      <c r="AQ845" s="24"/>
      <c r="AS845" s="13"/>
      <c r="AT845" s="13"/>
      <c r="AU845" s="14"/>
      <c r="AV845" s="24"/>
      <c r="AW845" s="24"/>
      <c r="AX845" s="24"/>
      <c r="AY845" s="24"/>
      <c r="AZ845" s="24"/>
      <c r="BA845" s="24"/>
      <c r="BB845" s="24"/>
      <c r="BC845" s="24"/>
      <c r="CW845" s="24">
        <v>0.28705601092896177</v>
      </c>
      <c r="CX845" s="13">
        <v>64.7</v>
      </c>
      <c r="CY845" s="13">
        <v>63.872462290495378</v>
      </c>
      <c r="CZ845" s="13">
        <v>63.079488872996407</v>
      </c>
      <c r="DA845" s="13">
        <v>23.422423049203392</v>
      </c>
      <c r="DB845" s="13" t="e">
        <f ca="1"/>
        <v>#NAME?</v>
      </c>
      <c r="DC845" s="13" t="e">
        <f ca="1"/>
        <v>#NAME?</v>
      </c>
      <c r="DD845" s="13">
        <v>59.850295080330824</v>
      </c>
      <c r="DE845" s="13" t="e">
        <f ca="1"/>
        <v>#NAME?</v>
      </c>
      <c r="DF845" s="13">
        <v>64.12176355537467</v>
      </c>
    </row>
    <row r="846" spans="1:110" x14ac:dyDescent="0.25">
      <c r="A846" s="9">
        <v>55</v>
      </c>
      <c r="B846" s="10" t="b">
        <v>1</v>
      </c>
      <c r="U846" s="13"/>
      <c r="V846" s="13"/>
      <c r="W846" s="14"/>
      <c r="X846" s="24"/>
      <c r="Y846" s="24"/>
      <c r="Z846" s="24"/>
      <c r="AA846" s="24"/>
      <c r="AB846" s="24"/>
      <c r="AC846" s="24"/>
      <c r="AD846" s="24"/>
      <c r="AE846" s="24"/>
      <c r="AG846" s="13"/>
      <c r="AH846" s="13"/>
      <c r="AI846" s="14"/>
      <c r="AJ846" s="24"/>
      <c r="AK846" s="24"/>
      <c r="AL846" s="24"/>
      <c r="AM846" s="24"/>
      <c r="AN846" s="24"/>
      <c r="AO846" s="24"/>
      <c r="AP846" s="24"/>
      <c r="AQ846" s="24"/>
      <c r="AS846" s="13"/>
      <c r="AT846" s="13"/>
      <c r="AU846" s="14"/>
      <c r="AV846" s="24"/>
      <c r="AW846" s="24"/>
      <c r="AX846" s="24"/>
      <c r="AY846" s="24"/>
      <c r="AZ846" s="24"/>
      <c r="BA846" s="24"/>
      <c r="BB846" s="24"/>
      <c r="BC846" s="24"/>
      <c r="CW846" s="24">
        <v>0.28739754098360654</v>
      </c>
      <c r="CX846" s="13">
        <v>64.8</v>
      </c>
      <c r="CY846" s="13">
        <v>63.882007732504874</v>
      </c>
      <c r="CZ846" s="13">
        <v>63.088787100059989</v>
      </c>
      <c r="DA846" s="13">
        <v>23.455592638574945</v>
      </c>
      <c r="DB846" s="13" t="e">
        <f ca="1"/>
        <v>#NAME?</v>
      </c>
      <c r="DC846" s="13" t="e">
        <f ca="1"/>
        <v>#NAME?</v>
      </c>
      <c r="DD846" s="13">
        <v>59.864331950486431</v>
      </c>
      <c r="DE846" s="13" t="e">
        <f ca="1"/>
        <v>#NAME?</v>
      </c>
      <c r="DF846" s="13">
        <v>64.133108388076025</v>
      </c>
    </row>
    <row r="847" spans="1:110" x14ac:dyDescent="0.25">
      <c r="A847" s="9">
        <v>54.8</v>
      </c>
      <c r="B847" s="10" t="b">
        <v>1</v>
      </c>
      <c r="U847" s="13"/>
      <c r="V847" s="13"/>
      <c r="W847" s="14"/>
      <c r="X847" s="24"/>
      <c r="Y847" s="24"/>
      <c r="Z847" s="24"/>
      <c r="AA847" s="24"/>
      <c r="AB847" s="24"/>
      <c r="AC847" s="24"/>
      <c r="AD847" s="24"/>
      <c r="AE847" s="24"/>
      <c r="AG847" s="13"/>
      <c r="AH847" s="13"/>
      <c r="AI847" s="14"/>
      <c r="AJ847" s="24"/>
      <c r="AK847" s="24"/>
      <c r="AL847" s="24"/>
      <c r="AM847" s="24"/>
      <c r="AN847" s="24"/>
      <c r="AO847" s="24"/>
      <c r="AP847" s="24"/>
      <c r="AQ847" s="24"/>
      <c r="AS847" s="13"/>
      <c r="AT847" s="13"/>
      <c r="AU847" s="14"/>
      <c r="AV847" s="24"/>
      <c r="AW847" s="24"/>
      <c r="AX847" s="24"/>
      <c r="AY847" s="24"/>
      <c r="AZ847" s="24"/>
      <c r="BA847" s="24"/>
      <c r="BB847" s="24"/>
      <c r="BC847" s="24"/>
      <c r="CW847" s="24">
        <v>0.28773907103825136</v>
      </c>
      <c r="CX847" s="13">
        <v>64.8</v>
      </c>
      <c r="CY847" s="13">
        <v>63.891547810370859</v>
      </c>
      <c r="CZ847" s="13">
        <v>63.098081471353836</v>
      </c>
      <c r="DA847" s="13">
        <v>23.488778128996678</v>
      </c>
      <c r="DB847" s="13" t="e">
        <f ca="1"/>
        <v>#NAME?</v>
      </c>
      <c r="DC847" s="13" t="e">
        <f ca="1"/>
        <v>#NAME?</v>
      </c>
      <c r="DD847" s="13">
        <v>59.878360482730628</v>
      </c>
      <c r="DE847" s="13" t="e">
        <f ca="1"/>
        <v>#NAME?</v>
      </c>
      <c r="DF847" s="13">
        <v>64.144446655514486</v>
      </c>
    </row>
    <row r="848" spans="1:110" x14ac:dyDescent="0.25">
      <c r="A848" s="9">
        <v>54.4</v>
      </c>
      <c r="B848" s="10" t="b">
        <v>1</v>
      </c>
      <c r="U848" s="13"/>
      <c r="V848" s="13"/>
      <c r="W848" s="14"/>
      <c r="X848" s="24"/>
      <c r="Y848" s="24"/>
      <c r="Z848" s="24"/>
      <c r="AA848" s="24"/>
      <c r="AB848" s="24"/>
      <c r="AC848" s="24"/>
      <c r="AD848" s="24"/>
      <c r="AE848" s="24"/>
      <c r="AG848" s="13"/>
      <c r="AH848" s="13"/>
      <c r="AI848" s="14"/>
      <c r="AJ848" s="24"/>
      <c r="AK848" s="24"/>
      <c r="AL848" s="24"/>
      <c r="AM848" s="24"/>
      <c r="AN848" s="24"/>
      <c r="AO848" s="24"/>
      <c r="AP848" s="24"/>
      <c r="AQ848" s="24"/>
      <c r="AS848" s="13"/>
      <c r="AT848" s="13"/>
      <c r="AU848" s="14"/>
      <c r="AV848" s="24"/>
      <c r="AW848" s="24"/>
      <c r="AX848" s="24"/>
      <c r="AY848" s="24"/>
      <c r="AZ848" s="24"/>
      <c r="BA848" s="24"/>
      <c r="BB848" s="24"/>
      <c r="BC848" s="24"/>
      <c r="CW848" s="24">
        <v>0.28808060109289618</v>
      </c>
      <c r="CX848" s="13">
        <v>64.8</v>
      </c>
      <c r="CY848" s="13">
        <v>63.901082539680637</v>
      </c>
      <c r="CZ848" s="13">
        <v>63.107371999959412</v>
      </c>
      <c r="DA848" s="13">
        <v>23.521979535721375</v>
      </c>
      <c r="DB848" s="13" t="e">
        <f ca="1"/>
        <v>#NAME?</v>
      </c>
      <c r="DC848" s="13" t="e">
        <f ca="1"/>
        <v>#NAME?</v>
      </c>
      <c r="DD848" s="13">
        <v>59.892380691903966</v>
      </c>
      <c r="DE848" s="13" t="e">
        <f ca="1"/>
        <v>#NAME?</v>
      </c>
      <c r="DF848" s="13">
        <v>64.155778373346834</v>
      </c>
    </row>
    <row r="849" spans="1:110" x14ac:dyDescent="0.25">
      <c r="A849" s="9">
        <v>54.1</v>
      </c>
      <c r="B849" s="10" t="b">
        <v>1</v>
      </c>
      <c r="U849" s="13"/>
      <c r="V849" s="13"/>
      <c r="W849" s="14"/>
      <c r="X849" s="24"/>
      <c r="Y849" s="24"/>
      <c r="Z849" s="24"/>
      <c r="AA849" s="24"/>
      <c r="AB849" s="24"/>
      <c r="AC849" s="24"/>
      <c r="AD849" s="24"/>
      <c r="AE849" s="24"/>
      <c r="AG849" s="13"/>
      <c r="AH849" s="13"/>
      <c r="AI849" s="14"/>
      <c r="AJ849" s="24"/>
      <c r="AK849" s="24"/>
      <c r="AL849" s="24"/>
      <c r="AM849" s="24"/>
      <c r="AN849" s="24"/>
      <c r="AO849" s="24"/>
      <c r="AP849" s="24"/>
      <c r="AQ849" s="24"/>
      <c r="AS849" s="13"/>
      <c r="AT849" s="13"/>
      <c r="AU849" s="14"/>
      <c r="AV849" s="24"/>
      <c r="AW849" s="24"/>
      <c r="AX849" s="24"/>
      <c r="AY849" s="24"/>
      <c r="AZ849" s="24"/>
      <c r="BA849" s="24"/>
      <c r="BB849" s="24"/>
      <c r="BC849" s="24"/>
      <c r="CW849" s="24">
        <v>0.28842213114754101</v>
      </c>
      <c r="CX849" s="13">
        <v>64.8</v>
      </c>
      <c r="CY849" s="13">
        <v>63.910611935973897</v>
      </c>
      <c r="CZ849" s="13">
        <v>63.116658698921213</v>
      </c>
      <c r="DA849" s="13">
        <v>23.5551968740238</v>
      </c>
      <c r="DB849" s="13" t="e">
        <f ca="1"/>
        <v>#NAME?</v>
      </c>
      <c r="DC849" s="13" t="e">
        <f ca="1"/>
        <v>#NAME?</v>
      </c>
      <c r="DD849" s="13">
        <v>59.906392592803002</v>
      </c>
      <c r="DE849" s="13" t="e">
        <f ca="1"/>
        <v>#NAME?</v>
      </c>
      <c r="DF849" s="13">
        <v>64.167103557182529</v>
      </c>
    </row>
    <row r="850" spans="1:110" x14ac:dyDescent="0.25">
      <c r="A850" s="9">
        <v>53.8</v>
      </c>
      <c r="B850" s="10" t="b">
        <v>1</v>
      </c>
      <c r="U850" s="13"/>
      <c r="V850" s="13"/>
      <c r="W850" s="14"/>
      <c r="X850" s="24"/>
      <c r="Y850" s="24"/>
      <c r="Z850" s="24"/>
      <c r="AA850" s="24"/>
      <c r="AB850" s="24"/>
      <c r="AC850" s="24"/>
      <c r="AD850" s="24"/>
      <c r="AE850" s="24"/>
      <c r="AG850" s="13"/>
      <c r="AH850" s="13"/>
      <c r="AI850" s="14"/>
      <c r="AJ850" s="24"/>
      <c r="AK850" s="24"/>
      <c r="AL850" s="24"/>
      <c r="AM850" s="24"/>
      <c r="AN850" s="24"/>
      <c r="AO850" s="24"/>
      <c r="AP850" s="24"/>
      <c r="AQ850" s="24"/>
      <c r="AS850" s="13"/>
      <c r="AT850" s="13"/>
      <c r="AU850" s="14"/>
      <c r="AV850" s="24"/>
      <c r="AW850" s="24"/>
      <c r="AX850" s="24"/>
      <c r="AY850" s="24"/>
      <c r="AZ850" s="24"/>
      <c r="BA850" s="24"/>
      <c r="BB850" s="24"/>
      <c r="BC850" s="24"/>
      <c r="CW850" s="24">
        <v>0.28876366120218577</v>
      </c>
      <c r="CX850" s="13">
        <v>64.8</v>
      </c>
      <c r="CY850" s="13">
        <v>63.920136014742887</v>
      </c>
      <c r="CZ850" s="13">
        <v>63.125941581247055</v>
      </c>
      <c r="DA850" s="13">
        <v>23.588430159200716</v>
      </c>
      <c r="DB850" s="13" t="e">
        <f ca="1"/>
        <v>#NAME?</v>
      </c>
      <c r="DC850" s="13" t="e">
        <f ca="1"/>
        <v>#NAME?</v>
      </c>
      <c r="DD850" s="13">
        <v>59.920396200180534</v>
      </c>
      <c r="DE850" s="13" t="e">
        <f ca="1"/>
        <v>#NAME?</v>
      </c>
      <c r="DF850" s="13">
        <v>64.178422222583848</v>
      </c>
    </row>
    <row r="851" spans="1:110" x14ac:dyDescent="0.25">
      <c r="A851" s="9">
        <v>53.5</v>
      </c>
      <c r="B851" s="10" t="b">
        <v>1</v>
      </c>
      <c r="U851" s="13"/>
      <c r="V851" s="13"/>
      <c r="W851" s="14"/>
      <c r="X851" s="24"/>
      <c r="Y851" s="24"/>
      <c r="Z851" s="24"/>
      <c r="AA851" s="24"/>
      <c r="AB851" s="24"/>
      <c r="AC851" s="24"/>
      <c r="AD851" s="24"/>
      <c r="AE851" s="24"/>
      <c r="AG851" s="13"/>
      <c r="AH851" s="13"/>
      <c r="AI851" s="14"/>
      <c r="AJ851" s="24"/>
      <c r="AK851" s="24"/>
      <c r="AL851" s="24"/>
      <c r="AM851" s="24"/>
      <c r="AN851" s="24"/>
      <c r="AO851" s="24"/>
      <c r="AP851" s="24"/>
      <c r="AQ851" s="24"/>
      <c r="AS851" s="13"/>
      <c r="AT851" s="13"/>
      <c r="AU851" s="14"/>
      <c r="AV851" s="24"/>
      <c r="AW851" s="24"/>
      <c r="AX851" s="24"/>
      <c r="AY851" s="24"/>
      <c r="AZ851" s="24"/>
      <c r="BA851" s="24"/>
      <c r="BB851" s="24"/>
      <c r="BC851" s="24"/>
      <c r="CW851" s="24">
        <v>0.2891051912568306</v>
      </c>
      <c r="CX851" s="13">
        <v>64.900000000000006</v>
      </c>
      <c r="CY851" s="13">
        <v>63.929654791432689</v>
      </c>
      <c r="CZ851" s="13">
        <v>63.13522065990837</v>
      </c>
      <c r="DA851" s="13">
        <v>23.621679406570941</v>
      </c>
      <c r="DB851" s="13" t="e">
        <f ca="1"/>
        <v>#NAME?</v>
      </c>
      <c r="DC851" s="13" t="e">
        <f ca="1"/>
        <v>#NAME?</v>
      </c>
      <c r="DD851" s="13">
        <v>59.934391528745742</v>
      </c>
      <c r="DE851" s="13" t="e">
        <f ca="1"/>
        <v>#NAME?</v>
      </c>
      <c r="DF851" s="13">
        <v>64.189734385066117</v>
      </c>
    </row>
    <row r="852" spans="1:110" x14ac:dyDescent="0.25">
      <c r="A852" s="9">
        <v>53.1</v>
      </c>
      <c r="B852" s="10" t="b">
        <v>1</v>
      </c>
      <c r="U852" s="13"/>
      <c r="V852" s="13"/>
      <c r="W852" s="14"/>
      <c r="X852" s="24"/>
      <c r="Y852" s="24"/>
      <c r="Z852" s="24"/>
      <c r="AA852" s="24"/>
      <c r="AB852" s="24"/>
      <c r="AC852" s="24"/>
      <c r="AD852" s="24"/>
      <c r="AE852" s="24"/>
      <c r="AG852" s="13"/>
      <c r="AH852" s="13"/>
      <c r="AI852" s="14"/>
      <c r="AJ852" s="24"/>
      <c r="AK852" s="24"/>
      <c r="AL852" s="24"/>
      <c r="AM852" s="24"/>
      <c r="AN852" s="24"/>
      <c r="AO852" s="24"/>
      <c r="AP852" s="24"/>
      <c r="AQ852" s="24"/>
      <c r="AS852" s="13"/>
      <c r="AT852" s="13"/>
      <c r="AU852" s="14"/>
      <c r="AV852" s="24"/>
      <c r="AW852" s="24"/>
      <c r="AX852" s="24"/>
      <c r="AY852" s="24"/>
      <c r="AZ852" s="24"/>
      <c r="BA852" s="24"/>
      <c r="BB852" s="24"/>
      <c r="BC852" s="24"/>
      <c r="CW852" s="24">
        <v>0.28944672131147542</v>
      </c>
      <c r="CX852" s="13">
        <v>64.900000000000006</v>
      </c>
      <c r="CY852" s="13">
        <v>63.939168281441425</v>
      </c>
      <c r="CZ852" s="13">
        <v>63.144495947840248</v>
      </c>
      <c r="DA852" s="13">
        <v>23.654944631475363</v>
      </c>
      <c r="DB852" s="13" t="e">
        <f ca="1"/>
        <v>#NAME?</v>
      </c>
      <c r="DC852" s="13" t="e">
        <f ca="1"/>
        <v>#NAME?</v>
      </c>
      <c r="DD852" s="13">
        <v>59.948378593164371</v>
      </c>
      <c r="DE852" s="13" t="e">
        <f ca="1"/>
        <v>#NAME?</v>
      </c>
      <c r="DF852" s="13">
        <v>64.201040060097938</v>
      </c>
    </row>
    <row r="853" spans="1:110" x14ac:dyDescent="0.25">
      <c r="A853" s="9">
        <v>52.7</v>
      </c>
      <c r="B853" s="10" t="b">
        <v>1</v>
      </c>
      <c r="U853" s="13"/>
      <c r="V853" s="13"/>
      <c r="W853" s="14"/>
      <c r="X853" s="24"/>
      <c r="Y853" s="24"/>
      <c r="Z853" s="24"/>
      <c r="AA853" s="24"/>
      <c r="AB853" s="24"/>
      <c r="AC853" s="24"/>
      <c r="AD853" s="24"/>
      <c r="AE853" s="24"/>
      <c r="AG853" s="13"/>
      <c r="AH853" s="13"/>
      <c r="AI853" s="14"/>
      <c r="AJ853" s="24"/>
      <c r="AK853" s="24"/>
      <c r="AL853" s="24"/>
      <c r="AM853" s="24"/>
      <c r="AN853" s="24"/>
      <c r="AO853" s="24"/>
      <c r="AP853" s="24"/>
      <c r="AQ853" s="24"/>
      <c r="AS853" s="13"/>
      <c r="AT853" s="13"/>
      <c r="AU853" s="14"/>
      <c r="AV853" s="24"/>
      <c r="AW853" s="24"/>
      <c r="AX853" s="24"/>
      <c r="AY853" s="24"/>
      <c r="AZ853" s="24"/>
      <c r="BA853" s="24"/>
      <c r="BB853" s="24"/>
      <c r="BC853" s="24"/>
      <c r="CW853" s="24">
        <v>0.28978825136612024</v>
      </c>
      <c r="CX853" s="13">
        <v>64.900000000000006</v>
      </c>
      <c r="CY853" s="13">
        <v>63.94867650012047</v>
      </c>
      <c r="CZ853" s="13">
        <v>63.153767457941619</v>
      </c>
      <c r="DA853" s="13">
        <v>23.688225849276993</v>
      </c>
      <c r="DB853" s="13" t="e">
        <f ca="1"/>
        <v>#NAME?</v>
      </c>
      <c r="DC853" s="13" t="e">
        <f ca="1"/>
        <v>#NAME?</v>
      </c>
      <c r="DD853" s="13">
        <v>59.962357408058928</v>
      </c>
      <c r="DE853" s="13" t="e">
        <f ca="1"/>
        <v>#NAME?</v>
      </c>
      <c r="DF853" s="13">
        <v>64.212339263101356</v>
      </c>
    </row>
    <row r="854" spans="1:110" x14ac:dyDescent="0.25">
      <c r="A854" s="9">
        <v>64.7</v>
      </c>
      <c r="B854" s="10" t="b">
        <v>1</v>
      </c>
      <c r="U854" s="13"/>
      <c r="V854" s="13"/>
      <c r="W854" s="14"/>
      <c r="X854" s="24"/>
      <c r="Y854" s="24"/>
      <c r="Z854" s="24"/>
      <c r="AA854" s="24"/>
      <c r="AB854" s="24"/>
      <c r="AC854" s="24"/>
      <c r="AD854" s="24"/>
      <c r="AE854" s="24"/>
      <c r="AG854" s="13"/>
      <c r="AH854" s="13"/>
      <c r="AI854" s="14"/>
      <c r="AJ854" s="24"/>
      <c r="AK854" s="24"/>
      <c r="AL854" s="24"/>
      <c r="AM854" s="24"/>
      <c r="AN854" s="24"/>
      <c r="AO854" s="24"/>
      <c r="AP854" s="24"/>
      <c r="AQ854" s="24"/>
      <c r="AS854" s="13"/>
      <c r="AT854" s="13"/>
      <c r="AU854" s="14"/>
      <c r="AV854" s="24"/>
      <c r="AW854" s="24"/>
      <c r="AX854" s="24"/>
      <c r="AY854" s="24"/>
      <c r="AZ854" s="24"/>
      <c r="BA854" s="24"/>
      <c r="BB854" s="24"/>
      <c r="BC854" s="24"/>
      <c r="CW854" s="24">
        <v>0.29012978142076501</v>
      </c>
      <c r="CX854" s="13">
        <v>64.900000000000006</v>
      </c>
      <c r="CY854" s="13">
        <v>63.958179462774687</v>
      </c>
      <c r="CZ854" s="13">
        <v>63.163035203075495</v>
      </c>
      <c r="DA854" s="13">
        <v>23.721523075360995</v>
      </c>
      <c r="DB854" s="13" t="e">
        <f ca="1"/>
        <v>#NAME?</v>
      </c>
      <c r="DC854" s="13" t="e">
        <f ca="1"/>
        <v>#NAME?</v>
      </c>
      <c r="DD854" s="13">
        <v>59.97632798800884</v>
      </c>
      <c r="DE854" s="13" t="e">
        <f ca="1"/>
        <v>#NAME?</v>
      </c>
      <c r="DF854" s="13">
        <v>64.223632009452132</v>
      </c>
    </row>
    <row r="855" spans="1:110" x14ac:dyDescent="0.25">
      <c r="A855" s="9">
        <v>64.400000000000006</v>
      </c>
      <c r="B855" s="10" t="b">
        <v>1</v>
      </c>
      <c r="U855" s="13"/>
      <c r="V855" s="13"/>
      <c r="W855" s="14"/>
      <c r="X855" s="24"/>
      <c r="Y855" s="24"/>
      <c r="Z855" s="24"/>
      <c r="AA855" s="24"/>
      <c r="AB855" s="24"/>
      <c r="AC855" s="24"/>
      <c r="AD855" s="24"/>
      <c r="AE855" s="24"/>
      <c r="AG855" s="13"/>
      <c r="AH855" s="13"/>
      <c r="AI855" s="14"/>
      <c r="AJ855" s="24"/>
      <c r="AK855" s="24"/>
      <c r="AL855" s="24"/>
      <c r="AM855" s="24"/>
      <c r="AN855" s="24"/>
      <c r="AO855" s="24"/>
      <c r="AP855" s="24"/>
      <c r="AQ855" s="24"/>
      <c r="AS855" s="13"/>
      <c r="AT855" s="13"/>
      <c r="AU855" s="14"/>
      <c r="AV855" s="24"/>
      <c r="AW855" s="24"/>
      <c r="AX855" s="24"/>
      <c r="AY855" s="24"/>
      <c r="AZ855" s="24"/>
      <c r="BA855" s="24"/>
      <c r="BB855" s="24"/>
      <c r="BC855" s="24"/>
      <c r="CW855" s="24">
        <v>0.29047131147540983</v>
      </c>
      <c r="CX855" s="13">
        <v>64.900000000000006</v>
      </c>
      <c r="CY855" s="13">
        <v>63.967677184662662</v>
      </c>
      <c r="CZ855" s="13">
        <v>63.172299196069048</v>
      </c>
      <c r="DA855" s="13">
        <v>23.754836325134782</v>
      </c>
      <c r="DB855" s="13" t="e">
        <f ca="1"/>
        <v>#NAME?</v>
      </c>
      <c r="DC855" s="13" t="e">
        <f ca="1"/>
        <v>#NAME?</v>
      </c>
      <c r="DD855" s="13">
        <v>59.990290347550648</v>
      </c>
      <c r="DE855" s="13" t="e">
        <f ca="1"/>
        <v>#NAME?</v>
      </c>
      <c r="DF855" s="13">
        <v>64.23491831447987</v>
      </c>
    </row>
    <row r="856" spans="1:110" x14ac:dyDescent="0.25">
      <c r="A856" s="9">
        <v>64</v>
      </c>
      <c r="B856" s="10" t="b">
        <v>1</v>
      </c>
      <c r="U856" s="13"/>
      <c r="V856" s="13"/>
      <c r="W856" s="14"/>
      <c r="X856" s="24"/>
      <c r="Y856" s="24"/>
      <c r="Z856" s="24"/>
      <c r="AA856" s="24"/>
      <c r="AB856" s="24"/>
      <c r="AC856" s="24"/>
      <c r="AD856" s="24"/>
      <c r="AE856" s="24"/>
      <c r="AG856" s="13"/>
      <c r="AH856" s="13"/>
      <c r="AI856" s="14"/>
      <c r="AJ856" s="24"/>
      <c r="AK856" s="24"/>
      <c r="AL856" s="24"/>
      <c r="AM856" s="24"/>
      <c r="AN856" s="24"/>
      <c r="AO856" s="24"/>
      <c r="AP856" s="24"/>
      <c r="AQ856" s="24"/>
      <c r="AS856" s="13"/>
      <c r="AT856" s="13"/>
      <c r="AU856" s="14"/>
      <c r="AV856" s="24"/>
      <c r="AW856" s="24"/>
      <c r="AX856" s="24"/>
      <c r="AY856" s="24"/>
      <c r="AZ856" s="24"/>
      <c r="BA856" s="24"/>
      <c r="BB856" s="24"/>
      <c r="BC856" s="24"/>
      <c r="CW856" s="24">
        <v>0.29081284153005466</v>
      </c>
      <c r="CX856" s="13">
        <v>65</v>
      </c>
      <c r="CY856" s="13">
        <v>63.97716968099688</v>
      </c>
      <c r="CZ856" s="13">
        <v>63.181559449713895</v>
      </c>
      <c r="DA856" s="13">
        <v>23.788165614028003</v>
      </c>
      <c r="DB856" s="13" t="e">
        <f ca="1"/>
        <v>#NAME?</v>
      </c>
      <c r="DC856" s="13" t="e">
        <f ca="1"/>
        <v>#NAME?</v>
      </c>
      <c r="DD856" s="13">
        <v>60.004244501178164</v>
      </c>
      <c r="DE856" s="13" t="e">
        <f ca="1"/>
        <v>#NAME?</v>
      </c>
      <c r="DF856" s="13">
        <v>64.246198193468317</v>
      </c>
    </row>
    <row r="857" spans="1:110" x14ac:dyDescent="0.25">
      <c r="A857" s="9">
        <v>63.6</v>
      </c>
      <c r="B857" s="10" t="b">
        <v>1</v>
      </c>
      <c r="U857" s="13"/>
      <c r="V857" s="13"/>
      <c r="W857" s="14"/>
      <c r="X857" s="24"/>
      <c r="Y857" s="24"/>
      <c r="Z857" s="24"/>
      <c r="AA857" s="24"/>
      <c r="AB857" s="24"/>
      <c r="AC857" s="24"/>
      <c r="AD857" s="24"/>
      <c r="AE857" s="24"/>
      <c r="AG857" s="13"/>
      <c r="AH857" s="13"/>
      <c r="AI857" s="14"/>
      <c r="AJ857" s="24"/>
      <c r="AK857" s="24"/>
      <c r="AL857" s="24"/>
      <c r="AM857" s="24"/>
      <c r="AN857" s="24"/>
      <c r="AO857" s="24"/>
      <c r="AP857" s="24"/>
      <c r="AQ857" s="24"/>
      <c r="AS857" s="13"/>
      <c r="AT857" s="13"/>
      <c r="AU857" s="14"/>
      <c r="AV857" s="24"/>
      <c r="AW857" s="24"/>
      <c r="AX857" s="24"/>
      <c r="AY857" s="24"/>
      <c r="AZ857" s="24"/>
      <c r="BA857" s="24"/>
      <c r="BB857" s="24"/>
      <c r="BC857" s="24"/>
      <c r="CW857" s="24">
        <v>0.29115437158469948</v>
      </c>
      <c r="CX857" s="13">
        <v>65</v>
      </c>
      <c r="CY857" s="13">
        <v>63.986656966943997</v>
      </c>
      <c r="CZ857" s="13">
        <v>63.190815976766281</v>
      </c>
      <c r="DA857" s="13">
        <v>23.821510957492613</v>
      </c>
      <c r="DB857" s="13" t="e">
        <f ca="1"/>
        <v>#NAME?</v>
      </c>
      <c r="DC857" s="13" t="e">
        <f ca="1"/>
        <v>#NAME?</v>
      </c>
      <c r="DD857" s="13">
        <v>60.018190463342677</v>
      </c>
      <c r="DE857" s="13" t="e">
        <f ca="1"/>
        <v>#NAME?</v>
      </c>
      <c r="DF857" s="13">
        <v>64.257471661655458</v>
      </c>
    </row>
    <row r="858" spans="1:110" x14ac:dyDescent="0.25">
      <c r="A858" s="9">
        <v>62.9</v>
      </c>
      <c r="B858" s="10" t="b">
        <v>1</v>
      </c>
      <c r="U858" s="13"/>
      <c r="V858" s="13"/>
      <c r="W858" s="14"/>
      <c r="X858" s="24"/>
      <c r="Y858" s="24"/>
      <c r="Z858" s="24"/>
      <c r="AA858" s="24"/>
      <c r="AB858" s="24"/>
      <c r="AC858" s="24"/>
      <c r="AD858" s="24"/>
      <c r="AE858" s="24"/>
      <c r="AG858" s="13"/>
      <c r="AH858" s="13"/>
      <c r="AI858" s="14"/>
      <c r="AJ858" s="24"/>
      <c r="AK858" s="24"/>
      <c r="AL858" s="24"/>
      <c r="AM858" s="24"/>
      <c r="AN858" s="24"/>
      <c r="AO858" s="24"/>
      <c r="AP858" s="24"/>
      <c r="AQ858" s="24"/>
      <c r="AS858" s="13"/>
      <c r="AT858" s="13"/>
      <c r="AU858" s="14"/>
      <c r="AV858" s="24"/>
      <c r="AW858" s="24"/>
      <c r="AX858" s="24"/>
      <c r="AY858" s="24"/>
      <c r="AZ858" s="24"/>
      <c r="BA858" s="24"/>
      <c r="BB858" s="24"/>
      <c r="BC858" s="24"/>
      <c r="CW858" s="24">
        <v>0.29149590163934425</v>
      </c>
      <c r="CX858" s="13">
        <v>65</v>
      </c>
      <c r="CY858" s="13">
        <v>63.996139057625015</v>
      </c>
      <c r="CZ858" s="13">
        <v>63.200068789947011</v>
      </c>
      <c r="DA858" s="13">
        <v>23.854872371002877</v>
      </c>
      <c r="DB858" s="13" t="e">
        <f ca="1"/>
        <v>#NAME?</v>
      </c>
      <c r="DC858" s="13" t="e">
        <f ca="1"/>
        <v>#NAME?</v>
      </c>
      <c r="DD858" s="13">
        <v>60.032128248453077</v>
      </c>
      <c r="DE858" s="13" t="e">
        <f ca="1"/>
        <v>#NAME?</v>
      </c>
      <c r="DF858" s="13">
        <v>64.26873873423385</v>
      </c>
    </row>
    <row r="859" spans="1:110" x14ac:dyDescent="0.25">
      <c r="A859" s="9">
        <v>62.1</v>
      </c>
      <c r="B859" s="10" t="b">
        <v>1</v>
      </c>
      <c r="U859" s="13"/>
      <c r="V859" s="13"/>
      <c r="W859" s="14"/>
      <c r="X859" s="24"/>
      <c r="Y859" s="24"/>
      <c r="Z859" s="24"/>
      <c r="AA859" s="24"/>
      <c r="AB859" s="24"/>
      <c r="AC859" s="24"/>
      <c r="AD859" s="24"/>
      <c r="AE859" s="24"/>
      <c r="AG859" s="13"/>
      <c r="AH859" s="13"/>
      <c r="AI859" s="14"/>
      <c r="AJ859" s="24"/>
      <c r="AK859" s="24"/>
      <c r="AL859" s="24"/>
      <c r="AM859" s="24"/>
      <c r="AN859" s="24"/>
      <c r="AO859" s="24"/>
      <c r="AP859" s="24"/>
      <c r="AQ859" s="24"/>
      <c r="AS859" s="13"/>
      <c r="AT859" s="13"/>
      <c r="AU859" s="14"/>
      <c r="AV859" s="24"/>
      <c r="AW859" s="24"/>
      <c r="AX859" s="24"/>
      <c r="AY859" s="24"/>
      <c r="AZ859" s="24"/>
      <c r="BA859" s="24"/>
      <c r="BB859" s="24"/>
      <c r="BC859" s="24"/>
      <c r="CW859" s="24">
        <v>0.29183743169398907</v>
      </c>
      <c r="CX859" s="13">
        <v>65</v>
      </c>
      <c r="CY859" s="13">
        <v>64.005615968115521</v>
      </c>
      <c r="CZ859" s="13">
        <v>63.209317901941915</v>
      </c>
      <c r="DA859" s="13">
        <v>23.888249870055482</v>
      </c>
      <c r="DB859" s="13" t="e">
        <f ca="1"/>
        <v>#NAME?</v>
      </c>
      <c r="DC859" s="13" t="e">
        <f ca="1"/>
        <v>#NAME?</v>
      </c>
      <c r="DD859" s="13">
        <v>60.046057870876119</v>
      </c>
      <c r="DE859" s="13" t="e">
        <f ca="1"/>
        <v>#NAME?</v>
      </c>
      <c r="DF859" s="13">
        <v>64.279999426350685</v>
      </c>
    </row>
    <row r="860" spans="1:110" x14ac:dyDescent="0.25">
      <c r="A860" s="9">
        <v>61.4</v>
      </c>
      <c r="B860" s="10" t="b">
        <v>1</v>
      </c>
      <c r="U860" s="13"/>
      <c r="V860" s="13"/>
      <c r="W860" s="14"/>
      <c r="X860" s="24"/>
      <c r="Y860" s="24"/>
      <c r="Z860" s="24"/>
      <c r="AA860" s="24"/>
      <c r="AB860" s="24"/>
      <c r="AC860" s="24"/>
      <c r="AD860" s="24"/>
      <c r="AE860" s="24"/>
      <c r="AG860" s="13"/>
      <c r="AH860" s="13"/>
      <c r="AI860" s="14"/>
      <c r="AJ860" s="24"/>
      <c r="AK860" s="24"/>
      <c r="AL860" s="24"/>
      <c r="AM860" s="24"/>
      <c r="AN860" s="24"/>
      <c r="AO860" s="24"/>
      <c r="AP860" s="24"/>
      <c r="AQ860" s="24"/>
      <c r="AS860" s="13"/>
      <c r="AT860" s="13"/>
      <c r="AU860" s="14"/>
      <c r="AV860" s="24"/>
      <c r="AW860" s="24"/>
      <c r="AX860" s="24"/>
      <c r="AY860" s="24"/>
      <c r="AZ860" s="24"/>
      <c r="BA860" s="24"/>
      <c r="BB860" s="24"/>
      <c r="BC860" s="24"/>
      <c r="CW860" s="24">
        <v>0.29217896174863389</v>
      </c>
      <c r="CX860" s="13">
        <v>65</v>
      </c>
      <c r="CY860" s="13">
        <v>64.015087713445894</v>
      </c>
      <c r="CZ860" s="13">
        <v>63.218563325401973</v>
      </c>
      <c r="DA860" s="13">
        <v>23.921643470169514</v>
      </c>
      <c r="DB860" s="13" t="e">
        <f ca="1"/>
        <v>#NAME?</v>
      </c>
      <c r="DC860" s="13" t="e">
        <f ca="1"/>
        <v>#NAME?</v>
      </c>
      <c r="DD860" s="13">
        <v>60.05997934493648</v>
      </c>
      <c r="DE860" s="13" t="e">
        <f ca="1"/>
        <v>#NAME?</v>
      </c>
      <c r="DF860" s="13">
        <v>64.291253753108066</v>
      </c>
    </row>
    <row r="861" spans="1:110" x14ac:dyDescent="0.25">
      <c r="A861" s="9">
        <v>67</v>
      </c>
      <c r="B861" s="10" t="b">
        <v>1</v>
      </c>
      <c r="U861" s="13"/>
      <c r="V861" s="13"/>
      <c r="W861" s="14"/>
      <c r="X861" s="24"/>
      <c r="Y861" s="24"/>
      <c r="Z861" s="24"/>
      <c r="AA861" s="24"/>
      <c r="AB861" s="24"/>
      <c r="AC861" s="24"/>
      <c r="AD861" s="24"/>
      <c r="AE861" s="24"/>
      <c r="AG861" s="13"/>
      <c r="AH861" s="13"/>
      <c r="AI861" s="14"/>
      <c r="AJ861" s="24"/>
      <c r="AK861" s="24"/>
      <c r="AL861" s="24"/>
      <c r="AM861" s="24"/>
      <c r="AN861" s="24"/>
      <c r="AO861" s="24"/>
      <c r="AP861" s="24"/>
      <c r="AQ861" s="24"/>
      <c r="AS861" s="13"/>
      <c r="AT861" s="13"/>
      <c r="AU861" s="14"/>
      <c r="AV861" s="24"/>
      <c r="AW861" s="24"/>
      <c r="AX861" s="24"/>
      <c r="AY861" s="24"/>
      <c r="AZ861" s="24"/>
      <c r="BA861" s="24"/>
      <c r="BB861" s="24"/>
      <c r="BC861" s="24"/>
      <c r="CW861" s="24">
        <v>0.29252049180327871</v>
      </c>
      <c r="CX861" s="13">
        <v>65</v>
      </c>
      <c r="CY861" s="13">
        <v>64.024554308601523</v>
      </c>
      <c r="CZ861" s="13">
        <v>63.227805072943298</v>
      </c>
      <c r="DA861" s="13">
        <v>23.955053186886538</v>
      </c>
      <c r="DB861" s="13" t="e">
        <f ca="1"/>
        <v>#NAME?</v>
      </c>
      <c r="DC861" s="13" t="e">
        <f ca="1"/>
        <v>#NAME?</v>
      </c>
      <c r="DD861" s="13">
        <v>60.073892684917006</v>
      </c>
      <c r="DE861" s="13" t="e">
        <f ca="1"/>
        <v>#NAME?</v>
      </c>
      <c r="DF861" s="13">
        <v>64.302501729563261</v>
      </c>
    </row>
    <row r="862" spans="1:110" x14ac:dyDescent="0.25">
      <c r="A862" s="9">
        <v>62</v>
      </c>
      <c r="B862" s="10" t="b">
        <v>1</v>
      </c>
      <c r="U862" s="13"/>
      <c r="V862" s="13"/>
      <c r="W862" s="14"/>
      <c r="X862" s="24"/>
      <c r="Y862" s="24"/>
      <c r="Z862" s="24"/>
      <c r="AA862" s="24"/>
      <c r="AB862" s="24"/>
      <c r="AC862" s="24"/>
      <c r="AD862" s="24"/>
      <c r="AE862" s="24"/>
      <c r="AG862" s="13"/>
      <c r="AH862" s="13"/>
      <c r="AI862" s="14"/>
      <c r="AJ862" s="24"/>
      <c r="AK862" s="24"/>
      <c r="AL862" s="24"/>
      <c r="AM862" s="24"/>
      <c r="AN862" s="24"/>
      <c r="AO862" s="24"/>
      <c r="AP862" s="24"/>
      <c r="AQ862" s="24"/>
      <c r="AS862" s="13"/>
      <c r="AT862" s="13"/>
      <c r="AU862" s="14"/>
      <c r="AV862" s="24"/>
      <c r="AW862" s="24"/>
      <c r="AX862" s="24"/>
      <c r="AY862" s="24"/>
      <c r="AZ862" s="24"/>
      <c r="BA862" s="24"/>
      <c r="BB862" s="24"/>
      <c r="BC862" s="24"/>
      <c r="CW862" s="24">
        <v>0.29286202185792348</v>
      </c>
      <c r="CX862" s="13">
        <v>65</v>
      </c>
      <c r="CY862" s="13">
        <v>64.03401576852302</v>
      </c>
      <c r="CZ862" s="13">
        <v>63.237043157147347</v>
      </c>
      <c r="DA862" s="13">
        <v>23.988479035770645</v>
      </c>
      <c r="DB862" s="13" t="e">
        <f ca="1"/>
        <v>#NAME?</v>
      </c>
      <c r="DC862" s="13" t="e">
        <f ca="1"/>
        <v>#NAME?</v>
      </c>
      <c r="DD862" s="13">
        <v>60.087797905058878</v>
      </c>
      <c r="DE862" s="13" t="e">
        <f ca="1"/>
        <v>#NAME?</v>
      </c>
      <c r="DF862" s="13">
        <v>64.313743370728801</v>
      </c>
    </row>
    <row r="863" spans="1:110" x14ac:dyDescent="0.25">
      <c r="A863" s="9">
        <v>59.7</v>
      </c>
      <c r="B863" s="10" t="b">
        <v>1</v>
      </c>
      <c r="U863" s="13"/>
      <c r="V863" s="13"/>
      <c r="W863" s="14"/>
      <c r="X863" s="24"/>
      <c r="Y863" s="24"/>
      <c r="Z863" s="24"/>
      <c r="AA863" s="24"/>
      <c r="AB863" s="24"/>
      <c r="AC863" s="24"/>
      <c r="AD863" s="24"/>
      <c r="AE863" s="24"/>
      <c r="AG863" s="13"/>
      <c r="AH863" s="13"/>
      <c r="AI863" s="14"/>
      <c r="AJ863" s="24"/>
      <c r="AK863" s="24"/>
      <c r="AL863" s="24"/>
      <c r="AM863" s="24"/>
      <c r="AN863" s="24"/>
      <c r="AO863" s="24"/>
      <c r="AP863" s="24"/>
      <c r="AQ863" s="24"/>
      <c r="AS863" s="13"/>
      <c r="AT863" s="13"/>
      <c r="AU863" s="14"/>
      <c r="AV863" s="24"/>
      <c r="AW863" s="24"/>
      <c r="AX863" s="24"/>
      <c r="AY863" s="24"/>
      <c r="AZ863" s="24"/>
      <c r="BA863" s="24"/>
      <c r="BB863" s="24"/>
      <c r="BC863" s="24"/>
      <c r="CW863" s="24">
        <v>0.29320355191256831</v>
      </c>
      <c r="CX863" s="13">
        <v>65</v>
      </c>
      <c r="CY863" s="13">
        <v>64.043472108106428</v>
      </c>
      <c r="CZ863" s="13">
        <v>63.246277590561419</v>
      </c>
      <c r="DA863" s="13">
        <v>24.021921032408468</v>
      </c>
      <c r="DB863" s="13" t="e">
        <f ca="1"/>
        <v>#NAME?</v>
      </c>
      <c r="DC863" s="13" t="e">
        <f ca="1"/>
        <v>#NAME?</v>
      </c>
      <c r="DD863" s="13">
        <v>60.10169501956176</v>
      </c>
      <c r="DE863" s="13" t="e">
        <f ca="1"/>
        <v>#NAME?</v>
      </c>
      <c r="DF863" s="13">
        <v>64.324978691572696</v>
      </c>
    </row>
    <row r="864" spans="1:110" x14ac:dyDescent="0.25">
      <c r="A864" s="9">
        <v>59.4</v>
      </c>
      <c r="B864" s="10" t="b">
        <v>1</v>
      </c>
      <c r="U864" s="13"/>
      <c r="V864" s="13"/>
      <c r="W864" s="14"/>
      <c r="X864" s="24"/>
      <c r="Y864" s="24"/>
      <c r="Z864" s="24"/>
      <c r="AA864" s="24"/>
      <c r="AB864" s="24"/>
      <c r="AC864" s="24"/>
      <c r="AD864" s="24"/>
      <c r="AE864" s="24"/>
      <c r="AG864" s="13"/>
      <c r="AH864" s="13"/>
      <c r="AI864" s="14"/>
      <c r="AJ864" s="24"/>
      <c r="AK864" s="24"/>
      <c r="AL864" s="24"/>
      <c r="AM864" s="24"/>
      <c r="AN864" s="24"/>
      <c r="AO864" s="24"/>
      <c r="AP864" s="24"/>
      <c r="AQ864" s="24"/>
      <c r="AS864" s="13"/>
      <c r="AT864" s="13"/>
      <c r="AU864" s="14"/>
      <c r="AV864" s="24"/>
      <c r="AW864" s="24"/>
      <c r="AX864" s="24"/>
      <c r="AY864" s="24"/>
      <c r="AZ864" s="24"/>
      <c r="BA864" s="24"/>
      <c r="BB864" s="24"/>
      <c r="BC864" s="24"/>
      <c r="CW864" s="24">
        <v>0.29354508196721313</v>
      </c>
      <c r="CX864" s="13">
        <v>65</v>
      </c>
      <c r="CY864" s="13">
        <v>64.052923342203428</v>
      </c>
      <c r="CZ864" s="13">
        <v>63.255508385698228</v>
      </c>
      <c r="DA864" s="13">
        <v>24.055379192409241</v>
      </c>
      <c r="DB864" s="13" t="e">
        <f ca="1"/>
        <v>#NAME?</v>
      </c>
      <c r="DC864" s="13" t="e">
        <f ca="1"/>
        <v>#NAME?</v>
      </c>
      <c r="DD864" s="13">
        <v>60.115584042583983</v>
      </c>
      <c r="DE864" s="13" t="e">
        <f ca="1"/>
        <v>#NAME?</v>
      </c>
      <c r="DF864" s="13">
        <v>64.336207707018687</v>
      </c>
    </row>
    <row r="865" spans="1:110" x14ac:dyDescent="0.25">
      <c r="A865" s="9">
        <v>59.1</v>
      </c>
      <c r="B865" s="10" t="b">
        <v>1</v>
      </c>
      <c r="U865" s="13"/>
      <c r="V865" s="13"/>
      <c r="W865" s="14"/>
      <c r="X865" s="24"/>
      <c r="Y865" s="24"/>
      <c r="Z865" s="24"/>
      <c r="AA865" s="24"/>
      <c r="AB865" s="24"/>
      <c r="AC865" s="24"/>
      <c r="AD865" s="24"/>
      <c r="AE865" s="24"/>
      <c r="AG865" s="13"/>
      <c r="AH865" s="13"/>
      <c r="AI865" s="14"/>
      <c r="AJ865" s="24"/>
      <c r="AK865" s="24"/>
      <c r="AL865" s="24"/>
      <c r="AM865" s="24"/>
      <c r="AN865" s="24"/>
      <c r="AO865" s="24"/>
      <c r="AP865" s="24"/>
      <c r="AQ865" s="24"/>
      <c r="AS865" s="13"/>
      <c r="AT865" s="13"/>
      <c r="AU865" s="14"/>
      <c r="AV865" s="24"/>
      <c r="AW865" s="24"/>
      <c r="AX865" s="24"/>
      <c r="AY865" s="24"/>
      <c r="AZ865" s="24"/>
      <c r="BA865" s="24"/>
      <c r="BB865" s="24"/>
      <c r="BC865" s="24"/>
      <c r="CW865" s="24">
        <v>0.2938866120218579</v>
      </c>
      <c r="CX865" s="13">
        <v>65</v>
      </c>
      <c r="CY865" s="13">
        <v>64.062369485621559</v>
      </c>
      <c r="CZ865" s="13">
        <v>63.264735555036665</v>
      </c>
      <c r="DA865" s="13">
        <v>24.088853531404833</v>
      </c>
      <c r="DB865" s="13" t="e">
        <f ca="1"/>
        <v>#NAME?</v>
      </c>
      <c r="DC865" s="13" t="e">
        <f ca="1"/>
        <v>#NAME?</v>
      </c>
      <c r="DD865" s="13">
        <v>60.129464988242702</v>
      </c>
      <c r="DE865" s="13" t="e">
        <f ca="1"/>
        <v>#NAME?</v>
      </c>
      <c r="DF865" s="13">
        <v>64.347430431946407</v>
      </c>
    </row>
    <row r="866" spans="1:110" x14ac:dyDescent="0.25">
      <c r="A866" s="9">
        <v>58.8</v>
      </c>
      <c r="B866" s="10" t="b">
        <v>1</v>
      </c>
      <c r="U866" s="13"/>
      <c r="V866" s="13"/>
      <c r="W866" s="14"/>
      <c r="X866" s="24"/>
      <c r="Y866" s="24"/>
      <c r="Z866" s="24"/>
      <c r="AA866" s="24"/>
      <c r="AB866" s="24"/>
      <c r="AC866" s="24"/>
      <c r="AD866" s="24"/>
      <c r="AE866" s="24"/>
      <c r="AG866" s="13"/>
      <c r="AH866" s="13"/>
      <c r="AI866" s="14"/>
      <c r="AJ866" s="24"/>
      <c r="AK866" s="24"/>
      <c r="AL866" s="24"/>
      <c r="AM866" s="24"/>
      <c r="AN866" s="24"/>
      <c r="AO866" s="24"/>
      <c r="AP866" s="24"/>
      <c r="AQ866" s="24"/>
      <c r="AS866" s="13"/>
      <c r="AT866" s="13"/>
      <c r="AU866" s="14"/>
      <c r="AV866" s="24"/>
      <c r="AW866" s="24"/>
      <c r="AX866" s="24"/>
      <c r="AY866" s="24"/>
      <c r="AZ866" s="24"/>
      <c r="BA866" s="24"/>
      <c r="BB866" s="24"/>
      <c r="BC866" s="24"/>
      <c r="CW866" s="24">
        <v>0.29422814207650272</v>
      </c>
      <c r="CX866" s="13">
        <v>65</v>
      </c>
      <c r="CY866" s="13">
        <v>64.071810553124408</v>
      </c>
      <c r="CZ866" s="13">
        <v>63.273959111021625</v>
      </c>
      <c r="DA866" s="13">
        <v>24.122344065049823</v>
      </c>
      <c r="DB866" s="13" t="e">
        <f ca="1"/>
        <v>#NAME?</v>
      </c>
      <c r="DC866" s="13" t="e">
        <f ca="1"/>
        <v>#NAME?</v>
      </c>
      <c r="DD866" s="13">
        <v>60.143337870614062</v>
      </c>
      <c r="DE866" s="13" t="e">
        <f ca="1"/>
        <v>#NAME?</v>
      </c>
      <c r="DF866" s="13">
        <v>64.358646881191589</v>
      </c>
    </row>
    <row r="867" spans="1:110" x14ac:dyDescent="0.25">
      <c r="A867" s="9">
        <v>58.5</v>
      </c>
      <c r="B867" s="10" t="b">
        <v>1</v>
      </c>
      <c r="U867" s="13"/>
      <c r="V867" s="13"/>
      <c r="W867" s="14"/>
      <c r="X867" s="24"/>
      <c r="Y867" s="24"/>
      <c r="Z867" s="24"/>
      <c r="AA867" s="24"/>
      <c r="AB867" s="24"/>
      <c r="AC867" s="24"/>
      <c r="AD867" s="24"/>
      <c r="AE867" s="24"/>
      <c r="AG867" s="13"/>
      <c r="AH867" s="13"/>
      <c r="AI867" s="14"/>
      <c r="AJ867" s="24"/>
      <c r="AK867" s="24"/>
      <c r="AL867" s="24"/>
      <c r="AM867" s="24"/>
      <c r="AN867" s="24"/>
      <c r="AO867" s="24"/>
      <c r="AP867" s="24"/>
      <c r="AQ867" s="24"/>
      <c r="AS867" s="13"/>
      <c r="AT867" s="13"/>
      <c r="AU867" s="14"/>
      <c r="AV867" s="24"/>
      <c r="AW867" s="24"/>
      <c r="AX867" s="24"/>
      <c r="AY867" s="24"/>
      <c r="AZ867" s="24"/>
      <c r="BA867" s="24"/>
      <c r="BB867" s="24"/>
      <c r="BC867" s="24"/>
      <c r="CW867" s="24">
        <v>0.29456967213114754</v>
      </c>
      <c r="CX867" s="13">
        <v>65</v>
      </c>
      <c r="CY867" s="13">
        <v>64.081246559431833</v>
      </c>
      <c r="CZ867" s="13">
        <v>63.2831790660641</v>
      </c>
      <c r="DA867" s="13">
        <v>24.155850809021505</v>
      </c>
      <c r="DB867" s="13" t="e">
        <f ca="1"/>
        <v>#NAME?</v>
      </c>
      <c r="DC867" s="13" t="e">
        <f ca="1"/>
        <v>#NAME?</v>
      </c>
      <c r="DD867" s="13">
        <v>60.157202703733404</v>
      </c>
      <c r="DE867" s="13" t="e">
        <f ca="1"/>
        <v>#NAME?</v>
      </c>
      <c r="DF867" s="13">
        <v>64.369857069546214</v>
      </c>
    </row>
    <row r="868" spans="1:110" x14ac:dyDescent="0.25">
      <c r="A868" s="9">
        <v>58.1</v>
      </c>
      <c r="B868" s="10" t="b">
        <v>1</v>
      </c>
      <c r="U868" s="13"/>
      <c r="V868" s="13"/>
      <c r="W868" s="14"/>
      <c r="X868" s="24"/>
      <c r="Y868" s="24"/>
      <c r="Z868" s="24"/>
      <c r="AA868" s="24"/>
      <c r="AB868" s="24"/>
      <c r="AC868" s="24"/>
      <c r="AD868" s="24"/>
      <c r="AE868" s="24"/>
      <c r="AG868" s="13"/>
      <c r="AH868" s="13"/>
      <c r="AI868" s="14"/>
      <c r="AJ868" s="24"/>
      <c r="AK868" s="24"/>
      <c r="AL868" s="24"/>
      <c r="AM868" s="24"/>
      <c r="AN868" s="24"/>
      <c r="AO868" s="24"/>
      <c r="AP868" s="24"/>
      <c r="AQ868" s="24"/>
      <c r="AS868" s="13"/>
      <c r="AT868" s="13"/>
      <c r="AU868" s="14"/>
      <c r="AV868" s="24"/>
      <c r="AW868" s="24"/>
      <c r="AX868" s="24"/>
      <c r="AY868" s="24"/>
      <c r="AZ868" s="24"/>
      <c r="BA868" s="24"/>
      <c r="BB868" s="24"/>
      <c r="BC868" s="24"/>
      <c r="CW868" s="24">
        <v>0.29491120218579236</v>
      </c>
      <c r="CX868" s="13">
        <v>65</v>
      </c>
      <c r="CY868" s="13">
        <v>64.090677519220179</v>
      </c>
      <c r="CZ868" s="13">
        <v>63.292395432541703</v>
      </c>
      <c r="DA868" s="13">
        <v>24.189373779019967</v>
      </c>
      <c r="DB868" s="13" t="e">
        <f ca="1"/>
        <v>#NAME?</v>
      </c>
      <c r="DC868" s="13" t="e">
        <f ca="1"/>
        <v>#NAME?</v>
      </c>
      <c r="DD868" s="13">
        <v>60.171059501595359</v>
      </c>
      <c r="DE868" s="13" t="e">
        <f ca="1"/>
        <v>#NAME?</v>
      </c>
      <c r="DF868" s="13">
        <v>64.381061011758774</v>
      </c>
    </row>
    <row r="869" spans="1:110" x14ac:dyDescent="0.25">
      <c r="A869" s="9">
        <v>45.3</v>
      </c>
      <c r="B869" s="10" t="b">
        <v>1</v>
      </c>
      <c r="U869" s="13"/>
      <c r="V869" s="13"/>
      <c r="W869" s="14"/>
      <c r="X869" s="24"/>
      <c r="Y869" s="24"/>
      <c r="Z869" s="24"/>
      <c r="AA869" s="24"/>
      <c r="AB869" s="24"/>
      <c r="AC869" s="24"/>
      <c r="AD869" s="24"/>
      <c r="AE869" s="24"/>
      <c r="AG869" s="13"/>
      <c r="AH869" s="13"/>
      <c r="AI869" s="14"/>
      <c r="AJ869" s="24"/>
      <c r="AK869" s="24"/>
      <c r="AL869" s="24"/>
      <c r="AM869" s="24"/>
      <c r="AN869" s="24"/>
      <c r="AO869" s="24"/>
      <c r="AP869" s="24"/>
      <c r="AQ869" s="24"/>
      <c r="AS869" s="13"/>
      <c r="AT869" s="13"/>
      <c r="AU869" s="14"/>
      <c r="AV869" s="24"/>
      <c r="AW869" s="24"/>
      <c r="AX869" s="24"/>
      <c r="AY869" s="24"/>
      <c r="AZ869" s="24"/>
      <c r="BA869" s="24"/>
      <c r="BB869" s="24"/>
      <c r="BC869" s="24"/>
      <c r="CW869" s="24">
        <v>0.29525273224043713</v>
      </c>
      <c r="CX869" s="13">
        <v>65.099999999999994</v>
      </c>
      <c r="CY869" s="13">
        <v>64.10010344712245</v>
      </c>
      <c r="CZ869" s="13">
        <v>63.301608222798478</v>
      </c>
      <c r="DA869" s="13">
        <v>24.222912990768084</v>
      </c>
      <c r="DB869" s="13" t="e">
        <f ca="1"/>
        <v>#NAME?</v>
      </c>
      <c r="DC869" s="13" t="e">
        <f ca="1"/>
        <v>#NAME?</v>
      </c>
      <c r="DD869" s="13">
        <v>60.184908278154069</v>
      </c>
      <c r="DE869" s="13" t="e">
        <f ca="1"/>
        <v>#NAME?</v>
      </c>
      <c r="DF869" s="13">
        <v>64.392258722534422</v>
      </c>
    </row>
    <row r="870" spans="1:110" x14ac:dyDescent="0.25">
      <c r="A870" s="9">
        <v>77.599999999999994</v>
      </c>
      <c r="B870" s="10" t="b">
        <v>1</v>
      </c>
      <c r="U870" s="13"/>
      <c r="V870" s="13"/>
      <c r="W870" s="14"/>
      <c r="X870" s="24"/>
      <c r="Y870" s="24"/>
      <c r="Z870" s="24"/>
      <c r="AA870" s="24"/>
      <c r="AB870" s="24"/>
      <c r="AC870" s="24"/>
      <c r="AD870" s="24"/>
      <c r="AE870" s="24"/>
      <c r="AG870" s="13"/>
      <c r="AH870" s="13"/>
      <c r="AI870" s="14"/>
      <c r="AJ870" s="24"/>
      <c r="AK870" s="24"/>
      <c r="AL870" s="24"/>
      <c r="AM870" s="24"/>
      <c r="AN870" s="24"/>
      <c r="AO870" s="24"/>
      <c r="AP870" s="24"/>
      <c r="AQ870" s="24"/>
      <c r="AS870" s="13"/>
      <c r="AT870" s="13"/>
      <c r="AU870" s="14"/>
      <c r="AV870" s="24"/>
      <c r="AW870" s="24"/>
      <c r="AX870" s="24"/>
      <c r="AY870" s="24"/>
      <c r="AZ870" s="24"/>
      <c r="BA870" s="24"/>
      <c r="BB870" s="24"/>
      <c r="BC870" s="24"/>
      <c r="CW870" s="24">
        <v>0.29559426229508196</v>
      </c>
      <c r="CX870" s="13">
        <v>65.099999999999994</v>
      </c>
      <c r="CY870" s="13">
        <v>64.109524357728532</v>
      </c>
      <c r="CZ870" s="13">
        <v>63.310817449145205</v>
      </c>
      <c r="DA870" s="13">
        <v>24.256468460011639</v>
      </c>
      <c r="DB870" s="13" t="e">
        <f ca="1"/>
        <v>#NAME?</v>
      </c>
      <c r="DC870" s="13" t="e">
        <f ca="1"/>
        <v>#NAME?</v>
      </c>
      <c r="DD870" s="13">
        <v>60.198749047323346</v>
      </c>
      <c r="DE870" s="13" t="e">
        <f ca="1"/>
        <v>#NAME?</v>
      </c>
      <c r="DF870" s="13">
        <v>64.403450216535163</v>
      </c>
    </row>
    <row r="871" spans="1:110" x14ac:dyDescent="0.25">
      <c r="A871" s="9">
        <v>77.3</v>
      </c>
      <c r="B871" s="10" t="b">
        <v>1</v>
      </c>
      <c r="U871" s="13"/>
      <c r="V871" s="13"/>
      <c r="W871" s="14"/>
      <c r="X871" s="24"/>
      <c r="Y871" s="24"/>
      <c r="Z871" s="24"/>
      <c r="AA871" s="24"/>
      <c r="AB871" s="24"/>
      <c r="AC871" s="24"/>
      <c r="AD871" s="24"/>
      <c r="AE871" s="24"/>
      <c r="AG871" s="13"/>
      <c r="AH871" s="13"/>
      <c r="AI871" s="14"/>
      <c r="AJ871" s="24"/>
      <c r="AK871" s="24"/>
      <c r="AL871" s="24"/>
      <c r="AM871" s="24"/>
      <c r="AN871" s="24"/>
      <c r="AO871" s="24"/>
      <c r="AP871" s="24"/>
      <c r="AQ871" s="24"/>
      <c r="AS871" s="13"/>
      <c r="AT871" s="13"/>
      <c r="AU871" s="14"/>
      <c r="AV871" s="24"/>
      <c r="AW871" s="24"/>
      <c r="AX871" s="24"/>
      <c r="AY871" s="24"/>
      <c r="AZ871" s="24"/>
      <c r="BA871" s="24"/>
      <c r="BB871" s="24"/>
      <c r="BC871" s="24"/>
      <c r="CW871" s="24">
        <v>0.29593579234972678</v>
      </c>
      <c r="CX871" s="13">
        <v>65.099999999999994</v>
      </c>
      <c r="CY871" s="13">
        <v>64.11894026558538</v>
      </c>
      <c r="CZ871" s="13">
        <v>63.320023123859535</v>
      </c>
      <c r="DA871" s="13">
        <v>24.290040202519272</v>
      </c>
      <c r="DB871" s="13" t="e">
        <f ca="1"/>
        <v>#NAME?</v>
      </c>
      <c r="DC871" s="13" t="e">
        <f ca="1"/>
        <v>#NAME?</v>
      </c>
      <c r="DD871" s="13">
        <v>60.212581822976816</v>
      </c>
      <c r="DE871" s="13" t="e">
        <f ca="1"/>
        <v>#NAME?</v>
      </c>
      <c r="DF871" s="13">
        <v>64.414635508380059</v>
      </c>
    </row>
    <row r="872" spans="1:110" x14ac:dyDescent="0.25">
      <c r="A872" s="9">
        <v>76.900000000000006</v>
      </c>
      <c r="B872" s="10" t="b">
        <v>1</v>
      </c>
      <c r="U872" s="13"/>
      <c r="V872" s="13"/>
      <c r="W872" s="14"/>
      <c r="X872" s="24"/>
      <c r="Y872" s="24"/>
      <c r="Z872" s="24"/>
      <c r="AA872" s="24"/>
      <c r="AB872" s="24"/>
      <c r="AC872" s="24"/>
      <c r="AD872" s="24"/>
      <c r="AE872" s="24"/>
      <c r="AG872" s="13"/>
      <c r="AH872" s="13"/>
      <c r="AI872" s="14"/>
      <c r="AJ872" s="24"/>
      <c r="AK872" s="24"/>
      <c r="AL872" s="24"/>
      <c r="AM872" s="24"/>
      <c r="AN872" s="24"/>
      <c r="AO872" s="24"/>
      <c r="AP872" s="24"/>
      <c r="AQ872" s="24"/>
      <c r="AS872" s="13"/>
      <c r="AT872" s="13"/>
      <c r="AU872" s="14"/>
      <c r="AV872" s="24"/>
      <c r="AW872" s="24"/>
      <c r="AX872" s="24"/>
      <c r="AY872" s="24"/>
      <c r="AZ872" s="24"/>
      <c r="BA872" s="24"/>
      <c r="BB872" s="24"/>
      <c r="BC872" s="24"/>
      <c r="CW872" s="24">
        <v>0.2962773224043716</v>
      </c>
      <c r="CX872" s="13">
        <v>65.099999999999994</v>
      </c>
      <c r="CY872" s="13">
        <v>64.128351185197275</v>
      </c>
      <c r="CZ872" s="13">
        <v>63.329225259186259</v>
      </c>
      <c r="DA872" s="13">
        <v>24.323628234082619</v>
      </c>
      <c r="DB872" s="13" t="e">
        <f ca="1"/>
        <v>#NAME?</v>
      </c>
      <c r="DC872" s="13" t="e">
        <f ca="1"/>
        <v>#NAME?</v>
      </c>
      <c r="DD872" s="13">
        <v>60.226406618948069</v>
      </c>
      <c r="DE872" s="13" t="e">
        <f ca="1"/>
        <v>#NAME?</v>
      </c>
      <c r="DF872" s="13">
        <v>64.425814612645397</v>
      </c>
    </row>
    <row r="873" spans="1:110" x14ac:dyDescent="0.25">
      <c r="A873" s="9">
        <v>76.3</v>
      </c>
      <c r="B873" s="10" t="b">
        <v>1</v>
      </c>
      <c r="U873" s="13"/>
      <c r="V873" s="13"/>
      <c r="W873" s="14"/>
      <c r="X873" s="24"/>
      <c r="Y873" s="24"/>
      <c r="Z873" s="24"/>
      <c r="AA873" s="24"/>
      <c r="AB873" s="24"/>
      <c r="AC873" s="24"/>
      <c r="AD873" s="24"/>
      <c r="AE873" s="24"/>
      <c r="AG873" s="13"/>
      <c r="AH873" s="13"/>
      <c r="AI873" s="14"/>
      <c r="AJ873" s="24"/>
      <c r="AK873" s="24"/>
      <c r="AL873" s="24"/>
      <c r="AM873" s="24"/>
      <c r="AN873" s="24"/>
      <c r="AO873" s="24"/>
      <c r="AP873" s="24"/>
      <c r="AQ873" s="24"/>
      <c r="AS873" s="13"/>
      <c r="AT873" s="13"/>
      <c r="AU873" s="14"/>
      <c r="AV873" s="24"/>
      <c r="AW873" s="24"/>
      <c r="AX873" s="24"/>
      <c r="AY873" s="24"/>
      <c r="AZ873" s="24"/>
      <c r="BA873" s="24"/>
      <c r="BB873" s="24"/>
      <c r="BC873" s="24"/>
      <c r="CW873" s="24">
        <v>0.29661885245901637</v>
      </c>
      <c r="CX873" s="13">
        <v>65.099999999999994</v>
      </c>
      <c r="CY873" s="13">
        <v>64.13775713102595</v>
      </c>
      <c r="CZ873" s="13">
        <v>63.33842386733722</v>
      </c>
      <c r="DA873" s="13">
        <v>24.357232570516302</v>
      </c>
      <c r="DB873" s="13" t="e">
        <f ca="1"/>
        <v>#NAME?</v>
      </c>
      <c r="DC873" s="13" t="e">
        <f ca="1"/>
        <v>#NAME?</v>
      </c>
      <c r="DD873" s="13">
        <v>60.240223449030864</v>
      </c>
      <c r="DE873" s="13" t="e">
        <f ca="1"/>
        <v>#NAME?</v>
      </c>
      <c r="DF873" s="13">
        <v>64.436987543864916</v>
      </c>
    </row>
    <row r="874" spans="1:110" x14ac:dyDescent="0.25">
      <c r="A874" s="9">
        <v>76.099999999999994</v>
      </c>
      <c r="B874" s="10" t="b">
        <v>1</v>
      </c>
      <c r="U874" s="13"/>
      <c r="V874" s="13"/>
      <c r="W874" s="14"/>
      <c r="X874" s="24"/>
      <c r="Y874" s="24"/>
      <c r="Z874" s="24"/>
      <c r="AA874" s="24"/>
      <c r="AB874" s="24"/>
      <c r="AC874" s="24"/>
      <c r="AD874" s="24"/>
      <c r="AE874" s="24"/>
      <c r="AG874" s="13"/>
      <c r="AH874" s="13"/>
      <c r="AI874" s="14"/>
      <c r="AJ874" s="24"/>
      <c r="AK874" s="24"/>
      <c r="AL874" s="24"/>
      <c r="AM874" s="24"/>
      <c r="AN874" s="24"/>
      <c r="AO874" s="24"/>
      <c r="AP874" s="24"/>
      <c r="AQ874" s="24"/>
      <c r="AS874" s="13"/>
      <c r="AT874" s="13"/>
      <c r="AU874" s="14"/>
      <c r="AV874" s="24"/>
      <c r="AW874" s="24"/>
      <c r="AX874" s="24"/>
      <c r="AY874" s="24"/>
      <c r="AZ874" s="24"/>
      <c r="BA874" s="24"/>
      <c r="BB874" s="24"/>
      <c r="BC874" s="24"/>
      <c r="CW874" s="24">
        <v>0.29696038251366119</v>
      </c>
      <c r="CX874" s="13">
        <v>65.099999999999994</v>
      </c>
      <c r="CY874" s="13">
        <v>64.14715811749079</v>
      </c>
      <c r="CZ874" s="13">
        <v>63.347618960491751</v>
      </c>
      <c r="DA874" s="13">
        <v>24.390853227657985</v>
      </c>
      <c r="DB874" s="13" t="e">
        <f ca="1"/>
        <v>#NAME?</v>
      </c>
      <c r="DC874" s="13" t="e">
        <f ca="1"/>
        <v>#NAME?</v>
      </c>
      <c r="DD874" s="13">
        <v>60.254032326979271</v>
      </c>
      <c r="DE874" s="13" t="e">
        <f ca="1"/>
        <v>#NAME?</v>
      </c>
      <c r="DF874" s="13">
        <v>64.448154316529923</v>
      </c>
    </row>
    <row r="875" spans="1:110" x14ac:dyDescent="0.25">
      <c r="A875" s="9">
        <v>75.599999999999994</v>
      </c>
      <c r="B875" s="10" t="b">
        <v>1</v>
      </c>
      <c r="U875" s="13"/>
      <c r="V875" s="13"/>
      <c r="W875" s="14"/>
      <c r="X875" s="24"/>
      <c r="Y875" s="24"/>
      <c r="Z875" s="24"/>
      <c r="AA875" s="24"/>
      <c r="AB875" s="24"/>
      <c r="AC875" s="24"/>
      <c r="AD875" s="24"/>
      <c r="AE875" s="24"/>
      <c r="AG875" s="13"/>
      <c r="AH875" s="13"/>
      <c r="AI875" s="14"/>
      <c r="AJ875" s="24"/>
      <c r="AK875" s="24"/>
      <c r="AL875" s="24"/>
      <c r="AM875" s="24"/>
      <c r="AN875" s="24"/>
      <c r="AO875" s="24"/>
      <c r="AP875" s="24"/>
      <c r="AQ875" s="24"/>
      <c r="AS875" s="13"/>
      <c r="AT875" s="13"/>
      <c r="AU875" s="14"/>
      <c r="AV875" s="24"/>
      <c r="AW875" s="24"/>
      <c r="AX875" s="24"/>
      <c r="AY875" s="24"/>
      <c r="AZ875" s="24"/>
      <c r="BA875" s="24"/>
      <c r="BB875" s="24"/>
      <c r="BC875" s="24"/>
      <c r="CW875" s="24">
        <v>0.29730191256830601</v>
      </c>
      <c r="CX875" s="13">
        <v>65.099999999999994</v>
      </c>
      <c r="CY875" s="13">
        <v>64.156554158969129</v>
      </c>
      <c r="CZ875" s="13">
        <v>63.35681055079656</v>
      </c>
      <c r="DA875" s="13">
        <v>24.424490221368405</v>
      </c>
      <c r="DB875" s="13" t="e">
        <f ca="1"/>
        <v>#NAME?</v>
      </c>
      <c r="DC875" s="13" t="e">
        <f ca="1"/>
        <v>#NAME?</v>
      </c>
      <c r="DD875" s="13">
        <v>60.267833266507793</v>
      </c>
      <c r="DE875" s="13" t="e">
        <f ca="1"/>
        <v>#NAME?</v>
      </c>
      <c r="DF875" s="13">
        <v>64.459314945089602</v>
      </c>
    </row>
    <row r="876" spans="1:110" x14ac:dyDescent="0.25">
      <c r="A876" s="9">
        <v>74.900000000000006</v>
      </c>
      <c r="B876" s="10" t="b">
        <v>1</v>
      </c>
      <c r="U876" s="13"/>
      <c r="V876" s="13"/>
      <c r="W876" s="14"/>
      <c r="X876" s="24"/>
      <c r="Y876" s="24"/>
      <c r="Z876" s="24"/>
      <c r="AA876" s="24"/>
      <c r="AB876" s="24"/>
      <c r="AC876" s="24"/>
      <c r="AD876" s="24"/>
      <c r="AE876" s="24"/>
      <c r="AG876" s="13"/>
      <c r="AH876" s="13"/>
      <c r="AI876" s="14"/>
      <c r="AJ876" s="24"/>
      <c r="AK876" s="24"/>
      <c r="AL876" s="24"/>
      <c r="AM876" s="24"/>
      <c r="AN876" s="24"/>
      <c r="AO876" s="24"/>
      <c r="AP876" s="24"/>
      <c r="AQ876" s="24"/>
      <c r="AS876" s="13"/>
      <c r="AT876" s="13"/>
      <c r="AU876" s="14"/>
      <c r="AV876" s="24"/>
      <c r="AW876" s="24"/>
      <c r="AX876" s="24"/>
      <c r="AY876" s="24"/>
      <c r="AZ876" s="24"/>
      <c r="BA876" s="24"/>
      <c r="BB876" s="24"/>
      <c r="BC876" s="24"/>
      <c r="CW876" s="24">
        <v>0.29764344262295084</v>
      </c>
      <c r="CX876" s="13">
        <v>65.099999999999994</v>
      </c>
      <c r="CY876" s="13">
        <v>64.165945269796339</v>
      </c>
      <c r="CZ876" s="13">
        <v>63.365998650366173</v>
      </c>
      <c r="DA876" s="13">
        <v>24.458143567531433</v>
      </c>
      <c r="DB876" s="13" t="e">
        <f ca="1"/>
        <v>#NAME?</v>
      </c>
      <c r="DC876" s="13" t="e">
        <f ca="1"/>
        <v>#NAME?</v>
      </c>
      <c r="DD876" s="13">
        <v>60.281626281291594</v>
      </c>
      <c r="DE876" s="13" t="e">
        <f ca="1"/>
        <v>#NAME?</v>
      </c>
      <c r="DF876" s="13">
        <v>64.470469443951032</v>
      </c>
    </row>
    <row r="877" spans="1:110" x14ac:dyDescent="0.25">
      <c r="A877" s="9">
        <v>74.2</v>
      </c>
      <c r="B877" s="10" t="b">
        <v>1</v>
      </c>
      <c r="U877" s="13"/>
      <c r="V877" s="13"/>
      <c r="W877" s="14"/>
      <c r="X877" s="24"/>
      <c r="Y877" s="24"/>
      <c r="Z877" s="24"/>
      <c r="AA877" s="24"/>
      <c r="AB877" s="24"/>
      <c r="AC877" s="24"/>
      <c r="AD877" s="24"/>
      <c r="AE877" s="24"/>
      <c r="AG877" s="13"/>
      <c r="AH877" s="13"/>
      <c r="AI877" s="14"/>
      <c r="AJ877" s="24"/>
      <c r="AK877" s="24"/>
      <c r="AL877" s="24"/>
      <c r="AM877" s="24"/>
      <c r="AN877" s="24"/>
      <c r="AO877" s="24"/>
      <c r="AP877" s="24"/>
      <c r="AQ877" s="24"/>
      <c r="AS877" s="13"/>
      <c r="AT877" s="13"/>
      <c r="AU877" s="14"/>
      <c r="AV877" s="24"/>
      <c r="AW877" s="24"/>
      <c r="AX877" s="24"/>
      <c r="AY877" s="24"/>
      <c r="AZ877" s="24"/>
      <c r="BA877" s="24"/>
      <c r="BB877" s="24"/>
      <c r="BC877" s="24"/>
      <c r="CW877" s="24">
        <v>0.29798497267759561</v>
      </c>
      <c r="CX877" s="13">
        <v>65.2</v>
      </c>
      <c r="CY877" s="13">
        <v>64.175331464266037</v>
      </c>
      <c r="CZ877" s="13">
        <v>63.375183271282864</v>
      </c>
      <c r="DA877" s="13">
        <v>24.491813282054132</v>
      </c>
      <c r="DB877" s="13" t="e">
        <f ca="1"/>
        <v>#NAME?</v>
      </c>
      <c r="DC877" s="13" t="e">
        <f ca="1"/>
        <v>#NAME?</v>
      </c>
      <c r="DD877" s="13">
        <v>60.295411384966599</v>
      </c>
      <c r="DE877" s="13" t="e">
        <f ca="1"/>
        <v>#NAME?</v>
      </c>
      <c r="DF877" s="13">
        <v>64.481617827479525</v>
      </c>
    </row>
    <row r="878" spans="1:110" x14ac:dyDescent="0.25">
      <c r="A878" s="9">
        <v>73</v>
      </c>
      <c r="B878" s="10" t="b">
        <v>1</v>
      </c>
      <c r="U878" s="13"/>
      <c r="V878" s="13"/>
      <c r="W878" s="14"/>
      <c r="X878" s="24"/>
      <c r="Y878" s="24"/>
      <c r="Z878" s="24"/>
      <c r="AA878" s="24"/>
      <c r="AB878" s="24"/>
      <c r="AC878" s="24"/>
      <c r="AD878" s="24"/>
      <c r="AE878" s="24"/>
      <c r="AG878" s="13"/>
      <c r="AH878" s="13"/>
      <c r="AI878" s="14"/>
      <c r="AJ878" s="24"/>
      <c r="AK878" s="24"/>
      <c r="AL878" s="24"/>
      <c r="AM878" s="24"/>
      <c r="AN878" s="24"/>
      <c r="AO878" s="24"/>
      <c r="AP878" s="24"/>
      <c r="AQ878" s="24"/>
      <c r="AS878" s="13"/>
      <c r="AT878" s="13"/>
      <c r="AU878" s="14"/>
      <c r="AV878" s="24"/>
      <c r="AW878" s="24"/>
      <c r="AX878" s="24"/>
      <c r="AY878" s="24"/>
      <c r="AZ878" s="24"/>
      <c r="BA878" s="24"/>
      <c r="BB878" s="24"/>
      <c r="BC878" s="24"/>
      <c r="CW878" s="24">
        <v>0.29832650273224043</v>
      </c>
      <c r="CX878" s="13">
        <v>65.2</v>
      </c>
      <c r="CY878" s="13">
        <v>64.184712756630375</v>
      </c>
      <c r="CZ878" s="13">
        <v>63.384364425596871</v>
      </c>
      <c r="DA878" s="13">
        <v>24.525499380866783</v>
      </c>
      <c r="DB878" s="13" t="e">
        <f ca="1"/>
        <v>#NAME?</v>
      </c>
      <c r="DC878" s="13" t="e">
        <f ca="1"/>
        <v>#NAME?</v>
      </c>
      <c r="DD878" s="13">
        <v>60.309188591129676</v>
      </c>
      <c r="DE878" s="13" t="e">
        <f ca="1"/>
        <v>#NAME?</v>
      </c>
      <c r="DF878" s="13">
        <v>64.492760109998699</v>
      </c>
    </row>
    <row r="879" spans="1:110" x14ac:dyDescent="0.25">
      <c r="A879" s="9">
        <v>73</v>
      </c>
      <c r="B879" s="10" t="b">
        <v>1</v>
      </c>
      <c r="U879" s="13"/>
      <c r="V879" s="13"/>
      <c r="W879" s="14"/>
      <c r="X879" s="24"/>
      <c r="Y879" s="24"/>
      <c r="Z879" s="24"/>
      <c r="AA879" s="24"/>
      <c r="AB879" s="24"/>
      <c r="AC879" s="24"/>
      <c r="AD879" s="24"/>
      <c r="AE879" s="24"/>
      <c r="AG879" s="13"/>
      <c r="AH879" s="13"/>
      <c r="AI879" s="14"/>
      <c r="AJ879" s="24"/>
      <c r="AK879" s="24"/>
      <c r="AL879" s="24"/>
      <c r="AM879" s="24"/>
      <c r="AN879" s="24"/>
      <c r="AO879" s="24"/>
      <c r="AP879" s="24"/>
      <c r="AQ879" s="24"/>
      <c r="AS879" s="13"/>
      <c r="AT879" s="13"/>
      <c r="AU879" s="14"/>
      <c r="AV879" s="24"/>
      <c r="AW879" s="24"/>
      <c r="AX879" s="24"/>
      <c r="AY879" s="24"/>
      <c r="AZ879" s="24"/>
      <c r="BA879" s="24"/>
      <c r="BB879" s="24"/>
      <c r="BC879" s="24"/>
      <c r="CW879" s="24">
        <v>0.29866803278688525</v>
      </c>
      <c r="CX879" s="13">
        <v>65.2</v>
      </c>
      <c r="CY879" s="13">
        <v>64.194089161100109</v>
      </c>
      <c r="CZ879" s="13">
        <v>63.393542125326626</v>
      </c>
      <c r="DA879" s="13">
        <v>24.559201879922949</v>
      </c>
      <c r="DB879" s="13" t="e">
        <f ca="1"/>
        <v>#NAME?</v>
      </c>
      <c r="DC879" s="13" t="e">
        <f ca="1"/>
        <v>#NAME?</v>
      </c>
      <c r="DD879" s="13">
        <v>60.32295791333879</v>
      </c>
      <c r="DE879" s="13" t="e">
        <f ca="1"/>
        <v>#NAME?</v>
      </c>
      <c r="DF879" s="13">
        <v>64.503896305790704</v>
      </c>
    </row>
    <row r="880" spans="1:110" x14ac:dyDescent="0.25">
      <c r="A880" s="9">
        <v>72.8</v>
      </c>
      <c r="B880" s="10" t="b">
        <v>1</v>
      </c>
      <c r="U880" s="13"/>
      <c r="V880" s="13"/>
      <c r="W880" s="14"/>
      <c r="X880" s="24"/>
      <c r="Y880" s="24"/>
      <c r="Z880" s="24"/>
      <c r="AA880" s="24"/>
      <c r="AB880" s="24"/>
      <c r="AC880" s="24"/>
      <c r="AD880" s="24"/>
      <c r="AE880" s="24"/>
      <c r="AG880" s="13"/>
      <c r="AH880" s="13"/>
      <c r="AI880" s="14"/>
      <c r="AJ880" s="24"/>
      <c r="AK880" s="24"/>
      <c r="AL880" s="24"/>
      <c r="AM880" s="24"/>
      <c r="AN880" s="24"/>
      <c r="AO880" s="24"/>
      <c r="AP880" s="24"/>
      <c r="AQ880" s="24"/>
      <c r="AS880" s="13"/>
      <c r="AT880" s="13"/>
      <c r="AU880" s="14"/>
      <c r="AV880" s="24"/>
      <c r="AW880" s="24"/>
      <c r="AX880" s="24"/>
      <c r="AY880" s="24"/>
      <c r="AZ880" s="24"/>
      <c r="BA880" s="24"/>
      <c r="BB880" s="24"/>
      <c r="BC880" s="24"/>
      <c r="CW880" s="24">
        <v>0.29900956284153007</v>
      </c>
      <c r="CX880" s="13">
        <v>65.2</v>
      </c>
      <c r="CY880" s="13">
        <v>64.203460691844867</v>
      </c>
      <c r="CZ880" s="13">
        <v>63.402716382458721</v>
      </c>
      <c r="DA880" s="13">
        <v>24.592920795199461</v>
      </c>
      <c r="DB880" s="13" t="e">
        <f ca="1"/>
        <v>#NAME?</v>
      </c>
      <c r="DC880" s="13" t="e">
        <f ca="1"/>
        <v>#NAME?</v>
      </c>
      <c r="DD880" s="13">
        <v>60.336719365113161</v>
      </c>
      <c r="DE880" s="13" t="e">
        <f ca="1"/>
        <v>#NAME?</v>
      </c>
      <c r="DF880" s="13">
        <v>64.515026429096451</v>
      </c>
    </row>
    <row r="881" spans="1:110" x14ac:dyDescent="0.25">
      <c r="A881" s="9">
        <v>72.3</v>
      </c>
      <c r="B881" s="10" t="b">
        <v>1</v>
      </c>
      <c r="U881" s="13"/>
      <c r="V881" s="13"/>
      <c r="W881" s="14"/>
      <c r="X881" s="24"/>
      <c r="Y881" s="24"/>
      <c r="Z881" s="24"/>
      <c r="AA881" s="24"/>
      <c r="AB881" s="24"/>
      <c r="AC881" s="24"/>
      <c r="AD881" s="24"/>
      <c r="AE881" s="24"/>
      <c r="AG881" s="13"/>
      <c r="AH881" s="13"/>
      <c r="AI881" s="14"/>
      <c r="AJ881" s="24"/>
      <c r="AK881" s="24"/>
      <c r="AL881" s="24"/>
      <c r="AM881" s="24"/>
      <c r="AN881" s="24"/>
      <c r="AO881" s="24"/>
      <c r="AP881" s="24"/>
      <c r="AQ881" s="24"/>
      <c r="AS881" s="13"/>
      <c r="AT881" s="13"/>
      <c r="AU881" s="14"/>
      <c r="AV881" s="24"/>
      <c r="AW881" s="24"/>
      <c r="AX881" s="24"/>
      <c r="AY881" s="24"/>
      <c r="AZ881" s="24"/>
      <c r="BA881" s="24"/>
      <c r="BB881" s="24"/>
      <c r="BC881" s="24"/>
      <c r="CW881" s="24">
        <v>0.29935109289617484</v>
      </c>
      <c r="CX881" s="13">
        <v>65.2</v>
      </c>
      <c r="CY881" s="13">
        <v>64.212827362993309</v>
      </c>
      <c r="CZ881" s="13">
        <v>63.411887208948272</v>
      </c>
      <c r="DA881" s="13">
        <v>24.62665614269654</v>
      </c>
      <c r="DB881" s="13" t="e">
        <f ca="1"/>
        <v>#NAME?</v>
      </c>
      <c r="DC881" s="13" t="e">
        <f ca="1"/>
        <v>#NAME?</v>
      </c>
      <c r="DD881" s="13">
        <v>60.350472959933413</v>
      </c>
      <c r="DE881" s="13" t="e">
        <f ca="1"/>
        <v>#NAME?</v>
      </c>
      <c r="DF881" s="13">
        <v>64.526150494115711</v>
      </c>
    </row>
    <row r="882" spans="1:110" x14ac:dyDescent="0.25">
      <c r="A882" s="9">
        <v>71.900000000000006</v>
      </c>
      <c r="B882" s="10" t="b">
        <v>1</v>
      </c>
      <c r="U882" s="13"/>
      <c r="V882" s="13"/>
      <c r="W882" s="14"/>
      <c r="X882" s="24"/>
      <c r="Y882" s="24"/>
      <c r="Z882" s="24"/>
      <c r="AA882" s="24"/>
      <c r="AB882" s="24"/>
      <c r="AC882" s="24"/>
      <c r="AD882" s="24"/>
      <c r="AE882" s="24"/>
      <c r="AG882" s="13"/>
      <c r="AH882" s="13"/>
      <c r="AI882" s="14"/>
      <c r="AJ882" s="24"/>
      <c r="AK882" s="24"/>
      <c r="AL882" s="24"/>
      <c r="AM882" s="24"/>
      <c r="AN882" s="24"/>
      <c r="AO882" s="24"/>
      <c r="AP882" s="24"/>
      <c r="AQ882" s="24"/>
      <c r="AS882" s="13"/>
      <c r="AT882" s="13"/>
      <c r="AU882" s="14"/>
      <c r="AV882" s="24"/>
      <c r="AW882" s="24"/>
      <c r="AX882" s="24"/>
      <c r="AY882" s="24"/>
      <c r="AZ882" s="24"/>
      <c r="BA882" s="24"/>
      <c r="BB882" s="24"/>
      <c r="BC882" s="24"/>
      <c r="CW882" s="24">
        <v>0.29969262295081966</v>
      </c>
      <c r="CX882" s="13">
        <v>65.2</v>
      </c>
      <c r="CY882" s="13">
        <v>64.222189188633365</v>
      </c>
      <c r="CZ882" s="13">
        <v>63.421054616719047</v>
      </c>
      <c r="DA882" s="13">
        <v>24.660407938437803</v>
      </c>
      <c r="DB882" s="13" t="e">
        <f ca="1"/>
        <v>#NAME?</v>
      </c>
      <c r="DC882" s="13" t="e">
        <f ca="1"/>
        <v>#NAME?</v>
      </c>
      <c r="DD882" s="13">
        <v>60.364218711241733</v>
      </c>
      <c r="DE882" s="13" t="e">
        <f ca="1"/>
        <v>#NAME?</v>
      </c>
      <c r="DF882" s="13">
        <v>64.537268515007298</v>
      </c>
    </row>
    <row r="883" spans="1:110" x14ac:dyDescent="0.25">
      <c r="A883" s="9">
        <v>71.2</v>
      </c>
      <c r="B883" s="10" t="b">
        <v>1</v>
      </c>
      <c r="U883" s="13"/>
      <c r="V883" s="13"/>
      <c r="W883" s="14"/>
      <c r="X883" s="24"/>
      <c r="Y883" s="24"/>
      <c r="Z883" s="24"/>
      <c r="AA883" s="24"/>
      <c r="AB883" s="24"/>
      <c r="AC883" s="24"/>
      <c r="AD883" s="24"/>
      <c r="AE883" s="24"/>
      <c r="AG883" s="13"/>
      <c r="AH883" s="13"/>
      <c r="AI883" s="14"/>
      <c r="AJ883" s="24"/>
      <c r="AK883" s="24"/>
      <c r="AL883" s="24"/>
      <c r="AM883" s="24"/>
      <c r="AN883" s="24"/>
      <c r="AO883" s="24"/>
      <c r="AP883" s="24"/>
      <c r="AQ883" s="24"/>
      <c r="AS883" s="13"/>
      <c r="AT883" s="13"/>
      <c r="AU883" s="14"/>
      <c r="AV883" s="24"/>
      <c r="AW883" s="24"/>
      <c r="AX883" s="24"/>
      <c r="AY883" s="24"/>
      <c r="AZ883" s="24"/>
      <c r="BA883" s="24"/>
      <c r="BB883" s="24"/>
      <c r="BC883" s="24"/>
      <c r="CW883" s="24">
        <v>0.30003415300546449</v>
      </c>
      <c r="CX883" s="13">
        <v>65.3</v>
      </c>
      <c r="CY883" s="13">
        <v>64.231546182812366</v>
      </c>
      <c r="CZ883" s="13">
        <v>63.430218617663364</v>
      </c>
      <c r="DA883" s="13">
        <v>24.694176198470331</v>
      </c>
      <c r="DB883" s="13" t="e">
        <f ca="1"/>
        <v>#NAME?</v>
      </c>
      <c r="DC883" s="13" t="e">
        <f ca="1"/>
        <v>#NAME?</v>
      </c>
      <c r="DD883" s="13">
        <v>60.377956632442007</v>
      </c>
      <c r="DE883" s="13" t="e">
        <f ca="1"/>
        <v>#NAME?</v>
      </c>
      <c r="DF883" s="13">
        <v>64.548380505889313</v>
      </c>
    </row>
    <row r="884" spans="1:110" x14ac:dyDescent="0.25">
      <c r="A884" s="9">
        <v>78</v>
      </c>
      <c r="B884" s="10" t="b">
        <v>1</v>
      </c>
      <c r="U884" s="13"/>
      <c r="V884" s="13"/>
      <c r="W884" s="14"/>
      <c r="X884" s="24"/>
      <c r="Y884" s="24"/>
      <c r="Z884" s="24"/>
      <c r="AA884" s="24"/>
      <c r="AB884" s="24"/>
      <c r="AC884" s="24"/>
      <c r="AD884" s="24"/>
      <c r="AE884" s="24"/>
      <c r="AG884" s="13"/>
      <c r="AH884" s="13"/>
      <c r="AI884" s="14"/>
      <c r="AJ884" s="24"/>
      <c r="AK884" s="24"/>
      <c r="AL884" s="24"/>
      <c r="AM884" s="24"/>
      <c r="AN884" s="24"/>
      <c r="AO884" s="24"/>
      <c r="AP884" s="24"/>
      <c r="AQ884" s="24"/>
      <c r="AS884" s="13"/>
      <c r="AT884" s="13"/>
      <c r="AU884" s="14"/>
      <c r="AV884" s="24"/>
      <c r="AW884" s="24"/>
      <c r="AX884" s="24"/>
      <c r="AY884" s="24"/>
      <c r="AZ884" s="24"/>
      <c r="BA884" s="24"/>
      <c r="BB884" s="24"/>
      <c r="BC884" s="24"/>
      <c r="CW884" s="24">
        <v>0.30037568306010931</v>
      </c>
      <c r="CX884" s="13">
        <v>65.3</v>
      </c>
      <c r="CY884" s="13">
        <v>64.24089835953724</v>
      </c>
      <c r="CZ884" s="13">
        <v>63.439379223642653</v>
      </c>
      <c r="DA884" s="13">
        <v>24.727960938864687</v>
      </c>
      <c r="DB884" s="13" t="e">
        <f ca="1"/>
        <v>#NAME?</v>
      </c>
      <c r="DC884" s="13" t="e">
        <f ca="1"/>
        <v>#NAME?</v>
      </c>
      <c r="DD884" s="13">
        <v>60.391686736900027</v>
      </c>
      <c r="DE884" s="13" t="e">
        <f ca="1"/>
        <v>#NAME?</v>
      </c>
      <c r="DF884" s="13">
        <v>64.559486480839297</v>
      </c>
    </row>
    <row r="885" spans="1:110" x14ac:dyDescent="0.25">
      <c r="A885" s="9">
        <v>78</v>
      </c>
      <c r="B885" s="10" t="b">
        <v>1</v>
      </c>
      <c r="U885" s="13"/>
      <c r="V885" s="13"/>
      <c r="W885" s="14"/>
      <c r="X885" s="24"/>
      <c r="Y885" s="24"/>
      <c r="Z885" s="24"/>
      <c r="AA885" s="24"/>
      <c r="AB885" s="24"/>
      <c r="AC885" s="24"/>
      <c r="AD885" s="24"/>
      <c r="AE885" s="24"/>
      <c r="AG885" s="13"/>
      <c r="AH885" s="13"/>
      <c r="AI885" s="14"/>
      <c r="AJ885" s="24"/>
      <c r="AK885" s="24"/>
      <c r="AL885" s="24"/>
      <c r="AM885" s="24"/>
      <c r="AN885" s="24"/>
      <c r="AO885" s="24"/>
      <c r="AP885" s="24"/>
      <c r="AQ885" s="24"/>
      <c r="AS885" s="13"/>
      <c r="AT885" s="13"/>
      <c r="AU885" s="14"/>
      <c r="AV885" s="24"/>
      <c r="AW885" s="24"/>
      <c r="AX885" s="24"/>
      <c r="AY885" s="24"/>
      <c r="AZ885" s="24"/>
      <c r="BA885" s="24"/>
      <c r="BB885" s="24"/>
      <c r="BC885" s="24"/>
      <c r="CW885" s="24">
        <v>0.30071721311475408</v>
      </c>
      <c r="CX885" s="13">
        <v>65.3</v>
      </c>
      <c r="CY885" s="13">
        <v>64.250245732774744</v>
      </c>
      <c r="CZ885" s="13">
        <v>63.44853644648709</v>
      </c>
      <c r="DA885" s="13">
        <v>24.761762175714956</v>
      </c>
      <c r="DB885" s="13" t="e">
        <f ca="1"/>
        <v>#NAME?</v>
      </c>
      <c r="DC885" s="13" t="e">
        <f ca="1"/>
        <v>#NAME?</v>
      </c>
      <c r="DD885" s="13">
        <v>60.405409037943556</v>
      </c>
      <c r="DE885" s="13" t="e">
        <f ca="1"/>
        <v>#NAME?</v>
      </c>
      <c r="DF885" s="13">
        <v>64.57058645389435</v>
      </c>
    </row>
    <row r="886" spans="1:110" x14ac:dyDescent="0.25">
      <c r="A886" s="9">
        <v>64.8</v>
      </c>
      <c r="B886" s="10" t="b">
        <v>1</v>
      </c>
      <c r="U886" s="13"/>
      <c r="V886" s="13"/>
      <c r="W886" s="14"/>
      <c r="X886" s="24"/>
      <c r="Y886" s="24"/>
      <c r="Z886" s="24"/>
      <c r="AA886" s="24"/>
      <c r="AB886" s="24"/>
      <c r="AC886" s="24"/>
      <c r="AD886" s="24"/>
      <c r="AE886" s="24"/>
      <c r="AG886" s="13"/>
      <c r="AH886" s="13"/>
      <c r="AI886" s="14"/>
      <c r="AJ886" s="24"/>
      <c r="AK886" s="24"/>
      <c r="AL886" s="24"/>
      <c r="AM886" s="24"/>
      <c r="AN886" s="24"/>
      <c r="AO886" s="24"/>
      <c r="AP886" s="24"/>
      <c r="AQ886" s="24"/>
      <c r="AS886" s="13"/>
      <c r="AT886" s="13"/>
      <c r="AU886" s="14"/>
      <c r="AV886" s="24"/>
      <c r="AW886" s="24"/>
      <c r="AX886" s="24"/>
      <c r="AY886" s="24"/>
      <c r="AZ886" s="24"/>
      <c r="BA886" s="24"/>
      <c r="BB886" s="24"/>
      <c r="BC886" s="24"/>
      <c r="CW886" s="24">
        <v>0.3010587431693989</v>
      </c>
      <c r="CX886" s="13">
        <v>65.3</v>
      </c>
      <c r="CY886" s="13">
        <v>64.259588316451612</v>
      </c>
      <c r="CZ886" s="13">
        <v>63.457690297996344</v>
      </c>
      <c r="DA886" s="13">
        <v>24.79557992513886</v>
      </c>
      <c r="DB886" s="13" t="e">
        <f ca="1"/>
        <v>#NAME?</v>
      </c>
      <c r="DC886" s="13" t="e">
        <f ca="1"/>
        <v>#NAME?</v>
      </c>
      <c r="DD886" s="13">
        <v>60.419123548862551</v>
      </c>
      <c r="DE886" s="13" t="e">
        <f ca="1"/>
        <v>#NAME?</v>
      </c>
      <c r="DF886" s="13">
        <v>64.581680439051368</v>
      </c>
    </row>
    <row r="887" spans="1:110" x14ac:dyDescent="0.25">
      <c r="A887" s="9">
        <v>64.2</v>
      </c>
      <c r="B887" s="10" t="b">
        <v>1</v>
      </c>
      <c r="U887" s="13"/>
      <c r="V887" s="13"/>
      <c r="W887" s="14"/>
      <c r="X887" s="24"/>
      <c r="Y887" s="24"/>
      <c r="Z887" s="24"/>
      <c r="AA887" s="24"/>
      <c r="AB887" s="24"/>
      <c r="AC887" s="24"/>
      <c r="AD887" s="24"/>
      <c r="AE887" s="24"/>
      <c r="AG887" s="13"/>
      <c r="AH887" s="13"/>
      <c r="AI887" s="14"/>
      <c r="AJ887" s="24"/>
      <c r="AK887" s="24"/>
      <c r="AL887" s="24"/>
      <c r="AM887" s="24"/>
      <c r="AN887" s="24"/>
      <c r="AO887" s="24"/>
      <c r="AP887" s="24"/>
      <c r="AQ887" s="24"/>
      <c r="AS887" s="13"/>
      <c r="AT887" s="13"/>
      <c r="AU887" s="14"/>
      <c r="AV887" s="24"/>
      <c r="AW887" s="24"/>
      <c r="AX887" s="24"/>
      <c r="AY887" s="24"/>
      <c r="AZ887" s="24"/>
      <c r="BA887" s="24"/>
      <c r="BB887" s="24"/>
      <c r="BC887" s="24"/>
      <c r="CW887" s="24">
        <v>0.30140027322404372</v>
      </c>
      <c r="CX887" s="13">
        <v>65.3</v>
      </c>
      <c r="CY887" s="13">
        <v>64.268926124454723</v>
      </c>
      <c r="CZ887" s="13">
        <v>63.466840789939155</v>
      </c>
      <c r="DA887" s="13">
        <v>24.829414203277686</v>
      </c>
      <c r="DB887" s="13" t="e">
        <f ca="1"/>
        <v>#NAME?</v>
      </c>
      <c r="DC887" s="13" t="e">
        <f ca="1"/>
        <v>#NAME?</v>
      </c>
      <c r="DD887" s="13">
        <v>60.432830282909293</v>
      </c>
      <c r="DE887" s="13" t="e">
        <f ca="1"/>
        <v>#NAME?</v>
      </c>
      <c r="DF887" s="13">
        <v>64.592768450267201</v>
      </c>
    </row>
    <row r="888" spans="1:110" x14ac:dyDescent="0.25">
      <c r="A888" s="9">
        <v>63.7</v>
      </c>
      <c r="B888" s="10" t="b">
        <v>1</v>
      </c>
      <c r="U888" s="13"/>
      <c r="V888" s="13"/>
      <c r="W888" s="14"/>
      <c r="X888" s="24"/>
      <c r="Y888" s="24"/>
      <c r="Z888" s="24"/>
      <c r="AA888" s="24"/>
      <c r="AB888" s="24"/>
      <c r="AC888" s="24"/>
      <c r="AD888" s="24"/>
      <c r="AE888" s="24"/>
      <c r="AG888" s="13"/>
      <c r="AH888" s="13"/>
      <c r="AI888" s="14"/>
      <c r="AJ888" s="24"/>
      <c r="AK888" s="24"/>
      <c r="AL888" s="24"/>
      <c r="AM888" s="24"/>
      <c r="AN888" s="24"/>
      <c r="AO888" s="24"/>
      <c r="AP888" s="24"/>
      <c r="AQ888" s="24"/>
      <c r="AS888" s="13"/>
      <c r="AT888" s="13"/>
      <c r="AU888" s="14"/>
      <c r="AV888" s="24"/>
      <c r="AW888" s="24"/>
      <c r="AX888" s="24"/>
      <c r="AY888" s="24"/>
      <c r="AZ888" s="24"/>
      <c r="BA888" s="24"/>
      <c r="BB888" s="24"/>
      <c r="BC888" s="24"/>
      <c r="CW888" s="24">
        <v>0.30174180327868855</v>
      </c>
      <c r="CX888" s="13">
        <v>65.3</v>
      </c>
      <c r="CY888" s="13">
        <v>64.278259170631372</v>
      </c>
      <c r="CZ888" s="13">
        <v>63.475987934053919</v>
      </c>
      <c r="DA888" s="13">
        <v>24.863265026296464</v>
      </c>
      <c r="DB888" s="13" t="e">
        <f ca="1"/>
        <v>#NAME?</v>
      </c>
      <c r="DC888" s="13" t="e">
        <f ca="1"/>
        <v>#NAME?</v>
      </c>
      <c r="DD888" s="13">
        <v>60.446529253298522</v>
      </c>
      <c r="DE888" s="13" t="e">
        <f ca="1"/>
        <v>#NAME?</v>
      </c>
      <c r="DF888" s="13">
        <v>64.603850501458837</v>
      </c>
    </row>
    <row r="889" spans="1:110" x14ac:dyDescent="0.25">
      <c r="A889" s="9">
        <v>63.3</v>
      </c>
      <c r="B889" s="10" t="b">
        <v>1</v>
      </c>
      <c r="U889" s="13"/>
      <c r="V889" s="13"/>
      <c r="W889" s="14"/>
      <c r="X889" s="24"/>
      <c r="Y889" s="24"/>
      <c r="Z889" s="24"/>
      <c r="AA889" s="24"/>
      <c r="AB889" s="24"/>
      <c r="AC889" s="24"/>
      <c r="AD889" s="24"/>
      <c r="AE889" s="24"/>
      <c r="AG889" s="13"/>
      <c r="AH889" s="13"/>
      <c r="AI889" s="14"/>
      <c r="AJ889" s="24"/>
      <c r="AK889" s="24"/>
      <c r="AL889" s="24"/>
      <c r="AM889" s="24"/>
      <c r="AN889" s="24"/>
      <c r="AO889" s="24"/>
      <c r="AP889" s="24"/>
      <c r="AQ889" s="24"/>
      <c r="AS889" s="13"/>
      <c r="AT889" s="13"/>
      <c r="AU889" s="14"/>
      <c r="AV889" s="24"/>
      <c r="AW889" s="24"/>
      <c r="AX889" s="24"/>
      <c r="AY889" s="24"/>
      <c r="AZ889" s="24"/>
      <c r="BA889" s="24"/>
      <c r="BB889" s="24"/>
      <c r="BC889" s="24"/>
      <c r="CW889" s="24">
        <v>0.30208333333333331</v>
      </c>
      <c r="CX889" s="13">
        <v>65.3</v>
      </c>
      <c r="CY889" s="13">
        <v>64.287587468789326</v>
      </c>
      <c r="CZ889" s="13">
        <v>63.485131742048473</v>
      </c>
      <c r="DA889" s="13">
        <v>24.897132410383914</v>
      </c>
      <c r="DB889" s="13" t="e">
        <f ca="1"/>
        <v>#NAME?</v>
      </c>
      <c r="DC889" s="13" t="e">
        <f ca="1"/>
        <v>#NAME?</v>
      </c>
      <c r="DD889" s="13">
        <v>60.460220473207585</v>
      </c>
      <c r="DE889" s="13" t="e">
        <f ca="1"/>
        <v>#NAME?</v>
      </c>
      <c r="DF889" s="13">
        <v>64.614926606503545</v>
      </c>
    </row>
    <row r="890" spans="1:110" x14ac:dyDescent="0.25">
      <c r="A890" s="9">
        <v>62.6</v>
      </c>
      <c r="B890" s="10" t="b">
        <v>1</v>
      </c>
      <c r="U890" s="13"/>
      <c r="V890" s="13"/>
      <c r="W890" s="14"/>
      <c r="X890" s="24"/>
      <c r="Y890" s="24"/>
      <c r="Z890" s="24"/>
      <c r="AA890" s="24"/>
      <c r="AB890" s="24"/>
      <c r="AC890" s="24"/>
      <c r="AD890" s="24"/>
      <c r="AE890" s="24"/>
      <c r="AG890" s="13"/>
      <c r="AH890" s="13"/>
      <c r="AI890" s="14"/>
      <c r="AJ890" s="24"/>
      <c r="AK890" s="24"/>
      <c r="AL890" s="24"/>
      <c r="AM890" s="24"/>
      <c r="AN890" s="24"/>
      <c r="AO890" s="24"/>
      <c r="AP890" s="24"/>
      <c r="AQ890" s="24"/>
      <c r="AS890" s="13"/>
      <c r="AT890" s="13"/>
      <c r="AU890" s="14"/>
      <c r="AV890" s="24"/>
      <c r="AW890" s="24"/>
      <c r="AX890" s="24"/>
      <c r="AY890" s="24"/>
      <c r="AZ890" s="24"/>
      <c r="BA890" s="24"/>
      <c r="BB890" s="24"/>
      <c r="BC890" s="24"/>
      <c r="CW890" s="24">
        <v>0.30242486338797814</v>
      </c>
      <c r="CX890" s="13">
        <v>65.400000000000006</v>
      </c>
      <c r="CY890" s="13">
        <v>64.296911032697125</v>
      </c>
      <c r="CZ890" s="13">
        <v>63.494272225600589</v>
      </c>
      <c r="DA890" s="13">
        <v>24.931016371752548</v>
      </c>
      <c r="DB890" s="13" t="e">
        <f ca="1"/>
        <v>#NAME?</v>
      </c>
      <c r="DC890" s="13" t="e">
        <f ca="1"/>
        <v>#NAME?</v>
      </c>
      <c r="DD890" s="13">
        <v>60.47390395577662</v>
      </c>
      <c r="DE890" s="13" t="e">
        <f ca="1"/>
        <v>#NAME?</v>
      </c>
      <c r="DF890" s="13">
        <v>64.625996779239046</v>
      </c>
    </row>
    <row r="891" spans="1:110" x14ac:dyDescent="0.25">
      <c r="A891" s="9">
        <v>61.8</v>
      </c>
      <c r="B891" s="10" t="b">
        <v>1</v>
      </c>
      <c r="U891" s="13"/>
      <c r="V891" s="13"/>
      <c r="W891" s="14"/>
      <c r="X891" s="24"/>
      <c r="Y891" s="24"/>
      <c r="Z891" s="24"/>
      <c r="AA891" s="24"/>
      <c r="AB891" s="24"/>
      <c r="AC891" s="24"/>
      <c r="AD891" s="24"/>
      <c r="AE891" s="24"/>
      <c r="AG891" s="13"/>
      <c r="AH891" s="13"/>
      <c r="AI891" s="14"/>
      <c r="AJ891" s="24"/>
      <c r="AK891" s="24"/>
      <c r="AL891" s="24"/>
      <c r="AM891" s="24"/>
      <c r="AN891" s="24"/>
      <c r="AO891" s="24"/>
      <c r="AP891" s="24"/>
      <c r="AQ891" s="24"/>
      <c r="AS891" s="13"/>
      <c r="AT891" s="13"/>
      <c r="AU891" s="14"/>
      <c r="AV891" s="24"/>
      <c r="AW891" s="24"/>
      <c r="AX891" s="24"/>
      <c r="AY891" s="24"/>
      <c r="AZ891" s="24"/>
      <c r="BA891" s="24"/>
      <c r="BB891" s="24"/>
      <c r="BC891" s="24"/>
      <c r="CW891" s="24">
        <v>0.30276639344262296</v>
      </c>
      <c r="CX891" s="13">
        <v>65.400000000000006</v>
      </c>
      <c r="CY891" s="13">
        <v>64.306229876084174</v>
      </c>
      <c r="CZ891" s="13">
        <v>63.50340939635786</v>
      </c>
      <c r="DA891" s="13">
        <v>24.964916926638672</v>
      </c>
      <c r="DB891" s="13" t="e">
        <f ca="1"/>
        <v>#NAME?</v>
      </c>
      <c r="DC891" s="13" t="e">
        <f ca="1"/>
        <v>#NAME?</v>
      </c>
      <c r="DD891" s="13">
        <v>60.487579714108648</v>
      </c>
      <c r="DE891" s="13" t="e">
        <f ca="1"/>
        <v>#NAME?</v>
      </c>
      <c r="DF891" s="13">
        <v>64.637061033463738</v>
      </c>
    </row>
    <row r="892" spans="1:110" x14ac:dyDescent="0.25">
      <c r="A892" s="9">
        <v>68</v>
      </c>
      <c r="B892" s="10" t="b">
        <v>1</v>
      </c>
      <c r="U892" s="13"/>
      <c r="V892" s="13"/>
      <c r="W892" s="14"/>
      <c r="X892" s="24"/>
      <c r="Y892" s="24"/>
      <c r="Z892" s="24"/>
      <c r="AA892" s="24"/>
      <c r="AB892" s="24"/>
      <c r="AC892" s="24"/>
      <c r="AD892" s="24"/>
      <c r="AE892" s="24"/>
      <c r="AG892" s="13"/>
      <c r="AH892" s="13"/>
      <c r="AI892" s="14"/>
      <c r="AJ892" s="24"/>
      <c r="AK892" s="24"/>
      <c r="AL892" s="24"/>
      <c r="AM892" s="24"/>
      <c r="AN892" s="24"/>
      <c r="AO892" s="24"/>
      <c r="AP892" s="24"/>
      <c r="AQ892" s="24"/>
      <c r="AS892" s="13"/>
      <c r="AT892" s="13"/>
      <c r="AU892" s="14"/>
      <c r="AV892" s="24"/>
      <c r="AW892" s="24"/>
      <c r="AX892" s="24"/>
      <c r="AY892" s="24"/>
      <c r="AZ892" s="24"/>
      <c r="BA892" s="24"/>
      <c r="BB892" s="24"/>
      <c r="BC892" s="24"/>
      <c r="CW892" s="24">
        <v>0.30310792349726778</v>
      </c>
      <c r="CX892" s="13">
        <v>65.400000000000006</v>
      </c>
      <c r="CY892" s="13">
        <v>64.315544012640999</v>
      </c>
      <c r="CZ892" s="13">
        <v>63.512543265937857</v>
      </c>
      <c r="DA892" s="13">
        <v>24.998834091302466</v>
      </c>
      <c r="DB892" s="13" t="e">
        <f ca="1"/>
        <v>#NAME?</v>
      </c>
      <c r="DC892" s="13" t="e">
        <f ca="1"/>
        <v>#NAME?</v>
      </c>
      <c r="DD892" s="13">
        <v>60.501247761269781</v>
      </c>
      <c r="DE892" s="13" t="e">
        <f ca="1"/>
        <v>#NAME?</v>
      </c>
      <c r="DF892" s="13">
        <v>64.648119382936812</v>
      </c>
    </row>
    <row r="893" spans="1:110" x14ac:dyDescent="0.25">
      <c r="A893" s="9">
        <v>59.8</v>
      </c>
      <c r="B893" s="10" t="b">
        <v>1</v>
      </c>
      <c r="U893" s="13"/>
      <c r="V893" s="13"/>
      <c r="W893" s="14"/>
      <c r="X893" s="24"/>
      <c r="Y893" s="24"/>
      <c r="Z893" s="24"/>
      <c r="AA893" s="24"/>
      <c r="AB893" s="24"/>
      <c r="AC893" s="24"/>
      <c r="AD893" s="24"/>
      <c r="AE893" s="24"/>
      <c r="AG893" s="13"/>
      <c r="AH893" s="13"/>
      <c r="AI893" s="14"/>
      <c r="AJ893" s="24"/>
      <c r="AK893" s="24"/>
      <c r="AL893" s="24"/>
      <c r="AM893" s="24"/>
      <c r="AN893" s="24"/>
      <c r="AO893" s="24"/>
      <c r="AP893" s="24"/>
      <c r="AQ893" s="24"/>
      <c r="AS893" s="13"/>
      <c r="AT893" s="13"/>
      <c r="AU893" s="14"/>
      <c r="AV893" s="24"/>
      <c r="AW893" s="24"/>
      <c r="AX893" s="24"/>
      <c r="AY893" s="24"/>
      <c r="AZ893" s="24"/>
      <c r="BA893" s="24"/>
      <c r="BB893" s="24"/>
      <c r="BC893" s="24"/>
      <c r="CW893" s="24">
        <v>0.30344945355191255</v>
      </c>
      <c r="CX893" s="13">
        <v>65.400000000000006</v>
      </c>
      <c r="CY893" s="13">
        <v>64.324853456019355</v>
      </c>
      <c r="CZ893" s="13">
        <v>63.521673845928468</v>
      </c>
      <c r="DA893" s="13">
        <v>25.03276788202804</v>
      </c>
      <c r="DB893" s="13" t="e">
        <f ca="1"/>
        <v>#NAME?</v>
      </c>
      <c r="DC893" s="13" t="e">
        <f ca="1"/>
        <v>#NAME?</v>
      </c>
      <c r="DD893" s="13">
        <v>60.514908110289312</v>
      </c>
      <c r="DE893" s="13" t="e">
        <f ca="1"/>
        <v>#NAME?</v>
      </c>
      <c r="DF893" s="13">
        <v>64.659171841378424</v>
      </c>
    </row>
    <row r="894" spans="1:110" x14ac:dyDescent="0.25">
      <c r="A894" s="9">
        <v>58.5</v>
      </c>
      <c r="B894" s="10" t="b">
        <v>1</v>
      </c>
      <c r="U894" s="13"/>
      <c r="V894" s="13"/>
      <c r="W894" s="14"/>
      <c r="X894" s="24"/>
      <c r="Y894" s="24"/>
      <c r="Z894" s="24"/>
      <c r="AA894" s="24"/>
      <c r="AB894" s="24"/>
      <c r="AC894" s="24"/>
      <c r="AD894" s="24"/>
      <c r="AE894" s="24"/>
      <c r="AG894" s="13"/>
      <c r="AH894" s="13"/>
      <c r="AI894" s="14"/>
      <c r="AJ894" s="24"/>
      <c r="AK894" s="24"/>
      <c r="AL894" s="24"/>
      <c r="AM894" s="24"/>
      <c r="AN894" s="24"/>
      <c r="AO894" s="24"/>
      <c r="AP894" s="24"/>
      <c r="AQ894" s="24"/>
      <c r="AS894" s="13"/>
      <c r="AT894" s="13"/>
      <c r="AU894" s="14"/>
      <c r="AV894" s="24"/>
      <c r="AW894" s="24"/>
      <c r="AX894" s="24"/>
      <c r="AY894" s="24"/>
      <c r="AZ894" s="24"/>
      <c r="BA894" s="24"/>
      <c r="BB894" s="24"/>
      <c r="BC894" s="24"/>
      <c r="CW894" s="24">
        <v>0.30379098360655737</v>
      </c>
      <c r="CX894" s="13">
        <v>65.400000000000006</v>
      </c>
      <c r="CY894" s="13">
        <v>64.33415821983246</v>
      </c>
      <c r="CZ894" s="13">
        <v>63.530801147887885</v>
      </c>
      <c r="DA894" s="13">
        <v>25.066718315123442</v>
      </c>
      <c r="DB894" s="13" t="e">
        <f ca="1"/>
        <v>#NAME?</v>
      </c>
      <c r="DC894" s="13" t="e">
        <f ca="1"/>
        <v>#NAME?</v>
      </c>
      <c r="DD894" s="13">
        <v>60.528560774159899</v>
      </c>
      <c r="DE894" s="13" t="e">
        <f ca="1"/>
        <v>#NAME?</v>
      </c>
      <c r="DF894" s="13">
        <v>64.670218422469887</v>
      </c>
    </row>
    <row r="895" spans="1:110" x14ac:dyDescent="0.25">
      <c r="A895" s="9">
        <v>57.2</v>
      </c>
      <c r="B895" s="10" t="b">
        <v>1</v>
      </c>
      <c r="U895" s="13"/>
      <c r="V895" s="13"/>
      <c r="W895" s="14"/>
      <c r="X895" s="24"/>
      <c r="Y895" s="24"/>
      <c r="Z895" s="24"/>
      <c r="AA895" s="24"/>
      <c r="AB895" s="24"/>
      <c r="AC895" s="24"/>
      <c r="AD895" s="24"/>
      <c r="AE895" s="24"/>
      <c r="AG895" s="13"/>
      <c r="AH895" s="13"/>
      <c r="AI895" s="14"/>
      <c r="AJ895" s="24"/>
      <c r="AK895" s="24"/>
      <c r="AL895" s="24"/>
      <c r="AM895" s="24"/>
      <c r="AN895" s="24"/>
      <c r="AO895" s="24"/>
      <c r="AP895" s="24"/>
      <c r="AQ895" s="24"/>
      <c r="AS895" s="13"/>
      <c r="AT895" s="13"/>
      <c r="AU895" s="14"/>
      <c r="AV895" s="24"/>
      <c r="AW895" s="24"/>
      <c r="AX895" s="24"/>
      <c r="AY895" s="24"/>
      <c r="AZ895" s="24"/>
      <c r="BA895" s="24"/>
      <c r="BB895" s="24"/>
      <c r="BC895" s="24"/>
      <c r="CW895" s="24">
        <v>0.3041325136612022</v>
      </c>
      <c r="CX895" s="13">
        <v>65.400000000000006</v>
      </c>
      <c r="CY895" s="13">
        <v>64.343458317655148</v>
      </c>
      <c r="CZ895" s="13">
        <v>63.539925183344671</v>
      </c>
      <c r="DA895" s="13">
        <v>25.100685406920746</v>
      </c>
      <c r="DB895" s="13" t="e">
        <f ca="1"/>
        <v>#NAME?</v>
      </c>
      <c r="DC895" s="13" t="e">
        <f ca="1"/>
        <v>#NAME?</v>
      </c>
      <c r="DD895" s="13">
        <v>60.542205765837664</v>
      </c>
      <c r="DE895" s="13" t="e">
        <f ca="1"/>
        <v>#NAME?</v>
      </c>
      <c r="DF895" s="13">
        <v>64.68125913985385</v>
      </c>
    </row>
    <row r="896" spans="1:110" x14ac:dyDescent="0.25">
      <c r="A896" s="9">
        <v>56</v>
      </c>
      <c r="B896" s="10" t="b">
        <v>1</v>
      </c>
      <c r="U896" s="13"/>
      <c r="V896" s="13"/>
      <c r="W896" s="14"/>
      <c r="X896" s="24"/>
      <c r="Y896" s="24"/>
      <c r="Z896" s="24"/>
      <c r="AA896" s="24"/>
      <c r="AB896" s="24"/>
      <c r="AC896" s="24"/>
      <c r="AD896" s="24"/>
      <c r="AE896" s="24"/>
      <c r="AG896" s="13"/>
      <c r="AH896" s="13"/>
      <c r="AI896" s="14"/>
      <c r="AJ896" s="24"/>
      <c r="AK896" s="24"/>
      <c r="AL896" s="24"/>
      <c r="AM896" s="24"/>
      <c r="AN896" s="24"/>
      <c r="AO896" s="24"/>
      <c r="AP896" s="24"/>
      <c r="AQ896" s="24"/>
      <c r="AS896" s="13"/>
      <c r="AT896" s="13"/>
      <c r="AU896" s="14"/>
      <c r="AV896" s="24"/>
      <c r="AW896" s="24"/>
      <c r="AX896" s="24"/>
      <c r="AY896" s="24"/>
      <c r="AZ896" s="24"/>
      <c r="BA896" s="24"/>
      <c r="BB896" s="24"/>
      <c r="BC896" s="24"/>
      <c r="CW896" s="24">
        <v>0.30447404371584702</v>
      </c>
      <c r="CX896" s="13">
        <v>65.400000000000006</v>
      </c>
      <c r="CY896" s="13">
        <v>64.35275376302404</v>
      </c>
      <c r="CZ896" s="13">
        <v>63.549045963798129</v>
      </c>
      <c r="DA896" s="13">
        <v>25.134669173776061</v>
      </c>
      <c r="DB896" s="13" t="e">
        <f ca="1"/>
        <v>#NAME?</v>
      </c>
      <c r="DC896" s="13" t="e">
        <f ca="1"/>
        <v>#NAME?</v>
      </c>
      <c r="DD896" s="13">
        <v>60.555843098242406</v>
      </c>
      <c r="DE896" s="13" t="e">
        <f ca="1"/>
        <v>#NAME?</v>
      </c>
      <c r="DF896" s="13">
        <v>64.692294007134393</v>
      </c>
    </row>
    <row r="897" spans="1:110" x14ac:dyDescent="0.25">
      <c r="A897" s="9">
        <v>55</v>
      </c>
      <c r="B897" s="10" t="b">
        <v>1</v>
      </c>
      <c r="U897" s="13"/>
      <c r="V897" s="13"/>
      <c r="W897" s="14"/>
      <c r="X897" s="24"/>
      <c r="Y897" s="24"/>
      <c r="Z897" s="24"/>
      <c r="AA897" s="24"/>
      <c r="AB897" s="24"/>
      <c r="AC897" s="24"/>
      <c r="AD897" s="24"/>
      <c r="AE897" s="24"/>
      <c r="AG897" s="13"/>
      <c r="AH897" s="13"/>
      <c r="AI897" s="14"/>
      <c r="AJ897" s="24"/>
      <c r="AK897" s="24"/>
      <c r="AL897" s="24"/>
      <c r="AM897" s="24"/>
      <c r="AN897" s="24"/>
      <c r="AO897" s="24"/>
      <c r="AP897" s="24"/>
      <c r="AQ897" s="24"/>
      <c r="AS897" s="13"/>
      <c r="AT897" s="13"/>
      <c r="AU897" s="14"/>
      <c r="AV897" s="24"/>
      <c r="AW897" s="24"/>
      <c r="AX897" s="24"/>
      <c r="AY897" s="24"/>
      <c r="AZ897" s="24"/>
      <c r="BA897" s="24"/>
      <c r="BB897" s="24"/>
      <c r="BC897" s="24"/>
      <c r="CW897" s="24">
        <v>0.30481557377049179</v>
      </c>
      <c r="CX897" s="13">
        <v>65.400000000000006</v>
      </c>
      <c r="CY897" s="13">
        <v>64.362044569437728</v>
      </c>
      <c r="CZ897" s="13">
        <v>63.558163500718258</v>
      </c>
      <c r="DA897" s="13">
        <v>25.168669632069587</v>
      </c>
      <c r="DB897" s="13" t="e">
        <f ca="1"/>
        <v>#NAME?</v>
      </c>
      <c r="DC897" s="13" t="e">
        <f ca="1"/>
        <v>#NAME?</v>
      </c>
      <c r="DD897" s="13">
        <v>60.569472784257677</v>
      </c>
      <c r="DE897" s="13" t="e">
        <f ca="1"/>
        <v>#NAME?</v>
      </c>
      <c r="DF897" s="13">
        <v>64.703323037877269</v>
      </c>
    </row>
    <row r="898" spans="1:110" x14ac:dyDescent="0.25">
      <c r="A898" s="9">
        <v>54</v>
      </c>
      <c r="B898" s="10" t="b">
        <v>1</v>
      </c>
      <c r="U898" s="13"/>
      <c r="V898" s="13"/>
      <c r="W898" s="14"/>
      <c r="X898" s="24"/>
      <c r="Y898" s="24"/>
      <c r="Z898" s="24"/>
      <c r="AA898" s="24"/>
      <c r="AB898" s="24"/>
      <c r="AC898" s="24"/>
      <c r="AD898" s="24"/>
      <c r="AE898" s="24"/>
      <c r="AG898" s="13"/>
      <c r="AH898" s="13"/>
      <c r="AI898" s="14"/>
      <c r="AJ898" s="24"/>
      <c r="AK898" s="24"/>
      <c r="AL898" s="24"/>
      <c r="AM898" s="24"/>
      <c r="AN898" s="24"/>
      <c r="AO898" s="24"/>
      <c r="AP898" s="24"/>
      <c r="AQ898" s="24"/>
      <c r="AS898" s="13"/>
      <c r="AT898" s="13"/>
      <c r="AU898" s="14"/>
      <c r="AV898" s="24"/>
      <c r="AW898" s="24"/>
      <c r="AX898" s="24"/>
      <c r="AY898" s="24"/>
      <c r="AZ898" s="24"/>
      <c r="BA898" s="24"/>
      <c r="BB898" s="24"/>
      <c r="BC898" s="24"/>
      <c r="CW898" s="24">
        <v>0.30515710382513661</v>
      </c>
      <c r="CX898" s="13">
        <v>65.400000000000006</v>
      </c>
      <c r="CY898" s="13">
        <v>64.371330750356975</v>
      </c>
      <c r="CZ898" s="13">
        <v>63.567277805545949</v>
      </c>
      <c r="DA898" s="13">
        <v>25.202686798205701</v>
      </c>
      <c r="DB898" s="13" t="e">
        <f ca="1"/>
        <v>#NAME?</v>
      </c>
      <c r="DC898" s="13" t="e">
        <f ca="1"/>
        <v>#NAME?</v>
      </c>
      <c r="DD898" s="13">
        <v>60.58309483673095</v>
      </c>
      <c r="DE898" s="13" t="e">
        <f ca="1"/>
        <v>#NAME?</v>
      </c>
      <c r="DF898" s="13">
        <v>64.714346245610045</v>
      </c>
    </row>
    <row r="899" spans="1:110" x14ac:dyDescent="0.25">
      <c r="A899" s="9">
        <v>53.2</v>
      </c>
      <c r="B899" s="10" t="b">
        <v>1</v>
      </c>
      <c r="U899" s="13"/>
      <c r="V899" s="13"/>
      <c r="W899" s="14"/>
      <c r="X899" s="24"/>
      <c r="Y899" s="24"/>
      <c r="Z899" s="24"/>
      <c r="AA899" s="24"/>
      <c r="AB899" s="24"/>
      <c r="AC899" s="24"/>
      <c r="AD899" s="24"/>
      <c r="AE899" s="24"/>
      <c r="AG899" s="13"/>
      <c r="AH899" s="13"/>
      <c r="AI899" s="14"/>
      <c r="AJ899" s="24"/>
      <c r="AK899" s="24"/>
      <c r="AL899" s="24"/>
      <c r="AM899" s="24"/>
      <c r="AN899" s="24"/>
      <c r="AO899" s="24"/>
      <c r="AP899" s="24"/>
      <c r="AQ899" s="24"/>
      <c r="AS899" s="13"/>
      <c r="AT899" s="13"/>
      <c r="AU899" s="14"/>
      <c r="AV899" s="24"/>
      <c r="AW899" s="24"/>
      <c r="AX899" s="24"/>
      <c r="AY899" s="24"/>
      <c r="AZ899" s="24"/>
      <c r="BA899" s="24"/>
      <c r="BB899" s="24"/>
      <c r="BC899" s="24"/>
      <c r="CW899" s="24">
        <v>0.30549863387978143</v>
      </c>
      <c r="CX899" s="13">
        <v>65.5</v>
      </c>
      <c r="CY899" s="13">
        <v>64.380612319204815</v>
      </c>
      <c r="CZ899" s="13">
        <v>63.576388889693085</v>
      </c>
      <c r="DA899" s="13">
        <v>25.236720688612952</v>
      </c>
      <c r="DB899" s="13" t="e">
        <f ca="1"/>
        <v>#NAME?</v>
      </c>
      <c r="DC899" s="13" t="e">
        <f ca="1"/>
        <v>#NAME?</v>
      </c>
      <c r="DD899" s="13">
        <v>60.596709268473788</v>
      </c>
      <c r="DE899" s="13" t="e">
        <f ca="1"/>
        <v>#NAME?</v>
      </c>
      <c r="DF899" s="13">
        <v>64.725363643822263</v>
      </c>
    </row>
    <row r="900" spans="1:110" x14ac:dyDescent="0.25">
      <c r="A900" s="9">
        <v>52.5</v>
      </c>
      <c r="B900" s="10" t="b">
        <v>1</v>
      </c>
      <c r="U900" s="13"/>
      <c r="V900" s="13"/>
      <c r="W900" s="14"/>
      <c r="X900" s="24"/>
      <c r="Y900" s="24"/>
      <c r="Z900" s="24"/>
      <c r="AA900" s="24"/>
      <c r="AB900" s="24"/>
      <c r="AC900" s="24"/>
      <c r="AD900" s="24"/>
      <c r="AE900" s="24"/>
      <c r="AG900" s="13"/>
      <c r="AH900" s="13"/>
      <c r="AI900" s="14"/>
      <c r="AJ900" s="24"/>
      <c r="AK900" s="24"/>
      <c r="AL900" s="24"/>
      <c r="AM900" s="24"/>
      <c r="AN900" s="24"/>
      <c r="AO900" s="24"/>
      <c r="AP900" s="24"/>
      <c r="AQ900" s="24"/>
      <c r="AS900" s="13"/>
      <c r="AT900" s="13"/>
      <c r="AU900" s="14"/>
      <c r="AV900" s="24"/>
      <c r="AW900" s="24"/>
      <c r="AX900" s="24"/>
      <c r="AY900" s="24"/>
      <c r="AZ900" s="24"/>
      <c r="BA900" s="24"/>
      <c r="BB900" s="24"/>
      <c r="BC900" s="24"/>
      <c r="CW900" s="24">
        <v>0.30584016393442626</v>
      </c>
      <c r="CX900" s="13">
        <v>65.5</v>
      </c>
      <c r="CY900" s="13">
        <v>64.38988928936682</v>
      </c>
      <c r="CZ900" s="13">
        <v>63.58549676454281</v>
      </c>
      <c r="DA900" s="13">
        <v>25.270771319744163</v>
      </c>
      <c r="DB900" s="13" t="e">
        <f ca="1"/>
        <v>#NAME?</v>
      </c>
      <c r="DC900" s="13" t="e">
        <f ca="1"/>
        <v>#NAME?</v>
      </c>
      <c r="DD900" s="13">
        <v>60.610316092261925</v>
      </c>
      <c r="DE900" s="13" t="e">
        <f ca="1"/>
        <v>#NAME?</v>
      </c>
      <c r="DF900" s="13">
        <v>64.736375245965561</v>
      </c>
    </row>
    <row r="901" spans="1:110" x14ac:dyDescent="0.25">
      <c r="A901" s="9">
        <v>51.2</v>
      </c>
      <c r="B901" s="10" t="b">
        <v>1</v>
      </c>
      <c r="U901" s="13"/>
      <c r="V901" s="13"/>
      <c r="W901" s="14"/>
      <c r="X901" s="24"/>
      <c r="Y901" s="24"/>
      <c r="Z901" s="24"/>
      <c r="AA901" s="24"/>
      <c r="AB901" s="24"/>
      <c r="AC901" s="24"/>
      <c r="AD901" s="24"/>
      <c r="AE901" s="24"/>
      <c r="AG901" s="13"/>
      <c r="AH901" s="13"/>
      <c r="AI901" s="14"/>
      <c r="AJ901" s="24"/>
      <c r="AK901" s="24"/>
      <c r="AL901" s="24"/>
      <c r="AM901" s="24"/>
      <c r="AN901" s="24"/>
      <c r="AO901" s="24"/>
      <c r="AP901" s="24"/>
      <c r="AQ901" s="24"/>
      <c r="AS901" s="13"/>
      <c r="AT901" s="13"/>
      <c r="AU901" s="14"/>
      <c r="AV901" s="24"/>
      <c r="AW901" s="24"/>
      <c r="AX901" s="24"/>
      <c r="AY901" s="24"/>
      <c r="AZ901" s="24"/>
      <c r="BA901" s="24"/>
      <c r="BB901" s="24"/>
      <c r="BC901" s="24"/>
      <c r="CW901" s="24">
        <v>0.30618169398907102</v>
      </c>
      <c r="CX901" s="13">
        <v>65.5</v>
      </c>
      <c r="CY901" s="13">
        <v>64.39916167419122</v>
      </c>
      <c r="CZ901" s="13">
        <v>63.594601441449434</v>
      </c>
      <c r="DA901" s="13">
        <v>25.304838708076396</v>
      </c>
      <c r="DB901" s="13" t="e">
        <f ca="1"/>
        <v>#NAME?</v>
      </c>
      <c r="DC901" s="13" t="e">
        <f ca="1"/>
        <v>#NAME?</v>
      </c>
      <c r="DD901" s="13">
        <v>60.623915320835451</v>
      </c>
      <c r="DE901" s="13" t="e">
        <f ca="1"/>
        <v>#NAME?</v>
      </c>
      <c r="DF901" s="13">
        <v>64.747381065453936</v>
      </c>
    </row>
    <row r="902" spans="1:110" x14ac:dyDescent="0.25">
      <c r="A902" s="9">
        <v>69.900000000000006</v>
      </c>
      <c r="B902" s="10" t="b">
        <v>1</v>
      </c>
      <c r="U902" s="13"/>
      <c r="V902" s="13"/>
      <c r="W902" s="14"/>
      <c r="X902" s="24"/>
      <c r="Y902" s="24"/>
      <c r="Z902" s="24"/>
      <c r="AA902" s="24"/>
      <c r="AB902" s="24"/>
      <c r="AC902" s="24"/>
      <c r="AD902" s="24"/>
      <c r="AE902" s="24"/>
      <c r="AG902" s="13"/>
      <c r="AH902" s="13"/>
      <c r="AI902" s="14"/>
      <c r="AJ902" s="24"/>
      <c r="AK902" s="24"/>
      <c r="AL902" s="24"/>
      <c r="AM902" s="24"/>
      <c r="AN902" s="24"/>
      <c r="AO902" s="24"/>
      <c r="AP902" s="24"/>
      <c r="AQ902" s="24"/>
      <c r="AS902" s="13"/>
      <c r="AT902" s="13"/>
      <c r="AU902" s="14"/>
      <c r="AV902" s="24"/>
      <c r="AW902" s="24"/>
      <c r="AX902" s="24"/>
      <c r="AY902" s="24"/>
      <c r="AZ902" s="24"/>
      <c r="BA902" s="24"/>
      <c r="BB902" s="24"/>
      <c r="BC902" s="24"/>
      <c r="CW902" s="24">
        <v>0.30652322404371585</v>
      </c>
      <c r="CX902" s="13">
        <v>65.5</v>
      </c>
      <c r="CY902" s="13">
        <v>64.40842948698905</v>
      </c>
      <c r="CZ902" s="13">
        <v>63.603702931738852</v>
      </c>
      <c r="DA902" s="13">
        <v>25.338922870111109</v>
      </c>
      <c r="DB902" s="13" t="e">
        <f ca="1"/>
        <v>#NAME?</v>
      </c>
      <c r="DC902" s="13" t="e">
        <f ca="1"/>
        <v>#NAME?</v>
      </c>
      <c r="DD902" s="13">
        <v>60.637506966898947</v>
      </c>
      <c r="DE902" s="13" t="e">
        <f ca="1"/>
        <v>#NAME?</v>
      </c>
      <c r="DF902" s="13">
        <v>64.758381115663795</v>
      </c>
    </row>
    <row r="903" spans="1:110" x14ac:dyDescent="0.25">
      <c r="A903" s="9">
        <v>69.7</v>
      </c>
      <c r="B903" s="10" t="b">
        <v>1</v>
      </c>
      <c r="U903" s="13"/>
      <c r="V903" s="13"/>
      <c r="W903" s="14"/>
      <c r="X903" s="24"/>
      <c r="Y903" s="24"/>
      <c r="Z903" s="24"/>
      <c r="AA903" s="24"/>
      <c r="AB903" s="24"/>
      <c r="AC903" s="24"/>
      <c r="AD903" s="24"/>
      <c r="AE903" s="24"/>
      <c r="AG903" s="13"/>
      <c r="AH903" s="13"/>
      <c r="AI903" s="14"/>
      <c r="AJ903" s="24"/>
      <c r="AK903" s="24"/>
      <c r="AL903" s="24"/>
      <c r="AM903" s="24"/>
      <c r="AN903" s="24"/>
      <c r="AO903" s="24"/>
      <c r="AP903" s="24"/>
      <c r="AQ903" s="24"/>
      <c r="AS903" s="13"/>
      <c r="AT903" s="13"/>
      <c r="AU903" s="14"/>
      <c r="AV903" s="24"/>
      <c r="AW903" s="24"/>
      <c r="AX903" s="24"/>
      <c r="AY903" s="24"/>
      <c r="AZ903" s="24"/>
      <c r="BA903" s="24"/>
      <c r="BB903" s="24"/>
      <c r="BC903" s="24"/>
      <c r="CW903" s="24">
        <v>0.30686475409836067</v>
      </c>
      <c r="CX903" s="13">
        <v>65.5</v>
      </c>
      <c r="CY903" s="13">
        <v>64.417692741034372</v>
      </c>
      <c r="CZ903" s="13">
        <v>63.612801246708429</v>
      </c>
      <c r="DA903" s="13">
        <v>25.37302382237409</v>
      </c>
      <c r="DB903" s="13" t="e">
        <f ca="1"/>
        <v>#NAME?</v>
      </c>
      <c r="DC903" s="13" t="e">
        <f ca="1"/>
        <v>#NAME?</v>
      </c>
      <c r="DD903" s="13">
        <v>60.651091043121603</v>
      </c>
      <c r="DE903" s="13" t="e">
        <f ca="1"/>
        <v>#NAME?</v>
      </c>
      <c r="DF903" s="13">
        <v>64.76937540993417</v>
      </c>
    </row>
    <row r="904" spans="1:110" x14ac:dyDescent="0.25">
      <c r="A904" s="9">
        <v>69.599999999999994</v>
      </c>
      <c r="B904" s="10" t="b">
        <v>1</v>
      </c>
      <c r="U904" s="13"/>
      <c r="V904" s="13"/>
      <c r="W904" s="14"/>
      <c r="X904" s="24"/>
      <c r="Y904" s="24"/>
      <c r="Z904" s="24"/>
      <c r="AA904" s="24"/>
      <c r="AB904" s="24"/>
      <c r="AC904" s="24"/>
      <c r="AD904" s="24"/>
      <c r="AE904" s="24"/>
      <c r="AG904" s="13"/>
      <c r="AH904" s="13"/>
      <c r="AI904" s="14"/>
      <c r="AJ904" s="24"/>
      <c r="AK904" s="24"/>
      <c r="AL904" s="24"/>
      <c r="AM904" s="24"/>
      <c r="AN904" s="24"/>
      <c r="AO904" s="24"/>
      <c r="AP904" s="24"/>
      <c r="AQ904" s="24"/>
      <c r="AS904" s="13"/>
      <c r="AT904" s="13"/>
      <c r="AU904" s="14"/>
      <c r="AV904" s="24"/>
      <c r="AW904" s="24"/>
      <c r="AX904" s="24"/>
      <c r="AY904" s="24"/>
      <c r="AZ904" s="24"/>
      <c r="BA904" s="24"/>
      <c r="BB904" s="24"/>
      <c r="BC904" s="24"/>
      <c r="CW904" s="24">
        <v>0.30720628415300544</v>
      </c>
      <c r="CX904" s="13">
        <v>65.5</v>
      </c>
      <c r="CY904" s="13">
        <v>64.426951449564442</v>
      </c>
      <c r="CZ904" s="13">
        <v>63.621896397627268</v>
      </c>
      <c r="DA904" s="13">
        <v>25.407141581415608</v>
      </c>
      <c r="DB904" s="13" t="e">
        <f ca="1"/>
        <v>#NAME?</v>
      </c>
      <c r="DC904" s="13" t="e">
        <f ca="1"/>
        <v>#NAME?</v>
      </c>
      <c r="DD904" s="13">
        <v>60.664667562137367</v>
      </c>
      <c r="DE904" s="13" t="e">
        <f ca="1"/>
        <v>#NAME?</v>
      </c>
      <c r="DF904" s="13">
        <v>64.780363961566891</v>
      </c>
    </row>
    <row r="905" spans="1:110" x14ac:dyDescent="0.25">
      <c r="A905" s="9">
        <v>69.400000000000006</v>
      </c>
      <c r="B905" s="10" t="b">
        <v>1</v>
      </c>
      <c r="U905" s="13"/>
      <c r="V905" s="13"/>
      <c r="W905" s="14"/>
      <c r="X905" s="24"/>
      <c r="Y905" s="24"/>
      <c r="Z905" s="24"/>
      <c r="AA905" s="24"/>
      <c r="AB905" s="24"/>
      <c r="AC905" s="24"/>
      <c r="AD905" s="24"/>
      <c r="AE905" s="24"/>
      <c r="AG905" s="13"/>
      <c r="AH905" s="13"/>
      <c r="AI905" s="14"/>
      <c r="AJ905" s="24"/>
      <c r="AK905" s="24"/>
      <c r="AL905" s="24"/>
      <c r="AM905" s="24"/>
      <c r="AN905" s="24"/>
      <c r="AO905" s="24"/>
      <c r="AP905" s="24"/>
      <c r="AQ905" s="24"/>
      <c r="AS905" s="13"/>
      <c r="AT905" s="13"/>
      <c r="AU905" s="14"/>
      <c r="AV905" s="24"/>
      <c r="AW905" s="24"/>
      <c r="AX905" s="24"/>
      <c r="AY905" s="24"/>
      <c r="AZ905" s="24"/>
      <c r="BA905" s="24"/>
      <c r="BB905" s="24"/>
      <c r="BC905" s="24"/>
      <c r="CW905" s="24">
        <v>0.30754781420765026</v>
      </c>
      <c r="CX905" s="13">
        <v>65.599999999999994</v>
      </c>
      <c r="CY905" s="13">
        <v>64.43620562577982</v>
      </c>
      <c r="CZ905" s="13">
        <v>63.63098839573626</v>
      </c>
      <c r="DA905" s="13">
        <v>25.441276163810389</v>
      </c>
      <c r="DB905" s="13" t="e">
        <f ca="1"/>
        <v>#NAME?</v>
      </c>
      <c r="DC905" s="13" t="e">
        <f ca="1"/>
        <v>#NAME?</v>
      </c>
      <c r="DD905" s="13">
        <v>60.678236536545107</v>
      </c>
      <c r="DE905" s="13" t="e">
        <f ca="1"/>
        <v>#NAME?</v>
      </c>
      <c r="DF905" s="13">
        <v>64.791346783826725</v>
      </c>
    </row>
    <row r="906" spans="1:110" x14ac:dyDescent="0.25">
      <c r="A906" s="9">
        <v>69.2</v>
      </c>
      <c r="B906" s="10" t="b">
        <v>1</v>
      </c>
      <c r="U906" s="13"/>
      <c r="V906" s="13"/>
      <c r="W906" s="14"/>
      <c r="X906" s="24"/>
      <c r="Y906" s="24"/>
      <c r="Z906" s="24"/>
      <c r="AA906" s="24"/>
      <c r="AB906" s="24"/>
      <c r="AC906" s="24"/>
      <c r="AD906" s="24"/>
      <c r="AE906" s="24"/>
      <c r="AG906" s="13"/>
      <c r="AH906" s="13"/>
      <c r="AI906" s="14"/>
      <c r="AJ906" s="24"/>
      <c r="AK906" s="24"/>
      <c r="AL906" s="24"/>
      <c r="AM906" s="24"/>
      <c r="AN906" s="24"/>
      <c r="AO906" s="24"/>
      <c r="AP906" s="24"/>
      <c r="AQ906" s="24"/>
      <c r="AS906" s="13"/>
      <c r="AT906" s="13"/>
      <c r="AU906" s="14"/>
      <c r="AV906" s="24"/>
      <c r="AW906" s="24"/>
      <c r="AX906" s="24"/>
      <c r="AY906" s="24"/>
      <c r="AZ906" s="24"/>
      <c r="BA906" s="24"/>
      <c r="BB906" s="24"/>
      <c r="BC906" s="24"/>
      <c r="CW906" s="24">
        <v>0.30788934426229508</v>
      </c>
      <c r="CX906" s="13">
        <v>65.599999999999994</v>
      </c>
      <c r="CY906" s="13">
        <v>64.44545528284462</v>
      </c>
      <c r="CZ906" s="13">
        <v>63.640077252248332</v>
      </c>
      <c r="DA906" s="13">
        <v>25.475427586157714</v>
      </c>
      <c r="DB906" s="13" t="e">
        <f ca="1"/>
        <v>#NAME?</v>
      </c>
      <c r="DC906" s="13" t="e">
        <f ca="1"/>
        <v>#NAME?</v>
      </c>
      <c r="DD906" s="13">
        <v>60.691797978908681</v>
      </c>
      <c r="DE906" s="13" t="e">
        <f ca="1"/>
        <v>#NAME?</v>
      </c>
      <c r="DF906" s="13">
        <v>64.802323889941505</v>
      </c>
    </row>
    <row r="907" spans="1:110" x14ac:dyDescent="0.25">
      <c r="A907" s="9">
        <v>69.099999999999994</v>
      </c>
      <c r="B907" s="10" t="b">
        <v>1</v>
      </c>
      <c r="U907" s="13"/>
      <c r="V907" s="13"/>
      <c r="W907" s="14"/>
      <c r="X907" s="24"/>
      <c r="Y907" s="24"/>
      <c r="Z907" s="24"/>
      <c r="AA907" s="24"/>
      <c r="AB907" s="24"/>
      <c r="AC907" s="24"/>
      <c r="AD907" s="24"/>
      <c r="AE907" s="24"/>
      <c r="AG907" s="13"/>
      <c r="AH907" s="13"/>
      <c r="AI907" s="14"/>
      <c r="AJ907" s="24"/>
      <c r="AK907" s="24"/>
      <c r="AL907" s="24"/>
      <c r="AM907" s="24"/>
      <c r="AN907" s="24"/>
      <c r="AO907" s="24"/>
      <c r="AP907" s="24"/>
      <c r="AQ907" s="24"/>
      <c r="AS907" s="13"/>
      <c r="AT907" s="13"/>
      <c r="AU907" s="14"/>
      <c r="AV907" s="24"/>
      <c r="AW907" s="24"/>
      <c r="AX907" s="24"/>
      <c r="AY907" s="24"/>
      <c r="AZ907" s="24"/>
      <c r="BA907" s="24"/>
      <c r="BB907" s="24"/>
      <c r="BC907" s="24"/>
      <c r="CW907" s="24">
        <v>0.30823087431693991</v>
      </c>
      <c r="CX907" s="13">
        <v>65.599999999999994</v>
      </c>
      <c r="CY907" s="13">
        <v>64.454700433886586</v>
      </c>
      <c r="CZ907" s="13">
        <v>63.649162978348571</v>
      </c>
      <c r="DA907" s="13">
        <v>25.509595865081408</v>
      </c>
      <c r="DB907" s="13" t="e">
        <f ca="1"/>
        <v>#NAME?</v>
      </c>
      <c r="DC907" s="13" t="e">
        <f ca="1"/>
        <v>#NAME?</v>
      </c>
      <c r="DD907" s="13">
        <v>60.705351901757162</v>
      </c>
      <c r="DE907" s="13" t="e">
        <f ca="1"/>
        <v>#NAME?</v>
      </c>
      <c r="DF907" s="13">
        <v>64.813295293102328</v>
      </c>
    </row>
    <row r="908" spans="1:110" x14ac:dyDescent="0.25">
      <c r="A908" s="9">
        <v>68.900000000000006</v>
      </c>
      <c r="B908" s="10" t="b">
        <v>1</v>
      </c>
      <c r="U908" s="13"/>
      <c r="V908" s="13"/>
      <c r="W908" s="14"/>
      <c r="X908" s="24"/>
      <c r="Y908" s="24"/>
      <c r="Z908" s="24"/>
      <c r="AA908" s="24"/>
      <c r="AB908" s="24"/>
      <c r="AC908" s="24"/>
      <c r="AD908" s="24"/>
      <c r="AE908" s="24"/>
      <c r="AG908" s="13"/>
      <c r="AH908" s="13"/>
      <c r="AI908" s="14"/>
      <c r="AJ908" s="24"/>
      <c r="AK908" s="24"/>
      <c r="AL908" s="24"/>
      <c r="AM908" s="24"/>
      <c r="AN908" s="24"/>
      <c r="AO908" s="24"/>
      <c r="AP908" s="24"/>
      <c r="AQ908" s="24"/>
      <c r="AS908" s="13"/>
      <c r="AT908" s="13"/>
      <c r="AU908" s="14"/>
      <c r="AV908" s="24"/>
      <c r="AW908" s="24"/>
      <c r="AX908" s="24"/>
      <c r="AY908" s="24"/>
      <c r="AZ908" s="24"/>
      <c r="BA908" s="24"/>
      <c r="BB908" s="24"/>
      <c r="BC908" s="24"/>
      <c r="CW908" s="24">
        <v>0.30857240437158467</v>
      </c>
      <c r="CX908" s="13">
        <v>65.599999999999994</v>
      </c>
      <c r="CY908" s="13">
        <v>64.463941091997327</v>
      </c>
      <c r="CZ908" s="13">
        <v>63.658245585194145</v>
      </c>
      <c r="DA908" s="13">
        <v>25.543781017229939</v>
      </c>
      <c r="DB908" s="13" t="e">
        <f ca="1"/>
        <v>#NAME?</v>
      </c>
      <c r="DC908" s="13" t="e">
        <f ca="1"/>
        <v>#NAME?</v>
      </c>
      <c r="DD908" s="13">
        <v>60.718898317584888</v>
      </c>
      <c r="DE908" s="13" t="e">
        <f ca="1"/>
        <v>#NAME?</v>
      </c>
      <c r="DF908" s="13">
        <v>64.824261006463715</v>
      </c>
    </row>
    <row r="909" spans="1:110" x14ac:dyDescent="0.25">
      <c r="A909" s="9">
        <v>68.7</v>
      </c>
      <c r="B909" s="10" t="b">
        <v>1</v>
      </c>
      <c r="U909" s="13"/>
      <c r="V909" s="13"/>
      <c r="W909" s="14"/>
      <c r="X909" s="24"/>
      <c r="Y909" s="24"/>
      <c r="Z909" s="24"/>
      <c r="AA909" s="24"/>
      <c r="AB909" s="24"/>
      <c r="AC909" s="24"/>
      <c r="AD909" s="24"/>
      <c r="AE909" s="24"/>
      <c r="AG909" s="13"/>
      <c r="AH909" s="13"/>
      <c r="AI909" s="14"/>
      <c r="AJ909" s="24"/>
      <c r="AK909" s="24"/>
      <c r="AL909" s="24"/>
      <c r="AM909" s="24"/>
      <c r="AN909" s="24"/>
      <c r="AO909" s="24"/>
      <c r="AP909" s="24"/>
      <c r="AQ909" s="24"/>
      <c r="AS909" s="13"/>
      <c r="AT909" s="13"/>
      <c r="AU909" s="14"/>
      <c r="AV909" s="24"/>
      <c r="AW909" s="24"/>
      <c r="AX909" s="24"/>
      <c r="AY909" s="24"/>
      <c r="AZ909" s="24"/>
      <c r="BA909" s="24"/>
      <c r="BB909" s="24"/>
      <c r="BC909" s="24"/>
      <c r="CW909" s="24">
        <v>0.3089139344262295</v>
      </c>
      <c r="CX909" s="13">
        <v>65.599999999999994</v>
      </c>
      <c r="CY909" s="13">
        <v>64.473177270232483</v>
      </c>
      <c r="CZ909" s="13">
        <v>63.667325083914683</v>
      </c>
      <c r="DA909" s="13">
        <v>25.57798305927647</v>
      </c>
      <c r="DB909" s="13" t="e">
        <f ca="1"/>
        <v>#NAME?</v>
      </c>
      <c r="DC909" s="13" t="e">
        <f ca="1"/>
        <v>#NAME?</v>
      </c>
      <c r="DD909" s="13">
        <v>60.732437238851645</v>
      </c>
      <c r="DE909" s="13" t="e">
        <f ca="1"/>
        <v>#NAME?</v>
      </c>
      <c r="DF909" s="13">
        <v>64.835221043143733</v>
      </c>
    </row>
    <row r="910" spans="1:110" x14ac:dyDescent="0.25">
      <c r="A910" s="9">
        <v>68.599999999999994</v>
      </c>
      <c r="B910" s="10" t="b">
        <v>1</v>
      </c>
      <c r="U910" s="13"/>
      <c r="V910" s="13"/>
      <c r="W910" s="14"/>
      <c r="X910" s="24"/>
      <c r="Y910" s="24"/>
      <c r="Z910" s="24"/>
      <c r="AA910" s="24"/>
      <c r="AB910" s="24"/>
      <c r="AC910" s="24"/>
      <c r="AD910" s="24"/>
      <c r="AE910" s="24"/>
      <c r="AG910" s="13"/>
      <c r="AH910" s="13"/>
      <c r="AI910" s="14"/>
      <c r="AJ910" s="24"/>
      <c r="AK910" s="24"/>
      <c r="AL910" s="24"/>
      <c r="AM910" s="24"/>
      <c r="AN910" s="24"/>
      <c r="AO910" s="24"/>
      <c r="AP910" s="24"/>
      <c r="AQ910" s="24"/>
      <c r="AS910" s="13"/>
      <c r="AT910" s="13"/>
      <c r="AU910" s="14"/>
      <c r="AV910" s="24"/>
      <c r="AW910" s="24"/>
      <c r="AX910" s="24"/>
      <c r="AY910" s="24"/>
      <c r="AZ910" s="24"/>
      <c r="BA910" s="24"/>
      <c r="BB910" s="24"/>
      <c r="BC910" s="24"/>
      <c r="CW910" s="24">
        <v>0.30925546448087432</v>
      </c>
      <c r="CX910" s="13">
        <v>65.599999999999994</v>
      </c>
      <c r="CY910" s="13">
        <v>64.482408981611826</v>
      </c>
      <c r="CZ910" s="13">
        <v>63.676401485612395</v>
      </c>
      <c r="DA910" s="13">
        <v>25.61220200791886</v>
      </c>
      <c r="DB910" s="13" t="e">
        <f ca="1"/>
        <v>#NAME?</v>
      </c>
      <c r="DC910" s="13" t="e">
        <f ca="1"/>
        <v>#NAME?</v>
      </c>
      <c r="DD910" s="13">
        <v>60.745968677982802</v>
      </c>
      <c r="DE910" s="13" t="e">
        <f ca="1"/>
        <v>#NAME?</v>
      </c>
      <c r="DF910" s="13">
        <v>64.84617541622417</v>
      </c>
    </row>
    <row r="911" spans="1:110" x14ac:dyDescent="0.25">
      <c r="A911" s="9">
        <v>68.5</v>
      </c>
      <c r="B911" s="10" t="b">
        <v>1</v>
      </c>
      <c r="U911" s="13"/>
      <c r="V911" s="13"/>
      <c r="W911" s="14"/>
      <c r="X911" s="24"/>
      <c r="Y911" s="24"/>
      <c r="Z911" s="24"/>
      <c r="AA911" s="24"/>
      <c r="AB911" s="24"/>
      <c r="AC911" s="24"/>
      <c r="AD911" s="24"/>
      <c r="AE911" s="24"/>
      <c r="AG911" s="13"/>
      <c r="AH911" s="13"/>
      <c r="AI911" s="14"/>
      <c r="AJ911" s="24"/>
      <c r="AK911" s="24"/>
      <c r="AL911" s="24"/>
      <c r="AM911" s="24"/>
      <c r="AN911" s="24"/>
      <c r="AO911" s="24"/>
      <c r="AP911" s="24"/>
      <c r="AQ911" s="24"/>
      <c r="AS911" s="13"/>
      <c r="AT911" s="13"/>
      <c r="AU911" s="14"/>
      <c r="AV911" s="24"/>
      <c r="AW911" s="24"/>
      <c r="AX911" s="24"/>
      <c r="AY911" s="24"/>
      <c r="AZ911" s="24"/>
      <c r="BA911" s="24"/>
      <c r="BB911" s="24"/>
      <c r="BC911" s="24"/>
      <c r="CW911" s="24">
        <v>0.30959699453551914</v>
      </c>
      <c r="CX911" s="13">
        <v>65.599999999999994</v>
      </c>
      <c r="CY911" s="13">
        <v>64.491636239119487</v>
      </c>
      <c r="CZ911" s="13">
        <v>63.685474801361906</v>
      </c>
      <c r="DA911" s="13">
        <v>25.646437879879777</v>
      </c>
      <c r="DB911" s="13" t="e">
        <f ca="1"/>
        <v>#NAME?</v>
      </c>
      <c r="DC911" s="13" t="e">
        <f ca="1"/>
        <v>#NAME?</v>
      </c>
      <c r="DD911" s="13">
        <v>60.759492647369427</v>
      </c>
      <c r="DE911" s="13" t="e">
        <f ca="1"/>
        <v>#NAME?</v>
      </c>
      <c r="DF911" s="13">
        <v>64.857124138750692</v>
      </c>
    </row>
    <row r="912" spans="1:110" x14ac:dyDescent="0.25">
      <c r="A912" s="9">
        <v>68.3</v>
      </c>
      <c r="B912" s="10" t="b">
        <v>1</v>
      </c>
      <c r="U912" s="13"/>
      <c r="V912" s="13"/>
      <c r="W912" s="14"/>
      <c r="X912" s="24"/>
      <c r="Y912" s="24"/>
      <c r="Z912" s="24"/>
      <c r="AA912" s="24"/>
      <c r="AB912" s="24"/>
      <c r="AC912" s="24"/>
      <c r="AD912" s="24"/>
      <c r="AE912" s="24"/>
      <c r="AG912" s="13"/>
      <c r="AH912" s="13"/>
      <c r="AI912" s="14"/>
      <c r="AJ912" s="24"/>
      <c r="AK912" s="24"/>
      <c r="AL912" s="24"/>
      <c r="AM912" s="24"/>
      <c r="AN912" s="24"/>
      <c r="AO912" s="24"/>
      <c r="AP912" s="24"/>
      <c r="AQ912" s="24"/>
      <c r="AS912" s="13"/>
      <c r="AT912" s="13"/>
      <c r="AU912" s="14"/>
      <c r="AV912" s="24"/>
      <c r="AW912" s="24"/>
      <c r="AX912" s="24"/>
      <c r="AY912" s="24"/>
      <c r="AZ912" s="24"/>
      <c r="BA912" s="24"/>
      <c r="BB912" s="24"/>
      <c r="BC912" s="24"/>
      <c r="CW912" s="24">
        <v>0.30993852459016391</v>
      </c>
      <c r="CX912" s="13">
        <v>65.7</v>
      </c>
      <c r="CY912" s="13">
        <v>64.500859055704097</v>
      </c>
      <c r="CZ912" s="13">
        <v>63.694545042210748</v>
      </c>
      <c r="DA912" s="13">
        <v>25.680690691906673</v>
      </c>
      <c r="DB912" s="13" t="e">
        <f ca="1"/>
        <v>#NAME?</v>
      </c>
      <c r="DC912" s="13" t="e">
        <f ca="1"/>
        <v>#NAME?</v>
      </c>
      <c r="DD912" s="13">
        <v>60.773009159368428</v>
      </c>
      <c r="DE912" s="13" t="e">
        <f ca="1"/>
        <v>#NAME?</v>
      </c>
      <c r="DF912" s="13">
        <v>64.868067223732979</v>
      </c>
    </row>
    <row r="913" spans="1:110" x14ac:dyDescent="0.25">
      <c r="A913" s="9">
        <v>68.099999999999994</v>
      </c>
      <c r="B913" s="10" t="b">
        <v>1</v>
      </c>
      <c r="U913" s="13"/>
      <c r="V913" s="13"/>
      <c r="W913" s="14"/>
      <c r="X913" s="24"/>
      <c r="Y913" s="24"/>
      <c r="Z913" s="24"/>
      <c r="AA913" s="24"/>
      <c r="AB913" s="24"/>
      <c r="AC913" s="24"/>
      <c r="AD913" s="24"/>
      <c r="AE913" s="24"/>
      <c r="AG913" s="13"/>
      <c r="AH913" s="13"/>
      <c r="AI913" s="14"/>
      <c r="AJ913" s="24"/>
      <c r="AK913" s="24"/>
      <c r="AL913" s="24"/>
      <c r="AM913" s="24"/>
      <c r="AN913" s="24"/>
      <c r="AO913" s="24"/>
      <c r="AP913" s="24"/>
      <c r="AQ913" s="24"/>
      <c r="AS913" s="13"/>
      <c r="AT913" s="13"/>
      <c r="AU913" s="14"/>
      <c r="AV913" s="24"/>
      <c r="AW913" s="24"/>
      <c r="AX913" s="24"/>
      <c r="AY913" s="24"/>
      <c r="AZ913" s="24"/>
      <c r="BA913" s="24"/>
      <c r="BB913" s="24"/>
      <c r="BC913" s="24"/>
      <c r="CW913" s="24">
        <v>0.31028005464480873</v>
      </c>
      <c r="CX913" s="13">
        <v>65.7</v>
      </c>
      <c r="CY913" s="13">
        <v>64.510077444278934</v>
      </c>
      <c r="CZ913" s="13">
        <v>63.703612219179305</v>
      </c>
      <c r="DA913" s="13">
        <v>25.714960460771906</v>
      </c>
      <c r="DB913" s="13" t="e">
        <f ca="1"/>
        <v>#NAME?</v>
      </c>
      <c r="DC913" s="13" t="e">
        <f ca="1"/>
        <v>#NAME?</v>
      </c>
      <c r="DD913" s="13">
        <v>60.786518226302654</v>
      </c>
      <c r="DE913" s="13" t="e">
        <f ca="1"/>
        <v>#NAME?</v>
      </c>
      <c r="DF913" s="13">
        <v>64.879004684144888</v>
      </c>
    </row>
    <row r="914" spans="1:110" x14ac:dyDescent="0.25">
      <c r="A914" s="9">
        <v>68</v>
      </c>
      <c r="B914" s="10" t="b">
        <v>1</v>
      </c>
      <c r="U914" s="13"/>
      <c r="V914" s="13"/>
      <c r="W914" s="14"/>
      <c r="X914" s="24"/>
      <c r="Y914" s="24"/>
      <c r="Z914" s="24"/>
      <c r="AA914" s="24"/>
      <c r="AB914" s="24"/>
      <c r="AC914" s="24"/>
      <c r="AD914" s="24"/>
      <c r="AE914" s="24"/>
      <c r="AG914" s="13"/>
      <c r="AH914" s="13"/>
      <c r="AI914" s="14"/>
      <c r="AJ914" s="24"/>
      <c r="AK914" s="24"/>
      <c r="AL914" s="24"/>
      <c r="AM914" s="24"/>
      <c r="AN914" s="24"/>
      <c r="AO914" s="24"/>
      <c r="AP914" s="24"/>
      <c r="AQ914" s="24"/>
      <c r="AS914" s="13"/>
      <c r="AT914" s="13"/>
      <c r="AU914" s="14"/>
      <c r="AV914" s="24"/>
      <c r="AW914" s="24"/>
      <c r="AX914" s="24"/>
      <c r="AY914" s="24"/>
      <c r="AZ914" s="24"/>
      <c r="BA914" s="24"/>
      <c r="BB914" s="24"/>
      <c r="BC914" s="24"/>
      <c r="CW914" s="24">
        <v>0.31062158469945356</v>
      </c>
      <c r="CX914" s="13">
        <v>65.7</v>
      </c>
      <c r="CY914" s="13">
        <v>64.519291417722087</v>
      </c>
      <c r="CZ914" s="13">
        <v>63.712676343261009</v>
      </c>
      <c r="DA914" s="13">
        <v>25.749247203272724</v>
      </c>
      <c r="DB914" s="13" t="e">
        <f ca="1"/>
        <v>#NAME?</v>
      </c>
      <c r="DC914" s="13" t="e">
        <f ca="1"/>
        <v>#NAME?</v>
      </c>
      <c r="DD914" s="13">
        <v>60.800019860461092</v>
      </c>
      <c r="DE914" s="13" t="e">
        <f ca="1"/>
        <v>#NAME?</v>
      </c>
      <c r="DF914" s="13">
        <v>64.889936532924622</v>
      </c>
    </row>
    <row r="915" spans="1:110" x14ac:dyDescent="0.25">
      <c r="A915" s="9">
        <v>67.900000000000006</v>
      </c>
      <c r="B915" s="10" t="b">
        <v>1</v>
      </c>
      <c r="U915" s="13"/>
      <c r="V915" s="13"/>
      <c r="W915" s="14"/>
      <c r="X915" s="24"/>
      <c r="Y915" s="24"/>
      <c r="Z915" s="24"/>
      <c r="AA915" s="24"/>
      <c r="AB915" s="24"/>
      <c r="AC915" s="24"/>
      <c r="AD915" s="24"/>
      <c r="AE915" s="24"/>
      <c r="AG915" s="13"/>
      <c r="AH915" s="13"/>
      <c r="AI915" s="14"/>
      <c r="AJ915" s="24"/>
      <c r="AK915" s="24"/>
      <c r="AL915" s="24"/>
      <c r="AM915" s="24"/>
      <c r="AN915" s="24"/>
      <c r="AO915" s="24"/>
      <c r="AP915" s="24"/>
      <c r="AQ915" s="24"/>
      <c r="AS915" s="13"/>
      <c r="AT915" s="13"/>
      <c r="AU915" s="14"/>
      <c r="AV915" s="24"/>
      <c r="AW915" s="24"/>
      <c r="AX915" s="24"/>
      <c r="AY915" s="24"/>
      <c r="AZ915" s="24"/>
      <c r="BA915" s="24"/>
      <c r="BB915" s="24"/>
      <c r="BC915" s="24"/>
      <c r="CW915" s="24">
        <v>0.31096311475409838</v>
      </c>
      <c r="CX915" s="13">
        <v>65.7</v>
      </c>
      <c r="CY915" s="13">
        <v>64.528500988876644</v>
      </c>
      <c r="CZ915" s="13">
        <v>63.721737425422354</v>
      </c>
      <c r="DA915" s="13">
        <v>25.783550936231375</v>
      </c>
      <c r="DB915" s="13" t="e">
        <f ca="1"/>
        <v>#NAME?</v>
      </c>
      <c r="DC915" s="13" t="e">
        <f ca="1"/>
        <v>#NAME?</v>
      </c>
      <c r="DD915" s="13">
        <v>60.813514074098947</v>
      </c>
      <c r="DE915" s="13" t="e">
        <f ca="1"/>
        <v>#NAME?</v>
      </c>
      <c r="DF915" s="13">
        <v>64.900862782974826</v>
      </c>
    </row>
    <row r="916" spans="1:110" x14ac:dyDescent="0.25">
      <c r="A916" s="9">
        <v>67.8</v>
      </c>
      <c r="B916" s="10" t="b">
        <v>1</v>
      </c>
      <c r="U916" s="13"/>
      <c r="V916" s="13"/>
      <c r="W916" s="14"/>
      <c r="X916" s="24"/>
      <c r="Y916" s="24"/>
      <c r="Z916" s="24"/>
      <c r="AA916" s="24"/>
      <c r="AB916" s="24"/>
      <c r="AC916" s="24"/>
      <c r="AD916" s="24"/>
      <c r="AE916" s="24"/>
      <c r="AG916" s="13"/>
      <c r="AH916" s="13"/>
      <c r="AI916" s="14"/>
      <c r="AJ916" s="24"/>
      <c r="AK916" s="24"/>
      <c r="AL916" s="24"/>
      <c r="AM916" s="24"/>
      <c r="AN916" s="24"/>
      <c r="AO916" s="24"/>
      <c r="AP916" s="24"/>
      <c r="AQ916" s="24"/>
      <c r="AS916" s="13"/>
      <c r="AT916" s="13"/>
      <c r="AU916" s="14"/>
      <c r="AV916" s="24"/>
      <c r="AW916" s="24"/>
      <c r="AX916" s="24"/>
      <c r="AY916" s="24"/>
      <c r="AZ916" s="24"/>
      <c r="BA916" s="24"/>
      <c r="BB916" s="24"/>
      <c r="BC916" s="24"/>
      <c r="CW916" s="24">
        <v>0.31130464480874315</v>
      </c>
      <c r="CX916" s="13">
        <v>65.7</v>
      </c>
      <c r="CY916" s="13">
        <v>64.53770617055082</v>
      </c>
      <c r="CZ916" s="13">
        <v>63.730795476603177</v>
      </c>
      <c r="DA916" s="13">
        <v>25.817871676495109</v>
      </c>
      <c r="DB916" s="13" t="e">
        <f ca="1"/>
        <v>#NAME?</v>
      </c>
      <c r="DC916" s="13" t="e">
        <f ca="1"/>
        <v>#NAME?</v>
      </c>
      <c r="DD916" s="13">
        <v>60.827000879437755</v>
      </c>
      <c r="DE916" s="13" t="e">
        <f ca="1"/>
        <v>#NAME?</v>
      </c>
      <c r="DF916" s="13">
        <v>64.911783447162804</v>
      </c>
    </row>
    <row r="917" spans="1:110" x14ac:dyDescent="0.25">
      <c r="A917" s="9">
        <v>67.7</v>
      </c>
      <c r="B917" s="10" t="b">
        <v>1</v>
      </c>
      <c r="U917" s="13"/>
      <c r="V917" s="13"/>
      <c r="W917" s="14"/>
      <c r="X917" s="24"/>
      <c r="Y917" s="24"/>
      <c r="Z917" s="24"/>
      <c r="AA917" s="24"/>
      <c r="AB917" s="24"/>
      <c r="AC917" s="24"/>
      <c r="AD917" s="24"/>
      <c r="AE917" s="24"/>
      <c r="AG917" s="13"/>
      <c r="AH917" s="13"/>
      <c r="AI917" s="14"/>
      <c r="AJ917" s="24"/>
      <c r="AK917" s="24"/>
      <c r="AL917" s="24"/>
      <c r="AM917" s="24"/>
      <c r="AN917" s="24"/>
      <c r="AO917" s="24"/>
      <c r="AP917" s="24"/>
      <c r="AQ917" s="24"/>
      <c r="AS917" s="13"/>
      <c r="AT917" s="13"/>
      <c r="AU917" s="14"/>
      <c r="AV917" s="24"/>
      <c r="AW917" s="24"/>
      <c r="AX917" s="24"/>
      <c r="AY917" s="24"/>
      <c r="AZ917" s="24"/>
      <c r="BA917" s="24"/>
      <c r="BB917" s="24"/>
      <c r="BC917" s="24"/>
      <c r="CW917" s="24">
        <v>0.31164617486338797</v>
      </c>
      <c r="CX917" s="13">
        <v>65.7</v>
      </c>
      <c r="CY917" s="13">
        <v>64.546906975518127</v>
      </c>
      <c r="CZ917" s="13">
        <v>63.739850507716646</v>
      </c>
      <c r="DA917" s="13">
        <v>25.852209440936278</v>
      </c>
      <c r="DB917" s="13" t="e">
        <f ca="1"/>
        <v>#NAME?</v>
      </c>
      <c r="DC917" s="13" t="e">
        <f ca="1"/>
        <v>#NAME?</v>
      </c>
      <c r="DD917" s="13">
        <v>60.840480288665582</v>
      </c>
      <c r="DE917" s="13" t="e">
        <f ca="1"/>
        <v>#NAME?</v>
      </c>
      <c r="DF917" s="13">
        <v>64.922698538320617</v>
      </c>
    </row>
    <row r="918" spans="1:110" x14ac:dyDescent="0.25">
      <c r="A918" s="9">
        <v>81.099999999999994</v>
      </c>
      <c r="B918" s="10" t="b">
        <v>1</v>
      </c>
      <c r="U918" s="13"/>
      <c r="V918" s="13"/>
      <c r="W918" s="14"/>
      <c r="X918" s="24"/>
      <c r="Y918" s="24"/>
      <c r="Z918" s="24"/>
      <c r="AA918" s="24"/>
      <c r="AB918" s="24"/>
      <c r="AC918" s="24"/>
      <c r="AD918" s="24"/>
      <c r="AE918" s="24"/>
      <c r="AG918" s="13"/>
      <c r="AH918" s="13"/>
      <c r="AI918" s="14"/>
      <c r="AJ918" s="24"/>
      <c r="AK918" s="24"/>
      <c r="AL918" s="24"/>
      <c r="AM918" s="24"/>
      <c r="AN918" s="24"/>
      <c r="AO918" s="24"/>
      <c r="AP918" s="24"/>
      <c r="AQ918" s="24"/>
      <c r="AS918" s="13"/>
      <c r="AT918" s="13"/>
      <c r="AU918" s="14"/>
      <c r="AV918" s="24"/>
      <c r="AW918" s="24"/>
      <c r="AX918" s="24"/>
      <c r="AY918" s="24"/>
      <c r="AZ918" s="24"/>
      <c r="BA918" s="24"/>
      <c r="BB918" s="24"/>
      <c r="BC918" s="24"/>
      <c r="CW918" s="24">
        <v>0.31198770491803279</v>
      </c>
      <c r="CX918" s="13">
        <v>65.7</v>
      </c>
      <c r="CY918" s="13">
        <v>64.556103416517544</v>
      </c>
      <c r="CZ918" s="13">
        <v>63.748902529649442</v>
      </c>
      <c r="DA918" s="13">
        <v>25.886564246452302</v>
      </c>
      <c r="DB918" s="13" t="e">
        <f ca="1"/>
        <v>#NAME?</v>
      </c>
      <c r="DC918" s="13" t="e">
        <f ca="1"/>
        <v>#NAME?</v>
      </c>
      <c r="DD918" s="13">
        <v>60.853952313937086</v>
      </c>
      <c r="DE918" s="13" t="e">
        <f ca="1"/>
        <v>#NAME?</v>
      </c>
      <c r="DF918" s="13">
        <v>64.933608069245281</v>
      </c>
    </row>
    <row r="919" spans="1:110" x14ac:dyDescent="0.25">
      <c r="A919" s="9">
        <v>89</v>
      </c>
      <c r="B919" s="10" t="b">
        <v>1</v>
      </c>
      <c r="U919" s="13"/>
      <c r="V919" s="13"/>
      <c r="W919" s="14"/>
      <c r="X919" s="24"/>
      <c r="Y919" s="24"/>
      <c r="Z919" s="24"/>
      <c r="AA919" s="24"/>
      <c r="AB919" s="24"/>
      <c r="AC919" s="24"/>
      <c r="AD919" s="24"/>
      <c r="AE919" s="24"/>
      <c r="AG919" s="13"/>
      <c r="AH919" s="13"/>
      <c r="AI919" s="14"/>
      <c r="AJ919" s="24"/>
      <c r="AK919" s="24"/>
      <c r="AL919" s="24"/>
      <c r="AM919" s="24"/>
      <c r="AN919" s="24"/>
      <c r="AO919" s="24"/>
      <c r="AP919" s="24"/>
      <c r="AQ919" s="24"/>
      <c r="AS919" s="13"/>
      <c r="AT919" s="13"/>
      <c r="AU919" s="14"/>
      <c r="AV919" s="24"/>
      <c r="AW919" s="24"/>
      <c r="AX919" s="24"/>
      <c r="AY919" s="24"/>
      <c r="AZ919" s="24"/>
      <c r="BA919" s="24"/>
      <c r="BB919" s="24"/>
      <c r="BC919" s="24"/>
      <c r="CW919" s="24">
        <v>0.31232923497267762</v>
      </c>
      <c r="CX919" s="13">
        <v>65.7</v>
      </c>
      <c r="CY919" s="13">
        <v>64.565295506253634</v>
      </c>
      <c r="CZ919" s="13">
        <v>63.75795155326194</v>
      </c>
      <c r="DA919" s="13">
        <v>25.920936109965801</v>
      </c>
      <c r="DB919" s="13" t="e">
        <f ca="1"/>
        <v>#NAME?</v>
      </c>
      <c r="DC919" s="13" t="e">
        <f ca="1"/>
        <v>#NAME?</v>
      </c>
      <c r="DD919" s="13">
        <v>60.867416967373686</v>
      </c>
      <c r="DE919" s="13" t="e">
        <f ca="1"/>
        <v>#NAME?</v>
      </c>
      <c r="DF919" s="13">
        <v>64.944512052698869</v>
      </c>
    </row>
    <row r="920" spans="1:110" x14ac:dyDescent="0.25">
      <c r="A920" s="9">
        <v>87</v>
      </c>
      <c r="B920" s="10" t="b">
        <v>1</v>
      </c>
      <c r="U920" s="13"/>
      <c r="V920" s="13"/>
      <c r="W920" s="14"/>
      <c r="X920" s="24"/>
      <c r="Y920" s="24"/>
      <c r="Z920" s="24"/>
      <c r="AA920" s="24"/>
      <c r="AB920" s="24"/>
      <c r="AC920" s="24"/>
      <c r="AD920" s="24"/>
      <c r="AE920" s="24"/>
      <c r="AG920" s="13"/>
      <c r="AH920" s="13"/>
      <c r="AI920" s="14"/>
      <c r="AJ920" s="24"/>
      <c r="AK920" s="24"/>
      <c r="AL920" s="24"/>
      <c r="AM920" s="24"/>
      <c r="AN920" s="24"/>
      <c r="AO920" s="24"/>
      <c r="AP920" s="24"/>
      <c r="AQ920" s="24"/>
      <c r="AS920" s="13"/>
      <c r="AT920" s="13"/>
      <c r="AU920" s="14"/>
      <c r="AV920" s="24"/>
      <c r="AW920" s="24"/>
      <c r="AX920" s="24"/>
      <c r="AY920" s="24"/>
      <c r="AZ920" s="24"/>
      <c r="BA920" s="24"/>
      <c r="BB920" s="24"/>
      <c r="BC920" s="24"/>
      <c r="CW920" s="24">
        <v>0.31267076502732238</v>
      </c>
      <c r="CX920" s="13">
        <v>65.8</v>
      </c>
      <c r="CY920" s="13">
        <v>64.57448325739675</v>
      </c>
      <c r="CZ920" s="13">
        <v>63.766997589388211</v>
      </c>
      <c r="DA920" s="13">
        <v>25.955325048424619</v>
      </c>
      <c r="DB920" s="13" t="e">
        <f ca="1"/>
        <v>#NAME?</v>
      </c>
      <c r="DC920" s="13" t="e">
        <f ca="1"/>
        <v>#NAME?</v>
      </c>
      <c r="DD920" s="13">
        <v>60.88087426106366</v>
      </c>
      <c r="DE920" s="13" t="e">
        <f ca="1"/>
        <v>#NAME?</v>
      </c>
      <c r="DF920" s="13">
        <v>64.955410501408636</v>
      </c>
    </row>
    <row r="921" spans="1:110" x14ac:dyDescent="0.25">
      <c r="A921" s="9">
        <v>84</v>
      </c>
      <c r="B921" s="10" t="b">
        <v>1</v>
      </c>
      <c r="U921" s="13"/>
      <c r="V921" s="13"/>
      <c r="W921" s="14"/>
      <c r="X921" s="24"/>
      <c r="Y921" s="24"/>
      <c r="Z921" s="24"/>
      <c r="AA921" s="24"/>
      <c r="AB921" s="24"/>
      <c r="AC921" s="24"/>
      <c r="AD921" s="24"/>
      <c r="AE921" s="24"/>
      <c r="AG921" s="13"/>
      <c r="AH921" s="13"/>
      <c r="AI921" s="14"/>
      <c r="AJ921" s="24"/>
      <c r="AK921" s="24"/>
      <c r="AL921" s="24"/>
      <c r="AM921" s="24"/>
      <c r="AN921" s="24"/>
      <c r="AO921" s="24"/>
      <c r="AP921" s="24"/>
      <c r="AQ921" s="24"/>
      <c r="AS921" s="13"/>
      <c r="AT921" s="13"/>
      <c r="AU921" s="14"/>
      <c r="AV921" s="24"/>
      <c r="AW921" s="24"/>
      <c r="AX921" s="24"/>
      <c r="AY921" s="24"/>
      <c r="AZ921" s="24"/>
      <c r="BA921" s="24"/>
      <c r="BB921" s="24"/>
      <c r="BC921" s="24"/>
      <c r="CW921" s="24">
        <v>0.31301229508196721</v>
      </c>
      <c r="CX921" s="13">
        <v>65.8</v>
      </c>
      <c r="CY921" s="13">
        <v>64.583666682583143</v>
      </c>
      <c r="CZ921" s="13">
        <v>63.776040648836322</v>
      </c>
      <c r="DA921" s="13">
        <v>25.989731078801867</v>
      </c>
      <c r="DB921" s="13" t="e">
        <f ca="1"/>
        <v>#NAME?</v>
      </c>
      <c r="DC921" s="13" t="e">
        <f ca="1"/>
        <v>#NAME?</v>
      </c>
      <c r="DD921" s="13">
        <v>60.894324207062283</v>
      </c>
      <c r="DE921" s="13" t="e">
        <f ca="1"/>
        <v>#NAME?</v>
      </c>
      <c r="DF921" s="13">
        <v>64.966303428067292</v>
      </c>
    </row>
    <row r="922" spans="1:110" x14ac:dyDescent="0.25">
      <c r="A922" s="9">
        <v>83</v>
      </c>
      <c r="B922" s="10" t="b">
        <v>1</v>
      </c>
      <c r="U922" s="13"/>
      <c r="V922" s="13"/>
      <c r="W922" s="14"/>
      <c r="X922" s="24"/>
      <c r="Y922" s="24"/>
      <c r="Z922" s="24"/>
      <c r="AA922" s="24"/>
      <c r="AB922" s="24"/>
      <c r="AC922" s="24"/>
      <c r="AD922" s="24"/>
      <c r="AE922" s="24"/>
      <c r="AG922" s="13"/>
      <c r="AH922" s="13"/>
      <c r="AI922" s="14"/>
      <c r="AJ922" s="24"/>
      <c r="AK922" s="24"/>
      <c r="AL922" s="24"/>
      <c r="AM922" s="24"/>
      <c r="AN922" s="24"/>
      <c r="AO922" s="24"/>
      <c r="AP922" s="24"/>
      <c r="AQ922" s="24"/>
      <c r="AS922" s="13"/>
      <c r="AT922" s="13"/>
      <c r="AU922" s="14"/>
      <c r="AV922" s="24"/>
      <c r="AW922" s="24"/>
      <c r="AX922" s="24"/>
      <c r="AY922" s="24"/>
      <c r="AZ922" s="24"/>
      <c r="BA922" s="24"/>
      <c r="BB922" s="24"/>
      <c r="BC922" s="24"/>
      <c r="CW922" s="24">
        <v>0.31335382513661203</v>
      </c>
      <c r="CX922" s="13">
        <v>65.8</v>
      </c>
      <c r="CY922" s="13">
        <v>64.592845794415155</v>
      </c>
      <c r="CZ922" s="13">
        <v>63.785080742388267</v>
      </c>
      <c r="DA922" s="13">
        <v>26.024154218095976</v>
      </c>
      <c r="DB922" s="13" t="e">
        <f ca="1"/>
        <v>#NAME?</v>
      </c>
      <c r="DC922" s="13" t="e">
        <f ca="1"/>
        <v>#NAME?</v>
      </c>
      <c r="DD922" s="13">
        <v>60.907766817391973</v>
      </c>
      <c r="DE922" s="13" t="e">
        <f ca="1"/>
        <v>#NAME?</v>
      </c>
      <c r="DF922" s="13">
        <v>64.977190845332956</v>
      </c>
    </row>
    <row r="923" spans="1:110" x14ac:dyDescent="0.25">
      <c r="A923" s="9">
        <v>79.900000000000006</v>
      </c>
      <c r="B923" s="10" t="b">
        <v>1</v>
      </c>
      <c r="U923" s="13"/>
      <c r="V923" s="13"/>
      <c r="W923" s="14"/>
      <c r="X923" s="24"/>
      <c r="Y923" s="24"/>
      <c r="Z923" s="24"/>
      <c r="AA923" s="24"/>
      <c r="AB923" s="24"/>
      <c r="AC923" s="24"/>
      <c r="AD923" s="24"/>
      <c r="AE923" s="24"/>
      <c r="AG923" s="13"/>
      <c r="AH923" s="13"/>
      <c r="AI923" s="14"/>
      <c r="AJ923" s="24"/>
      <c r="AK923" s="24"/>
      <c r="AL923" s="24"/>
      <c r="AM923" s="24"/>
      <c r="AN923" s="24"/>
      <c r="AO923" s="24"/>
      <c r="AP923" s="24"/>
      <c r="AQ923" s="24"/>
      <c r="AS923" s="13"/>
      <c r="AT923" s="13"/>
      <c r="AU923" s="14"/>
      <c r="AV923" s="24"/>
      <c r="AW923" s="24"/>
      <c r="AX923" s="24"/>
      <c r="AY923" s="24"/>
      <c r="AZ923" s="24"/>
      <c r="BA923" s="24"/>
      <c r="BB923" s="24"/>
      <c r="BC923" s="24"/>
      <c r="CW923" s="24">
        <v>0.31369535519125685</v>
      </c>
      <c r="CX923" s="13">
        <v>65.8</v>
      </c>
      <c r="CY923" s="13">
        <v>64.602020605461348</v>
      </c>
      <c r="CZ923" s="13">
        <v>63.79411788080013</v>
      </c>
      <c r="DA923" s="13">
        <v>26.058594483330737</v>
      </c>
      <c r="DB923" s="13" t="e">
        <f ca="1"/>
        <v>#NAME?</v>
      </c>
      <c r="DC923" s="13" t="e">
        <f ca="1"/>
        <v>#NAME?</v>
      </c>
      <c r="DD923" s="13">
        <v>60.921202104042379</v>
      </c>
      <c r="DE923" s="13" t="e">
        <f ca="1"/>
        <v>#NAME?</v>
      </c>
      <c r="DF923" s="13">
        <v>64.988072765829472</v>
      </c>
    </row>
    <row r="924" spans="1:110" x14ac:dyDescent="0.25">
      <c r="A924" s="9">
        <v>79.7</v>
      </c>
      <c r="B924" s="10" t="b">
        <v>1</v>
      </c>
      <c r="U924" s="13"/>
      <c r="V924" s="13"/>
      <c r="W924" s="14"/>
      <c r="X924" s="24"/>
      <c r="Y924" s="24"/>
      <c r="Z924" s="24"/>
      <c r="AA924" s="24"/>
      <c r="AB924" s="24"/>
      <c r="AC924" s="24"/>
      <c r="AD924" s="24"/>
      <c r="AE924" s="24"/>
      <c r="AG924" s="13"/>
      <c r="AH924" s="13"/>
      <c r="AI924" s="14"/>
      <c r="AJ924" s="24"/>
      <c r="AK924" s="24"/>
      <c r="AL924" s="24"/>
      <c r="AM924" s="24"/>
      <c r="AN924" s="24"/>
      <c r="AO924" s="24"/>
      <c r="AP924" s="24"/>
      <c r="AQ924" s="24"/>
      <c r="AS924" s="13"/>
      <c r="AT924" s="13"/>
      <c r="AU924" s="14"/>
      <c r="AV924" s="24"/>
      <c r="AW924" s="24"/>
      <c r="AX924" s="24"/>
      <c r="AY924" s="24"/>
      <c r="AZ924" s="24"/>
      <c r="BA924" s="24"/>
      <c r="BB924" s="24"/>
      <c r="BC924" s="24"/>
      <c r="CW924" s="24">
        <v>0.31403688524590162</v>
      </c>
      <c r="CX924" s="13">
        <v>65.8</v>
      </c>
      <c r="CY924" s="13">
        <v>64.611191128256678</v>
      </c>
      <c r="CZ924" s="13">
        <v>63.803152074802334</v>
      </c>
      <c r="DA924" s="13">
        <v>26.093051891555366</v>
      </c>
      <c r="DB924" s="13" t="e">
        <f ca="1"/>
        <v>#NAME?</v>
      </c>
      <c r="DC924" s="13" t="e">
        <f ca="1"/>
        <v>#NAME?</v>
      </c>
      <c r="DD924" s="13">
        <v>60.934630078970528</v>
      </c>
      <c r="DE924" s="13" t="e">
        <f ca="1"/>
        <v>#NAME?</v>
      </c>
      <c r="DF924" s="13">
        <v>64.998949202146463</v>
      </c>
    </row>
    <row r="925" spans="1:110" x14ac:dyDescent="0.25">
      <c r="A925" s="9">
        <v>79.599999999999994</v>
      </c>
      <c r="B925" s="10" t="b">
        <v>1</v>
      </c>
      <c r="U925" s="13"/>
      <c r="V925" s="13"/>
      <c r="W925" s="14"/>
      <c r="X925" s="24"/>
      <c r="Y925" s="24"/>
      <c r="Z925" s="24"/>
      <c r="AA925" s="24"/>
      <c r="AB925" s="24"/>
      <c r="AC925" s="24"/>
      <c r="AD925" s="24"/>
      <c r="AE925" s="24"/>
      <c r="AG925" s="13"/>
      <c r="AH925" s="13"/>
      <c r="AI925" s="14"/>
      <c r="AJ925" s="24"/>
      <c r="AK925" s="24"/>
      <c r="AL925" s="24"/>
      <c r="AM925" s="24"/>
      <c r="AN925" s="24"/>
      <c r="AO925" s="24"/>
      <c r="AP925" s="24"/>
      <c r="AQ925" s="24"/>
      <c r="AS925" s="13"/>
      <c r="AT925" s="13"/>
      <c r="AU925" s="14"/>
      <c r="AV925" s="24"/>
      <c r="AW925" s="24"/>
      <c r="AX925" s="24"/>
      <c r="AY925" s="24"/>
      <c r="AZ925" s="24"/>
      <c r="BA925" s="24"/>
      <c r="BB925" s="24"/>
      <c r="BC925" s="24"/>
      <c r="CW925" s="24">
        <v>0.31437841530054644</v>
      </c>
      <c r="CX925" s="13">
        <v>65.8</v>
      </c>
      <c r="CY925" s="13">
        <v>64.620357375302589</v>
      </c>
      <c r="CZ925" s="13">
        <v>63.812183335099711</v>
      </c>
      <c r="DA925" s="13">
        <v>26.127526459844557</v>
      </c>
      <c r="DB925" s="13" t="e">
        <f ca="1"/>
        <v>#NAME?</v>
      </c>
      <c r="DC925" s="13" t="e">
        <f ca="1"/>
        <v>#NAME?</v>
      </c>
      <c r="DD925" s="13">
        <v>60.948050754100962</v>
      </c>
      <c r="DE925" s="13" t="e">
        <f ca="1"/>
        <v>#NAME?</v>
      </c>
      <c r="DF925" s="13">
        <v>65.009820166839518</v>
      </c>
    </row>
    <row r="926" spans="1:110" x14ac:dyDescent="0.25">
      <c r="A926" s="9">
        <v>79.3</v>
      </c>
      <c r="B926" s="10" t="b">
        <v>1</v>
      </c>
      <c r="U926" s="13"/>
      <c r="V926" s="13"/>
      <c r="W926" s="14"/>
      <c r="X926" s="24"/>
      <c r="Y926" s="24"/>
      <c r="Z926" s="24"/>
      <c r="AA926" s="24"/>
      <c r="AB926" s="24"/>
      <c r="AC926" s="24"/>
      <c r="AD926" s="24"/>
      <c r="AE926" s="24"/>
      <c r="AG926" s="13"/>
      <c r="AH926" s="13"/>
      <c r="AI926" s="14"/>
      <c r="AJ926" s="24"/>
      <c r="AK926" s="24"/>
      <c r="AL926" s="24"/>
      <c r="AM926" s="24"/>
      <c r="AN926" s="24"/>
      <c r="AO926" s="24"/>
      <c r="AP926" s="24"/>
      <c r="AQ926" s="24"/>
      <c r="AS926" s="13"/>
      <c r="AT926" s="13"/>
      <c r="AU926" s="14"/>
      <c r="AV926" s="24"/>
      <c r="AW926" s="24"/>
      <c r="AX926" s="24"/>
      <c r="AY926" s="24"/>
      <c r="AZ926" s="24"/>
      <c r="BA926" s="24"/>
      <c r="BB926" s="24"/>
      <c r="BC926" s="24"/>
      <c r="CW926" s="24">
        <v>0.31471994535519127</v>
      </c>
      <c r="CX926" s="13">
        <v>65.8</v>
      </c>
      <c r="CY926" s="13">
        <v>64.629519359067288</v>
      </c>
      <c r="CZ926" s="13">
        <v>63.821211672371398</v>
      </c>
      <c r="DA926" s="13">
        <v>26.162018205298534</v>
      </c>
      <c r="DB926" s="13" t="e">
        <f ca="1"/>
        <v>#NAME?</v>
      </c>
      <c r="DC926" s="13" t="e">
        <f ca="1"/>
        <v>#NAME?</v>
      </c>
      <c r="DD926" s="13">
        <v>60.961464141325834</v>
      </c>
      <c r="DE926" s="13" t="e">
        <f ca="1"/>
        <v>#NAME?</v>
      </c>
      <c r="DF926" s="13">
        <v>65.020685672430261</v>
      </c>
    </row>
    <row r="927" spans="1:110" x14ac:dyDescent="0.25">
      <c r="A927" s="9">
        <v>79.2</v>
      </c>
      <c r="B927" s="10" t="b">
        <v>1</v>
      </c>
      <c r="U927" s="13"/>
      <c r="V927" s="13"/>
      <c r="W927" s="14"/>
      <c r="X927" s="24"/>
      <c r="Y927" s="24"/>
      <c r="Z927" s="24"/>
      <c r="AA927" s="24"/>
      <c r="AB927" s="24"/>
      <c r="AC927" s="24"/>
      <c r="AD927" s="24"/>
      <c r="AE927" s="24"/>
      <c r="AG927" s="13"/>
      <c r="AH927" s="13"/>
      <c r="AI927" s="14"/>
      <c r="AJ927" s="24"/>
      <c r="AK927" s="24"/>
      <c r="AL927" s="24"/>
      <c r="AM927" s="24"/>
      <c r="AN927" s="24"/>
      <c r="AO927" s="24"/>
      <c r="AP927" s="24"/>
      <c r="AQ927" s="24"/>
      <c r="AS927" s="13"/>
      <c r="AT927" s="13"/>
      <c r="AU927" s="14"/>
      <c r="AV927" s="24"/>
      <c r="AW927" s="24"/>
      <c r="AX927" s="24"/>
      <c r="AY927" s="24"/>
      <c r="AZ927" s="24"/>
      <c r="BA927" s="24"/>
      <c r="BB927" s="24"/>
      <c r="BC927" s="24"/>
      <c r="CW927" s="24">
        <v>0.31506147540983609</v>
      </c>
      <c r="CX927" s="13">
        <v>65.8</v>
      </c>
      <c r="CY927" s="13">
        <v>64.638677091985713</v>
      </c>
      <c r="CZ927" s="13">
        <v>63.830237097271386</v>
      </c>
      <c r="DA927" s="13">
        <v>26.196527145043085</v>
      </c>
      <c r="DB927" s="13" t="e">
        <f ca="1"/>
        <v>#NAME?</v>
      </c>
      <c r="DC927" s="13" t="e">
        <f ca="1"/>
        <v>#NAME?</v>
      </c>
      <c r="DD927" s="13">
        <v>60.974870252505028</v>
      </c>
      <c r="DE927" s="13" t="e">
        <f ca="1"/>
        <v>#NAME?</v>
      </c>
      <c r="DF927" s="13">
        <v>65.031545731406567</v>
      </c>
    </row>
    <row r="928" spans="1:110" x14ac:dyDescent="0.25">
      <c r="A928" s="9">
        <v>78.900000000000006</v>
      </c>
      <c r="B928" s="10" t="b">
        <v>1</v>
      </c>
      <c r="U928" s="13"/>
      <c r="V928" s="13"/>
      <c r="W928" s="14"/>
      <c r="X928" s="24"/>
      <c r="Y928" s="24"/>
      <c r="Z928" s="24"/>
      <c r="AA928" s="24"/>
      <c r="AB928" s="24"/>
      <c r="AC928" s="24"/>
      <c r="AD928" s="24"/>
      <c r="AE928" s="24"/>
      <c r="AG928" s="13"/>
      <c r="AH928" s="13"/>
      <c r="AI928" s="14"/>
      <c r="AJ928" s="24"/>
      <c r="AK928" s="24"/>
      <c r="AL928" s="24"/>
      <c r="AM928" s="24"/>
      <c r="AN928" s="24"/>
      <c r="AO928" s="24"/>
      <c r="AP928" s="24"/>
      <c r="AQ928" s="24"/>
      <c r="AS928" s="13"/>
      <c r="AT928" s="13"/>
      <c r="AU928" s="14"/>
      <c r="AV928" s="24"/>
      <c r="AW928" s="24"/>
      <c r="AX928" s="24"/>
      <c r="AY928" s="24"/>
      <c r="AZ928" s="24"/>
      <c r="BA928" s="24"/>
      <c r="BB928" s="24"/>
      <c r="BC928" s="24"/>
      <c r="CW928" s="24">
        <v>0.31540300546448086</v>
      </c>
      <c r="CX928" s="13">
        <v>65.8</v>
      </c>
      <c r="CY928" s="13">
        <v>64.647830586459889</v>
      </c>
      <c r="CZ928" s="13">
        <v>63.839259620428244</v>
      </c>
      <c r="DA928" s="13">
        <v>26.231053296229607</v>
      </c>
      <c r="DB928" s="13" t="e">
        <f ca="1"/>
        <v>#NAME?</v>
      </c>
      <c r="DC928" s="13" t="e">
        <f ca="1"/>
        <v>#NAME?</v>
      </c>
      <c r="DD928" s="13">
        <v>60.988269099466329</v>
      </c>
      <c r="DE928" s="13" t="e">
        <f ca="1"/>
        <v>#NAME?</v>
      </c>
      <c r="DF928" s="13">
        <v>65.042400356222728</v>
      </c>
    </row>
    <row r="929" spans="1:110" x14ac:dyDescent="0.25">
      <c r="A929" s="9">
        <v>78.7</v>
      </c>
      <c r="B929" s="10" t="b">
        <v>1</v>
      </c>
      <c r="U929" s="13"/>
      <c r="V929" s="13"/>
      <c r="W929" s="14"/>
      <c r="X929" s="24"/>
      <c r="Y929" s="24"/>
      <c r="Z929" s="24"/>
      <c r="AA929" s="24"/>
      <c r="AB929" s="24"/>
      <c r="AC929" s="24"/>
      <c r="AD929" s="24"/>
      <c r="AE929" s="24"/>
      <c r="AG929" s="13"/>
      <c r="AH929" s="13"/>
      <c r="AI929" s="14"/>
      <c r="AJ929" s="24"/>
      <c r="AK929" s="24"/>
      <c r="AL929" s="24"/>
      <c r="AM929" s="24"/>
      <c r="AN929" s="24"/>
      <c r="AO929" s="24"/>
      <c r="AP929" s="24"/>
      <c r="AQ929" s="24"/>
      <c r="AS929" s="13"/>
      <c r="AT929" s="13"/>
      <c r="AU929" s="14"/>
      <c r="AV929" s="24"/>
      <c r="AW929" s="24"/>
      <c r="AX929" s="24"/>
      <c r="AY929" s="24"/>
      <c r="AZ929" s="24"/>
      <c r="BA929" s="24"/>
      <c r="BB929" s="24"/>
      <c r="BC929" s="24"/>
      <c r="CW929" s="24">
        <v>0.31574453551912568</v>
      </c>
      <c r="CX929" s="13">
        <v>65.8</v>
      </c>
      <c r="CY929" s="13">
        <v>64.656979854858889</v>
      </c>
      <c r="CZ929" s="13">
        <v>63.848279252445423</v>
      </c>
      <c r="DA929" s="13">
        <v>26.265596676035216</v>
      </c>
      <c r="DB929" s="13" t="e">
        <f ca="1"/>
        <v>#NAME?</v>
      </c>
      <c r="DC929" s="13" t="e">
        <f ca="1"/>
        <v>#NAME?</v>
      </c>
      <c r="DD929" s="13">
        <v>61.001660694005494</v>
      </c>
      <c r="DE929" s="13" t="e">
        <f ca="1"/>
        <v>#NAME?</v>
      </c>
      <c r="DF929" s="13">
        <v>65.053249559299474</v>
      </c>
    </row>
    <row r="930" spans="1:110" x14ac:dyDescent="0.25">
      <c r="A930" s="9">
        <v>78.400000000000006</v>
      </c>
      <c r="B930" s="10" t="b">
        <v>1</v>
      </c>
      <c r="U930" s="13"/>
      <c r="V930" s="13"/>
      <c r="W930" s="14"/>
      <c r="X930" s="24"/>
      <c r="Y930" s="24"/>
      <c r="Z930" s="24"/>
      <c r="AA930" s="24"/>
      <c r="AB930" s="24"/>
      <c r="AC930" s="24"/>
      <c r="AD930" s="24"/>
      <c r="AE930" s="24"/>
      <c r="AG930" s="13"/>
      <c r="AH930" s="13"/>
      <c r="AI930" s="14"/>
      <c r="AJ930" s="24"/>
      <c r="AK930" s="24"/>
      <c r="AL930" s="24"/>
      <c r="AM930" s="24"/>
      <c r="AN930" s="24"/>
      <c r="AO930" s="24"/>
      <c r="AP930" s="24"/>
      <c r="AQ930" s="24"/>
      <c r="AS930" s="13"/>
      <c r="AT930" s="13"/>
      <c r="AU930" s="14"/>
      <c r="AV930" s="24"/>
      <c r="AW930" s="24"/>
      <c r="AX930" s="24"/>
      <c r="AY930" s="24"/>
      <c r="AZ930" s="24"/>
      <c r="BA930" s="24"/>
      <c r="BB930" s="24"/>
      <c r="BC930" s="24"/>
      <c r="CW930" s="24">
        <v>0.3160860655737705</v>
      </c>
      <c r="CX930" s="13">
        <v>65.900000000000006</v>
      </c>
      <c r="CY930" s="13">
        <v>64.666124909519098</v>
      </c>
      <c r="CZ930" s="13">
        <v>63.857296003901311</v>
      </c>
      <c r="DA930" s="13">
        <v>26.300157301662701</v>
      </c>
      <c r="DB930" s="13" t="e">
        <f ca="1"/>
        <v>#NAME?</v>
      </c>
      <c r="DC930" s="13" t="e">
        <f ca="1"/>
        <v>#NAME?</v>
      </c>
      <c r="DD930" s="13">
        <v>61.015045047886382</v>
      </c>
      <c r="DE930" s="13" t="e">
        <f ca="1"/>
        <v>#NAME?</v>
      </c>
      <c r="DF930" s="13">
        <v>65.064093353024191</v>
      </c>
    </row>
    <row r="931" spans="1:110" x14ac:dyDescent="0.25">
      <c r="A931" s="9">
        <v>78.099999999999994</v>
      </c>
      <c r="B931" s="10" t="b">
        <v>1</v>
      </c>
      <c r="U931" s="13"/>
      <c r="V931" s="13"/>
      <c r="W931" s="14"/>
      <c r="X931" s="24"/>
      <c r="Y931" s="24"/>
      <c r="Z931" s="24"/>
      <c r="AA931" s="24"/>
      <c r="AB931" s="24"/>
      <c r="AC931" s="24"/>
      <c r="AD931" s="24"/>
      <c r="AE931" s="24"/>
      <c r="AG931" s="13"/>
      <c r="AH931" s="13"/>
      <c r="AI931" s="14"/>
      <c r="AJ931" s="24"/>
      <c r="AK931" s="24"/>
      <c r="AL931" s="24"/>
      <c r="AM931" s="24"/>
      <c r="AN931" s="24"/>
      <c r="AO931" s="24"/>
      <c r="AP931" s="24"/>
      <c r="AQ931" s="24"/>
      <c r="AS931" s="13"/>
      <c r="AT931" s="13"/>
      <c r="AU931" s="14"/>
      <c r="AV931" s="24"/>
      <c r="AW931" s="24"/>
      <c r="AX931" s="24"/>
      <c r="AY931" s="24"/>
      <c r="AZ931" s="24"/>
      <c r="BA931" s="24"/>
      <c r="BB931" s="24"/>
      <c r="BC931" s="24"/>
      <c r="CW931" s="24">
        <v>0.31642759562841533</v>
      </c>
      <c r="CX931" s="13">
        <v>65.900000000000006</v>
      </c>
      <c r="CY931" s="13">
        <v>64.675265762744331</v>
      </c>
      <c r="CZ931" s="13">
        <v>63.866309885349537</v>
      </c>
      <c r="DA931" s="13">
        <v>26.334735190340666</v>
      </c>
      <c r="DB931" s="13" t="e">
        <f ca="1"/>
        <v>#NAME?</v>
      </c>
      <c r="DC931" s="13" t="e">
        <f ca="1"/>
        <v>#NAME?</v>
      </c>
      <c r="DD931" s="13">
        <v>61.028422172841097</v>
      </c>
      <c r="DE931" s="13" t="e">
        <f ca="1"/>
        <v>#NAME?</v>
      </c>
      <c r="DF931" s="13">
        <v>65.07493174975113</v>
      </c>
    </row>
    <row r="932" spans="1:110" x14ac:dyDescent="0.25">
      <c r="A932" s="9">
        <v>78</v>
      </c>
      <c r="B932" s="10" t="b">
        <v>1</v>
      </c>
      <c r="U932" s="13"/>
      <c r="V932" s="13"/>
      <c r="W932" s="14"/>
      <c r="X932" s="24"/>
      <c r="Y932" s="24"/>
      <c r="Z932" s="24"/>
      <c r="AA932" s="24"/>
      <c r="AB932" s="24"/>
      <c r="AC932" s="24"/>
      <c r="AD932" s="24"/>
      <c r="AE932" s="24"/>
      <c r="AG932" s="13"/>
      <c r="AH932" s="13"/>
      <c r="AI932" s="14"/>
      <c r="AJ932" s="24"/>
      <c r="AK932" s="24"/>
      <c r="AL932" s="24"/>
      <c r="AM932" s="24"/>
      <c r="AN932" s="24"/>
      <c r="AO932" s="24"/>
      <c r="AP932" s="24"/>
      <c r="AQ932" s="24"/>
      <c r="AS932" s="13"/>
      <c r="AT932" s="13"/>
      <c r="AU932" s="14"/>
      <c r="AV932" s="24"/>
      <c r="AW932" s="24"/>
      <c r="AX932" s="24"/>
      <c r="AY932" s="24"/>
      <c r="AZ932" s="24"/>
      <c r="BA932" s="24"/>
      <c r="BB932" s="24"/>
      <c r="BC932" s="24"/>
      <c r="CW932" s="24">
        <v>0.31676912568306009</v>
      </c>
      <c r="CX932" s="13">
        <v>65.900000000000006</v>
      </c>
      <c r="CY932" s="13">
        <v>64.684402426805974</v>
      </c>
      <c r="CZ932" s="13">
        <v>63.875320907318745</v>
      </c>
      <c r="DA932" s="13">
        <v>26.369330359323538</v>
      </c>
      <c r="DB932" s="13" t="e">
        <f ca="1"/>
        <v>#NAME?</v>
      </c>
      <c r="DC932" s="13" t="e">
        <f ca="1"/>
        <v>#NAME?</v>
      </c>
      <c r="DD932" s="13">
        <v>61.04179208057009</v>
      </c>
      <c r="DE932" s="13" t="e">
        <f ca="1"/>
        <v>#NAME?</v>
      </c>
      <c r="DF932" s="13">
        <v>65.085764761801357</v>
      </c>
    </row>
    <row r="933" spans="1:110" x14ac:dyDescent="0.25">
      <c r="A933" s="9">
        <v>77.5</v>
      </c>
      <c r="B933" s="10" t="b">
        <v>1</v>
      </c>
      <c r="U933" s="13"/>
      <c r="V933" s="13"/>
      <c r="W933" s="14"/>
      <c r="X933" s="24"/>
      <c r="Y933" s="24"/>
      <c r="Z933" s="24"/>
      <c r="AA933" s="24"/>
      <c r="AB933" s="24"/>
      <c r="AC933" s="24"/>
      <c r="AD933" s="24"/>
      <c r="AE933" s="24"/>
      <c r="AG933" s="13"/>
      <c r="AH933" s="13"/>
      <c r="AI933" s="14"/>
      <c r="AJ933" s="24"/>
      <c r="AK933" s="24"/>
      <c r="AL933" s="24"/>
      <c r="AM933" s="24"/>
      <c r="AN933" s="24"/>
      <c r="AO933" s="24"/>
      <c r="AP933" s="24"/>
      <c r="AQ933" s="24"/>
      <c r="AS933" s="13"/>
      <c r="AT933" s="13"/>
      <c r="AU933" s="14"/>
      <c r="AV933" s="24"/>
      <c r="AW933" s="24"/>
      <c r="AX933" s="24"/>
      <c r="AY933" s="24"/>
      <c r="AZ933" s="24"/>
      <c r="BA933" s="24"/>
      <c r="BB933" s="24"/>
      <c r="BC933" s="24"/>
      <c r="CW933" s="24">
        <v>0.31711065573770492</v>
      </c>
      <c r="CX933" s="13">
        <v>65.900000000000006</v>
      </c>
      <c r="CY933" s="13">
        <v>64.693534913943125</v>
      </c>
      <c r="CZ933" s="13">
        <v>63.884329080312959</v>
      </c>
      <c r="DA933" s="13">
        <v>26.403942825891633</v>
      </c>
      <c r="DB933" s="13" t="e">
        <f ca="1"/>
        <v>#NAME?</v>
      </c>
      <c r="DC933" s="13" t="e">
        <f ca="1"/>
        <v>#NAME?</v>
      </c>
      <c r="DD933" s="13">
        <v>61.055154782742278</v>
      </c>
      <c r="DE933" s="13" t="e">
        <f ca="1"/>
        <v>#NAME?</v>
      </c>
      <c r="DF933" s="13">
        <v>65.096592401463084</v>
      </c>
    </row>
    <row r="934" spans="1:110" x14ac:dyDescent="0.25">
      <c r="A934" s="9">
        <v>82.4</v>
      </c>
      <c r="B934" s="10" t="b">
        <v>1</v>
      </c>
      <c r="U934" s="13"/>
      <c r="V934" s="13"/>
      <c r="W934" s="14"/>
      <c r="X934" s="24"/>
      <c r="Y934" s="24"/>
      <c r="Z934" s="24"/>
      <c r="AA934" s="24"/>
      <c r="AB934" s="24"/>
      <c r="AC934" s="24"/>
      <c r="AD934" s="24"/>
      <c r="AE934" s="24"/>
      <c r="AG934" s="13"/>
      <c r="AH934" s="13"/>
      <c r="AI934" s="14"/>
      <c r="AJ934" s="24"/>
      <c r="AK934" s="24"/>
      <c r="AL934" s="24"/>
      <c r="AM934" s="24"/>
      <c r="AN934" s="24"/>
      <c r="AO934" s="24"/>
      <c r="AP934" s="24"/>
      <c r="AQ934" s="24"/>
      <c r="AS934" s="13"/>
      <c r="AT934" s="13"/>
      <c r="AU934" s="14"/>
      <c r="AV934" s="24"/>
      <c r="AW934" s="24"/>
      <c r="AX934" s="24"/>
      <c r="AY934" s="24"/>
      <c r="AZ934" s="24"/>
      <c r="BA934" s="24"/>
      <c r="BB934" s="24"/>
      <c r="BC934" s="24"/>
      <c r="CW934" s="24">
        <v>0.31745218579234974</v>
      </c>
      <c r="CX934" s="13">
        <v>65.900000000000006</v>
      </c>
      <c r="CY934" s="13">
        <v>64.702663236362739</v>
      </c>
      <c r="CZ934" s="13">
        <v>63.893334414811747</v>
      </c>
      <c r="DA934" s="13">
        <v>26.43857260735118</v>
      </c>
      <c r="DB934" s="13" t="e">
        <f ca="1"/>
        <v>#NAME?</v>
      </c>
      <c r="DC934" s="13" t="e">
        <f ca="1"/>
        <v>#NAME?</v>
      </c>
      <c r="DD934" s="13">
        <v>61.068510290995185</v>
      </c>
      <c r="DE934" s="13" t="e">
        <f ca="1"/>
        <v>#NAME?</v>
      </c>
      <c r="DF934" s="13">
        <v>65.107414680991695</v>
      </c>
    </row>
    <row r="935" spans="1:110" x14ac:dyDescent="0.25">
      <c r="A935" s="9">
        <v>82.2</v>
      </c>
      <c r="B935" s="10" t="b">
        <v>1</v>
      </c>
      <c r="U935" s="13"/>
      <c r="V935" s="13"/>
      <c r="W935" s="14"/>
      <c r="X935" s="24"/>
      <c r="Y935" s="24"/>
      <c r="Z935" s="24"/>
      <c r="AA935" s="24"/>
      <c r="AB935" s="24"/>
      <c r="AC935" s="24"/>
      <c r="AD935" s="24"/>
      <c r="AE935" s="24"/>
      <c r="AG935" s="13"/>
      <c r="AH935" s="13"/>
      <c r="AI935" s="14"/>
      <c r="AJ935" s="24"/>
      <c r="AK935" s="24"/>
      <c r="AL935" s="24"/>
      <c r="AM935" s="24"/>
      <c r="AN935" s="24"/>
      <c r="AO935" s="24"/>
      <c r="AP935" s="24"/>
      <c r="AQ935" s="24"/>
      <c r="AS935" s="13"/>
      <c r="AT935" s="13"/>
      <c r="AU935" s="14"/>
      <c r="AV935" s="24"/>
      <c r="AW935" s="24"/>
      <c r="AX935" s="24"/>
      <c r="AY935" s="24"/>
      <c r="AZ935" s="24"/>
      <c r="BA935" s="24"/>
      <c r="BB935" s="24"/>
      <c r="BC935" s="24"/>
      <c r="CW935" s="24">
        <v>0.31779371584699456</v>
      </c>
      <c r="CX935" s="13">
        <v>65.900000000000006</v>
      </c>
      <c r="CY935" s="13">
        <v>64.711787406239793</v>
      </c>
      <c r="CZ935" s="13">
        <v>63.902336921270006</v>
      </c>
      <c r="DA935" s="13">
        <v>26.47321972103439</v>
      </c>
      <c r="DB935" s="13" t="e">
        <f ca="1"/>
        <v>#NAME?</v>
      </c>
      <c r="DC935" s="13" t="e">
        <f ca="1"/>
        <v>#NAME?</v>
      </c>
      <c r="DD935" s="13">
        <v>61.081858616935023</v>
      </c>
      <c r="DE935" s="13" t="e">
        <f ca="1"/>
        <v>#NAME?</v>
      </c>
      <c r="DF935" s="13">
        <v>65.11823161260989</v>
      </c>
    </row>
    <row r="936" spans="1:110" x14ac:dyDescent="0.25">
      <c r="A936" s="9">
        <v>82</v>
      </c>
      <c r="B936" s="10" t="b">
        <v>1</v>
      </c>
      <c r="U936" s="13"/>
      <c r="V936" s="13"/>
      <c r="W936" s="14"/>
      <c r="X936" s="24"/>
      <c r="Y936" s="24"/>
      <c r="Z936" s="24"/>
      <c r="AA936" s="24"/>
      <c r="AB936" s="24"/>
      <c r="AC936" s="24"/>
      <c r="AD936" s="24"/>
      <c r="AE936" s="24"/>
      <c r="AG936" s="13"/>
      <c r="AH936" s="13"/>
      <c r="AI936" s="14"/>
      <c r="AJ936" s="24"/>
      <c r="AK936" s="24"/>
      <c r="AL936" s="24"/>
      <c r="AM936" s="24"/>
      <c r="AN936" s="24"/>
      <c r="AO936" s="24"/>
      <c r="AP936" s="24"/>
      <c r="AQ936" s="24"/>
      <c r="AS936" s="13"/>
      <c r="AT936" s="13"/>
      <c r="AU936" s="14"/>
      <c r="AV936" s="24"/>
      <c r="AW936" s="24"/>
      <c r="AX936" s="24"/>
      <c r="AY936" s="24"/>
      <c r="AZ936" s="24"/>
      <c r="BA936" s="24"/>
      <c r="BB936" s="24"/>
      <c r="BC936" s="24"/>
      <c r="CW936" s="24">
        <v>0.31813524590163933</v>
      </c>
      <c r="CX936" s="13">
        <v>65.900000000000006</v>
      </c>
      <c r="CY936" s="13">
        <v>64.720907435717393</v>
      </c>
      <c r="CZ936" s="13">
        <v>63.911336610118518</v>
      </c>
      <c r="DA936" s="13">
        <v>26.507884184299542</v>
      </c>
      <c r="DB936" s="13" t="e">
        <f ca="1"/>
        <v>#NAME?</v>
      </c>
      <c r="DC936" s="13" t="e">
        <f ca="1"/>
        <v>#NAME?</v>
      </c>
      <c r="DD936" s="13">
        <v>61.09519977213683</v>
      </c>
      <c r="DE936" s="13" t="e">
        <f ca="1"/>
        <v>#NAME?</v>
      </c>
      <c r="DF936" s="13">
        <v>65.129043208507895</v>
      </c>
    </row>
    <row r="937" spans="1:110" x14ac:dyDescent="0.25">
      <c r="A937" s="9">
        <v>81.5</v>
      </c>
      <c r="B937" s="10" t="b">
        <v>1</v>
      </c>
      <c r="U937" s="13"/>
      <c r="V937" s="13"/>
      <c r="W937" s="14"/>
      <c r="X937" s="24"/>
      <c r="Y937" s="24"/>
      <c r="Z937" s="24"/>
      <c r="AA937" s="24"/>
      <c r="AB937" s="24"/>
      <c r="AC937" s="24"/>
      <c r="AD937" s="24"/>
      <c r="AE937" s="24"/>
      <c r="AG937" s="13"/>
      <c r="AH937" s="13"/>
      <c r="AI937" s="14"/>
      <c r="AJ937" s="24"/>
      <c r="AK937" s="24"/>
      <c r="AL937" s="24"/>
      <c r="AM937" s="24"/>
      <c r="AN937" s="24"/>
      <c r="AO937" s="24"/>
      <c r="AP937" s="24"/>
      <c r="AQ937" s="24"/>
      <c r="AS937" s="13"/>
      <c r="AT937" s="13"/>
      <c r="AU937" s="14"/>
      <c r="AV937" s="24"/>
      <c r="AW937" s="24"/>
      <c r="AX937" s="24"/>
      <c r="AY937" s="24"/>
      <c r="AZ937" s="24"/>
      <c r="BA937" s="24"/>
      <c r="BB937" s="24"/>
      <c r="BC937" s="24"/>
      <c r="CW937" s="24">
        <v>0.31847677595628415</v>
      </c>
      <c r="CX937" s="13">
        <v>65.900000000000006</v>
      </c>
      <c r="CY937" s="13">
        <v>64.730023336906967</v>
      </c>
      <c r="CZ937" s="13">
        <v>63.920333491763778</v>
      </c>
      <c r="DA937" s="13">
        <v>26.542566014530976</v>
      </c>
      <c r="DB937" s="13" t="e">
        <f ca="1"/>
        <v>#NAME?</v>
      </c>
      <c r="DC937" s="13" t="e">
        <f ca="1"/>
        <v>#NAME?</v>
      </c>
      <c r="DD937" s="13">
        <v>61.108533768144611</v>
      </c>
      <c r="DE937" s="13" t="e">
        <f ca="1"/>
        <v>#NAME?</v>
      </c>
      <c r="DF937" s="13">
        <v>65.13984948084348</v>
      </c>
    </row>
    <row r="938" spans="1:110" x14ac:dyDescent="0.25">
      <c r="A938" s="9">
        <v>81.7</v>
      </c>
      <c r="B938" s="10" t="b">
        <v>1</v>
      </c>
      <c r="U938" s="13"/>
      <c r="V938" s="13"/>
      <c r="W938" s="14"/>
      <c r="X938" s="24"/>
      <c r="Y938" s="24"/>
      <c r="Z938" s="24"/>
      <c r="AA938" s="24"/>
      <c r="AB938" s="24"/>
      <c r="AC938" s="24"/>
      <c r="AD938" s="24"/>
      <c r="AE938" s="24"/>
      <c r="AG938" s="13"/>
      <c r="AH938" s="13"/>
      <c r="AI938" s="14"/>
      <c r="AJ938" s="24"/>
      <c r="AK938" s="24"/>
      <c r="AL938" s="24"/>
      <c r="AM938" s="24"/>
      <c r="AN938" s="24"/>
      <c r="AO938" s="24"/>
      <c r="AP938" s="24"/>
      <c r="AQ938" s="24"/>
      <c r="AS938" s="13"/>
      <c r="AT938" s="13"/>
      <c r="AU938" s="14"/>
      <c r="AV938" s="24"/>
      <c r="AW938" s="24"/>
      <c r="AX938" s="24"/>
      <c r="AY938" s="24"/>
      <c r="AZ938" s="24"/>
      <c r="BA938" s="24"/>
      <c r="BB938" s="24"/>
      <c r="BC938" s="24"/>
      <c r="CW938" s="24">
        <v>0.31881830601092898</v>
      </c>
      <c r="CX938" s="13">
        <v>66</v>
      </c>
      <c r="CY938" s="13">
        <v>64.739135121888353</v>
      </c>
      <c r="CZ938" s="13">
        <v>63.929327576588008</v>
      </c>
      <c r="DA938" s="13">
        <v>26.577265229139211</v>
      </c>
      <c r="DB938" s="13" t="e">
        <f ca="1"/>
        <v>#NAME?</v>
      </c>
      <c r="DC938" s="13" t="e">
        <f ca="1"/>
        <v>#NAME?</v>
      </c>
      <c r="DD938" s="13">
        <v>61.121860616471402</v>
      </c>
      <c r="DE938" s="13" t="e">
        <f ca="1"/>
        <v>#NAME?</v>
      </c>
      <c r="DF938" s="13">
        <v>65.150650441742187</v>
      </c>
    </row>
    <row r="939" spans="1:110" x14ac:dyDescent="0.25">
      <c r="A939" s="9">
        <v>81.3</v>
      </c>
      <c r="B939" s="10" t="b">
        <v>1</v>
      </c>
      <c r="U939" s="13"/>
      <c r="V939" s="13"/>
      <c r="W939" s="14"/>
      <c r="X939" s="24"/>
      <c r="Y939" s="24"/>
      <c r="Z939" s="24"/>
      <c r="AA939" s="24"/>
      <c r="AB939" s="24"/>
      <c r="AC939" s="24"/>
      <c r="AD939" s="24"/>
      <c r="AE939" s="24"/>
      <c r="AG939" s="13"/>
      <c r="AH939" s="13"/>
      <c r="AI939" s="14"/>
      <c r="AJ939" s="24"/>
      <c r="AK939" s="24"/>
      <c r="AL939" s="24"/>
      <c r="AM939" s="24"/>
      <c r="AN939" s="24"/>
      <c r="AO939" s="24"/>
      <c r="AP939" s="24"/>
      <c r="AQ939" s="24"/>
      <c r="AS939" s="13"/>
      <c r="AT939" s="13"/>
      <c r="AU939" s="14"/>
      <c r="AV939" s="24"/>
      <c r="AW939" s="24"/>
      <c r="AX939" s="24"/>
      <c r="AY939" s="24"/>
      <c r="AZ939" s="24"/>
      <c r="BA939" s="24"/>
      <c r="BB939" s="24"/>
      <c r="BC939" s="24"/>
      <c r="CW939" s="24">
        <v>0.31915983606557374</v>
      </c>
      <c r="CX939" s="13">
        <v>66</v>
      </c>
      <c r="CY939" s="13">
        <v>64.748242802709967</v>
      </c>
      <c r="CZ939" s="13">
        <v>63.938318874949672</v>
      </c>
      <c r="DA939" s="13">
        <v>26.611981845560909</v>
      </c>
      <c r="DB939" s="13" t="e">
        <f ca="1"/>
        <v>#NAME?</v>
      </c>
      <c r="DC939" s="13" t="e">
        <f ca="1"/>
        <v>#NAME?</v>
      </c>
      <c r="DD939" s="13">
        <v>61.135180328599432</v>
      </c>
      <c r="DE939" s="13" t="e">
        <f ca="1"/>
        <v>#NAME?</v>
      </c>
      <c r="DF939" s="13">
        <v>65.161446103297436</v>
      </c>
    </row>
    <row r="940" spans="1:110" x14ac:dyDescent="0.25">
      <c r="A940" s="9">
        <v>81.099999999999994</v>
      </c>
      <c r="B940" s="10" t="b">
        <v>1</v>
      </c>
      <c r="U940" s="13"/>
      <c r="V940" s="13"/>
      <c r="W940" s="14"/>
      <c r="X940" s="24"/>
      <c r="Y940" s="24"/>
      <c r="Z940" s="24"/>
      <c r="AA940" s="24"/>
      <c r="AB940" s="24"/>
      <c r="AC940" s="24"/>
      <c r="AD940" s="24"/>
      <c r="AE940" s="24"/>
      <c r="AG940" s="13"/>
      <c r="AH940" s="13"/>
      <c r="AI940" s="14"/>
      <c r="AJ940" s="24"/>
      <c r="AK940" s="24"/>
      <c r="AL940" s="24"/>
      <c r="AM940" s="24"/>
      <c r="AN940" s="24"/>
      <c r="AO940" s="24"/>
      <c r="AP940" s="24"/>
      <c r="AQ940" s="24"/>
      <c r="AS940" s="13"/>
      <c r="AT940" s="13"/>
      <c r="AU940" s="14"/>
      <c r="AV940" s="24"/>
      <c r="AW940" s="24"/>
      <c r="AX940" s="24"/>
      <c r="AY940" s="24"/>
      <c r="AZ940" s="24"/>
      <c r="BA940" s="24"/>
      <c r="BB940" s="24"/>
      <c r="BC940" s="24"/>
      <c r="CW940" s="24">
        <v>0.31950136612021857</v>
      </c>
      <c r="CX940" s="13">
        <v>66</v>
      </c>
      <c r="CY940" s="13">
        <v>64.757346391388964</v>
      </c>
      <c r="CZ940" s="13">
        <v>63.947307397183238</v>
      </c>
      <c r="DA940" s="13">
        <v>26.64671588125902</v>
      </c>
      <c r="DB940" s="13" t="e">
        <f ca="1"/>
        <v>#NAME?</v>
      </c>
      <c r="DC940" s="13" t="e">
        <f ca="1"/>
        <v>#NAME?</v>
      </c>
      <c r="DD940" s="13">
        <v>61.148492915980199</v>
      </c>
      <c r="DE940" s="13" t="e">
        <f ca="1"/>
        <v>#NAME?</v>
      </c>
      <c r="DF940" s="13">
        <v>65.172236477570635</v>
      </c>
    </row>
    <row r="941" spans="1:110" x14ac:dyDescent="0.25">
      <c r="A941" s="9">
        <v>89</v>
      </c>
      <c r="B941" s="10" t="b">
        <v>1</v>
      </c>
      <c r="U941" s="13"/>
      <c r="V941" s="13"/>
      <c r="W941" s="14"/>
      <c r="X941" s="24"/>
      <c r="Y941" s="24"/>
      <c r="Z941" s="24"/>
      <c r="AA941" s="24"/>
      <c r="AB941" s="24"/>
      <c r="AC941" s="24"/>
      <c r="AD941" s="24"/>
      <c r="AE941" s="24"/>
      <c r="AG941" s="13"/>
      <c r="AH941" s="13"/>
      <c r="AI941" s="14"/>
      <c r="AJ941" s="24"/>
      <c r="AK941" s="24"/>
      <c r="AL941" s="24"/>
      <c r="AM941" s="24"/>
      <c r="AN941" s="24"/>
      <c r="AO941" s="24"/>
      <c r="AP941" s="24"/>
      <c r="AQ941" s="24"/>
      <c r="AS941" s="13"/>
      <c r="AT941" s="13"/>
      <c r="AU941" s="14"/>
      <c r="AV941" s="24"/>
      <c r="AW941" s="24"/>
      <c r="AX941" s="24"/>
      <c r="AY941" s="24"/>
      <c r="AZ941" s="24"/>
      <c r="BA941" s="24"/>
      <c r="BB941" s="24"/>
      <c r="BC941" s="24"/>
      <c r="CW941" s="24">
        <v>0.31984289617486339</v>
      </c>
      <c r="CX941" s="13">
        <v>66</v>
      </c>
      <c r="CY941" s="13">
        <v>64.766445899911332</v>
      </c>
      <c r="CZ941" s="13">
        <v>63.956293153599418</v>
      </c>
      <c r="DA941" s="13">
        <v>26.681467353722763</v>
      </c>
      <c r="DB941" s="13" t="e">
        <f ca="1"/>
        <v>#NAME?</v>
      </c>
      <c r="DC941" s="13" t="e">
        <f ca="1"/>
        <v>#NAME?</v>
      </c>
      <c r="DD941" s="13">
        <v>61.161798390034647</v>
      </c>
      <c r="DE941" s="13" t="e">
        <f ca="1"/>
        <v>#NAME?</v>
      </c>
      <c r="DF941" s="13">
        <v>65.183021576591358</v>
      </c>
    </row>
    <row r="942" spans="1:110" x14ac:dyDescent="0.25">
      <c r="A942" s="9">
        <v>89</v>
      </c>
      <c r="B942" s="10" t="b">
        <v>1</v>
      </c>
      <c r="U942" s="13"/>
      <c r="V942" s="13"/>
      <c r="W942" s="14"/>
      <c r="X942" s="24"/>
      <c r="Y942" s="24"/>
      <c r="Z942" s="24"/>
      <c r="AA942" s="24"/>
      <c r="AB942" s="24"/>
      <c r="AC942" s="24"/>
      <c r="AD942" s="24"/>
      <c r="AE942" s="24"/>
      <c r="AG942" s="13"/>
      <c r="AH942" s="13"/>
      <c r="AI942" s="14"/>
      <c r="AJ942" s="24"/>
      <c r="AK942" s="24"/>
      <c r="AL942" s="24"/>
      <c r="AM942" s="24"/>
      <c r="AN942" s="24"/>
      <c r="AO942" s="24"/>
      <c r="AP942" s="24"/>
      <c r="AQ942" s="24"/>
      <c r="AS942" s="13"/>
      <c r="AT942" s="13"/>
      <c r="AU942" s="14"/>
      <c r="AV942" s="24"/>
      <c r="AW942" s="24"/>
      <c r="AX942" s="24"/>
      <c r="AY942" s="24"/>
      <c r="AZ942" s="24"/>
      <c r="BA942" s="24"/>
      <c r="BB942" s="24"/>
      <c r="BC942" s="24"/>
      <c r="CW942" s="24">
        <v>0.32018442622950821</v>
      </c>
      <c r="CX942" s="13">
        <v>66</v>
      </c>
      <c r="CY942" s="13">
        <v>64.775541340232081</v>
      </c>
      <c r="CZ942" s="13">
        <v>63.965276154485259</v>
      </c>
      <c r="DA942" s="13">
        <v>26.716236280467733</v>
      </c>
      <c r="DB942" s="13" t="e">
        <f ca="1"/>
        <v>#NAME?</v>
      </c>
      <c r="DC942" s="13" t="e">
        <f ca="1"/>
        <v>#NAME?</v>
      </c>
      <c r="DD942" s="13">
        <v>61.175096762153188</v>
      </c>
      <c r="DE942" s="13" t="e">
        <f ca="1"/>
        <v>#NAME?</v>
      </c>
      <c r="DF942" s="13">
        <v>65.193801412357431</v>
      </c>
    </row>
    <row r="943" spans="1:110" x14ac:dyDescent="0.25">
      <c r="A943" s="9">
        <v>86</v>
      </c>
      <c r="B943" s="10" t="b">
        <v>1</v>
      </c>
      <c r="U943" s="13"/>
      <c r="V943" s="13"/>
      <c r="W943" s="14"/>
      <c r="X943" s="24"/>
      <c r="Y943" s="24"/>
      <c r="Z943" s="24"/>
      <c r="AA943" s="24"/>
      <c r="AB943" s="24"/>
      <c r="AC943" s="24"/>
      <c r="AD943" s="24"/>
      <c r="AE943" s="24"/>
      <c r="AG943" s="13"/>
      <c r="AH943" s="13"/>
      <c r="AI943" s="14"/>
      <c r="AJ943" s="24"/>
      <c r="AK943" s="24"/>
      <c r="AL943" s="24"/>
      <c r="AM943" s="24"/>
      <c r="AN943" s="24"/>
      <c r="AO943" s="24"/>
      <c r="AP943" s="24"/>
      <c r="AQ943" s="24"/>
      <c r="AS943" s="13"/>
      <c r="AT943" s="13"/>
      <c r="AU943" s="14"/>
      <c r="AV943" s="24"/>
      <c r="AW943" s="24"/>
      <c r="AX943" s="24"/>
      <c r="AY943" s="24"/>
      <c r="AZ943" s="24"/>
      <c r="BA943" s="24"/>
      <c r="BB943" s="24"/>
      <c r="BC943" s="24"/>
      <c r="CW943" s="24">
        <v>0.32052595628415298</v>
      </c>
      <c r="CX943" s="13">
        <v>66</v>
      </c>
      <c r="CY943" s="13">
        <v>64.784632724275298</v>
      </c>
      <c r="CZ943" s="13">
        <v>63.974256410104203</v>
      </c>
      <c r="DA943" s="13">
        <v>26.75102267903592</v>
      </c>
      <c r="DB943" s="13" t="e">
        <f ca="1"/>
        <v>#NAME?</v>
      </c>
      <c r="DC943" s="13" t="e">
        <f ca="1"/>
        <v>#NAME?</v>
      </c>
      <c r="DD943" s="13">
        <v>61.188388043695916</v>
      </c>
      <c r="DE943" s="13" t="e">
        <f ca="1"/>
        <v>#NAME?</v>
      </c>
      <c r="DF943" s="13">
        <v>65.204575996835089</v>
      </c>
    </row>
    <row r="944" spans="1:110" x14ac:dyDescent="0.25">
      <c r="A944" s="9">
        <v>81</v>
      </c>
      <c r="B944" s="10" t="b">
        <v>1</v>
      </c>
      <c r="U944" s="13"/>
      <c r="V944" s="13"/>
      <c r="W944" s="14"/>
      <c r="X944" s="24"/>
      <c r="Y944" s="24"/>
      <c r="Z944" s="24"/>
      <c r="AA944" s="24"/>
      <c r="AB944" s="24"/>
      <c r="AC944" s="24"/>
      <c r="AD944" s="24"/>
      <c r="AE944" s="24"/>
      <c r="AG944" s="13"/>
      <c r="AH944" s="13"/>
      <c r="AI944" s="14"/>
      <c r="AJ944" s="24"/>
      <c r="AK944" s="24"/>
      <c r="AL944" s="24"/>
      <c r="AM944" s="24"/>
      <c r="AN944" s="24"/>
      <c r="AO944" s="24"/>
      <c r="AP944" s="24"/>
      <c r="AQ944" s="24"/>
      <c r="AS944" s="13"/>
      <c r="AT944" s="13"/>
      <c r="AU944" s="14"/>
      <c r="AV944" s="24"/>
      <c r="AW944" s="24"/>
      <c r="AX944" s="24"/>
      <c r="AY944" s="24"/>
      <c r="AZ944" s="24"/>
      <c r="BA944" s="24"/>
      <c r="BB944" s="24"/>
      <c r="BC944" s="24"/>
      <c r="CW944" s="24">
        <v>0.3208674863387978</v>
      </c>
      <c r="CX944" s="13">
        <v>66</v>
      </c>
      <c r="CY944" s="13">
        <v>64.79372006393443</v>
      </c>
      <c r="CZ944" s="13">
        <v>63.983233930696343</v>
      </c>
      <c r="DA944" s="13">
        <v>26.785826566995794</v>
      </c>
      <c r="DB944" s="13" t="e">
        <f ca="1"/>
        <v>#NAME?</v>
      </c>
      <c r="DC944" s="13" t="e">
        <f ca="1"/>
        <v>#NAME?</v>
      </c>
      <c r="DD944" s="13">
        <v>61.20167224599264</v>
      </c>
      <c r="DE944" s="13" t="e">
        <f ca="1"/>
        <v>#NAME?</v>
      </c>
      <c r="DF944" s="13">
        <v>65.215345341959093</v>
      </c>
    </row>
    <row r="945" spans="1:110" x14ac:dyDescent="0.25">
      <c r="A945" s="9">
        <v>82</v>
      </c>
      <c r="B945" s="10" t="b">
        <v>1</v>
      </c>
      <c r="U945" s="13"/>
      <c r="V945" s="13"/>
      <c r="W945" s="14"/>
      <c r="X945" s="24"/>
      <c r="Y945" s="24"/>
      <c r="Z945" s="24"/>
      <c r="AA945" s="24"/>
      <c r="AB945" s="24"/>
      <c r="AC945" s="24"/>
      <c r="AD945" s="24"/>
      <c r="AE945" s="24"/>
      <c r="AG945" s="13"/>
      <c r="AH945" s="13"/>
      <c r="AI945" s="14"/>
      <c r="AJ945" s="24"/>
      <c r="AK945" s="24"/>
      <c r="AL945" s="24"/>
      <c r="AM945" s="24"/>
      <c r="AN945" s="24"/>
      <c r="AO945" s="24"/>
      <c r="AP945" s="24"/>
      <c r="AQ945" s="24"/>
      <c r="AS945" s="13"/>
      <c r="AT945" s="13"/>
      <c r="AU945" s="14"/>
      <c r="AV945" s="24"/>
      <c r="AW945" s="24"/>
      <c r="AX945" s="24"/>
      <c r="AY945" s="24"/>
      <c r="AZ945" s="24"/>
      <c r="BA945" s="24"/>
      <c r="BB945" s="24"/>
      <c r="BC945" s="24"/>
      <c r="CW945" s="24">
        <v>0.32120901639344263</v>
      </c>
      <c r="CX945" s="13">
        <v>66</v>
      </c>
      <c r="CY945" s="13">
        <v>64.802803371072244</v>
      </c>
      <c r="CZ945" s="13">
        <v>63.992208726478459</v>
      </c>
      <c r="DA945" s="13">
        <v>26.820647961942299</v>
      </c>
      <c r="DB945" s="13" t="e">
        <f ca="1"/>
        <v>#NAME?</v>
      </c>
      <c r="DC945" s="13" t="e">
        <f ca="1"/>
        <v>#NAME?</v>
      </c>
      <c r="DD945" s="13">
        <v>61.214949380343029</v>
      </c>
      <c r="DE945" s="13" t="e">
        <f ca="1"/>
        <v>#NAME?</v>
      </c>
      <c r="DF945" s="13">
        <v>65.22610945963288</v>
      </c>
    </row>
    <row r="946" spans="1:110" x14ac:dyDescent="0.25">
      <c r="A946" s="9">
        <v>79.3</v>
      </c>
      <c r="B946" s="10" t="b">
        <v>1</v>
      </c>
      <c r="U946" s="13"/>
      <c r="V946" s="13"/>
      <c r="W946" s="14"/>
      <c r="X946" s="24"/>
      <c r="Y946" s="24"/>
      <c r="Z946" s="24"/>
      <c r="AA946" s="24"/>
      <c r="AB946" s="24"/>
      <c r="AC946" s="24"/>
      <c r="AD946" s="24"/>
      <c r="AE946" s="24"/>
      <c r="AG946" s="13"/>
      <c r="AH946" s="13"/>
      <c r="AI946" s="14"/>
      <c r="AJ946" s="24"/>
      <c r="AK946" s="24"/>
      <c r="AL946" s="24"/>
      <c r="AM946" s="24"/>
      <c r="AN946" s="24"/>
      <c r="AO946" s="24"/>
      <c r="AP946" s="24"/>
      <c r="AQ946" s="24"/>
      <c r="AS946" s="13"/>
      <c r="AT946" s="13"/>
      <c r="AU946" s="14"/>
      <c r="AV946" s="24"/>
      <c r="AW946" s="24"/>
      <c r="AX946" s="24"/>
      <c r="AY946" s="24"/>
      <c r="AZ946" s="24"/>
      <c r="BA946" s="24"/>
      <c r="BB946" s="24"/>
      <c r="BC946" s="24"/>
      <c r="CW946" s="24">
        <v>0.32155054644808745</v>
      </c>
      <c r="CX946" s="13">
        <v>66</v>
      </c>
      <c r="CY946" s="13">
        <v>64.811882657521124</v>
      </c>
      <c r="CZ946" s="13">
        <v>64.001180807643962</v>
      </c>
      <c r="DA946" s="13">
        <v>26.855486881496955</v>
      </c>
      <c r="DB946" s="13" t="e">
        <f ca="1"/>
        <v>#NAME?</v>
      </c>
      <c r="DC946" s="13" t="e">
        <f ca="1"/>
        <v>#NAME?</v>
      </c>
      <c r="DD946" s="13">
        <v>61.228219458016753</v>
      </c>
      <c r="DE946" s="13" t="e">
        <f ca="1"/>
        <v>#NAME?</v>
      </c>
      <c r="DF946" s="13">
        <v>65.236868361728625</v>
      </c>
    </row>
    <row r="947" spans="1:110" x14ac:dyDescent="0.25">
      <c r="A947" s="9">
        <v>79.2</v>
      </c>
      <c r="B947" s="10" t="b">
        <v>1</v>
      </c>
      <c r="U947" s="13"/>
      <c r="V947" s="13"/>
      <c r="W947" s="14"/>
      <c r="X947" s="24"/>
      <c r="Y947" s="24"/>
      <c r="Z947" s="24"/>
      <c r="AA947" s="24"/>
      <c r="AB947" s="24"/>
      <c r="AC947" s="24"/>
      <c r="AD947" s="24"/>
      <c r="AE947" s="24"/>
      <c r="AG947" s="13"/>
      <c r="AH947" s="13"/>
      <c r="AI947" s="14"/>
      <c r="AJ947" s="24"/>
      <c r="AK947" s="24"/>
      <c r="AL947" s="24"/>
      <c r="AM947" s="24"/>
      <c r="AN947" s="24"/>
      <c r="AO947" s="24"/>
      <c r="AP947" s="24"/>
      <c r="AQ947" s="24"/>
      <c r="AS947" s="13"/>
      <c r="AT947" s="13"/>
      <c r="AU947" s="14"/>
      <c r="AV947" s="24"/>
      <c r="AW947" s="24"/>
      <c r="AX947" s="24"/>
      <c r="AY947" s="24"/>
      <c r="AZ947" s="24"/>
      <c r="BA947" s="24"/>
      <c r="BB947" s="24"/>
      <c r="BC947" s="24"/>
      <c r="CW947" s="24">
        <v>0.32189207650273222</v>
      </c>
      <c r="CX947" s="13">
        <v>66</v>
      </c>
      <c r="CY947" s="13">
        <v>64.820957935083072</v>
      </c>
      <c r="CZ947" s="13">
        <v>64.010150184363312</v>
      </c>
      <c r="DA947" s="13">
        <v>26.890343343307915</v>
      </c>
      <c r="DB947" s="13" t="e">
        <f ca="1"/>
        <v>#NAME?</v>
      </c>
      <c r="DC947" s="13" t="e">
        <f ca="1"/>
        <v>#NAME?</v>
      </c>
      <c r="DD947" s="13">
        <v>61.241482490253532</v>
      </c>
      <c r="DE947" s="13" t="e">
        <f ca="1"/>
        <v>#NAME?</v>
      </c>
      <c r="DF947" s="13">
        <v>65.247622060087522</v>
      </c>
    </row>
    <row r="948" spans="1:110" x14ac:dyDescent="0.25">
      <c r="A948" s="9">
        <v>79</v>
      </c>
      <c r="B948" s="10" t="b">
        <v>1</v>
      </c>
      <c r="U948" s="13"/>
      <c r="V948" s="13"/>
      <c r="W948" s="14"/>
      <c r="X948" s="24"/>
      <c r="Y948" s="24"/>
      <c r="Z948" s="24"/>
      <c r="AA948" s="24"/>
      <c r="AB948" s="24"/>
      <c r="AC948" s="24"/>
      <c r="AD948" s="24"/>
      <c r="AE948" s="24"/>
      <c r="AG948" s="13"/>
      <c r="AH948" s="13"/>
      <c r="AI948" s="14"/>
      <c r="AJ948" s="24"/>
      <c r="AK948" s="24"/>
      <c r="AL948" s="24"/>
      <c r="AM948" s="24"/>
      <c r="AN948" s="24"/>
      <c r="AO948" s="24"/>
      <c r="AP948" s="24"/>
      <c r="AQ948" s="24"/>
      <c r="AS948" s="13"/>
      <c r="AT948" s="13"/>
      <c r="AU948" s="14"/>
      <c r="AV948" s="24"/>
      <c r="AW948" s="24"/>
      <c r="AX948" s="24"/>
      <c r="AY948" s="24"/>
      <c r="AZ948" s="24"/>
      <c r="BA948" s="24"/>
      <c r="BB948" s="24"/>
      <c r="BC948" s="24"/>
      <c r="CW948" s="24">
        <v>0.32223360655737704</v>
      </c>
      <c r="CX948" s="13">
        <v>66</v>
      </c>
      <c r="CY948" s="13">
        <v>64.830029215529976</v>
      </c>
      <c r="CZ948" s="13">
        <v>64.019116866783918</v>
      </c>
      <c r="DA948" s="13">
        <v>26.925217365050006</v>
      </c>
      <c r="DB948" s="13" t="e">
        <f ca="1"/>
        <v>#NAME?</v>
      </c>
      <c r="DC948" s="13" t="e">
        <f ca="1"/>
        <v>#NAME?</v>
      </c>
      <c r="DD948" s="13">
        <v>61.2547384882633</v>
      </c>
      <c r="DE948" s="13" t="e">
        <f ca="1"/>
        <v>#NAME?</v>
      </c>
      <c r="DF948" s="13">
        <v>65.258370566519687</v>
      </c>
    </row>
    <row r="949" spans="1:110" x14ac:dyDescent="0.25">
      <c r="A949" s="9">
        <v>78.8</v>
      </c>
      <c r="B949" s="10" t="b">
        <v>1</v>
      </c>
      <c r="U949" s="13"/>
      <c r="V949" s="13"/>
      <c r="W949" s="14"/>
      <c r="X949" s="24"/>
      <c r="Y949" s="24"/>
      <c r="Z949" s="24"/>
      <c r="AA949" s="24"/>
      <c r="AB949" s="24"/>
      <c r="AC949" s="24"/>
      <c r="AD949" s="24"/>
      <c r="AE949" s="24"/>
      <c r="AG949" s="13"/>
      <c r="AH949" s="13"/>
      <c r="AI949" s="14"/>
      <c r="AJ949" s="24"/>
      <c r="AK949" s="24"/>
      <c r="AL949" s="24"/>
      <c r="AM949" s="24"/>
      <c r="AN949" s="24"/>
      <c r="AO949" s="24"/>
      <c r="AP949" s="24"/>
      <c r="AQ949" s="24"/>
      <c r="AS949" s="13"/>
      <c r="AT949" s="13"/>
      <c r="AU949" s="14"/>
      <c r="AV949" s="24"/>
      <c r="AW949" s="24"/>
      <c r="AX949" s="24"/>
      <c r="AY949" s="24"/>
      <c r="AZ949" s="24"/>
      <c r="BA949" s="24"/>
      <c r="BB949" s="24"/>
      <c r="BC949" s="24"/>
      <c r="CW949" s="24">
        <v>0.32257513661202186</v>
      </c>
      <c r="CX949" s="13">
        <v>66.099999999999994</v>
      </c>
      <c r="CY949" s="13">
        <v>64.839096510603611</v>
      </c>
      <c r="CZ949" s="13">
        <v>64.028080865030162</v>
      </c>
      <c r="DA949" s="13">
        <v>26.960108964424773</v>
      </c>
      <c r="DB949" s="13" t="e">
        <f ca="1"/>
        <v>#NAME?</v>
      </c>
      <c r="DC949" s="13" t="e">
        <f ca="1"/>
        <v>#NAME?</v>
      </c>
      <c r="DD949" s="13">
        <v>61.267987463226277</v>
      </c>
      <c r="DE949" s="13" t="e">
        <f ca="1"/>
        <v>#NAME?</v>
      </c>
      <c r="DF949" s="13">
        <v>65.269113892804555</v>
      </c>
    </row>
    <row r="950" spans="1:110" x14ac:dyDescent="0.25">
      <c r="A950" s="9">
        <v>66</v>
      </c>
      <c r="B950" s="10" t="b">
        <v>1</v>
      </c>
      <c r="U950" s="13"/>
      <c r="V950" s="13"/>
      <c r="W950" s="14"/>
      <c r="X950" s="24"/>
      <c r="Y950" s="24"/>
      <c r="Z950" s="24"/>
      <c r="AA950" s="24"/>
      <c r="AB950" s="24"/>
      <c r="AC950" s="24"/>
      <c r="AD950" s="24"/>
      <c r="AE950" s="24"/>
      <c r="AG950" s="13"/>
      <c r="AH950" s="13"/>
      <c r="AI950" s="14"/>
      <c r="AJ950" s="24"/>
      <c r="AK950" s="24"/>
      <c r="AL950" s="24"/>
      <c r="AM950" s="24"/>
      <c r="AN950" s="24"/>
      <c r="AO950" s="24"/>
      <c r="AP950" s="24"/>
      <c r="AQ950" s="24"/>
      <c r="AS950" s="13"/>
      <c r="AT950" s="13"/>
      <c r="AU950" s="14"/>
      <c r="AV950" s="24"/>
      <c r="AW950" s="24"/>
      <c r="AX950" s="24"/>
      <c r="AY950" s="24"/>
      <c r="AZ950" s="24"/>
      <c r="BA950" s="24"/>
      <c r="BB950" s="24"/>
      <c r="BC950" s="24"/>
      <c r="CW950" s="24">
        <v>0.32291666666666669</v>
      </c>
      <c r="CX950" s="13">
        <v>66.099999999999994</v>
      </c>
      <c r="CY950" s="13">
        <v>64.848159832015867</v>
      </c>
      <c r="CZ950" s="13">
        <v>64.037042189203802</v>
      </c>
      <c r="DA950" s="13">
        <v>26.995018159160541</v>
      </c>
      <c r="DB950" s="13" t="e">
        <f ca="1"/>
        <v>#NAME?</v>
      </c>
      <c r="DC950" s="13" t="e">
        <f ca="1"/>
        <v>#NAME?</v>
      </c>
      <c r="DD950" s="13">
        <v>61.28122942629313</v>
      </c>
      <c r="DE950" s="13" t="e">
        <f ca="1"/>
        <v>#NAME?</v>
      </c>
      <c r="DF950" s="13">
        <v>65.279852050690707</v>
      </c>
    </row>
    <row r="951" spans="1:110" x14ac:dyDescent="0.25">
      <c r="A951" s="9">
        <v>65.5</v>
      </c>
      <c r="B951" s="10" t="b">
        <v>1</v>
      </c>
      <c r="U951" s="13"/>
      <c r="V951" s="13"/>
      <c r="W951" s="14"/>
      <c r="X951" s="24"/>
      <c r="Y951" s="24"/>
      <c r="Z951" s="24"/>
      <c r="AA951" s="24"/>
      <c r="AB951" s="24"/>
      <c r="AC951" s="24"/>
      <c r="AD951" s="24"/>
      <c r="AE951" s="24"/>
      <c r="AG951" s="13"/>
      <c r="AH951" s="13"/>
      <c r="AI951" s="14"/>
      <c r="AJ951" s="24"/>
      <c r="AK951" s="24"/>
      <c r="AL951" s="24"/>
      <c r="AM951" s="24"/>
      <c r="AN951" s="24"/>
      <c r="AO951" s="24"/>
      <c r="AP951" s="24"/>
      <c r="AQ951" s="24"/>
      <c r="AS951" s="13"/>
      <c r="AT951" s="13"/>
      <c r="AU951" s="14"/>
      <c r="AV951" s="24"/>
      <c r="AW951" s="24"/>
      <c r="AX951" s="24"/>
      <c r="AY951" s="24"/>
      <c r="AZ951" s="24"/>
      <c r="BA951" s="24"/>
      <c r="BB951" s="24"/>
      <c r="BC951" s="24"/>
      <c r="CW951" s="24">
        <v>0.32325819672131145</v>
      </c>
      <c r="CX951" s="13">
        <v>66.099999999999994</v>
      </c>
      <c r="CY951" s="13">
        <v>64.857219191448863</v>
      </c>
      <c r="CZ951" s="13">
        <v>64.046000849383859</v>
      </c>
      <c r="DA951" s="13">
        <v>27.029944967012447</v>
      </c>
      <c r="DB951" s="13" t="e">
        <f ca="1"/>
        <v>#NAME?</v>
      </c>
      <c r="DC951" s="13" t="e">
        <f ca="1"/>
        <v>#NAME?</v>
      </c>
      <c r="DD951" s="13">
        <v>61.294464388585013</v>
      </c>
      <c r="DE951" s="13" t="e">
        <f ca="1"/>
        <v>#NAME?</v>
      </c>
      <c r="DF951" s="13">
        <v>65.290585051896258</v>
      </c>
    </row>
    <row r="952" spans="1:110" x14ac:dyDescent="0.25">
      <c r="A952" s="9">
        <v>64.599999999999994</v>
      </c>
      <c r="B952" s="10" t="b">
        <v>1</v>
      </c>
      <c r="U952" s="13"/>
      <c r="V952" s="13"/>
      <c r="W952" s="14"/>
      <c r="X952" s="24"/>
      <c r="Y952" s="24"/>
      <c r="Z952" s="24"/>
      <c r="AA952" s="24"/>
      <c r="AB952" s="24"/>
      <c r="AC952" s="24"/>
      <c r="AD952" s="24"/>
      <c r="AE952" s="24"/>
      <c r="AG952" s="13"/>
      <c r="AH952" s="13"/>
      <c r="AI952" s="14"/>
      <c r="AJ952" s="24"/>
      <c r="AK952" s="24"/>
      <c r="AL952" s="24"/>
      <c r="AM952" s="24"/>
      <c r="AN952" s="24"/>
      <c r="AO952" s="24"/>
      <c r="AP952" s="24"/>
      <c r="AQ952" s="24"/>
      <c r="AS952" s="13"/>
      <c r="AT952" s="13"/>
      <c r="AU952" s="14"/>
      <c r="AV952" s="24"/>
      <c r="AW952" s="24"/>
      <c r="AX952" s="24"/>
      <c r="AY952" s="24"/>
      <c r="AZ952" s="24"/>
      <c r="BA952" s="24"/>
      <c r="BB952" s="24"/>
      <c r="BC952" s="24"/>
      <c r="CW952" s="24">
        <v>0.32359972677595628</v>
      </c>
      <c r="CX952" s="13">
        <v>66.099999999999994</v>
      </c>
      <c r="CY952" s="13">
        <v>64.86627460055503</v>
      </c>
      <c r="CZ952" s="13">
        <v>64.054956855626756</v>
      </c>
      <c r="DA952" s="13">
        <v>27.064889405762557</v>
      </c>
      <c r="DB952" s="13" t="e">
        <f ca="1"/>
        <v>#NAME?</v>
      </c>
      <c r="DC952" s="13" t="e">
        <f ca="1"/>
        <v>#NAME?</v>
      </c>
      <c r="DD952" s="13">
        <v>61.307692361193737</v>
      </c>
      <c r="DE952" s="13" t="e">
        <f ca="1"/>
        <v>#NAME?</v>
      </c>
      <c r="DF952" s="13">
        <v>65.301312908108841</v>
      </c>
    </row>
    <row r="953" spans="1:110" x14ac:dyDescent="0.25">
      <c r="A953" s="9">
        <v>63.5</v>
      </c>
      <c r="B953" s="10" t="b">
        <v>1</v>
      </c>
      <c r="U953" s="13"/>
      <c r="V953" s="13"/>
      <c r="W953" s="14"/>
      <c r="X953" s="24"/>
      <c r="Y953" s="24"/>
      <c r="Z953" s="24"/>
      <c r="AA953" s="24"/>
      <c r="AB953" s="24"/>
      <c r="AC953" s="24"/>
      <c r="AD953" s="24"/>
      <c r="AE953" s="24"/>
      <c r="AG953" s="13"/>
      <c r="AH953" s="13"/>
      <c r="AI953" s="14"/>
      <c r="AJ953" s="24"/>
      <c r="AK953" s="24"/>
      <c r="AL953" s="24"/>
      <c r="AM953" s="24"/>
      <c r="AN953" s="24"/>
      <c r="AO953" s="24"/>
      <c r="AP953" s="24"/>
      <c r="AQ953" s="24"/>
      <c r="AS953" s="13"/>
      <c r="AT953" s="13"/>
      <c r="AU953" s="14"/>
      <c r="AV953" s="24"/>
      <c r="AW953" s="24"/>
      <c r="AX953" s="24"/>
      <c r="AY953" s="24"/>
      <c r="AZ953" s="24"/>
      <c r="BA953" s="24"/>
      <c r="BB953" s="24"/>
      <c r="BC953" s="24"/>
      <c r="CW953" s="24">
        <v>0.3239412568306011</v>
      </c>
      <c r="CX953" s="13">
        <v>66.099999999999994</v>
      </c>
      <c r="CY953" s="13">
        <v>64.875326070957314</v>
      </c>
      <c r="CZ953" s="13">
        <v>64.06391021796648</v>
      </c>
      <c r="DA953" s="13">
        <v>27.099851493219852</v>
      </c>
      <c r="DB953" s="13" t="e">
        <f ca="1"/>
        <v>#NAME?</v>
      </c>
      <c r="DC953" s="13" t="e">
        <f ca="1"/>
        <v>#NAME?</v>
      </c>
      <c r="DD953" s="13">
        <v>61.320913355181851</v>
      </c>
      <c r="DE953" s="13" t="e">
        <f ca="1"/>
        <v>#NAME?</v>
      </c>
      <c r="DF953" s="13">
        <v>65.312035630985747</v>
      </c>
    </row>
    <row r="954" spans="1:110" x14ac:dyDescent="0.25">
      <c r="A954" s="9">
        <v>62.8</v>
      </c>
      <c r="B954" s="10" t="b">
        <v>1</v>
      </c>
      <c r="U954" s="13"/>
      <c r="V954" s="13"/>
      <c r="W954" s="14"/>
      <c r="X954" s="24"/>
      <c r="Y954" s="24"/>
      <c r="Z954" s="24"/>
      <c r="AA954" s="24"/>
      <c r="AB954" s="24"/>
      <c r="AC954" s="24"/>
      <c r="AD954" s="24"/>
      <c r="AE954" s="24"/>
      <c r="AG954" s="13"/>
      <c r="AH954" s="13"/>
      <c r="AI954" s="14"/>
      <c r="AJ954" s="24"/>
      <c r="AK954" s="24"/>
      <c r="AL954" s="24"/>
      <c r="AM954" s="24"/>
      <c r="AN954" s="24"/>
      <c r="AO954" s="24"/>
      <c r="AP954" s="24"/>
      <c r="AQ954" s="24"/>
      <c r="AS954" s="13"/>
      <c r="AT954" s="13"/>
      <c r="AU954" s="14"/>
      <c r="AV954" s="24"/>
      <c r="AW954" s="24"/>
      <c r="AX954" s="24"/>
      <c r="AY954" s="24"/>
      <c r="AZ954" s="24"/>
      <c r="BA954" s="24"/>
      <c r="BB954" s="24"/>
      <c r="BC954" s="24"/>
      <c r="CW954" s="24">
        <v>0.32428278688524592</v>
      </c>
      <c r="CX954" s="13">
        <v>66.099999999999994</v>
      </c>
      <c r="CY954" s="13">
        <v>64.88437361424927</v>
      </c>
      <c r="CZ954" s="13">
        <v>64.072860946414622</v>
      </c>
      <c r="DA954" s="13">
        <v>27.134831247220337</v>
      </c>
      <c r="DB954" s="13" t="e">
        <f ca="1"/>
        <v>#NAME?</v>
      </c>
      <c r="DC954" s="13" t="e">
        <f ca="1"/>
        <v>#NAME?</v>
      </c>
      <c r="DD954" s="13">
        <v>61.334127381582746</v>
      </c>
      <c r="DE954" s="13" t="e">
        <f ca="1"/>
        <v>#NAME?</v>
      </c>
      <c r="DF954" s="13">
        <v>65.322753232154099</v>
      </c>
    </row>
    <row r="955" spans="1:110" x14ac:dyDescent="0.25">
      <c r="A955" s="9">
        <v>62.3</v>
      </c>
      <c r="B955" s="10" t="b">
        <v>1</v>
      </c>
      <c r="U955" s="13"/>
      <c r="V955" s="13"/>
      <c r="W955" s="14"/>
      <c r="X955" s="24"/>
      <c r="Y955" s="24"/>
      <c r="Z955" s="24"/>
      <c r="AA955" s="24"/>
      <c r="AB955" s="24"/>
      <c r="AC955" s="24"/>
      <c r="AD955" s="24"/>
      <c r="AE955" s="24"/>
      <c r="AG955" s="13"/>
      <c r="AH955" s="13"/>
      <c r="AI955" s="14"/>
      <c r="AJ955" s="24"/>
      <c r="AK955" s="24"/>
      <c r="AL955" s="24"/>
      <c r="AM955" s="24"/>
      <c r="AN955" s="24"/>
      <c r="AO955" s="24"/>
      <c r="AP955" s="24"/>
      <c r="AQ955" s="24"/>
      <c r="AS955" s="13"/>
      <c r="AT955" s="13"/>
      <c r="AU955" s="14"/>
      <c r="AV955" s="24"/>
      <c r="AW955" s="24"/>
      <c r="AX955" s="24"/>
      <c r="AY955" s="24"/>
      <c r="AZ955" s="24"/>
      <c r="BA955" s="24"/>
      <c r="BB955" s="24"/>
      <c r="BC955" s="24"/>
      <c r="CW955" s="24">
        <v>0.32462431693989069</v>
      </c>
      <c r="CX955" s="13">
        <v>66.2</v>
      </c>
      <c r="CY955" s="13">
        <v>64.893417241995166</v>
      </c>
      <c r="CZ955" s="13">
        <v>64.081809050960487</v>
      </c>
      <c r="DA955" s="13">
        <v>27.169828685627024</v>
      </c>
      <c r="DB955" s="13" t="e">
        <f ca="1"/>
        <v>#NAME?</v>
      </c>
      <c r="DC955" s="13" t="e">
        <f ca="1"/>
        <v>#NAME?</v>
      </c>
      <c r="DD955" s="13">
        <v>61.347334451400783</v>
      </c>
      <c r="DE955" s="13" t="e">
        <f ca="1"/>
        <v>#NAME?</v>
      </c>
      <c r="DF955" s="13">
        <v>65.333465723210935</v>
      </c>
    </row>
    <row r="956" spans="1:110" x14ac:dyDescent="0.25">
      <c r="A956" s="9">
        <v>61.7</v>
      </c>
      <c r="B956" s="10" t="b">
        <v>1</v>
      </c>
      <c r="U956" s="13"/>
      <c r="V956" s="13"/>
      <c r="W956" s="14"/>
      <c r="X956" s="24"/>
      <c r="Y956" s="24"/>
      <c r="Z956" s="24"/>
      <c r="AA956" s="24"/>
      <c r="AB956" s="24"/>
      <c r="AC956" s="24"/>
      <c r="AD956" s="24"/>
      <c r="AE956" s="24"/>
      <c r="AG956" s="13"/>
      <c r="AH956" s="13"/>
      <c r="AI956" s="14"/>
      <c r="AJ956" s="24"/>
      <c r="AK956" s="24"/>
      <c r="AL956" s="24"/>
      <c r="AM956" s="24"/>
      <c r="AN956" s="24"/>
      <c r="AO956" s="24"/>
      <c r="AP956" s="24"/>
      <c r="AQ956" s="24"/>
      <c r="AS956" s="13"/>
      <c r="AT956" s="13"/>
      <c r="AU956" s="14"/>
      <c r="AV956" s="24"/>
      <c r="AW956" s="24"/>
      <c r="AX956" s="24"/>
      <c r="AY956" s="24"/>
      <c r="AZ956" s="24"/>
      <c r="BA956" s="24"/>
      <c r="BB956" s="24"/>
      <c r="BC956" s="24"/>
      <c r="CW956" s="24">
        <v>0.32496584699453551</v>
      </c>
      <c r="CX956" s="13">
        <v>66.2</v>
      </c>
      <c r="CY956" s="13">
        <v>64.902456965730195</v>
      </c>
      <c r="CZ956" s="13">
        <v>64.090754541571258</v>
      </c>
      <c r="DA956" s="13">
        <v>27.20484382633008</v>
      </c>
      <c r="DB956" s="13" t="e">
        <f ca="1"/>
        <v>#NAME?</v>
      </c>
      <c r="DC956" s="13" t="e">
        <f ca="1"/>
        <v>#NAME?</v>
      </c>
      <c r="DD956" s="13">
        <v>61.360534575611368</v>
      </c>
      <c r="DE956" s="13" t="e">
        <f ca="1"/>
        <v>#NAME?</v>
      </c>
      <c r="DF956" s="13">
        <v>65.344173115723308</v>
      </c>
    </row>
    <row r="957" spans="1:110" x14ac:dyDescent="0.25">
      <c r="A957" s="9">
        <v>61.6</v>
      </c>
      <c r="B957" s="10" t="b">
        <v>1</v>
      </c>
      <c r="U957" s="13"/>
      <c r="V957" s="13"/>
      <c r="W957" s="14"/>
      <c r="X957" s="24"/>
      <c r="Y957" s="24"/>
      <c r="Z957" s="24"/>
      <c r="AA957" s="24"/>
      <c r="AB957" s="24"/>
      <c r="AC957" s="24"/>
      <c r="AD957" s="24"/>
      <c r="AE957" s="24"/>
      <c r="AG957" s="13"/>
      <c r="AH957" s="13"/>
      <c r="AI957" s="14"/>
      <c r="AJ957" s="24"/>
      <c r="AK957" s="24"/>
      <c r="AL957" s="24"/>
      <c r="AM957" s="24"/>
      <c r="AN957" s="24"/>
      <c r="AO957" s="24"/>
      <c r="AP957" s="24"/>
      <c r="AQ957" s="24"/>
      <c r="AS957" s="13"/>
      <c r="AT957" s="13"/>
      <c r="AU957" s="14"/>
      <c r="AV957" s="24"/>
      <c r="AW957" s="24"/>
      <c r="AX957" s="24"/>
      <c r="AY957" s="24"/>
      <c r="AZ957" s="24"/>
      <c r="BA957" s="24"/>
      <c r="BB957" s="24"/>
      <c r="BC957" s="24"/>
      <c r="CW957" s="24">
        <v>0.32530737704918034</v>
      </c>
      <c r="CX957" s="13">
        <v>66.2</v>
      </c>
      <c r="CY957" s="13">
        <v>64.911492796960488</v>
      </c>
      <c r="CZ957" s="13">
        <v>64.09969742819203</v>
      </c>
      <c r="DA957" s="13">
        <v>27.239876687246788</v>
      </c>
      <c r="DB957" s="13" t="e">
        <f ca="1"/>
        <v>#NAME?</v>
      </c>
      <c r="DC957" s="13" t="e">
        <f ca="1"/>
        <v>#NAME?</v>
      </c>
      <c r="DD957" s="13">
        <v>61.3737277651611</v>
      </c>
      <c r="DE957" s="13" t="e">
        <f ca="1"/>
        <v>#NAME?</v>
      </c>
      <c r="DF957" s="13">
        <v>65.354875421228471</v>
      </c>
    </row>
    <row r="958" spans="1:110" x14ac:dyDescent="0.25">
      <c r="A958" s="9">
        <v>61.6</v>
      </c>
      <c r="B958" s="10" t="b">
        <v>1</v>
      </c>
      <c r="U958" s="13"/>
      <c r="V958" s="13"/>
      <c r="W958" s="14"/>
      <c r="X958" s="24"/>
      <c r="Y958" s="24"/>
      <c r="Z958" s="24"/>
      <c r="AA958" s="24"/>
      <c r="AB958" s="24"/>
      <c r="AC958" s="24"/>
      <c r="AD958" s="24"/>
      <c r="AE958" s="24"/>
      <c r="AG958" s="13"/>
      <c r="AH958" s="13"/>
      <c r="AI958" s="14"/>
      <c r="AJ958" s="24"/>
      <c r="AK958" s="24"/>
      <c r="AL958" s="24"/>
      <c r="AM958" s="24"/>
      <c r="AN958" s="24"/>
      <c r="AO958" s="24"/>
      <c r="AP958" s="24"/>
      <c r="AQ958" s="24"/>
      <c r="AS958" s="13"/>
      <c r="AT958" s="13"/>
      <c r="AU958" s="14"/>
      <c r="AV958" s="24"/>
      <c r="AW958" s="24"/>
      <c r="AX958" s="24"/>
      <c r="AY958" s="24"/>
      <c r="AZ958" s="24"/>
      <c r="BA958" s="24"/>
      <c r="BB958" s="24"/>
      <c r="BC958" s="24"/>
      <c r="CW958" s="24">
        <v>0.32564890710382516</v>
      </c>
      <c r="CX958" s="13">
        <v>66.2</v>
      </c>
      <c r="CY958" s="13">
        <v>64.92052474716337</v>
      </c>
      <c r="CZ958" s="13">
        <v>64.108637720746003</v>
      </c>
      <c r="DA958" s="13">
        <v>27.274927286321677</v>
      </c>
      <c r="DB958" s="13" t="e">
        <f ca="1"/>
        <v>#NAME?</v>
      </c>
      <c r="DC958" s="13" t="e">
        <f ca="1"/>
        <v>#NAME?</v>
      </c>
      <c r="DD958" s="13">
        <v>61.38691403096783</v>
      </c>
      <c r="DE958" s="13" t="e">
        <f ca="1"/>
        <v>#NAME?</v>
      </c>
      <c r="DF958" s="13">
        <v>65.365572651233975</v>
      </c>
    </row>
    <row r="959" spans="1:110" x14ac:dyDescent="0.25">
      <c r="A959" s="9">
        <v>61.4</v>
      </c>
      <c r="B959" s="10" t="b">
        <v>1</v>
      </c>
      <c r="U959" s="13"/>
      <c r="V959" s="13"/>
      <c r="W959" s="14"/>
      <c r="X959" s="24"/>
      <c r="Y959" s="24"/>
      <c r="Z959" s="24"/>
      <c r="AA959" s="24"/>
      <c r="AB959" s="24"/>
      <c r="AC959" s="24"/>
      <c r="AD959" s="24"/>
      <c r="AE959" s="24"/>
      <c r="AG959" s="13"/>
      <c r="AH959" s="13"/>
      <c r="AI959" s="14"/>
      <c r="AJ959" s="24"/>
      <c r="AK959" s="24"/>
      <c r="AL959" s="24"/>
      <c r="AM959" s="24"/>
      <c r="AN959" s="24"/>
      <c r="AO959" s="24"/>
      <c r="AP959" s="24"/>
      <c r="AQ959" s="24"/>
      <c r="AS959" s="13"/>
      <c r="AT959" s="13"/>
      <c r="AU959" s="14"/>
      <c r="AV959" s="24"/>
      <c r="AW959" s="24"/>
      <c r="AX959" s="24"/>
      <c r="AY959" s="24"/>
      <c r="AZ959" s="24"/>
      <c r="BA959" s="24"/>
      <c r="BB959" s="24"/>
      <c r="BC959" s="24"/>
      <c r="CW959" s="24">
        <v>0.32599043715846993</v>
      </c>
      <c r="CX959" s="13">
        <v>66.2</v>
      </c>
      <c r="CY959" s="13">
        <v>64.929552827787361</v>
      </c>
      <c r="CZ959" s="13">
        <v>64.117575429134462</v>
      </c>
      <c r="DA959" s="13">
        <v>27.309995641526545</v>
      </c>
      <c r="DB959" s="13" t="e">
        <f ca="1"/>
        <v>#NAME?</v>
      </c>
      <c r="DC959" s="13" t="e">
        <f ca="1"/>
        <v>#NAME?</v>
      </c>
      <c r="DD959" s="13">
        <v>61.400093383920819</v>
      </c>
      <c r="DE959" s="13" t="e">
        <f ca="1"/>
        <v>#NAME?</v>
      </c>
      <c r="DF959" s="13">
        <v>65.376264817217731</v>
      </c>
    </row>
    <row r="960" spans="1:110" x14ac:dyDescent="0.25">
      <c r="A960" s="9">
        <v>65</v>
      </c>
      <c r="B960" s="10" t="b">
        <v>1</v>
      </c>
      <c r="U960" s="13"/>
      <c r="V960" s="13"/>
      <c r="W960" s="14"/>
      <c r="X960" s="24"/>
      <c r="Y960" s="24"/>
      <c r="Z960" s="24"/>
      <c r="AA960" s="24"/>
      <c r="AB960" s="24"/>
      <c r="AC960" s="24"/>
      <c r="AD960" s="24"/>
      <c r="AE960" s="24"/>
      <c r="AG960" s="13"/>
      <c r="AH960" s="13"/>
      <c r="AI960" s="14"/>
      <c r="AJ960" s="24"/>
      <c r="AK960" s="24"/>
      <c r="AL960" s="24"/>
      <c r="AM960" s="24"/>
      <c r="AN960" s="24"/>
      <c r="AO960" s="24"/>
      <c r="AP960" s="24"/>
      <c r="AQ960" s="24"/>
      <c r="AS960" s="13"/>
      <c r="AT960" s="13"/>
      <c r="AU960" s="14"/>
      <c r="AV960" s="24"/>
      <c r="AW960" s="24"/>
      <c r="AX960" s="24"/>
      <c r="AY960" s="24"/>
      <c r="AZ960" s="24"/>
      <c r="BA960" s="24"/>
      <c r="BB960" s="24"/>
      <c r="BC960" s="24"/>
      <c r="CW960" s="24">
        <v>0.32633196721311475</v>
      </c>
      <c r="CX960" s="13">
        <v>66.2</v>
      </c>
      <c r="CY960" s="13">
        <v>64.938577050252448</v>
      </c>
      <c r="CZ960" s="13">
        <v>64.126510563236963</v>
      </c>
      <c r="DA960" s="13">
        <v>27.345081770860521</v>
      </c>
      <c r="DB960" s="13" t="e">
        <f ca="1"/>
        <v>#NAME?</v>
      </c>
      <c r="DC960" s="13" t="e">
        <f ca="1"/>
        <v>#NAME?</v>
      </c>
      <c r="DD960" s="13">
        <v>61.413265834880789</v>
      </c>
      <c r="DE960" s="13" t="e">
        <f ca="1"/>
        <v>#NAME?</v>
      </c>
      <c r="DF960" s="13">
        <v>65.386951930628243</v>
      </c>
    </row>
    <row r="961" spans="1:110" x14ac:dyDescent="0.25">
      <c r="A961" s="9">
        <v>59.7</v>
      </c>
      <c r="B961" s="10" t="b">
        <v>1</v>
      </c>
      <c r="U961" s="13"/>
      <c r="V961" s="13"/>
      <c r="W961" s="14"/>
      <c r="X961" s="24"/>
      <c r="Y961" s="24"/>
      <c r="Z961" s="24"/>
      <c r="AA961" s="24"/>
      <c r="AB961" s="24"/>
      <c r="AC961" s="24"/>
      <c r="AD961" s="24"/>
      <c r="AE961" s="24"/>
      <c r="AG961" s="13"/>
      <c r="AH961" s="13"/>
      <c r="AI961" s="14"/>
      <c r="AJ961" s="24"/>
      <c r="AK961" s="24"/>
      <c r="AL961" s="24"/>
      <c r="AM961" s="24"/>
      <c r="AN961" s="24"/>
      <c r="AO961" s="24"/>
      <c r="AP961" s="24"/>
      <c r="AQ961" s="24"/>
      <c r="AS961" s="13"/>
      <c r="AT961" s="13"/>
      <c r="AU961" s="14"/>
      <c r="AV961" s="24"/>
      <c r="AW961" s="24"/>
      <c r="AX961" s="24"/>
      <c r="AY961" s="24"/>
      <c r="AZ961" s="24"/>
      <c r="BA961" s="24"/>
      <c r="BB961" s="24"/>
      <c r="BC961" s="24"/>
      <c r="CW961" s="24">
        <v>0.32667349726775957</v>
      </c>
      <c r="CX961" s="13">
        <v>66.2</v>
      </c>
      <c r="CY961" s="13">
        <v>64.947597425950036</v>
      </c>
      <c r="CZ961" s="13">
        <v>64.135443132911419</v>
      </c>
      <c r="DA961" s="13">
        <v>27.380185692350089</v>
      </c>
      <c r="DB961" s="13" t="e">
        <f ca="1"/>
        <v>#NAME?</v>
      </c>
      <c r="DC961" s="13" t="e">
        <f ca="1"/>
        <v>#NAME?</v>
      </c>
      <c r="DD961" s="13">
        <v>61.426431394680066</v>
      </c>
      <c r="DE961" s="13" t="e">
        <f ca="1"/>
        <v>#NAME?</v>
      </c>
      <c r="DF961" s="13">
        <v>65.397634002884644</v>
      </c>
    </row>
    <row r="962" spans="1:110" x14ac:dyDescent="0.25">
      <c r="A962" s="9">
        <v>59.7</v>
      </c>
      <c r="B962" s="10" t="b">
        <v>1</v>
      </c>
      <c r="U962" s="13"/>
      <c r="V962" s="13"/>
      <c r="W962" s="14"/>
      <c r="X962" s="24"/>
      <c r="Y962" s="24"/>
      <c r="Z962" s="24"/>
      <c r="AA962" s="24"/>
      <c r="AB962" s="24"/>
      <c r="AC962" s="24"/>
      <c r="AD962" s="24"/>
      <c r="AE962" s="24"/>
      <c r="AG962" s="13"/>
      <c r="AH962" s="13"/>
      <c r="AI962" s="14"/>
      <c r="AJ962" s="24"/>
      <c r="AK962" s="24"/>
      <c r="AL962" s="24"/>
      <c r="AM962" s="24"/>
      <c r="AN962" s="24"/>
      <c r="AO962" s="24"/>
      <c r="AP962" s="24"/>
      <c r="AQ962" s="24"/>
      <c r="AS962" s="13"/>
      <c r="AT962" s="13"/>
      <c r="AU962" s="14"/>
      <c r="AV962" s="24"/>
      <c r="AW962" s="24"/>
      <c r="AX962" s="24"/>
      <c r="AY962" s="24"/>
      <c r="AZ962" s="24"/>
      <c r="BA962" s="24"/>
      <c r="BB962" s="24"/>
      <c r="BC962" s="24"/>
      <c r="CW962" s="24">
        <v>0.32701502732240439</v>
      </c>
      <c r="CX962" s="13">
        <v>66.2</v>
      </c>
      <c r="CY962" s="13">
        <v>64.956613966243253</v>
      </c>
      <c r="CZ962" s="13">
        <v>64.14437314799423</v>
      </c>
      <c r="DA962" s="13">
        <v>27.415307424049189</v>
      </c>
      <c r="DB962" s="13" t="e">
        <f ca="1"/>
        <v>#NAME?</v>
      </c>
      <c r="DC962" s="13" t="e">
        <f ca="1"/>
        <v>#NAME?</v>
      </c>
      <c r="DD962" s="13">
        <v>61.439590074122677</v>
      </c>
      <c r="DE962" s="13" t="e">
        <f ca="1"/>
        <v>#NAME?</v>
      </c>
      <c r="DF962" s="13">
        <v>65.408311045376806</v>
      </c>
    </row>
    <row r="963" spans="1:110" x14ac:dyDescent="0.25">
      <c r="A963" s="9">
        <v>59.7</v>
      </c>
      <c r="B963" s="10" t="b">
        <v>1</v>
      </c>
      <c r="U963" s="13"/>
      <c r="V963" s="13"/>
      <c r="W963" s="14"/>
      <c r="X963" s="24"/>
      <c r="Y963" s="24"/>
      <c r="Z963" s="24"/>
      <c r="AA963" s="24"/>
      <c r="AB963" s="24"/>
      <c r="AC963" s="24"/>
      <c r="AD963" s="24"/>
      <c r="AE963" s="24"/>
      <c r="AG963" s="13"/>
      <c r="AH963" s="13"/>
      <c r="AI963" s="14"/>
      <c r="AJ963" s="24"/>
      <c r="AK963" s="24"/>
      <c r="AL963" s="24"/>
      <c r="AM963" s="24"/>
      <c r="AN963" s="24"/>
      <c r="AO963" s="24"/>
      <c r="AP963" s="24"/>
      <c r="AQ963" s="24"/>
      <c r="AS963" s="13"/>
      <c r="AT963" s="13"/>
      <c r="AU963" s="14"/>
      <c r="AV963" s="24"/>
      <c r="AW963" s="24"/>
      <c r="AX963" s="24"/>
      <c r="AY963" s="24"/>
      <c r="AZ963" s="24"/>
      <c r="BA963" s="24"/>
      <c r="BB963" s="24"/>
      <c r="BC963" s="24"/>
      <c r="CW963" s="24">
        <v>0.32735655737704916</v>
      </c>
      <c r="CX963" s="13">
        <v>66.3</v>
      </c>
      <c r="CY963" s="13">
        <v>64.965626682466919</v>
      </c>
      <c r="CZ963" s="13">
        <v>64.153300618300335</v>
      </c>
      <c r="DA963" s="13">
        <v>27.45044698403925</v>
      </c>
      <c r="DB963" s="13" t="e">
        <f ca="1"/>
        <v>#NAME?</v>
      </c>
      <c r="DC963" s="13" t="e">
        <f ca="1"/>
        <v>#NAME?</v>
      </c>
      <c r="DD963" s="13">
        <v>61.452741883984416</v>
      </c>
      <c r="DE963" s="13" t="e">
        <f ca="1"/>
        <v>#NAME?</v>
      </c>
      <c r="DF963" s="13">
        <v>65.418983069465526</v>
      </c>
    </row>
    <row r="964" spans="1:110" x14ac:dyDescent="0.25">
      <c r="A964" s="9">
        <v>59.8</v>
      </c>
      <c r="B964" s="10" t="b">
        <v>1</v>
      </c>
      <c r="U964" s="13"/>
      <c r="V964" s="13"/>
      <c r="W964" s="14"/>
      <c r="X964" s="24"/>
      <c r="Y964" s="24"/>
      <c r="Z964" s="24"/>
      <c r="AA964" s="24"/>
      <c r="AB964" s="24"/>
      <c r="AC964" s="24"/>
      <c r="AD964" s="24"/>
      <c r="AE964" s="24"/>
      <c r="AG964" s="13"/>
      <c r="AH964" s="13"/>
      <c r="AI964" s="14"/>
      <c r="AJ964" s="24"/>
      <c r="AK964" s="24"/>
      <c r="AL964" s="24"/>
      <c r="AM964" s="24"/>
      <c r="AN964" s="24"/>
      <c r="AO964" s="24"/>
      <c r="AP964" s="24"/>
      <c r="AQ964" s="24"/>
      <c r="AS964" s="13"/>
      <c r="AT964" s="13"/>
      <c r="AU964" s="14"/>
      <c r="AV964" s="24"/>
      <c r="AW964" s="24"/>
      <c r="AX964" s="24"/>
      <c r="AY964" s="24"/>
      <c r="AZ964" s="24"/>
      <c r="BA964" s="24"/>
      <c r="BB964" s="24"/>
      <c r="BC964" s="24"/>
      <c r="CW964" s="24">
        <v>0.32769808743169399</v>
      </c>
      <c r="CX964" s="13">
        <v>66.3</v>
      </c>
      <c r="CY964" s="13">
        <v>64.9746355859278</v>
      </c>
      <c r="CZ964" s="13">
        <v>64.162225553623259</v>
      </c>
      <c r="DA964" s="13">
        <v>27.485604390429263</v>
      </c>
      <c r="DB964" s="13" t="e">
        <f ca="1"/>
        <v>#NAME?</v>
      </c>
      <c r="DC964" s="13" t="e">
        <f ca="1"/>
        <v>#NAME?</v>
      </c>
      <c r="DD964" s="13">
        <v>61.465886835013023</v>
      </c>
      <c r="DE964" s="13" t="e">
        <f ca="1"/>
        <v>#NAME?</v>
      </c>
      <c r="DF964" s="13">
        <v>65.42965008648261</v>
      </c>
    </row>
    <row r="965" spans="1:110" x14ac:dyDescent="0.25">
      <c r="A965" s="9">
        <v>61</v>
      </c>
      <c r="B965" s="10" t="b">
        <v>1</v>
      </c>
      <c r="U965" s="13"/>
      <c r="V965" s="13"/>
      <c r="W965" s="14"/>
      <c r="X965" s="24"/>
      <c r="Y965" s="24"/>
      <c r="Z965" s="24"/>
      <c r="AA965" s="24"/>
      <c r="AB965" s="24"/>
      <c r="AC965" s="24"/>
      <c r="AD965" s="24"/>
      <c r="AE965" s="24"/>
      <c r="AG965" s="13"/>
      <c r="AH965" s="13"/>
      <c r="AI965" s="14"/>
      <c r="AJ965" s="24"/>
      <c r="AK965" s="24"/>
      <c r="AL965" s="24"/>
      <c r="AM965" s="24"/>
      <c r="AN965" s="24"/>
      <c r="AO965" s="24"/>
      <c r="AP965" s="24"/>
      <c r="AQ965" s="24"/>
      <c r="AS965" s="13"/>
      <c r="AT965" s="13"/>
      <c r="AU965" s="14"/>
      <c r="AV965" s="24"/>
      <c r="AW965" s="24"/>
      <c r="AX965" s="24"/>
      <c r="AY965" s="24"/>
      <c r="AZ965" s="24"/>
      <c r="BA965" s="24"/>
      <c r="BB965" s="24"/>
      <c r="BC965" s="24"/>
      <c r="CW965" s="24">
        <v>0.32803961748633881</v>
      </c>
      <c r="CX965" s="13">
        <v>66.3</v>
      </c>
      <c r="CY965" s="13">
        <v>64.983640687904654</v>
      </c>
      <c r="CZ965" s="13">
        <v>64.171147963735336</v>
      </c>
      <c r="DA965" s="13">
        <v>27.520779661355824</v>
      </c>
      <c r="DB965" s="13" t="e">
        <f ca="1"/>
        <v>#NAME?</v>
      </c>
      <c r="DC965" s="13" t="e">
        <f ca="1"/>
        <v>#NAME?</v>
      </c>
      <c r="DD965" s="13">
        <v>61.479024937928209</v>
      </c>
      <c r="DE965" s="13" t="e">
        <f ca="1"/>
        <v>#NAME?</v>
      </c>
      <c r="DF965" s="13">
        <v>65.440312107730961</v>
      </c>
    </row>
    <row r="966" spans="1:110" x14ac:dyDescent="0.25">
      <c r="A966" s="9">
        <v>61.1</v>
      </c>
      <c r="B966" s="10" t="b">
        <v>1</v>
      </c>
      <c r="U966" s="13"/>
      <c r="V966" s="13"/>
      <c r="W966" s="14"/>
      <c r="X966" s="24"/>
      <c r="Y966" s="24"/>
      <c r="Z966" s="24"/>
      <c r="AA966" s="24"/>
      <c r="AB966" s="24"/>
      <c r="AC966" s="24"/>
      <c r="AD966" s="24"/>
      <c r="AE966" s="24"/>
      <c r="AG966" s="13"/>
      <c r="AH966" s="13"/>
      <c r="AI966" s="14"/>
      <c r="AJ966" s="24"/>
      <c r="AK966" s="24"/>
      <c r="AL966" s="24"/>
      <c r="AM966" s="24"/>
      <c r="AN966" s="24"/>
      <c r="AO966" s="24"/>
      <c r="AP966" s="24"/>
      <c r="AQ966" s="24"/>
      <c r="AS966" s="13"/>
      <c r="AT966" s="13"/>
      <c r="AU966" s="14"/>
      <c r="AV966" s="24"/>
      <c r="AW966" s="24"/>
      <c r="AX966" s="24"/>
      <c r="AY966" s="24"/>
      <c r="AZ966" s="24"/>
      <c r="BA966" s="24"/>
      <c r="BB966" s="24"/>
      <c r="BC966" s="24"/>
      <c r="CW966" s="24">
        <v>0.32838114754098363</v>
      </c>
      <c r="CX966" s="13">
        <v>66.3</v>
      </c>
      <c r="CY966" s="13">
        <v>64.992641999648356</v>
      </c>
      <c r="CZ966" s="13">
        <v>64.180067858387758</v>
      </c>
      <c r="DA966" s="13">
        <v>27.555972814983168</v>
      </c>
      <c r="DB966" s="13" t="e">
        <f ca="1"/>
        <v>#NAME?</v>
      </c>
      <c r="DC966" s="13" t="e">
        <f ca="1"/>
        <v>#NAME?</v>
      </c>
      <c r="DD966" s="13">
        <v>61.492156203421814</v>
      </c>
      <c r="DE966" s="13" t="e">
        <f ca="1"/>
        <v>#NAME?</v>
      </c>
      <c r="DF966" s="13">
        <v>65.450969144484759</v>
      </c>
    </row>
    <row r="967" spans="1:110" x14ac:dyDescent="0.25">
      <c r="A967" s="9">
        <v>68</v>
      </c>
      <c r="B967" s="10" t="b">
        <v>1</v>
      </c>
      <c r="U967" s="13"/>
      <c r="V967" s="13"/>
      <c r="W967" s="14"/>
      <c r="X967" s="24"/>
      <c r="Y967" s="24"/>
      <c r="Z967" s="24"/>
      <c r="AA967" s="24"/>
      <c r="AB967" s="24"/>
      <c r="AC967" s="24"/>
      <c r="AD967" s="24"/>
      <c r="AE967" s="24"/>
      <c r="AG967" s="13"/>
      <c r="AH967" s="13"/>
      <c r="AI967" s="14"/>
      <c r="AJ967" s="24"/>
      <c r="AK967" s="24"/>
      <c r="AL967" s="24"/>
      <c r="AM967" s="24"/>
      <c r="AN967" s="24"/>
      <c r="AO967" s="24"/>
      <c r="AP967" s="24"/>
      <c r="AQ967" s="24"/>
      <c r="AS967" s="13"/>
      <c r="AT967" s="13"/>
      <c r="AU967" s="14"/>
      <c r="AV967" s="24"/>
      <c r="AW967" s="24"/>
      <c r="AX967" s="24"/>
      <c r="AY967" s="24"/>
      <c r="AZ967" s="24"/>
      <c r="BA967" s="24"/>
      <c r="BB967" s="24"/>
      <c r="BC967" s="24"/>
      <c r="CW967" s="24">
        <v>0.3287226775956284</v>
      </c>
      <c r="CX967" s="13">
        <v>66.3</v>
      </c>
      <c r="CY967" s="13">
        <v>65.001639532382072</v>
      </c>
      <c r="CZ967" s="13">
        <v>64.188985247310725</v>
      </c>
      <c r="DA967" s="13">
        <v>27.591183869503251</v>
      </c>
      <c r="DB967" s="13" t="e">
        <f ca="1"/>
        <v>#NAME?</v>
      </c>
      <c r="DC967" s="13" t="e">
        <f ca="1"/>
        <v>#NAME?</v>
      </c>
      <c r="DD967" s="13">
        <v>61.505280642157857</v>
      </c>
      <c r="DE967" s="13" t="e">
        <f ca="1"/>
        <v>#NAME?</v>
      </c>
      <c r="DF967" s="13">
        <v>65.461621207989509</v>
      </c>
    </row>
    <row r="968" spans="1:110" x14ac:dyDescent="0.25">
      <c r="A968" s="9">
        <v>66</v>
      </c>
      <c r="B968" s="10" t="b">
        <v>1</v>
      </c>
      <c r="U968" s="13"/>
      <c r="V968" s="13"/>
      <c r="W968" s="14"/>
      <c r="X968" s="24"/>
      <c r="Y968" s="24"/>
      <c r="Z968" s="24"/>
      <c r="AA968" s="24"/>
      <c r="AB968" s="24"/>
      <c r="AC968" s="24"/>
      <c r="AD968" s="24"/>
      <c r="AE968" s="24"/>
      <c r="AG968" s="13"/>
      <c r="AH968" s="13"/>
      <c r="AI968" s="14"/>
      <c r="AJ968" s="24"/>
      <c r="AK968" s="24"/>
      <c r="AL968" s="24"/>
      <c r="AM968" s="24"/>
      <c r="AN968" s="24"/>
      <c r="AO968" s="24"/>
      <c r="AP968" s="24"/>
      <c r="AQ968" s="24"/>
      <c r="AS968" s="13"/>
      <c r="AT968" s="13"/>
      <c r="AU968" s="14"/>
      <c r="AV968" s="24"/>
      <c r="AW968" s="24"/>
      <c r="AX968" s="24"/>
      <c r="AY968" s="24"/>
      <c r="AZ968" s="24"/>
      <c r="BA968" s="24"/>
      <c r="BB968" s="24"/>
      <c r="BC968" s="24"/>
      <c r="CW968" s="24">
        <v>0.32906420765027322</v>
      </c>
      <c r="CX968" s="13">
        <v>66.3</v>
      </c>
      <c r="CY968" s="13">
        <v>65.010633297301325</v>
      </c>
      <c r="CZ968" s="13">
        <v>64.197900140213321</v>
      </c>
      <c r="DA968" s="13">
        <v>27.626412843135817</v>
      </c>
      <c r="DB968" s="13" t="e">
        <f ca="1"/>
        <v>#NAME?</v>
      </c>
      <c r="DC968" s="13" t="e">
        <f ca="1"/>
        <v>#NAME?</v>
      </c>
      <c r="DD968" s="13">
        <v>61.518398264772685</v>
      </c>
      <c r="DE968" s="13" t="e">
        <f ca="1"/>
        <v>#NAME?</v>
      </c>
      <c r="DF968" s="13">
        <v>65.472268309462208</v>
      </c>
    </row>
    <row r="969" spans="1:110" x14ac:dyDescent="0.25">
      <c r="A969" s="9">
        <v>62</v>
      </c>
      <c r="B969" s="10" t="b">
        <v>1</v>
      </c>
      <c r="U969" s="13"/>
      <c r="V969" s="13"/>
      <c r="W969" s="14"/>
      <c r="X969" s="24"/>
      <c r="Y969" s="24"/>
      <c r="Z969" s="24"/>
      <c r="AA969" s="24"/>
      <c r="AB969" s="24"/>
      <c r="AC969" s="24"/>
      <c r="AD969" s="24"/>
      <c r="AE969" s="24"/>
      <c r="AG969" s="13"/>
      <c r="AH969" s="13"/>
      <c r="AI969" s="14"/>
      <c r="AJ969" s="24"/>
      <c r="AK969" s="24"/>
      <c r="AL969" s="24"/>
      <c r="AM969" s="24"/>
      <c r="AN969" s="24"/>
      <c r="AO969" s="24"/>
      <c r="AP969" s="24"/>
      <c r="AQ969" s="24"/>
      <c r="AS969" s="13"/>
      <c r="AT969" s="13"/>
      <c r="AU969" s="14"/>
      <c r="AV969" s="24"/>
      <c r="AW969" s="24"/>
      <c r="AX969" s="24"/>
      <c r="AY969" s="24"/>
      <c r="AZ969" s="24"/>
      <c r="BA969" s="24"/>
      <c r="BB969" s="24"/>
      <c r="BC969" s="24"/>
      <c r="CW969" s="24">
        <v>0.32940573770491804</v>
      </c>
      <c r="CX969" s="13">
        <v>66.400000000000006</v>
      </c>
      <c r="CY969" s="13">
        <v>65.019623305574157</v>
      </c>
      <c r="CZ969" s="13">
        <v>64.206812546783951</v>
      </c>
      <c r="DA969" s="13">
        <v>27.661659754128447</v>
      </c>
      <c r="DB969" s="13" t="e">
        <f ca="1"/>
        <v>#NAME?</v>
      </c>
      <c r="DC969" s="13" t="e">
        <f ca="1"/>
        <v>#NAME?</v>
      </c>
      <c r="DD969" s="13">
        <v>61.531509081875058</v>
      </c>
      <c r="DE969" s="13" t="e">
        <f ca="1"/>
        <v>#NAME?</v>
      </c>
      <c r="DF969" s="13">
        <v>65.482910460091446</v>
      </c>
    </row>
    <row r="970" spans="1:110" x14ac:dyDescent="0.25">
      <c r="A970" s="9">
        <v>59.8</v>
      </c>
      <c r="B970" s="10" t="b">
        <v>1</v>
      </c>
      <c r="U970" s="13"/>
      <c r="V970" s="13"/>
      <c r="W970" s="14"/>
      <c r="X970" s="24"/>
      <c r="Y970" s="24"/>
      <c r="Z970" s="24"/>
      <c r="AA970" s="24"/>
      <c r="AB970" s="24"/>
      <c r="AC970" s="24"/>
      <c r="AD970" s="24"/>
      <c r="AE970" s="24"/>
      <c r="AG970" s="13"/>
      <c r="AH970" s="13"/>
      <c r="AI970" s="14"/>
      <c r="AJ970" s="24"/>
      <c r="AK970" s="24"/>
      <c r="AL970" s="24"/>
      <c r="AM970" s="24"/>
      <c r="AN970" s="24"/>
      <c r="AO970" s="24"/>
      <c r="AP970" s="24"/>
      <c r="AQ970" s="24"/>
      <c r="AS970" s="13"/>
      <c r="AT970" s="13"/>
      <c r="AU970" s="14"/>
      <c r="AV970" s="24"/>
      <c r="AW970" s="24"/>
      <c r="AX970" s="24"/>
      <c r="AY970" s="24"/>
      <c r="AZ970" s="24"/>
      <c r="BA970" s="24"/>
      <c r="BB970" s="24"/>
      <c r="BC970" s="24"/>
      <c r="CW970" s="24">
        <v>0.32974726775956287</v>
      </c>
      <c r="CX970" s="13">
        <v>66.400000000000006</v>
      </c>
      <c r="CY970" s="13">
        <v>65.028609568341224</v>
      </c>
      <c r="CZ970" s="13">
        <v>64.215722476690161</v>
      </c>
      <c r="DA970" s="13">
        <v>27.696924620756601</v>
      </c>
      <c r="DB970" s="13" t="e">
        <f ca="1"/>
        <v>#NAME?</v>
      </c>
      <c r="DC970" s="13" t="e">
        <f ca="1"/>
        <v>#NAME?</v>
      </c>
      <c r="DD970" s="13">
        <v>61.544613104046235</v>
      </c>
      <c r="DE970" s="13" t="e">
        <f ca="1"/>
        <v>#NAME?</v>
      </c>
      <c r="DF970" s="13">
        <v>65.493547671037504</v>
      </c>
    </row>
    <row r="971" spans="1:110" x14ac:dyDescent="0.25">
      <c r="A971" s="9">
        <v>59.3</v>
      </c>
      <c r="B971" s="10" t="b">
        <v>1</v>
      </c>
      <c r="U971" s="13"/>
      <c r="V971" s="13"/>
      <c r="W971" s="14"/>
      <c r="X971" s="24"/>
      <c r="Y971" s="24"/>
      <c r="Z971" s="24"/>
      <c r="AA971" s="24"/>
      <c r="AB971" s="24"/>
      <c r="AC971" s="24"/>
      <c r="AD971" s="24"/>
      <c r="AE971" s="24"/>
      <c r="AG971" s="13"/>
      <c r="AH971" s="13"/>
      <c r="AI971" s="14"/>
      <c r="AJ971" s="24"/>
      <c r="AK971" s="24"/>
      <c r="AL971" s="24"/>
      <c r="AM971" s="24"/>
      <c r="AN971" s="24"/>
      <c r="AO971" s="24"/>
      <c r="AP971" s="24"/>
      <c r="AQ971" s="24"/>
      <c r="AS971" s="13"/>
      <c r="AT971" s="13"/>
      <c r="AU971" s="14"/>
      <c r="AV971" s="24"/>
      <c r="AW971" s="24"/>
      <c r="AX971" s="24"/>
      <c r="AY971" s="24"/>
      <c r="AZ971" s="24"/>
      <c r="BA971" s="24"/>
      <c r="BB971" s="24"/>
      <c r="BC971" s="24"/>
      <c r="CW971" s="24">
        <v>0.33008879781420764</v>
      </c>
      <c r="CX971" s="13">
        <v>66.400000000000006</v>
      </c>
      <c r="CY971" s="13">
        <v>65.03759209671594</v>
      </c>
      <c r="CZ971" s="13">
        <v>64.224629939578875</v>
      </c>
      <c r="DA971" s="13">
        <v>27.732207461323664</v>
      </c>
      <c r="DB971" s="13" t="e">
        <f ca="1"/>
        <v>#NAME?</v>
      </c>
      <c r="DC971" s="13" t="e">
        <f ca="1"/>
        <v>#NAME?</v>
      </c>
      <c r="DD971" s="13">
        <v>61.557710341840092</v>
      </c>
      <c r="DE971" s="13" t="e">
        <f ca="1"/>
        <v>#NAME?</v>
      </c>
      <c r="DF971" s="13">
        <v>65.504179953432484</v>
      </c>
    </row>
    <row r="972" spans="1:110" x14ac:dyDescent="0.25">
      <c r="A972" s="9">
        <v>59</v>
      </c>
      <c r="B972" s="10" t="b">
        <v>1</v>
      </c>
      <c r="U972" s="13"/>
      <c r="V972" s="13"/>
      <c r="W972" s="14"/>
      <c r="X972" s="24"/>
      <c r="Y972" s="24"/>
      <c r="Z972" s="24"/>
      <c r="AA972" s="24"/>
      <c r="AB972" s="24"/>
      <c r="AC972" s="24"/>
      <c r="AD972" s="24"/>
      <c r="AE972" s="24"/>
      <c r="AG972" s="13"/>
      <c r="AH972" s="13"/>
      <c r="AI972" s="14"/>
      <c r="AJ972" s="24"/>
      <c r="AK972" s="24"/>
      <c r="AL972" s="24"/>
      <c r="AM972" s="24"/>
      <c r="AN972" s="24"/>
      <c r="AO972" s="24"/>
      <c r="AP972" s="24"/>
      <c r="AQ972" s="24"/>
      <c r="AS972" s="13"/>
      <c r="AT972" s="13"/>
      <c r="AU972" s="14"/>
      <c r="AV972" s="24"/>
      <c r="AW972" s="24"/>
      <c r="AX972" s="24"/>
      <c r="AY972" s="24"/>
      <c r="AZ972" s="24"/>
      <c r="BA972" s="24"/>
      <c r="BB972" s="24"/>
      <c r="BC972" s="24"/>
      <c r="CW972" s="24">
        <v>0.33043032786885246</v>
      </c>
      <c r="CX972" s="13">
        <v>66.400000000000006</v>
      </c>
      <c r="CY972" s="13">
        <v>65.046570901784591</v>
      </c>
      <c r="CZ972" s="13">
        <v>64.233534945076485</v>
      </c>
      <c r="DA972" s="13">
        <v>27.767508294161054</v>
      </c>
      <c r="DB972" s="13" t="e">
        <f ca="1"/>
        <v>#NAME?</v>
      </c>
      <c r="DC972" s="13" t="e">
        <f ca="1"/>
        <v>#NAME?</v>
      </c>
      <c r="DD972" s="13">
        <v>61.570800805783193</v>
      </c>
      <c r="DE972" s="13" t="e">
        <f ca="1"/>
        <v>#NAME?</v>
      </c>
      <c r="DF972" s="13">
        <v>65.514807318380434</v>
      </c>
    </row>
    <row r="973" spans="1:110" x14ac:dyDescent="0.25">
      <c r="A973" s="9">
        <v>58.7</v>
      </c>
      <c r="B973" s="10" t="b">
        <v>1</v>
      </c>
      <c r="U973" s="13"/>
      <c r="V973" s="13"/>
      <c r="W973" s="14"/>
      <c r="X973" s="24"/>
      <c r="Y973" s="24"/>
      <c r="Z973" s="24"/>
      <c r="AA973" s="24"/>
      <c r="AB973" s="24"/>
      <c r="AC973" s="24"/>
      <c r="AD973" s="24"/>
      <c r="AE973" s="24"/>
      <c r="AG973" s="13"/>
      <c r="AH973" s="13"/>
      <c r="AI973" s="14"/>
      <c r="AJ973" s="24"/>
      <c r="AK973" s="24"/>
      <c r="AL973" s="24"/>
      <c r="AM973" s="24"/>
      <c r="AN973" s="24"/>
      <c r="AO973" s="24"/>
      <c r="AP973" s="24"/>
      <c r="AQ973" s="24"/>
      <c r="AS973" s="13"/>
      <c r="AT973" s="13"/>
      <c r="AU973" s="14"/>
      <c r="AV973" s="24"/>
      <c r="AW973" s="24"/>
      <c r="AX973" s="24"/>
      <c r="AY973" s="24"/>
      <c r="AZ973" s="24"/>
      <c r="BA973" s="24"/>
      <c r="BB973" s="24"/>
      <c r="BC973" s="24"/>
      <c r="CW973" s="24">
        <v>0.33077185792349728</v>
      </c>
      <c r="CX973" s="13">
        <v>66.400000000000006</v>
      </c>
      <c r="CY973" s="13">
        <v>65.055545994606405</v>
      </c>
      <c r="CZ973" s="13">
        <v>64.242437502788889</v>
      </c>
      <c r="DA973" s="13">
        <v>27.802827137628213</v>
      </c>
      <c r="DB973" s="13" t="e">
        <f ca="1"/>
        <v>#NAME?</v>
      </c>
      <c r="DC973" s="13" t="e">
        <f ca="1"/>
        <v>#NAME?</v>
      </c>
      <c r="DD973" s="13">
        <v>61.583884506374929</v>
      </c>
      <c r="DE973" s="13" t="e">
        <f ca="1"/>
        <v>#NAME?</v>
      </c>
      <c r="DF973" s="13">
        <v>65.525429776957424</v>
      </c>
    </row>
    <row r="974" spans="1:110" x14ac:dyDescent="0.25">
      <c r="A974" s="9">
        <v>58.5</v>
      </c>
      <c r="B974" s="10" t="b">
        <v>1</v>
      </c>
      <c r="U974" s="13"/>
      <c r="V974" s="13"/>
      <c r="W974" s="14"/>
      <c r="X974" s="24"/>
      <c r="Y974" s="24"/>
      <c r="Z974" s="24"/>
      <c r="AA974" s="24"/>
      <c r="AB974" s="24"/>
      <c r="AC974" s="24"/>
      <c r="AD974" s="24"/>
      <c r="AE974" s="24"/>
      <c r="AG974" s="13"/>
      <c r="AH974" s="13"/>
      <c r="AI974" s="14"/>
      <c r="AJ974" s="24"/>
      <c r="AK974" s="24"/>
      <c r="AL974" s="24"/>
      <c r="AM974" s="24"/>
      <c r="AN974" s="24"/>
      <c r="AO974" s="24"/>
      <c r="AP974" s="24"/>
      <c r="AQ974" s="24"/>
      <c r="AS974" s="13"/>
      <c r="AT974" s="13"/>
      <c r="AU974" s="14"/>
      <c r="AV974" s="24"/>
      <c r="AW974" s="24"/>
      <c r="AX974" s="24"/>
      <c r="AY974" s="24"/>
      <c r="AZ974" s="24"/>
      <c r="BA974" s="24"/>
      <c r="BB974" s="24"/>
      <c r="BC974" s="24"/>
      <c r="CW974" s="24">
        <v>0.3311133879781421</v>
      </c>
      <c r="CX974" s="13">
        <v>66.400000000000006</v>
      </c>
      <c r="CY974" s="13">
        <v>65.064517386213765</v>
      </c>
      <c r="CZ974" s="13">
        <v>64.251337622301591</v>
      </c>
      <c r="DA974" s="13">
        <v>27.838164010112727</v>
      </c>
      <c r="DB974" s="13" t="e">
        <f ca="1"/>
        <v>#NAME?</v>
      </c>
      <c r="DC974" s="13" t="e">
        <f ca="1"/>
        <v>#NAME?</v>
      </c>
      <c r="DD974" s="13">
        <v>61.596961454087598</v>
      </c>
      <c r="DE974" s="13" t="e">
        <f ca="1"/>
        <v>#NAME?</v>
      </c>
      <c r="DF974" s="13">
        <v>65.536047340211709</v>
      </c>
    </row>
    <row r="975" spans="1:110" x14ac:dyDescent="0.25">
      <c r="A975" s="9">
        <v>58.2</v>
      </c>
      <c r="B975" s="10" t="b">
        <v>1</v>
      </c>
      <c r="U975" s="13"/>
      <c r="V975" s="13"/>
      <c r="W975" s="14"/>
      <c r="X975" s="24"/>
      <c r="Y975" s="24"/>
      <c r="Z975" s="24"/>
      <c r="AA975" s="24"/>
      <c r="AB975" s="24"/>
      <c r="AC975" s="24"/>
      <c r="AD975" s="24"/>
      <c r="AE975" s="24"/>
      <c r="AG975" s="13"/>
      <c r="AH975" s="13"/>
      <c r="AI975" s="14"/>
      <c r="AJ975" s="24"/>
      <c r="AK975" s="24"/>
      <c r="AL975" s="24"/>
      <c r="AM975" s="24"/>
      <c r="AN975" s="24"/>
      <c r="AO975" s="24"/>
      <c r="AP975" s="24"/>
      <c r="AQ975" s="24"/>
      <c r="AS975" s="13"/>
      <c r="AT975" s="13"/>
      <c r="AU975" s="14"/>
      <c r="AV975" s="24"/>
      <c r="AW975" s="24"/>
      <c r="AX975" s="24"/>
      <c r="AY975" s="24"/>
      <c r="AZ975" s="24"/>
      <c r="BA975" s="24"/>
      <c r="BB975" s="24"/>
      <c r="BC975" s="24"/>
      <c r="CW975" s="24">
        <v>0.33145491803278687</v>
      </c>
      <c r="CX975" s="13">
        <v>66.5</v>
      </c>
      <c r="CY975" s="13">
        <v>65.073485087612269</v>
      </c>
      <c r="CZ975" s="13">
        <v>64.260235313179805</v>
      </c>
      <c r="DA975" s="13">
        <v>27.87351893003035</v>
      </c>
      <c r="DB975" s="13" t="e">
        <f ca="1"/>
        <v>#NAME?</v>
      </c>
      <c r="DC975" s="13" t="e">
        <f ca="1"/>
        <v>#NAME?</v>
      </c>
      <c r="DD975" s="13">
        <v>61.610031659366477</v>
      </c>
      <c r="DE975" s="13" t="e">
        <f ca="1"/>
        <v>#NAME?</v>
      </c>
      <c r="DF975" s="13">
        <v>65.546660019163795</v>
      </c>
    </row>
    <row r="976" spans="1:110" x14ac:dyDescent="0.25">
      <c r="A976" s="9">
        <v>57.7</v>
      </c>
      <c r="B976" s="10" t="b">
        <v>1</v>
      </c>
      <c r="U976" s="13"/>
      <c r="V976" s="13"/>
      <c r="W976" s="14"/>
      <c r="X976" s="24"/>
      <c r="Y976" s="24"/>
      <c r="Z976" s="24"/>
      <c r="AA976" s="24"/>
      <c r="AB976" s="24"/>
      <c r="AC976" s="24"/>
      <c r="AD976" s="24"/>
      <c r="AE976" s="24"/>
      <c r="AG976" s="13"/>
      <c r="AH976" s="13"/>
      <c r="AI976" s="14"/>
      <c r="AJ976" s="24"/>
      <c r="AK976" s="24"/>
      <c r="AL976" s="24"/>
      <c r="AM976" s="24"/>
      <c r="AN976" s="24"/>
      <c r="AO976" s="24"/>
      <c r="AP976" s="24"/>
      <c r="AQ976" s="24"/>
      <c r="AS976" s="13"/>
      <c r="AT976" s="13"/>
      <c r="AU976" s="14"/>
      <c r="AV976" s="24"/>
      <c r="AW976" s="24"/>
      <c r="AX976" s="24"/>
      <c r="AY976" s="24"/>
      <c r="AZ976" s="24"/>
      <c r="BA976" s="24"/>
      <c r="BB976" s="24"/>
      <c r="BC976" s="24"/>
      <c r="CW976" s="24">
        <v>0.33179644808743169</v>
      </c>
      <c r="CX976" s="13">
        <v>66.5</v>
      </c>
      <c r="CY976" s="13">
        <v>65.082449109780811</v>
      </c>
      <c r="CZ976" s="13">
        <v>64.269130584968664</v>
      </c>
      <c r="DA976" s="13">
        <v>27.90889191582507</v>
      </c>
      <c r="DB976" s="13" t="e">
        <f ca="1"/>
        <v>#NAME?</v>
      </c>
      <c r="DC976" s="13" t="e">
        <f ca="1"/>
        <v>#NAME?</v>
      </c>
      <c r="DD976" s="13">
        <v>61.62309513262997</v>
      </c>
      <c r="DE976" s="13" t="e">
        <f ca="1"/>
        <v>#NAME?</v>
      </c>
      <c r="DF976" s="13">
        <v>65.557267824806587</v>
      </c>
    </row>
    <row r="977" spans="1:110" x14ac:dyDescent="0.25">
      <c r="A977" s="9">
        <v>57.3</v>
      </c>
      <c r="B977" s="10" t="b">
        <v>1</v>
      </c>
      <c r="U977" s="13"/>
      <c r="V977" s="13"/>
      <c r="W977" s="14"/>
      <c r="X977" s="24"/>
      <c r="Y977" s="24"/>
      <c r="Z977" s="24"/>
      <c r="AA977" s="24"/>
      <c r="AB977" s="24"/>
      <c r="AC977" s="24"/>
      <c r="AD977" s="24"/>
      <c r="AE977" s="24"/>
      <c r="AG977" s="13"/>
      <c r="AH977" s="13"/>
      <c r="AI977" s="14"/>
      <c r="AJ977" s="24"/>
      <c r="AK977" s="24"/>
      <c r="AL977" s="24"/>
      <c r="AM977" s="24"/>
      <c r="AN977" s="24"/>
      <c r="AO977" s="24"/>
      <c r="AP977" s="24"/>
      <c r="AQ977" s="24"/>
      <c r="AS977" s="13"/>
      <c r="AT977" s="13"/>
      <c r="AU977" s="14"/>
      <c r="AV977" s="24"/>
      <c r="AW977" s="24"/>
      <c r="AX977" s="24"/>
      <c r="AY977" s="24"/>
      <c r="AZ977" s="24"/>
      <c r="BA977" s="24"/>
      <c r="BB977" s="24"/>
      <c r="BC977" s="24"/>
      <c r="CW977" s="24">
        <v>0.33213797814207652</v>
      </c>
      <c r="CX977" s="13">
        <v>66.5</v>
      </c>
      <c r="CY977" s="13">
        <v>65.091409463671795</v>
      </c>
      <c r="CZ977" s="13">
        <v>64.278023447193121</v>
      </c>
      <c r="DA977" s="13">
        <v>27.944282985969139</v>
      </c>
      <c r="DB977" s="13" t="e">
        <f ca="1"/>
        <v>#NAME?</v>
      </c>
      <c r="DC977" s="13" t="e">
        <f ca="1"/>
        <v>#NAME?</v>
      </c>
      <c r="DD977" s="13">
        <v>61.636151884269665</v>
      </c>
      <c r="DE977" s="13" t="e">
        <f ca="1"/>
        <v>#NAME?</v>
      </c>
      <c r="DF977" s="13">
        <v>65.567870768105465</v>
      </c>
    </row>
    <row r="978" spans="1:110" x14ac:dyDescent="0.25">
      <c r="A978" s="9">
        <v>57</v>
      </c>
      <c r="B978" s="10" t="b">
        <v>1</v>
      </c>
      <c r="U978" s="13"/>
      <c r="V978" s="13"/>
      <c r="W978" s="14"/>
      <c r="X978" s="24"/>
      <c r="Y978" s="24"/>
      <c r="Z978" s="24"/>
      <c r="AA978" s="24"/>
      <c r="AB978" s="24"/>
      <c r="AC978" s="24"/>
      <c r="AD978" s="24"/>
      <c r="AE978" s="24"/>
      <c r="AG978" s="13"/>
      <c r="AH978" s="13"/>
      <c r="AI978" s="14"/>
      <c r="AJ978" s="24"/>
      <c r="AK978" s="24"/>
      <c r="AL978" s="24"/>
      <c r="AM978" s="24"/>
      <c r="AN978" s="24"/>
      <c r="AO978" s="24"/>
      <c r="AP978" s="24"/>
      <c r="AQ978" s="24"/>
      <c r="AS978" s="13"/>
      <c r="AT978" s="13"/>
      <c r="AU978" s="14"/>
      <c r="AV978" s="24"/>
      <c r="AW978" s="24"/>
      <c r="AX978" s="24"/>
      <c r="AY978" s="24"/>
      <c r="AZ978" s="24"/>
      <c r="BA978" s="24"/>
      <c r="BB978" s="24"/>
      <c r="BC978" s="24"/>
      <c r="CW978" s="24">
        <v>0.33247950819672129</v>
      </c>
      <c r="CX978" s="13">
        <v>66.5</v>
      </c>
      <c r="CY978" s="13">
        <v>65.100366160211166</v>
      </c>
      <c r="CZ978" s="13">
        <v>64.286913909358205</v>
      </c>
      <c r="DA978" s="13">
        <v>27.979692158963168</v>
      </c>
      <c r="DB978" s="13" t="e">
        <f ca="1"/>
        <v>#NAME?</v>
      </c>
      <c r="DC978" s="13" t="e">
        <f ca="1"/>
        <v>#NAME?</v>
      </c>
      <c r="DD978" s="13">
        <v>61.649201924650427</v>
      </c>
      <c r="DE978" s="13" t="e">
        <f ca="1"/>
        <v>#NAME?</v>
      </c>
      <c r="DF978" s="13">
        <v>65.578468859998424</v>
      </c>
    </row>
    <row r="979" spans="1:110" x14ac:dyDescent="0.25">
      <c r="A979" s="9">
        <v>56.6</v>
      </c>
      <c r="B979" s="10" t="b">
        <v>1</v>
      </c>
      <c r="U979" s="13"/>
      <c r="V979" s="13"/>
      <c r="W979" s="14"/>
      <c r="X979" s="24"/>
      <c r="Y979" s="24"/>
      <c r="Z979" s="24"/>
      <c r="AA979" s="24"/>
      <c r="AB979" s="24"/>
      <c r="AC979" s="24"/>
      <c r="AD979" s="24"/>
      <c r="AE979" s="24"/>
      <c r="AG979" s="13"/>
      <c r="AH979" s="13"/>
      <c r="AI979" s="14"/>
      <c r="AJ979" s="24"/>
      <c r="AK979" s="24"/>
      <c r="AL979" s="24"/>
      <c r="AM979" s="24"/>
      <c r="AN979" s="24"/>
      <c r="AO979" s="24"/>
      <c r="AP979" s="24"/>
      <c r="AQ979" s="24"/>
      <c r="AS979" s="13"/>
      <c r="AT979" s="13"/>
      <c r="AU979" s="14"/>
      <c r="AV979" s="24"/>
      <c r="AW979" s="24"/>
      <c r="AX979" s="24"/>
      <c r="AY979" s="24"/>
      <c r="AZ979" s="24"/>
      <c r="BA979" s="24"/>
      <c r="BB979" s="24"/>
      <c r="BC979" s="24"/>
      <c r="CW979" s="24">
        <v>0.33282103825136611</v>
      </c>
      <c r="CX979" s="13">
        <v>66.599999999999994</v>
      </c>
      <c r="CY979" s="13">
        <v>65.10931921029858</v>
      </c>
      <c r="CZ979" s="13">
        <v>64.29580198094898</v>
      </c>
      <c r="DA979" s="13">
        <v>28.01511945333618</v>
      </c>
      <c r="DB979" s="13" t="e">
        <f ca="1"/>
        <v>#NAME?</v>
      </c>
      <c r="DC979" s="13" t="e">
        <f ca="1"/>
        <v>#NAME?</v>
      </c>
      <c r="DD979" s="13">
        <v>61.662245264110553</v>
      </c>
      <c r="DE979" s="13" t="e">
        <f ca="1"/>
        <v>#NAME?</v>
      </c>
      <c r="DF979" s="13">
        <v>65.58906211139616</v>
      </c>
    </row>
    <row r="980" spans="1:110" x14ac:dyDescent="0.25">
      <c r="A980" s="9">
        <v>56.3</v>
      </c>
      <c r="B980" s="10" t="b">
        <v>1</v>
      </c>
      <c r="U980" s="13"/>
      <c r="V980" s="13"/>
      <c r="W980" s="14"/>
      <c r="X980" s="24"/>
      <c r="Y980" s="24"/>
      <c r="Z980" s="24"/>
      <c r="AA980" s="24"/>
      <c r="AB980" s="24"/>
      <c r="AC980" s="24"/>
      <c r="AD980" s="24"/>
      <c r="AE980" s="24"/>
      <c r="AG980" s="13"/>
      <c r="AH980" s="13"/>
      <c r="AI980" s="14"/>
      <c r="AJ980" s="24"/>
      <c r="AK980" s="24"/>
      <c r="AL980" s="24"/>
      <c r="AM980" s="24"/>
      <c r="AN980" s="24"/>
      <c r="AO980" s="24"/>
      <c r="AP980" s="24"/>
      <c r="AQ980" s="24"/>
      <c r="AS980" s="13"/>
      <c r="AT980" s="13"/>
      <c r="AU980" s="14"/>
      <c r="AV980" s="24"/>
      <c r="AW980" s="24"/>
      <c r="AX980" s="24"/>
      <c r="AY980" s="24"/>
      <c r="AZ980" s="24"/>
      <c r="BA980" s="24"/>
      <c r="BB980" s="24"/>
      <c r="BC980" s="24"/>
      <c r="CW980" s="24">
        <v>0.33316256830601093</v>
      </c>
      <c r="CX980" s="13">
        <v>66.599999999999994</v>
      </c>
      <c r="CY980" s="13">
        <v>65.118268624807484</v>
      </c>
      <c r="CZ980" s="13">
        <v>64.304687671430699</v>
      </c>
      <c r="DA980" s="13">
        <v>28.05056488764566</v>
      </c>
      <c r="DB980" s="13" t="e">
        <f ca="1"/>
        <v>#NAME?</v>
      </c>
      <c r="DC980" s="13" t="e">
        <f ca="1"/>
        <v>#NAME?</v>
      </c>
      <c r="DD980" s="13">
        <v>61.675281912961793</v>
      </c>
      <c r="DE980" s="13" t="e">
        <f ca="1"/>
        <v>#NAME?</v>
      </c>
      <c r="DF980" s="13">
        <v>65.599650533182199</v>
      </c>
    </row>
    <row r="981" spans="1:110" x14ac:dyDescent="0.25">
      <c r="A981" s="9">
        <v>55.9</v>
      </c>
      <c r="B981" s="10" t="b">
        <v>1</v>
      </c>
      <c r="U981" s="13"/>
      <c r="V981" s="13"/>
      <c r="W981" s="14"/>
      <c r="X981" s="24"/>
      <c r="Y981" s="24"/>
      <c r="Z981" s="24"/>
      <c r="AA981" s="24"/>
      <c r="AB981" s="24"/>
      <c r="AC981" s="24"/>
      <c r="AD981" s="24"/>
      <c r="AE981" s="24"/>
      <c r="AG981" s="13"/>
      <c r="AH981" s="13"/>
      <c r="AI981" s="14"/>
      <c r="AJ981" s="24"/>
      <c r="AK981" s="24"/>
      <c r="AL981" s="24"/>
      <c r="AM981" s="24"/>
      <c r="AN981" s="24"/>
      <c r="AO981" s="24"/>
      <c r="AP981" s="24"/>
      <c r="AQ981" s="24"/>
      <c r="AS981" s="13"/>
      <c r="AT981" s="13"/>
      <c r="AU981" s="14"/>
      <c r="AV981" s="24"/>
      <c r="AW981" s="24"/>
      <c r="AX981" s="24"/>
      <c r="AY981" s="24"/>
      <c r="AZ981" s="24"/>
      <c r="BA981" s="24"/>
      <c r="BB981" s="24"/>
      <c r="BC981" s="24"/>
      <c r="CW981" s="24">
        <v>0.33350409836065575</v>
      </c>
      <c r="CX981" s="13">
        <v>66.599999999999994</v>
      </c>
      <c r="CY981" s="13">
        <v>65.127214414585254</v>
      </c>
      <c r="CZ981" s="13">
        <v>64.313570990249076</v>
      </c>
      <c r="DA981" s="13">
        <v>28.086028480477623</v>
      </c>
      <c r="DB981" s="13" t="e">
        <f ca="1"/>
        <v>#NAME?</v>
      </c>
      <c r="DC981" s="13" t="e">
        <f ca="1"/>
        <v>#NAME?</v>
      </c>
      <c r="DD981" s="13">
        <v>61.688311881489469</v>
      </c>
      <c r="DE981" s="13" t="e">
        <f ca="1"/>
        <v>#NAME?</v>
      </c>
      <c r="DF981" s="13">
        <v>65.610234136213023</v>
      </c>
    </row>
    <row r="982" spans="1:110" x14ac:dyDescent="0.25">
      <c r="A982" s="9">
        <v>74.400000000000006</v>
      </c>
      <c r="B982" s="10" t="b">
        <v>1</v>
      </c>
      <c r="U982" s="13"/>
      <c r="V982" s="13"/>
      <c r="W982" s="14"/>
      <c r="X982" s="24"/>
      <c r="Y982" s="24"/>
      <c r="Z982" s="24"/>
      <c r="AA982" s="24"/>
      <c r="AB982" s="24"/>
      <c r="AC982" s="24"/>
      <c r="AD982" s="24"/>
      <c r="AE982" s="24"/>
      <c r="AG982" s="13"/>
      <c r="AH982" s="13"/>
      <c r="AI982" s="14"/>
      <c r="AJ982" s="24"/>
      <c r="AK982" s="24"/>
      <c r="AL982" s="24"/>
      <c r="AM982" s="24"/>
      <c r="AN982" s="24"/>
      <c r="AO982" s="24"/>
      <c r="AP982" s="24"/>
      <c r="AQ982" s="24"/>
      <c r="AS982" s="13"/>
      <c r="AT982" s="13"/>
      <c r="AU982" s="14"/>
      <c r="AV982" s="24"/>
      <c r="AW982" s="24"/>
      <c r="AX982" s="24"/>
      <c r="AY982" s="24"/>
      <c r="AZ982" s="24"/>
      <c r="BA982" s="24"/>
      <c r="BB982" s="24"/>
      <c r="BC982" s="24"/>
      <c r="CW982" s="24">
        <v>0.33384562841530052</v>
      </c>
      <c r="CX982" s="13">
        <v>66.599999999999994</v>
      </c>
      <c r="CY982" s="13">
        <v>65.136156590453297</v>
      </c>
      <c r="CZ982" s="13">
        <v>64.322451946829872</v>
      </c>
      <c r="DA982" s="13">
        <v>28.121510250446619</v>
      </c>
      <c r="DB982" s="13" t="e">
        <f ca="1"/>
        <v>#NAME?</v>
      </c>
      <c r="DC982" s="13" t="e">
        <f ca="1"/>
        <v>#NAME?</v>
      </c>
      <c r="DD982" s="13">
        <v>61.701335179952594</v>
      </c>
      <c r="DE982" s="13" t="e">
        <f ca="1"/>
        <v>#NAME?</v>
      </c>
      <c r="DF982" s="13">
        <v>65.620812931318085</v>
      </c>
    </row>
    <row r="983" spans="1:110" x14ac:dyDescent="0.25">
      <c r="A983" s="9">
        <v>74.5</v>
      </c>
      <c r="B983" s="10" t="b">
        <v>1</v>
      </c>
      <c r="U983" s="13"/>
      <c r="V983" s="13"/>
      <c r="W983" s="14"/>
      <c r="X983" s="24"/>
      <c r="Y983" s="24"/>
      <c r="Z983" s="24"/>
      <c r="AA983" s="24"/>
      <c r="AB983" s="24"/>
      <c r="AC983" s="24"/>
      <c r="AD983" s="24"/>
      <c r="AE983" s="24"/>
      <c r="AG983" s="13"/>
      <c r="AH983" s="13"/>
      <c r="AI983" s="14"/>
      <c r="AJ983" s="24"/>
      <c r="AK983" s="24"/>
      <c r="AL983" s="24"/>
      <c r="AM983" s="24"/>
      <c r="AN983" s="24"/>
      <c r="AO983" s="24"/>
      <c r="AP983" s="24"/>
      <c r="AQ983" s="24"/>
      <c r="AS983" s="13"/>
      <c r="AT983" s="13"/>
      <c r="AU983" s="14"/>
      <c r="AV983" s="24"/>
      <c r="AW983" s="24"/>
      <c r="AX983" s="24"/>
      <c r="AY983" s="24"/>
      <c r="AZ983" s="24"/>
      <c r="BA983" s="24"/>
      <c r="BB983" s="24"/>
      <c r="BC983" s="24"/>
      <c r="CW983" s="24">
        <v>0.33418715846994534</v>
      </c>
      <c r="CX983" s="13">
        <v>66.599999999999994</v>
      </c>
      <c r="CY983" s="13">
        <v>65.145095163207188</v>
      </c>
      <c r="CZ983" s="13">
        <v>64.331330550579679</v>
      </c>
      <c r="DA983" s="13">
        <v>28.157010216195903</v>
      </c>
      <c r="DB983" s="13" t="e">
        <f ca="1"/>
        <v>#NAME?</v>
      </c>
      <c r="DC983" s="13" t="e">
        <f ca="1"/>
        <v>#NAME?</v>
      </c>
      <c r="DD983" s="13">
        <v>61.714351818583957</v>
      </c>
      <c r="DE983" s="13" t="e">
        <f ca="1"/>
        <v>#NAME?</v>
      </c>
      <c r="DF983" s="13">
        <v>65.631386929300078</v>
      </c>
    </row>
    <row r="984" spans="1:110" x14ac:dyDescent="0.25">
      <c r="A984" s="9">
        <v>74.5</v>
      </c>
      <c r="B984" s="10" t="b">
        <v>1</v>
      </c>
      <c r="U984" s="13"/>
      <c r="V984" s="13"/>
      <c r="W984" s="14"/>
      <c r="X984" s="24"/>
      <c r="Y984" s="24"/>
      <c r="Z984" s="24"/>
      <c r="AA984" s="24"/>
      <c r="AB984" s="24"/>
      <c r="AC984" s="24"/>
      <c r="AD984" s="24"/>
      <c r="AE984" s="24"/>
      <c r="AG984" s="13"/>
      <c r="AH984" s="13"/>
      <c r="AI984" s="14"/>
      <c r="AJ984" s="24"/>
      <c r="AK984" s="24"/>
      <c r="AL984" s="24"/>
      <c r="AM984" s="24"/>
      <c r="AN984" s="24"/>
      <c r="AO984" s="24"/>
      <c r="AP984" s="24"/>
      <c r="AQ984" s="24"/>
      <c r="AS984" s="13"/>
      <c r="AT984" s="13"/>
      <c r="AU984" s="14"/>
      <c r="AV984" s="24"/>
      <c r="AW984" s="24"/>
      <c r="AX984" s="24"/>
      <c r="AY984" s="24"/>
      <c r="AZ984" s="24"/>
      <c r="BA984" s="24"/>
      <c r="BB984" s="24"/>
      <c r="BC984" s="24"/>
      <c r="CW984" s="24">
        <v>0.33452868852459017</v>
      </c>
      <c r="CX984" s="13">
        <v>66.599999999999994</v>
      </c>
      <c r="CY984" s="13">
        <v>65.154030143616723</v>
      </c>
      <c r="CZ984" s="13">
        <v>64.340206810885462</v>
      </c>
      <c r="DA984" s="13">
        <v>28.192528396397353</v>
      </c>
      <c r="DB984" s="13" t="e">
        <f ca="1"/>
        <v>#NAME?</v>
      </c>
      <c r="DC984" s="13" t="e">
        <f ca="1"/>
        <v>#NAME?</v>
      </c>
      <c r="DD984" s="13">
        <v>61.727361807590199</v>
      </c>
      <c r="DE984" s="13" t="e">
        <f ca="1"/>
        <v>#NAME?</v>
      </c>
      <c r="DF984" s="13">
        <v>65.64195614093488</v>
      </c>
    </row>
    <row r="985" spans="1:110" x14ac:dyDescent="0.25">
      <c r="A985" s="9">
        <v>74.2</v>
      </c>
      <c r="B985" s="10" t="b">
        <v>1</v>
      </c>
      <c r="U985" s="13"/>
      <c r="V985" s="13"/>
      <c r="W985" s="14"/>
      <c r="X985" s="24"/>
      <c r="Y985" s="24"/>
      <c r="Z985" s="24"/>
      <c r="AA985" s="24"/>
      <c r="AB985" s="24"/>
      <c r="AC985" s="24"/>
      <c r="AD985" s="24"/>
      <c r="AE985" s="24"/>
      <c r="AG985" s="13"/>
      <c r="AH985" s="13"/>
      <c r="AI985" s="14"/>
      <c r="AJ985" s="24"/>
      <c r="AK985" s="24"/>
      <c r="AL985" s="24"/>
      <c r="AM985" s="24"/>
      <c r="AN985" s="24"/>
      <c r="AO985" s="24"/>
      <c r="AP985" s="24"/>
      <c r="AQ985" s="24"/>
      <c r="AS985" s="13"/>
      <c r="AT985" s="13"/>
      <c r="AU985" s="14"/>
      <c r="AV985" s="24"/>
      <c r="AW985" s="24"/>
      <c r="AX985" s="24"/>
      <c r="AY985" s="24"/>
      <c r="AZ985" s="24"/>
      <c r="BA985" s="24"/>
      <c r="BB985" s="24"/>
      <c r="BC985" s="24"/>
      <c r="CW985" s="24">
        <v>0.33487021857923499</v>
      </c>
      <c r="CX985" s="13">
        <v>66.599999999999994</v>
      </c>
      <c r="CY985" s="13">
        <v>65.162961542426103</v>
      </c>
      <c r="CZ985" s="13">
        <v>64.349080737114775</v>
      </c>
      <c r="DA985" s="13">
        <v>28.228064809751661</v>
      </c>
      <c r="DB985" s="13" t="e">
        <f ca="1"/>
        <v>#NAME?</v>
      </c>
      <c r="DC985" s="13" t="e">
        <f ca="1"/>
        <v>#NAME?</v>
      </c>
      <c r="DD985" s="13">
        <v>61.740365157151913</v>
      </c>
      <c r="DE985" s="13" t="e">
        <f ca="1"/>
        <v>#NAME?</v>
      </c>
      <c r="DF985" s="13">
        <v>65.652520576971767</v>
      </c>
    </row>
    <row r="986" spans="1:110" x14ac:dyDescent="0.25">
      <c r="A986" s="9">
        <v>73.900000000000006</v>
      </c>
      <c r="B986" s="10" t="b">
        <v>1</v>
      </c>
      <c r="U986" s="13"/>
      <c r="V986" s="13"/>
      <c r="W986" s="14"/>
      <c r="X986" s="24"/>
      <c r="Y986" s="24"/>
      <c r="Z986" s="24"/>
      <c r="AA986" s="24"/>
      <c r="AB986" s="24"/>
      <c r="AC986" s="24"/>
      <c r="AD986" s="24"/>
      <c r="AE986" s="24"/>
      <c r="AG986" s="13"/>
      <c r="AH986" s="13"/>
      <c r="AI986" s="14"/>
      <c r="AJ986" s="24"/>
      <c r="AK986" s="24"/>
      <c r="AL986" s="24"/>
      <c r="AM986" s="24"/>
      <c r="AN986" s="24"/>
      <c r="AO986" s="24"/>
      <c r="AP986" s="24"/>
      <c r="AQ986" s="24"/>
      <c r="AS986" s="13"/>
      <c r="AT986" s="13"/>
      <c r="AU986" s="14"/>
      <c r="AV986" s="24"/>
      <c r="AW986" s="24"/>
      <c r="AX986" s="24"/>
      <c r="AY986" s="24"/>
      <c r="AZ986" s="24"/>
      <c r="BA986" s="24"/>
      <c r="BB986" s="24"/>
      <c r="BC986" s="24"/>
      <c r="CW986" s="24">
        <v>0.33521174863387976</v>
      </c>
      <c r="CX986" s="13">
        <v>66.599999999999994</v>
      </c>
      <c r="CY986" s="13">
        <v>65.171889370354023</v>
      </c>
      <c r="CZ986" s="13">
        <v>64.357952338616087</v>
      </c>
      <c r="DA986" s="13">
        <v>28.263619474988307</v>
      </c>
      <c r="DB986" s="13" t="e">
        <f ca="1"/>
        <v>#NAME?</v>
      </c>
      <c r="DC986" s="13" t="e">
        <f ca="1"/>
        <v>#NAME?</v>
      </c>
      <c r="DD986" s="13">
        <v>61.753361877423757</v>
      </c>
      <c r="DE986" s="13" t="e">
        <f ca="1"/>
        <v>#NAME?</v>
      </c>
      <c r="DF986" s="13">
        <v>65.663080248133468</v>
      </c>
    </row>
    <row r="987" spans="1:110" x14ac:dyDescent="0.25">
      <c r="A987" s="9">
        <v>73.8</v>
      </c>
      <c r="B987" s="10" t="b">
        <v>1</v>
      </c>
      <c r="U987" s="13"/>
      <c r="V987" s="13"/>
      <c r="W987" s="14"/>
      <c r="X987" s="24"/>
      <c r="Y987" s="24"/>
      <c r="Z987" s="24"/>
      <c r="AA987" s="24"/>
      <c r="AB987" s="24"/>
      <c r="AC987" s="24"/>
      <c r="AD987" s="24"/>
      <c r="AE987" s="24"/>
      <c r="AG987" s="13"/>
      <c r="AH987" s="13"/>
      <c r="AI987" s="14"/>
      <c r="AJ987" s="24"/>
      <c r="AK987" s="24"/>
      <c r="AL987" s="24"/>
      <c r="AM987" s="24"/>
      <c r="AN987" s="24"/>
      <c r="AO987" s="24"/>
      <c r="AP987" s="24"/>
      <c r="AQ987" s="24"/>
      <c r="AS987" s="13"/>
      <c r="AT987" s="13"/>
      <c r="AU987" s="14"/>
      <c r="AV987" s="24"/>
      <c r="AW987" s="24"/>
      <c r="AX987" s="24"/>
      <c r="AY987" s="24"/>
      <c r="AZ987" s="24"/>
      <c r="BA987" s="24"/>
      <c r="BB987" s="24"/>
      <c r="BC987" s="24"/>
      <c r="CW987" s="24">
        <v>0.33555327868852458</v>
      </c>
      <c r="CX987" s="13">
        <v>66.599999999999994</v>
      </c>
      <c r="CY987" s="13">
        <v>65.180813638093767</v>
      </c>
      <c r="CZ987" s="13">
        <v>64.366821624718597</v>
      </c>
      <c r="DA987" s="13">
        <v>28.299192410865668</v>
      </c>
      <c r="DB987" s="13" t="e">
        <f ca="1"/>
        <v>#NAME?</v>
      </c>
      <c r="DC987" s="13" t="e">
        <f ca="1"/>
        <v>#NAME?</v>
      </c>
      <c r="DD987" s="13">
        <v>61.766351978534495</v>
      </c>
      <c r="DE987" s="13" t="e">
        <f ca="1"/>
        <v>#NAME?</v>
      </c>
      <c r="DF987" s="13">
        <v>65.673635165116281</v>
      </c>
    </row>
    <row r="988" spans="1:110" x14ac:dyDescent="0.25">
      <c r="A988" s="9">
        <v>73.2</v>
      </c>
      <c r="B988" s="10" t="b">
        <v>1</v>
      </c>
      <c r="U988" s="13"/>
      <c r="V988" s="13"/>
      <c r="W988" s="14"/>
      <c r="X988" s="24"/>
      <c r="Y988" s="24"/>
      <c r="Z988" s="24"/>
      <c r="AA988" s="24"/>
      <c r="AB988" s="24"/>
      <c r="AC988" s="24"/>
      <c r="AD988" s="24"/>
      <c r="AE988" s="24"/>
      <c r="AG988" s="13"/>
      <c r="AH988" s="13"/>
      <c r="AI988" s="14"/>
      <c r="AJ988" s="24"/>
      <c r="AK988" s="24"/>
      <c r="AL988" s="24"/>
      <c r="AM988" s="24"/>
      <c r="AN988" s="24"/>
      <c r="AO988" s="24"/>
      <c r="AP988" s="24"/>
      <c r="AQ988" s="24"/>
      <c r="AS988" s="13"/>
      <c r="AT988" s="13"/>
      <c r="AU988" s="14"/>
      <c r="AV988" s="24"/>
      <c r="AW988" s="24"/>
      <c r="AX988" s="24"/>
      <c r="AY988" s="24"/>
      <c r="AZ988" s="24"/>
      <c r="BA988" s="24"/>
      <c r="BB988" s="24"/>
      <c r="BC988" s="24"/>
      <c r="CW988" s="24">
        <v>0.3358948087431694</v>
      </c>
      <c r="CX988" s="13">
        <v>66.599999999999994</v>
      </c>
      <c r="CY988" s="13">
        <v>65.189734356313309</v>
      </c>
      <c r="CZ988" s="13">
        <v>64.37568860473246</v>
      </c>
      <c r="DA988" s="13">
        <v>28.334783636171014</v>
      </c>
      <c r="DB988" s="13" t="e">
        <f ca="1"/>
        <v>#NAME?</v>
      </c>
      <c r="DC988" s="13" t="e">
        <f ca="1"/>
        <v>#NAME?</v>
      </c>
      <c r="DD988" s="13">
        <v>61.779335470587171</v>
      </c>
      <c r="DE988" s="13" t="e">
        <f ca="1"/>
        <v>#NAME?</v>
      </c>
      <c r="DF988" s="13">
        <v>65.684185338590211</v>
      </c>
    </row>
    <row r="989" spans="1:110" x14ac:dyDescent="0.25">
      <c r="A989" s="9">
        <v>73.900000000000006</v>
      </c>
      <c r="B989" s="10" t="b">
        <v>1</v>
      </c>
      <c r="U989" s="13"/>
      <c r="V989" s="13"/>
      <c r="W989" s="14"/>
      <c r="X989" s="24"/>
      <c r="Y989" s="24"/>
      <c r="Z989" s="24"/>
      <c r="AA989" s="24"/>
      <c r="AB989" s="24"/>
      <c r="AC989" s="24"/>
      <c r="AD989" s="24"/>
      <c r="AE989" s="24"/>
      <c r="AG989" s="13"/>
      <c r="AH989" s="13"/>
      <c r="AI989" s="14"/>
      <c r="AJ989" s="24"/>
      <c r="AK989" s="24"/>
      <c r="AL989" s="24"/>
      <c r="AM989" s="24"/>
      <c r="AN989" s="24"/>
      <c r="AO989" s="24"/>
      <c r="AP989" s="24"/>
      <c r="AQ989" s="24"/>
      <c r="AS989" s="13"/>
      <c r="AT989" s="13"/>
      <c r="AU989" s="14"/>
      <c r="AV989" s="24"/>
      <c r="AW989" s="24"/>
      <c r="AX989" s="24"/>
      <c r="AY989" s="24"/>
      <c r="AZ989" s="24"/>
      <c r="BA989" s="24"/>
      <c r="BB989" s="24"/>
      <c r="BC989" s="24"/>
      <c r="CW989" s="24">
        <v>0.33623633879781423</v>
      </c>
      <c r="CX989" s="13">
        <v>66.7</v>
      </c>
      <c r="CY989" s="13">
        <v>65.1986515356555</v>
      </c>
      <c r="CZ989" s="13">
        <v>64.384553287948819</v>
      </c>
      <c r="DA989" s="13">
        <v>28.370393169720632</v>
      </c>
      <c r="DB989" s="13" t="e">
        <f ca="1"/>
        <v>#NAME?</v>
      </c>
      <c r="DC989" s="13" t="e">
        <f ca="1"/>
        <v>#NAME?</v>
      </c>
      <c r="DD989" s="13">
        <v>61.792312363659136</v>
      </c>
      <c r="DE989" s="13" t="e">
        <f ca="1"/>
        <v>#NAME?</v>
      </c>
      <c r="DF989" s="13">
        <v>65.694730779199034</v>
      </c>
    </row>
    <row r="990" spans="1:110" x14ac:dyDescent="0.25">
      <c r="A990" s="9">
        <v>74.400000000000006</v>
      </c>
      <c r="B990" s="10" t="b">
        <v>1</v>
      </c>
      <c r="U990" s="13"/>
      <c r="V990" s="13"/>
      <c r="W990" s="14"/>
      <c r="X990" s="24"/>
      <c r="Y990" s="24"/>
      <c r="Z990" s="24"/>
      <c r="AA990" s="24"/>
      <c r="AB990" s="24"/>
      <c r="AC990" s="24"/>
      <c r="AD990" s="24"/>
      <c r="AE990" s="24"/>
      <c r="AG990" s="13"/>
      <c r="AH990" s="13"/>
      <c r="AI990" s="14"/>
      <c r="AJ990" s="24"/>
      <c r="AK990" s="24"/>
      <c r="AL990" s="24"/>
      <c r="AM990" s="24"/>
      <c r="AN990" s="24"/>
      <c r="AO990" s="24"/>
      <c r="AP990" s="24"/>
      <c r="AQ990" s="24"/>
      <c r="AS990" s="13"/>
      <c r="AT990" s="13"/>
      <c r="AU990" s="14"/>
      <c r="AV990" s="24"/>
      <c r="AW990" s="24"/>
      <c r="AX990" s="24"/>
      <c r="AY990" s="24"/>
      <c r="AZ990" s="24"/>
      <c r="BA990" s="24"/>
      <c r="BB990" s="24"/>
      <c r="BC990" s="24"/>
      <c r="CW990" s="24">
        <v>0.33657786885245899</v>
      </c>
      <c r="CX990" s="13">
        <v>66.7</v>
      </c>
      <c r="CY990" s="13">
        <v>65.207565186738051</v>
      </c>
      <c r="CZ990" s="13">
        <v>64.393415683639972</v>
      </c>
      <c r="DA990" s="13">
        <v>28.406021030359863</v>
      </c>
      <c r="DB990" s="13" t="e">
        <f ca="1"/>
        <v>#NAME?</v>
      </c>
      <c r="DC990" s="13" t="e">
        <f ca="1"/>
        <v>#NAME?</v>
      </c>
      <c r="DD990" s="13">
        <v>61.805282667802132</v>
      </c>
      <c r="DE990" s="13" t="e">
        <f ca="1"/>
        <v>#NAME?</v>
      </c>
      <c r="DF990" s="13">
        <v>65.705271497560403</v>
      </c>
    </row>
    <row r="991" spans="1:110" x14ac:dyDescent="0.25">
      <c r="A991" s="9">
        <v>73.900000000000006</v>
      </c>
      <c r="B991" s="10" t="b">
        <v>1</v>
      </c>
      <c r="U991" s="13"/>
      <c r="V991" s="13"/>
      <c r="W991" s="14"/>
      <c r="X991" s="24"/>
      <c r="Y991" s="24"/>
      <c r="Z991" s="24"/>
      <c r="AA991" s="24"/>
      <c r="AB991" s="24"/>
      <c r="AC991" s="24"/>
      <c r="AD991" s="24"/>
      <c r="AE991" s="24"/>
      <c r="AG991" s="13"/>
      <c r="AH991" s="13"/>
      <c r="AI991" s="14"/>
      <c r="AJ991" s="24"/>
      <c r="AK991" s="24"/>
      <c r="AL991" s="24"/>
      <c r="AM991" s="24"/>
      <c r="AN991" s="24"/>
      <c r="AO991" s="24"/>
      <c r="AP991" s="24"/>
      <c r="AQ991" s="24"/>
      <c r="AS991" s="13"/>
      <c r="AT991" s="13"/>
      <c r="AU991" s="14"/>
      <c r="AV991" s="24"/>
      <c r="AW991" s="24"/>
      <c r="AX991" s="24"/>
      <c r="AY991" s="24"/>
      <c r="AZ991" s="24"/>
      <c r="BA991" s="24"/>
      <c r="BB991" s="24"/>
      <c r="BC991" s="24"/>
      <c r="CW991" s="24">
        <v>0.33691939890710382</v>
      </c>
      <c r="CX991" s="13">
        <v>66.7</v>
      </c>
      <c r="CY991" s="13">
        <v>65.216475320153776</v>
      </c>
      <c r="CZ991" s="13">
        <v>64.402275801059275</v>
      </c>
      <c r="DA991" s="13">
        <v>28.441667236963156</v>
      </c>
      <c r="DB991" s="13" t="e">
        <f ca="1"/>
        <v>#NAME?</v>
      </c>
      <c r="DC991" s="13" t="e">
        <f ca="1"/>
        <v>#NAME?</v>
      </c>
      <c r="DD991" s="13">
        <v>61.818246393042443</v>
      </c>
      <c r="DE991" s="13" t="e">
        <f ca="1"/>
        <v>#NAME?</v>
      </c>
      <c r="DF991" s="13">
        <v>65.715807504265982</v>
      </c>
    </row>
    <row r="992" spans="1:110" x14ac:dyDescent="0.25">
      <c r="A992" s="9">
        <v>73.900000000000006</v>
      </c>
      <c r="B992" s="10" t="b">
        <v>1</v>
      </c>
      <c r="U992" s="13"/>
      <c r="V992" s="13"/>
      <c r="W992" s="14"/>
      <c r="X992" s="24"/>
      <c r="Y992" s="24"/>
      <c r="Z992" s="24"/>
      <c r="AA992" s="24"/>
      <c r="AB992" s="24"/>
      <c r="AC992" s="24"/>
      <c r="AD992" s="24"/>
      <c r="AE992" s="24"/>
      <c r="AG992" s="13"/>
      <c r="AH992" s="13"/>
      <c r="AI992" s="14"/>
      <c r="AJ992" s="24"/>
      <c r="AK992" s="24"/>
      <c r="AL992" s="24"/>
      <c r="AM992" s="24"/>
      <c r="AN992" s="24"/>
      <c r="AO992" s="24"/>
      <c r="AP992" s="24"/>
      <c r="AQ992" s="24"/>
      <c r="AS992" s="13"/>
      <c r="AT992" s="13"/>
      <c r="AU992" s="14"/>
      <c r="AV992" s="24"/>
      <c r="AW992" s="24"/>
      <c r="AX992" s="24"/>
      <c r="AY992" s="24"/>
      <c r="AZ992" s="24"/>
      <c r="BA992" s="24"/>
      <c r="BB992" s="24"/>
      <c r="BC992" s="24"/>
      <c r="CW992" s="24">
        <v>0.33726092896174864</v>
      </c>
      <c r="CX992" s="13">
        <v>66.7</v>
      </c>
      <c r="CY992" s="13">
        <v>65.225381946470605</v>
      </c>
      <c r="CZ992" s="13">
        <v>64.411133649441553</v>
      </c>
      <c r="DA992" s="13">
        <v>28.477331808434148</v>
      </c>
      <c r="DB992" s="13" t="e">
        <f ca="1"/>
        <v>#NAME?</v>
      </c>
      <c r="DC992" s="13" t="e">
        <f ca="1"/>
        <v>#NAME?</v>
      </c>
      <c r="DD992" s="13">
        <v>61.831203549380938</v>
      </c>
      <c r="DE992" s="13" t="e">
        <f ca="1"/>
        <v>#NAME?</v>
      </c>
      <c r="DF992" s="13">
        <v>65.726338809881526</v>
      </c>
    </row>
    <row r="993" spans="1:110" x14ac:dyDescent="0.25">
      <c r="A993" s="9">
        <v>72.3</v>
      </c>
      <c r="B993" s="10" t="b">
        <v>1</v>
      </c>
      <c r="U993" s="13"/>
      <c r="V993" s="13"/>
      <c r="W993" s="14"/>
      <c r="X993" s="24"/>
      <c r="Y993" s="24"/>
      <c r="Z993" s="24"/>
      <c r="AA993" s="24"/>
      <c r="AB993" s="24"/>
      <c r="AC993" s="24"/>
      <c r="AD993" s="24"/>
      <c r="AE993" s="24"/>
      <c r="AG993" s="13"/>
      <c r="AH993" s="13"/>
      <c r="AI993" s="14"/>
      <c r="AJ993" s="24"/>
      <c r="AK993" s="24"/>
      <c r="AL993" s="24"/>
      <c r="AM993" s="24"/>
      <c r="AN993" s="24"/>
      <c r="AO993" s="24"/>
      <c r="AP993" s="24"/>
      <c r="AQ993" s="24"/>
      <c r="AS993" s="13"/>
      <c r="AT993" s="13"/>
      <c r="AU993" s="14"/>
      <c r="AV993" s="24"/>
      <c r="AW993" s="24"/>
      <c r="AX993" s="24"/>
      <c r="AY993" s="24"/>
      <c r="AZ993" s="24"/>
      <c r="BA993" s="24"/>
      <c r="BB993" s="24"/>
      <c r="BC993" s="24"/>
      <c r="CW993" s="24">
        <v>0.33760245901639346</v>
      </c>
      <c r="CX993" s="13">
        <v>66.7</v>
      </c>
      <c r="CY993" s="13">
        <v>65.234285076231757</v>
      </c>
      <c r="CZ993" s="13">
        <v>64.419989238002884</v>
      </c>
      <c r="DA993" s="13">
        <v>28.513014763705684</v>
      </c>
      <c r="DB993" s="13" t="e">
        <f ca="1"/>
        <v>#NAME?</v>
      </c>
      <c r="DC993" s="13" t="e">
        <f ca="1"/>
        <v>#NAME?</v>
      </c>
      <c r="DD993" s="13">
        <v>61.844154146793173</v>
      </c>
      <c r="DE993" s="13" t="e">
        <f ca="1"/>
        <v>#NAME?</v>
      </c>
      <c r="DF993" s="13">
        <v>65.736865424946998</v>
      </c>
    </row>
    <row r="994" spans="1:110" x14ac:dyDescent="0.25">
      <c r="A994" s="9">
        <v>72.7</v>
      </c>
      <c r="B994" s="10" t="b">
        <v>1</v>
      </c>
      <c r="U994" s="13"/>
      <c r="V994" s="13"/>
      <c r="W994" s="14"/>
      <c r="X994" s="24"/>
      <c r="Y994" s="24"/>
      <c r="Z994" s="24"/>
      <c r="AA994" s="24"/>
      <c r="AB994" s="24"/>
      <c r="AC994" s="24"/>
      <c r="AD994" s="24"/>
      <c r="AE994" s="24"/>
      <c r="AG994" s="13"/>
      <c r="AH994" s="13"/>
      <c r="AI994" s="14"/>
      <c r="AJ994" s="24"/>
      <c r="AK994" s="24"/>
      <c r="AL994" s="24"/>
      <c r="AM994" s="24"/>
      <c r="AN994" s="24"/>
      <c r="AO994" s="24"/>
      <c r="AP994" s="24"/>
      <c r="AQ994" s="24"/>
      <c r="AS994" s="13"/>
      <c r="AT994" s="13"/>
      <c r="AU994" s="14"/>
      <c r="AV994" s="24"/>
      <c r="AW994" s="24"/>
      <c r="AX994" s="24"/>
      <c r="AY994" s="24"/>
      <c r="AZ994" s="24"/>
      <c r="BA994" s="24"/>
      <c r="BB994" s="24"/>
      <c r="BC994" s="24"/>
      <c r="CW994" s="24">
        <v>0.33794398907103823</v>
      </c>
      <c r="CX994" s="13">
        <v>66.8</v>
      </c>
      <c r="CY994" s="13">
        <v>65.243184719955764</v>
      </c>
      <c r="CZ994" s="13">
        <v>64.428842575940749</v>
      </c>
      <c r="DA994" s="13">
        <v>28.548716121739893</v>
      </c>
      <c r="DB994" s="13" t="e">
        <f ca="1"/>
        <v>#NAME?</v>
      </c>
      <c r="DC994" s="13" t="e">
        <f ca="1"/>
        <v>#NAME?</v>
      </c>
      <c r="DD994" s="13">
        <v>61.857098195229483</v>
      </c>
      <c r="DE994" s="13" t="e">
        <f ca="1"/>
        <v>#NAME?</v>
      </c>
      <c r="DF994" s="13">
        <v>65.747387359976642</v>
      </c>
    </row>
    <row r="995" spans="1:110" x14ac:dyDescent="0.25">
      <c r="A995" s="9">
        <v>71.7</v>
      </c>
      <c r="B995" s="10" t="b">
        <v>1</v>
      </c>
      <c r="U995" s="13"/>
      <c r="V995" s="13"/>
      <c r="W995" s="14"/>
      <c r="X995" s="24"/>
      <c r="Y995" s="24"/>
      <c r="Z995" s="24"/>
      <c r="AA995" s="24"/>
      <c r="AB995" s="24"/>
      <c r="AC995" s="24"/>
      <c r="AD995" s="24"/>
      <c r="AE995" s="24"/>
      <c r="AG995" s="13"/>
      <c r="AH995" s="13"/>
      <c r="AI995" s="14"/>
      <c r="AJ995" s="24"/>
      <c r="AK995" s="24"/>
      <c r="AL995" s="24"/>
      <c r="AM995" s="24"/>
      <c r="AN995" s="24"/>
      <c r="AO995" s="24"/>
      <c r="AP995" s="24"/>
      <c r="AQ995" s="24"/>
      <c r="AS995" s="13"/>
      <c r="AT995" s="13"/>
      <c r="AU995" s="14"/>
      <c r="AV995" s="24"/>
      <c r="AW995" s="24"/>
      <c r="AX995" s="24"/>
      <c r="AY995" s="24"/>
      <c r="AZ995" s="24"/>
      <c r="BA995" s="24"/>
      <c r="BB995" s="24"/>
      <c r="BC995" s="24"/>
      <c r="CW995" s="24">
        <v>0.33828551912568305</v>
      </c>
      <c r="CX995" s="13">
        <v>66.8</v>
      </c>
      <c r="CY995" s="13">
        <v>65.252080888136703</v>
      </c>
      <c r="CZ995" s="13">
        <v>64.437693672434364</v>
      </c>
      <c r="DA995" s="13">
        <v>28.584435901528295</v>
      </c>
      <c r="DB995" s="13" t="e">
        <f ca="1"/>
        <v>#NAME?</v>
      </c>
      <c r="DC995" s="13" t="e">
        <f ca="1"/>
        <v>#NAME?</v>
      </c>
      <c r="DD995" s="13">
        <v>61.870035704615056</v>
      </c>
      <c r="DE995" s="13" t="e">
        <f ca="1"/>
        <v>#NAME?</v>
      </c>
      <c r="DF995" s="13">
        <v>65.757904625459119</v>
      </c>
    </row>
    <row r="996" spans="1:110" x14ac:dyDescent="0.25">
      <c r="A996" s="9">
        <v>73</v>
      </c>
      <c r="B996" s="10" t="b">
        <v>1</v>
      </c>
      <c r="U996" s="13"/>
      <c r="V996" s="13"/>
      <c r="W996" s="14"/>
      <c r="X996" s="24"/>
      <c r="Y996" s="24"/>
      <c r="Z996" s="24"/>
      <c r="AA996" s="24"/>
      <c r="AB996" s="24"/>
      <c r="AC996" s="24"/>
      <c r="AD996" s="24"/>
      <c r="AE996" s="24"/>
      <c r="AG996" s="13"/>
      <c r="AH996" s="13"/>
      <c r="AI996" s="14"/>
      <c r="AJ996" s="24"/>
      <c r="AK996" s="24"/>
      <c r="AL996" s="24"/>
      <c r="AM996" s="24"/>
      <c r="AN996" s="24"/>
      <c r="AO996" s="24"/>
      <c r="AP996" s="24"/>
      <c r="AQ996" s="24"/>
      <c r="AS996" s="13"/>
      <c r="AT996" s="13"/>
      <c r="AU996" s="14"/>
      <c r="AV996" s="24"/>
      <c r="AW996" s="24"/>
      <c r="AX996" s="24"/>
      <c r="AY996" s="24"/>
      <c r="AZ996" s="24"/>
      <c r="BA996" s="24"/>
      <c r="BB996" s="24"/>
      <c r="BC996" s="24"/>
      <c r="CW996" s="24">
        <v>0.33862704918032788</v>
      </c>
      <c r="CX996" s="13">
        <v>66.8</v>
      </c>
      <c r="CY996" s="13">
        <v>65.260973591244181</v>
      </c>
      <c r="CZ996" s="13">
        <v>64.44654253664433</v>
      </c>
      <c r="DA996" s="13">
        <v>28.6201741220918</v>
      </c>
      <c r="DB996" s="13" t="e">
        <f ca="1"/>
        <v>#NAME?</v>
      </c>
      <c r="DC996" s="13" t="e">
        <f ca="1"/>
        <v>#NAME?</v>
      </c>
      <c r="DD996" s="13">
        <v>61.882966684850068</v>
      </c>
      <c r="DE996" s="13" t="e">
        <f ca="1"/>
        <v>#NAME?</v>
      </c>
      <c r="DF996" s="13">
        <v>65.768417231857612</v>
      </c>
    </row>
    <row r="997" spans="1:110" x14ac:dyDescent="0.25">
      <c r="A997" s="9">
        <v>71.8</v>
      </c>
      <c r="B997" s="10" t="b">
        <v>1</v>
      </c>
      <c r="U997" s="13"/>
      <c r="V997" s="13"/>
      <c r="W997" s="14"/>
      <c r="X997" s="24"/>
      <c r="Y997" s="24"/>
      <c r="Z997" s="24"/>
      <c r="AA997" s="24"/>
      <c r="AB997" s="24"/>
      <c r="AC997" s="24"/>
      <c r="AD997" s="24"/>
      <c r="AE997" s="24"/>
      <c r="AG997" s="13"/>
      <c r="AH997" s="13"/>
      <c r="AI997" s="14"/>
      <c r="AJ997" s="24"/>
      <c r="AK997" s="24"/>
      <c r="AL997" s="24"/>
      <c r="AM997" s="24"/>
      <c r="AN997" s="24"/>
      <c r="AO997" s="24"/>
      <c r="AP997" s="24"/>
      <c r="AQ997" s="24"/>
      <c r="AS997" s="13"/>
      <c r="AT997" s="13"/>
      <c r="AU997" s="14"/>
      <c r="AV997" s="24"/>
      <c r="AW997" s="24"/>
      <c r="AX997" s="24"/>
      <c r="AY997" s="24"/>
      <c r="AZ997" s="24"/>
      <c r="BA997" s="24"/>
      <c r="BB997" s="24"/>
      <c r="BC997" s="24"/>
      <c r="CW997" s="24">
        <v>0.3389685792349727</v>
      </c>
      <c r="CX997" s="13">
        <v>66.8</v>
      </c>
      <c r="CY997" s="13">
        <v>65.269862839723515</v>
      </c>
      <c r="CZ997" s="13">
        <v>64.455389177713087</v>
      </c>
      <c r="DA997" s="13">
        <v>28.655930802480807</v>
      </c>
      <c r="DB997" s="13" t="e">
        <f ca="1"/>
        <v>#NAME?</v>
      </c>
      <c r="DC997" s="13" t="e">
        <f ca="1"/>
        <v>#NAME?</v>
      </c>
      <c r="DD997" s="13">
        <v>61.895891145809699</v>
      </c>
      <c r="DE997" s="13" t="e">
        <f ca="1"/>
        <v>#NAME?</v>
      </c>
      <c r="DF997" s="13">
        <v>65.778925189609893</v>
      </c>
    </row>
    <row r="998" spans="1:110" x14ac:dyDescent="0.25">
      <c r="A998" s="9">
        <v>81</v>
      </c>
      <c r="B998" s="10" t="b">
        <v>1</v>
      </c>
      <c r="U998" s="13"/>
      <c r="V998" s="13"/>
      <c r="W998" s="14"/>
      <c r="X998" s="24"/>
      <c r="Y998" s="24"/>
      <c r="Z998" s="24"/>
      <c r="AA998" s="24"/>
      <c r="AB998" s="24"/>
      <c r="AC998" s="24"/>
      <c r="AD998" s="24"/>
      <c r="AE998" s="24"/>
      <c r="AG998" s="13"/>
      <c r="AH998" s="13"/>
      <c r="AI998" s="14"/>
      <c r="AJ998" s="24"/>
      <c r="AK998" s="24"/>
      <c r="AL998" s="24"/>
      <c r="AM998" s="24"/>
      <c r="AN998" s="24"/>
      <c r="AO998" s="24"/>
      <c r="AP998" s="24"/>
      <c r="AQ998" s="24"/>
      <c r="AS998" s="13"/>
      <c r="AT998" s="13"/>
      <c r="AU998" s="14"/>
      <c r="AV998" s="24"/>
      <c r="AW998" s="24"/>
      <c r="AX998" s="24"/>
      <c r="AY998" s="24"/>
      <c r="AZ998" s="24"/>
      <c r="BA998" s="24"/>
      <c r="BB998" s="24"/>
      <c r="BC998" s="24"/>
      <c r="CW998" s="24">
        <v>0.33931010928961747</v>
      </c>
      <c r="CX998" s="13">
        <v>66.8</v>
      </c>
      <c r="CY998" s="13">
        <v>65.278748643995812</v>
      </c>
      <c r="CZ998" s="13">
        <v>64.464233604764885</v>
      </c>
      <c r="DA998" s="13">
        <v>28.691705961775213</v>
      </c>
      <c r="DB998" s="13" t="e">
        <f ca="1"/>
        <v>#NAME?</v>
      </c>
      <c r="DC998" s="13" t="e">
        <f ca="1"/>
        <v>#NAME?</v>
      </c>
      <c r="DD998" s="13">
        <v>61.908809097344289</v>
      </c>
      <c r="DE998" s="13" t="e">
        <f ca="1"/>
        <v>#NAME?</v>
      </c>
      <c r="DF998" s="13">
        <v>65.789428509128456</v>
      </c>
    </row>
    <row r="999" spans="1:110" x14ac:dyDescent="0.25">
      <c r="A999" s="9">
        <v>89</v>
      </c>
      <c r="B999" s="10" t="b">
        <v>1</v>
      </c>
      <c r="U999" s="13"/>
      <c r="V999" s="13"/>
      <c r="W999" s="14"/>
      <c r="X999" s="24"/>
      <c r="Y999" s="24"/>
      <c r="Z999" s="24"/>
      <c r="AA999" s="24"/>
      <c r="AB999" s="24"/>
      <c r="AC999" s="24"/>
      <c r="AD999" s="24"/>
      <c r="AE999" s="24"/>
      <c r="AG999" s="13"/>
      <c r="AH999" s="13"/>
      <c r="AI999" s="14"/>
      <c r="AJ999" s="24"/>
      <c r="AK999" s="24"/>
      <c r="AL999" s="24"/>
      <c r="AM999" s="24"/>
      <c r="AN999" s="24"/>
      <c r="AO999" s="24"/>
      <c r="AP999" s="24"/>
      <c r="AQ999" s="24"/>
      <c r="AS999" s="13"/>
      <c r="AT999" s="13"/>
      <c r="AU999" s="14"/>
      <c r="AV999" s="24"/>
      <c r="AW999" s="24"/>
      <c r="AX999" s="24"/>
      <c r="AY999" s="24"/>
      <c r="AZ999" s="24"/>
      <c r="BA999" s="24"/>
      <c r="BB999" s="24"/>
      <c r="BC999" s="24"/>
      <c r="CW999" s="24">
        <v>0.33965163934426229</v>
      </c>
      <c r="CX999" s="13">
        <v>66.8</v>
      </c>
      <c r="CY999" s="13">
        <v>65.287631014458086</v>
      </c>
      <c r="CZ999" s="13">
        <v>64.473075826905898</v>
      </c>
      <c r="DA999" s="13">
        <v>28.727499619084572</v>
      </c>
      <c r="DB999" s="13" t="e">
        <f ca="1"/>
        <v>#NAME?</v>
      </c>
      <c r="DC999" s="13" t="e">
        <f ca="1"/>
        <v>#NAME?</v>
      </c>
      <c r="DD999" s="13">
        <v>61.921720549279399</v>
      </c>
      <c r="DE999" s="13" t="e">
        <f ca="1"/>
        <v>#NAME?</v>
      </c>
      <c r="DF999" s="13">
        <v>65.799927200800568</v>
      </c>
    </row>
    <row r="1000" spans="1:110" x14ac:dyDescent="0.25">
      <c r="A1000" s="9">
        <v>86</v>
      </c>
      <c r="B1000" s="10" t="b">
        <v>1</v>
      </c>
      <c r="U1000" s="13"/>
      <c r="V1000" s="13"/>
      <c r="W1000" s="14"/>
      <c r="X1000" s="24"/>
      <c r="Y1000" s="24"/>
      <c r="Z1000" s="24"/>
      <c r="AA1000" s="24"/>
      <c r="AB1000" s="24"/>
      <c r="AC1000" s="24"/>
      <c r="AD1000" s="24"/>
      <c r="AE1000" s="24"/>
      <c r="AG1000" s="13"/>
      <c r="AH1000" s="13"/>
      <c r="AI1000" s="14"/>
      <c r="AJ1000" s="24"/>
      <c r="AK1000" s="24"/>
      <c r="AL1000" s="24"/>
      <c r="AM1000" s="24"/>
      <c r="AN1000" s="24"/>
      <c r="AO1000" s="24"/>
      <c r="AP1000" s="24"/>
      <c r="AQ1000" s="24"/>
      <c r="AS1000" s="13"/>
      <c r="AT1000" s="13"/>
      <c r="AU1000" s="14"/>
      <c r="AV1000" s="24"/>
      <c r="AW1000" s="24"/>
      <c r="AX1000" s="24"/>
      <c r="AY1000" s="24"/>
      <c r="AZ1000" s="24"/>
      <c r="BA1000" s="24"/>
      <c r="BB1000" s="24"/>
      <c r="BC1000" s="24"/>
      <c r="CW1000" s="24">
        <v>0.33999316939890711</v>
      </c>
      <c r="CX1000" s="13">
        <v>66.8</v>
      </c>
      <c r="CY1000" s="13">
        <v>65.296509961483352</v>
      </c>
      <c r="CZ1000" s="13">
        <v>64.481915853224081</v>
      </c>
      <c r="DA1000" s="13">
        <v>28.763311793548038</v>
      </c>
      <c r="DB1000" s="13" t="e">
        <f ca="1"/>
        <v>#NAME?</v>
      </c>
      <c r="DC1000" s="13" t="e">
        <f ca="1"/>
        <v>#NAME?</v>
      </c>
      <c r="DD1000" s="13">
        <v>61.934625511415867</v>
      </c>
      <c r="DE1000" s="13" t="e">
        <f ca="1"/>
        <v>#NAME?</v>
      </c>
      <c r="DF1000" s="13">
        <v>65.810421274988457</v>
      </c>
    </row>
    <row r="1001" spans="1:110" x14ac:dyDescent="0.25">
      <c r="A1001" s="9">
        <v>86</v>
      </c>
      <c r="B1001" s="10" t="b">
        <v>1</v>
      </c>
      <c r="U1001" s="13"/>
      <c r="V1001" s="13"/>
      <c r="W1001" s="14"/>
      <c r="X1001" s="24"/>
      <c r="Y1001" s="24"/>
      <c r="Z1001" s="24"/>
      <c r="AA1001" s="24"/>
      <c r="AB1001" s="24"/>
      <c r="AC1001" s="24"/>
      <c r="AD1001" s="24"/>
      <c r="AE1001" s="24"/>
      <c r="AG1001" s="13"/>
      <c r="AH1001" s="13"/>
      <c r="AI1001" s="14"/>
      <c r="AJ1001" s="24"/>
      <c r="AK1001" s="24"/>
      <c r="AL1001" s="24"/>
      <c r="AM1001" s="24"/>
      <c r="AN1001" s="24"/>
      <c r="AO1001" s="24"/>
      <c r="AP1001" s="24"/>
      <c r="AQ1001" s="24"/>
      <c r="AS1001" s="13"/>
      <c r="AT1001" s="13"/>
      <c r="AU1001" s="14"/>
      <c r="AV1001" s="24"/>
      <c r="AW1001" s="24"/>
      <c r="AX1001" s="24"/>
      <c r="AY1001" s="24"/>
      <c r="AZ1001" s="24"/>
      <c r="BA1001" s="24"/>
      <c r="BB1001" s="24"/>
      <c r="BC1001" s="24"/>
      <c r="CW1001" s="24">
        <v>0.34033469945355194</v>
      </c>
      <c r="CX1001" s="13">
        <v>66.8</v>
      </c>
      <c r="CY1001" s="13">
        <v>65.305385495420751</v>
      </c>
      <c r="CZ1001" s="13">
        <v>64.490753692789681</v>
      </c>
      <c r="DA1001" s="13">
        <v>28.799142504334515</v>
      </c>
      <c r="DB1001" s="13" t="e">
        <f ca="1"/>
        <v>#NAME?</v>
      </c>
      <c r="DC1001" s="13" t="e">
        <f ca="1"/>
        <v>#NAME?</v>
      </c>
      <c r="DD1001" s="13">
        <v>61.947523993529956</v>
      </c>
      <c r="DE1001" s="13" t="e">
        <f ca="1"/>
        <v>#NAME?</v>
      </c>
      <c r="DF1001" s="13">
        <v>65.820910742029326</v>
      </c>
    </row>
    <row r="1002" spans="1:110" x14ac:dyDescent="0.25">
      <c r="A1002" s="9">
        <v>85</v>
      </c>
      <c r="B1002" s="10" t="b">
        <v>1</v>
      </c>
      <c r="U1002" s="13"/>
      <c r="V1002" s="13"/>
      <c r="W1002" s="14"/>
      <c r="X1002" s="24"/>
      <c r="Y1002" s="24"/>
      <c r="Z1002" s="24"/>
      <c r="AA1002" s="24"/>
      <c r="AB1002" s="24"/>
      <c r="AC1002" s="24"/>
      <c r="AD1002" s="24"/>
      <c r="AE1002" s="24"/>
      <c r="AG1002" s="13"/>
      <c r="AH1002" s="13"/>
      <c r="AI1002" s="14"/>
      <c r="AJ1002" s="24"/>
      <c r="AK1002" s="24"/>
      <c r="AL1002" s="24"/>
      <c r="AM1002" s="24"/>
      <c r="AN1002" s="24"/>
      <c r="AO1002" s="24"/>
      <c r="AP1002" s="24"/>
      <c r="AQ1002" s="24"/>
      <c r="AS1002" s="13"/>
      <c r="AT1002" s="13"/>
      <c r="AU1002" s="14"/>
      <c r="AV1002" s="24"/>
      <c r="AW1002" s="24"/>
      <c r="AX1002" s="24"/>
      <c r="AY1002" s="24"/>
      <c r="AZ1002" s="24"/>
      <c r="BA1002" s="24"/>
      <c r="BB1002" s="24"/>
      <c r="BC1002" s="24"/>
      <c r="CW1002" s="24">
        <v>0.3406762295081967</v>
      </c>
      <c r="CX1002" s="13">
        <v>66.900000000000006</v>
      </c>
      <c r="CY1002" s="13">
        <v>65.314257626595619</v>
      </c>
      <c r="CZ1002" s="13">
        <v>64.499589354654958</v>
      </c>
      <c r="DA1002" s="13">
        <v>28.834991770642684</v>
      </c>
      <c r="DB1002" s="13" t="e">
        <f ca="1"/>
        <v>#NAME?</v>
      </c>
      <c r="DC1002" s="13" t="e">
        <f ca="1"/>
        <v>#NAME?</v>
      </c>
      <c r="DD1002" s="13">
        <v>61.960416005373382</v>
      </c>
      <c r="DE1002" s="13" t="e">
        <f ca="1"/>
        <v>#NAME?</v>
      </c>
      <c r="DF1002" s="13">
        <v>65.831395612235468</v>
      </c>
    </row>
    <row r="1003" spans="1:110" x14ac:dyDescent="0.25">
      <c r="A1003" s="9">
        <v>81</v>
      </c>
      <c r="B1003" s="10" t="b">
        <v>1</v>
      </c>
      <c r="U1003" s="13"/>
      <c r="V1003" s="13"/>
      <c r="W1003" s="14"/>
      <c r="X1003" s="24"/>
      <c r="Y1003" s="24"/>
      <c r="Z1003" s="24"/>
      <c r="AA1003" s="24"/>
      <c r="AB1003" s="24"/>
      <c r="AC1003" s="24"/>
      <c r="AD1003" s="24"/>
      <c r="AE1003" s="24"/>
      <c r="AG1003" s="13"/>
      <c r="AH1003" s="13"/>
      <c r="AI1003" s="14"/>
      <c r="AJ1003" s="24"/>
      <c r="AK1003" s="24"/>
      <c r="AL1003" s="24"/>
      <c r="AM1003" s="24"/>
      <c r="AN1003" s="24"/>
      <c r="AO1003" s="24"/>
      <c r="AP1003" s="24"/>
      <c r="AQ1003" s="24"/>
      <c r="AS1003" s="13"/>
      <c r="AT1003" s="13"/>
      <c r="AU1003" s="14"/>
      <c r="AV1003" s="24"/>
      <c r="AW1003" s="24"/>
      <c r="AX1003" s="24"/>
      <c r="AY1003" s="24"/>
      <c r="AZ1003" s="24"/>
      <c r="BA1003" s="24"/>
      <c r="BB1003" s="24"/>
      <c r="BC1003" s="24"/>
      <c r="CW1003" s="24">
        <v>0.34101775956284153</v>
      </c>
      <c r="CX1003" s="13">
        <v>66.900000000000006</v>
      </c>
      <c r="CY1003" s="13">
        <v>65.323126365309619</v>
      </c>
      <c r="CZ1003" s="13">
        <v>64.508422847854334</v>
      </c>
      <c r="DA1003" s="13">
        <v>28.870859611701079</v>
      </c>
      <c r="DB1003" s="13" t="e">
        <f ca="1"/>
        <v>#NAME?</v>
      </c>
      <c r="DC1003" s="13" t="e">
        <f ca="1"/>
        <v>#NAME?</v>
      </c>
      <c r="DD1003" s="13">
        <v>61.973301556673455</v>
      </c>
      <c r="DE1003" s="13" t="e">
        <f ca="1"/>
        <v>#NAME?</v>
      </c>
      <c r="DF1003" s="13">
        <v>65.841875895894447</v>
      </c>
    </row>
    <row r="1004" spans="1:110" x14ac:dyDescent="0.25">
      <c r="A1004" s="9">
        <v>80</v>
      </c>
      <c r="B1004" s="10" t="b">
        <v>1</v>
      </c>
      <c r="U1004" s="13"/>
      <c r="V1004" s="13"/>
      <c r="W1004" s="14"/>
      <c r="X1004" s="24"/>
      <c r="Y1004" s="24"/>
      <c r="Z1004" s="24"/>
      <c r="AA1004" s="24"/>
      <c r="AB1004" s="24"/>
      <c r="AC1004" s="24"/>
      <c r="AD1004" s="24"/>
      <c r="AE1004" s="24"/>
      <c r="AG1004" s="13"/>
      <c r="AH1004" s="13"/>
      <c r="AI1004" s="14"/>
      <c r="AJ1004" s="24"/>
      <c r="AK1004" s="24"/>
      <c r="AL1004" s="24"/>
      <c r="AM1004" s="24"/>
      <c r="AN1004" s="24"/>
      <c r="AO1004" s="24"/>
      <c r="AP1004" s="24"/>
      <c r="AQ1004" s="24"/>
      <c r="AS1004" s="13"/>
      <c r="AT1004" s="13"/>
      <c r="AU1004" s="14"/>
      <c r="AV1004" s="24"/>
      <c r="AW1004" s="24"/>
      <c r="AX1004" s="24"/>
      <c r="AY1004" s="24"/>
      <c r="AZ1004" s="24"/>
      <c r="BA1004" s="24"/>
      <c r="BB1004" s="24"/>
      <c r="BC1004" s="24"/>
      <c r="CW1004" s="24">
        <v>0.34135928961748635</v>
      </c>
      <c r="CX1004" s="13">
        <v>66.900000000000006</v>
      </c>
      <c r="CY1004" s="13">
        <v>65.331991721840822</v>
      </c>
      <c r="CZ1004" s="13">
        <v>64.517254181404695</v>
      </c>
      <c r="DA1004" s="13">
        <v>28.906746046768113</v>
      </c>
      <c r="DB1004" s="13" t="e">
        <f ca="1"/>
        <v>#NAME?</v>
      </c>
      <c r="DC1004" s="13" t="e">
        <f ca="1"/>
        <v>#NAME?</v>
      </c>
      <c r="DD1004" s="13">
        <v>61.986180657133119</v>
      </c>
      <c r="DE1004" s="13" t="e">
        <f ca="1"/>
        <v>#NAME?</v>
      </c>
      <c r="DF1004" s="13">
        <v>65.852351603269042</v>
      </c>
    </row>
    <row r="1005" spans="1:110" x14ac:dyDescent="0.25">
      <c r="A1005" s="9">
        <v>79.900000000000006</v>
      </c>
      <c r="B1005" s="10" t="b">
        <v>1</v>
      </c>
      <c r="U1005" s="13"/>
      <c r="V1005" s="13"/>
      <c r="W1005" s="14"/>
      <c r="X1005" s="24"/>
      <c r="Y1005" s="24"/>
      <c r="Z1005" s="24"/>
      <c r="AA1005" s="24"/>
      <c r="AB1005" s="24"/>
      <c r="AC1005" s="24"/>
      <c r="AD1005" s="24"/>
      <c r="AE1005" s="24"/>
      <c r="AG1005" s="13"/>
      <c r="AH1005" s="13"/>
      <c r="AI1005" s="14"/>
      <c r="AJ1005" s="24"/>
      <c r="AK1005" s="24"/>
      <c r="AL1005" s="24"/>
      <c r="AM1005" s="24"/>
      <c r="AN1005" s="24"/>
      <c r="AO1005" s="24"/>
      <c r="AP1005" s="24"/>
      <c r="AQ1005" s="24"/>
      <c r="AS1005" s="13"/>
      <c r="AT1005" s="13"/>
      <c r="AU1005" s="14"/>
      <c r="AV1005" s="24"/>
      <c r="AW1005" s="24"/>
      <c r="AX1005" s="24"/>
      <c r="AY1005" s="24"/>
      <c r="AZ1005" s="24"/>
      <c r="BA1005" s="24"/>
      <c r="BB1005" s="24"/>
      <c r="BC1005" s="24"/>
      <c r="CW1005" s="24">
        <v>0.34170081967213117</v>
      </c>
      <c r="CX1005" s="13">
        <v>66.900000000000006</v>
      </c>
      <c r="CY1005" s="13">
        <v>65.340853706443852</v>
      </c>
      <c r="CZ1005" s="13">
        <v>64.526083364305137</v>
      </c>
      <c r="DA1005" s="13">
        <v>28.942651095132163</v>
      </c>
      <c r="DB1005" s="13" t="e">
        <f ca="1"/>
        <v>#NAME?</v>
      </c>
      <c r="DC1005" s="13" t="e">
        <f ca="1"/>
        <v>#NAME?</v>
      </c>
      <c r="DD1005" s="13">
        <v>61.999053316431052</v>
      </c>
      <c r="DE1005" s="13" t="e">
        <f ca="1"/>
        <v>#NAME?</v>
      </c>
      <c r="DF1005" s="13">
        <v>65.86282274459748</v>
      </c>
    </row>
    <row r="1006" spans="1:110" x14ac:dyDescent="0.25">
      <c r="A1006" s="9">
        <v>79.8</v>
      </c>
      <c r="B1006" s="10" t="b">
        <v>1</v>
      </c>
      <c r="U1006" s="13"/>
      <c r="V1006" s="13"/>
      <c r="W1006" s="14"/>
      <c r="X1006" s="24"/>
      <c r="Y1006" s="24"/>
      <c r="Z1006" s="24"/>
      <c r="AA1006" s="24"/>
      <c r="AB1006" s="24"/>
      <c r="AC1006" s="24"/>
      <c r="AD1006" s="24"/>
      <c r="AE1006" s="24"/>
      <c r="AG1006" s="13"/>
      <c r="AH1006" s="13"/>
      <c r="AI1006" s="14"/>
      <c r="AJ1006" s="24"/>
      <c r="AK1006" s="24"/>
      <c r="AL1006" s="24"/>
      <c r="AM1006" s="24"/>
      <c r="AN1006" s="24"/>
      <c r="AO1006" s="24"/>
      <c r="AP1006" s="24"/>
      <c r="AQ1006" s="24"/>
      <c r="AS1006" s="13"/>
      <c r="AT1006" s="13"/>
      <c r="AU1006" s="14"/>
      <c r="AV1006" s="24"/>
      <c r="AW1006" s="24"/>
      <c r="AX1006" s="24"/>
      <c r="AY1006" s="24"/>
      <c r="AZ1006" s="24"/>
      <c r="BA1006" s="24"/>
      <c r="BB1006" s="24"/>
      <c r="BC1006" s="24"/>
      <c r="CW1006" s="24">
        <v>0.34204234972677594</v>
      </c>
      <c r="CX1006" s="13">
        <v>66.900000000000006</v>
      </c>
      <c r="CY1006" s="13">
        <v>65.349712329349956</v>
      </c>
      <c r="CZ1006" s="13">
        <v>64.534910405537445</v>
      </c>
      <c r="DA1006" s="13">
        <v>28.978574776111667</v>
      </c>
      <c r="DB1006" s="13" t="e">
        <f ca="1"/>
        <v>#NAME?</v>
      </c>
      <c r="DC1006" s="13" t="e">
        <f ca="1"/>
        <v>#NAME?</v>
      </c>
      <c r="DD1006" s="13">
        <v>62.011919544221755</v>
      </c>
      <c r="DE1006" s="13" t="e">
        <f ca="1"/>
        <v>#NAME?</v>
      </c>
      <c r="DF1006" s="13">
        <v>65.873289330093513</v>
      </c>
    </row>
    <row r="1007" spans="1:110" x14ac:dyDescent="0.25">
      <c r="A1007" s="9">
        <v>79.599999999999994</v>
      </c>
      <c r="B1007" s="10" t="b">
        <v>1</v>
      </c>
      <c r="U1007" s="13"/>
      <c r="V1007" s="13"/>
      <c r="W1007" s="14"/>
      <c r="X1007" s="24"/>
      <c r="Y1007" s="24"/>
      <c r="Z1007" s="24"/>
      <c r="AA1007" s="24"/>
      <c r="AB1007" s="24"/>
      <c r="AC1007" s="24"/>
      <c r="AD1007" s="24"/>
      <c r="AE1007" s="24"/>
      <c r="AG1007" s="13"/>
      <c r="AH1007" s="13"/>
      <c r="AI1007" s="14"/>
      <c r="AJ1007" s="24"/>
      <c r="AK1007" s="24"/>
      <c r="AL1007" s="24"/>
      <c r="AM1007" s="24"/>
      <c r="AN1007" s="24"/>
      <c r="AO1007" s="24"/>
      <c r="AP1007" s="24"/>
      <c r="AQ1007" s="24"/>
      <c r="AS1007" s="13"/>
      <c r="AT1007" s="13"/>
      <c r="AU1007" s="14"/>
      <c r="AV1007" s="24"/>
      <c r="AW1007" s="24"/>
      <c r="AX1007" s="24"/>
      <c r="AY1007" s="24"/>
      <c r="AZ1007" s="24"/>
      <c r="BA1007" s="24"/>
      <c r="BB1007" s="24"/>
      <c r="BC1007" s="24"/>
      <c r="CW1007" s="24">
        <v>0.34238387978142076</v>
      </c>
      <c r="CX1007" s="13">
        <v>67</v>
      </c>
      <c r="CY1007" s="13">
        <v>65.358567600767074</v>
      </c>
      <c r="CZ1007" s="13">
        <v>64.543735314065714</v>
      </c>
      <c r="DA1007" s="13">
        <v>29.014517109055134</v>
      </c>
      <c r="DB1007" s="13" t="e">
        <f ca="1"/>
        <v>#NAME?</v>
      </c>
      <c r="DC1007" s="13" t="e">
        <f ca="1"/>
        <v>#NAME?</v>
      </c>
      <c r="DD1007" s="13">
        <v>62.024779350135653</v>
      </c>
      <c r="DE1007" s="13" t="e">
        <f ca="1"/>
        <v>#NAME?</v>
      </c>
      <c r="DF1007" s="13">
        <v>65.883751369946424</v>
      </c>
    </row>
    <row r="1008" spans="1:110" x14ac:dyDescent="0.25">
      <c r="A1008" s="9">
        <v>79.2</v>
      </c>
      <c r="B1008" s="10" t="b">
        <v>1</v>
      </c>
      <c r="U1008" s="13"/>
      <c r="V1008" s="13"/>
      <c r="W1008" s="14"/>
      <c r="X1008" s="24"/>
      <c r="Y1008" s="24"/>
      <c r="Z1008" s="24"/>
      <c r="AA1008" s="24"/>
      <c r="AB1008" s="24"/>
      <c r="AC1008" s="24"/>
      <c r="AD1008" s="24"/>
      <c r="AE1008" s="24"/>
      <c r="AG1008" s="13"/>
      <c r="AH1008" s="13"/>
      <c r="AI1008" s="14"/>
      <c r="AJ1008" s="24"/>
      <c r="AK1008" s="24"/>
      <c r="AL1008" s="24"/>
      <c r="AM1008" s="24"/>
      <c r="AN1008" s="24"/>
      <c r="AO1008" s="24"/>
      <c r="AP1008" s="24"/>
      <c r="AQ1008" s="24"/>
      <c r="AS1008" s="13"/>
      <c r="AT1008" s="13"/>
      <c r="AU1008" s="14"/>
      <c r="AV1008" s="24"/>
      <c r="AW1008" s="24"/>
      <c r="AX1008" s="24"/>
      <c r="AY1008" s="24"/>
      <c r="AZ1008" s="24"/>
      <c r="BA1008" s="24"/>
      <c r="BB1008" s="24"/>
      <c r="BC1008" s="24"/>
      <c r="CW1008" s="24">
        <v>0.34272540983606559</v>
      </c>
      <c r="CX1008" s="13">
        <v>67</v>
      </c>
      <c r="CY1008" s="13">
        <v>65.367419530880028</v>
      </c>
      <c r="CZ1008" s="13">
        <v>64.552558098836869</v>
      </c>
      <c r="DA1008" s="13">
        <v>29.050478113341242</v>
      </c>
      <c r="DB1008" s="13" t="e">
        <f ca="1"/>
        <v>#NAME?</v>
      </c>
      <c r="DC1008" s="13" t="e">
        <f ca="1"/>
        <v>#NAME?</v>
      </c>
      <c r="DD1008" s="13">
        <v>62.037632743779135</v>
      </c>
      <c r="DE1008" s="13" t="e">
        <f ca="1"/>
        <v>#NAME?</v>
      </c>
      <c r="DF1008" s="13">
        <v>65.894208874321222</v>
      </c>
    </row>
    <row r="1009" spans="1:110" x14ac:dyDescent="0.25">
      <c r="A1009" s="9">
        <v>79.099999999999994</v>
      </c>
      <c r="B1009" s="10" t="b">
        <v>1</v>
      </c>
      <c r="U1009" s="13"/>
      <c r="V1009" s="13"/>
      <c r="W1009" s="14"/>
      <c r="X1009" s="24"/>
      <c r="Y1009" s="24"/>
      <c r="Z1009" s="24"/>
      <c r="AA1009" s="24"/>
      <c r="AB1009" s="24"/>
      <c r="AC1009" s="24"/>
      <c r="AD1009" s="24"/>
      <c r="AE1009" s="24"/>
      <c r="AG1009" s="13"/>
      <c r="AH1009" s="13"/>
      <c r="AI1009" s="14"/>
      <c r="AJ1009" s="24"/>
      <c r="AK1009" s="24"/>
      <c r="AL1009" s="24"/>
      <c r="AM1009" s="24"/>
      <c r="AN1009" s="24"/>
      <c r="AO1009" s="24"/>
      <c r="AP1009" s="24"/>
      <c r="AQ1009" s="24"/>
      <c r="AS1009" s="13"/>
      <c r="AT1009" s="13"/>
      <c r="AU1009" s="14"/>
      <c r="AV1009" s="24"/>
      <c r="AW1009" s="24"/>
      <c r="AX1009" s="24"/>
      <c r="AY1009" s="24"/>
      <c r="AZ1009" s="24"/>
      <c r="BA1009" s="24"/>
      <c r="BB1009" s="24"/>
      <c r="BC1009" s="24"/>
      <c r="CW1009" s="24">
        <v>0.34306693989071041</v>
      </c>
      <c r="CX1009" s="13">
        <v>67</v>
      </c>
      <c r="CY1009" s="13">
        <v>65.37626812985053</v>
      </c>
      <c r="CZ1009" s="13">
        <v>64.561378768780486</v>
      </c>
      <c r="DA1009" s="13">
        <v>29.08645780837886</v>
      </c>
      <c r="DB1009" s="13" t="e">
        <f ca="1"/>
        <v>#NAME?</v>
      </c>
      <c r="DC1009" s="13" t="e">
        <f ca="1"/>
        <v>#NAME?</v>
      </c>
      <c r="DD1009" s="13">
        <v>62.050479734734679</v>
      </c>
      <c r="DE1009" s="13" t="e">
        <f ca="1"/>
        <v>#NAME?</v>
      </c>
      <c r="DF1009" s="13">
        <v>65.904661853358689</v>
      </c>
    </row>
    <row r="1010" spans="1:110" x14ac:dyDescent="0.25">
      <c r="A1010" s="9">
        <v>78.5</v>
      </c>
      <c r="B1010" s="10" t="b">
        <v>1</v>
      </c>
      <c r="U1010" s="13"/>
      <c r="V1010" s="13"/>
      <c r="W1010" s="14"/>
      <c r="X1010" s="24"/>
      <c r="Y1010" s="24"/>
      <c r="Z1010" s="24"/>
      <c r="AA1010" s="24"/>
      <c r="AB1010" s="24"/>
      <c r="AC1010" s="24"/>
      <c r="AD1010" s="24"/>
      <c r="AE1010" s="24"/>
      <c r="AG1010" s="13"/>
      <c r="AH1010" s="13"/>
      <c r="AI1010" s="14"/>
      <c r="AJ1010" s="24"/>
      <c r="AK1010" s="24"/>
      <c r="AL1010" s="24"/>
      <c r="AM1010" s="24"/>
      <c r="AN1010" s="24"/>
      <c r="AO1010" s="24"/>
      <c r="AP1010" s="24"/>
      <c r="AQ1010" s="24"/>
      <c r="AS1010" s="13"/>
      <c r="AT1010" s="13"/>
      <c r="AU1010" s="14"/>
      <c r="AV1010" s="24"/>
      <c r="AW1010" s="24"/>
      <c r="AX1010" s="24"/>
      <c r="AY1010" s="24"/>
      <c r="AZ1010" s="24"/>
      <c r="BA1010" s="24"/>
      <c r="BB1010" s="24"/>
      <c r="BC1010" s="24"/>
      <c r="CW1010" s="24">
        <v>0.34340846994535518</v>
      </c>
      <c r="CX1010" s="13">
        <v>67</v>
      </c>
      <c r="CY1010" s="13">
        <v>65.385113407817357</v>
      </c>
      <c r="CZ1010" s="13">
        <v>64.570197332808931</v>
      </c>
      <c r="DA1010" s="13">
        <v>29.122456213607137</v>
      </c>
      <c r="DB1010" s="13" t="e">
        <f ca="1"/>
        <v>#NAME?</v>
      </c>
      <c r="DC1010" s="13" t="e">
        <f ca="1"/>
        <v>#NAME?</v>
      </c>
      <c r="DD1010" s="13">
        <v>62.06332033256092</v>
      </c>
      <c r="DE1010" s="13" t="e">
        <f ca="1"/>
        <v>#NAME?</v>
      </c>
      <c r="DF1010" s="13">
        <v>65.915110317175504</v>
      </c>
    </row>
    <row r="1011" spans="1:110" x14ac:dyDescent="0.25">
      <c r="A1011" s="9">
        <v>78.400000000000006</v>
      </c>
      <c r="B1011" s="10" t="b">
        <v>1</v>
      </c>
      <c r="U1011" s="13"/>
      <c r="V1011" s="13"/>
      <c r="W1011" s="14"/>
      <c r="X1011" s="24"/>
      <c r="Y1011" s="24"/>
      <c r="Z1011" s="24"/>
      <c r="AA1011" s="24"/>
      <c r="AB1011" s="24"/>
      <c r="AC1011" s="24"/>
      <c r="AD1011" s="24"/>
      <c r="AE1011" s="24"/>
      <c r="AG1011" s="13"/>
      <c r="AH1011" s="13"/>
      <c r="AI1011" s="14"/>
      <c r="AJ1011" s="24"/>
      <c r="AK1011" s="24"/>
      <c r="AL1011" s="24"/>
      <c r="AM1011" s="24"/>
      <c r="AN1011" s="24"/>
      <c r="AO1011" s="24"/>
      <c r="AP1011" s="24"/>
      <c r="AQ1011" s="24"/>
      <c r="AS1011" s="13"/>
      <c r="AT1011" s="13"/>
      <c r="AU1011" s="14"/>
      <c r="AV1011" s="24"/>
      <c r="AW1011" s="24"/>
      <c r="AX1011" s="24"/>
      <c r="AY1011" s="24"/>
      <c r="AZ1011" s="24"/>
      <c r="BA1011" s="24"/>
      <c r="BB1011" s="24"/>
      <c r="BC1011" s="24"/>
      <c r="CW1011" s="24">
        <v>0.34375</v>
      </c>
      <c r="CX1011" s="13">
        <v>67</v>
      </c>
      <c r="CY1011" s="13">
        <v>65.393955374896407</v>
      </c>
      <c r="CZ1011" s="13">
        <v>64.579013799817417</v>
      </c>
      <c r="DA1011" s="13">
        <v>29.158473348495583</v>
      </c>
      <c r="DB1011" s="13" t="e">
        <f ca="1"/>
        <v>#NAME?</v>
      </c>
      <c r="DC1011" s="13" t="e">
        <f ca="1"/>
        <v>#NAME?</v>
      </c>
      <c r="DD1011" s="13">
        <v>62.076154546792722</v>
      </c>
      <c r="DE1011" s="13" t="e">
        <f ca="1"/>
        <v>#NAME?</v>
      </c>
      <c r="DF1011" s="13">
        <v>65.925554275864314</v>
      </c>
    </row>
    <row r="1012" spans="1:110" x14ac:dyDescent="0.25">
      <c r="A1012" s="9">
        <v>78.3</v>
      </c>
      <c r="B1012" s="10" t="b">
        <v>1</v>
      </c>
      <c r="U1012" s="13"/>
      <c r="V1012" s="13"/>
      <c r="W1012" s="14"/>
      <c r="X1012" s="24"/>
      <c r="Y1012" s="24"/>
      <c r="Z1012" s="24"/>
      <c r="AA1012" s="24"/>
      <c r="AB1012" s="24"/>
      <c r="AC1012" s="24"/>
      <c r="AD1012" s="24"/>
      <c r="AE1012" s="24"/>
      <c r="AG1012" s="13"/>
      <c r="AH1012" s="13"/>
      <c r="AI1012" s="14"/>
      <c r="AJ1012" s="24"/>
      <c r="AK1012" s="24"/>
      <c r="AL1012" s="24"/>
      <c r="AM1012" s="24"/>
      <c r="AN1012" s="24"/>
      <c r="AO1012" s="24"/>
      <c r="AP1012" s="24"/>
      <c r="AQ1012" s="24"/>
      <c r="AS1012" s="13"/>
      <c r="AT1012" s="13"/>
      <c r="AU1012" s="14"/>
      <c r="AV1012" s="24"/>
      <c r="AW1012" s="24"/>
      <c r="AX1012" s="24"/>
      <c r="AY1012" s="24"/>
      <c r="AZ1012" s="24"/>
      <c r="BA1012" s="24"/>
      <c r="BB1012" s="24"/>
      <c r="BC1012" s="24"/>
      <c r="CW1012" s="24">
        <v>0.34409153005464482</v>
      </c>
      <c r="CX1012" s="13">
        <v>67</v>
      </c>
      <c r="CY1012" s="13">
        <v>65.402794041180783</v>
      </c>
      <c r="CZ1012" s="13">
        <v>64.587828178684205</v>
      </c>
      <c r="DA1012" s="13">
        <v>29.194509232544114</v>
      </c>
      <c r="DB1012" s="13" t="e">
        <f ca="1"/>
        <v>#NAME?</v>
      </c>
      <c r="DC1012" s="13" t="e">
        <f ca="1"/>
        <v>#NAME?</v>
      </c>
      <c r="DD1012" s="13">
        <v>62.088982386941282</v>
      </c>
      <c r="DE1012" s="13" t="e">
        <f ca="1"/>
        <v>#NAME?</v>
      </c>
      <c r="DF1012" s="13">
        <v>65.93599373949381</v>
      </c>
    </row>
    <row r="1013" spans="1:110" x14ac:dyDescent="0.25">
      <c r="A1013" s="9">
        <v>78</v>
      </c>
      <c r="B1013" s="10" t="b">
        <v>1</v>
      </c>
      <c r="U1013" s="13"/>
      <c r="V1013" s="13"/>
      <c r="W1013" s="14"/>
      <c r="X1013" s="24"/>
      <c r="Y1013" s="24"/>
      <c r="Z1013" s="24"/>
      <c r="AA1013" s="24"/>
      <c r="AB1013" s="24"/>
      <c r="AC1013" s="24"/>
      <c r="AD1013" s="24"/>
      <c r="AE1013" s="24"/>
      <c r="AG1013" s="13"/>
      <c r="AH1013" s="13"/>
      <c r="AI1013" s="14"/>
      <c r="AJ1013" s="24"/>
      <c r="AK1013" s="24"/>
      <c r="AL1013" s="24"/>
      <c r="AM1013" s="24"/>
      <c r="AN1013" s="24"/>
      <c r="AO1013" s="24"/>
      <c r="AP1013" s="24"/>
      <c r="AQ1013" s="24"/>
      <c r="AS1013" s="13"/>
      <c r="AT1013" s="13"/>
      <c r="AU1013" s="14"/>
      <c r="AV1013" s="24"/>
      <c r="AW1013" s="24"/>
      <c r="AX1013" s="24"/>
      <c r="AY1013" s="24"/>
      <c r="AZ1013" s="24"/>
      <c r="BA1013" s="24"/>
      <c r="BB1013" s="24"/>
      <c r="BC1013" s="24"/>
      <c r="CW1013" s="24">
        <v>0.34443306010928959</v>
      </c>
      <c r="CX1013" s="13">
        <v>67</v>
      </c>
      <c r="CY1013" s="13">
        <v>65.411629416740965</v>
      </c>
      <c r="CZ1013" s="13">
        <v>64.596640478270544</v>
      </c>
      <c r="DA1013" s="13">
        <v>29.2305638852831</v>
      </c>
      <c r="DB1013" s="13" t="e">
        <f ca="1"/>
        <v>#NAME?</v>
      </c>
      <c r="DC1013" s="13" t="e">
        <f ca="1"/>
        <v>#NAME?</v>
      </c>
      <c r="DD1013" s="13">
        <v>62.101803862494194</v>
      </c>
      <c r="DE1013" s="13" t="e">
        <f ca="1"/>
        <v>#NAME?</v>
      </c>
      <c r="DF1013" s="13">
        <v>65.946428718108891</v>
      </c>
    </row>
    <row r="1014" spans="1:110" x14ac:dyDescent="0.25">
      <c r="A1014" s="9">
        <v>62.4</v>
      </c>
      <c r="B1014" s="10" t="b">
        <v>1</v>
      </c>
      <c r="U1014" s="13"/>
      <c r="V1014" s="13"/>
      <c r="W1014" s="14"/>
      <c r="X1014" s="24"/>
      <c r="Y1014" s="24"/>
      <c r="Z1014" s="24"/>
      <c r="AA1014" s="24"/>
      <c r="AB1014" s="24"/>
      <c r="AC1014" s="24"/>
      <c r="AD1014" s="24"/>
      <c r="AE1014" s="24"/>
      <c r="AG1014" s="13"/>
      <c r="AH1014" s="13"/>
      <c r="AI1014" s="14"/>
      <c r="AJ1014" s="24"/>
      <c r="AK1014" s="24"/>
      <c r="AL1014" s="24"/>
      <c r="AM1014" s="24"/>
      <c r="AN1014" s="24"/>
      <c r="AO1014" s="24"/>
      <c r="AP1014" s="24"/>
      <c r="AQ1014" s="24"/>
      <c r="AS1014" s="13"/>
      <c r="AT1014" s="13"/>
      <c r="AU1014" s="14"/>
      <c r="AV1014" s="24"/>
      <c r="AW1014" s="24"/>
      <c r="AX1014" s="24"/>
      <c r="AY1014" s="24"/>
      <c r="AZ1014" s="24"/>
      <c r="BA1014" s="24"/>
      <c r="BB1014" s="24"/>
      <c r="BC1014" s="24"/>
      <c r="CW1014" s="24">
        <v>0.34477459016393441</v>
      </c>
      <c r="CX1014" s="13">
        <v>67</v>
      </c>
      <c r="CY1014" s="13">
        <v>65.420461511624822</v>
      </c>
      <c r="CZ1014" s="13">
        <v>64.605450707420772</v>
      </c>
      <c r="DA1014" s="13">
        <v>29.266637326273464</v>
      </c>
      <c r="DB1014" s="13" t="e">
        <f ca="1"/>
        <v>#NAME?</v>
      </c>
      <c r="DC1014" s="13" t="e">
        <f ca="1"/>
        <v>#NAME?</v>
      </c>
      <c r="DD1014" s="13">
        <v>62.114618982915559</v>
      </c>
      <c r="DE1014" s="13" t="e">
        <f ca="1"/>
        <v>#NAME?</v>
      </c>
      <c r="DF1014" s="13">
        <v>65.956859221730681</v>
      </c>
    </row>
    <row r="1015" spans="1:110" x14ac:dyDescent="0.25">
      <c r="A1015" s="9">
        <v>62.1</v>
      </c>
      <c r="B1015" s="10" t="b">
        <v>1</v>
      </c>
      <c r="U1015" s="13"/>
      <c r="V1015" s="13"/>
      <c r="W1015" s="14"/>
      <c r="X1015" s="24"/>
      <c r="Y1015" s="24"/>
      <c r="Z1015" s="24"/>
      <c r="AA1015" s="24"/>
      <c r="AB1015" s="24"/>
      <c r="AC1015" s="24"/>
      <c r="AD1015" s="24"/>
      <c r="AE1015" s="24"/>
      <c r="AG1015" s="13"/>
      <c r="AH1015" s="13"/>
      <c r="AI1015" s="14"/>
      <c r="AJ1015" s="24"/>
      <c r="AK1015" s="24"/>
      <c r="AL1015" s="24"/>
      <c r="AM1015" s="24"/>
      <c r="AN1015" s="24"/>
      <c r="AO1015" s="24"/>
      <c r="AP1015" s="24"/>
      <c r="AQ1015" s="24"/>
      <c r="AS1015" s="13"/>
      <c r="AT1015" s="13"/>
      <c r="AU1015" s="14"/>
      <c r="AV1015" s="24"/>
      <c r="AW1015" s="24"/>
      <c r="AX1015" s="24"/>
      <c r="AY1015" s="24"/>
      <c r="AZ1015" s="24"/>
      <c r="BA1015" s="24"/>
      <c r="BB1015" s="24"/>
      <c r="BC1015" s="24"/>
      <c r="CW1015" s="24">
        <v>0.34511612021857924</v>
      </c>
      <c r="CX1015" s="13">
        <v>67</v>
      </c>
      <c r="CY1015" s="13">
        <v>65.429290335857772</v>
      </c>
      <c r="CZ1015" s="13">
        <v>64.614258874962559</v>
      </c>
      <c r="DA1015" s="13">
        <v>29.302729575106696</v>
      </c>
      <c r="DB1015" s="13" t="e">
        <f ca="1"/>
        <v>#NAME?</v>
      </c>
      <c r="DC1015" s="13" t="e">
        <f ca="1"/>
        <v>#NAME?</v>
      </c>
      <c r="DD1015" s="13">
        <v>62.127427757646018</v>
      </c>
      <c r="DE1015" s="13" t="e">
        <f ca="1"/>
        <v>#NAME?</v>
      </c>
      <c r="DF1015" s="13">
        <v>65.967285260356675</v>
      </c>
    </row>
    <row r="1016" spans="1:110" x14ac:dyDescent="0.25">
      <c r="A1016" s="9">
        <v>61.9</v>
      </c>
      <c r="B1016" s="10" t="b">
        <v>1</v>
      </c>
      <c r="U1016" s="13"/>
      <c r="V1016" s="13"/>
      <c r="W1016" s="14"/>
      <c r="X1016" s="24"/>
      <c r="Y1016" s="24"/>
      <c r="Z1016" s="24"/>
      <c r="AA1016" s="24"/>
      <c r="AB1016" s="24"/>
      <c r="AC1016" s="24"/>
      <c r="AD1016" s="24"/>
      <c r="AE1016" s="24"/>
      <c r="AG1016" s="13"/>
      <c r="AH1016" s="13"/>
      <c r="AI1016" s="14"/>
      <c r="AJ1016" s="24"/>
      <c r="AK1016" s="24"/>
      <c r="AL1016" s="24"/>
      <c r="AM1016" s="24"/>
      <c r="AN1016" s="24"/>
      <c r="AO1016" s="24"/>
      <c r="AP1016" s="24"/>
      <c r="AQ1016" s="24"/>
      <c r="AS1016" s="13"/>
      <c r="AT1016" s="13"/>
      <c r="AU1016" s="14"/>
      <c r="AV1016" s="24"/>
      <c r="AW1016" s="24"/>
      <c r="AX1016" s="24"/>
      <c r="AY1016" s="24"/>
      <c r="AZ1016" s="24"/>
      <c r="BA1016" s="24"/>
      <c r="BB1016" s="24"/>
      <c r="BC1016" s="24"/>
      <c r="CW1016" s="24">
        <v>0.34545765027322406</v>
      </c>
      <c r="CX1016" s="13">
        <v>67</v>
      </c>
      <c r="CY1016" s="13">
        <v>65.438115899442863</v>
      </c>
      <c r="CZ1016" s="13">
        <v>64.623064989706663</v>
      </c>
      <c r="DA1016" s="13">
        <v>29.338840651404951</v>
      </c>
      <c r="DB1016" s="13" t="e">
        <f ca="1"/>
        <v>#NAME?</v>
      </c>
      <c r="DC1016" s="13" t="e">
        <f ca="1"/>
        <v>#NAME?</v>
      </c>
      <c r="DD1016" s="13">
        <v>62.140230196102877</v>
      </c>
      <c r="DE1016" s="13" t="e">
        <f ca="1"/>
        <v>#NAME?</v>
      </c>
      <c r="DF1016" s="13">
        <v>65.977706843960789</v>
      </c>
    </row>
    <row r="1017" spans="1:110" x14ac:dyDescent="0.25">
      <c r="A1017" s="9">
        <v>61.6</v>
      </c>
      <c r="B1017" s="10" t="b">
        <v>1</v>
      </c>
      <c r="U1017" s="13"/>
      <c r="V1017" s="13"/>
      <c r="W1017" s="14"/>
      <c r="X1017" s="24"/>
      <c r="Y1017" s="24"/>
      <c r="Z1017" s="24"/>
      <c r="AA1017" s="24"/>
      <c r="AB1017" s="24"/>
      <c r="AC1017" s="24"/>
      <c r="AD1017" s="24"/>
      <c r="AE1017" s="24"/>
      <c r="AG1017" s="13"/>
      <c r="AH1017" s="13"/>
      <c r="AI1017" s="14"/>
      <c r="AJ1017" s="24"/>
      <c r="AK1017" s="24"/>
      <c r="AL1017" s="24"/>
      <c r="AM1017" s="24"/>
      <c r="AN1017" s="24"/>
      <c r="AO1017" s="24"/>
      <c r="AP1017" s="24"/>
      <c r="AQ1017" s="24"/>
      <c r="AS1017" s="13"/>
      <c r="AT1017" s="13"/>
      <c r="AU1017" s="14"/>
      <c r="AV1017" s="24"/>
      <c r="AW1017" s="24"/>
      <c r="AX1017" s="24"/>
      <c r="AY1017" s="24"/>
      <c r="AZ1017" s="24"/>
      <c r="BA1017" s="24"/>
      <c r="BB1017" s="24"/>
      <c r="BC1017" s="24"/>
      <c r="CW1017" s="24">
        <v>0.34579918032786883</v>
      </c>
      <c r="CX1017" s="13">
        <v>67</v>
      </c>
      <c r="CY1017" s="13">
        <v>65.446938212360863</v>
      </c>
      <c r="CZ1017" s="13">
        <v>64.631869060447315</v>
      </c>
      <c r="DA1017" s="13">
        <v>29.374970574821127</v>
      </c>
      <c r="DB1017" s="13" t="e">
        <f ca="1"/>
        <v>#NAME?</v>
      </c>
      <c r="DC1017" s="13" t="e">
        <f ca="1"/>
        <v>#NAME?</v>
      </c>
      <c r="DD1017" s="13">
        <v>62.153026307680165</v>
      </c>
      <c r="DE1017" s="13" t="e">
        <f ca="1"/>
        <v>#NAME?</v>
      </c>
      <c r="DF1017" s="13">
        <v>65.988123982493477</v>
      </c>
    </row>
    <row r="1018" spans="1:110" x14ac:dyDescent="0.25">
      <c r="A1018" s="9">
        <v>61.2</v>
      </c>
      <c r="B1018" s="10" t="b">
        <v>1</v>
      </c>
      <c r="U1018" s="13"/>
      <c r="V1018" s="13"/>
      <c r="W1018" s="14"/>
      <c r="X1018" s="24"/>
      <c r="Y1018" s="24"/>
      <c r="Z1018" s="24"/>
      <c r="AA1018" s="24"/>
      <c r="AB1018" s="24"/>
      <c r="AC1018" s="24"/>
      <c r="AD1018" s="24"/>
      <c r="AE1018" s="24"/>
      <c r="AG1018" s="13"/>
      <c r="AH1018" s="13"/>
      <c r="AI1018" s="14"/>
      <c r="AJ1018" s="24"/>
      <c r="AK1018" s="24"/>
      <c r="AL1018" s="24"/>
      <c r="AM1018" s="24"/>
      <c r="AN1018" s="24"/>
      <c r="AO1018" s="24"/>
      <c r="AP1018" s="24"/>
      <c r="AQ1018" s="24"/>
      <c r="AS1018" s="13"/>
      <c r="AT1018" s="13"/>
      <c r="AU1018" s="14"/>
      <c r="AV1018" s="24"/>
      <c r="AW1018" s="24"/>
      <c r="AX1018" s="24"/>
      <c r="AY1018" s="24"/>
      <c r="AZ1018" s="24"/>
      <c r="BA1018" s="24"/>
      <c r="BB1018" s="24"/>
      <c r="BC1018" s="24"/>
      <c r="CW1018" s="24">
        <v>0.34614071038251365</v>
      </c>
      <c r="CX1018" s="13">
        <v>67</v>
      </c>
      <c r="CY1018" s="13">
        <v>65.455757284570339</v>
      </c>
      <c r="CZ1018" s="13">
        <v>64.640671095962304</v>
      </c>
      <c r="DA1018" s="13">
        <v>29.4111193650389</v>
      </c>
      <c r="DB1018" s="13" t="e">
        <f ca="1"/>
        <v>#NAME?</v>
      </c>
      <c r="DC1018" s="13" t="e">
        <f ca="1"/>
        <v>#NAME?</v>
      </c>
      <c r="DD1018" s="13">
        <v>62.165816101748739</v>
      </c>
      <c r="DE1018" s="13" t="e">
        <f ca="1"/>
        <v>#NAME?</v>
      </c>
      <c r="DF1018" s="13">
        <v>65.998536685881874</v>
      </c>
    </row>
    <row r="1019" spans="1:110" x14ac:dyDescent="0.25">
      <c r="A1019" s="9">
        <v>69</v>
      </c>
      <c r="B1019" s="10" t="b">
        <v>1</v>
      </c>
      <c r="U1019" s="13"/>
      <c r="V1019" s="13"/>
      <c r="W1019" s="14"/>
      <c r="X1019" s="24"/>
      <c r="Y1019" s="24"/>
      <c r="Z1019" s="24"/>
      <c r="AA1019" s="24"/>
      <c r="AB1019" s="24"/>
      <c r="AC1019" s="24"/>
      <c r="AD1019" s="24"/>
      <c r="AE1019" s="24"/>
      <c r="AG1019" s="13"/>
      <c r="AH1019" s="13"/>
      <c r="AI1019" s="14"/>
      <c r="AJ1019" s="24"/>
      <c r="AK1019" s="24"/>
      <c r="AL1019" s="24"/>
      <c r="AM1019" s="24"/>
      <c r="AN1019" s="24"/>
      <c r="AO1019" s="24"/>
      <c r="AP1019" s="24"/>
      <c r="AQ1019" s="24"/>
      <c r="AS1019" s="13"/>
      <c r="AT1019" s="13"/>
      <c r="AU1019" s="14"/>
      <c r="AV1019" s="24"/>
      <c r="AW1019" s="24"/>
      <c r="AX1019" s="24"/>
      <c r="AY1019" s="24"/>
      <c r="AZ1019" s="24"/>
      <c r="BA1019" s="24"/>
      <c r="BB1019" s="24"/>
      <c r="BC1019" s="24"/>
      <c r="CW1019" s="24">
        <v>0.34648224043715847</v>
      </c>
      <c r="CX1019" s="13">
        <v>67.099999999999994</v>
      </c>
      <c r="CY1019" s="13">
        <v>65.464573126007807</v>
      </c>
      <c r="CZ1019" s="13">
        <v>64.649471105012651</v>
      </c>
      <c r="DA1019" s="13">
        <v>29.447287041772807</v>
      </c>
      <c r="DB1019" s="13" t="e">
        <f ca="1"/>
        <v>#NAME?</v>
      </c>
      <c r="DC1019" s="13" t="e">
        <f ca="1"/>
        <v>#NAME?</v>
      </c>
      <c r="DD1019" s="13">
        <v>62.178599587656322</v>
      </c>
      <c r="DE1019" s="13" t="e">
        <f ca="1"/>
        <v>#NAME?</v>
      </c>
      <c r="DF1019" s="13">
        <v>66.008944964029737</v>
      </c>
    </row>
    <row r="1020" spans="1:110" x14ac:dyDescent="0.25">
      <c r="A1020" s="9">
        <v>66</v>
      </c>
      <c r="B1020" s="10" t="b">
        <v>1</v>
      </c>
      <c r="U1020" s="13"/>
      <c r="V1020" s="13"/>
      <c r="W1020" s="14"/>
      <c r="X1020" s="24"/>
      <c r="Y1020" s="24"/>
      <c r="Z1020" s="24"/>
      <c r="AA1020" s="24"/>
      <c r="AB1020" s="24"/>
      <c r="AC1020" s="24"/>
      <c r="AD1020" s="24"/>
      <c r="AE1020" s="24"/>
      <c r="AG1020" s="13"/>
      <c r="AH1020" s="13"/>
      <c r="AI1020" s="14"/>
      <c r="AJ1020" s="24"/>
      <c r="AK1020" s="24"/>
      <c r="AL1020" s="24"/>
      <c r="AM1020" s="24"/>
      <c r="AN1020" s="24"/>
      <c r="AO1020" s="24"/>
      <c r="AP1020" s="24"/>
      <c r="AQ1020" s="24"/>
      <c r="AS1020" s="13"/>
      <c r="AT1020" s="13"/>
      <c r="AU1020" s="14"/>
      <c r="AV1020" s="24"/>
      <c r="AW1020" s="24"/>
      <c r="AX1020" s="24"/>
      <c r="AY1020" s="24"/>
      <c r="AZ1020" s="24"/>
      <c r="BA1020" s="24"/>
      <c r="BB1020" s="24"/>
      <c r="BC1020" s="24"/>
      <c r="CW1020" s="24">
        <v>0.3468237704918033</v>
      </c>
      <c r="CX1020" s="13">
        <v>67.099999999999994</v>
      </c>
      <c r="CY1020" s="13">
        <v>65.473385746587766</v>
      </c>
      <c r="CZ1020" s="13">
        <v>64.658269096343176</v>
      </c>
      <c r="DA1020" s="13">
        <v>29.483473624768287</v>
      </c>
      <c r="DB1020" s="13" t="e">
        <f ca="1"/>
        <v>#NAME?</v>
      </c>
      <c r="DC1020" s="13" t="e">
        <f ca="1"/>
        <v>#NAME?</v>
      </c>
      <c r="DD1020" s="13">
        <v>62.191376774727615</v>
      </c>
      <c r="DE1020" s="13" t="e">
        <f ca="1"/>
        <v>#NAME?</v>
      </c>
      <c r="DF1020" s="13">
        <v>66.019348826817719</v>
      </c>
    </row>
    <row r="1021" spans="1:110" x14ac:dyDescent="0.25">
      <c r="A1021" s="9">
        <v>63</v>
      </c>
      <c r="B1021" s="10" t="b">
        <v>1</v>
      </c>
      <c r="U1021" s="13"/>
      <c r="V1021" s="13"/>
      <c r="W1021" s="14"/>
      <c r="X1021" s="24"/>
      <c r="Y1021" s="24"/>
      <c r="Z1021" s="24"/>
      <c r="AA1021" s="24"/>
      <c r="AB1021" s="24"/>
      <c r="AC1021" s="24"/>
      <c r="AD1021" s="24"/>
      <c r="AE1021" s="24"/>
      <c r="AG1021" s="13"/>
      <c r="AH1021" s="13"/>
      <c r="AI1021" s="14"/>
      <c r="AJ1021" s="24"/>
      <c r="AK1021" s="24"/>
      <c r="AL1021" s="24"/>
      <c r="AM1021" s="24"/>
      <c r="AN1021" s="24"/>
      <c r="AO1021" s="24"/>
      <c r="AP1021" s="24"/>
      <c r="AQ1021" s="24"/>
      <c r="AS1021" s="13"/>
      <c r="AT1021" s="13"/>
      <c r="AU1021" s="14"/>
      <c r="AV1021" s="24"/>
      <c r="AW1021" s="24"/>
      <c r="AX1021" s="24"/>
      <c r="AY1021" s="24"/>
      <c r="AZ1021" s="24"/>
      <c r="BA1021" s="24"/>
      <c r="BB1021" s="24"/>
      <c r="BC1021" s="24"/>
      <c r="CW1021" s="24">
        <v>0.34716530054644806</v>
      </c>
      <c r="CX1021" s="13">
        <v>67.099999999999994</v>
      </c>
      <c r="CY1021" s="13">
        <v>65.482195156202849</v>
      </c>
      <c r="CZ1021" s="13">
        <v>64.667065078682398</v>
      </c>
      <c r="DA1021" s="13">
        <v>29.519679133801748</v>
      </c>
      <c r="DB1021" s="13" t="e">
        <f ca="1"/>
        <v>#NAME?</v>
      </c>
      <c r="DC1021" s="13" t="e">
        <f ca="1"/>
        <v>#NAME?</v>
      </c>
      <c r="DD1021" s="13">
        <v>62.204147672264384</v>
      </c>
      <c r="DE1021" s="13" t="e">
        <f ca="1"/>
        <v>#NAME?</v>
      </c>
      <c r="DF1021" s="13">
        <v>66.029748284103334</v>
      </c>
    </row>
    <row r="1022" spans="1:110" x14ac:dyDescent="0.25">
      <c r="A1022" s="9">
        <v>59.9</v>
      </c>
      <c r="B1022" s="10" t="b">
        <v>1</v>
      </c>
      <c r="U1022" s="13"/>
      <c r="V1022" s="13"/>
      <c r="W1022" s="14"/>
      <c r="X1022" s="24"/>
      <c r="Y1022" s="24"/>
      <c r="Z1022" s="24"/>
      <c r="AA1022" s="24"/>
      <c r="AB1022" s="24"/>
      <c r="AC1022" s="24"/>
      <c r="AD1022" s="24"/>
      <c r="AE1022" s="24"/>
      <c r="AG1022" s="13"/>
      <c r="AH1022" s="13"/>
      <c r="AI1022" s="14"/>
      <c r="AJ1022" s="24"/>
      <c r="AK1022" s="24"/>
      <c r="AL1022" s="24"/>
      <c r="AM1022" s="24"/>
      <c r="AN1022" s="24"/>
      <c r="AO1022" s="24"/>
      <c r="AP1022" s="24"/>
      <c r="AQ1022" s="24"/>
      <c r="AS1022" s="13"/>
      <c r="AT1022" s="13"/>
      <c r="AU1022" s="14"/>
      <c r="AV1022" s="24"/>
      <c r="AW1022" s="24"/>
      <c r="AX1022" s="24"/>
      <c r="AY1022" s="24"/>
      <c r="AZ1022" s="24"/>
      <c r="BA1022" s="24"/>
      <c r="BB1022" s="24"/>
      <c r="BC1022" s="24"/>
      <c r="CW1022" s="24">
        <v>0.34750683060109289</v>
      </c>
      <c r="CX1022" s="13">
        <v>67.099999999999994</v>
      </c>
      <c r="CY1022" s="13">
        <v>65.491001364723871</v>
      </c>
      <c r="CZ1022" s="13">
        <v>64.675859060742383</v>
      </c>
      <c r="DA1022" s="13">
        <v>29.555903588680671</v>
      </c>
      <c r="DB1022" s="13" t="e">
        <f ca="1"/>
        <v>#NAME?</v>
      </c>
      <c r="DC1022" s="13" t="e">
        <f ca="1"/>
        <v>#NAME?</v>
      </c>
      <c r="DD1022" s="13">
        <v>62.216912289545519</v>
      </c>
      <c r="DE1022" s="13" t="e">
        <f ca="1"/>
        <v>#NAME?</v>
      </c>
      <c r="DF1022" s="13">
        <v>66.040143345721077</v>
      </c>
    </row>
    <row r="1023" spans="1:110" x14ac:dyDescent="0.25">
      <c r="A1023" s="9">
        <v>59.4</v>
      </c>
      <c r="B1023" s="10" t="b">
        <v>1</v>
      </c>
      <c r="U1023" s="13"/>
      <c r="V1023" s="13"/>
      <c r="W1023" s="14"/>
      <c r="X1023" s="24"/>
      <c r="Y1023" s="24"/>
      <c r="Z1023" s="24"/>
      <c r="AA1023" s="24"/>
      <c r="AB1023" s="24"/>
      <c r="AC1023" s="24"/>
      <c r="AD1023" s="24"/>
      <c r="AE1023" s="24"/>
      <c r="AG1023" s="13"/>
      <c r="AH1023" s="13"/>
      <c r="AI1023" s="14"/>
      <c r="AJ1023" s="24"/>
      <c r="AK1023" s="24"/>
      <c r="AL1023" s="24"/>
      <c r="AM1023" s="24"/>
      <c r="AN1023" s="24"/>
      <c r="AO1023" s="24"/>
      <c r="AP1023" s="24"/>
      <c r="AQ1023" s="24"/>
      <c r="AS1023" s="13"/>
      <c r="AT1023" s="13"/>
      <c r="AU1023" s="14"/>
      <c r="AV1023" s="24"/>
      <c r="AW1023" s="24"/>
      <c r="AX1023" s="24"/>
      <c r="AY1023" s="24"/>
      <c r="AZ1023" s="24"/>
      <c r="BA1023" s="24"/>
      <c r="BB1023" s="24"/>
      <c r="BC1023" s="24"/>
      <c r="CW1023" s="24">
        <v>0.34784836065573771</v>
      </c>
      <c r="CX1023" s="13">
        <v>67.099999999999994</v>
      </c>
      <c r="CY1023" s="13">
        <v>65.499804381999951</v>
      </c>
      <c r="CZ1023" s="13">
        <v>64.684651051219262</v>
      </c>
      <c r="DA1023" s="13">
        <v>29.592147009243646</v>
      </c>
      <c r="DB1023" s="13" t="e">
        <f ca="1"/>
        <v>#NAME?</v>
      </c>
      <c r="DC1023" s="13" t="e">
        <f ca="1"/>
        <v>#NAME?</v>
      </c>
      <c r="DD1023" s="13">
        <v>62.229670635827091</v>
      </c>
      <c r="DE1023" s="13" t="e">
        <f ca="1"/>
        <v>#NAME?</v>
      </c>
      <c r="DF1023" s="13">
        <v>66.050534021482576</v>
      </c>
    </row>
    <row r="1024" spans="1:110" x14ac:dyDescent="0.25">
      <c r="A1024" s="9">
        <v>58.9</v>
      </c>
      <c r="B1024" s="10" t="b">
        <v>1</v>
      </c>
      <c r="U1024" s="13"/>
      <c r="V1024" s="13"/>
      <c r="W1024" s="14"/>
      <c r="X1024" s="24"/>
      <c r="Y1024" s="24"/>
      <c r="Z1024" s="24"/>
      <c r="AA1024" s="24"/>
      <c r="AB1024" s="24"/>
      <c r="AC1024" s="24"/>
      <c r="AD1024" s="24"/>
      <c r="AE1024" s="24"/>
      <c r="AG1024" s="13"/>
      <c r="AH1024" s="13"/>
      <c r="AI1024" s="14"/>
      <c r="AJ1024" s="24"/>
      <c r="AK1024" s="24"/>
      <c r="AL1024" s="24"/>
      <c r="AM1024" s="24"/>
      <c r="AN1024" s="24"/>
      <c r="AO1024" s="24"/>
      <c r="AP1024" s="24"/>
      <c r="AQ1024" s="24"/>
      <c r="AS1024" s="13"/>
      <c r="AT1024" s="13"/>
      <c r="AU1024" s="14"/>
      <c r="AV1024" s="24"/>
      <c r="AW1024" s="24"/>
      <c r="AX1024" s="24"/>
      <c r="AY1024" s="24"/>
      <c r="AZ1024" s="24"/>
      <c r="BA1024" s="24"/>
      <c r="BB1024" s="24"/>
      <c r="BC1024" s="24"/>
      <c r="CW1024" s="24">
        <v>0.34818989071038253</v>
      </c>
      <c r="CX1024" s="13">
        <v>67.099999999999994</v>
      </c>
      <c r="CY1024" s="13">
        <v>65.508604217858618</v>
      </c>
      <c r="CZ1024" s="13">
        <v>64.693441058792956</v>
      </c>
      <c r="DA1024" s="13">
        <v>29.628409415360441</v>
      </c>
      <c r="DB1024" s="13" t="e">
        <f ca="1"/>
        <v>#NAME?</v>
      </c>
      <c r="DC1024" s="13" t="e">
        <f ca="1"/>
        <v>#NAME?</v>
      </c>
      <c r="DD1024" s="13">
        <v>62.242422720342482</v>
      </c>
      <c r="DE1024" s="13" t="e">
        <f ca="1"/>
        <v>#NAME?</v>
      </c>
      <c r="DF1024" s="13">
        <v>66.060920321176553</v>
      </c>
    </row>
    <row r="1025" spans="1:110" x14ac:dyDescent="0.25">
      <c r="A1025" s="9">
        <v>58.3</v>
      </c>
      <c r="B1025" s="10" t="b">
        <v>1</v>
      </c>
      <c r="U1025" s="13"/>
      <c r="V1025" s="13"/>
      <c r="W1025" s="14"/>
      <c r="X1025" s="24"/>
      <c r="Y1025" s="24"/>
      <c r="Z1025" s="24"/>
      <c r="AA1025" s="24"/>
      <c r="AB1025" s="24"/>
      <c r="AC1025" s="24"/>
      <c r="AD1025" s="24"/>
      <c r="AE1025" s="24"/>
      <c r="AG1025" s="13"/>
      <c r="AH1025" s="13"/>
      <c r="AI1025" s="14"/>
      <c r="AJ1025" s="24"/>
      <c r="AK1025" s="24"/>
      <c r="AL1025" s="24"/>
      <c r="AM1025" s="24"/>
      <c r="AN1025" s="24"/>
      <c r="AO1025" s="24"/>
      <c r="AP1025" s="24"/>
      <c r="AQ1025" s="24"/>
      <c r="AS1025" s="13"/>
      <c r="AT1025" s="13"/>
      <c r="AU1025" s="14"/>
      <c r="AV1025" s="24"/>
      <c r="AW1025" s="24"/>
      <c r="AX1025" s="24"/>
      <c r="AY1025" s="24"/>
      <c r="AZ1025" s="24"/>
      <c r="BA1025" s="24"/>
      <c r="BB1025" s="24"/>
      <c r="BC1025" s="24"/>
      <c r="CW1025" s="24">
        <v>0.3485314207650273</v>
      </c>
      <c r="CX1025" s="13">
        <v>67.2</v>
      </c>
      <c r="CY1025" s="13">
        <v>65.517400882105875</v>
      </c>
      <c r="CZ1025" s="13">
        <v>64.702229092127268</v>
      </c>
      <c r="DA1025" s="13">
        <v>29.664690826932031</v>
      </c>
      <c r="DB1025" s="13" t="e">
        <f ca="1"/>
        <v>#NAME?</v>
      </c>
      <c r="DC1025" s="13" t="e">
        <f ca="1"/>
        <v>#NAME?</v>
      </c>
      <c r="DD1025" s="13">
        <v>62.255168552302436</v>
      </c>
      <c r="DE1025" s="13" t="e">
        <f ca="1"/>
        <v>#NAME?</v>
      </c>
      <c r="DF1025" s="13">
        <v>66.071302254569076</v>
      </c>
    </row>
    <row r="1026" spans="1:110" x14ac:dyDescent="0.25">
      <c r="A1026" s="9">
        <v>57.9</v>
      </c>
      <c r="B1026" s="10" t="b">
        <v>1</v>
      </c>
      <c r="U1026" s="13"/>
      <c r="V1026" s="13"/>
      <c r="W1026" s="14"/>
      <c r="X1026" s="24"/>
      <c r="Y1026" s="24"/>
      <c r="Z1026" s="24"/>
      <c r="AA1026" s="24"/>
      <c r="AB1026" s="24"/>
      <c r="AC1026" s="24"/>
      <c r="AD1026" s="24"/>
      <c r="AE1026" s="24"/>
      <c r="AG1026" s="13"/>
      <c r="AH1026" s="13"/>
      <c r="AI1026" s="14"/>
      <c r="AJ1026" s="24"/>
      <c r="AK1026" s="24"/>
      <c r="AL1026" s="24"/>
      <c r="AM1026" s="24"/>
      <c r="AN1026" s="24"/>
      <c r="AO1026" s="24"/>
      <c r="AP1026" s="24"/>
      <c r="AQ1026" s="24"/>
      <c r="AS1026" s="13"/>
      <c r="AT1026" s="13"/>
      <c r="AU1026" s="14"/>
      <c r="AV1026" s="24"/>
      <c r="AW1026" s="24"/>
      <c r="AX1026" s="24"/>
      <c r="AY1026" s="24"/>
      <c r="AZ1026" s="24"/>
      <c r="BA1026" s="24"/>
      <c r="BB1026" s="24"/>
      <c r="BC1026" s="24"/>
      <c r="CW1026" s="24">
        <v>0.34887295081967212</v>
      </c>
      <c r="CX1026" s="13">
        <v>67.2</v>
      </c>
      <c r="CY1026" s="13">
        <v>65.526194384526278</v>
      </c>
      <c r="CZ1026" s="13">
        <v>64.7110151598703</v>
      </c>
      <c r="DA1026" s="13">
        <v>29.700991263890756</v>
      </c>
      <c r="DB1026" s="13" t="e">
        <f ca="1"/>
        <v>#NAME?</v>
      </c>
      <c r="DC1026" s="13" t="e">
        <f ca="1"/>
        <v>#NAME?</v>
      </c>
      <c r="DD1026" s="13">
        <v>62.267908140895145</v>
      </c>
      <c r="DE1026" s="13" t="e">
        <f ca="1"/>
        <v>#NAME?</v>
      </c>
      <c r="DF1026" s="13">
        <v>66.081679831403463</v>
      </c>
    </row>
    <row r="1027" spans="1:110" x14ac:dyDescent="0.25">
      <c r="A1027" s="9">
        <v>57.6</v>
      </c>
      <c r="B1027" s="10" t="b">
        <v>1</v>
      </c>
      <c r="U1027" s="13"/>
      <c r="V1027" s="13"/>
      <c r="W1027" s="14"/>
      <c r="X1027" s="24"/>
      <c r="Y1027" s="24"/>
      <c r="Z1027" s="24"/>
      <c r="AA1027" s="24"/>
      <c r="AB1027" s="24"/>
      <c r="AC1027" s="24"/>
      <c r="AD1027" s="24"/>
      <c r="AE1027" s="24"/>
      <c r="AG1027" s="13"/>
      <c r="AH1027" s="13"/>
      <c r="AI1027" s="14"/>
      <c r="AJ1027" s="24"/>
      <c r="AK1027" s="24"/>
      <c r="AL1027" s="24"/>
      <c r="AM1027" s="24"/>
      <c r="AN1027" s="24"/>
      <c r="AO1027" s="24"/>
      <c r="AP1027" s="24"/>
      <c r="AQ1027" s="24"/>
      <c r="AS1027" s="13"/>
      <c r="AT1027" s="13"/>
      <c r="AU1027" s="14"/>
      <c r="AV1027" s="24"/>
      <c r="AW1027" s="24"/>
      <c r="AX1027" s="24"/>
      <c r="AY1027" s="24"/>
      <c r="AZ1027" s="24"/>
      <c r="BA1027" s="24"/>
      <c r="BB1027" s="24"/>
      <c r="BC1027" s="24"/>
      <c r="CW1027" s="24">
        <v>0.34921448087431695</v>
      </c>
      <c r="CX1027" s="13">
        <v>67.2</v>
      </c>
      <c r="CY1027" s="13">
        <v>65.534984734883096</v>
      </c>
      <c r="CZ1027" s="13">
        <v>64.719799270654065</v>
      </c>
      <c r="DA1027" s="13">
        <v>29.737310746200269</v>
      </c>
      <c r="DB1027" s="13" t="e">
        <f ca="1"/>
        <v>#NAME?</v>
      </c>
      <c r="DC1027" s="13" t="e">
        <f ca="1"/>
        <v>#NAME?</v>
      </c>
      <c r="DD1027" s="13">
        <v>62.280641495286282</v>
      </c>
      <c r="DE1027" s="13" t="e">
        <f ca="1"/>
        <v>#NAME?</v>
      </c>
      <c r="DF1027" s="13">
        <v>66.092053061400549</v>
      </c>
    </row>
    <row r="1028" spans="1:110" x14ac:dyDescent="0.25">
      <c r="A1028" s="9">
        <v>57.4</v>
      </c>
      <c r="B1028" s="10" t="b">
        <v>1</v>
      </c>
      <c r="U1028" s="13"/>
      <c r="V1028" s="13"/>
      <c r="W1028" s="14"/>
      <c r="X1028" s="24"/>
      <c r="Y1028" s="24"/>
      <c r="Z1028" s="24"/>
      <c r="AA1028" s="24"/>
      <c r="AB1028" s="24"/>
      <c r="AC1028" s="24"/>
      <c r="AD1028" s="24"/>
      <c r="AE1028" s="24"/>
      <c r="AG1028" s="13"/>
      <c r="AH1028" s="13"/>
      <c r="AI1028" s="14"/>
      <c r="AJ1028" s="24"/>
      <c r="AK1028" s="24"/>
      <c r="AL1028" s="24"/>
      <c r="AM1028" s="24"/>
      <c r="AN1028" s="24"/>
      <c r="AO1028" s="24"/>
      <c r="AP1028" s="24"/>
      <c r="AQ1028" s="24"/>
      <c r="AS1028" s="13"/>
      <c r="AT1028" s="13"/>
      <c r="AU1028" s="14"/>
      <c r="AV1028" s="24"/>
      <c r="AW1028" s="24"/>
      <c r="AX1028" s="24"/>
      <c r="AY1028" s="24"/>
      <c r="AZ1028" s="24"/>
      <c r="BA1028" s="24"/>
      <c r="BB1028" s="24"/>
      <c r="BC1028" s="24"/>
      <c r="CW1028" s="24">
        <v>0.34955601092896177</v>
      </c>
      <c r="CX1028" s="13">
        <v>67.2</v>
      </c>
      <c r="CY1028" s="13">
        <v>65.543771942918369</v>
      </c>
      <c r="CZ1028" s="13">
        <v>64.728581433094874</v>
      </c>
      <c r="DA1028" s="13">
        <v>29.773649293855694</v>
      </c>
      <c r="DB1028" s="13" t="e">
        <f ca="1"/>
        <v>#NAME?</v>
      </c>
      <c r="DC1028" s="13" t="e">
        <f ca="1"/>
        <v>#NAME?</v>
      </c>
      <c r="DD1028" s="13">
        <v>62.293368624619163</v>
      </c>
      <c r="DE1028" s="13" t="e">
        <f ca="1"/>
        <v>#NAME?</v>
      </c>
      <c r="DF1028" s="13">
        <v>66.102421954258659</v>
      </c>
    </row>
    <row r="1029" spans="1:110" x14ac:dyDescent="0.25">
      <c r="A1029" s="9">
        <v>57.2</v>
      </c>
      <c r="B1029" s="10" t="b">
        <v>1</v>
      </c>
      <c r="U1029" s="13"/>
      <c r="V1029" s="13"/>
      <c r="W1029" s="14"/>
      <c r="X1029" s="24"/>
      <c r="Y1029" s="24"/>
      <c r="Z1029" s="24"/>
      <c r="AA1029" s="24"/>
      <c r="AB1029" s="24"/>
      <c r="AC1029" s="24"/>
      <c r="AD1029" s="24"/>
      <c r="AE1029" s="24"/>
      <c r="AG1029" s="13"/>
      <c r="AH1029" s="13"/>
      <c r="AI1029" s="14"/>
      <c r="AJ1029" s="24"/>
      <c r="AK1029" s="24"/>
      <c r="AL1029" s="24"/>
      <c r="AM1029" s="24"/>
      <c r="AN1029" s="24"/>
      <c r="AO1029" s="24"/>
      <c r="AP1029" s="24"/>
      <c r="AQ1029" s="24"/>
      <c r="AS1029" s="13"/>
      <c r="AT1029" s="13"/>
      <c r="AU1029" s="14"/>
      <c r="AV1029" s="24"/>
      <c r="AW1029" s="24"/>
      <c r="AX1029" s="24"/>
      <c r="AY1029" s="24"/>
      <c r="AZ1029" s="24"/>
      <c r="BA1029" s="24"/>
      <c r="BB1029" s="24"/>
      <c r="BC1029" s="24"/>
      <c r="CW1029" s="24">
        <v>0.34989754098360654</v>
      </c>
      <c r="CX1029" s="13">
        <v>67.2</v>
      </c>
      <c r="CY1029" s="13">
        <v>65.552556018352945</v>
      </c>
      <c r="CZ1029" s="13">
        <v>64.737361655793336</v>
      </c>
      <c r="DA1029" s="13">
        <v>29.81000692688367</v>
      </c>
      <c r="DB1029" s="13" t="e">
        <f ca="1"/>
        <v>#NAME?</v>
      </c>
      <c r="DC1029" s="13" t="e">
        <f ca="1"/>
        <v>#NAME?</v>
      </c>
      <c r="DD1029" s="13">
        <v>62.306089538014746</v>
      </c>
      <c r="DE1029" s="13" t="e">
        <f ca="1"/>
        <v>#NAME?</v>
      </c>
      <c r="DF1029" s="13">
        <v>66.112786519653724</v>
      </c>
    </row>
    <row r="1030" spans="1:110" x14ac:dyDescent="0.25">
      <c r="A1030" s="9">
        <v>81</v>
      </c>
      <c r="B1030" s="10" t="b">
        <v>1</v>
      </c>
      <c r="U1030" s="13"/>
      <c r="V1030" s="13"/>
      <c r="W1030" s="14"/>
      <c r="X1030" s="24"/>
      <c r="Y1030" s="24"/>
      <c r="Z1030" s="24"/>
      <c r="AA1030" s="24"/>
      <c r="AB1030" s="24"/>
      <c r="AC1030" s="24"/>
      <c r="AD1030" s="24"/>
      <c r="AE1030" s="24"/>
      <c r="AG1030" s="13"/>
      <c r="AH1030" s="13"/>
      <c r="AI1030" s="14"/>
      <c r="AJ1030" s="24"/>
      <c r="AK1030" s="24"/>
      <c r="AL1030" s="24"/>
      <c r="AM1030" s="24"/>
      <c r="AN1030" s="24"/>
      <c r="AO1030" s="24"/>
      <c r="AP1030" s="24"/>
      <c r="AQ1030" s="24"/>
      <c r="AS1030" s="13"/>
      <c r="AT1030" s="13"/>
      <c r="AU1030" s="14"/>
      <c r="AV1030" s="24"/>
      <c r="AW1030" s="24"/>
      <c r="AX1030" s="24"/>
      <c r="AY1030" s="24"/>
      <c r="AZ1030" s="24"/>
      <c r="BA1030" s="24"/>
      <c r="BB1030" s="24"/>
      <c r="BC1030" s="24"/>
      <c r="CW1030" s="24">
        <v>0.35023907103825136</v>
      </c>
      <c r="CX1030" s="13">
        <v>67.2</v>
      </c>
      <c r="CY1030" s="13">
        <v>65.561336970886657</v>
      </c>
      <c r="CZ1030" s="13">
        <v>64.746139947334385</v>
      </c>
      <c r="DA1030" s="13">
        <v>29.846383665342398</v>
      </c>
      <c r="DB1030" s="13" t="e">
        <f ca="1"/>
        <v>#NAME?</v>
      </c>
      <c r="DC1030" s="13" t="e">
        <f ca="1"/>
        <v>#NAME?</v>
      </c>
      <c r="DD1030" s="13">
        <v>62.318804244571758</v>
      </c>
      <c r="DE1030" s="13" t="e">
        <f ca="1"/>
        <v>#NAME?</v>
      </c>
      <c r="DF1030" s="13">
        <v>66.123146767239405</v>
      </c>
    </row>
    <row r="1031" spans="1:110" x14ac:dyDescent="0.25">
      <c r="A1031" s="9">
        <v>88</v>
      </c>
      <c r="B1031" s="10" t="b">
        <v>1</v>
      </c>
      <c r="U1031" s="13"/>
      <c r="V1031" s="13"/>
      <c r="W1031" s="14"/>
      <c r="X1031" s="24"/>
      <c r="Y1031" s="24"/>
      <c r="Z1031" s="24"/>
      <c r="AA1031" s="24"/>
      <c r="AB1031" s="24"/>
      <c r="AC1031" s="24"/>
      <c r="AD1031" s="24"/>
      <c r="AE1031" s="24"/>
      <c r="AG1031" s="13"/>
      <c r="AH1031" s="13"/>
      <c r="AI1031" s="14"/>
      <c r="AJ1031" s="24"/>
      <c r="AK1031" s="24"/>
      <c r="AL1031" s="24"/>
      <c r="AM1031" s="24"/>
      <c r="AN1031" s="24"/>
      <c r="AO1031" s="24"/>
      <c r="AP1031" s="24"/>
      <c r="AQ1031" s="24"/>
      <c r="AS1031" s="13"/>
      <c r="AT1031" s="13"/>
      <c r="AU1031" s="14"/>
      <c r="AV1031" s="24"/>
      <c r="AW1031" s="24"/>
      <c r="AX1031" s="24"/>
      <c r="AY1031" s="24"/>
      <c r="AZ1031" s="24"/>
      <c r="BA1031" s="24"/>
      <c r="BB1031" s="24"/>
      <c r="BC1031" s="24"/>
      <c r="CW1031" s="24">
        <v>0.35058060109289618</v>
      </c>
      <c r="CX1031" s="13">
        <v>67.2</v>
      </c>
      <c r="CY1031" s="13">
        <v>65.57011481019839</v>
      </c>
      <c r="CZ1031" s="13">
        <v>64.754916316287421</v>
      </c>
      <c r="DA1031" s="13">
        <v>29.882779529321702</v>
      </c>
      <c r="DB1031" s="13" t="e">
        <f ca="1"/>
        <v>#NAME?</v>
      </c>
      <c r="DC1031" s="13" t="e">
        <f ca="1"/>
        <v>#NAME?</v>
      </c>
      <c r="DD1031" s="13">
        <v>62.331512753366731</v>
      </c>
      <c r="DE1031" s="13" t="e">
        <f ca="1"/>
        <v>#NAME?</v>
      </c>
      <c r="DF1031" s="13">
        <v>66.133502706647107</v>
      </c>
    </row>
    <row r="1032" spans="1:110" x14ac:dyDescent="0.25">
      <c r="A1032" s="9">
        <v>86</v>
      </c>
      <c r="B1032" s="10" t="b">
        <v>1</v>
      </c>
      <c r="U1032" s="13"/>
      <c r="V1032" s="13"/>
      <c r="W1032" s="14"/>
      <c r="X1032" s="24"/>
      <c r="Y1032" s="24"/>
      <c r="Z1032" s="24"/>
      <c r="AA1032" s="24"/>
      <c r="AB1032" s="24"/>
      <c r="AC1032" s="24"/>
      <c r="AD1032" s="24"/>
      <c r="AE1032" s="24"/>
      <c r="AG1032" s="13"/>
      <c r="AH1032" s="13"/>
      <c r="AI1032" s="14"/>
      <c r="AJ1032" s="24"/>
      <c r="AK1032" s="24"/>
      <c r="AL1032" s="24"/>
      <c r="AM1032" s="24"/>
      <c r="AN1032" s="24"/>
      <c r="AO1032" s="24"/>
      <c r="AP1032" s="24"/>
      <c r="AQ1032" s="24"/>
      <c r="AS1032" s="13"/>
      <c r="AT1032" s="13"/>
      <c r="AU1032" s="14"/>
      <c r="AV1032" s="24"/>
      <c r="AW1032" s="24"/>
      <c r="AX1032" s="24"/>
      <c r="AY1032" s="24"/>
      <c r="AZ1032" s="24"/>
      <c r="BA1032" s="24"/>
      <c r="BB1032" s="24"/>
      <c r="BC1032" s="24"/>
      <c r="CW1032" s="24">
        <v>0.35092213114754101</v>
      </c>
      <c r="CX1032" s="13">
        <v>67.2</v>
      </c>
      <c r="CY1032" s="13">
        <v>65.578889545946126</v>
      </c>
      <c r="CZ1032" s="13">
        <v>64.763690771206271</v>
      </c>
      <c r="DA1032" s="13">
        <v>29.919194538943106</v>
      </c>
      <c r="DB1032" s="13" t="e">
        <f ca="1"/>
        <v>#NAME?</v>
      </c>
      <c r="DC1032" s="13" t="e">
        <f ca="1"/>
        <v>#NAME?</v>
      </c>
      <c r="DD1032" s="13">
        <v>62.344215073454095</v>
      </c>
      <c r="DE1032" s="13" t="e">
        <f ca="1"/>
        <v>#NAME?</v>
      </c>
      <c r="DF1032" s="13">
        <v>66.143854347486126</v>
      </c>
    </row>
    <row r="1033" spans="1:110" x14ac:dyDescent="0.25">
      <c r="A1033" s="9">
        <v>84</v>
      </c>
      <c r="B1033" s="10" t="b">
        <v>1</v>
      </c>
      <c r="U1033" s="13"/>
      <c r="V1033" s="13"/>
      <c r="W1033" s="14"/>
      <c r="X1033" s="24"/>
      <c r="Y1033" s="24"/>
      <c r="Z1033" s="24"/>
      <c r="AA1033" s="24"/>
      <c r="AB1033" s="24"/>
      <c r="AC1033" s="24"/>
      <c r="AD1033" s="24"/>
      <c r="AE1033" s="24"/>
      <c r="AG1033" s="13"/>
      <c r="AH1033" s="13"/>
      <c r="AI1033" s="14"/>
      <c r="AJ1033" s="24"/>
      <c r="AK1033" s="24"/>
      <c r="AL1033" s="24"/>
      <c r="AM1033" s="24"/>
      <c r="AN1033" s="24"/>
      <c r="AO1033" s="24"/>
      <c r="AP1033" s="24"/>
      <c r="AQ1033" s="24"/>
      <c r="AS1033" s="13"/>
      <c r="AT1033" s="13"/>
      <c r="AU1033" s="14"/>
      <c r="AV1033" s="24"/>
      <c r="AW1033" s="24"/>
      <c r="AX1033" s="24"/>
      <c r="AY1033" s="24"/>
      <c r="AZ1033" s="24"/>
      <c r="BA1033" s="24"/>
      <c r="BB1033" s="24"/>
      <c r="BC1033" s="24"/>
      <c r="CW1033" s="24">
        <v>0.35126366120218577</v>
      </c>
      <c r="CX1033" s="13">
        <v>67.2</v>
      </c>
      <c r="CY1033" s="13">
        <v>65.587661187767111</v>
      </c>
      <c r="CZ1033" s="13">
        <v>64.772463320629427</v>
      </c>
      <c r="DA1033" s="13">
        <v>29.955628714359936</v>
      </c>
      <c r="DB1033" s="13" t="e">
        <f ca="1"/>
        <v>#NAME?</v>
      </c>
      <c r="DC1033" s="13" t="e">
        <f ca="1"/>
        <v>#NAME?</v>
      </c>
      <c r="DD1033" s="13">
        <v>62.356911213866283</v>
      </c>
      <c r="DE1033" s="13" t="e">
        <f ca="1"/>
        <v>#NAME?</v>
      </c>
      <c r="DF1033" s="13">
        <v>66.15420169934373</v>
      </c>
    </row>
    <row r="1034" spans="1:110" x14ac:dyDescent="0.25">
      <c r="A1034" s="9">
        <v>85</v>
      </c>
      <c r="B1034" s="10" t="b">
        <v>1</v>
      </c>
      <c r="U1034" s="13"/>
      <c r="V1034" s="13"/>
      <c r="W1034" s="14"/>
      <c r="X1034" s="24"/>
      <c r="Y1034" s="24"/>
      <c r="Z1034" s="24"/>
      <c r="AA1034" s="24"/>
      <c r="AB1034" s="24"/>
      <c r="AC1034" s="24"/>
      <c r="AD1034" s="24"/>
      <c r="AE1034" s="24"/>
      <c r="AG1034" s="13"/>
      <c r="AH1034" s="13"/>
      <c r="AI1034" s="14"/>
      <c r="AJ1034" s="24"/>
      <c r="AK1034" s="24"/>
      <c r="AL1034" s="24"/>
      <c r="AM1034" s="24"/>
      <c r="AN1034" s="24"/>
      <c r="AO1034" s="24"/>
      <c r="AP1034" s="24"/>
      <c r="AQ1034" s="24"/>
      <c r="AS1034" s="13"/>
      <c r="AT1034" s="13"/>
      <c r="AU1034" s="14"/>
      <c r="AV1034" s="24"/>
      <c r="AW1034" s="24"/>
      <c r="AX1034" s="24"/>
      <c r="AY1034" s="24"/>
      <c r="AZ1034" s="24"/>
      <c r="BA1034" s="24"/>
      <c r="BB1034" s="24"/>
      <c r="BC1034" s="24"/>
      <c r="CW1034" s="24">
        <v>0.3516051912568306</v>
      </c>
      <c r="CX1034" s="13">
        <v>67.3</v>
      </c>
      <c r="CY1034" s="13">
        <v>65.59642974527786</v>
      </c>
      <c r="CZ1034" s="13">
        <v>64.781233973080006</v>
      </c>
      <c r="DA1034" s="13">
        <v>29.992082075757327</v>
      </c>
      <c r="DB1034" s="13" t="e">
        <f ca="1"/>
        <v>#NAME?</v>
      </c>
      <c r="DC1034" s="13" t="e">
        <f ca="1"/>
        <v>#NAME?</v>
      </c>
      <c r="DD1034" s="13">
        <v>62.369601183613753</v>
      </c>
      <c r="DE1034" s="13" t="e">
        <f ca="1"/>
        <v>#NAME?</v>
      </c>
      <c r="DF1034" s="13">
        <v>66.164544771785216</v>
      </c>
    </row>
    <row r="1035" spans="1:110" x14ac:dyDescent="0.25">
      <c r="A1035" s="9">
        <v>83</v>
      </c>
      <c r="B1035" s="10" t="b">
        <v>1</v>
      </c>
      <c r="U1035" s="13"/>
      <c r="V1035" s="13"/>
      <c r="W1035" s="14"/>
      <c r="X1035" s="24"/>
      <c r="Y1035" s="24"/>
      <c r="Z1035" s="24"/>
      <c r="AA1035" s="24"/>
      <c r="AB1035" s="24"/>
      <c r="AC1035" s="24"/>
      <c r="AD1035" s="24"/>
      <c r="AE1035" s="24"/>
      <c r="AG1035" s="13"/>
      <c r="AH1035" s="13"/>
      <c r="AI1035" s="14"/>
      <c r="AJ1035" s="24"/>
      <c r="AK1035" s="24"/>
      <c r="AL1035" s="24"/>
      <c r="AM1035" s="24"/>
      <c r="AN1035" s="24"/>
      <c r="AO1035" s="24"/>
      <c r="AP1035" s="24"/>
      <c r="AQ1035" s="24"/>
      <c r="AS1035" s="13"/>
      <c r="AT1035" s="13"/>
      <c r="AU1035" s="14"/>
      <c r="AV1035" s="24"/>
      <c r="AW1035" s="24"/>
      <c r="AX1035" s="24"/>
      <c r="AY1035" s="24"/>
      <c r="AZ1035" s="24"/>
      <c r="BA1035" s="24"/>
      <c r="BB1035" s="24"/>
      <c r="BC1035" s="24"/>
      <c r="CW1035" s="24">
        <v>0.35194672131147542</v>
      </c>
      <c r="CX1035" s="13">
        <v>67.3</v>
      </c>
      <c r="CY1035" s="13">
        <v>65.605195228074336</v>
      </c>
      <c r="CZ1035" s="13">
        <v>64.790002737065862</v>
      </c>
      <c r="DA1035" s="13">
        <v>30.028554643352358</v>
      </c>
      <c r="DB1035" s="13" t="e">
        <f ca="1"/>
        <v>#NAME?</v>
      </c>
      <c r="DC1035" s="13" t="e">
        <f ca="1"/>
        <v>#NAME?</v>
      </c>
      <c r="DD1035" s="13">
        <v>62.382284991685083</v>
      </c>
      <c r="DE1035" s="13" t="e">
        <f ca="1"/>
        <v>#NAME?</v>
      </c>
      <c r="DF1035" s="13">
        <v>66.174883574353984</v>
      </c>
    </row>
    <row r="1036" spans="1:110" x14ac:dyDescent="0.25">
      <c r="A1036" s="9">
        <v>80</v>
      </c>
      <c r="B1036" s="10" t="b">
        <v>1</v>
      </c>
      <c r="U1036" s="13"/>
      <c r="V1036" s="13"/>
      <c r="W1036" s="14"/>
      <c r="X1036" s="24"/>
      <c r="Y1036" s="24"/>
      <c r="Z1036" s="24"/>
      <c r="AA1036" s="24"/>
      <c r="AB1036" s="24"/>
      <c r="AC1036" s="24"/>
      <c r="AD1036" s="24"/>
      <c r="AE1036" s="24"/>
      <c r="AG1036" s="13"/>
      <c r="AH1036" s="13"/>
      <c r="AI1036" s="14"/>
      <c r="AJ1036" s="24"/>
      <c r="AK1036" s="24"/>
      <c r="AL1036" s="24"/>
      <c r="AM1036" s="24"/>
      <c r="AN1036" s="24"/>
      <c r="AO1036" s="24"/>
      <c r="AP1036" s="24"/>
      <c r="AQ1036" s="24"/>
      <c r="AS1036" s="13"/>
      <c r="AT1036" s="13"/>
      <c r="AU1036" s="14"/>
      <c r="AV1036" s="24"/>
      <c r="AW1036" s="24"/>
      <c r="AX1036" s="24"/>
      <c r="AY1036" s="24"/>
      <c r="AZ1036" s="24"/>
      <c r="BA1036" s="24"/>
      <c r="BB1036" s="24"/>
      <c r="BC1036" s="24"/>
      <c r="CW1036" s="24">
        <v>0.35228825136612024</v>
      </c>
      <c r="CX1036" s="13">
        <v>67.3</v>
      </c>
      <c r="CY1036" s="13">
        <v>65.613957645731958</v>
      </c>
      <c r="CZ1036" s="13">
        <v>64.798769621079671</v>
      </c>
      <c r="DA1036" s="13">
        <v>30.065046437394027</v>
      </c>
      <c r="DB1036" s="13" t="e">
        <f ca="1"/>
        <v>#NAME?</v>
      </c>
      <c r="DC1036" s="13" t="e">
        <f ca="1"/>
        <v>#NAME?</v>
      </c>
      <c r="DD1036" s="13">
        <v>62.394962647047073</v>
      </c>
      <c r="DE1036" s="13" t="e">
        <f ca="1"/>
        <v>#NAME?</v>
      </c>
      <c r="DF1036" s="13">
        <v>66.18521811657169</v>
      </c>
    </row>
    <row r="1037" spans="1:110" x14ac:dyDescent="0.25">
      <c r="A1037" s="9">
        <v>79.900000000000006</v>
      </c>
      <c r="B1037" s="10" t="b">
        <v>1</v>
      </c>
      <c r="U1037" s="13"/>
      <c r="V1037" s="13"/>
      <c r="W1037" s="14"/>
      <c r="X1037" s="24"/>
      <c r="Y1037" s="24"/>
      <c r="Z1037" s="24"/>
      <c r="AA1037" s="24"/>
      <c r="AB1037" s="24"/>
      <c r="AC1037" s="24"/>
      <c r="AD1037" s="24"/>
      <c r="AE1037" s="24"/>
      <c r="AG1037" s="13"/>
      <c r="AH1037" s="13"/>
      <c r="AI1037" s="14"/>
      <c r="AJ1037" s="24"/>
      <c r="AK1037" s="24"/>
      <c r="AL1037" s="24"/>
      <c r="AM1037" s="24"/>
      <c r="AN1037" s="24"/>
      <c r="AO1037" s="24"/>
      <c r="AP1037" s="24"/>
      <c r="AQ1037" s="24"/>
      <c r="AS1037" s="13"/>
      <c r="AT1037" s="13"/>
      <c r="AU1037" s="14"/>
      <c r="AV1037" s="24"/>
      <c r="AW1037" s="24"/>
      <c r="AX1037" s="24"/>
      <c r="AY1037" s="24"/>
      <c r="AZ1037" s="24"/>
      <c r="BA1037" s="24"/>
      <c r="BB1037" s="24"/>
      <c r="BC1037" s="24"/>
      <c r="CW1037" s="24">
        <v>0.35262978142076501</v>
      </c>
      <c r="CX1037" s="13">
        <v>67.3</v>
      </c>
      <c r="CY1037" s="13">
        <v>65.622717007805747</v>
      </c>
      <c r="CZ1037" s="13">
        <v>64.807534633598863</v>
      </c>
      <c r="DA1037" s="13">
        <v>30.101557478163397</v>
      </c>
      <c r="DB1037" s="13" t="e">
        <f ca="1"/>
        <v>#NAME?</v>
      </c>
      <c r="DC1037" s="13" t="e">
        <f ca="1"/>
        <v>#NAME?</v>
      </c>
      <c r="DD1037" s="13">
        <v>62.407634158644782</v>
      </c>
      <c r="DE1037" s="13" t="e">
        <f ca="1"/>
        <v>#NAME?</v>
      </c>
      <c r="DF1037" s="13">
        <v>66.195548407938261</v>
      </c>
    </row>
    <row r="1038" spans="1:110" x14ac:dyDescent="0.25">
      <c r="A1038" s="9">
        <v>79.400000000000006</v>
      </c>
      <c r="B1038" s="10" t="b">
        <v>1</v>
      </c>
      <c r="U1038" s="13"/>
      <c r="V1038" s="13"/>
      <c r="W1038" s="14"/>
      <c r="X1038" s="24"/>
      <c r="Y1038" s="24"/>
      <c r="Z1038" s="24"/>
      <c r="AA1038" s="24"/>
      <c r="AB1038" s="24"/>
      <c r="AC1038" s="24"/>
      <c r="AD1038" s="24"/>
      <c r="AE1038" s="24"/>
      <c r="AG1038" s="13"/>
      <c r="AH1038" s="13"/>
      <c r="AI1038" s="14"/>
      <c r="AJ1038" s="24"/>
      <c r="AK1038" s="24"/>
      <c r="AL1038" s="24"/>
      <c r="AM1038" s="24"/>
      <c r="AN1038" s="24"/>
      <c r="AO1038" s="24"/>
      <c r="AP1038" s="24"/>
      <c r="AQ1038" s="24"/>
      <c r="AS1038" s="13"/>
      <c r="AT1038" s="13"/>
      <c r="AU1038" s="14"/>
      <c r="AV1038" s="24"/>
      <c r="AW1038" s="24"/>
      <c r="AX1038" s="24"/>
      <c r="AY1038" s="24"/>
      <c r="AZ1038" s="24"/>
      <c r="BA1038" s="24"/>
      <c r="BB1038" s="24"/>
      <c r="BC1038" s="24"/>
      <c r="CW1038" s="24">
        <v>0.35297131147540983</v>
      </c>
      <c r="CX1038" s="13">
        <v>67.3</v>
      </c>
      <c r="CY1038" s="13">
        <v>65.631473323830392</v>
      </c>
      <c r="CZ1038" s="13">
        <v>64.816297783085972</v>
      </c>
      <c r="DA1038" s="13">
        <v>30.138087785973642</v>
      </c>
      <c r="DB1038" s="13" t="e">
        <f ca="1"/>
        <v>#NAME?</v>
      </c>
      <c r="DC1038" s="13" t="e">
        <f ca="1"/>
        <v>#NAME?</v>
      </c>
      <c r="DD1038" s="13">
        <v>62.420299535401611</v>
      </c>
      <c r="DE1038" s="13" t="e">
        <f ca="1"/>
        <v>#NAME?</v>
      </c>
      <c r="DF1038" s="13">
        <v>66.205874457932026</v>
      </c>
    </row>
    <row r="1039" spans="1:110" x14ac:dyDescent="0.25">
      <c r="A1039" s="9">
        <v>79.7</v>
      </c>
      <c r="B1039" s="10" t="b">
        <v>1</v>
      </c>
      <c r="U1039" s="13"/>
      <c r="V1039" s="13"/>
      <c r="W1039" s="14"/>
      <c r="X1039" s="24"/>
      <c r="Y1039" s="24"/>
      <c r="Z1039" s="24"/>
      <c r="AA1039" s="24"/>
      <c r="AB1039" s="24"/>
      <c r="AC1039" s="24"/>
      <c r="AD1039" s="24"/>
      <c r="AE1039" s="24"/>
      <c r="AG1039" s="13"/>
      <c r="AH1039" s="13"/>
      <c r="AI1039" s="14"/>
      <c r="AJ1039" s="24"/>
      <c r="AK1039" s="24"/>
      <c r="AL1039" s="24"/>
      <c r="AM1039" s="24"/>
      <c r="AN1039" s="24"/>
      <c r="AO1039" s="24"/>
      <c r="AP1039" s="24"/>
      <c r="AQ1039" s="24"/>
      <c r="AS1039" s="13"/>
      <c r="AT1039" s="13"/>
      <c r="AU1039" s="14"/>
      <c r="AV1039" s="24"/>
      <c r="AW1039" s="24"/>
      <c r="AX1039" s="24"/>
      <c r="AY1039" s="24"/>
      <c r="AZ1039" s="24"/>
      <c r="BA1039" s="24"/>
      <c r="BB1039" s="24"/>
      <c r="BC1039" s="24"/>
      <c r="CW1039" s="24">
        <v>0.35331284153005466</v>
      </c>
      <c r="CX1039" s="13">
        <v>67.3</v>
      </c>
      <c r="CY1039" s="13">
        <v>65.640226603320329</v>
      </c>
      <c r="CZ1039" s="13">
        <v>64.825059077988485</v>
      </c>
      <c r="DA1039" s="13">
        <v>30.174637381170111</v>
      </c>
      <c r="DB1039" s="13" t="e">
        <f ca="1"/>
        <v>#NAME?</v>
      </c>
      <c r="DC1039" s="13" t="e">
        <f ca="1"/>
        <v>#NAME?</v>
      </c>
      <c r="DD1039" s="13">
        <v>62.432958786219402</v>
      </c>
      <c r="DE1039" s="13" t="e">
        <f ca="1"/>
        <v>#NAME?</v>
      </c>
      <c r="DF1039" s="13">
        <v>66.21619627600974</v>
      </c>
    </row>
    <row r="1040" spans="1:110" x14ac:dyDescent="0.25">
      <c r="A1040" s="9">
        <v>79.3</v>
      </c>
      <c r="B1040" s="10" t="b">
        <v>1</v>
      </c>
      <c r="U1040" s="13"/>
      <c r="V1040" s="13"/>
      <c r="W1040" s="14"/>
      <c r="X1040" s="24"/>
      <c r="Y1040" s="24"/>
      <c r="Z1040" s="24"/>
      <c r="AA1040" s="24"/>
      <c r="AB1040" s="24"/>
      <c r="AC1040" s="24"/>
      <c r="AD1040" s="24"/>
      <c r="AE1040" s="24"/>
      <c r="AG1040" s="13"/>
      <c r="AH1040" s="13"/>
      <c r="AI1040" s="14"/>
      <c r="AJ1040" s="24"/>
      <c r="AK1040" s="24"/>
      <c r="AL1040" s="24"/>
      <c r="AM1040" s="24"/>
      <c r="AN1040" s="24"/>
      <c r="AO1040" s="24"/>
      <c r="AP1040" s="24"/>
      <c r="AQ1040" s="24"/>
      <c r="AS1040" s="13"/>
      <c r="AT1040" s="13"/>
      <c r="AU1040" s="14"/>
      <c r="AV1040" s="24"/>
      <c r="AW1040" s="24"/>
      <c r="AX1040" s="24"/>
      <c r="AY1040" s="24"/>
      <c r="AZ1040" s="24"/>
      <c r="BA1040" s="24"/>
      <c r="BB1040" s="24"/>
      <c r="BC1040" s="24"/>
      <c r="CW1040" s="24">
        <v>0.35365437158469948</v>
      </c>
      <c r="CX1040" s="13">
        <v>67.3</v>
      </c>
      <c r="CY1040" s="13">
        <v>65.64897685576986</v>
      </c>
      <c r="CZ1040" s="13">
        <v>64.833818526738966</v>
      </c>
      <c r="DA1040" s="13">
        <v>30.211206284130402</v>
      </c>
      <c r="DB1040" s="13" t="e">
        <f ca="1"/>
        <v>#NAME?</v>
      </c>
      <c r="DC1040" s="13" t="e">
        <f ca="1"/>
        <v>#NAME?</v>
      </c>
      <c r="DD1040" s="13">
        <v>62.445611919978461</v>
      </c>
      <c r="DE1040" s="13" t="e">
        <f ca="1"/>
        <v>#NAME?</v>
      </c>
      <c r="DF1040" s="13">
        <v>66.22651387160677</v>
      </c>
    </row>
    <row r="1041" spans="1:110" x14ac:dyDescent="0.25">
      <c r="A1041" s="9">
        <v>79.2</v>
      </c>
      <c r="B1041" s="10" t="b">
        <v>1</v>
      </c>
      <c r="U1041" s="13"/>
      <c r="V1041" s="13"/>
      <c r="W1041" s="14"/>
      <c r="X1041" s="24"/>
      <c r="Y1041" s="24"/>
      <c r="Z1041" s="24"/>
      <c r="AA1041" s="24"/>
      <c r="AB1041" s="24"/>
      <c r="AC1041" s="24"/>
      <c r="AD1041" s="24"/>
      <c r="AE1041" s="24"/>
      <c r="AG1041" s="13"/>
      <c r="AH1041" s="13"/>
      <c r="AI1041" s="14"/>
      <c r="AJ1041" s="24"/>
      <c r="AK1041" s="24"/>
      <c r="AL1041" s="24"/>
      <c r="AM1041" s="24"/>
      <c r="AN1041" s="24"/>
      <c r="AO1041" s="24"/>
      <c r="AP1041" s="24"/>
      <c r="AQ1041" s="24"/>
      <c r="AS1041" s="13"/>
      <c r="AT1041" s="13"/>
      <c r="AU1041" s="14"/>
      <c r="AV1041" s="24"/>
      <c r="AW1041" s="24"/>
      <c r="AX1041" s="24"/>
      <c r="AY1041" s="24"/>
      <c r="AZ1041" s="24"/>
      <c r="BA1041" s="24"/>
      <c r="BB1041" s="24"/>
      <c r="BC1041" s="24"/>
      <c r="CW1041" s="24">
        <v>0.35399590163934425</v>
      </c>
      <c r="CX1041" s="13">
        <v>67.3</v>
      </c>
      <c r="CY1041" s="13">
        <v>65.657724090653204</v>
      </c>
      <c r="CZ1041" s="13">
        <v>64.842576137755046</v>
      </c>
      <c r="DA1041" s="13">
        <v>30.247794515264395</v>
      </c>
      <c r="DB1041" s="13" t="e">
        <f ca="1"/>
        <v>#NAME?</v>
      </c>
      <c r="DC1041" s="13" t="e">
        <f ca="1"/>
        <v>#NAME?</v>
      </c>
      <c r="DD1041" s="13">
        <v>62.458258945537679</v>
      </c>
      <c r="DE1041" s="13" t="e">
        <f ca="1"/>
        <v>#NAME?</v>
      </c>
      <c r="DF1041" s="13">
        <v>66.23682725413704</v>
      </c>
    </row>
    <row r="1042" spans="1:110" x14ac:dyDescent="0.25">
      <c r="A1042" s="9">
        <v>79.099999999999994</v>
      </c>
      <c r="B1042" s="10" t="b">
        <v>1</v>
      </c>
      <c r="U1042" s="13"/>
      <c r="V1042" s="13"/>
      <c r="W1042" s="14"/>
      <c r="X1042" s="24"/>
      <c r="Y1042" s="24"/>
      <c r="Z1042" s="24"/>
      <c r="AA1042" s="24"/>
      <c r="AB1042" s="24"/>
      <c r="AC1042" s="24"/>
      <c r="AD1042" s="24"/>
      <c r="AE1042" s="24"/>
      <c r="AG1042" s="13"/>
      <c r="AH1042" s="13"/>
      <c r="AI1042" s="14"/>
      <c r="AJ1042" s="24"/>
      <c r="AK1042" s="24"/>
      <c r="AL1042" s="24"/>
      <c r="AM1042" s="24"/>
      <c r="AN1042" s="24"/>
      <c r="AO1042" s="24"/>
      <c r="AP1042" s="24"/>
      <c r="AQ1042" s="24"/>
      <c r="AS1042" s="13"/>
      <c r="AT1042" s="13"/>
      <c r="AU1042" s="14"/>
      <c r="AV1042" s="24"/>
      <c r="AW1042" s="24"/>
      <c r="AX1042" s="24"/>
      <c r="AY1042" s="24"/>
      <c r="AZ1042" s="24"/>
      <c r="BA1042" s="24"/>
      <c r="BB1042" s="24"/>
      <c r="BC1042" s="24"/>
      <c r="CW1042" s="24">
        <v>0.35433743169398907</v>
      </c>
      <c r="CX1042" s="13">
        <v>67.3</v>
      </c>
      <c r="CY1042" s="13">
        <v>65.666468317424602</v>
      </c>
      <c r="CZ1042" s="13">
        <v>64.851331919439858</v>
      </c>
      <c r="DA1042" s="13">
        <v>30.284402095014389</v>
      </c>
      <c r="DB1042" s="13" t="e">
        <f ca="1"/>
        <v>#NAME?</v>
      </c>
      <c r="DC1042" s="13" t="e">
        <f ca="1"/>
        <v>#NAME?</v>
      </c>
      <c r="DD1042" s="13">
        <v>62.470899871734588</v>
      </c>
      <c r="DE1042" s="13" t="e">
        <f ca="1"/>
        <v>#NAME?</v>
      </c>
      <c r="DF1042" s="13">
        <v>66.247136432993258</v>
      </c>
    </row>
    <row r="1043" spans="1:110" x14ac:dyDescent="0.25">
      <c r="A1043" s="9">
        <v>79</v>
      </c>
      <c r="B1043" s="10" t="b">
        <v>1</v>
      </c>
      <c r="U1043" s="13"/>
      <c r="V1043" s="13"/>
      <c r="W1043" s="14"/>
      <c r="X1043" s="24"/>
      <c r="Y1043" s="24"/>
      <c r="Z1043" s="24"/>
      <c r="AA1043" s="24"/>
      <c r="AB1043" s="24"/>
      <c r="AC1043" s="24"/>
      <c r="AD1043" s="24"/>
      <c r="AE1043" s="24"/>
      <c r="AG1043" s="13"/>
      <c r="AH1043" s="13"/>
      <c r="AI1043" s="14"/>
      <c r="AJ1043" s="24"/>
      <c r="AK1043" s="24"/>
      <c r="AL1043" s="24"/>
      <c r="AM1043" s="24"/>
      <c r="AN1043" s="24"/>
      <c r="AO1043" s="24"/>
      <c r="AP1043" s="24"/>
      <c r="AQ1043" s="24"/>
      <c r="AS1043" s="13"/>
      <c r="AT1043" s="13"/>
      <c r="AU1043" s="14"/>
      <c r="AV1043" s="24"/>
      <c r="AW1043" s="24"/>
      <c r="AX1043" s="24"/>
      <c r="AY1043" s="24"/>
      <c r="AZ1043" s="24"/>
      <c r="BA1043" s="24"/>
      <c r="BB1043" s="24"/>
      <c r="BC1043" s="24"/>
      <c r="CW1043" s="24">
        <v>0.35467896174863389</v>
      </c>
      <c r="CX1043" s="13">
        <v>67.3</v>
      </c>
      <c r="CY1043" s="13">
        <v>65.675209545518442</v>
      </c>
      <c r="CZ1043" s="13">
        <v>64.860085880181529</v>
      </c>
      <c r="DA1043" s="13">
        <v>30.321029043855091</v>
      </c>
      <c r="DB1043" s="13" t="e">
        <f ca="1"/>
        <v>#NAME?</v>
      </c>
      <c r="DC1043" s="13" t="e">
        <f ca="1"/>
        <v>#NAME?</v>
      </c>
      <c r="DD1043" s="13">
        <v>62.483534707385402</v>
      </c>
      <c r="DE1043" s="13" t="e">
        <f ca="1"/>
        <v>#NAME?</v>
      </c>
      <c r="DF1043" s="13">
        <v>66.257441417546872</v>
      </c>
    </row>
    <row r="1044" spans="1:110" x14ac:dyDescent="0.25">
      <c r="A1044" s="9">
        <v>78.7</v>
      </c>
      <c r="B1044" s="10" t="b">
        <v>1</v>
      </c>
      <c r="U1044" s="13"/>
      <c r="V1044" s="13"/>
      <c r="W1044" s="14"/>
      <c r="X1044" s="24"/>
      <c r="Y1044" s="24"/>
      <c r="Z1044" s="24"/>
      <c r="AA1044" s="24"/>
      <c r="AB1044" s="24"/>
      <c r="AC1044" s="24"/>
      <c r="AD1044" s="24"/>
      <c r="AE1044" s="24"/>
      <c r="AG1044" s="13"/>
      <c r="AH1044" s="13"/>
      <c r="AI1044" s="14"/>
      <c r="AJ1044" s="24"/>
      <c r="AK1044" s="24"/>
      <c r="AL1044" s="24"/>
      <c r="AM1044" s="24"/>
      <c r="AN1044" s="24"/>
      <c r="AO1044" s="24"/>
      <c r="AP1044" s="24"/>
      <c r="AQ1044" s="24"/>
      <c r="AS1044" s="13"/>
      <c r="AT1044" s="13"/>
      <c r="AU1044" s="14"/>
      <c r="AV1044" s="24"/>
      <c r="AW1044" s="24"/>
      <c r="AX1044" s="24"/>
      <c r="AY1044" s="24"/>
      <c r="AZ1044" s="24"/>
      <c r="BA1044" s="24"/>
      <c r="BB1044" s="24"/>
      <c r="BC1044" s="24"/>
      <c r="CW1044" s="24">
        <v>0.35502049180327871</v>
      </c>
      <c r="CX1044" s="13">
        <v>67.3</v>
      </c>
      <c r="CY1044" s="13">
        <v>65.683947784349229</v>
      </c>
      <c r="CZ1044" s="13">
        <v>64.868838028353778</v>
      </c>
      <c r="DA1044" s="13">
        <v>30.357675382293756</v>
      </c>
      <c r="DB1044" s="13" t="e">
        <f ca="1"/>
        <v>#NAME?</v>
      </c>
      <c r="DC1044" s="13" t="e">
        <f ca="1"/>
        <v>#NAME?</v>
      </c>
      <c r="DD1044" s="13">
        <v>62.49616346128515</v>
      </c>
      <c r="DE1044" s="13" t="e">
        <f ca="1"/>
        <v>#NAME?</v>
      </c>
      <c r="DF1044" s="13">
        <v>66.267742217148225</v>
      </c>
    </row>
    <row r="1045" spans="1:110" x14ac:dyDescent="0.25">
      <c r="A1045" s="9">
        <v>78.2</v>
      </c>
      <c r="B1045" s="10" t="b">
        <v>1</v>
      </c>
      <c r="U1045" s="13"/>
      <c r="V1045" s="13"/>
      <c r="W1045" s="14"/>
      <c r="X1045" s="24"/>
      <c r="Y1045" s="24"/>
      <c r="Z1045" s="24"/>
      <c r="AA1045" s="24"/>
      <c r="AB1045" s="24"/>
      <c r="AC1045" s="24"/>
      <c r="AD1045" s="24"/>
      <c r="AE1045" s="24"/>
      <c r="AG1045" s="13"/>
      <c r="AH1045" s="13"/>
      <c r="AI1045" s="14"/>
      <c r="AJ1045" s="24"/>
      <c r="AK1045" s="24"/>
      <c r="AL1045" s="24"/>
      <c r="AM1045" s="24"/>
      <c r="AN1045" s="24"/>
      <c r="AO1045" s="24"/>
      <c r="AP1045" s="24"/>
      <c r="AQ1045" s="24"/>
      <c r="AS1045" s="13"/>
      <c r="AT1045" s="13"/>
      <c r="AU1045" s="14"/>
      <c r="AV1045" s="24"/>
      <c r="AW1045" s="24"/>
      <c r="AX1045" s="24"/>
      <c r="AY1045" s="24"/>
      <c r="AZ1045" s="24"/>
      <c r="BA1045" s="24"/>
      <c r="BB1045" s="24"/>
      <c r="BC1045" s="24"/>
      <c r="CW1045" s="24">
        <v>0.35536202185792348</v>
      </c>
      <c r="CX1045" s="13">
        <v>67.400000000000006</v>
      </c>
      <c r="CY1045" s="13">
        <v>65.692683043311817</v>
      </c>
      <c r="CZ1045" s="13">
        <v>64.877588372315628</v>
      </c>
      <c r="DA1045" s="13">
        <v>30.394341130870213</v>
      </c>
      <c r="DB1045" s="13" t="e">
        <f ca="1"/>
        <v>#NAME?</v>
      </c>
      <c r="DC1045" s="13" t="e">
        <f ca="1"/>
        <v>#NAME?</v>
      </c>
      <c r="DD1045" s="13">
        <v>62.508786142207697</v>
      </c>
      <c r="DE1045" s="13" t="e">
        <f ca="1"/>
        <v>#NAME?</v>
      </c>
      <c r="DF1045" s="13">
        <v>66.278038841126673</v>
      </c>
    </row>
    <row r="1046" spans="1:110" x14ac:dyDescent="0.25">
      <c r="A1046" s="9">
        <v>73.599999999999994</v>
      </c>
      <c r="B1046" s="10" t="b">
        <v>1</v>
      </c>
      <c r="U1046" s="13"/>
      <c r="V1046" s="13"/>
      <c r="W1046" s="14"/>
      <c r="X1046" s="24"/>
      <c r="Y1046" s="24"/>
      <c r="Z1046" s="24"/>
      <c r="AA1046" s="24"/>
      <c r="AB1046" s="24"/>
      <c r="AC1046" s="24"/>
      <c r="AD1046" s="24"/>
      <c r="AE1046" s="24"/>
      <c r="AG1046" s="13"/>
      <c r="AH1046" s="13"/>
      <c r="AI1046" s="14"/>
      <c r="AJ1046" s="24"/>
      <c r="AK1046" s="24"/>
      <c r="AL1046" s="24"/>
      <c r="AM1046" s="24"/>
      <c r="AN1046" s="24"/>
      <c r="AO1046" s="24"/>
      <c r="AP1046" s="24"/>
      <c r="AQ1046" s="24"/>
      <c r="AS1046" s="13"/>
      <c r="AT1046" s="13"/>
      <c r="AU1046" s="14"/>
      <c r="AV1046" s="24"/>
      <c r="AW1046" s="24"/>
      <c r="AX1046" s="24"/>
      <c r="AY1046" s="24"/>
      <c r="AZ1046" s="24"/>
      <c r="BA1046" s="24"/>
      <c r="BB1046" s="24"/>
      <c r="BC1046" s="24"/>
      <c r="CW1046" s="24">
        <v>0.35570355191256831</v>
      </c>
      <c r="CX1046" s="13">
        <v>67.400000000000006</v>
      </c>
      <c r="CY1046" s="13">
        <v>65.701415331781419</v>
      </c>
      <c r="CZ1046" s="13">
        <v>64.886336920411722</v>
      </c>
      <c r="DA1046" s="13">
        <v>30.431026310156955</v>
      </c>
      <c r="DB1046" s="13" t="e">
        <f ca="1"/>
        <v>#NAME?</v>
      </c>
      <c r="DC1046" s="13" t="e">
        <f ca="1"/>
        <v>#NAME?</v>
      </c>
      <c r="DD1046" s="13">
        <v>62.521402758905836</v>
      </c>
      <c r="DE1046" s="13" t="e">
        <f ca="1"/>
        <v>#NAME?</v>
      </c>
      <c r="DF1046" s="13">
        <v>66.28833129879051</v>
      </c>
    </row>
    <row r="1047" spans="1:110" x14ac:dyDescent="0.25">
      <c r="A1047" s="9">
        <v>73.5</v>
      </c>
      <c r="B1047" s="10" t="b">
        <v>1</v>
      </c>
      <c r="U1047" s="13"/>
      <c r="V1047" s="13"/>
      <c r="W1047" s="14"/>
      <c r="X1047" s="24"/>
      <c r="Y1047" s="24"/>
      <c r="Z1047" s="24"/>
      <c r="AA1047" s="24"/>
      <c r="AB1047" s="24"/>
      <c r="AC1047" s="24"/>
      <c r="AD1047" s="24"/>
      <c r="AE1047" s="24"/>
      <c r="AG1047" s="13"/>
      <c r="AH1047" s="13"/>
      <c r="AI1047" s="14"/>
      <c r="AJ1047" s="24"/>
      <c r="AK1047" s="24"/>
      <c r="AL1047" s="24"/>
      <c r="AM1047" s="24"/>
      <c r="AN1047" s="24"/>
      <c r="AO1047" s="24"/>
      <c r="AP1047" s="24"/>
      <c r="AQ1047" s="24"/>
      <c r="AS1047" s="13"/>
      <c r="AT1047" s="13"/>
      <c r="AU1047" s="14"/>
      <c r="AV1047" s="24"/>
      <c r="AW1047" s="24"/>
      <c r="AX1047" s="24"/>
      <c r="AY1047" s="24"/>
      <c r="AZ1047" s="24"/>
      <c r="BA1047" s="24"/>
      <c r="BB1047" s="24"/>
      <c r="BC1047" s="24"/>
      <c r="CW1047" s="24">
        <v>0.35604508196721313</v>
      </c>
      <c r="CX1047" s="13">
        <v>67.400000000000006</v>
      </c>
      <c r="CY1047" s="13">
        <v>65.710144659113652</v>
      </c>
      <c r="CZ1047" s="13">
        <v>64.895083680972249</v>
      </c>
      <c r="DA1047" s="13">
        <v>30.467730940759186</v>
      </c>
      <c r="DB1047" s="13" t="e">
        <f ca="1"/>
        <v>#NAME?</v>
      </c>
      <c r="DC1047" s="13" t="e">
        <f ca="1"/>
        <v>#NAME?</v>
      </c>
      <c r="DD1047" s="13">
        <v>62.534013320111342</v>
      </c>
      <c r="DE1047" s="13" t="e">
        <f ca="1"/>
        <v>#NAME?</v>
      </c>
      <c r="DF1047" s="13">
        <v>66.298619599427241</v>
      </c>
    </row>
    <row r="1048" spans="1:110" x14ac:dyDescent="0.25">
      <c r="A1048" s="9">
        <v>73.3</v>
      </c>
      <c r="B1048" s="10" t="b">
        <v>1</v>
      </c>
      <c r="U1048" s="13"/>
      <c r="V1048" s="13"/>
      <c r="W1048" s="14"/>
      <c r="X1048" s="24"/>
      <c r="Y1048" s="24"/>
      <c r="Z1048" s="24"/>
      <c r="AA1048" s="24"/>
      <c r="AB1048" s="24"/>
      <c r="AC1048" s="24"/>
      <c r="AD1048" s="24"/>
      <c r="AE1048" s="24"/>
      <c r="AG1048" s="13"/>
      <c r="AH1048" s="13"/>
      <c r="AI1048" s="14"/>
      <c r="AJ1048" s="24"/>
      <c r="AK1048" s="24"/>
      <c r="AL1048" s="24"/>
      <c r="AM1048" s="24"/>
      <c r="AN1048" s="24"/>
      <c r="AO1048" s="24"/>
      <c r="AP1048" s="24"/>
      <c r="AQ1048" s="24"/>
      <c r="AS1048" s="13"/>
      <c r="AT1048" s="13"/>
      <c r="AU1048" s="14"/>
      <c r="AV1048" s="24"/>
      <c r="AW1048" s="24"/>
      <c r="AX1048" s="24"/>
      <c r="AY1048" s="24"/>
      <c r="AZ1048" s="24"/>
      <c r="BA1048" s="24"/>
      <c r="BB1048" s="24"/>
      <c r="BC1048" s="24"/>
      <c r="CW1048" s="24">
        <v>0.3563866120218579</v>
      </c>
      <c r="CX1048" s="13">
        <v>67.400000000000006</v>
      </c>
      <c r="CY1048" s="13">
        <v>65.718871034644721</v>
      </c>
      <c r="CZ1048" s="13">
        <v>64.903828662312975</v>
      </c>
      <c r="DA1048" s="13">
        <v>30.504455043314888</v>
      </c>
      <c r="DB1048" s="13" t="e">
        <f ca="1"/>
        <v>#NAME?</v>
      </c>
      <c r="DC1048" s="13" t="e">
        <f ca="1"/>
        <v>#NAME?</v>
      </c>
      <c r="DD1048" s="13">
        <v>62.546617834535084</v>
      </c>
      <c r="DE1048" s="13" t="e">
        <f ca="1"/>
        <v>#NAME?</v>
      </c>
      <c r="DF1048" s="13">
        <v>66.308903752303507</v>
      </c>
    </row>
    <row r="1049" spans="1:110" x14ac:dyDescent="0.25">
      <c r="A1049" s="9">
        <v>73.099999999999994</v>
      </c>
      <c r="B1049" s="10" t="b">
        <v>1</v>
      </c>
      <c r="U1049" s="13"/>
      <c r="V1049" s="13"/>
      <c r="W1049" s="14"/>
      <c r="X1049" s="24"/>
      <c r="Y1049" s="24"/>
      <c r="Z1049" s="24"/>
      <c r="AA1049" s="24"/>
      <c r="AB1049" s="24"/>
      <c r="AC1049" s="24"/>
      <c r="AD1049" s="24"/>
      <c r="AE1049" s="24"/>
      <c r="AG1049" s="13"/>
      <c r="AH1049" s="13"/>
      <c r="AI1049" s="14"/>
      <c r="AJ1049" s="24"/>
      <c r="AK1049" s="24"/>
      <c r="AL1049" s="24"/>
      <c r="AM1049" s="24"/>
      <c r="AN1049" s="24"/>
      <c r="AO1049" s="24"/>
      <c r="AP1049" s="24"/>
      <c r="AQ1049" s="24"/>
      <c r="AS1049" s="13"/>
      <c r="AT1049" s="13"/>
      <c r="AU1049" s="14"/>
      <c r="AV1049" s="24"/>
      <c r="AW1049" s="24"/>
      <c r="AX1049" s="24"/>
      <c r="AY1049" s="24"/>
      <c r="AZ1049" s="24"/>
      <c r="BA1049" s="24"/>
      <c r="BB1049" s="24"/>
      <c r="BC1049" s="24"/>
      <c r="CW1049" s="24">
        <v>0.35672814207650272</v>
      </c>
      <c r="CX1049" s="13">
        <v>67.400000000000006</v>
      </c>
      <c r="CY1049" s="13">
        <v>65.727594467691432</v>
      </c>
      <c r="CZ1049" s="13">
        <v>64.912571872735555</v>
      </c>
      <c r="DA1049" s="13">
        <v>30.541198638494947</v>
      </c>
      <c r="DB1049" s="13" t="e">
        <f ca="1"/>
        <v>#NAME?</v>
      </c>
      <c r="DC1049" s="13" t="e">
        <f ca="1"/>
        <v>#NAME?</v>
      </c>
      <c r="DD1049" s="13">
        <v>62.55921631086705</v>
      </c>
      <c r="DE1049" s="13" t="e">
        <f ca="1"/>
        <v>#NAME?</v>
      </c>
      <c r="DF1049" s="13">
        <v>66.319183766665319</v>
      </c>
    </row>
    <row r="1050" spans="1:110" x14ac:dyDescent="0.25">
      <c r="A1050" s="9">
        <v>72.900000000000006</v>
      </c>
      <c r="B1050" s="10" t="b">
        <v>1</v>
      </c>
      <c r="U1050" s="13"/>
      <c r="V1050" s="13"/>
      <c r="W1050" s="14"/>
      <c r="X1050" s="24"/>
      <c r="Y1050" s="24"/>
      <c r="Z1050" s="24"/>
      <c r="AA1050" s="24"/>
      <c r="AB1050" s="24"/>
      <c r="AC1050" s="24"/>
      <c r="AD1050" s="24"/>
      <c r="AE1050" s="24"/>
      <c r="AG1050" s="13"/>
      <c r="AH1050" s="13"/>
      <c r="AI1050" s="14"/>
      <c r="AJ1050" s="24"/>
      <c r="AK1050" s="24"/>
      <c r="AL1050" s="24"/>
      <c r="AM1050" s="24"/>
      <c r="AN1050" s="24"/>
      <c r="AO1050" s="24"/>
      <c r="AP1050" s="24"/>
      <c r="AQ1050" s="24"/>
      <c r="AS1050" s="13"/>
      <c r="AT1050" s="13"/>
      <c r="AU1050" s="14"/>
      <c r="AV1050" s="24"/>
      <c r="AW1050" s="24"/>
      <c r="AX1050" s="24"/>
      <c r="AY1050" s="24"/>
      <c r="AZ1050" s="24"/>
      <c r="BA1050" s="24"/>
      <c r="BB1050" s="24"/>
      <c r="BC1050" s="24"/>
      <c r="CW1050" s="24">
        <v>0.35706967213114754</v>
      </c>
      <c r="CX1050" s="13">
        <v>67.400000000000006</v>
      </c>
      <c r="CY1050" s="13">
        <v>65.736314967551294</v>
      </c>
      <c r="CZ1050" s="13">
        <v>64.921313320527275</v>
      </c>
      <c r="DA1050" s="13">
        <v>30.577961747003158</v>
      </c>
      <c r="DB1050" s="13" t="e">
        <f ca="1"/>
        <v>#NAME?</v>
      </c>
      <c r="DC1050" s="13" t="e">
        <f ca="1"/>
        <v>#NAME?</v>
      </c>
      <c r="DD1050" s="13">
        <v>62.571808757776431</v>
      </c>
      <c r="DE1050" s="13" t="e">
        <f ca="1"/>
        <v>#NAME?</v>
      </c>
      <c r="DF1050" s="13">
        <v>66.329459651737949</v>
      </c>
    </row>
    <row r="1051" spans="1:110" x14ac:dyDescent="0.25">
      <c r="A1051" s="9">
        <v>72.599999999999994</v>
      </c>
      <c r="B1051" s="10" t="b">
        <v>1</v>
      </c>
      <c r="U1051" s="13"/>
      <c r="V1051" s="13"/>
      <c r="W1051" s="14"/>
      <c r="X1051" s="24"/>
      <c r="Y1051" s="24"/>
      <c r="Z1051" s="24"/>
      <c r="AA1051" s="24"/>
      <c r="AB1051" s="24"/>
      <c r="AC1051" s="24"/>
      <c r="AD1051" s="24"/>
      <c r="AE1051" s="24"/>
      <c r="AG1051" s="13"/>
      <c r="AH1051" s="13"/>
      <c r="AI1051" s="14"/>
      <c r="AJ1051" s="24"/>
      <c r="AK1051" s="24"/>
      <c r="AL1051" s="24"/>
      <c r="AM1051" s="24"/>
      <c r="AN1051" s="24"/>
      <c r="AO1051" s="24"/>
      <c r="AP1051" s="24"/>
      <c r="AQ1051" s="24"/>
      <c r="AS1051" s="13"/>
      <c r="AT1051" s="13"/>
      <c r="AU1051" s="14"/>
      <c r="AV1051" s="24"/>
      <c r="AW1051" s="24"/>
      <c r="AX1051" s="24"/>
      <c r="AY1051" s="24"/>
      <c r="AZ1051" s="24"/>
      <c r="BA1051" s="24"/>
      <c r="BB1051" s="24"/>
      <c r="BC1051" s="24"/>
      <c r="CW1051" s="24">
        <v>0.35741120218579236</v>
      </c>
      <c r="CX1051" s="13">
        <v>67.400000000000006</v>
      </c>
      <c r="CY1051" s="13">
        <v>65.745032543502603</v>
      </c>
      <c r="CZ1051" s="13">
        <v>64.930053013961356</v>
      </c>
      <c r="DA1051" s="13">
        <v>30.614744389576327</v>
      </c>
      <c r="DB1051" s="13" t="e">
        <f ca="1"/>
        <v>#NAME?</v>
      </c>
      <c r="DC1051" s="13" t="e">
        <f ca="1"/>
        <v>#NAME?</v>
      </c>
      <c r="DD1051" s="13">
        <v>62.584395183911688</v>
      </c>
      <c r="DE1051" s="13" t="e">
        <f ca="1"/>
        <v>#NAME?</v>
      </c>
      <c r="DF1051" s="13">
        <v>66.339731416726181</v>
      </c>
    </row>
    <row r="1052" spans="1:110" x14ac:dyDescent="0.25">
      <c r="A1052" s="9">
        <v>72.400000000000006</v>
      </c>
      <c r="B1052" s="10" t="b">
        <v>1</v>
      </c>
      <c r="U1052" s="13"/>
      <c r="V1052" s="13"/>
      <c r="W1052" s="14"/>
      <c r="X1052" s="24"/>
      <c r="Y1052" s="24"/>
      <c r="Z1052" s="24"/>
      <c r="AA1052" s="24"/>
      <c r="AB1052" s="24"/>
      <c r="AC1052" s="24"/>
      <c r="AD1052" s="24"/>
      <c r="AE1052" s="24"/>
      <c r="AG1052" s="13"/>
      <c r="AH1052" s="13"/>
      <c r="AI1052" s="14"/>
      <c r="AJ1052" s="24"/>
      <c r="AK1052" s="24"/>
      <c r="AL1052" s="24"/>
      <c r="AM1052" s="24"/>
      <c r="AN1052" s="24"/>
      <c r="AO1052" s="24"/>
      <c r="AP1052" s="24"/>
      <c r="AQ1052" s="24"/>
      <c r="AS1052" s="13"/>
      <c r="AT1052" s="13"/>
      <c r="AU1052" s="14"/>
      <c r="AV1052" s="24"/>
      <c r="AW1052" s="24"/>
      <c r="AX1052" s="24"/>
      <c r="AY1052" s="24"/>
      <c r="AZ1052" s="24"/>
      <c r="BA1052" s="24"/>
      <c r="BB1052" s="24"/>
      <c r="BC1052" s="24"/>
      <c r="CW1052" s="24">
        <v>0.35775273224043713</v>
      </c>
      <c r="CX1052" s="13">
        <v>67.400000000000006</v>
      </c>
      <c r="CY1052" s="13">
        <v>65.75374720480454</v>
      </c>
      <c r="CZ1052" s="13">
        <v>64.938790961296974</v>
      </c>
      <c r="DA1052" s="13">
        <v>30.65154658698431</v>
      </c>
      <c r="DB1052" s="13" t="e">
        <f ca="1"/>
        <v>#NAME?</v>
      </c>
      <c r="DC1052" s="13" t="e">
        <f ca="1"/>
        <v>#NAME?</v>
      </c>
      <c r="DD1052" s="13">
        <v>62.596975597900638</v>
      </c>
      <c r="DE1052" s="13" t="e">
        <f ca="1"/>
        <v>#NAME?</v>
      </c>
      <c r="DF1052" s="13">
        <v>66.349999070814263</v>
      </c>
    </row>
    <row r="1053" spans="1:110" x14ac:dyDescent="0.25">
      <c r="A1053" s="9">
        <v>72.099999999999994</v>
      </c>
      <c r="B1053" s="10" t="b">
        <v>1</v>
      </c>
      <c r="U1053" s="13"/>
      <c r="V1053" s="13"/>
      <c r="W1053" s="14"/>
      <c r="X1053" s="24"/>
      <c r="Y1053" s="24"/>
      <c r="Z1053" s="24"/>
      <c r="AA1053" s="24"/>
      <c r="AB1053" s="24"/>
      <c r="AC1053" s="24"/>
      <c r="AD1053" s="24"/>
      <c r="AE1053" s="24"/>
      <c r="AG1053" s="13"/>
      <c r="AH1053" s="13"/>
      <c r="AI1053" s="14"/>
      <c r="AJ1053" s="24"/>
      <c r="AK1053" s="24"/>
      <c r="AL1053" s="24"/>
      <c r="AM1053" s="24"/>
      <c r="AN1053" s="24"/>
      <c r="AO1053" s="24"/>
      <c r="AP1053" s="24"/>
      <c r="AQ1053" s="24"/>
      <c r="AS1053" s="13"/>
      <c r="AT1053" s="13"/>
      <c r="AU1053" s="14"/>
      <c r="AV1053" s="24"/>
      <c r="AW1053" s="24"/>
      <c r="AX1053" s="24"/>
      <c r="AY1053" s="24"/>
      <c r="AZ1053" s="24"/>
      <c r="BA1053" s="24"/>
      <c r="BB1053" s="24"/>
      <c r="BC1053" s="24"/>
      <c r="CW1053" s="24">
        <v>0.35809426229508196</v>
      </c>
      <c r="CX1053" s="13">
        <v>67.400000000000006</v>
      </c>
      <c r="CY1053" s="13">
        <v>65.762458960697245</v>
      </c>
      <c r="CZ1053" s="13">
        <v>64.947527170779239</v>
      </c>
      <c r="DA1053" s="13">
        <v>30.688368360030147</v>
      </c>
      <c r="DB1053" s="13" t="e">
        <f ca="1"/>
        <v>#NAME?</v>
      </c>
      <c r="DC1053" s="13" t="e">
        <f ca="1"/>
        <v>#NAME?</v>
      </c>
      <c r="DD1053" s="13">
        <v>62.60955000835051</v>
      </c>
      <c r="DE1053" s="13" t="e">
        <f ca="1"/>
        <v>#NAME?</v>
      </c>
      <c r="DF1053" s="13">
        <v>66.360262623166108</v>
      </c>
    </row>
    <row r="1054" spans="1:110" x14ac:dyDescent="0.25">
      <c r="A1054" s="9">
        <v>71.900000000000006</v>
      </c>
      <c r="B1054" s="10" t="b">
        <v>1</v>
      </c>
      <c r="U1054" s="13"/>
      <c r="V1054" s="13"/>
      <c r="W1054" s="14"/>
      <c r="X1054" s="24"/>
      <c r="Y1054" s="24"/>
      <c r="Z1054" s="24"/>
      <c r="AA1054" s="24"/>
      <c r="AB1054" s="24"/>
      <c r="AC1054" s="24"/>
      <c r="AD1054" s="24"/>
      <c r="AE1054" s="24"/>
      <c r="AG1054" s="13"/>
      <c r="AH1054" s="13"/>
      <c r="AI1054" s="14"/>
      <c r="AJ1054" s="24"/>
      <c r="AK1054" s="24"/>
      <c r="AL1054" s="24"/>
      <c r="AM1054" s="24"/>
      <c r="AN1054" s="24"/>
      <c r="AO1054" s="24"/>
      <c r="AP1054" s="24"/>
      <c r="AQ1054" s="24"/>
      <c r="AS1054" s="13"/>
      <c r="AT1054" s="13"/>
      <c r="AU1054" s="14"/>
      <c r="AV1054" s="24"/>
      <c r="AW1054" s="24"/>
      <c r="AX1054" s="24"/>
      <c r="AY1054" s="24"/>
      <c r="AZ1054" s="24"/>
      <c r="BA1054" s="24"/>
      <c r="BB1054" s="24"/>
      <c r="BC1054" s="24"/>
      <c r="CW1054" s="24">
        <v>0.35843579234972678</v>
      </c>
      <c r="CX1054" s="13">
        <v>67.5</v>
      </c>
      <c r="CY1054" s="13">
        <v>65.771167820401871</v>
      </c>
      <c r="CZ1054" s="13">
        <v>64.956261650639306</v>
      </c>
      <c r="DA1054" s="13">
        <v>30.725209729550045</v>
      </c>
      <c r="DB1054" s="13" t="e">
        <f ca="1"/>
        <v>#NAME?</v>
      </c>
      <c r="DC1054" s="13" t="e">
        <f ca="1"/>
        <v>#NAME?</v>
      </c>
      <c r="DD1054" s="13">
        <v>62.622118423848022</v>
      </c>
      <c r="DE1054" s="13" t="e">
        <f ca="1"/>
        <v>#NAME?</v>
      </c>
      <c r="DF1054" s="13">
        <v>66.370522082925277</v>
      </c>
    </row>
    <row r="1055" spans="1:110" x14ac:dyDescent="0.25">
      <c r="A1055" s="9">
        <v>71.7</v>
      </c>
      <c r="B1055" s="10" t="b">
        <v>1</v>
      </c>
      <c r="U1055" s="13"/>
      <c r="V1055" s="13"/>
      <c r="W1055" s="14"/>
      <c r="X1055" s="24"/>
      <c r="Y1055" s="24"/>
      <c r="Z1055" s="24"/>
      <c r="AA1055" s="24"/>
      <c r="AB1055" s="24"/>
      <c r="AC1055" s="24"/>
      <c r="AD1055" s="24"/>
      <c r="AE1055" s="24"/>
      <c r="AG1055" s="13"/>
      <c r="AH1055" s="13"/>
      <c r="AI1055" s="14"/>
      <c r="AJ1055" s="24"/>
      <c r="AK1055" s="24"/>
      <c r="AL1055" s="24"/>
      <c r="AM1055" s="24"/>
      <c r="AN1055" s="24"/>
      <c r="AO1055" s="24"/>
      <c r="AP1055" s="24"/>
      <c r="AQ1055" s="24"/>
      <c r="AS1055" s="13"/>
      <c r="AT1055" s="13"/>
      <c r="AU1055" s="14"/>
      <c r="AV1055" s="24"/>
      <c r="AW1055" s="24"/>
      <c r="AX1055" s="24"/>
      <c r="AY1055" s="24"/>
      <c r="AZ1055" s="24"/>
      <c r="BA1055" s="24"/>
      <c r="BB1055" s="24"/>
      <c r="BC1055" s="24"/>
      <c r="CW1055" s="24">
        <v>0.3587773224043716</v>
      </c>
      <c r="CX1055" s="13">
        <v>67.5</v>
      </c>
      <c r="CY1055" s="13">
        <v>65.779873793120714</v>
      </c>
      <c r="CZ1055" s="13">
        <v>64.964994409094558</v>
      </c>
      <c r="DA1055" s="13">
        <v>30.762070716413533</v>
      </c>
      <c r="DB1055" s="13" t="e">
        <f ca="1"/>
        <v>#NAME?</v>
      </c>
      <c r="DC1055" s="13" t="e">
        <f ca="1"/>
        <v>#NAME?</v>
      </c>
      <c r="DD1055" s="13">
        <v>62.63468085295942</v>
      </c>
      <c r="DE1055" s="13" t="e">
        <f ca="1"/>
        <v>#NAME?</v>
      </c>
      <c r="DF1055" s="13">
        <v>66.380777459215068</v>
      </c>
    </row>
    <row r="1056" spans="1:110" x14ac:dyDescent="0.25">
      <c r="A1056" s="9">
        <v>71.5</v>
      </c>
      <c r="B1056" s="10" t="b">
        <v>1</v>
      </c>
      <c r="U1056" s="13"/>
      <c r="V1056" s="13"/>
      <c r="W1056" s="14"/>
      <c r="X1056" s="24"/>
      <c r="Y1056" s="24"/>
      <c r="Z1056" s="24"/>
      <c r="AA1056" s="24"/>
      <c r="AB1056" s="24"/>
      <c r="AC1056" s="24"/>
      <c r="AD1056" s="24"/>
      <c r="AE1056" s="24"/>
      <c r="AG1056" s="13"/>
      <c r="AH1056" s="13"/>
      <c r="AI1056" s="14"/>
      <c r="AJ1056" s="24"/>
      <c r="AK1056" s="24"/>
      <c r="AL1056" s="24"/>
      <c r="AM1056" s="24"/>
      <c r="AN1056" s="24"/>
      <c r="AO1056" s="24"/>
      <c r="AP1056" s="24"/>
      <c r="AQ1056" s="24"/>
      <c r="AS1056" s="13"/>
      <c r="AT1056" s="13"/>
      <c r="AU1056" s="14"/>
      <c r="AV1056" s="24"/>
      <c r="AW1056" s="24"/>
      <c r="AX1056" s="24"/>
      <c r="AY1056" s="24"/>
      <c r="AZ1056" s="24"/>
      <c r="BA1056" s="24"/>
      <c r="BB1056" s="24"/>
      <c r="BC1056" s="24"/>
      <c r="CW1056" s="24">
        <v>0.35911885245901637</v>
      </c>
      <c r="CX1056" s="13">
        <v>67.5</v>
      </c>
      <c r="CY1056" s="13">
        <v>65.788576888037269</v>
      </c>
      <c r="CZ1056" s="13">
        <v>64.973725454348539</v>
      </c>
      <c r="DA1056" s="13">
        <v>30.79895134152348</v>
      </c>
      <c r="DB1056" s="13" t="e">
        <f ca="1"/>
        <v>#NAME?</v>
      </c>
      <c r="DC1056" s="13" t="e">
        <f ca="1"/>
        <v>#NAME?</v>
      </c>
      <c r="DD1056" s="13">
        <v>62.647237304230572</v>
      </c>
      <c r="DE1056" s="13" t="e">
        <f ca="1"/>
        <v>#NAME?</v>
      </c>
      <c r="DF1056" s="13">
        <v>66.3910287611386</v>
      </c>
    </row>
    <row r="1057" spans="1:110" x14ac:dyDescent="0.25">
      <c r="A1057" s="9">
        <v>73</v>
      </c>
      <c r="B1057" s="10" t="b">
        <v>1</v>
      </c>
      <c r="U1057" s="13"/>
      <c r="V1057" s="13"/>
      <c r="W1057" s="14"/>
      <c r="X1057" s="24"/>
      <c r="Y1057" s="24"/>
      <c r="Z1057" s="24"/>
      <c r="AA1057" s="24"/>
      <c r="AB1057" s="24"/>
      <c r="AC1057" s="24"/>
      <c r="AD1057" s="24"/>
      <c r="AE1057" s="24"/>
      <c r="AG1057" s="13"/>
      <c r="AH1057" s="13"/>
      <c r="AI1057" s="14"/>
      <c r="AJ1057" s="24"/>
      <c r="AK1057" s="24"/>
      <c r="AL1057" s="24"/>
      <c r="AM1057" s="24"/>
      <c r="AN1057" s="24"/>
      <c r="AO1057" s="24"/>
      <c r="AP1057" s="24"/>
      <c r="AQ1057" s="24"/>
      <c r="AS1057" s="13"/>
      <c r="AT1057" s="13"/>
      <c r="AU1057" s="14"/>
      <c r="AV1057" s="24"/>
      <c r="AW1057" s="24"/>
      <c r="AX1057" s="24"/>
      <c r="AY1057" s="24"/>
      <c r="AZ1057" s="24"/>
      <c r="BA1057" s="24"/>
      <c r="BB1057" s="24"/>
      <c r="BC1057" s="24"/>
      <c r="CW1057" s="24">
        <v>0.35946038251366119</v>
      </c>
      <c r="CX1057" s="13">
        <v>67.5</v>
      </c>
      <c r="CY1057" s="13">
        <v>65.797277114316302</v>
      </c>
      <c r="CZ1057" s="13">
        <v>64.982454794591078</v>
      </c>
      <c r="DA1057" s="13">
        <v>30.835851625816201</v>
      </c>
      <c r="DB1057" s="13" t="e">
        <f ca="1"/>
        <v>#NAME?</v>
      </c>
      <c r="DC1057" s="13" t="e">
        <f ca="1"/>
        <v>#NAME?</v>
      </c>
      <c r="DD1057" s="13">
        <v>62.659787786187074</v>
      </c>
      <c r="DE1057" s="13" t="e">
        <f ca="1"/>
        <v>#NAME?</v>
      </c>
      <c r="DF1057" s="13">
        <v>66.401275997778981</v>
      </c>
    </row>
    <row r="1058" spans="1:110" x14ac:dyDescent="0.25">
      <c r="A1058" s="9">
        <v>71.099999999999994</v>
      </c>
      <c r="B1058" s="10" t="b">
        <v>1</v>
      </c>
      <c r="U1058" s="13"/>
      <c r="V1058" s="13"/>
      <c r="W1058" s="14"/>
      <c r="X1058" s="24"/>
      <c r="Y1058" s="24"/>
      <c r="Z1058" s="24"/>
      <c r="AA1058" s="24"/>
      <c r="AB1058" s="24"/>
      <c r="AC1058" s="24"/>
      <c r="AD1058" s="24"/>
      <c r="AE1058" s="24"/>
      <c r="AG1058" s="13"/>
      <c r="AH1058" s="13"/>
      <c r="AI1058" s="14"/>
      <c r="AJ1058" s="24"/>
      <c r="AK1058" s="24"/>
      <c r="AL1058" s="24"/>
      <c r="AM1058" s="24"/>
      <c r="AN1058" s="24"/>
      <c r="AO1058" s="24"/>
      <c r="AP1058" s="24"/>
      <c r="AQ1058" s="24"/>
      <c r="AS1058" s="13"/>
      <c r="AT1058" s="13"/>
      <c r="AU1058" s="14"/>
      <c r="AV1058" s="24"/>
      <c r="AW1058" s="24"/>
      <c r="AX1058" s="24"/>
      <c r="AY1058" s="24"/>
      <c r="AZ1058" s="24"/>
      <c r="BA1058" s="24"/>
      <c r="BB1058" s="24"/>
      <c r="BC1058" s="24"/>
      <c r="CW1058" s="24">
        <v>0.35980191256830601</v>
      </c>
      <c r="CX1058" s="13">
        <v>67.5</v>
      </c>
      <c r="CY1058" s="13">
        <v>65.805974481103988</v>
      </c>
      <c r="CZ1058" s="13">
        <v>64.991182437998205</v>
      </c>
      <c r="DA1058" s="13">
        <v>30.872771590261475</v>
      </c>
      <c r="DB1058" s="13" t="e">
        <f ca="1"/>
        <v>#NAME?</v>
      </c>
      <c r="DC1058" s="13" t="e">
        <f ca="1"/>
        <v>#NAME?</v>
      </c>
      <c r="DD1058" s="13">
        <v>62.67233230733423</v>
      </c>
      <c r="DE1058" s="13" t="e">
        <f ca="1"/>
        <v>#NAME?</v>
      </c>
      <c r="DF1058" s="13">
        <v>66.411519178199228</v>
      </c>
    </row>
    <row r="1059" spans="1:110" x14ac:dyDescent="0.25">
      <c r="A1059" s="9">
        <v>79</v>
      </c>
      <c r="B1059" s="10" t="b">
        <v>1</v>
      </c>
      <c r="U1059" s="13"/>
      <c r="V1059" s="13"/>
      <c r="W1059" s="14"/>
      <c r="X1059" s="24"/>
      <c r="Y1059" s="24"/>
      <c r="Z1059" s="24"/>
      <c r="AA1059" s="24"/>
      <c r="AB1059" s="24"/>
      <c r="AC1059" s="24"/>
      <c r="AD1059" s="24"/>
      <c r="AE1059" s="24"/>
      <c r="AG1059" s="13"/>
      <c r="AH1059" s="13"/>
      <c r="AI1059" s="14"/>
      <c r="AJ1059" s="24"/>
      <c r="AK1059" s="24"/>
      <c r="AL1059" s="24"/>
      <c r="AM1059" s="24"/>
      <c r="AN1059" s="24"/>
      <c r="AO1059" s="24"/>
      <c r="AP1059" s="24"/>
      <c r="AQ1059" s="24"/>
      <c r="AS1059" s="13"/>
      <c r="AT1059" s="13"/>
      <c r="AU1059" s="14"/>
      <c r="AV1059" s="24"/>
      <c r="AW1059" s="24"/>
      <c r="AX1059" s="24"/>
      <c r="AY1059" s="24"/>
      <c r="AZ1059" s="24"/>
      <c r="BA1059" s="24"/>
      <c r="BB1059" s="24"/>
      <c r="BC1059" s="24"/>
      <c r="CW1059" s="24">
        <v>0.36014344262295084</v>
      </c>
      <c r="CX1059" s="13">
        <v>67.5</v>
      </c>
      <c r="CY1059" s="13">
        <v>65.814668997527889</v>
      </c>
      <c r="CZ1059" s="13">
        <v>64.99990839273255</v>
      </c>
      <c r="DA1059" s="13">
        <v>30.909711255862657</v>
      </c>
      <c r="DB1059" s="13" t="e">
        <f ca="1"/>
        <v>#NAME?</v>
      </c>
      <c r="DC1059" s="13" t="e">
        <f ca="1"/>
        <v>#NAME?</v>
      </c>
      <c r="DD1059" s="13">
        <v>62.684870876157177</v>
      </c>
      <c r="DE1059" s="13" t="e">
        <f ca="1"/>
        <v>#NAME?</v>
      </c>
      <c r="DF1059" s="13">
        <v>66.42175831144246</v>
      </c>
    </row>
    <row r="1060" spans="1:110" x14ac:dyDescent="0.25">
      <c r="A1060" s="9">
        <v>77</v>
      </c>
      <c r="B1060" s="10" t="b">
        <v>1</v>
      </c>
      <c r="U1060" s="13"/>
      <c r="V1060" s="13"/>
      <c r="W1060" s="14"/>
      <c r="X1060" s="24"/>
      <c r="Y1060" s="24"/>
      <c r="Z1060" s="24"/>
      <c r="AA1060" s="24"/>
      <c r="AB1060" s="24"/>
      <c r="AC1060" s="24"/>
      <c r="AD1060" s="24"/>
      <c r="AE1060" s="24"/>
      <c r="AG1060" s="13"/>
      <c r="AH1060" s="13"/>
      <c r="AI1060" s="14"/>
      <c r="AJ1060" s="24"/>
      <c r="AK1060" s="24"/>
      <c r="AL1060" s="24"/>
      <c r="AM1060" s="24"/>
      <c r="AN1060" s="24"/>
      <c r="AO1060" s="24"/>
      <c r="AP1060" s="24"/>
      <c r="AQ1060" s="24"/>
      <c r="AS1060" s="13"/>
      <c r="AT1060" s="13"/>
      <c r="AU1060" s="14"/>
      <c r="AV1060" s="24"/>
      <c r="AW1060" s="24"/>
      <c r="AX1060" s="24"/>
      <c r="AY1060" s="24"/>
      <c r="AZ1060" s="24"/>
      <c r="BA1060" s="24"/>
      <c r="BB1060" s="24"/>
      <c r="BC1060" s="24"/>
      <c r="CW1060" s="24">
        <v>0.36048497267759561</v>
      </c>
      <c r="CX1060" s="13">
        <v>67.5</v>
      </c>
      <c r="CY1060" s="13">
        <v>65.823360672697135</v>
      </c>
      <c r="CZ1060" s="13">
        <v>65.008632666943086</v>
      </c>
      <c r="DA1060" s="13">
        <v>30.946670643656773</v>
      </c>
      <c r="DB1060" s="13" t="e">
        <f ca="1"/>
        <v>#NAME?</v>
      </c>
      <c r="DC1060" s="13" t="e">
        <f ca="1"/>
        <v>#NAME?</v>
      </c>
      <c r="DD1060" s="13">
        <v>62.697403501120938</v>
      </c>
      <c r="DE1060" s="13" t="e">
        <f ca="1"/>
        <v>#NAME?</v>
      </c>
      <c r="DF1060" s="13">
        <v>66.431993406531916</v>
      </c>
    </row>
    <row r="1061" spans="1:110" x14ac:dyDescent="0.25">
      <c r="A1061" s="9">
        <v>74</v>
      </c>
      <c r="B1061" s="10" t="b">
        <v>1</v>
      </c>
      <c r="U1061" s="13"/>
      <c r="V1061" s="13"/>
      <c r="W1061" s="14"/>
      <c r="X1061" s="24"/>
      <c r="Y1061" s="24"/>
      <c r="Z1061" s="24"/>
      <c r="AA1061" s="24"/>
      <c r="AB1061" s="24"/>
      <c r="AC1061" s="24"/>
      <c r="AD1061" s="24"/>
      <c r="AE1061" s="24"/>
      <c r="AG1061" s="13"/>
      <c r="AH1061" s="13"/>
      <c r="AI1061" s="14"/>
      <c r="AJ1061" s="24"/>
      <c r="AK1061" s="24"/>
      <c r="AL1061" s="24"/>
      <c r="AM1061" s="24"/>
      <c r="AN1061" s="24"/>
      <c r="AO1061" s="24"/>
      <c r="AP1061" s="24"/>
      <c r="AQ1061" s="24"/>
      <c r="AS1061" s="13"/>
      <c r="AT1061" s="13"/>
      <c r="AU1061" s="14"/>
      <c r="AV1061" s="24"/>
      <c r="AW1061" s="24"/>
      <c r="AX1061" s="24"/>
      <c r="AY1061" s="24"/>
      <c r="AZ1061" s="24"/>
      <c r="BA1061" s="24"/>
      <c r="BB1061" s="24"/>
      <c r="BC1061" s="24"/>
      <c r="CW1061" s="24">
        <v>0.36082650273224043</v>
      </c>
      <c r="CX1061" s="13">
        <v>67.5</v>
      </c>
      <c r="CY1061" s="13">
        <v>65.832049515702465</v>
      </c>
      <c r="CZ1061" s="13">
        <v>65.017355268765385</v>
      </c>
      <c r="DA1061" s="13">
        <v>30.983649774714536</v>
      </c>
      <c r="DB1061" s="13" t="e">
        <f ca="1"/>
        <v>#NAME?</v>
      </c>
      <c r="DC1061" s="13" t="e">
        <f ca="1"/>
        <v>#NAME?</v>
      </c>
      <c r="DD1061" s="13">
        <v>62.709930190670512</v>
      </c>
      <c r="DE1061" s="13" t="e">
        <f ca="1"/>
        <v>#NAME?</v>
      </c>
      <c r="DF1061" s="13">
        <v>66.442224472471082</v>
      </c>
    </row>
    <row r="1062" spans="1:110" x14ac:dyDescent="0.25">
      <c r="A1062" s="9">
        <v>71.900000000000006</v>
      </c>
      <c r="B1062" s="10" t="b">
        <v>1</v>
      </c>
      <c r="U1062" s="13"/>
      <c r="V1062" s="13"/>
      <c r="W1062" s="14"/>
      <c r="X1062" s="24"/>
      <c r="Y1062" s="24"/>
      <c r="Z1062" s="24"/>
      <c r="AA1062" s="24"/>
      <c r="AB1062" s="24"/>
      <c r="AC1062" s="24"/>
      <c r="AD1062" s="24"/>
      <c r="AE1062" s="24"/>
      <c r="AG1062" s="13"/>
      <c r="AH1062" s="13"/>
      <c r="AI1062" s="14"/>
      <c r="AJ1062" s="24"/>
      <c r="AK1062" s="24"/>
      <c r="AL1062" s="24"/>
      <c r="AM1062" s="24"/>
      <c r="AN1062" s="24"/>
      <c r="AO1062" s="24"/>
      <c r="AP1062" s="24"/>
      <c r="AQ1062" s="24"/>
      <c r="AS1062" s="13"/>
      <c r="AT1062" s="13"/>
      <c r="AU1062" s="14"/>
      <c r="AV1062" s="24"/>
      <c r="AW1062" s="24"/>
      <c r="AX1062" s="24"/>
      <c r="AY1062" s="24"/>
      <c r="AZ1062" s="24"/>
      <c r="BA1062" s="24"/>
      <c r="BB1062" s="24"/>
      <c r="BC1062" s="24"/>
      <c r="CW1062" s="24">
        <v>0.36116803278688525</v>
      </c>
      <c r="CX1062" s="13">
        <v>67.5</v>
      </c>
      <c r="CY1062" s="13">
        <v>65.840735535616275</v>
      </c>
      <c r="CZ1062" s="13">
        <v>65.026076206321491</v>
      </c>
      <c r="DA1062" s="13">
        <v>31.020648670140467</v>
      </c>
      <c r="DB1062" s="13" t="e">
        <f ca="1"/>
        <v>#NAME?</v>
      </c>
      <c r="DC1062" s="13" t="e">
        <f ca="1"/>
        <v>#NAME?</v>
      </c>
      <c r="DD1062" s="13">
        <v>62.72245095323089</v>
      </c>
      <c r="DE1062" s="13" t="e">
        <f ca="1"/>
        <v>#NAME?</v>
      </c>
      <c r="DF1062" s="13">
        <v>66.45245151824372</v>
      </c>
    </row>
    <row r="1063" spans="1:110" x14ac:dyDescent="0.25">
      <c r="A1063" s="9">
        <v>71.7</v>
      </c>
      <c r="B1063" s="10" t="b">
        <v>1</v>
      </c>
      <c r="U1063" s="13"/>
      <c r="V1063" s="13"/>
      <c r="W1063" s="14"/>
      <c r="X1063" s="24"/>
      <c r="Y1063" s="24"/>
      <c r="Z1063" s="24"/>
      <c r="AA1063" s="24"/>
      <c r="AB1063" s="24"/>
      <c r="AC1063" s="24"/>
      <c r="AD1063" s="24"/>
      <c r="AE1063" s="24"/>
      <c r="AG1063" s="13"/>
      <c r="AH1063" s="13"/>
      <c r="AI1063" s="14"/>
      <c r="AJ1063" s="24"/>
      <c r="AK1063" s="24"/>
      <c r="AL1063" s="24"/>
      <c r="AM1063" s="24"/>
      <c r="AN1063" s="24"/>
      <c r="AO1063" s="24"/>
      <c r="AP1063" s="24"/>
      <c r="AQ1063" s="24"/>
      <c r="AS1063" s="13"/>
      <c r="AT1063" s="13"/>
      <c r="AU1063" s="14"/>
      <c r="AV1063" s="24"/>
      <c r="AW1063" s="24"/>
      <c r="AX1063" s="24"/>
      <c r="AY1063" s="24"/>
      <c r="AZ1063" s="24"/>
      <c r="BA1063" s="24"/>
      <c r="BB1063" s="24"/>
      <c r="BC1063" s="24"/>
      <c r="CW1063" s="24">
        <v>0.36150956284153007</v>
      </c>
      <c r="CX1063" s="13">
        <v>67.5</v>
      </c>
      <c r="CY1063" s="13">
        <v>65.849418741492784</v>
      </c>
      <c r="CZ1063" s="13">
        <v>65.034795487720316</v>
      </c>
      <c r="DA1063" s="13">
        <v>31.057667351072915</v>
      </c>
      <c r="DB1063" s="13" t="e">
        <f ca="1"/>
        <v>#NAME?</v>
      </c>
      <c r="DC1063" s="13" t="e">
        <f ca="1"/>
        <v>#NAME?</v>
      </c>
      <c r="DD1063" s="13">
        <v>62.734965797207181</v>
      </c>
      <c r="DE1063" s="13" t="e">
        <f ca="1"/>
        <v>#NAME?</v>
      </c>
      <c r="DF1063" s="13">
        <v>66.462674552813951</v>
      </c>
    </row>
    <row r="1064" spans="1:110" x14ac:dyDescent="0.25">
      <c r="A1064" s="9">
        <v>71.400000000000006</v>
      </c>
      <c r="B1064" s="10" t="b">
        <v>1</v>
      </c>
      <c r="U1064" s="13"/>
      <c r="V1064" s="13"/>
      <c r="W1064" s="14"/>
      <c r="X1064" s="24"/>
      <c r="Y1064" s="24"/>
      <c r="Z1064" s="24"/>
      <c r="AA1064" s="24"/>
      <c r="AB1064" s="24"/>
      <c r="AC1064" s="24"/>
      <c r="AD1064" s="24"/>
      <c r="AE1064" s="24"/>
      <c r="AG1064" s="13"/>
      <c r="AH1064" s="13"/>
      <c r="AI1064" s="14"/>
      <c r="AJ1064" s="24"/>
      <c r="AK1064" s="24"/>
      <c r="AL1064" s="24"/>
      <c r="AM1064" s="24"/>
      <c r="AN1064" s="24"/>
      <c r="AO1064" s="24"/>
      <c r="AP1064" s="24"/>
      <c r="AQ1064" s="24"/>
      <c r="AS1064" s="13"/>
      <c r="AT1064" s="13"/>
      <c r="AU1064" s="14"/>
      <c r="AV1064" s="24"/>
      <c r="AW1064" s="24"/>
      <c r="AX1064" s="24"/>
      <c r="AY1064" s="24"/>
      <c r="AZ1064" s="24"/>
      <c r="BA1064" s="24"/>
      <c r="BB1064" s="24"/>
      <c r="BC1064" s="24"/>
      <c r="CW1064" s="24">
        <v>0.36185109289617484</v>
      </c>
      <c r="CX1064" s="13">
        <v>67.5</v>
      </c>
      <c r="CY1064" s="13">
        <v>65.85809914236799</v>
      </c>
      <c r="CZ1064" s="13">
        <v>65.043513121057273</v>
      </c>
      <c r="DA1064" s="13">
        <v>31.09470583868416</v>
      </c>
      <c r="DB1064" s="13" t="e">
        <f ca="1"/>
        <v>#NAME?</v>
      </c>
      <c r="DC1064" s="13" t="e">
        <f ca="1"/>
        <v>#NAME?</v>
      </c>
      <c r="DD1064" s="13">
        <v>62.747474730984607</v>
      </c>
      <c r="DE1064" s="13" t="e">
        <f ca="1"/>
        <v>#NAME?</v>
      </c>
      <c r="DF1064" s="13">
        <v>66.472893585126343</v>
      </c>
    </row>
    <row r="1065" spans="1:110" x14ac:dyDescent="0.25">
      <c r="A1065" s="9">
        <v>71.3</v>
      </c>
      <c r="B1065" s="10" t="b">
        <v>1</v>
      </c>
      <c r="U1065" s="13"/>
      <c r="V1065" s="13"/>
      <c r="W1065" s="14"/>
      <c r="X1065" s="24"/>
      <c r="Y1065" s="24"/>
      <c r="Z1065" s="24"/>
      <c r="AA1065" s="24"/>
      <c r="AB1065" s="24"/>
      <c r="AC1065" s="24"/>
      <c r="AD1065" s="24"/>
      <c r="AE1065" s="24"/>
      <c r="AG1065" s="13"/>
      <c r="AH1065" s="13"/>
      <c r="AI1065" s="14"/>
      <c r="AJ1065" s="24"/>
      <c r="AK1065" s="24"/>
      <c r="AL1065" s="24"/>
      <c r="AM1065" s="24"/>
      <c r="AN1065" s="24"/>
      <c r="AO1065" s="24"/>
      <c r="AP1065" s="24"/>
      <c r="AQ1065" s="24"/>
      <c r="AS1065" s="13"/>
      <c r="AT1065" s="13"/>
      <c r="AU1065" s="14"/>
      <c r="AV1065" s="24"/>
      <c r="AW1065" s="24"/>
      <c r="AX1065" s="24"/>
      <c r="AY1065" s="24"/>
      <c r="AZ1065" s="24"/>
      <c r="BA1065" s="24"/>
      <c r="BB1065" s="24"/>
      <c r="BC1065" s="24"/>
      <c r="CW1065" s="24">
        <v>0.36219262295081966</v>
      </c>
      <c r="CX1065" s="13">
        <v>67.599999999999994</v>
      </c>
      <c r="CY1065" s="13">
        <v>65.866776747259877</v>
      </c>
      <c r="CZ1065" s="13">
        <v>65.0522291144148</v>
      </c>
      <c r="DA1065" s="13">
        <v>31.131764154180512</v>
      </c>
      <c r="DB1065" s="13" t="e">
        <f ca="1"/>
        <v>#NAME?</v>
      </c>
      <c r="DC1065" s="13" t="e">
        <f ca="1"/>
        <v>#NAME?</v>
      </c>
      <c r="DD1065" s="13">
        <v>62.759977762928649</v>
      </c>
      <c r="DE1065" s="13" t="e">
        <f ca="1"/>
        <v>#NAME?</v>
      </c>
      <c r="DF1065" s="13">
        <v>66.483108624105995</v>
      </c>
    </row>
    <row r="1066" spans="1:110" x14ac:dyDescent="0.25">
      <c r="A1066" s="9">
        <v>71.099999999999994</v>
      </c>
      <c r="B1066" s="10" t="b">
        <v>1</v>
      </c>
      <c r="U1066" s="13"/>
      <c r="V1066" s="13"/>
      <c r="W1066" s="14"/>
      <c r="X1066" s="24"/>
      <c r="Y1066" s="24"/>
      <c r="Z1066" s="24"/>
      <c r="AA1066" s="24"/>
      <c r="AB1066" s="24"/>
      <c r="AC1066" s="24"/>
      <c r="AD1066" s="24"/>
      <c r="AE1066" s="24"/>
      <c r="AG1066" s="13"/>
      <c r="AH1066" s="13"/>
      <c r="AI1066" s="14"/>
      <c r="AJ1066" s="24"/>
      <c r="AK1066" s="24"/>
      <c r="AL1066" s="24"/>
      <c r="AM1066" s="24"/>
      <c r="AN1066" s="24"/>
      <c r="AO1066" s="24"/>
      <c r="AP1066" s="24"/>
      <c r="AQ1066" s="24"/>
      <c r="AS1066" s="13"/>
      <c r="AT1066" s="13"/>
      <c r="AU1066" s="14"/>
      <c r="AV1066" s="24"/>
      <c r="AW1066" s="24"/>
      <c r="AX1066" s="24"/>
      <c r="AY1066" s="24"/>
      <c r="AZ1066" s="24"/>
      <c r="BA1066" s="24"/>
      <c r="BB1066" s="24"/>
      <c r="BC1066" s="24"/>
      <c r="CW1066" s="24">
        <v>0.36253415300546449</v>
      </c>
      <c r="CX1066" s="13">
        <v>67.599999999999994</v>
      </c>
      <c r="CY1066" s="13">
        <v>65.875451565168404</v>
      </c>
      <c r="CZ1066" s="13">
        <v>65.060943475861961</v>
      </c>
      <c r="DA1066" s="13">
        <v>31.168842318802344</v>
      </c>
      <c r="DB1066" s="13" t="e">
        <f ca="1"/>
        <v>#NAME?</v>
      </c>
      <c r="DC1066" s="13" t="e">
        <f ca="1"/>
        <v>#NAME?</v>
      </c>
      <c r="DD1066" s="13">
        <v>62.772474901385053</v>
      </c>
      <c r="DE1066" s="13" t="e">
        <f ca="1"/>
        <v>#NAME?</v>
      </c>
      <c r="DF1066" s="13">
        <v>66.493319678658608</v>
      </c>
    </row>
    <row r="1067" spans="1:110" x14ac:dyDescent="0.25">
      <c r="A1067" s="9">
        <v>77</v>
      </c>
      <c r="B1067" s="10" t="b">
        <v>1</v>
      </c>
      <c r="U1067" s="13"/>
      <c r="V1067" s="13"/>
      <c r="W1067" s="14"/>
      <c r="X1067" s="24"/>
      <c r="Y1067" s="24"/>
      <c r="Z1067" s="24"/>
      <c r="AA1067" s="24"/>
      <c r="AB1067" s="24"/>
      <c r="AC1067" s="24"/>
      <c r="AD1067" s="24"/>
      <c r="AE1067" s="24"/>
      <c r="AG1067" s="13"/>
      <c r="AH1067" s="13"/>
      <c r="AI1067" s="14"/>
      <c r="AJ1067" s="24"/>
      <c r="AK1067" s="24"/>
      <c r="AL1067" s="24"/>
      <c r="AM1067" s="24"/>
      <c r="AN1067" s="24"/>
      <c r="AO1067" s="24"/>
      <c r="AP1067" s="24"/>
      <c r="AQ1067" s="24"/>
      <c r="AS1067" s="13"/>
      <c r="AT1067" s="13"/>
      <c r="AU1067" s="14"/>
      <c r="AV1067" s="24"/>
      <c r="AW1067" s="24"/>
      <c r="AX1067" s="24"/>
      <c r="AY1067" s="24"/>
      <c r="AZ1067" s="24"/>
      <c r="BA1067" s="24"/>
      <c r="BB1067" s="24"/>
      <c r="BC1067" s="24"/>
      <c r="CW1067" s="24">
        <v>0.36287568306010931</v>
      </c>
      <c r="CX1067" s="13">
        <v>67.599999999999994</v>
      </c>
      <c r="CY1067" s="13">
        <v>65.884123605075615</v>
      </c>
      <c r="CZ1067" s="13">
        <v>65.069656213454991</v>
      </c>
      <c r="DA1067" s="13">
        <v>31.20594035382419</v>
      </c>
      <c r="DB1067" s="13" t="e">
        <f ca="1"/>
        <v>#NAME?</v>
      </c>
      <c r="DC1067" s="13" t="e">
        <f ca="1"/>
        <v>#NAME?</v>
      </c>
      <c r="DD1067" s="13">
        <v>62.784966154679914</v>
      </c>
      <c r="DE1067" s="13" t="e">
        <f ca="1"/>
        <v>#NAME?</v>
      </c>
      <c r="DF1067" s="13">
        <v>66.503526757670514</v>
      </c>
    </row>
    <row r="1068" spans="1:110" x14ac:dyDescent="0.25">
      <c r="A1068" s="9">
        <v>76</v>
      </c>
      <c r="B1068" s="10" t="b">
        <v>1</v>
      </c>
      <c r="U1068" s="13"/>
      <c r="V1068" s="13"/>
      <c r="W1068" s="14"/>
      <c r="X1068" s="24"/>
      <c r="Y1068" s="24"/>
      <c r="Z1068" s="24"/>
      <c r="AA1068" s="24"/>
      <c r="AB1068" s="24"/>
      <c r="AC1068" s="24"/>
      <c r="AD1068" s="24"/>
      <c r="AE1068" s="24"/>
      <c r="AG1068" s="13"/>
      <c r="AH1068" s="13"/>
      <c r="AI1068" s="14"/>
      <c r="AJ1068" s="24"/>
      <c r="AK1068" s="24"/>
      <c r="AL1068" s="24"/>
      <c r="AM1068" s="24"/>
      <c r="AN1068" s="24"/>
      <c r="AO1068" s="24"/>
      <c r="AP1068" s="24"/>
      <c r="AQ1068" s="24"/>
      <c r="AS1068" s="13"/>
      <c r="AT1068" s="13"/>
      <c r="AU1068" s="14"/>
      <c r="AV1068" s="24"/>
      <c r="AW1068" s="24"/>
      <c r="AX1068" s="24"/>
      <c r="AY1068" s="24"/>
      <c r="AZ1068" s="24"/>
      <c r="BA1068" s="24"/>
      <c r="BB1068" s="24"/>
      <c r="BC1068" s="24"/>
      <c r="CW1068" s="24">
        <v>0.36321721311475408</v>
      </c>
      <c r="CX1068" s="13">
        <v>67.599999999999994</v>
      </c>
      <c r="CY1068" s="13">
        <v>65.89279287594573</v>
      </c>
      <c r="CZ1068" s="13">
        <v>65.078367335236905</v>
      </c>
      <c r="DA1068" s="13">
        <v>31.243058280554756</v>
      </c>
      <c r="DB1068" s="13" t="e">
        <f ca="1"/>
        <v>#NAME?</v>
      </c>
      <c r="DC1068" s="13" t="e">
        <f ca="1"/>
        <v>#NAME?</v>
      </c>
      <c r="DD1068" s="13">
        <v>62.797451531119741</v>
      </c>
      <c r="DE1068" s="13" t="e">
        <f ca="1"/>
        <v>#NAME?</v>
      </c>
      <c r="DF1068" s="13">
        <v>66.513729870008802</v>
      </c>
    </row>
    <row r="1069" spans="1:110" x14ac:dyDescent="0.25">
      <c r="A1069" s="9">
        <v>79</v>
      </c>
      <c r="B1069" s="10" t="b">
        <v>1</v>
      </c>
      <c r="U1069" s="13"/>
      <c r="V1069" s="13"/>
      <c r="W1069" s="14"/>
      <c r="X1069" s="24"/>
      <c r="Y1069" s="24"/>
      <c r="Z1069" s="24"/>
      <c r="AA1069" s="24"/>
      <c r="AB1069" s="24"/>
      <c r="AC1069" s="24"/>
      <c r="AD1069" s="24"/>
      <c r="AE1069" s="24"/>
      <c r="AG1069" s="13"/>
      <c r="AH1069" s="13"/>
      <c r="AI1069" s="14"/>
      <c r="AJ1069" s="24"/>
      <c r="AK1069" s="24"/>
      <c r="AL1069" s="24"/>
      <c r="AM1069" s="24"/>
      <c r="AN1069" s="24"/>
      <c r="AO1069" s="24"/>
      <c r="AP1069" s="24"/>
      <c r="AQ1069" s="24"/>
      <c r="AS1069" s="13"/>
      <c r="AT1069" s="13"/>
      <c r="AU1069" s="14"/>
      <c r="AV1069" s="24"/>
      <c r="AW1069" s="24"/>
      <c r="AX1069" s="24"/>
      <c r="AY1069" s="24"/>
      <c r="AZ1069" s="24"/>
      <c r="BA1069" s="24"/>
      <c r="BB1069" s="24"/>
      <c r="BC1069" s="24"/>
      <c r="CW1069" s="24">
        <v>0.3635587431693989</v>
      </c>
      <c r="CX1069" s="13">
        <v>67.599999999999994</v>
      </c>
      <c r="CY1069" s="13">
        <v>65.901459386725207</v>
      </c>
      <c r="CZ1069" s="13">
        <v>65.087076849237889</v>
      </c>
      <c r="DA1069" s="13">
        <v>31.280196120337116</v>
      </c>
      <c r="DB1069" s="13" t="e">
        <f ca="1"/>
        <v>#NAME?</v>
      </c>
      <c r="DC1069" s="13" t="e">
        <f ca="1"/>
        <v>#NAME?</v>
      </c>
      <c r="DD1069" s="13">
        <v>62.809931038991536</v>
      </c>
      <c r="DE1069" s="13" t="e">
        <f ca="1"/>
        <v>#NAME?</v>
      </c>
      <c r="DF1069" s="13">
        <v>66.523929024521408</v>
      </c>
    </row>
    <row r="1070" spans="1:110" x14ac:dyDescent="0.25">
      <c r="A1070" s="9">
        <v>75</v>
      </c>
      <c r="B1070" s="10" t="b">
        <v>1</v>
      </c>
      <c r="U1070" s="13"/>
      <c r="V1070" s="13"/>
      <c r="W1070" s="14"/>
      <c r="X1070" s="24"/>
      <c r="Y1070" s="24"/>
      <c r="Z1070" s="24"/>
      <c r="AA1070" s="24"/>
      <c r="AB1070" s="24"/>
      <c r="AC1070" s="24"/>
      <c r="AD1070" s="24"/>
      <c r="AE1070" s="24"/>
      <c r="AG1070" s="13"/>
      <c r="AH1070" s="13"/>
      <c r="AI1070" s="14"/>
      <c r="AJ1070" s="24"/>
      <c r="AK1070" s="24"/>
      <c r="AL1070" s="24"/>
      <c r="AM1070" s="24"/>
      <c r="AN1070" s="24"/>
      <c r="AO1070" s="24"/>
      <c r="AP1070" s="24"/>
      <c r="AQ1070" s="24"/>
      <c r="AS1070" s="13"/>
      <c r="AT1070" s="13"/>
      <c r="AU1070" s="14"/>
      <c r="AV1070" s="24"/>
      <c r="AW1070" s="24"/>
      <c r="AX1070" s="24"/>
      <c r="AY1070" s="24"/>
      <c r="AZ1070" s="24"/>
      <c r="BA1070" s="24"/>
      <c r="BB1070" s="24"/>
      <c r="BC1070" s="24"/>
      <c r="CW1070" s="24">
        <v>0.36390027322404372</v>
      </c>
      <c r="CX1070" s="13">
        <v>67.599999999999994</v>
      </c>
      <c r="CY1070" s="13">
        <v>65.910123146342798</v>
      </c>
      <c r="CZ1070" s="13">
        <v>65.095784763475123</v>
      </c>
      <c r="DA1070" s="13">
        <v>31.317353894548642</v>
      </c>
      <c r="DB1070" s="13" t="e">
        <f ca="1"/>
        <v>#NAME?</v>
      </c>
      <c r="DC1070" s="13" t="e">
        <f ca="1"/>
        <v>#NAME?</v>
      </c>
      <c r="DD1070" s="13">
        <v>62.822404686562805</v>
      </c>
      <c r="DE1070" s="13" t="e">
        <f ca="1"/>
        <v>#NAME?</v>
      </c>
      <c r="DF1070" s="13">
        <v>66.534124230037108</v>
      </c>
    </row>
    <row r="1071" spans="1:110" x14ac:dyDescent="0.25">
      <c r="A1071" s="9">
        <v>69.7</v>
      </c>
      <c r="B1071" s="10" t="b">
        <v>1</v>
      </c>
      <c r="U1071" s="13"/>
      <c r="V1071" s="13"/>
      <c r="W1071" s="14"/>
      <c r="X1071" s="24"/>
      <c r="Y1071" s="24"/>
      <c r="Z1071" s="24"/>
      <c r="AA1071" s="24"/>
      <c r="AB1071" s="24"/>
      <c r="AC1071" s="24"/>
      <c r="AD1071" s="24"/>
      <c r="AE1071" s="24"/>
      <c r="AG1071" s="13"/>
      <c r="AH1071" s="13"/>
      <c r="AI1071" s="14"/>
      <c r="AJ1071" s="24"/>
      <c r="AK1071" s="24"/>
      <c r="AL1071" s="24"/>
      <c r="AM1071" s="24"/>
      <c r="AN1071" s="24"/>
      <c r="AO1071" s="24"/>
      <c r="AP1071" s="24"/>
      <c r="AQ1071" s="24"/>
      <c r="AS1071" s="13"/>
      <c r="AT1071" s="13"/>
      <c r="AU1071" s="14"/>
      <c r="AV1071" s="24"/>
      <c r="AW1071" s="24"/>
      <c r="AX1071" s="24"/>
      <c r="AY1071" s="24"/>
      <c r="AZ1071" s="24"/>
      <c r="BA1071" s="24"/>
      <c r="BB1071" s="24"/>
      <c r="BC1071" s="24"/>
      <c r="CW1071" s="24">
        <v>0.36424180327868855</v>
      </c>
      <c r="CX1071" s="13">
        <v>67.599999999999994</v>
      </c>
      <c r="CY1071" s="13">
        <v>65.918784163709674</v>
      </c>
      <c r="CZ1071" s="13">
        <v>65.104491085953157</v>
      </c>
      <c r="DA1071" s="13">
        <v>31.354531624601201</v>
      </c>
      <c r="DB1071" s="13" t="e">
        <f ca="1"/>
        <v>#NAME?</v>
      </c>
      <c r="DC1071" s="13" t="e">
        <f ca="1"/>
        <v>#NAME?</v>
      </c>
      <c r="DD1071" s="13">
        <v>62.834872482081714</v>
      </c>
      <c r="DE1071" s="13" t="e">
        <f ca="1"/>
        <v>#NAME?</v>
      </c>
      <c r="DF1071" s="13">
        <v>66.544315495365666</v>
      </c>
    </row>
    <row r="1072" spans="1:110" x14ac:dyDescent="0.25">
      <c r="A1072" s="9">
        <v>69.2</v>
      </c>
      <c r="B1072" s="10" t="b">
        <v>1</v>
      </c>
      <c r="U1072" s="13"/>
      <c r="V1072" s="13"/>
      <c r="W1072" s="14"/>
      <c r="X1072" s="24"/>
      <c r="Y1072" s="24"/>
      <c r="Z1072" s="24"/>
      <c r="AA1072" s="24"/>
      <c r="AB1072" s="24"/>
      <c r="AC1072" s="24"/>
      <c r="AD1072" s="24"/>
      <c r="AE1072" s="24"/>
      <c r="AG1072" s="13"/>
      <c r="AH1072" s="13"/>
      <c r="AI1072" s="14"/>
      <c r="AJ1072" s="24"/>
      <c r="AK1072" s="24"/>
      <c r="AL1072" s="24"/>
      <c r="AM1072" s="24"/>
      <c r="AN1072" s="24"/>
      <c r="AO1072" s="24"/>
      <c r="AP1072" s="24"/>
      <c r="AQ1072" s="24"/>
      <c r="AS1072" s="13"/>
      <c r="AT1072" s="13"/>
      <c r="AU1072" s="14"/>
      <c r="AV1072" s="24"/>
      <c r="AW1072" s="24"/>
      <c r="AX1072" s="24"/>
      <c r="AY1072" s="24"/>
      <c r="AZ1072" s="24"/>
      <c r="BA1072" s="24"/>
      <c r="BB1072" s="24"/>
      <c r="BC1072" s="24"/>
      <c r="CW1072" s="24">
        <v>0.36458333333333331</v>
      </c>
      <c r="CX1072" s="13">
        <v>67.599999999999994</v>
      </c>
      <c r="CY1072" s="13">
        <v>65.927442447719471</v>
      </c>
      <c r="CZ1072" s="13">
        <v>65.113195824663691</v>
      </c>
      <c r="DA1072" s="13">
        <v>31.39172933194115</v>
      </c>
      <c r="DB1072" s="13" t="e">
        <f ca="1"/>
        <v>#NAME?</v>
      </c>
      <c r="DC1072" s="13" t="e">
        <f ca="1"/>
        <v>#NAME?</v>
      </c>
      <c r="DD1072" s="13">
        <v>62.84733443377705</v>
      </c>
      <c r="DE1072" s="13" t="e">
        <f ca="1"/>
        <v>#NAME?</v>
      </c>
      <c r="DF1072" s="13">
        <v>66.55450282929786</v>
      </c>
    </row>
    <row r="1073" spans="1:110" x14ac:dyDescent="0.25">
      <c r="A1073" s="9">
        <v>69.599999999999994</v>
      </c>
      <c r="B1073" s="10" t="b">
        <v>1</v>
      </c>
      <c r="U1073" s="13"/>
      <c r="V1073" s="13"/>
      <c r="W1073" s="14"/>
      <c r="X1073" s="24"/>
      <c r="Y1073" s="24"/>
      <c r="Z1073" s="24"/>
      <c r="AA1073" s="24"/>
      <c r="AB1073" s="24"/>
      <c r="AC1073" s="24"/>
      <c r="AD1073" s="24"/>
      <c r="AE1073" s="24"/>
      <c r="AG1073" s="13"/>
      <c r="AH1073" s="13"/>
      <c r="AI1073" s="14"/>
      <c r="AJ1073" s="24"/>
      <c r="AK1073" s="24"/>
      <c r="AL1073" s="24"/>
      <c r="AM1073" s="24"/>
      <c r="AN1073" s="24"/>
      <c r="AO1073" s="24"/>
      <c r="AP1073" s="24"/>
      <c r="AQ1073" s="24"/>
      <c r="AS1073" s="13"/>
      <c r="AT1073" s="13"/>
      <c r="AU1073" s="14"/>
      <c r="AV1073" s="24"/>
      <c r="AW1073" s="24"/>
      <c r="AX1073" s="24"/>
      <c r="AY1073" s="24"/>
      <c r="AZ1073" s="24"/>
      <c r="BA1073" s="24"/>
      <c r="BB1073" s="24"/>
      <c r="BC1073" s="24"/>
      <c r="CW1073" s="24">
        <v>0.36492486338797814</v>
      </c>
      <c r="CX1073" s="13">
        <v>67.599999999999994</v>
      </c>
      <c r="CY1073" s="13">
        <v>65.936098007248361</v>
      </c>
      <c r="CZ1073" s="13">
        <v>65.121898987585624</v>
      </c>
      <c r="DA1073" s="13">
        <v>31.428947038049465</v>
      </c>
      <c r="DB1073" s="13" t="e">
        <f ca="1"/>
        <v>#NAME?</v>
      </c>
      <c r="DC1073" s="13" t="e">
        <f ca="1"/>
        <v>#NAME?</v>
      </c>
      <c r="DD1073" s="13">
        <v>62.859790549858374</v>
      </c>
      <c r="DE1073" s="13" t="e">
        <f ca="1"/>
        <v>#NAME?</v>
      </c>
      <c r="DF1073" s="13">
        <v>66.564686240605596</v>
      </c>
    </row>
    <row r="1074" spans="1:110" x14ac:dyDescent="0.25">
      <c r="A1074" s="9">
        <v>69.400000000000006</v>
      </c>
      <c r="B1074" s="10" t="b">
        <v>1</v>
      </c>
      <c r="U1074" s="13"/>
      <c r="V1074" s="13"/>
      <c r="W1074" s="14"/>
      <c r="X1074" s="24"/>
      <c r="Y1074" s="24"/>
      <c r="Z1074" s="24"/>
      <c r="AA1074" s="24"/>
      <c r="AB1074" s="24"/>
      <c r="AC1074" s="24"/>
      <c r="AD1074" s="24"/>
      <c r="AE1074" s="24"/>
      <c r="AG1074" s="13"/>
      <c r="AH1074" s="13"/>
      <c r="AI1074" s="14"/>
      <c r="AJ1074" s="24"/>
      <c r="AK1074" s="24"/>
      <c r="AL1074" s="24"/>
      <c r="AM1074" s="24"/>
      <c r="AN1074" s="24"/>
      <c r="AO1074" s="24"/>
      <c r="AP1074" s="24"/>
      <c r="AQ1074" s="24"/>
      <c r="AS1074" s="13"/>
      <c r="AT1074" s="13"/>
      <c r="AU1074" s="14"/>
      <c r="AV1074" s="24"/>
      <c r="AW1074" s="24"/>
      <c r="AX1074" s="24"/>
      <c r="AY1074" s="24"/>
      <c r="AZ1074" s="24"/>
      <c r="BA1074" s="24"/>
      <c r="BB1074" s="24"/>
      <c r="BC1074" s="24"/>
      <c r="CW1074" s="24">
        <v>0.36526639344262296</v>
      </c>
      <c r="CX1074" s="13">
        <v>67.599999999999994</v>
      </c>
      <c r="CY1074" s="13">
        <v>65.944750851155149</v>
      </c>
      <c r="CZ1074" s="13">
        <v>65.130600582685346</v>
      </c>
      <c r="DA1074" s="13">
        <v>31.466184764441749</v>
      </c>
      <c r="DB1074" s="13" t="e">
        <f ca="1"/>
        <v>#NAME?</v>
      </c>
      <c r="DC1074" s="13" t="e">
        <f ca="1"/>
        <v>#NAME?</v>
      </c>
      <c r="DD1074" s="13">
        <v>62.872240838516007</v>
      </c>
      <c r="DE1074" s="13" t="e">
        <f ca="1"/>
        <v>#NAME?</v>
      </c>
      <c r="DF1074" s="13">
        <v>66.57486573804195</v>
      </c>
    </row>
    <row r="1075" spans="1:110" x14ac:dyDescent="0.25">
      <c r="A1075" s="9">
        <v>69.3</v>
      </c>
      <c r="B1075" s="10" t="b">
        <v>1</v>
      </c>
      <c r="U1075" s="13"/>
      <c r="V1075" s="13"/>
      <c r="W1075" s="14"/>
      <c r="X1075" s="24"/>
      <c r="Y1075" s="24"/>
      <c r="Z1075" s="24"/>
      <c r="AA1075" s="24"/>
      <c r="AB1075" s="24"/>
      <c r="AC1075" s="24"/>
      <c r="AD1075" s="24"/>
      <c r="AE1075" s="24"/>
      <c r="AG1075" s="13"/>
      <c r="AH1075" s="13"/>
      <c r="AI1075" s="14"/>
      <c r="AJ1075" s="24"/>
      <c r="AK1075" s="24"/>
      <c r="AL1075" s="24"/>
      <c r="AM1075" s="24"/>
      <c r="AN1075" s="24"/>
      <c r="AO1075" s="24"/>
      <c r="AP1075" s="24"/>
      <c r="AQ1075" s="24"/>
      <c r="AS1075" s="13"/>
      <c r="AT1075" s="13"/>
      <c r="AU1075" s="14"/>
      <c r="AV1075" s="24"/>
      <c r="AW1075" s="24"/>
      <c r="AX1075" s="24"/>
      <c r="AY1075" s="24"/>
      <c r="AZ1075" s="24"/>
      <c r="BA1075" s="24"/>
      <c r="BB1075" s="24"/>
      <c r="BC1075" s="24"/>
      <c r="CW1075" s="24">
        <v>0.36560792349726778</v>
      </c>
      <c r="CX1075" s="13">
        <v>67.7</v>
      </c>
      <c r="CY1075" s="13">
        <v>65.953400988281345</v>
      </c>
      <c r="CZ1075" s="13">
        <v>65.13930061791666</v>
      </c>
      <c r="DA1075" s="13">
        <v>31.503442532668355</v>
      </c>
      <c r="DB1075" s="13" t="e">
        <f ca="1"/>
        <v>#NAME?</v>
      </c>
      <c r="DC1075" s="13" t="e">
        <f ca="1"/>
        <v>#NAME?</v>
      </c>
      <c r="DD1075" s="13">
        <v>62.884685307921153</v>
      </c>
      <c r="DE1075" s="13" t="e">
        <f ca="1"/>
        <v>#NAME?</v>
      </c>
      <c r="DF1075" s="13">
        <v>66.585041330341227</v>
      </c>
    </row>
    <row r="1076" spans="1:110" x14ac:dyDescent="0.25">
      <c r="A1076" s="9">
        <v>68.400000000000006</v>
      </c>
      <c r="B1076" s="10" t="b">
        <v>1</v>
      </c>
      <c r="U1076" s="13"/>
      <c r="V1076" s="13"/>
      <c r="W1076" s="14"/>
      <c r="X1076" s="24"/>
      <c r="Y1076" s="24"/>
      <c r="Z1076" s="24"/>
      <c r="AA1076" s="24"/>
      <c r="AB1076" s="24"/>
      <c r="AC1076" s="24"/>
      <c r="AD1076" s="24"/>
      <c r="AE1076" s="24"/>
      <c r="AG1076" s="13"/>
      <c r="AH1076" s="13"/>
      <c r="AI1076" s="14"/>
      <c r="AJ1076" s="24"/>
      <c r="AK1076" s="24"/>
      <c r="AL1076" s="24"/>
      <c r="AM1076" s="24"/>
      <c r="AN1076" s="24"/>
      <c r="AO1076" s="24"/>
      <c r="AP1076" s="24"/>
      <c r="AQ1076" s="24"/>
      <c r="AS1076" s="13"/>
      <c r="AT1076" s="13"/>
      <c r="AU1076" s="14"/>
      <c r="AV1076" s="24"/>
      <c r="AW1076" s="24"/>
      <c r="AX1076" s="24"/>
      <c r="AY1076" s="24"/>
      <c r="AZ1076" s="24"/>
      <c r="BA1076" s="24"/>
      <c r="BB1076" s="24"/>
      <c r="BC1076" s="24"/>
      <c r="CW1076" s="24">
        <v>0.36594945355191255</v>
      </c>
      <c r="CX1076" s="13">
        <v>67.7</v>
      </c>
      <c r="CY1076" s="13">
        <v>65.962048427451222</v>
      </c>
      <c r="CZ1076" s="13">
        <v>65.147999101220904</v>
      </c>
      <c r="DA1076" s="13">
        <v>31.540720364314467</v>
      </c>
      <c r="DB1076" s="13" t="e">
        <f ca="1"/>
        <v>#NAME?</v>
      </c>
      <c r="DC1076" s="13" t="e">
        <f ca="1"/>
        <v>#NAME?</v>
      </c>
      <c r="DD1076" s="13">
        <v>62.897123966225926</v>
      </c>
      <c r="DE1076" s="13" t="e">
        <f ca="1"/>
        <v>#NAME?</v>
      </c>
      <c r="DF1076" s="13">
        <v>66.595213026219099</v>
      </c>
    </row>
    <row r="1077" spans="1:110" x14ac:dyDescent="0.25">
      <c r="A1077" s="9">
        <v>67.7</v>
      </c>
      <c r="B1077" s="10" t="b">
        <v>1</v>
      </c>
      <c r="U1077" s="13"/>
      <c r="V1077" s="13"/>
      <c r="W1077" s="14"/>
      <c r="X1077" s="24"/>
      <c r="Y1077" s="24"/>
      <c r="Z1077" s="24"/>
      <c r="AA1077" s="24"/>
      <c r="AB1077" s="24"/>
      <c r="AC1077" s="24"/>
      <c r="AD1077" s="24"/>
      <c r="AE1077" s="24"/>
      <c r="AG1077" s="13"/>
      <c r="AH1077" s="13"/>
      <c r="AI1077" s="14"/>
      <c r="AJ1077" s="24"/>
      <c r="AK1077" s="24"/>
      <c r="AL1077" s="24"/>
      <c r="AM1077" s="24"/>
      <c r="AN1077" s="24"/>
      <c r="AO1077" s="24"/>
      <c r="AP1077" s="24"/>
      <c r="AQ1077" s="24"/>
      <c r="AS1077" s="13"/>
      <c r="AT1077" s="13"/>
      <c r="AU1077" s="14"/>
      <c r="AV1077" s="24"/>
      <c r="AW1077" s="24"/>
      <c r="AX1077" s="24"/>
      <c r="AY1077" s="24"/>
      <c r="AZ1077" s="24"/>
      <c r="BA1077" s="24"/>
      <c r="BB1077" s="24"/>
      <c r="BC1077" s="24"/>
      <c r="CW1077" s="24">
        <v>0.36629098360655737</v>
      </c>
      <c r="CX1077" s="13">
        <v>67.7</v>
      </c>
      <c r="CY1077" s="13">
        <v>65.970693177471929</v>
      </c>
      <c r="CZ1077" s="13">
        <v>65.156696040526867</v>
      </c>
      <c r="DA1077" s="13">
        <v>31.578018281000155</v>
      </c>
      <c r="DB1077" s="13" t="e">
        <f ca="1"/>
        <v>#NAME?</v>
      </c>
      <c r="DC1077" s="13" t="e">
        <f ca="1"/>
        <v>#NAME?</v>
      </c>
      <c r="DD1077" s="13">
        <v>62.909556821563442</v>
      </c>
      <c r="DE1077" s="13" t="e">
        <f ca="1"/>
        <v>#NAME?</v>
      </c>
      <c r="DF1077" s="13">
        <v>66.605380834372582</v>
      </c>
    </row>
    <row r="1078" spans="1:110" x14ac:dyDescent="0.25">
      <c r="A1078" s="9">
        <v>59</v>
      </c>
      <c r="B1078" s="10" t="b">
        <v>1</v>
      </c>
      <c r="U1078" s="13"/>
      <c r="V1078" s="13"/>
      <c r="W1078" s="14"/>
      <c r="X1078" s="24"/>
      <c r="Y1078" s="24"/>
      <c r="Z1078" s="24"/>
      <c r="AA1078" s="24"/>
      <c r="AB1078" s="24"/>
      <c r="AC1078" s="24"/>
      <c r="AD1078" s="24"/>
      <c r="AE1078" s="24"/>
      <c r="AG1078" s="13"/>
      <c r="AH1078" s="13"/>
      <c r="AI1078" s="14"/>
      <c r="AJ1078" s="24"/>
      <c r="AK1078" s="24"/>
      <c r="AL1078" s="24"/>
      <c r="AM1078" s="24"/>
      <c r="AN1078" s="24"/>
      <c r="AO1078" s="24"/>
      <c r="AP1078" s="24"/>
      <c r="AQ1078" s="24"/>
      <c r="AS1078" s="13"/>
      <c r="AT1078" s="13"/>
      <c r="AU1078" s="14"/>
      <c r="AV1078" s="24"/>
      <c r="AW1078" s="24"/>
      <c r="AX1078" s="24"/>
      <c r="AY1078" s="24"/>
      <c r="AZ1078" s="24"/>
      <c r="BA1078" s="24"/>
      <c r="BB1078" s="24"/>
      <c r="BC1078" s="24"/>
      <c r="CW1078" s="24">
        <v>0.3666325136612022</v>
      </c>
      <c r="CX1078" s="13">
        <v>67.7</v>
      </c>
      <c r="CY1078" s="13">
        <v>65.979335247133491</v>
      </c>
      <c r="CZ1078" s="13">
        <v>65.165391443750977</v>
      </c>
      <c r="DA1078" s="13">
        <v>31.615336304380456</v>
      </c>
      <c r="DB1078" s="13" t="e">
        <f ca="1"/>
        <v>#NAME?</v>
      </c>
      <c r="DC1078" s="13" t="e">
        <f ca="1"/>
        <v>#NAME?</v>
      </c>
      <c r="DD1078" s="13">
        <v>62.921983882047826</v>
      </c>
      <c r="DE1078" s="13" t="e">
        <f ca="1"/>
        <v>#NAME?</v>
      </c>
      <c r="DF1078" s="13">
        <v>66.615544763480187</v>
      </c>
    </row>
    <row r="1079" spans="1:110" x14ac:dyDescent="0.25">
      <c r="A1079" s="9">
        <v>58.1</v>
      </c>
      <c r="B1079" s="10" t="b">
        <v>1</v>
      </c>
      <c r="U1079" s="13"/>
      <c r="V1079" s="13"/>
      <c r="W1079" s="14"/>
      <c r="X1079" s="24"/>
      <c r="Y1079" s="24"/>
      <c r="Z1079" s="24"/>
      <c r="AA1079" s="24"/>
      <c r="AB1079" s="24"/>
      <c r="AC1079" s="24"/>
      <c r="AD1079" s="24"/>
      <c r="AE1079" s="24"/>
      <c r="AG1079" s="13"/>
      <c r="AH1079" s="13"/>
      <c r="AI1079" s="14"/>
      <c r="AJ1079" s="24"/>
      <c r="AK1079" s="24"/>
      <c r="AL1079" s="24"/>
      <c r="AM1079" s="24"/>
      <c r="AN1079" s="24"/>
      <c r="AO1079" s="24"/>
      <c r="AP1079" s="24"/>
      <c r="AQ1079" s="24"/>
      <c r="AS1079" s="13"/>
      <c r="AT1079" s="13"/>
      <c r="AU1079" s="14"/>
      <c r="AV1079" s="24"/>
      <c r="AW1079" s="24"/>
      <c r="AX1079" s="24"/>
      <c r="AY1079" s="24"/>
      <c r="AZ1079" s="24"/>
      <c r="BA1079" s="24"/>
      <c r="BB1079" s="24"/>
      <c r="BC1079" s="24"/>
      <c r="CW1079" s="24">
        <v>0.36697404371584702</v>
      </c>
      <c r="CX1079" s="13">
        <v>67.7</v>
      </c>
      <c r="CY1079" s="13">
        <v>65.987974645208965</v>
      </c>
      <c r="CZ1079" s="13">
        <v>65.174085318797481</v>
      </c>
      <c r="DA1079" s="13">
        <v>31.652674456145437</v>
      </c>
      <c r="DB1079" s="13" t="e">
        <f ca="1"/>
        <v>#NAME?</v>
      </c>
      <c r="DC1079" s="13" t="e">
        <f ca="1"/>
        <v>#NAME?</v>
      </c>
      <c r="DD1079" s="13">
        <v>62.934405155774364</v>
      </c>
      <c r="DE1079" s="13" t="e">
        <f ca="1"/>
        <v>#NAME?</v>
      </c>
      <c r="DF1079" s="13">
        <v>66.625704822201925</v>
      </c>
    </row>
    <row r="1080" spans="1:110" x14ac:dyDescent="0.25">
      <c r="A1080" s="9">
        <v>58.8</v>
      </c>
      <c r="B1080" s="10" t="b">
        <v>1</v>
      </c>
      <c r="U1080" s="13"/>
      <c r="V1080" s="13"/>
      <c r="W1080" s="14"/>
      <c r="X1080" s="24"/>
      <c r="Y1080" s="24"/>
      <c r="Z1080" s="24"/>
      <c r="AA1080" s="24"/>
      <c r="AB1080" s="24"/>
      <c r="AC1080" s="24"/>
      <c r="AD1080" s="24"/>
      <c r="AE1080" s="24"/>
      <c r="AG1080" s="13"/>
      <c r="AH1080" s="13"/>
      <c r="AI1080" s="14"/>
      <c r="AJ1080" s="24"/>
      <c r="AK1080" s="24"/>
      <c r="AL1080" s="24"/>
      <c r="AM1080" s="24"/>
      <c r="AN1080" s="24"/>
      <c r="AO1080" s="24"/>
      <c r="AP1080" s="24"/>
      <c r="AQ1080" s="24"/>
      <c r="AS1080" s="13"/>
      <c r="AT1080" s="13"/>
      <c r="AU1080" s="14"/>
      <c r="AV1080" s="24"/>
      <c r="AW1080" s="24"/>
      <c r="AX1080" s="24"/>
      <c r="AY1080" s="24"/>
      <c r="AZ1080" s="24"/>
      <c r="BA1080" s="24"/>
      <c r="BB1080" s="24"/>
      <c r="BC1080" s="24"/>
      <c r="CW1080" s="24">
        <v>0.36731557377049179</v>
      </c>
      <c r="CX1080" s="13">
        <v>67.7</v>
      </c>
      <c r="CY1080" s="13">
        <v>65.996611380454496</v>
      </c>
      <c r="CZ1080" s="13">
        <v>65.182777673558206</v>
      </c>
      <c r="DA1080" s="13">
        <v>31.690032758020269</v>
      </c>
      <c r="DB1080" s="13" t="e">
        <f ca="1"/>
        <v>#NAME?</v>
      </c>
      <c r="DC1080" s="13" t="e">
        <f ca="1"/>
        <v>#NAME?</v>
      </c>
      <c r="DD1080" s="13">
        <v>62.946820650819461</v>
      </c>
      <c r="DE1080" s="13" t="e">
        <f ca="1"/>
        <v>#NAME?</v>
      </c>
      <c r="DF1080" s="13">
        <v>66.635861019179458</v>
      </c>
    </row>
    <row r="1081" spans="1:110" x14ac:dyDescent="0.25">
      <c r="A1081" s="9">
        <v>58.4</v>
      </c>
      <c r="B1081" s="10" t="b">
        <v>1</v>
      </c>
      <c r="U1081" s="13"/>
      <c r="V1081" s="13"/>
      <c r="W1081" s="14"/>
      <c r="X1081" s="24"/>
      <c r="Y1081" s="24"/>
      <c r="Z1081" s="24"/>
      <c r="AA1081" s="24"/>
      <c r="AB1081" s="24"/>
      <c r="AC1081" s="24"/>
      <c r="AD1081" s="24"/>
      <c r="AE1081" s="24"/>
      <c r="AG1081" s="13"/>
      <c r="AH1081" s="13"/>
      <c r="AI1081" s="14"/>
      <c r="AJ1081" s="24"/>
      <c r="AK1081" s="24"/>
      <c r="AL1081" s="24"/>
      <c r="AM1081" s="24"/>
      <c r="AN1081" s="24"/>
      <c r="AO1081" s="24"/>
      <c r="AP1081" s="24"/>
      <c r="AQ1081" s="24"/>
      <c r="AS1081" s="13"/>
      <c r="AT1081" s="13"/>
      <c r="AU1081" s="14"/>
      <c r="AV1081" s="24"/>
      <c r="AW1081" s="24"/>
      <c r="AX1081" s="24"/>
      <c r="AY1081" s="24"/>
      <c r="AZ1081" s="24"/>
      <c r="BA1081" s="24"/>
      <c r="BB1081" s="24"/>
      <c r="BC1081" s="24"/>
      <c r="CW1081" s="24">
        <v>0.36765710382513661</v>
      </c>
      <c r="CX1081" s="13">
        <v>67.7</v>
      </c>
      <c r="CY1081" s="13">
        <v>66.005245461609348</v>
      </c>
      <c r="CZ1081" s="13">
        <v>65.191468515912831</v>
      </c>
      <c r="DA1081" s="13">
        <v>31.727411231765345</v>
      </c>
      <c r="DB1081" s="13" t="e">
        <f ca="1"/>
        <v>#NAME?</v>
      </c>
      <c r="DC1081" s="13" t="e">
        <f ca="1"/>
        <v>#NAME?</v>
      </c>
      <c r="DD1081" s="13">
        <v>62.959230375240779</v>
      </c>
      <c r="DE1081" s="13" t="e">
        <f ca="1"/>
        <v>#NAME?</v>
      </c>
      <c r="DF1081" s="13">
        <v>66.646013363036062</v>
      </c>
    </row>
    <row r="1082" spans="1:110" x14ac:dyDescent="0.25">
      <c r="A1082" s="9">
        <v>58.1</v>
      </c>
      <c r="B1082" s="10" t="b">
        <v>1</v>
      </c>
      <c r="U1082" s="13"/>
      <c r="V1082" s="13"/>
      <c r="W1082" s="14"/>
      <c r="X1082" s="24"/>
      <c r="Y1082" s="24"/>
      <c r="Z1082" s="24"/>
      <c r="AA1082" s="24"/>
      <c r="AB1082" s="24"/>
      <c r="AC1082" s="24"/>
      <c r="AD1082" s="24"/>
      <c r="AE1082" s="24"/>
      <c r="AG1082" s="13"/>
      <c r="AH1082" s="13"/>
      <c r="AI1082" s="14"/>
      <c r="AJ1082" s="24"/>
      <c r="AK1082" s="24"/>
      <c r="AL1082" s="24"/>
      <c r="AM1082" s="24"/>
      <c r="AN1082" s="24"/>
      <c r="AO1082" s="24"/>
      <c r="AP1082" s="24"/>
      <c r="AQ1082" s="24"/>
      <c r="AS1082" s="13"/>
      <c r="AT1082" s="13"/>
      <c r="AU1082" s="14"/>
      <c r="AV1082" s="24"/>
      <c r="AW1082" s="24"/>
      <c r="AX1082" s="24"/>
      <c r="AY1082" s="24"/>
      <c r="AZ1082" s="24"/>
      <c r="BA1082" s="24"/>
      <c r="BB1082" s="24"/>
      <c r="BC1082" s="24"/>
      <c r="CW1082" s="24">
        <v>0.36799863387978143</v>
      </c>
      <c r="CX1082" s="13">
        <v>67.7</v>
      </c>
      <c r="CY1082" s="13">
        <v>66.013876897396031</v>
      </c>
      <c r="CZ1082" s="13">
        <v>65.200157853728925</v>
      </c>
      <c r="DA1082" s="13">
        <v>31.764809899176306</v>
      </c>
      <c r="DB1082" s="13" t="e">
        <f ca="1"/>
        <v>#NAME?</v>
      </c>
      <c r="DC1082" s="13" t="e">
        <f ca="1"/>
        <v>#NAME?</v>
      </c>
      <c r="DD1082" s="13">
        <v>62.971634337077276</v>
      </c>
      <c r="DE1082" s="13" t="e">
        <f ca="1"/>
        <v>#NAME?</v>
      </c>
      <c r="DF1082" s="13">
        <v>66.656161862376834</v>
      </c>
    </row>
    <row r="1083" spans="1:110" x14ac:dyDescent="0.25">
      <c r="A1083" s="9">
        <v>57.8</v>
      </c>
      <c r="B1083" s="10" t="b">
        <v>1</v>
      </c>
      <c r="U1083" s="13"/>
      <c r="V1083" s="13"/>
      <c r="W1083" s="14"/>
      <c r="X1083" s="24"/>
      <c r="Y1083" s="24"/>
      <c r="Z1083" s="24"/>
      <c r="AA1083" s="24"/>
      <c r="AB1083" s="24"/>
      <c r="AC1083" s="24"/>
      <c r="AD1083" s="24"/>
      <c r="AE1083" s="24"/>
      <c r="AG1083" s="13"/>
      <c r="AH1083" s="13"/>
      <c r="AI1083" s="14"/>
      <c r="AJ1083" s="24"/>
      <c r="AK1083" s="24"/>
      <c r="AL1083" s="24"/>
      <c r="AM1083" s="24"/>
      <c r="AN1083" s="24"/>
      <c r="AO1083" s="24"/>
      <c r="AP1083" s="24"/>
      <c r="AQ1083" s="24"/>
      <c r="AS1083" s="13"/>
      <c r="AT1083" s="13"/>
      <c r="AU1083" s="14"/>
      <c r="AV1083" s="24"/>
      <c r="AW1083" s="24"/>
      <c r="AX1083" s="24"/>
      <c r="AY1083" s="24"/>
      <c r="AZ1083" s="24"/>
      <c r="BA1083" s="24"/>
      <c r="BB1083" s="24"/>
      <c r="BC1083" s="24"/>
      <c r="CW1083" s="24">
        <v>0.36834016393442626</v>
      </c>
      <c r="CX1083" s="13">
        <v>67.7</v>
      </c>
      <c r="CY1083" s="13">
        <v>66.022505696520312</v>
      </c>
      <c r="CZ1083" s="13">
        <v>65.208845694861992</v>
      </c>
      <c r="DA1083" s="13">
        <v>31.802228782084168</v>
      </c>
      <c r="DB1083" s="13" t="e">
        <f ca="1"/>
        <v>#NAME?</v>
      </c>
      <c r="DC1083" s="13" t="e">
        <f ca="1"/>
        <v>#NAME?</v>
      </c>
      <c r="DD1083" s="13">
        <v>62.984032544349233</v>
      </c>
      <c r="DE1083" s="13" t="e">
        <f ca="1"/>
        <v>#NAME?</v>
      </c>
      <c r="DF1083" s="13">
        <v>66.666306525788599</v>
      </c>
    </row>
    <row r="1084" spans="1:110" x14ac:dyDescent="0.25">
      <c r="A1084" s="9">
        <v>57.3</v>
      </c>
      <c r="B1084" s="10" t="b">
        <v>1</v>
      </c>
      <c r="U1084" s="13"/>
      <c r="V1084" s="13"/>
      <c r="W1084" s="14"/>
      <c r="X1084" s="24"/>
      <c r="Y1084" s="24"/>
      <c r="Z1084" s="24"/>
      <c r="AA1084" s="24"/>
      <c r="AB1084" s="24"/>
      <c r="AC1084" s="24"/>
      <c r="AD1084" s="24"/>
      <c r="AE1084" s="24"/>
      <c r="AG1084" s="13"/>
      <c r="AH1084" s="13"/>
      <c r="AI1084" s="14"/>
      <c r="AJ1084" s="24"/>
      <c r="AK1084" s="24"/>
      <c r="AL1084" s="24"/>
      <c r="AM1084" s="24"/>
      <c r="AN1084" s="24"/>
      <c r="AO1084" s="24"/>
      <c r="AP1084" s="24"/>
      <c r="AQ1084" s="24"/>
      <c r="AS1084" s="13"/>
      <c r="AT1084" s="13"/>
      <c r="AU1084" s="14"/>
      <c r="AV1084" s="24"/>
      <c r="AW1084" s="24"/>
      <c r="AX1084" s="24"/>
      <c r="AY1084" s="24"/>
      <c r="AZ1084" s="24"/>
      <c r="BA1084" s="24"/>
      <c r="BB1084" s="24"/>
      <c r="BC1084" s="24"/>
      <c r="CW1084" s="24">
        <v>0.36868169398907102</v>
      </c>
      <c r="CX1084" s="13">
        <v>67.7</v>
      </c>
      <c r="CY1084" s="13">
        <v>66.031131867671363</v>
      </c>
      <c r="CZ1084" s="13">
        <v>65.21753204715543</v>
      </c>
      <c r="DA1084" s="13">
        <v>31.839667902355309</v>
      </c>
      <c r="DB1084" s="13" t="e">
        <f ca="1"/>
        <v>#NAME?</v>
      </c>
      <c r="DC1084" s="13" t="e">
        <f ca="1"/>
        <v>#NAME?</v>
      </c>
      <c r="DD1084" s="13">
        <v>62.996425005058384</v>
      </c>
      <c r="DE1084" s="13" t="e">
        <f ca="1"/>
        <v>#NAME?</v>
      </c>
      <c r="DF1084" s="13">
        <v>66.676447361840133</v>
      </c>
    </row>
    <row r="1085" spans="1:110" x14ac:dyDescent="0.25">
      <c r="A1085" s="9">
        <v>56.8</v>
      </c>
      <c r="B1085" s="10" t="b">
        <v>1</v>
      </c>
      <c r="U1085" s="13"/>
      <c r="V1085" s="13"/>
      <c r="W1085" s="14"/>
      <c r="X1085" s="24"/>
      <c r="Y1085" s="24"/>
      <c r="Z1085" s="24"/>
      <c r="AA1085" s="24"/>
      <c r="AB1085" s="24"/>
      <c r="AC1085" s="24"/>
      <c r="AD1085" s="24"/>
      <c r="AE1085" s="24"/>
      <c r="AG1085" s="13"/>
      <c r="AH1085" s="13"/>
      <c r="AI1085" s="14"/>
      <c r="AJ1085" s="24"/>
      <c r="AK1085" s="24"/>
      <c r="AL1085" s="24"/>
      <c r="AM1085" s="24"/>
      <c r="AN1085" s="24"/>
      <c r="AO1085" s="24"/>
      <c r="AP1085" s="24"/>
      <c r="AQ1085" s="24"/>
      <c r="AS1085" s="13"/>
      <c r="AT1085" s="13"/>
      <c r="AU1085" s="14"/>
      <c r="AV1085" s="24"/>
      <c r="AW1085" s="24"/>
      <c r="AX1085" s="24"/>
      <c r="AY1085" s="24"/>
      <c r="AZ1085" s="24"/>
      <c r="BA1085" s="24"/>
      <c r="BB1085" s="24"/>
      <c r="BC1085" s="24"/>
      <c r="CW1085" s="24">
        <v>0.36902322404371585</v>
      </c>
      <c r="CX1085" s="13">
        <v>67.7</v>
      </c>
      <c r="CY1085" s="13">
        <v>66.039755419521796</v>
      </c>
      <c r="CZ1085" s="13">
        <v>65.226216918440713</v>
      </c>
      <c r="DA1085" s="13">
        <v>31.877127281891667</v>
      </c>
      <c r="DB1085" s="13" t="e">
        <f ca="1"/>
        <v>#NAME?</v>
      </c>
      <c r="DC1085" s="13" t="e">
        <f ca="1"/>
        <v>#NAME?</v>
      </c>
      <c r="DD1085" s="13">
        <v>63.008811727187904</v>
      </c>
      <c r="DE1085" s="13" t="e">
        <f ca="1"/>
        <v>#NAME?</v>
      </c>
      <c r="DF1085" s="13">
        <v>66.68658437908212</v>
      </c>
    </row>
    <row r="1086" spans="1:110" x14ac:dyDescent="0.25">
      <c r="A1086" s="9">
        <v>56.4</v>
      </c>
      <c r="B1086" s="10" t="b">
        <v>1</v>
      </c>
      <c r="U1086" s="13"/>
      <c r="V1086" s="13"/>
      <c r="W1086" s="14"/>
      <c r="X1086" s="24"/>
      <c r="Y1086" s="24"/>
      <c r="Z1086" s="24"/>
      <c r="AA1086" s="24"/>
      <c r="AB1086" s="24"/>
      <c r="AC1086" s="24"/>
      <c r="AD1086" s="24"/>
      <c r="AE1086" s="24"/>
      <c r="AG1086" s="13"/>
      <c r="AH1086" s="13"/>
      <c r="AI1086" s="14"/>
      <c r="AJ1086" s="24"/>
      <c r="AK1086" s="24"/>
      <c r="AL1086" s="24"/>
      <c r="AM1086" s="24"/>
      <c r="AN1086" s="24"/>
      <c r="AO1086" s="24"/>
      <c r="AP1086" s="24"/>
      <c r="AQ1086" s="24"/>
      <c r="AS1086" s="13"/>
      <c r="AT1086" s="13"/>
      <c r="AU1086" s="14"/>
      <c r="AV1086" s="24"/>
      <c r="AW1086" s="24"/>
      <c r="AX1086" s="24"/>
      <c r="AY1086" s="24"/>
      <c r="AZ1086" s="24"/>
      <c r="BA1086" s="24"/>
      <c r="BB1086" s="24"/>
      <c r="BC1086" s="24"/>
      <c r="CW1086" s="24">
        <v>0.36936475409836067</v>
      </c>
      <c r="CX1086" s="13">
        <v>67.8</v>
      </c>
      <c r="CY1086" s="13">
        <v>66.04837636072773</v>
      </c>
      <c r="CZ1086" s="13">
        <v>65.234900316537605</v>
      </c>
      <c r="DA1086" s="13">
        <v>31.914606942630702</v>
      </c>
      <c r="DB1086" s="13" t="e">
        <f ca="1"/>
        <v>#NAME?</v>
      </c>
      <c r="DC1086" s="13" t="e">
        <f ca="1"/>
        <v>#NAME?</v>
      </c>
      <c r="DD1086" s="13">
        <v>63.021192718702522</v>
      </c>
      <c r="DE1086" s="13" t="e">
        <f ca="1"/>
        <v>#NAME?</v>
      </c>
      <c r="DF1086" s="13">
        <v>66.696717586047257</v>
      </c>
    </row>
    <row r="1087" spans="1:110" x14ac:dyDescent="0.25">
      <c r="A1087" s="9">
        <v>55.6</v>
      </c>
      <c r="B1087" s="10" t="b">
        <v>1</v>
      </c>
      <c r="U1087" s="13"/>
      <c r="V1087" s="13"/>
      <c r="W1087" s="14"/>
      <c r="X1087" s="24"/>
      <c r="Y1087" s="24"/>
      <c r="Z1087" s="24"/>
      <c r="AA1087" s="24"/>
      <c r="AB1087" s="24"/>
      <c r="AC1087" s="24"/>
      <c r="AD1087" s="24"/>
      <c r="AE1087" s="24"/>
      <c r="AG1087" s="13"/>
      <c r="AH1087" s="13"/>
      <c r="AI1087" s="14"/>
      <c r="AJ1087" s="24"/>
      <c r="AK1087" s="24"/>
      <c r="AL1087" s="24"/>
      <c r="AM1087" s="24"/>
      <c r="AN1087" s="24"/>
      <c r="AO1087" s="24"/>
      <c r="AP1087" s="24"/>
      <c r="AQ1087" s="24"/>
      <c r="AS1087" s="13"/>
      <c r="AT1087" s="13"/>
      <c r="AU1087" s="14"/>
      <c r="AV1087" s="24"/>
      <c r="AW1087" s="24"/>
      <c r="AX1087" s="24"/>
      <c r="AY1087" s="24"/>
      <c r="AZ1087" s="24"/>
      <c r="BA1087" s="24"/>
      <c r="BB1087" s="24"/>
      <c r="BC1087" s="24"/>
      <c r="CW1087" s="24">
        <v>0.36970628415300544</v>
      </c>
      <c r="CX1087" s="13">
        <v>67.8</v>
      </c>
      <c r="CY1087" s="13">
        <v>66.056994699928836</v>
      </c>
      <c r="CZ1087" s="13">
        <v>65.243582249253748</v>
      </c>
      <c r="DA1087" s="13">
        <v>31.952106906545559</v>
      </c>
      <c r="DB1087" s="13" t="e">
        <f ca="1"/>
        <v>#NAME?</v>
      </c>
      <c r="DC1087" s="13" t="e">
        <f ca="1"/>
        <v>#NAME?</v>
      </c>
      <c r="DD1087" s="13">
        <v>63.033567987548551</v>
      </c>
      <c r="DE1087" s="13" t="e">
        <f ca="1"/>
        <v>#NAME?</v>
      </c>
      <c r="DF1087" s="13">
        <v>66.706846991250373</v>
      </c>
    </row>
    <row r="1088" spans="1:110" x14ac:dyDescent="0.25">
      <c r="A1088" s="9">
        <v>54.7</v>
      </c>
      <c r="B1088" s="10" t="b">
        <v>1</v>
      </c>
      <c r="U1088" s="13"/>
      <c r="V1088" s="13"/>
      <c r="W1088" s="14"/>
      <c r="X1088" s="24"/>
      <c r="Y1088" s="24"/>
      <c r="Z1088" s="24"/>
      <c r="AA1088" s="24"/>
      <c r="AB1088" s="24"/>
      <c r="AC1088" s="24"/>
      <c r="AD1088" s="24"/>
      <c r="AE1088" s="24"/>
      <c r="AG1088" s="13"/>
      <c r="AH1088" s="13"/>
      <c r="AI1088" s="14"/>
      <c r="AJ1088" s="24"/>
      <c r="AK1088" s="24"/>
      <c r="AL1088" s="24"/>
      <c r="AM1088" s="24"/>
      <c r="AN1088" s="24"/>
      <c r="AO1088" s="24"/>
      <c r="AP1088" s="24"/>
      <c r="AQ1088" s="24"/>
      <c r="AS1088" s="13"/>
      <c r="AT1088" s="13"/>
      <c r="AU1088" s="14"/>
      <c r="AV1088" s="24"/>
      <c r="AW1088" s="24"/>
      <c r="AX1088" s="24"/>
      <c r="AY1088" s="24"/>
      <c r="AZ1088" s="24"/>
      <c r="BA1088" s="24"/>
      <c r="BB1088" s="24"/>
      <c r="BC1088" s="24"/>
      <c r="CW1088" s="24">
        <v>0.37004781420765026</v>
      </c>
      <c r="CX1088" s="13">
        <v>67.8</v>
      </c>
      <c r="CY1088" s="13">
        <v>66.06561044574849</v>
      </c>
      <c r="CZ1088" s="13">
        <v>65.252262724385176</v>
      </c>
      <c r="DA1088" s="13">
        <v>31.989627195645106</v>
      </c>
      <c r="DB1088" s="13" t="e">
        <f ca="1"/>
        <v>#NAME?</v>
      </c>
      <c r="DC1088" s="13" t="e">
        <f ca="1"/>
        <v>#NAME?</v>
      </c>
      <c r="DD1088" s="13">
        <v>63.045937541653949</v>
      </c>
      <c r="DE1088" s="13" t="e">
        <f ca="1"/>
        <v>#NAME?</v>
      </c>
      <c r="DF1088" s="13">
        <v>66.716972603188424</v>
      </c>
    </row>
    <row r="1089" spans="1:110" x14ac:dyDescent="0.25">
      <c r="A1089" s="9">
        <v>54</v>
      </c>
      <c r="B1089" s="10" t="b">
        <v>1</v>
      </c>
      <c r="U1089" s="13"/>
      <c r="V1089" s="13"/>
      <c r="W1089" s="14"/>
      <c r="X1089" s="24"/>
      <c r="Y1089" s="24"/>
      <c r="Z1089" s="24"/>
      <c r="AA1089" s="24"/>
      <c r="AB1089" s="24"/>
      <c r="AC1089" s="24"/>
      <c r="AD1089" s="24"/>
      <c r="AE1089" s="24"/>
      <c r="AG1089" s="13"/>
      <c r="AH1089" s="13"/>
      <c r="AI1089" s="14"/>
      <c r="AJ1089" s="24"/>
      <c r="AK1089" s="24"/>
      <c r="AL1089" s="24"/>
      <c r="AM1089" s="24"/>
      <c r="AN1089" s="24"/>
      <c r="AO1089" s="24"/>
      <c r="AP1089" s="24"/>
      <c r="AQ1089" s="24"/>
      <c r="AS1089" s="13"/>
      <c r="AT1089" s="13"/>
      <c r="AU1089" s="14"/>
      <c r="AV1089" s="24"/>
      <c r="AW1089" s="24"/>
      <c r="AX1089" s="24"/>
      <c r="AY1089" s="24"/>
      <c r="AZ1089" s="24"/>
      <c r="BA1089" s="24"/>
      <c r="BB1089" s="24"/>
      <c r="BC1089" s="24"/>
      <c r="CW1089" s="24">
        <v>0.37038934426229508</v>
      </c>
      <c r="CX1089" s="13">
        <v>67.8</v>
      </c>
      <c r="CY1089" s="13">
        <v>66.074223606793794</v>
      </c>
      <c r="CZ1089" s="13">
        <v>65.260941749716224</v>
      </c>
      <c r="DA1089" s="13">
        <v>32.027167831974026</v>
      </c>
      <c r="DB1089" s="13" t="e">
        <f ca="1"/>
        <v>#NAME?</v>
      </c>
      <c r="DC1089" s="13" t="e">
        <f ca="1"/>
        <v>#NAME?</v>
      </c>
      <c r="DD1089" s="13">
        <v>63.058301388928399</v>
      </c>
      <c r="DE1089" s="13" t="e">
        <f ca="1"/>
        <v>#NAME?</v>
      </c>
      <c r="DF1089" s="13">
        <v>66.727094430340586</v>
      </c>
    </row>
    <row r="1090" spans="1:110" x14ac:dyDescent="0.25">
      <c r="A1090" s="9">
        <v>53.3</v>
      </c>
      <c r="B1090" s="10" t="b">
        <v>1</v>
      </c>
      <c r="U1090" s="13"/>
      <c r="V1090" s="13"/>
      <c r="W1090" s="14"/>
      <c r="X1090" s="24"/>
      <c r="Y1090" s="24"/>
      <c r="Z1090" s="24"/>
      <c r="AA1090" s="24"/>
      <c r="AB1090" s="24"/>
      <c r="AC1090" s="24"/>
      <c r="AD1090" s="24"/>
      <c r="AE1090" s="24"/>
      <c r="AG1090" s="13"/>
      <c r="AH1090" s="13"/>
      <c r="AI1090" s="14"/>
      <c r="AJ1090" s="24"/>
      <c r="AK1090" s="24"/>
      <c r="AL1090" s="24"/>
      <c r="AM1090" s="24"/>
      <c r="AN1090" s="24"/>
      <c r="AO1090" s="24"/>
      <c r="AP1090" s="24"/>
      <c r="AQ1090" s="24"/>
      <c r="AS1090" s="13"/>
      <c r="AT1090" s="13"/>
      <c r="AU1090" s="14"/>
      <c r="AV1090" s="24"/>
      <c r="AW1090" s="24"/>
      <c r="AX1090" s="24"/>
      <c r="AY1090" s="24"/>
      <c r="AZ1090" s="24"/>
      <c r="BA1090" s="24"/>
      <c r="BB1090" s="24"/>
      <c r="BC1090" s="24"/>
      <c r="CW1090" s="24">
        <v>0.37073087431693991</v>
      </c>
      <c r="CX1090" s="13">
        <v>67.8</v>
      </c>
      <c r="CY1090" s="13">
        <v>66.082834191655607</v>
      </c>
      <c r="CZ1090" s="13">
        <v>65.269619333019477</v>
      </c>
      <c r="DA1090" s="13">
        <v>32.064728837612854</v>
      </c>
      <c r="DB1090" s="13" t="e">
        <f ca="1"/>
        <v>#NAME?</v>
      </c>
      <c r="DC1090" s="13" t="e">
        <f ca="1"/>
        <v>#NAME?</v>
      </c>
      <c r="DD1090" s="13">
        <v>63.070659537263353</v>
      </c>
      <c r="DE1090" s="13" t="e">
        <f ca="1"/>
        <v>#NAME?</v>
      </c>
      <c r="DF1090" s="13">
        <v>66.737212481168328</v>
      </c>
    </row>
    <row r="1091" spans="1:110" x14ac:dyDescent="0.25">
      <c r="A1091" s="9">
        <v>52.9</v>
      </c>
      <c r="B1091" s="10" t="b">
        <v>1</v>
      </c>
      <c r="U1091" s="13"/>
      <c r="V1091" s="13"/>
      <c r="W1091" s="14"/>
      <c r="X1091" s="24"/>
      <c r="Y1091" s="24"/>
      <c r="Z1091" s="24"/>
      <c r="AA1091" s="24"/>
      <c r="AB1091" s="24"/>
      <c r="AC1091" s="24"/>
      <c r="AD1091" s="24"/>
      <c r="AE1091" s="24"/>
      <c r="AG1091" s="13"/>
      <c r="AH1091" s="13"/>
      <c r="AI1091" s="14"/>
      <c r="AJ1091" s="24"/>
      <c r="AK1091" s="24"/>
      <c r="AL1091" s="24"/>
      <c r="AM1091" s="24"/>
      <c r="AN1091" s="24"/>
      <c r="AO1091" s="24"/>
      <c r="AP1091" s="24"/>
      <c r="AQ1091" s="24"/>
      <c r="AS1091" s="13"/>
      <c r="AT1091" s="13"/>
      <c r="AU1091" s="14"/>
      <c r="AV1091" s="24"/>
      <c r="AW1091" s="24"/>
      <c r="AX1091" s="24"/>
      <c r="AY1091" s="24"/>
      <c r="AZ1091" s="24"/>
      <c r="BA1091" s="24"/>
      <c r="BB1091" s="24"/>
      <c r="BC1091" s="24"/>
      <c r="CW1091" s="24">
        <v>0.37107240437158467</v>
      </c>
      <c r="CX1091" s="13">
        <v>67.8</v>
      </c>
      <c r="CY1091" s="13">
        <v>66.091442208908717</v>
      </c>
      <c r="CZ1091" s="13">
        <v>65.278295482055952</v>
      </c>
      <c r="DA1091" s="13">
        <v>32.102310234678107</v>
      </c>
      <c r="DB1091" s="13" t="e">
        <f ca="1"/>
        <v>#NAME?</v>
      </c>
      <c r="DC1091" s="13" t="e">
        <f ca="1"/>
        <v>#NAME?</v>
      </c>
      <c r="DD1091" s="13">
        <v>63.083011994532086</v>
      </c>
      <c r="DE1091" s="13" t="e">
        <f ca="1"/>
        <v>#NAME?</v>
      </c>
      <c r="DF1091" s="13">
        <v>66.747326764115485</v>
      </c>
    </row>
    <row r="1092" spans="1:110" x14ac:dyDescent="0.25">
      <c r="A1092" s="9">
        <v>52.5</v>
      </c>
      <c r="B1092" s="10" t="b">
        <v>1</v>
      </c>
      <c r="U1092" s="13"/>
      <c r="V1092" s="13"/>
      <c r="W1092" s="14"/>
      <c r="X1092" s="24"/>
      <c r="Y1092" s="24"/>
      <c r="Z1092" s="24"/>
      <c r="AA1092" s="24"/>
      <c r="AB1092" s="24"/>
      <c r="AC1092" s="24"/>
      <c r="AD1092" s="24"/>
      <c r="AE1092" s="24"/>
      <c r="AG1092" s="13"/>
      <c r="AH1092" s="13"/>
      <c r="AI1092" s="14"/>
      <c r="AJ1092" s="24"/>
      <c r="AK1092" s="24"/>
      <c r="AL1092" s="24"/>
      <c r="AM1092" s="24"/>
      <c r="AN1092" s="24"/>
      <c r="AO1092" s="24"/>
      <c r="AP1092" s="24"/>
      <c r="AQ1092" s="24"/>
      <c r="AS1092" s="13"/>
      <c r="AT1092" s="13"/>
      <c r="AU1092" s="14"/>
      <c r="AV1092" s="24"/>
      <c r="AW1092" s="24"/>
      <c r="AX1092" s="24"/>
      <c r="AY1092" s="24"/>
      <c r="AZ1092" s="24"/>
      <c r="BA1092" s="24"/>
      <c r="BB1092" s="24"/>
      <c r="BC1092" s="24"/>
      <c r="CW1092" s="24">
        <v>0.3714139344262295</v>
      </c>
      <c r="CX1092" s="13">
        <v>67.8</v>
      </c>
      <c r="CY1092" s="13">
        <v>66.100047667111795</v>
      </c>
      <c r="CZ1092" s="13">
        <v>65.286970204575184</v>
      </c>
      <c r="DA1092" s="13">
        <v>32.13991204532234</v>
      </c>
      <c r="DB1092" s="13" t="e">
        <f ca="1"/>
        <v>#NAME?</v>
      </c>
      <c r="DC1092" s="13" t="e">
        <f ca="1"/>
        <v>#NAME?</v>
      </c>
      <c r="DD1092" s="13">
        <v>63.095358768589762</v>
      </c>
      <c r="DE1092" s="13" t="e">
        <f ca="1"/>
        <v>#NAME?</v>
      </c>
      <c r="DF1092" s="13">
        <v>66.757437287608312</v>
      </c>
    </row>
    <row r="1093" spans="1:110" x14ac:dyDescent="0.25">
      <c r="A1093" s="9">
        <v>52.5</v>
      </c>
      <c r="B1093" s="10" t="b">
        <v>1</v>
      </c>
      <c r="U1093" s="13"/>
      <c r="V1093" s="13"/>
      <c r="W1093" s="14"/>
      <c r="X1093" s="24"/>
      <c r="Y1093" s="24"/>
      <c r="Z1093" s="24"/>
      <c r="AA1093" s="24"/>
      <c r="AB1093" s="24"/>
      <c r="AC1093" s="24"/>
      <c r="AD1093" s="24"/>
      <c r="AE1093" s="24"/>
      <c r="AG1093" s="13"/>
      <c r="AH1093" s="13"/>
      <c r="AI1093" s="14"/>
      <c r="AJ1093" s="24"/>
      <c r="AK1093" s="24"/>
      <c r="AL1093" s="24"/>
      <c r="AM1093" s="24"/>
      <c r="AN1093" s="24"/>
      <c r="AO1093" s="24"/>
      <c r="AP1093" s="24"/>
      <c r="AQ1093" s="24"/>
      <c r="AS1093" s="13"/>
      <c r="AT1093" s="13"/>
      <c r="AU1093" s="14"/>
      <c r="AV1093" s="24"/>
      <c r="AW1093" s="24"/>
      <c r="AX1093" s="24"/>
      <c r="AY1093" s="24"/>
      <c r="AZ1093" s="24"/>
      <c r="BA1093" s="24"/>
      <c r="BB1093" s="24"/>
      <c r="BC1093" s="24"/>
      <c r="CW1093" s="24">
        <v>0.37175546448087432</v>
      </c>
      <c r="CX1093" s="13">
        <v>67.8</v>
      </c>
      <c r="CY1093" s="13">
        <v>66.108650574807598</v>
      </c>
      <c r="CZ1093" s="13">
        <v>65.295643508315138</v>
      </c>
      <c r="DA1093" s="13">
        <v>32.17753429173424</v>
      </c>
      <c r="DB1093" s="13" t="e">
        <f ca="1"/>
        <v>#NAME?</v>
      </c>
      <c r="DC1093" s="13" t="e">
        <f ca="1"/>
        <v>#NAME?</v>
      </c>
      <c r="DD1093" s="13">
        <v>63.107699867273496</v>
      </c>
      <c r="DE1093" s="13" t="e">
        <f ca="1"/>
        <v>#NAME?</v>
      </c>
      <c r="DF1093" s="13">
        <v>66.767544060055542</v>
      </c>
    </row>
    <row r="1094" spans="1:110" x14ac:dyDescent="0.25">
      <c r="A1094" s="9">
        <v>58.9</v>
      </c>
      <c r="B1094" s="10" t="b">
        <v>1</v>
      </c>
      <c r="U1094" s="13"/>
      <c r="V1094" s="13"/>
      <c r="W1094" s="14"/>
      <c r="X1094" s="24"/>
      <c r="Y1094" s="24"/>
      <c r="Z1094" s="24"/>
      <c r="AA1094" s="24"/>
      <c r="AB1094" s="24"/>
      <c r="AC1094" s="24"/>
      <c r="AD1094" s="24"/>
      <c r="AE1094" s="24"/>
      <c r="AG1094" s="13"/>
      <c r="AH1094" s="13"/>
      <c r="AI1094" s="14"/>
      <c r="AJ1094" s="24"/>
      <c r="AK1094" s="24"/>
      <c r="AL1094" s="24"/>
      <c r="AM1094" s="24"/>
      <c r="AN1094" s="24"/>
      <c r="AO1094" s="24"/>
      <c r="AP1094" s="24"/>
      <c r="AQ1094" s="24"/>
      <c r="AS1094" s="13"/>
      <c r="AT1094" s="13"/>
      <c r="AU1094" s="14"/>
      <c r="AV1094" s="24"/>
      <c r="AW1094" s="24"/>
      <c r="AX1094" s="24"/>
      <c r="AY1094" s="24"/>
      <c r="AZ1094" s="24"/>
      <c r="BA1094" s="24"/>
      <c r="BB1094" s="24"/>
      <c r="BC1094" s="24"/>
      <c r="CW1094" s="24">
        <v>0.37209699453551914</v>
      </c>
      <c r="CX1094" s="13">
        <v>67.8</v>
      </c>
      <c r="CY1094" s="13">
        <v>66.117250940522894</v>
      </c>
      <c r="CZ1094" s="13">
        <v>65.304315401002484</v>
      </c>
      <c r="DA1094" s="13">
        <v>32.215176996138673</v>
      </c>
      <c r="DB1094" s="13" t="e">
        <f ca="1"/>
        <v>#NAME?</v>
      </c>
      <c r="DC1094" s="13" t="e">
        <f ca="1"/>
        <v>#NAME?</v>
      </c>
      <c r="DD1094" s="13">
        <v>63.120035298402392</v>
      </c>
      <c r="DE1094" s="13" t="e">
        <f ca="1"/>
        <v>#NAME?</v>
      </c>
      <c r="DF1094" s="13">
        <v>66.7776470898485</v>
      </c>
    </row>
    <row r="1095" spans="1:110" x14ac:dyDescent="0.25">
      <c r="A1095" s="9">
        <v>58.4</v>
      </c>
      <c r="B1095" s="10" t="b">
        <v>1</v>
      </c>
      <c r="U1095" s="13"/>
      <c r="V1095" s="13"/>
      <c r="W1095" s="14"/>
      <c r="X1095" s="24"/>
      <c r="Y1095" s="24"/>
      <c r="Z1095" s="24"/>
      <c r="AA1095" s="24"/>
      <c r="AB1095" s="24"/>
      <c r="AC1095" s="24"/>
      <c r="AD1095" s="24"/>
      <c r="AE1095" s="24"/>
      <c r="AG1095" s="13"/>
      <c r="AH1095" s="13"/>
      <c r="AI1095" s="14"/>
      <c r="AJ1095" s="24"/>
      <c r="AK1095" s="24"/>
      <c r="AL1095" s="24"/>
      <c r="AM1095" s="24"/>
      <c r="AN1095" s="24"/>
      <c r="AO1095" s="24"/>
      <c r="AP1095" s="24"/>
      <c r="AQ1095" s="24"/>
      <c r="AS1095" s="13"/>
      <c r="AT1095" s="13"/>
      <c r="AU1095" s="14"/>
      <c r="AV1095" s="24"/>
      <c r="AW1095" s="24"/>
      <c r="AX1095" s="24"/>
      <c r="AY1095" s="24"/>
      <c r="AZ1095" s="24"/>
      <c r="BA1095" s="24"/>
      <c r="BB1095" s="24"/>
      <c r="BC1095" s="24"/>
      <c r="CW1095" s="24">
        <v>0.37243852459016391</v>
      </c>
      <c r="CX1095" s="13">
        <v>67.8</v>
      </c>
      <c r="CY1095" s="13">
        <v>66.125848772768634</v>
      </c>
      <c r="CZ1095" s="13">
        <v>65.312985890352323</v>
      </c>
      <c r="DA1095" s="13">
        <v>32.252840180796781</v>
      </c>
      <c r="DB1095" s="13" t="e">
        <f ca="1"/>
        <v>#NAME?</v>
      </c>
      <c r="DC1095" s="13" t="e">
        <f ca="1"/>
        <v>#NAME?</v>
      </c>
      <c r="DD1095" s="13">
        <v>63.132365069777649</v>
      </c>
      <c r="DE1095" s="13" t="e">
        <f ca="1"/>
        <v>#NAME?</v>
      </c>
      <c r="DF1095" s="13">
        <v>66.787746385361061</v>
      </c>
    </row>
    <row r="1096" spans="1:110" x14ac:dyDescent="0.25">
      <c r="A1096" s="9">
        <v>58.1</v>
      </c>
      <c r="B1096" s="10" t="b">
        <v>1</v>
      </c>
      <c r="U1096" s="13"/>
      <c r="V1096" s="13"/>
      <c r="W1096" s="14"/>
      <c r="X1096" s="24"/>
      <c r="Y1096" s="24"/>
      <c r="Z1096" s="24"/>
      <c r="AA1096" s="24"/>
      <c r="AB1096" s="24"/>
      <c r="AC1096" s="24"/>
      <c r="AD1096" s="24"/>
      <c r="AE1096" s="24"/>
      <c r="AG1096" s="13"/>
      <c r="AH1096" s="13"/>
      <c r="AI1096" s="14"/>
      <c r="AJ1096" s="24"/>
      <c r="AK1096" s="24"/>
      <c r="AL1096" s="24"/>
      <c r="AM1096" s="24"/>
      <c r="AN1096" s="24"/>
      <c r="AO1096" s="24"/>
      <c r="AP1096" s="24"/>
      <c r="AQ1096" s="24"/>
      <c r="AS1096" s="13"/>
      <c r="AT1096" s="13"/>
      <c r="AU1096" s="14"/>
      <c r="AV1096" s="24"/>
      <c r="AW1096" s="24"/>
      <c r="AX1096" s="24"/>
      <c r="AY1096" s="24"/>
      <c r="AZ1096" s="24"/>
      <c r="BA1096" s="24"/>
      <c r="BB1096" s="24"/>
      <c r="BC1096" s="24"/>
      <c r="CW1096" s="24">
        <v>0.37278005464480873</v>
      </c>
      <c r="CX1096" s="13">
        <v>67.900000000000006</v>
      </c>
      <c r="CY1096" s="13">
        <v>66.134444080040026</v>
      </c>
      <c r="CZ1096" s="13">
        <v>65.321654984068729</v>
      </c>
      <c r="DA1096" s="13">
        <v>32.290523868006076</v>
      </c>
      <c r="DB1096" s="13" t="e">
        <f ca="1"/>
        <v>#NAME?</v>
      </c>
      <c r="DC1096" s="13" t="e">
        <f ca="1"/>
        <v>#NAME?</v>
      </c>
      <c r="DD1096" s="13">
        <v>63.14468918918255</v>
      </c>
      <c r="DE1096" s="13" t="e">
        <f ca="1"/>
        <v>#NAME?</v>
      </c>
      <c r="DF1096" s="13">
        <v>66.797841954949902</v>
      </c>
    </row>
    <row r="1097" spans="1:110" x14ac:dyDescent="0.25">
      <c r="A1097" s="9">
        <v>57.6</v>
      </c>
      <c r="B1097" s="10" t="b">
        <v>1</v>
      </c>
      <c r="U1097" s="13"/>
      <c r="V1097" s="13"/>
      <c r="W1097" s="14"/>
      <c r="X1097" s="24"/>
      <c r="Y1097" s="24"/>
      <c r="Z1097" s="24"/>
      <c r="AA1097" s="24"/>
      <c r="AB1097" s="24"/>
      <c r="AC1097" s="24"/>
      <c r="AD1097" s="24"/>
      <c r="AE1097" s="24"/>
      <c r="AG1097" s="13"/>
      <c r="AH1097" s="13"/>
      <c r="AI1097" s="14"/>
      <c r="AJ1097" s="24"/>
      <c r="AK1097" s="24"/>
      <c r="AL1097" s="24"/>
      <c r="AM1097" s="24"/>
      <c r="AN1097" s="24"/>
      <c r="AO1097" s="24"/>
      <c r="AP1097" s="24"/>
      <c r="AQ1097" s="24"/>
      <c r="AS1097" s="13"/>
      <c r="AT1097" s="13"/>
      <c r="AU1097" s="14"/>
      <c r="AV1097" s="24"/>
      <c r="AW1097" s="24"/>
      <c r="AX1097" s="24"/>
      <c r="AY1097" s="24"/>
      <c r="AZ1097" s="24"/>
      <c r="BA1097" s="24"/>
      <c r="BB1097" s="24"/>
      <c r="BC1097" s="24"/>
      <c r="CW1097" s="24">
        <v>0.37312158469945356</v>
      </c>
      <c r="CX1097" s="13">
        <v>67.900000000000006</v>
      </c>
      <c r="CY1097" s="13">
        <v>66.143036870816502</v>
      </c>
      <c r="CZ1097" s="13">
        <v>65.33032268984428</v>
      </c>
      <c r="DA1097" s="13">
        <v>32.328228080100473</v>
      </c>
      <c r="DB1097" s="13" t="e">
        <f ca="1"/>
        <v>#NAME?</v>
      </c>
      <c r="DC1097" s="13" t="e">
        <f ca="1"/>
        <v>#NAME?</v>
      </c>
      <c r="DD1097" s="13">
        <v>63.157007664382583</v>
      </c>
      <c r="DE1097" s="13" t="e">
        <f ca="1"/>
        <v>#NAME?</v>
      </c>
      <c r="DF1097" s="13">
        <v>66.807933806954338</v>
      </c>
    </row>
    <row r="1098" spans="1:110" x14ac:dyDescent="0.25">
      <c r="A1098" s="9">
        <v>57.1</v>
      </c>
      <c r="B1098" s="10" t="b">
        <v>1</v>
      </c>
      <c r="U1098" s="13"/>
      <c r="V1098" s="13"/>
      <c r="W1098" s="14"/>
      <c r="X1098" s="24"/>
      <c r="Y1098" s="24"/>
      <c r="Z1098" s="24"/>
      <c r="AA1098" s="24"/>
      <c r="AB1098" s="24"/>
      <c r="AC1098" s="24"/>
      <c r="AD1098" s="24"/>
      <c r="AE1098" s="24"/>
      <c r="AG1098" s="13"/>
      <c r="AH1098" s="13"/>
      <c r="AI1098" s="14"/>
      <c r="AJ1098" s="24"/>
      <c r="AK1098" s="24"/>
      <c r="AL1098" s="24"/>
      <c r="AM1098" s="24"/>
      <c r="AN1098" s="24"/>
      <c r="AO1098" s="24"/>
      <c r="AP1098" s="24"/>
      <c r="AQ1098" s="24"/>
      <c r="AS1098" s="13"/>
      <c r="AT1098" s="13"/>
      <c r="AU1098" s="14"/>
      <c r="AV1098" s="24"/>
      <c r="AW1098" s="24"/>
      <c r="AX1098" s="24"/>
      <c r="AY1098" s="24"/>
      <c r="AZ1098" s="24"/>
      <c r="BA1098" s="24"/>
      <c r="BB1098" s="24"/>
      <c r="BC1098" s="24"/>
      <c r="CW1098" s="24">
        <v>0.37346311475409838</v>
      </c>
      <c r="CX1098" s="13">
        <v>67.900000000000006</v>
      </c>
      <c r="CY1098" s="13">
        <v>66.151627153561904</v>
      </c>
      <c r="CZ1098" s="13">
        <v>65.338989015360525</v>
      </c>
      <c r="DA1098" s="13">
        <v>32.365952839450443</v>
      </c>
      <c r="DB1098" s="13" t="e">
        <f ca="1"/>
        <v>#NAME?</v>
      </c>
      <c r="DC1098" s="13" t="e">
        <f ca="1"/>
        <v>#NAME?</v>
      </c>
      <c r="DD1098" s="13">
        <v>63.169320503125448</v>
      </c>
      <c r="DE1098" s="13" t="e">
        <f ca="1"/>
        <v>#NAME?</v>
      </c>
      <c r="DF1098" s="13">
        <v>66.818021949696586</v>
      </c>
    </row>
    <row r="1099" spans="1:110" x14ac:dyDescent="0.25">
      <c r="A1099" s="9">
        <v>56.7</v>
      </c>
      <c r="B1099" s="10" t="b">
        <v>1</v>
      </c>
      <c r="U1099" s="13"/>
      <c r="V1099" s="13"/>
      <c r="W1099" s="14"/>
      <c r="X1099" s="24"/>
      <c r="Y1099" s="24"/>
      <c r="Z1099" s="24"/>
      <c r="AA1099" s="24"/>
      <c r="AB1099" s="24"/>
      <c r="AC1099" s="24"/>
      <c r="AD1099" s="24"/>
      <c r="AE1099" s="24"/>
      <c r="AG1099" s="13"/>
      <c r="AH1099" s="13"/>
      <c r="AI1099" s="14"/>
      <c r="AJ1099" s="24"/>
      <c r="AK1099" s="24"/>
      <c r="AL1099" s="24"/>
      <c r="AM1099" s="24"/>
      <c r="AN1099" s="24"/>
      <c r="AO1099" s="24"/>
      <c r="AP1099" s="24"/>
      <c r="AQ1099" s="24"/>
      <c r="AS1099" s="13"/>
      <c r="AT1099" s="13"/>
      <c r="AU1099" s="14"/>
      <c r="AV1099" s="24"/>
      <c r="AW1099" s="24"/>
      <c r="AX1099" s="24"/>
      <c r="AY1099" s="24"/>
      <c r="AZ1099" s="24"/>
      <c r="BA1099" s="24"/>
      <c r="BB1099" s="24"/>
      <c r="BC1099" s="24"/>
      <c r="CW1099" s="24">
        <v>0.37380464480874315</v>
      </c>
      <c r="CX1099" s="13">
        <v>67.900000000000006</v>
      </c>
      <c r="CY1099" s="13">
        <v>66.1602149367245</v>
      </c>
      <c r="CZ1099" s="13">
        <v>65.347653968287716</v>
      </c>
      <c r="DA1099" s="13">
        <v>32.403698168463009</v>
      </c>
      <c r="DB1099" s="13" t="e">
        <f ca="1"/>
        <v>#NAME?</v>
      </c>
      <c r="DC1099" s="13" t="e">
        <f ca="1"/>
        <v>#NAME?</v>
      </c>
      <c r="DD1099" s="13">
        <v>63.18162771314114</v>
      </c>
      <c r="DE1099" s="13" t="e">
        <f ca="1"/>
        <v>#NAME?</v>
      </c>
      <c r="DF1099" s="13">
        <v>66.828106391481725</v>
      </c>
    </row>
    <row r="1100" spans="1:110" x14ac:dyDescent="0.25">
      <c r="A1100" s="9">
        <v>56.3</v>
      </c>
      <c r="B1100" s="10" t="b">
        <v>1</v>
      </c>
      <c r="U1100" s="13"/>
      <c r="V1100" s="13"/>
      <c r="W1100" s="14"/>
      <c r="X1100" s="24"/>
      <c r="Y1100" s="24"/>
      <c r="Z1100" s="24"/>
      <c r="AA1100" s="24"/>
      <c r="AB1100" s="24"/>
      <c r="AC1100" s="24"/>
      <c r="AD1100" s="24"/>
      <c r="AE1100" s="24"/>
      <c r="AG1100" s="13"/>
      <c r="AH1100" s="13"/>
      <c r="AI1100" s="14"/>
      <c r="AJ1100" s="24"/>
      <c r="AK1100" s="24"/>
      <c r="AL1100" s="24"/>
      <c r="AM1100" s="24"/>
      <c r="AN1100" s="24"/>
      <c r="AO1100" s="24"/>
      <c r="AP1100" s="24"/>
      <c r="AQ1100" s="24"/>
      <c r="AS1100" s="13"/>
      <c r="AT1100" s="13"/>
      <c r="AU1100" s="14"/>
      <c r="AV1100" s="24"/>
      <c r="AW1100" s="24"/>
      <c r="AX1100" s="24"/>
      <c r="AY1100" s="24"/>
      <c r="AZ1100" s="24"/>
      <c r="BA1100" s="24"/>
      <c r="BB1100" s="24"/>
      <c r="BC1100" s="24"/>
      <c r="CW1100" s="24">
        <v>0.37414617486338797</v>
      </c>
      <c r="CX1100" s="13">
        <v>67.900000000000006</v>
      </c>
      <c r="CY1100" s="13">
        <v>66.168800228737055</v>
      </c>
      <c r="CZ1100" s="13">
        <v>65.356317556285276</v>
      </c>
      <c r="DA1100" s="13">
        <v>32.441464089581913</v>
      </c>
      <c r="DB1100" s="13" t="e">
        <f ca="1"/>
        <v>#NAME?</v>
      </c>
      <c r="DC1100" s="13" t="e">
        <f ca="1"/>
        <v>#NAME?</v>
      </c>
      <c r="DD1100" s="13">
        <v>63.193929302142024</v>
      </c>
      <c r="DE1100" s="13" t="e">
        <f ca="1"/>
        <v>#NAME?</v>
      </c>
      <c r="DF1100" s="13">
        <v>66.838187140597739</v>
      </c>
    </row>
    <row r="1101" spans="1:110" x14ac:dyDescent="0.25">
      <c r="A1101" s="9">
        <v>55.6</v>
      </c>
      <c r="B1101" s="10" t="b">
        <v>1</v>
      </c>
      <c r="U1101" s="13"/>
      <c r="V1101" s="13"/>
      <c r="W1101" s="14"/>
      <c r="X1101" s="24"/>
      <c r="Y1101" s="24"/>
      <c r="Z1101" s="24"/>
      <c r="AA1101" s="24"/>
      <c r="AB1101" s="24"/>
      <c r="AC1101" s="24"/>
      <c r="AD1101" s="24"/>
      <c r="AE1101" s="24"/>
      <c r="AG1101" s="13"/>
      <c r="AH1101" s="13"/>
      <c r="AI1101" s="14"/>
      <c r="AJ1101" s="24"/>
      <c r="AK1101" s="24"/>
      <c r="AL1101" s="24"/>
      <c r="AM1101" s="24"/>
      <c r="AN1101" s="24"/>
      <c r="AO1101" s="24"/>
      <c r="AP1101" s="24"/>
      <c r="AQ1101" s="24"/>
      <c r="AS1101" s="13"/>
      <c r="AT1101" s="13"/>
      <c r="AU1101" s="14"/>
      <c r="AV1101" s="24"/>
      <c r="AW1101" s="24"/>
      <c r="AX1101" s="24"/>
      <c r="AY1101" s="24"/>
      <c r="AZ1101" s="24"/>
      <c r="BA1101" s="24"/>
      <c r="BB1101" s="24"/>
      <c r="BC1101" s="24"/>
      <c r="CW1101" s="24">
        <v>0.37448770491803279</v>
      </c>
      <c r="CX1101" s="13">
        <v>67.900000000000006</v>
      </c>
      <c r="CY1101" s="13">
        <v>66.17738303801687</v>
      </c>
      <c r="CZ1101" s="13">
        <v>65.36497978700136</v>
      </c>
      <c r="DA1101" s="13">
        <v>32.479250625287605</v>
      </c>
      <c r="DB1101" s="13" t="e">
        <f ca="1"/>
        <v>#NAME?</v>
      </c>
      <c r="DC1101" s="13" t="e">
        <f ca="1"/>
        <v>#NAME?</v>
      </c>
      <c r="DD1101" s="13">
        <v>63.206225277822845</v>
      </c>
      <c r="DE1101" s="13" t="e">
        <f ca="1"/>
        <v>#NAME?</v>
      </c>
      <c r="DF1101" s="13">
        <v>66.848264205315687</v>
      </c>
    </row>
    <row r="1102" spans="1:110" x14ac:dyDescent="0.25">
      <c r="A1102" s="9">
        <v>55</v>
      </c>
      <c r="B1102" s="10" t="b">
        <v>1</v>
      </c>
      <c r="U1102" s="13"/>
      <c r="V1102" s="13"/>
      <c r="W1102" s="14"/>
      <c r="X1102" s="24"/>
      <c r="Y1102" s="24"/>
      <c r="Z1102" s="24"/>
      <c r="AA1102" s="24"/>
      <c r="AB1102" s="24"/>
      <c r="AC1102" s="24"/>
      <c r="AD1102" s="24"/>
      <c r="AE1102" s="24"/>
      <c r="AG1102" s="13"/>
      <c r="AH1102" s="13"/>
      <c r="AI1102" s="14"/>
      <c r="AJ1102" s="24"/>
      <c r="AK1102" s="24"/>
      <c r="AL1102" s="24"/>
      <c r="AM1102" s="24"/>
      <c r="AN1102" s="24"/>
      <c r="AO1102" s="24"/>
      <c r="AP1102" s="24"/>
      <c r="AQ1102" s="24"/>
      <c r="AS1102" s="13"/>
      <c r="AT1102" s="13"/>
      <c r="AU1102" s="14"/>
      <c r="AV1102" s="24"/>
      <c r="AW1102" s="24"/>
      <c r="AX1102" s="24"/>
      <c r="AY1102" s="24"/>
      <c r="AZ1102" s="24"/>
      <c r="BA1102" s="24"/>
      <c r="BB1102" s="24"/>
      <c r="BC1102" s="24"/>
      <c r="CW1102" s="24">
        <v>0.37482923497267762</v>
      </c>
      <c r="CX1102" s="13">
        <v>67.900000000000006</v>
      </c>
      <c r="CY1102" s="13">
        <v>66.185963372965929</v>
      </c>
      <c r="CZ1102" s="13">
        <v>65.373640668073293</v>
      </c>
      <c r="DA1102" s="13">
        <v>32.517057798097369</v>
      </c>
      <c r="DB1102" s="13" t="e">
        <f ca="1"/>
        <v>#NAME?</v>
      </c>
      <c r="DC1102" s="13" t="e">
        <f ca="1"/>
        <v>#NAME?</v>
      </c>
      <c r="DD1102" s="13">
        <v>63.218515647860812</v>
      </c>
      <c r="DE1102" s="13" t="e">
        <f ca="1"/>
        <v>#NAME?</v>
      </c>
      <c r="DF1102" s="13">
        <v>66.858337593889686</v>
      </c>
    </row>
    <row r="1103" spans="1:110" x14ac:dyDescent="0.25">
      <c r="A1103" s="9">
        <v>54.4</v>
      </c>
      <c r="B1103" s="10" t="b">
        <v>1</v>
      </c>
      <c r="U1103" s="13"/>
      <c r="V1103" s="13"/>
      <c r="W1103" s="14"/>
      <c r="X1103" s="24"/>
      <c r="Y1103" s="24"/>
      <c r="Z1103" s="24"/>
      <c r="AA1103" s="24"/>
      <c r="AB1103" s="24"/>
      <c r="AC1103" s="24"/>
      <c r="AD1103" s="24"/>
      <c r="AE1103" s="24"/>
      <c r="AG1103" s="13"/>
      <c r="AH1103" s="13"/>
      <c r="AI1103" s="14"/>
      <c r="AJ1103" s="24"/>
      <c r="AK1103" s="24"/>
      <c r="AL1103" s="24"/>
      <c r="AM1103" s="24"/>
      <c r="AN1103" s="24"/>
      <c r="AO1103" s="24"/>
      <c r="AP1103" s="24"/>
      <c r="AQ1103" s="24"/>
      <c r="AS1103" s="13"/>
      <c r="AT1103" s="13"/>
      <c r="AU1103" s="14"/>
      <c r="AV1103" s="24"/>
      <c r="AW1103" s="24"/>
      <c r="AX1103" s="24"/>
      <c r="AY1103" s="24"/>
      <c r="AZ1103" s="24"/>
      <c r="BA1103" s="24"/>
      <c r="BB1103" s="24"/>
      <c r="BC1103" s="24"/>
      <c r="CW1103" s="24">
        <v>0.37517076502732238</v>
      </c>
      <c r="CX1103" s="13">
        <v>67.900000000000006</v>
      </c>
      <c r="CY1103" s="13">
        <v>66.194541241970882</v>
      </c>
      <c r="CZ1103" s="13">
        <v>65.382300207127443</v>
      </c>
      <c r="DA1103" s="13">
        <v>32.554885630565437</v>
      </c>
      <c r="DB1103" s="13" t="e">
        <f ca="1"/>
        <v>#NAME?</v>
      </c>
      <c r="DC1103" s="13" t="e">
        <f ca="1"/>
        <v>#NAME?</v>
      </c>
      <c r="DD1103" s="13">
        <v>63.230800419915653</v>
      </c>
      <c r="DE1103" s="13" t="e">
        <f ca="1"/>
        <v>#NAME?</v>
      </c>
      <c r="DF1103" s="13">
        <v>66.86840731455699</v>
      </c>
    </row>
    <row r="1104" spans="1:110" x14ac:dyDescent="0.25">
      <c r="A1104" s="9">
        <v>53.9</v>
      </c>
      <c r="B1104" s="10" t="b">
        <v>1</v>
      </c>
      <c r="U1104" s="13"/>
      <c r="V1104" s="13"/>
      <c r="W1104" s="14"/>
      <c r="X1104" s="24"/>
      <c r="Y1104" s="24"/>
      <c r="Z1104" s="24"/>
      <c r="AA1104" s="24"/>
      <c r="AB1104" s="24"/>
      <c r="AC1104" s="24"/>
      <c r="AD1104" s="24"/>
      <c r="AE1104" s="24"/>
      <c r="AG1104" s="13"/>
      <c r="AH1104" s="13"/>
      <c r="AI1104" s="14"/>
      <c r="AJ1104" s="24"/>
      <c r="AK1104" s="24"/>
      <c r="AL1104" s="24"/>
      <c r="AM1104" s="24"/>
      <c r="AN1104" s="24"/>
      <c r="AO1104" s="24"/>
      <c r="AP1104" s="24"/>
      <c r="AQ1104" s="24"/>
      <c r="AS1104" s="13"/>
      <c r="AT1104" s="13"/>
      <c r="AU1104" s="14"/>
      <c r="AV1104" s="24"/>
      <c r="AW1104" s="24"/>
      <c r="AX1104" s="24"/>
      <c r="AY1104" s="24"/>
      <c r="AZ1104" s="24"/>
      <c r="BA1104" s="24"/>
      <c r="BB1104" s="24"/>
      <c r="BC1104" s="24"/>
      <c r="CW1104" s="24">
        <v>0.37551229508196721</v>
      </c>
      <c r="CX1104" s="13">
        <v>68</v>
      </c>
      <c r="CY1104" s="13">
        <v>66.203116653403171</v>
      </c>
      <c r="CZ1104" s="13">
        <v>65.39095841177938</v>
      </c>
      <c r="DA1104" s="13">
        <v>32.592734145283003</v>
      </c>
      <c r="DB1104" s="13" t="e">
        <f ca="1"/>
        <v>#NAME?</v>
      </c>
      <c r="DC1104" s="13" t="e">
        <f ca="1"/>
        <v>#NAME?</v>
      </c>
      <c r="DD1104" s="13">
        <v>63.24307960162966</v>
      </c>
      <c r="DE1104" s="13" t="e">
        <f ca="1"/>
        <v>#NAME?</v>
      </c>
      <c r="DF1104" s="13">
        <v>66.87847337553805</v>
      </c>
    </row>
    <row r="1105" spans="1:110" x14ac:dyDescent="0.25">
      <c r="A1105" s="9">
        <v>53.5</v>
      </c>
      <c r="B1105" s="10" t="b">
        <v>1</v>
      </c>
      <c r="U1105" s="13"/>
      <c r="V1105" s="13"/>
      <c r="W1105" s="14"/>
      <c r="X1105" s="24"/>
      <c r="Y1105" s="24"/>
      <c r="Z1105" s="24"/>
      <c r="AA1105" s="24"/>
      <c r="AB1105" s="24"/>
      <c r="AC1105" s="24"/>
      <c r="AD1105" s="24"/>
      <c r="AE1105" s="24"/>
      <c r="AG1105" s="13"/>
      <c r="AH1105" s="13"/>
      <c r="AI1105" s="14"/>
      <c r="AJ1105" s="24"/>
      <c r="AK1105" s="24"/>
      <c r="AL1105" s="24"/>
      <c r="AM1105" s="24"/>
      <c r="AN1105" s="24"/>
      <c r="AO1105" s="24"/>
      <c r="AP1105" s="24"/>
      <c r="AQ1105" s="24"/>
      <c r="AS1105" s="13"/>
      <c r="AT1105" s="13"/>
      <c r="AU1105" s="14"/>
      <c r="AV1105" s="24"/>
      <c r="AW1105" s="24"/>
      <c r="AX1105" s="24"/>
      <c r="AY1105" s="24"/>
      <c r="AZ1105" s="24"/>
      <c r="BA1105" s="24"/>
      <c r="BB1105" s="24"/>
      <c r="BC1105" s="24"/>
      <c r="CW1105" s="24">
        <v>0.37585382513661203</v>
      </c>
      <c r="CX1105" s="13">
        <v>68</v>
      </c>
      <c r="CY1105" s="13">
        <v>66.211689615619079</v>
      </c>
      <c r="CZ1105" s="13">
        <v>65.399615289633871</v>
      </c>
      <c r="DA1105" s="13">
        <v>32.63060336487839</v>
      </c>
      <c r="DB1105" s="13" t="e">
        <f ca="1"/>
        <v>#NAME?</v>
      </c>
      <c r="DC1105" s="13" t="e">
        <f ca="1"/>
        <v>#NAME?</v>
      </c>
      <c r="DD1105" s="13">
        <v>63.255353200627781</v>
      </c>
      <c r="DE1105" s="13" t="e">
        <f ca="1"/>
        <v>#NAME?</v>
      </c>
      <c r="DF1105" s="13">
        <v>66.888535785036595</v>
      </c>
    </row>
    <row r="1106" spans="1:110" x14ac:dyDescent="0.25">
      <c r="A1106" s="9">
        <v>53</v>
      </c>
      <c r="B1106" s="10" t="b">
        <v>1</v>
      </c>
      <c r="U1106" s="13"/>
      <c r="V1106" s="13"/>
      <c r="W1106" s="14"/>
      <c r="X1106" s="24"/>
      <c r="Y1106" s="24"/>
      <c r="Z1106" s="24"/>
      <c r="AA1106" s="24"/>
      <c r="AB1106" s="24"/>
      <c r="AC1106" s="24"/>
      <c r="AD1106" s="24"/>
      <c r="AE1106" s="24"/>
      <c r="AG1106" s="13"/>
      <c r="AH1106" s="13"/>
      <c r="AI1106" s="14"/>
      <c r="AJ1106" s="24"/>
      <c r="AK1106" s="24"/>
      <c r="AL1106" s="24"/>
      <c r="AM1106" s="24"/>
      <c r="AN1106" s="24"/>
      <c r="AO1106" s="24"/>
      <c r="AP1106" s="24"/>
      <c r="AQ1106" s="24"/>
      <c r="AS1106" s="13"/>
      <c r="AT1106" s="13"/>
      <c r="AU1106" s="14"/>
      <c r="AV1106" s="24"/>
      <c r="AW1106" s="24"/>
      <c r="AX1106" s="24"/>
      <c r="AY1106" s="24"/>
      <c r="AZ1106" s="24"/>
      <c r="BA1106" s="24"/>
      <c r="BB1106" s="24"/>
      <c r="BC1106" s="24"/>
      <c r="CW1106" s="24">
        <v>0.37619535519125685</v>
      </c>
      <c r="CX1106" s="13">
        <v>68</v>
      </c>
      <c r="CY1106" s="13">
        <v>66.22026013695978</v>
      </c>
      <c r="CZ1106" s="13">
        <v>65.408270848284971</v>
      </c>
      <c r="DA1106" s="13">
        <v>32.668493312016999</v>
      </c>
      <c r="DB1106" s="13" t="e">
        <f ca="1"/>
        <v>#NAME?</v>
      </c>
      <c r="DC1106" s="13" t="e">
        <f ca="1"/>
        <v>#NAME?</v>
      </c>
      <c r="DD1106" s="13">
        <v>63.267621224517612</v>
      </c>
      <c r="DE1106" s="13" t="e">
        <f ca="1"/>
        <v>#NAME?</v>
      </c>
      <c r="DF1106" s="13">
        <v>66.898594551239697</v>
      </c>
    </row>
    <row r="1107" spans="1:110" x14ac:dyDescent="0.25">
      <c r="A1107" s="9">
        <v>52.8</v>
      </c>
      <c r="B1107" s="10" t="b">
        <v>1</v>
      </c>
      <c r="U1107" s="13"/>
      <c r="V1107" s="13"/>
      <c r="W1107" s="14"/>
      <c r="X1107" s="24"/>
      <c r="Y1107" s="24"/>
      <c r="Z1107" s="24"/>
      <c r="AA1107" s="24"/>
      <c r="AB1107" s="24"/>
      <c r="AC1107" s="24"/>
      <c r="AD1107" s="24"/>
      <c r="AE1107" s="24"/>
      <c r="AG1107" s="13"/>
      <c r="AH1107" s="13"/>
      <c r="AI1107" s="14"/>
      <c r="AJ1107" s="24"/>
      <c r="AK1107" s="24"/>
      <c r="AL1107" s="24"/>
      <c r="AM1107" s="24"/>
      <c r="AN1107" s="24"/>
      <c r="AO1107" s="24"/>
      <c r="AP1107" s="24"/>
      <c r="AQ1107" s="24"/>
      <c r="AS1107" s="13"/>
      <c r="AT1107" s="13"/>
      <c r="AU1107" s="14"/>
      <c r="AV1107" s="24"/>
      <c r="AW1107" s="24"/>
      <c r="AX1107" s="24"/>
      <c r="AY1107" s="24"/>
      <c r="AZ1107" s="24"/>
      <c r="BA1107" s="24"/>
      <c r="BB1107" s="24"/>
      <c r="BC1107" s="24"/>
      <c r="CW1107" s="24">
        <v>0.37653688524590162</v>
      </c>
      <c r="CX1107" s="13">
        <v>68</v>
      </c>
      <c r="CY1107" s="13">
        <v>66.228828225751428</v>
      </c>
      <c r="CZ1107" s="13">
        <v>65.416925095315875</v>
      </c>
      <c r="DA1107" s="13">
        <v>32.70640400940151</v>
      </c>
      <c r="DB1107" s="13" t="e">
        <f ca="1"/>
        <v>#NAME?</v>
      </c>
      <c r="DC1107" s="13" t="e">
        <f ca="1"/>
        <v>#NAME?</v>
      </c>
      <c r="DD1107" s="13">
        <v>63.27988368088949</v>
      </c>
      <c r="DE1107" s="13" t="e">
        <f ca="1"/>
        <v>#NAME?</v>
      </c>
      <c r="DF1107" s="13">
        <v>66.908649682317801</v>
      </c>
    </row>
    <row r="1108" spans="1:110" x14ac:dyDescent="0.25">
      <c r="A1108" s="9">
        <v>52.5</v>
      </c>
      <c r="B1108" s="10" t="b">
        <v>1</v>
      </c>
      <c r="U1108" s="13"/>
      <c r="V1108" s="13"/>
      <c r="W1108" s="14"/>
      <c r="X1108" s="24"/>
      <c r="Y1108" s="24"/>
      <c r="Z1108" s="24"/>
      <c r="AA1108" s="24"/>
      <c r="AB1108" s="24"/>
      <c r="AC1108" s="24"/>
      <c r="AD1108" s="24"/>
      <c r="AE1108" s="24"/>
      <c r="AG1108" s="13"/>
      <c r="AH1108" s="13"/>
      <c r="AI1108" s="14"/>
      <c r="AJ1108" s="24"/>
      <c r="AK1108" s="24"/>
      <c r="AL1108" s="24"/>
      <c r="AM1108" s="24"/>
      <c r="AN1108" s="24"/>
      <c r="AO1108" s="24"/>
      <c r="AP1108" s="24"/>
      <c r="AQ1108" s="24"/>
      <c r="AS1108" s="13"/>
      <c r="AT1108" s="13"/>
      <c r="AU1108" s="14"/>
      <c r="AV1108" s="24"/>
      <c r="AW1108" s="24"/>
      <c r="AX1108" s="24"/>
      <c r="AY1108" s="24"/>
      <c r="AZ1108" s="24"/>
      <c r="BA1108" s="24"/>
      <c r="BB1108" s="24"/>
      <c r="BC1108" s="24"/>
      <c r="CW1108" s="24">
        <v>0.37687841530054644</v>
      </c>
      <c r="CX1108" s="13">
        <v>68</v>
      </c>
      <c r="CY1108" s="13">
        <v>66.237393890305199</v>
      </c>
      <c r="CZ1108" s="13">
        <v>65.425578038299406</v>
      </c>
      <c r="DA1108" s="13">
        <v>32.744335479771927</v>
      </c>
      <c r="DB1108" s="13" t="e">
        <f ca="1"/>
        <v>#NAME?</v>
      </c>
      <c r="DC1108" s="13" t="e">
        <f ca="1"/>
        <v>#NAME?</v>
      </c>
      <c r="DD1108" s="13">
        <v>63.292140577316573</v>
      </c>
      <c r="DE1108" s="13" t="e">
        <f ca="1"/>
        <v>#NAME?</v>
      </c>
      <c r="DF1108" s="13">
        <v>66.91870118642484</v>
      </c>
    </row>
    <row r="1109" spans="1:110" x14ac:dyDescent="0.25">
      <c r="A1109" s="9">
        <v>52.1</v>
      </c>
      <c r="B1109" s="10" t="b">
        <v>1</v>
      </c>
      <c r="U1109" s="13"/>
      <c r="V1109" s="13"/>
      <c r="W1109" s="14"/>
      <c r="X1109" s="24"/>
      <c r="Y1109" s="24"/>
      <c r="Z1109" s="24"/>
      <c r="AA1109" s="24"/>
      <c r="AB1109" s="24"/>
      <c r="AC1109" s="24"/>
      <c r="AD1109" s="24"/>
      <c r="AE1109" s="24"/>
      <c r="AG1109" s="13"/>
      <c r="AH1109" s="13"/>
      <c r="AI1109" s="14"/>
      <c r="AJ1109" s="24"/>
      <c r="AK1109" s="24"/>
      <c r="AL1109" s="24"/>
      <c r="AM1109" s="24"/>
      <c r="AN1109" s="24"/>
      <c r="AO1109" s="24"/>
      <c r="AP1109" s="24"/>
      <c r="AQ1109" s="24"/>
      <c r="AS1109" s="13"/>
      <c r="AT1109" s="13"/>
      <c r="AU1109" s="14"/>
      <c r="AV1109" s="24"/>
      <c r="AW1109" s="24"/>
      <c r="AX1109" s="24"/>
      <c r="AY1109" s="24"/>
      <c r="AZ1109" s="24"/>
      <c r="BA1109" s="24"/>
      <c r="BB1109" s="24"/>
      <c r="BC1109" s="24"/>
      <c r="CW1109" s="24">
        <v>0.37721994535519127</v>
      </c>
      <c r="CX1109" s="13">
        <v>68</v>
      </c>
      <c r="CY1109" s="13">
        <v>66.24595713891739</v>
      </c>
      <c r="CZ1109" s="13">
        <v>65.434229684797657</v>
      </c>
      <c r="DA1109" s="13">
        <v>32.782287745905649</v>
      </c>
      <c r="DB1109" s="13" t="e">
        <f ca="1"/>
        <v>#NAME?</v>
      </c>
      <c r="DC1109" s="13" t="e">
        <f ca="1"/>
        <v>#NAME?</v>
      </c>
      <c r="DD1109" s="13">
        <v>63.304391921354842</v>
      </c>
      <c r="DE1109" s="13" t="e">
        <f ca="1"/>
        <v>#NAME?</v>
      </c>
      <c r="DF1109" s="13">
        <v>66.928749071698221</v>
      </c>
    </row>
    <row r="1110" spans="1:110" x14ac:dyDescent="0.25">
      <c r="A1110" s="9">
        <v>66.2</v>
      </c>
      <c r="B1110" s="10" t="b">
        <v>1</v>
      </c>
      <c r="U1110" s="13"/>
      <c r="V1110" s="13"/>
      <c r="W1110" s="14"/>
      <c r="X1110" s="24"/>
      <c r="Y1110" s="24"/>
      <c r="Z1110" s="24"/>
      <c r="AA1110" s="24"/>
      <c r="AB1110" s="24"/>
      <c r="AC1110" s="24"/>
      <c r="AD1110" s="24"/>
      <c r="AE1110" s="24"/>
      <c r="AG1110" s="13"/>
      <c r="AH1110" s="13"/>
      <c r="AI1110" s="14"/>
      <c r="AJ1110" s="24"/>
      <c r="AK1110" s="24"/>
      <c r="AL1110" s="24"/>
      <c r="AM1110" s="24"/>
      <c r="AN1110" s="24"/>
      <c r="AO1110" s="24"/>
      <c r="AP1110" s="24"/>
      <c r="AQ1110" s="24"/>
      <c r="AS1110" s="13"/>
      <c r="AT1110" s="13"/>
      <c r="AU1110" s="14"/>
      <c r="AV1110" s="24"/>
      <c r="AW1110" s="24"/>
      <c r="AX1110" s="24"/>
      <c r="AY1110" s="24"/>
      <c r="AZ1110" s="24"/>
      <c r="BA1110" s="24"/>
      <c r="BB1110" s="24"/>
      <c r="BC1110" s="24"/>
      <c r="CW1110" s="24">
        <v>0.37756147540983609</v>
      </c>
      <c r="CX1110" s="13">
        <v>68</v>
      </c>
      <c r="CY1110" s="13">
        <v>66.25451797986949</v>
      </c>
      <c r="CZ1110" s="13">
        <v>65.442880042362276</v>
      </c>
      <c r="DA1110" s="13">
        <v>32.82026083061757</v>
      </c>
      <c r="DB1110" s="13" t="e">
        <f ca="1"/>
        <v>#NAME?</v>
      </c>
      <c r="DC1110" s="13" t="e">
        <f ca="1"/>
        <v>#NAME?</v>
      </c>
      <c r="DD1110" s="13">
        <v>63.316637720543177</v>
      </c>
      <c r="DE1110" s="13" t="e">
        <f ca="1"/>
        <v>#NAME?</v>
      </c>
      <c r="DF1110" s="13">
        <v>66.938793346258976</v>
      </c>
    </row>
    <row r="1111" spans="1:110" x14ac:dyDescent="0.25">
      <c r="A1111" s="9">
        <v>66</v>
      </c>
      <c r="B1111" s="10" t="b">
        <v>1</v>
      </c>
      <c r="U1111" s="13"/>
      <c r="V1111" s="13"/>
      <c r="W1111" s="14"/>
      <c r="X1111" s="24"/>
      <c r="Y1111" s="24"/>
      <c r="Z1111" s="24"/>
      <c r="AA1111" s="24"/>
      <c r="AB1111" s="24"/>
      <c r="AC1111" s="24"/>
      <c r="AD1111" s="24"/>
      <c r="AE1111" s="24"/>
      <c r="AG1111" s="13"/>
      <c r="AH1111" s="13"/>
      <c r="AI1111" s="14"/>
      <c r="AJ1111" s="24"/>
      <c r="AK1111" s="24"/>
      <c r="AL1111" s="24"/>
      <c r="AM1111" s="24"/>
      <c r="AN1111" s="24"/>
      <c r="AO1111" s="24"/>
      <c r="AP1111" s="24"/>
      <c r="AQ1111" s="24"/>
      <c r="AS1111" s="13"/>
      <c r="AT1111" s="13"/>
      <c r="AU1111" s="14"/>
      <c r="AV1111" s="24"/>
      <c r="AW1111" s="24"/>
      <c r="AX1111" s="24"/>
      <c r="AY1111" s="24"/>
      <c r="AZ1111" s="24"/>
      <c r="BA1111" s="24"/>
      <c r="BB1111" s="24"/>
      <c r="BC1111" s="24"/>
      <c r="CW1111" s="24">
        <v>0.37790300546448086</v>
      </c>
      <c r="CX1111" s="13">
        <v>68</v>
      </c>
      <c r="CY1111" s="13">
        <v>66.263076421428167</v>
      </c>
      <c r="CZ1111" s="13">
        <v>65.45152911853441</v>
      </c>
      <c r="DA1111" s="13">
        <v>32.858254756760118</v>
      </c>
      <c r="DB1111" s="13" t="e">
        <f ca="1"/>
        <v>#NAME?</v>
      </c>
      <c r="DC1111" s="13" t="e">
        <f ca="1"/>
        <v>#NAME?</v>
      </c>
      <c r="DD1111" s="13">
        <v>63.328877982403426</v>
      </c>
      <c r="DE1111" s="13" t="e">
        <f ca="1"/>
        <v>#NAME?</v>
      </c>
      <c r="DF1111" s="13">
        <v>66.94883401821177</v>
      </c>
    </row>
    <row r="1112" spans="1:110" x14ac:dyDescent="0.25">
      <c r="A1112" s="9">
        <v>65.900000000000006</v>
      </c>
      <c r="B1112" s="10" t="b">
        <v>1</v>
      </c>
      <c r="U1112" s="13"/>
      <c r="V1112" s="13"/>
      <c r="W1112" s="14"/>
      <c r="X1112" s="24"/>
      <c r="Y1112" s="24"/>
      <c r="Z1112" s="24"/>
      <c r="AA1112" s="24"/>
      <c r="AB1112" s="24"/>
      <c r="AC1112" s="24"/>
      <c r="AD1112" s="24"/>
      <c r="AE1112" s="24"/>
      <c r="AG1112" s="13"/>
      <c r="AH1112" s="13"/>
      <c r="AI1112" s="14"/>
      <c r="AJ1112" s="24"/>
      <c r="AK1112" s="24"/>
      <c r="AL1112" s="24"/>
      <c r="AM1112" s="24"/>
      <c r="AN1112" s="24"/>
      <c r="AO1112" s="24"/>
      <c r="AP1112" s="24"/>
      <c r="AQ1112" s="24"/>
      <c r="AS1112" s="13"/>
      <c r="AT1112" s="13"/>
      <c r="AU1112" s="14"/>
      <c r="AV1112" s="24"/>
      <c r="AW1112" s="24"/>
      <c r="AX1112" s="24"/>
      <c r="AY1112" s="24"/>
      <c r="AZ1112" s="24"/>
      <c r="BA1112" s="24"/>
      <c r="BB1112" s="24"/>
      <c r="BC1112" s="24"/>
      <c r="CW1112" s="24">
        <v>0.37824453551912568</v>
      </c>
      <c r="CX1112" s="13">
        <v>68</v>
      </c>
      <c r="CY1112" s="13">
        <v>66.271632471845436</v>
      </c>
      <c r="CZ1112" s="13">
        <v>65.460176920844859</v>
      </c>
      <c r="DA1112" s="13">
        <v>32.896269547223412</v>
      </c>
      <c r="DB1112" s="13" t="e">
        <f ca="1"/>
        <v>#NAME?</v>
      </c>
      <c r="DC1112" s="13" t="e">
        <f ca="1"/>
        <v>#NAME?</v>
      </c>
      <c r="DD1112" s="13">
        <v>63.341112714440428</v>
      </c>
      <c r="DE1112" s="13" t="e">
        <f ca="1"/>
        <v>#NAME?</v>
      </c>
      <c r="DF1112" s="13">
        <v>66.958871095644966</v>
      </c>
    </row>
    <row r="1113" spans="1:110" x14ac:dyDescent="0.25">
      <c r="A1113" s="9">
        <v>65.8</v>
      </c>
      <c r="B1113" s="10" t="b">
        <v>1</v>
      </c>
      <c r="U1113" s="13"/>
      <c r="V1113" s="13"/>
      <c r="W1113" s="14"/>
      <c r="X1113" s="24"/>
      <c r="Y1113" s="24"/>
      <c r="Z1113" s="24"/>
      <c r="AA1113" s="24"/>
      <c r="AB1113" s="24"/>
      <c r="AC1113" s="24"/>
      <c r="AD1113" s="24"/>
      <c r="AE1113" s="24"/>
      <c r="AG1113" s="13"/>
      <c r="AH1113" s="13"/>
      <c r="AI1113" s="14"/>
      <c r="AJ1113" s="24"/>
      <c r="AK1113" s="24"/>
      <c r="AL1113" s="24"/>
      <c r="AM1113" s="24"/>
      <c r="AN1113" s="24"/>
      <c r="AO1113" s="24"/>
      <c r="AP1113" s="24"/>
      <c r="AQ1113" s="24"/>
      <c r="AS1113" s="13"/>
      <c r="AT1113" s="13"/>
      <c r="AU1113" s="14"/>
      <c r="AV1113" s="24"/>
      <c r="AW1113" s="24"/>
      <c r="AX1113" s="24"/>
      <c r="AY1113" s="24"/>
      <c r="AZ1113" s="24"/>
      <c r="BA1113" s="24"/>
      <c r="BB1113" s="24"/>
      <c r="BC1113" s="24"/>
      <c r="CW1113" s="24">
        <v>0.3785860655737705</v>
      </c>
      <c r="CX1113" s="13">
        <v>68</v>
      </c>
      <c r="CY1113" s="13">
        <v>66.280186139358676</v>
      </c>
      <c r="CZ1113" s="13">
        <v>65.468823456813936</v>
      </c>
      <c r="DA1113" s="13">
        <v>32.934305224935244</v>
      </c>
      <c r="DB1113" s="13" t="e">
        <f ca="1"/>
        <v>#NAME?</v>
      </c>
      <c r="DC1113" s="13" t="e">
        <f ca="1"/>
        <v>#NAME?</v>
      </c>
      <c r="DD1113" s="13">
        <v>63.353341924142121</v>
      </c>
      <c r="DE1113" s="13" t="e">
        <f ca="1"/>
        <v>#NAME?</v>
      </c>
      <c r="DF1113" s="13">
        <v>66.968904586630686</v>
      </c>
    </row>
    <row r="1114" spans="1:110" x14ac:dyDescent="0.25">
      <c r="A1114" s="9">
        <v>65.599999999999994</v>
      </c>
      <c r="B1114" s="10" t="b">
        <v>1</v>
      </c>
      <c r="U1114" s="13"/>
      <c r="V1114" s="13"/>
      <c r="W1114" s="14"/>
      <c r="X1114" s="24"/>
      <c r="Y1114" s="24"/>
      <c r="Z1114" s="24"/>
      <c r="AA1114" s="24"/>
      <c r="AB1114" s="24"/>
      <c r="AC1114" s="24"/>
      <c r="AD1114" s="24"/>
      <c r="AE1114" s="24"/>
      <c r="AG1114" s="13"/>
      <c r="AH1114" s="13"/>
      <c r="AI1114" s="14"/>
      <c r="AJ1114" s="24"/>
      <c r="AK1114" s="24"/>
      <c r="AL1114" s="24"/>
      <c r="AM1114" s="24"/>
      <c r="AN1114" s="24"/>
      <c r="AO1114" s="24"/>
      <c r="AP1114" s="24"/>
      <c r="AQ1114" s="24"/>
      <c r="AS1114" s="13"/>
      <c r="AT1114" s="13"/>
      <c r="AU1114" s="14"/>
      <c r="AV1114" s="24"/>
      <c r="AW1114" s="24"/>
      <c r="AX1114" s="24"/>
      <c r="AY1114" s="24"/>
      <c r="AZ1114" s="24"/>
      <c r="BA1114" s="24"/>
      <c r="BB1114" s="24"/>
      <c r="BC1114" s="24"/>
      <c r="CW1114" s="24">
        <v>0.37892759562841533</v>
      </c>
      <c r="CX1114" s="13">
        <v>68</v>
      </c>
      <c r="CY1114" s="13">
        <v>66.288737432190672</v>
      </c>
      <c r="CZ1114" s="13">
        <v>65.477468733951795</v>
      </c>
      <c r="DA1114" s="13">
        <v>32.97236181286128</v>
      </c>
      <c r="DB1114" s="13" t="e">
        <f ca="1"/>
        <v>#NAME?</v>
      </c>
      <c r="DC1114" s="13" t="e">
        <f ca="1"/>
        <v>#NAME?</v>
      </c>
      <c r="DD1114" s="13">
        <v>63.365565618979517</v>
      </c>
      <c r="DE1114" s="13" t="e">
        <f ca="1"/>
        <v>#NAME?</v>
      </c>
      <c r="DF1114" s="13">
        <v>66.97893449922492</v>
      </c>
    </row>
    <row r="1115" spans="1:110" x14ac:dyDescent="0.25">
      <c r="A1115" s="9">
        <v>65.900000000000006</v>
      </c>
      <c r="B1115" s="10" t="b">
        <v>1</v>
      </c>
      <c r="U1115" s="13"/>
      <c r="V1115" s="13"/>
      <c r="W1115" s="14"/>
      <c r="X1115" s="24"/>
      <c r="Y1115" s="24"/>
      <c r="Z1115" s="24"/>
      <c r="AA1115" s="24"/>
      <c r="AB1115" s="24"/>
      <c r="AC1115" s="24"/>
      <c r="AD1115" s="24"/>
      <c r="AE1115" s="24"/>
      <c r="AG1115" s="13"/>
      <c r="AH1115" s="13"/>
      <c r="AI1115" s="14"/>
      <c r="AJ1115" s="24"/>
      <c r="AK1115" s="24"/>
      <c r="AL1115" s="24"/>
      <c r="AM1115" s="24"/>
      <c r="AN1115" s="24"/>
      <c r="AO1115" s="24"/>
      <c r="AP1115" s="24"/>
      <c r="AQ1115" s="24"/>
      <c r="AS1115" s="13"/>
      <c r="AT1115" s="13"/>
      <c r="AU1115" s="14"/>
      <c r="AV1115" s="24"/>
      <c r="AW1115" s="24"/>
      <c r="AX1115" s="24"/>
      <c r="AY1115" s="24"/>
      <c r="AZ1115" s="24"/>
      <c r="BA1115" s="24"/>
      <c r="BB1115" s="24"/>
      <c r="BC1115" s="24"/>
      <c r="CW1115" s="24">
        <v>0.37926912568306009</v>
      </c>
      <c r="CX1115" s="13">
        <v>68</v>
      </c>
      <c r="CY1115" s="13">
        <v>66.297286358549727</v>
      </c>
      <c r="CZ1115" s="13">
        <v>65.486112759758356</v>
      </c>
      <c r="DA1115" s="13">
        <v>33.010439334005049</v>
      </c>
      <c r="DB1115" s="13" t="e">
        <f ca="1"/>
        <v>#NAME?</v>
      </c>
      <c r="DC1115" s="13" t="e">
        <f ca="1"/>
        <v>#NAME?</v>
      </c>
      <c r="DD1115" s="13">
        <v>63.377783806406825</v>
      </c>
      <c r="DE1115" s="13" t="e">
        <f ca="1"/>
        <v>#NAME?</v>
      </c>
      <c r="DF1115" s="13">
        <v>66.988960841467474</v>
      </c>
    </row>
    <row r="1116" spans="1:110" x14ac:dyDescent="0.25">
      <c r="A1116" s="9">
        <v>66.099999999999994</v>
      </c>
      <c r="B1116" s="10" t="b">
        <v>1</v>
      </c>
      <c r="U1116" s="13"/>
      <c r="V1116" s="13"/>
      <c r="W1116" s="14"/>
      <c r="X1116" s="24"/>
      <c r="Y1116" s="24"/>
      <c r="Z1116" s="24"/>
      <c r="AA1116" s="24"/>
      <c r="AB1116" s="24"/>
      <c r="AC1116" s="24"/>
      <c r="AD1116" s="24"/>
      <c r="AE1116" s="24"/>
      <c r="AG1116" s="13"/>
      <c r="AH1116" s="13"/>
      <c r="AI1116" s="14"/>
      <c r="AJ1116" s="24"/>
      <c r="AK1116" s="24"/>
      <c r="AL1116" s="24"/>
      <c r="AM1116" s="24"/>
      <c r="AN1116" s="24"/>
      <c r="AO1116" s="24"/>
      <c r="AP1116" s="24"/>
      <c r="AQ1116" s="24"/>
      <c r="AS1116" s="13"/>
      <c r="AT1116" s="13"/>
      <c r="AU1116" s="14"/>
      <c r="AV1116" s="24"/>
      <c r="AW1116" s="24"/>
      <c r="AX1116" s="24"/>
      <c r="AY1116" s="24"/>
      <c r="AZ1116" s="24"/>
      <c r="BA1116" s="24"/>
      <c r="BB1116" s="24"/>
      <c r="BC1116" s="24"/>
      <c r="CW1116" s="24">
        <v>0.37961065573770492</v>
      </c>
      <c r="CX1116" s="13">
        <v>68</v>
      </c>
      <c r="CY1116" s="13">
        <v>66.305832926629705</v>
      </c>
      <c r="CZ1116" s="13">
        <v>65.494755541723293</v>
      </c>
      <c r="DA1116" s="13">
        <v>33.048537811408089</v>
      </c>
      <c r="DB1116" s="13" t="e">
        <f ca="1"/>
        <v>#NAME?</v>
      </c>
      <c r="DC1116" s="13" t="e">
        <f ca="1"/>
        <v>#NAME?</v>
      </c>
      <c r="DD1116" s="13">
        <v>63.38999649386146</v>
      </c>
      <c r="DE1116" s="13" t="e">
        <f ca="1"/>
        <v>#NAME?</v>
      </c>
      <c r="DF1116" s="13">
        <v>66.998983621382195</v>
      </c>
    </row>
    <row r="1117" spans="1:110" x14ac:dyDescent="0.25">
      <c r="A1117" s="9">
        <v>66.3</v>
      </c>
      <c r="B1117" s="10" t="b">
        <v>1</v>
      </c>
      <c r="U1117" s="13"/>
      <c r="V1117" s="13"/>
      <c r="W1117" s="14"/>
      <c r="X1117" s="24"/>
      <c r="Y1117" s="24"/>
      <c r="Z1117" s="24"/>
      <c r="AA1117" s="24"/>
      <c r="AB1117" s="24"/>
      <c r="AC1117" s="24"/>
      <c r="AD1117" s="24"/>
      <c r="AE1117" s="24"/>
      <c r="AG1117" s="13"/>
      <c r="AH1117" s="13"/>
      <c r="AI1117" s="14"/>
      <c r="AJ1117" s="24"/>
      <c r="AK1117" s="24"/>
      <c r="AL1117" s="24"/>
      <c r="AM1117" s="24"/>
      <c r="AN1117" s="24"/>
      <c r="AO1117" s="24"/>
      <c r="AP1117" s="24"/>
      <c r="AQ1117" s="24"/>
      <c r="AS1117" s="13"/>
      <c r="AT1117" s="13"/>
      <c r="AU1117" s="14"/>
      <c r="AV1117" s="24"/>
      <c r="AW1117" s="24"/>
      <c r="AX1117" s="24"/>
      <c r="AY1117" s="24"/>
      <c r="AZ1117" s="24"/>
      <c r="BA1117" s="24"/>
      <c r="BB1117" s="24"/>
      <c r="BC1117" s="24"/>
      <c r="CW1117" s="24">
        <v>0.37995218579234974</v>
      </c>
      <c r="CX1117" s="13">
        <v>68</v>
      </c>
      <c r="CY1117" s="13">
        <v>66.314377144610106</v>
      </c>
      <c r="CZ1117" s="13">
        <v>65.503397087326121</v>
      </c>
      <c r="DA1117" s="13">
        <v>33.086657268149963</v>
      </c>
      <c r="DB1117" s="13" t="e">
        <f ca="1"/>
        <v>#NAME?</v>
      </c>
      <c r="DC1117" s="13" t="e">
        <f ca="1"/>
        <v>#NAME?</v>
      </c>
      <c r="DD1117" s="13">
        <v>63.402203688764118</v>
      </c>
      <c r="DE1117" s="13" t="e">
        <f ca="1"/>
        <v>#NAME?</v>
      </c>
      <c r="DF1117" s="13">
        <v>67.00900284697687</v>
      </c>
    </row>
    <row r="1118" spans="1:110" x14ac:dyDescent="0.25">
      <c r="A1118" s="9">
        <v>65.7</v>
      </c>
      <c r="B1118" s="10" t="b">
        <v>1</v>
      </c>
      <c r="U1118" s="13"/>
      <c r="V1118" s="13"/>
      <c r="W1118" s="14"/>
      <c r="X1118" s="24"/>
      <c r="Y1118" s="24"/>
      <c r="Z1118" s="24"/>
      <c r="AA1118" s="24"/>
      <c r="AB1118" s="24"/>
      <c r="AC1118" s="24"/>
      <c r="AD1118" s="24"/>
      <c r="AE1118" s="24"/>
      <c r="AG1118" s="13"/>
      <c r="AH1118" s="13"/>
      <c r="AI1118" s="14"/>
      <c r="AJ1118" s="24"/>
      <c r="AK1118" s="24"/>
      <c r="AL1118" s="24"/>
      <c r="AM1118" s="24"/>
      <c r="AN1118" s="24"/>
      <c r="AO1118" s="24"/>
      <c r="AP1118" s="24"/>
      <c r="AQ1118" s="24"/>
      <c r="AS1118" s="13"/>
      <c r="AT1118" s="13"/>
      <c r="AU1118" s="14"/>
      <c r="AV1118" s="24"/>
      <c r="AW1118" s="24"/>
      <c r="AX1118" s="24"/>
      <c r="AY1118" s="24"/>
      <c r="AZ1118" s="24"/>
      <c r="BA1118" s="24"/>
      <c r="BB1118" s="24"/>
      <c r="BC1118" s="24"/>
      <c r="CW1118" s="24">
        <v>0.38029371584699456</v>
      </c>
      <c r="CX1118" s="13">
        <v>68</v>
      </c>
      <c r="CY1118" s="13">
        <v>66.322919020656073</v>
      </c>
      <c r="CZ1118" s="13">
        <v>65.512037404036292</v>
      </c>
      <c r="DA1118" s="13">
        <v>33.124797727348394</v>
      </c>
      <c r="DB1118" s="13" t="e">
        <f ca="1"/>
        <v>#NAME?</v>
      </c>
      <c r="DC1118" s="13" t="e">
        <f ca="1"/>
        <v>#NAME?</v>
      </c>
      <c r="DD1118" s="13">
        <v>63.414405398518838</v>
      </c>
      <c r="DE1118" s="13" t="e">
        <f ca="1"/>
        <v>#NAME?</v>
      </c>
      <c r="DF1118" s="13">
        <v>67.0190185262434</v>
      </c>
    </row>
    <row r="1119" spans="1:110" x14ac:dyDescent="0.25">
      <c r="A1119" s="9">
        <v>65.2</v>
      </c>
      <c r="B1119" s="10" t="b">
        <v>1</v>
      </c>
      <c r="U1119" s="13"/>
      <c r="V1119" s="13"/>
      <c r="W1119" s="14"/>
      <c r="X1119" s="24"/>
      <c r="Y1119" s="24"/>
      <c r="Z1119" s="24"/>
      <c r="AA1119" s="24"/>
      <c r="AB1119" s="24"/>
      <c r="AC1119" s="24"/>
      <c r="AD1119" s="24"/>
      <c r="AE1119" s="24"/>
      <c r="AG1119" s="13"/>
      <c r="AH1119" s="13"/>
      <c r="AI1119" s="14"/>
      <c r="AJ1119" s="24"/>
      <c r="AK1119" s="24"/>
      <c r="AL1119" s="24"/>
      <c r="AM1119" s="24"/>
      <c r="AN1119" s="24"/>
      <c r="AO1119" s="24"/>
      <c r="AP1119" s="24"/>
      <c r="AQ1119" s="24"/>
      <c r="AS1119" s="13"/>
      <c r="AT1119" s="13"/>
      <c r="AU1119" s="14"/>
      <c r="AV1119" s="24"/>
      <c r="AW1119" s="24"/>
      <c r="AX1119" s="24"/>
      <c r="AY1119" s="24"/>
      <c r="AZ1119" s="24"/>
      <c r="BA1119" s="24"/>
      <c r="BB1119" s="24"/>
      <c r="BC1119" s="24"/>
      <c r="CW1119" s="24">
        <v>0.38063524590163933</v>
      </c>
      <c r="CX1119" s="13">
        <v>68</v>
      </c>
      <c r="CY1119" s="13">
        <v>66.331458562918542</v>
      </c>
      <c r="CZ1119" s="13">
        <v>65.520676499313311</v>
      </c>
      <c r="DA1119" s="13">
        <v>33.16295921215935</v>
      </c>
      <c r="DB1119" s="13" t="e">
        <f ca="1"/>
        <v>#NAME?</v>
      </c>
      <c r="DC1119" s="13" t="e">
        <f ca="1"/>
        <v>#NAME?</v>
      </c>
      <c r="DD1119" s="13">
        <v>63.426601630513019</v>
      </c>
      <c r="DE1119" s="13" t="e">
        <f ca="1"/>
        <v>#NAME?</v>
      </c>
      <c r="DF1119" s="13">
        <v>67.02903066715777</v>
      </c>
    </row>
    <row r="1120" spans="1:110" x14ac:dyDescent="0.25">
      <c r="A1120" s="9">
        <v>65</v>
      </c>
      <c r="B1120" s="10" t="b">
        <v>1</v>
      </c>
      <c r="U1120" s="13"/>
      <c r="V1120" s="13"/>
      <c r="W1120" s="14"/>
      <c r="X1120" s="24"/>
      <c r="Y1120" s="24"/>
      <c r="Z1120" s="24"/>
      <c r="AA1120" s="24"/>
      <c r="AB1120" s="24"/>
      <c r="AC1120" s="24"/>
      <c r="AD1120" s="24"/>
      <c r="AE1120" s="24"/>
      <c r="AG1120" s="13"/>
      <c r="AH1120" s="13"/>
      <c r="AI1120" s="14"/>
      <c r="AJ1120" s="24"/>
      <c r="AK1120" s="24"/>
      <c r="AL1120" s="24"/>
      <c r="AM1120" s="24"/>
      <c r="AN1120" s="24"/>
      <c r="AO1120" s="24"/>
      <c r="AP1120" s="24"/>
      <c r="AQ1120" s="24"/>
      <c r="AS1120" s="13"/>
      <c r="AT1120" s="13"/>
      <c r="AU1120" s="14"/>
      <c r="AV1120" s="24"/>
      <c r="AW1120" s="24"/>
      <c r="AX1120" s="24"/>
      <c r="AY1120" s="24"/>
      <c r="AZ1120" s="24"/>
      <c r="BA1120" s="24"/>
      <c r="BB1120" s="24"/>
      <c r="BC1120" s="24"/>
      <c r="CW1120" s="24">
        <v>0.38097677595628415</v>
      </c>
      <c r="CX1120" s="13">
        <v>68</v>
      </c>
      <c r="CY1120" s="13">
        <v>66.339995779534263</v>
      </c>
      <c r="CZ1120" s="13">
        <v>65.529314380606579</v>
      </c>
      <c r="DA1120" s="13">
        <v>33.201141745777122</v>
      </c>
      <c r="DB1120" s="13" t="e">
        <f ca="1"/>
        <v>#NAME?</v>
      </c>
      <c r="DC1120" s="13" t="e">
        <f ca="1"/>
        <v>#NAME?</v>
      </c>
      <c r="DD1120" s="13">
        <v>63.438792392117506</v>
      </c>
      <c r="DE1120" s="13" t="e">
        <f ca="1"/>
        <v>#NAME?</v>
      </c>
      <c r="DF1120" s="13">
        <v>67.039039277680217</v>
      </c>
    </row>
    <row r="1121" spans="1:110" x14ac:dyDescent="0.25">
      <c r="A1121" s="9">
        <v>65.099999999999994</v>
      </c>
      <c r="B1121" s="10" t="b">
        <v>1</v>
      </c>
      <c r="U1121" s="13"/>
      <c r="V1121" s="13"/>
      <c r="W1121" s="14"/>
      <c r="X1121" s="24"/>
      <c r="Y1121" s="24"/>
      <c r="Z1121" s="24"/>
      <c r="AA1121" s="24"/>
      <c r="AB1121" s="24"/>
      <c r="AC1121" s="24"/>
      <c r="AD1121" s="24"/>
      <c r="AE1121" s="24"/>
      <c r="AG1121" s="13"/>
      <c r="AH1121" s="13"/>
      <c r="AI1121" s="14"/>
      <c r="AJ1121" s="24"/>
      <c r="AK1121" s="24"/>
      <c r="AL1121" s="24"/>
      <c r="AM1121" s="24"/>
      <c r="AN1121" s="24"/>
      <c r="AO1121" s="24"/>
      <c r="AP1121" s="24"/>
      <c r="AQ1121" s="24"/>
      <c r="AS1121" s="13"/>
      <c r="AT1121" s="13"/>
      <c r="AU1121" s="14"/>
      <c r="AV1121" s="24"/>
      <c r="AW1121" s="24"/>
      <c r="AX1121" s="24"/>
      <c r="AY1121" s="24"/>
      <c r="AZ1121" s="24"/>
      <c r="BA1121" s="24"/>
      <c r="BB1121" s="24"/>
      <c r="BC1121" s="24"/>
      <c r="CW1121" s="24">
        <v>0.38131830601092898</v>
      </c>
      <c r="CX1121" s="13">
        <v>68</v>
      </c>
      <c r="CY1121" s="13">
        <v>66.348530678625877</v>
      </c>
      <c r="CZ1121" s="13">
        <v>65.537951055355649</v>
      </c>
      <c r="DA1121" s="13">
        <v>33.239345351434395</v>
      </c>
      <c r="DB1121" s="13" t="e">
        <f ca="1"/>
        <v>#NAME?</v>
      </c>
      <c r="DC1121" s="13" t="e">
        <f ca="1"/>
        <v>#NAME?</v>
      </c>
      <c r="DD1121" s="13">
        <v>63.450977690686607</v>
      </c>
      <c r="DE1121" s="13" t="e">
        <f ca="1"/>
        <v>#NAME?</v>
      </c>
      <c r="DF1121" s="13">
        <v>67.049044365755165</v>
      </c>
    </row>
    <row r="1122" spans="1:110" x14ac:dyDescent="0.25">
      <c r="A1122" s="9">
        <v>65.3</v>
      </c>
      <c r="B1122" s="10" t="b">
        <v>1</v>
      </c>
      <c r="U1122" s="13"/>
      <c r="V1122" s="13"/>
      <c r="W1122" s="14"/>
      <c r="X1122" s="24"/>
      <c r="Y1122" s="24"/>
      <c r="Z1122" s="24"/>
      <c r="AA1122" s="24"/>
      <c r="AB1122" s="24"/>
      <c r="AC1122" s="24"/>
      <c r="AD1122" s="24"/>
      <c r="AE1122" s="24"/>
      <c r="AG1122" s="13"/>
      <c r="AH1122" s="13"/>
      <c r="AI1122" s="14"/>
      <c r="AJ1122" s="24"/>
      <c r="AK1122" s="24"/>
      <c r="AL1122" s="24"/>
      <c r="AM1122" s="24"/>
      <c r="AN1122" s="24"/>
      <c r="AO1122" s="24"/>
      <c r="AP1122" s="24"/>
      <c r="AQ1122" s="24"/>
      <c r="AS1122" s="13"/>
      <c r="AT1122" s="13"/>
      <c r="AU1122" s="14"/>
      <c r="AV1122" s="24"/>
      <c r="AW1122" s="24"/>
      <c r="AX1122" s="24"/>
      <c r="AY1122" s="24"/>
      <c r="AZ1122" s="24"/>
      <c r="BA1122" s="24"/>
      <c r="BB1122" s="24"/>
      <c r="BC1122" s="24"/>
      <c r="CW1122" s="24">
        <v>0.38165983606557374</v>
      </c>
      <c r="CX1122" s="13">
        <v>68</v>
      </c>
      <c r="CY1122" s="13">
        <v>66.357063268301914</v>
      </c>
      <c r="CZ1122" s="13">
        <v>65.546586530990268</v>
      </c>
      <c r="DA1122" s="13">
        <v>33.277570052402311</v>
      </c>
      <c r="DB1122" s="13" t="e">
        <f ca="1"/>
        <v>#NAME?</v>
      </c>
      <c r="DC1122" s="13" t="e">
        <f ca="1"/>
        <v>#NAME?</v>
      </c>
      <c r="DD1122" s="13">
        <v>63.463157533558196</v>
      </c>
      <c r="DE1122" s="13" t="e">
        <f ca="1"/>
        <v>#NAME?</v>
      </c>
      <c r="DF1122" s="13">
        <v>67.059045939311403</v>
      </c>
    </row>
    <row r="1123" spans="1:110" x14ac:dyDescent="0.25">
      <c r="A1123" s="9">
        <v>65.3</v>
      </c>
      <c r="B1123" s="10" t="b">
        <v>1</v>
      </c>
      <c r="U1123" s="13"/>
      <c r="V1123" s="13"/>
      <c r="W1123" s="14"/>
      <c r="X1123" s="24"/>
      <c r="Y1123" s="24"/>
      <c r="Z1123" s="24"/>
      <c r="AA1123" s="24"/>
      <c r="AB1123" s="24"/>
      <c r="AC1123" s="24"/>
      <c r="AD1123" s="24"/>
      <c r="AE1123" s="24"/>
      <c r="AG1123" s="13"/>
      <c r="AH1123" s="13"/>
      <c r="AI1123" s="14"/>
      <c r="AJ1123" s="24"/>
      <c r="AK1123" s="24"/>
      <c r="AL1123" s="24"/>
      <c r="AM1123" s="24"/>
      <c r="AN1123" s="24"/>
      <c r="AO1123" s="24"/>
      <c r="AP1123" s="24"/>
      <c r="AQ1123" s="24"/>
      <c r="AS1123" s="13"/>
      <c r="AT1123" s="13"/>
      <c r="AU1123" s="14"/>
      <c r="AV1123" s="24"/>
      <c r="AW1123" s="24"/>
      <c r="AX1123" s="24"/>
      <c r="AY1123" s="24"/>
      <c r="AZ1123" s="24"/>
      <c r="BA1123" s="24"/>
      <c r="BB1123" s="24"/>
      <c r="BC1123" s="24"/>
      <c r="CW1123" s="24">
        <v>0.38200136612021857</v>
      </c>
      <c r="CX1123" s="13">
        <v>68</v>
      </c>
      <c r="CY1123" s="13">
        <v>66.365593556656975</v>
      </c>
      <c r="CZ1123" s="13">
        <v>65.555220814930266</v>
      </c>
      <c r="DA1123" s="13">
        <v>33.31581587199063</v>
      </c>
      <c r="DB1123" s="13" t="e">
        <f ca="1"/>
        <v>#NAME?</v>
      </c>
      <c r="DC1123" s="13" t="e">
        <f ca="1"/>
        <v>#NAME?</v>
      </c>
      <c r="DD1123" s="13">
        <v>63.47533192805372</v>
      </c>
      <c r="DE1123" s="13" t="e">
        <f ca="1"/>
        <v>#NAME?</v>
      </c>
      <c r="DF1123" s="13">
        <v>67.069044006262033</v>
      </c>
    </row>
    <row r="1124" spans="1:110" x14ac:dyDescent="0.25">
      <c r="A1124" s="9">
        <v>65.400000000000006</v>
      </c>
      <c r="B1124" s="10" t="b">
        <v>1</v>
      </c>
      <c r="U1124" s="13"/>
      <c r="V1124" s="13"/>
      <c r="W1124" s="14"/>
      <c r="X1124" s="24"/>
      <c r="Y1124" s="24"/>
      <c r="Z1124" s="24"/>
      <c r="AA1124" s="24"/>
      <c r="AB1124" s="24"/>
      <c r="AC1124" s="24"/>
      <c r="AD1124" s="24"/>
      <c r="AE1124" s="24"/>
      <c r="AG1124" s="13"/>
      <c r="AH1124" s="13"/>
      <c r="AI1124" s="14"/>
      <c r="AJ1124" s="24"/>
      <c r="AK1124" s="24"/>
      <c r="AL1124" s="24"/>
      <c r="AM1124" s="24"/>
      <c r="AN1124" s="24"/>
      <c r="AO1124" s="24"/>
      <c r="AP1124" s="24"/>
      <c r="AQ1124" s="24"/>
      <c r="AS1124" s="13"/>
      <c r="AT1124" s="13"/>
      <c r="AU1124" s="14"/>
      <c r="AV1124" s="24"/>
      <c r="AW1124" s="24"/>
      <c r="AX1124" s="24"/>
      <c r="AY1124" s="24"/>
      <c r="AZ1124" s="24"/>
      <c r="BA1124" s="24"/>
      <c r="BB1124" s="24"/>
      <c r="BC1124" s="24"/>
      <c r="CW1124" s="24">
        <v>0.38234289617486339</v>
      </c>
      <c r="CX1124" s="13">
        <v>68.099999999999994</v>
      </c>
      <c r="CY1124" s="13">
        <v>66.374121551771708</v>
      </c>
      <c r="CZ1124" s="13">
        <v>65.563853914585778</v>
      </c>
      <c r="DA1124" s="13">
        <v>33.354082833547722</v>
      </c>
      <c r="DB1124" s="13" t="e">
        <f ca="1"/>
        <v>#NAME?</v>
      </c>
      <c r="DC1124" s="13" t="e">
        <f ca="1"/>
        <v>#NAME?</v>
      </c>
      <c r="DD1124" s="13">
        <v>63.487500881478255</v>
      </c>
      <c r="DE1124" s="13" t="e">
        <f ca="1"/>
        <v>#NAME?</v>
      </c>
      <c r="DF1124" s="13">
        <v>67.079038574504636</v>
      </c>
    </row>
    <row r="1125" spans="1:110" x14ac:dyDescent="0.25">
      <c r="A1125" s="9">
        <v>65.400000000000006</v>
      </c>
      <c r="B1125" s="10" t="b">
        <v>1</v>
      </c>
      <c r="U1125" s="13"/>
      <c r="V1125" s="13"/>
      <c r="W1125" s="14"/>
      <c r="X1125" s="24"/>
      <c r="Y1125" s="24"/>
      <c r="Z1125" s="24"/>
      <c r="AA1125" s="24"/>
      <c r="AB1125" s="24"/>
      <c r="AC1125" s="24"/>
      <c r="AD1125" s="24"/>
      <c r="AE1125" s="24"/>
      <c r="AG1125" s="13"/>
      <c r="AH1125" s="13"/>
      <c r="AI1125" s="14"/>
      <c r="AJ1125" s="24"/>
      <c r="AK1125" s="24"/>
      <c r="AL1125" s="24"/>
      <c r="AM1125" s="24"/>
      <c r="AN1125" s="24"/>
      <c r="AO1125" s="24"/>
      <c r="AP1125" s="24"/>
      <c r="AQ1125" s="24"/>
      <c r="AS1125" s="13"/>
      <c r="AT1125" s="13"/>
      <c r="AU1125" s="14"/>
      <c r="AV1125" s="24"/>
      <c r="AW1125" s="24"/>
      <c r="AX1125" s="24"/>
      <c r="AY1125" s="24"/>
      <c r="AZ1125" s="24"/>
      <c r="BA1125" s="24"/>
      <c r="BB1125" s="24"/>
      <c r="BC1125" s="24"/>
      <c r="CW1125" s="24">
        <v>0.38268442622950821</v>
      </c>
      <c r="CX1125" s="13">
        <v>68.099999999999994</v>
      </c>
      <c r="CY1125" s="13">
        <v>66.382647261712847</v>
      </c>
      <c r="CZ1125" s="13">
        <v>65.572485837357164</v>
      </c>
      <c r="DA1125" s="13">
        <v>33.392370960460738</v>
      </c>
      <c r="DB1125" s="13" t="e">
        <f ca="1"/>
        <v>#NAME?</v>
      </c>
      <c r="DC1125" s="13" t="e">
        <f ca="1"/>
        <v>#NAME?</v>
      </c>
      <c r="DD1125" s="13">
        <v>63.499664401120597</v>
      </c>
      <c r="DE1125" s="13" t="e">
        <f ca="1"/>
        <v>#NAME?</v>
      </c>
      <c r="DF1125" s="13">
        <v>67.089029651921237</v>
      </c>
    </row>
    <row r="1126" spans="1:110" x14ac:dyDescent="0.25">
      <c r="A1126" s="9">
        <v>63.5</v>
      </c>
      <c r="B1126" s="10" t="b">
        <v>1</v>
      </c>
      <c r="U1126" s="13"/>
      <c r="V1126" s="13"/>
      <c r="W1126" s="14"/>
      <c r="X1126" s="24"/>
      <c r="Y1126" s="24"/>
      <c r="Z1126" s="24"/>
      <c r="AA1126" s="24"/>
      <c r="AB1126" s="24"/>
      <c r="AC1126" s="24"/>
      <c r="AD1126" s="24"/>
      <c r="AE1126" s="24"/>
      <c r="AG1126" s="13"/>
      <c r="AH1126" s="13"/>
      <c r="AI1126" s="14"/>
      <c r="AJ1126" s="24"/>
      <c r="AK1126" s="24"/>
      <c r="AL1126" s="24"/>
      <c r="AM1126" s="24"/>
      <c r="AN1126" s="24"/>
      <c r="AO1126" s="24"/>
      <c r="AP1126" s="24"/>
      <c r="AQ1126" s="24"/>
      <c r="AS1126" s="13"/>
      <c r="AT1126" s="13"/>
      <c r="AU1126" s="14"/>
      <c r="AV1126" s="24"/>
      <c r="AW1126" s="24"/>
      <c r="AX1126" s="24"/>
      <c r="AY1126" s="24"/>
      <c r="AZ1126" s="24"/>
      <c r="BA1126" s="24"/>
      <c r="BB1126" s="24"/>
      <c r="BC1126" s="24"/>
      <c r="CW1126" s="24">
        <v>0.38302595628415298</v>
      </c>
      <c r="CX1126" s="13">
        <v>68.099999999999994</v>
      </c>
      <c r="CY1126" s="13">
        <v>66.391170694533386</v>
      </c>
      <c r="CZ1126" s="13">
        <v>65.581116590635091</v>
      </c>
      <c r="DA1126" s="13">
        <v>33.430680276155641</v>
      </c>
      <c r="DB1126" s="13" t="e">
        <f ca="1"/>
        <v>#NAME?</v>
      </c>
      <c r="DC1126" s="13" t="e">
        <f ca="1"/>
        <v>#NAME?</v>
      </c>
      <c r="DD1126" s="13">
        <v>63.511822494253245</v>
      </c>
      <c r="DE1126" s="13" t="e">
        <f ca="1"/>
        <v>#NAME?</v>
      </c>
      <c r="DF1126" s="13">
        <v>67.099017246378452</v>
      </c>
    </row>
    <row r="1127" spans="1:110" x14ac:dyDescent="0.25">
      <c r="A1127" s="9">
        <v>63.1</v>
      </c>
      <c r="B1127" s="10" t="b">
        <v>1</v>
      </c>
      <c r="U1127" s="13"/>
      <c r="V1127" s="13"/>
      <c r="W1127" s="14"/>
      <c r="X1127" s="24"/>
      <c r="Y1127" s="24"/>
      <c r="Z1127" s="24"/>
      <c r="AA1127" s="24"/>
      <c r="AB1127" s="24"/>
      <c r="AC1127" s="24"/>
      <c r="AD1127" s="24"/>
      <c r="AE1127" s="24"/>
      <c r="AG1127" s="13"/>
      <c r="AH1127" s="13"/>
      <c r="AI1127" s="14"/>
      <c r="AJ1127" s="24"/>
      <c r="AK1127" s="24"/>
      <c r="AL1127" s="24"/>
      <c r="AM1127" s="24"/>
      <c r="AN1127" s="24"/>
      <c r="AO1127" s="24"/>
      <c r="AP1127" s="24"/>
      <c r="AQ1127" s="24"/>
      <c r="AS1127" s="13"/>
      <c r="AT1127" s="13"/>
      <c r="AU1127" s="14"/>
      <c r="AV1127" s="24"/>
      <c r="AW1127" s="24"/>
      <c r="AX1127" s="24"/>
      <c r="AY1127" s="24"/>
      <c r="AZ1127" s="24"/>
      <c r="BA1127" s="24"/>
      <c r="BB1127" s="24"/>
      <c r="BC1127" s="24"/>
      <c r="CW1127" s="24">
        <v>0.3833674863387978</v>
      </c>
      <c r="CX1127" s="13">
        <v>68.099999999999994</v>
      </c>
      <c r="CY1127" s="13">
        <v>66.399691858272547</v>
      </c>
      <c r="CZ1127" s="13">
        <v>65.589746181800862</v>
      </c>
      <c r="DA1127" s="13">
        <v>33.469010804097316</v>
      </c>
      <c r="DB1127" s="13" t="e">
        <f ca="1"/>
        <v>#NAME?</v>
      </c>
      <c r="DC1127" s="13" t="e">
        <f ca="1"/>
        <v>#NAME?</v>
      </c>
      <c r="DD1127" s="13">
        <v>63.523975168132523</v>
      </c>
      <c r="DE1127" s="13" t="e">
        <f ca="1"/>
        <v>#NAME?</v>
      </c>
      <c r="DF1127" s="13">
        <v>67.109001365727451</v>
      </c>
    </row>
    <row r="1128" spans="1:110" x14ac:dyDescent="0.25">
      <c r="A1128" s="9">
        <v>62.7</v>
      </c>
      <c r="B1128" s="10" t="b">
        <v>1</v>
      </c>
      <c r="U1128" s="13"/>
      <c r="V1128" s="13"/>
      <c r="W1128" s="14"/>
      <c r="X1128" s="24"/>
      <c r="Y1128" s="24"/>
      <c r="Z1128" s="24"/>
      <c r="AA1128" s="24"/>
      <c r="AB1128" s="24"/>
      <c r="AC1128" s="24"/>
      <c r="AD1128" s="24"/>
      <c r="AE1128" s="24"/>
      <c r="AG1128" s="13"/>
      <c r="AH1128" s="13"/>
      <c r="AI1128" s="14"/>
      <c r="AJ1128" s="24"/>
      <c r="AK1128" s="24"/>
      <c r="AL1128" s="24"/>
      <c r="AM1128" s="24"/>
      <c r="AN1128" s="24"/>
      <c r="AO1128" s="24"/>
      <c r="AP1128" s="24"/>
      <c r="AQ1128" s="24"/>
      <c r="AS1128" s="13"/>
      <c r="AT1128" s="13"/>
      <c r="AU1128" s="14"/>
      <c r="AV1128" s="24"/>
      <c r="AW1128" s="24"/>
      <c r="AX1128" s="24"/>
      <c r="AY1128" s="24"/>
      <c r="AZ1128" s="24"/>
      <c r="BA1128" s="24"/>
      <c r="BB1128" s="24"/>
      <c r="BC1128" s="24"/>
      <c r="CW1128" s="24">
        <v>0.38370901639344263</v>
      </c>
      <c r="CX1128" s="13">
        <v>68.099999999999994</v>
      </c>
      <c r="CY1128" s="13">
        <v>66.408210760955853</v>
      </c>
      <c r="CZ1128" s="13">
        <v>65.598374618225932</v>
      </c>
      <c r="DA1128" s="13">
        <v>33.507362567789635</v>
      </c>
      <c r="DB1128" s="13" t="e">
        <f ca="1"/>
        <v>#NAME?</v>
      </c>
      <c r="DC1128" s="13" t="e">
        <f ca="1"/>
        <v>#NAME?</v>
      </c>
      <c r="DD1128" s="13">
        <v>63.536122429998585</v>
      </c>
      <c r="DE1128" s="13" t="e">
        <f ca="1"/>
        <v>#NAME?</v>
      </c>
      <c r="DF1128" s="13">
        <v>67.118982017804072</v>
      </c>
    </row>
    <row r="1129" spans="1:110" x14ac:dyDescent="0.25">
      <c r="A1129" s="9">
        <v>62.3</v>
      </c>
      <c r="B1129" s="10" t="b">
        <v>1</v>
      </c>
      <c r="U1129" s="13"/>
      <c r="V1129" s="13"/>
      <c r="W1129" s="14"/>
      <c r="X1129" s="24"/>
      <c r="Y1129" s="24"/>
      <c r="Z1129" s="24"/>
      <c r="AA1129" s="24"/>
      <c r="AB1129" s="24"/>
      <c r="AC1129" s="24"/>
      <c r="AD1129" s="24"/>
      <c r="AE1129" s="24"/>
      <c r="AG1129" s="13"/>
      <c r="AH1129" s="13"/>
      <c r="AI1129" s="14"/>
      <c r="AJ1129" s="24"/>
      <c r="AK1129" s="24"/>
      <c r="AL1129" s="24"/>
      <c r="AM1129" s="24"/>
      <c r="AN1129" s="24"/>
      <c r="AO1129" s="24"/>
      <c r="AP1129" s="24"/>
      <c r="AQ1129" s="24"/>
      <c r="AS1129" s="13"/>
      <c r="AT1129" s="13"/>
      <c r="AU1129" s="14"/>
      <c r="AV1129" s="24"/>
      <c r="AW1129" s="24"/>
      <c r="AX1129" s="24"/>
      <c r="AY1129" s="24"/>
      <c r="AZ1129" s="24"/>
      <c r="BA1129" s="24"/>
      <c r="BB1129" s="24"/>
      <c r="BC1129" s="24"/>
      <c r="CW1129" s="24">
        <v>0.38405054644808745</v>
      </c>
      <c r="CX1129" s="13">
        <v>68.099999999999994</v>
      </c>
      <c r="CY1129" s="13">
        <v>66.416727410595229</v>
      </c>
      <c r="CZ1129" s="13">
        <v>65.607001907272448</v>
      </c>
      <c r="DA1129" s="13">
        <v>33.545735590775543</v>
      </c>
      <c r="DB1129" s="13" t="e">
        <f ca="1"/>
        <v>#NAME?</v>
      </c>
      <c r="DC1129" s="13" t="e">
        <f ca="1"/>
        <v>#NAME?</v>
      </c>
      <c r="DD1129" s="13">
        <v>63.548264287075469</v>
      </c>
      <c r="DE1129" s="13" t="e">
        <f ca="1"/>
        <v>#NAME?</v>
      </c>
      <c r="DF1129" s="13">
        <v>67.128959210428903</v>
      </c>
    </row>
    <row r="1130" spans="1:110" x14ac:dyDescent="0.25">
      <c r="A1130" s="9">
        <v>62.3</v>
      </c>
      <c r="B1130" s="10" t="b">
        <v>1</v>
      </c>
      <c r="U1130" s="13"/>
      <c r="V1130" s="13"/>
      <c r="W1130" s="14"/>
      <c r="X1130" s="24"/>
      <c r="Y1130" s="24"/>
      <c r="Z1130" s="24"/>
      <c r="AA1130" s="24"/>
      <c r="AB1130" s="24"/>
      <c r="AC1130" s="24"/>
      <c r="AD1130" s="24"/>
      <c r="AE1130" s="24"/>
      <c r="AG1130" s="13"/>
      <c r="AH1130" s="13"/>
      <c r="AI1130" s="14"/>
      <c r="AJ1130" s="24"/>
      <c r="AK1130" s="24"/>
      <c r="AL1130" s="24"/>
      <c r="AM1130" s="24"/>
      <c r="AN1130" s="24"/>
      <c r="AO1130" s="24"/>
      <c r="AP1130" s="24"/>
      <c r="AQ1130" s="24"/>
      <c r="AS1130" s="13"/>
      <c r="AT1130" s="13"/>
      <c r="AU1130" s="14"/>
      <c r="AV1130" s="24"/>
      <c r="AW1130" s="24"/>
      <c r="AX1130" s="24"/>
      <c r="AY1130" s="24"/>
      <c r="AZ1130" s="24"/>
      <c r="BA1130" s="24"/>
      <c r="BB1130" s="24"/>
      <c r="BC1130" s="24"/>
      <c r="CW1130" s="24">
        <v>0.38439207650273222</v>
      </c>
      <c r="CX1130" s="13">
        <v>68.099999999999994</v>
      </c>
      <c r="CY1130" s="13">
        <v>66.425241815189011</v>
      </c>
      <c r="CZ1130" s="13">
        <v>65.615628056293033</v>
      </c>
      <c r="DA1130" s="13">
        <v>33.58412989663718</v>
      </c>
      <c r="DB1130" s="13" t="e">
        <f ca="1"/>
        <v>#NAME?</v>
      </c>
      <c r="DC1130" s="13" t="e">
        <f ca="1"/>
        <v>#NAME?</v>
      </c>
      <c r="DD1130" s="13">
        <v>63.560400746571162</v>
      </c>
      <c r="DE1130" s="13" t="e">
        <f ca="1"/>
        <v>#NAME?</v>
      </c>
      <c r="DF1130" s="13">
        <v>67.138932951407284</v>
      </c>
    </row>
    <row r="1131" spans="1:110" x14ac:dyDescent="0.25">
      <c r="A1131" s="9">
        <v>36.299999999999997</v>
      </c>
      <c r="B1131" s="10" t="b">
        <v>1</v>
      </c>
      <c r="U1131" s="13"/>
      <c r="V1131" s="13"/>
      <c r="W1131" s="14"/>
      <c r="X1131" s="24"/>
      <c r="Y1131" s="24"/>
      <c r="Z1131" s="24"/>
      <c r="AA1131" s="24"/>
      <c r="AB1131" s="24"/>
      <c r="AC1131" s="24"/>
      <c r="AD1131" s="24"/>
      <c r="AE1131" s="24"/>
      <c r="AG1131" s="13"/>
      <c r="AH1131" s="13"/>
      <c r="AI1131" s="14"/>
      <c r="AJ1131" s="24"/>
      <c r="AK1131" s="24"/>
      <c r="AL1131" s="24"/>
      <c r="AM1131" s="24"/>
      <c r="AN1131" s="24"/>
      <c r="AO1131" s="24"/>
      <c r="AP1131" s="24"/>
      <c r="AQ1131" s="24"/>
      <c r="AS1131" s="13"/>
      <c r="AT1131" s="13"/>
      <c r="AU1131" s="14"/>
      <c r="AV1131" s="24"/>
      <c r="AW1131" s="24"/>
      <c r="AX1131" s="24"/>
      <c r="AY1131" s="24"/>
      <c r="AZ1131" s="24"/>
      <c r="BA1131" s="24"/>
      <c r="BB1131" s="24"/>
      <c r="BC1131" s="24"/>
      <c r="CW1131" s="24">
        <v>0.38473360655737704</v>
      </c>
      <c r="CX1131" s="13">
        <v>68.099999999999994</v>
      </c>
      <c r="CY1131" s="13">
        <v>66.433753982722067</v>
      </c>
      <c r="CZ1131" s="13">
        <v>65.624253072630935</v>
      </c>
      <c r="DA1131" s="13">
        <v>33.622545508995948</v>
      </c>
      <c r="DB1131" s="13" t="e">
        <f ca="1"/>
        <v>#NAME?</v>
      </c>
      <c r="DC1131" s="13" t="e">
        <f ca="1"/>
        <v>#NAME?</v>
      </c>
      <c r="DD1131" s="13">
        <v>63.572531815677657</v>
      </c>
      <c r="DE1131" s="13" t="e">
        <f ca="1"/>
        <v>#NAME?</v>
      </c>
      <c r="DF1131" s="13">
        <v>67.148903248529379</v>
      </c>
    </row>
    <row r="1132" spans="1:110" x14ac:dyDescent="0.25">
      <c r="A1132" s="9">
        <v>62.5</v>
      </c>
      <c r="B1132" s="10" t="b">
        <v>1</v>
      </c>
      <c r="U1132" s="13"/>
      <c r="V1132" s="13"/>
      <c r="W1132" s="14"/>
      <c r="X1132" s="24"/>
      <c r="Y1132" s="24"/>
      <c r="Z1132" s="24"/>
      <c r="AA1132" s="24"/>
      <c r="AB1132" s="24"/>
      <c r="AC1132" s="24"/>
      <c r="AD1132" s="24"/>
      <c r="AE1132" s="24"/>
      <c r="AG1132" s="13"/>
      <c r="AH1132" s="13"/>
      <c r="AI1132" s="14"/>
      <c r="AJ1132" s="24"/>
      <c r="AK1132" s="24"/>
      <c r="AL1132" s="24"/>
      <c r="AM1132" s="24"/>
      <c r="AN1132" s="24"/>
      <c r="AO1132" s="24"/>
      <c r="AP1132" s="24"/>
      <c r="AQ1132" s="24"/>
      <c r="AS1132" s="13"/>
      <c r="AT1132" s="13"/>
      <c r="AU1132" s="14"/>
      <c r="AV1132" s="24"/>
      <c r="AW1132" s="24"/>
      <c r="AX1132" s="24"/>
      <c r="AY1132" s="24"/>
      <c r="AZ1132" s="24"/>
      <c r="BA1132" s="24"/>
      <c r="BB1132" s="24"/>
      <c r="BC1132" s="24"/>
      <c r="CW1132" s="24">
        <v>0.38507513661202186</v>
      </c>
      <c r="CX1132" s="13">
        <v>68.099999999999994</v>
      </c>
      <c r="CY1132" s="13">
        <v>66.442263921165789</v>
      </c>
      <c r="CZ1132" s="13">
        <v>65.632876963619935</v>
      </c>
      <c r="DA1132" s="13">
        <v>33.660982451512609</v>
      </c>
      <c r="DB1132" s="13" t="e">
        <f ca="1"/>
        <v>#NAME?</v>
      </c>
      <c r="DC1132" s="13" t="e">
        <f ca="1"/>
        <v>#NAME?</v>
      </c>
      <c r="DD1132" s="13">
        <v>63.584657501570973</v>
      </c>
      <c r="DE1132" s="13" t="e">
        <f ca="1"/>
        <v>#NAME?</v>
      </c>
      <c r="DF1132" s="13">
        <v>67.158870109570259</v>
      </c>
    </row>
    <row r="1133" spans="1:110" x14ac:dyDescent="0.25">
      <c r="A1133" s="9">
        <v>62.1</v>
      </c>
      <c r="B1133" s="10" t="b">
        <v>1</v>
      </c>
      <c r="U1133" s="13"/>
      <c r="V1133" s="13"/>
      <c r="W1133" s="14"/>
      <c r="X1133" s="24"/>
      <c r="Y1133" s="24"/>
      <c r="Z1133" s="24"/>
      <c r="AA1133" s="24"/>
      <c r="AB1133" s="24"/>
      <c r="AC1133" s="24"/>
      <c r="AD1133" s="24"/>
      <c r="AE1133" s="24"/>
      <c r="AG1133" s="13"/>
      <c r="AH1133" s="13"/>
      <c r="AI1133" s="14"/>
      <c r="AJ1133" s="24"/>
      <c r="AK1133" s="24"/>
      <c r="AL1133" s="24"/>
      <c r="AM1133" s="24"/>
      <c r="AN1133" s="24"/>
      <c r="AO1133" s="24"/>
      <c r="AP1133" s="24"/>
      <c r="AQ1133" s="24"/>
      <c r="AS1133" s="13"/>
      <c r="AT1133" s="13"/>
      <c r="AU1133" s="14"/>
      <c r="AV1133" s="24"/>
      <c r="AW1133" s="24"/>
      <c r="AX1133" s="24"/>
      <c r="AY1133" s="24"/>
      <c r="AZ1133" s="24"/>
      <c r="BA1133" s="24"/>
      <c r="BB1133" s="24"/>
      <c r="BC1133" s="24"/>
      <c r="CW1133" s="24">
        <v>0.38541666666666669</v>
      </c>
      <c r="CX1133" s="13">
        <v>68.2</v>
      </c>
      <c r="CY1133" s="13">
        <v>66.450771638478244</v>
      </c>
      <c r="CZ1133" s="13">
        <v>65.641499736584791</v>
      </c>
      <c r="DA1133" s="13">
        <v>33.699440747887323</v>
      </c>
      <c r="DB1133" s="13" t="e">
        <f ca="1"/>
        <v>#NAME?</v>
      </c>
      <c r="DC1133" s="13" t="e">
        <f ca="1"/>
        <v>#NAME?</v>
      </c>
      <c r="DD1133" s="13">
        <v>63.596777811411229</v>
      </c>
      <c r="DE1133" s="13" t="e">
        <f ca="1"/>
        <v>#NAME?</v>
      </c>
      <c r="DF1133" s="13">
        <v>67.168833542289931</v>
      </c>
    </row>
    <row r="1134" spans="1:110" x14ac:dyDescent="0.25">
      <c r="A1134" s="9">
        <v>61.8</v>
      </c>
      <c r="B1134" s="10" t="b">
        <v>1</v>
      </c>
      <c r="U1134" s="13"/>
      <c r="V1134" s="13"/>
      <c r="W1134" s="14"/>
      <c r="X1134" s="24"/>
      <c r="Y1134" s="24"/>
      <c r="Z1134" s="24"/>
      <c r="AA1134" s="24"/>
      <c r="AB1134" s="24"/>
      <c r="AC1134" s="24"/>
      <c r="AD1134" s="24"/>
      <c r="AE1134" s="24"/>
      <c r="AG1134" s="13"/>
      <c r="AH1134" s="13"/>
      <c r="AI1134" s="14"/>
      <c r="AJ1134" s="24"/>
      <c r="AK1134" s="24"/>
      <c r="AL1134" s="24"/>
      <c r="AM1134" s="24"/>
      <c r="AN1134" s="24"/>
      <c r="AO1134" s="24"/>
      <c r="AP1134" s="24"/>
      <c r="AQ1134" s="24"/>
      <c r="AS1134" s="13"/>
      <c r="AT1134" s="13"/>
      <c r="AU1134" s="14"/>
      <c r="AV1134" s="24"/>
      <c r="AW1134" s="24"/>
      <c r="AX1134" s="24"/>
      <c r="AY1134" s="24"/>
      <c r="AZ1134" s="24"/>
      <c r="BA1134" s="24"/>
      <c r="BB1134" s="24"/>
      <c r="BC1134" s="24"/>
      <c r="CW1134" s="24">
        <v>0.38575819672131145</v>
      </c>
      <c r="CX1134" s="13">
        <v>68.2</v>
      </c>
      <c r="CY1134" s="13">
        <v>66.459277142604137</v>
      </c>
      <c r="CZ1134" s="13">
        <v>65.650121398840682</v>
      </c>
      <c r="DA1134" s="13">
        <v>33.737920421859776</v>
      </c>
      <c r="DB1134" s="13" t="e">
        <f ca="1"/>
        <v>#NAME?</v>
      </c>
      <c r="DC1134" s="13" t="e">
        <f ca="1"/>
        <v>#NAME?</v>
      </c>
      <c r="DD1134" s="13">
        <v>63.608892752342669</v>
      </c>
      <c r="DE1134" s="13" t="e">
        <f ca="1"/>
        <v>#NAME?</v>
      </c>
      <c r="DF1134" s="13">
        <v>67.178793554433412</v>
      </c>
    </row>
    <row r="1135" spans="1:110" x14ac:dyDescent="0.25">
      <c r="A1135" s="9">
        <v>61.1</v>
      </c>
      <c r="B1135" s="10" t="b">
        <v>1</v>
      </c>
      <c r="U1135" s="13"/>
      <c r="V1135" s="13"/>
      <c r="W1135" s="14"/>
      <c r="X1135" s="24"/>
      <c r="Y1135" s="24"/>
      <c r="Z1135" s="24"/>
      <c r="AA1135" s="24"/>
      <c r="AB1135" s="24"/>
      <c r="AC1135" s="24"/>
      <c r="AD1135" s="24"/>
      <c r="AE1135" s="24"/>
      <c r="AG1135" s="13"/>
      <c r="AH1135" s="13"/>
      <c r="AI1135" s="14"/>
      <c r="AJ1135" s="24"/>
      <c r="AK1135" s="24"/>
      <c r="AL1135" s="24"/>
      <c r="AM1135" s="24"/>
      <c r="AN1135" s="24"/>
      <c r="AO1135" s="24"/>
      <c r="AP1135" s="24"/>
      <c r="AQ1135" s="24"/>
      <c r="AS1135" s="13"/>
      <c r="AT1135" s="13"/>
      <c r="AU1135" s="14"/>
      <c r="AV1135" s="24"/>
      <c r="AW1135" s="24"/>
      <c r="AX1135" s="24"/>
      <c r="AY1135" s="24"/>
      <c r="AZ1135" s="24"/>
      <c r="BA1135" s="24"/>
      <c r="BB1135" s="24"/>
      <c r="BC1135" s="24"/>
      <c r="CW1135" s="24">
        <v>0.38609972677595628</v>
      </c>
      <c r="CX1135" s="13">
        <v>68.2</v>
      </c>
      <c r="CY1135" s="13">
        <v>66.467780441474915</v>
      </c>
      <c r="CZ1135" s="13">
        <v>65.65874195769392</v>
      </c>
      <c r="DA1135" s="13">
        <v>33.776421497209284</v>
      </c>
      <c r="DB1135" s="13" t="e">
        <f ca="1"/>
        <v>#NAME?</v>
      </c>
      <c r="DC1135" s="13" t="e">
        <f ca="1"/>
        <v>#NAME?</v>
      </c>
      <c r="DD1135" s="13">
        <v>63.62100233149377</v>
      </c>
      <c r="DE1135" s="13" t="e">
        <f ca="1"/>
        <v>#NAME?</v>
      </c>
      <c r="DF1135" s="13">
        <v>67.18875015373078</v>
      </c>
    </row>
    <row r="1136" spans="1:110" x14ac:dyDescent="0.25">
      <c r="A1136" s="9">
        <v>65</v>
      </c>
      <c r="B1136" s="10" t="b">
        <v>1</v>
      </c>
      <c r="U1136" s="13"/>
      <c r="V1136" s="13"/>
      <c r="W1136" s="14"/>
      <c r="X1136" s="24"/>
      <c r="Y1136" s="24"/>
      <c r="Z1136" s="24"/>
      <c r="AA1136" s="24"/>
      <c r="AB1136" s="24"/>
      <c r="AC1136" s="24"/>
      <c r="AD1136" s="24"/>
      <c r="AE1136" s="24"/>
      <c r="AG1136" s="13"/>
      <c r="AH1136" s="13"/>
      <c r="AI1136" s="14"/>
      <c r="AJ1136" s="24"/>
      <c r="AK1136" s="24"/>
      <c r="AL1136" s="24"/>
      <c r="AM1136" s="24"/>
      <c r="AN1136" s="24"/>
      <c r="AO1136" s="24"/>
      <c r="AP1136" s="24"/>
      <c r="AQ1136" s="24"/>
      <c r="AS1136" s="13"/>
      <c r="AT1136" s="13"/>
      <c r="AU1136" s="14"/>
      <c r="AV1136" s="24"/>
      <c r="AW1136" s="24"/>
      <c r="AX1136" s="24"/>
      <c r="AY1136" s="24"/>
      <c r="AZ1136" s="24"/>
      <c r="BA1136" s="24"/>
      <c r="BB1136" s="24"/>
      <c r="BC1136" s="24"/>
      <c r="CW1136" s="24">
        <v>0.3864412568306011</v>
      </c>
      <c r="CX1136" s="13">
        <v>68.2</v>
      </c>
      <c r="CY1136" s="13">
        <v>66.476281543008838</v>
      </c>
      <c r="CZ1136" s="13">
        <v>65.667361420441367</v>
      </c>
      <c r="DA1136" s="13">
        <v>33.814943997754867</v>
      </c>
      <c r="DB1136" s="13" t="e">
        <f ca="1"/>
        <v>#NAME?</v>
      </c>
      <c r="DC1136" s="13" t="e">
        <f ca="1"/>
        <v>#NAME?</v>
      </c>
      <c r="DD1136" s="13">
        <v>63.633106555977193</v>
      </c>
      <c r="DE1136" s="13" t="e">
        <f ca="1"/>
        <v>#NAME?</v>
      </c>
      <c r="DF1136" s="13">
        <v>67.198703347897194</v>
      </c>
    </row>
    <row r="1137" spans="1:110" x14ac:dyDescent="0.25">
      <c r="A1137" s="9">
        <v>58.7</v>
      </c>
      <c r="B1137" s="10" t="b">
        <v>1</v>
      </c>
      <c r="U1137" s="13"/>
      <c r="V1137" s="13"/>
      <c r="W1137" s="14"/>
      <c r="X1137" s="24"/>
      <c r="Y1137" s="24"/>
      <c r="Z1137" s="24"/>
      <c r="AA1137" s="24"/>
      <c r="AB1137" s="24"/>
      <c r="AC1137" s="24"/>
      <c r="AD1137" s="24"/>
      <c r="AE1137" s="24"/>
      <c r="AG1137" s="13"/>
      <c r="AH1137" s="13"/>
      <c r="AI1137" s="14"/>
      <c r="AJ1137" s="24"/>
      <c r="AK1137" s="24"/>
      <c r="AL1137" s="24"/>
      <c r="AM1137" s="24"/>
      <c r="AN1137" s="24"/>
      <c r="AO1137" s="24"/>
      <c r="AP1137" s="24"/>
      <c r="AQ1137" s="24"/>
      <c r="AS1137" s="13"/>
      <c r="AT1137" s="13"/>
      <c r="AU1137" s="14"/>
      <c r="AV1137" s="24"/>
      <c r="AW1137" s="24"/>
      <c r="AX1137" s="24"/>
      <c r="AY1137" s="24"/>
      <c r="AZ1137" s="24"/>
      <c r="BA1137" s="24"/>
      <c r="BB1137" s="24"/>
      <c r="BC1137" s="24"/>
      <c r="CW1137" s="24">
        <v>0.38678278688524592</v>
      </c>
      <c r="CX1137" s="13">
        <v>68.2</v>
      </c>
      <c r="CY1137" s="13">
        <v>66.484780455111036</v>
      </c>
      <c r="CZ1137" s="13">
        <v>65.675979794371074</v>
      </c>
      <c r="DA1137" s="13">
        <v>33.853487947355319</v>
      </c>
      <c r="DB1137" s="13" t="e">
        <f ca="1"/>
        <v>#NAME?</v>
      </c>
      <c r="DC1137" s="13" t="e">
        <f ca="1"/>
        <v>#NAME?</v>
      </c>
      <c r="DD1137" s="13">
        <v>63.645205432889938</v>
      </c>
      <c r="DE1137" s="13" t="e">
        <f ca="1"/>
        <v>#NAME?</v>
      </c>
      <c r="DF1137" s="13">
        <v>67.208653144633047</v>
      </c>
    </row>
    <row r="1138" spans="1:110" x14ac:dyDescent="0.25">
      <c r="A1138" s="9">
        <v>59.7</v>
      </c>
      <c r="B1138" s="10" t="b">
        <v>1</v>
      </c>
      <c r="U1138" s="13"/>
      <c r="V1138" s="13"/>
      <c r="W1138" s="14"/>
      <c r="X1138" s="24"/>
      <c r="Y1138" s="24"/>
      <c r="Z1138" s="24"/>
      <c r="AA1138" s="24"/>
      <c r="AB1138" s="24"/>
      <c r="AC1138" s="24"/>
      <c r="AD1138" s="24"/>
      <c r="AE1138" s="24"/>
      <c r="AG1138" s="13"/>
      <c r="AH1138" s="13"/>
      <c r="AI1138" s="14"/>
      <c r="AJ1138" s="24"/>
      <c r="AK1138" s="24"/>
      <c r="AL1138" s="24"/>
      <c r="AM1138" s="24"/>
      <c r="AN1138" s="24"/>
      <c r="AO1138" s="24"/>
      <c r="AP1138" s="24"/>
      <c r="AQ1138" s="24"/>
      <c r="AS1138" s="13"/>
      <c r="AT1138" s="13"/>
      <c r="AU1138" s="14"/>
      <c r="AV1138" s="24"/>
      <c r="AW1138" s="24"/>
      <c r="AX1138" s="24"/>
      <c r="AY1138" s="24"/>
      <c r="AZ1138" s="24"/>
      <c r="BA1138" s="24"/>
      <c r="BB1138" s="24"/>
      <c r="BC1138" s="24"/>
      <c r="CW1138" s="24">
        <v>0.38712431693989069</v>
      </c>
      <c r="CX1138" s="13">
        <v>68.3</v>
      </c>
      <c r="CY1138" s="13">
        <v>66.493277185673534</v>
      </c>
      <c r="CZ1138" s="13">
        <v>65.684597086761812</v>
      </c>
      <c r="DA1138" s="13">
        <v>33.892053369909299</v>
      </c>
      <c r="DB1138" s="13" t="e">
        <f ca="1"/>
        <v>#NAME?</v>
      </c>
      <c r="DC1138" s="13" t="e">
        <f ca="1"/>
        <v>#NAME?</v>
      </c>
      <c r="DD1138" s="13">
        <v>63.657298969313302</v>
      </c>
      <c r="DE1138" s="13" t="e">
        <f ca="1"/>
        <v>#NAME?</v>
      </c>
      <c r="DF1138" s="13">
        <v>67.218599551623882</v>
      </c>
    </row>
    <row r="1139" spans="1:110" x14ac:dyDescent="0.25">
      <c r="A1139" s="9">
        <v>59.3</v>
      </c>
      <c r="B1139" s="10" t="b">
        <v>1</v>
      </c>
      <c r="U1139" s="13"/>
      <c r="V1139" s="13"/>
      <c r="W1139" s="14"/>
      <c r="X1139" s="24"/>
      <c r="Y1139" s="24"/>
      <c r="Z1139" s="24"/>
      <c r="AA1139" s="24"/>
      <c r="AB1139" s="24"/>
      <c r="AC1139" s="24"/>
      <c r="AD1139" s="24"/>
      <c r="AE1139" s="24"/>
      <c r="AG1139" s="13"/>
      <c r="AH1139" s="13"/>
      <c r="AI1139" s="14"/>
      <c r="AJ1139" s="24"/>
      <c r="AK1139" s="24"/>
      <c r="AL1139" s="24"/>
      <c r="AM1139" s="24"/>
      <c r="AN1139" s="24"/>
      <c r="AO1139" s="24"/>
      <c r="AP1139" s="24"/>
      <c r="AQ1139" s="24"/>
      <c r="AS1139" s="13"/>
      <c r="AT1139" s="13"/>
      <c r="AU1139" s="14"/>
      <c r="AV1139" s="24"/>
      <c r="AW1139" s="24"/>
      <c r="AX1139" s="24"/>
      <c r="AY1139" s="24"/>
      <c r="AZ1139" s="24"/>
      <c r="BA1139" s="24"/>
      <c r="BB1139" s="24"/>
      <c r="BC1139" s="24"/>
      <c r="CW1139" s="24">
        <v>0.38746584699453551</v>
      </c>
      <c r="CX1139" s="13">
        <v>68.3</v>
      </c>
      <c r="CY1139" s="13">
        <v>66.501771742575372</v>
      </c>
      <c r="CZ1139" s="13">
        <v>65.693213304883542</v>
      </c>
      <c r="DA1139" s="13">
        <v>33.930640289355459</v>
      </c>
      <c r="DB1139" s="13" t="e">
        <f ca="1"/>
        <v>#NAME?</v>
      </c>
      <c r="DC1139" s="13" t="e">
        <f ca="1"/>
        <v>#NAME?</v>
      </c>
      <c r="DD1139" s="13">
        <v>63.66938717231298</v>
      </c>
      <c r="DE1139" s="13" t="e">
        <f ca="1"/>
        <v>#NAME?</v>
      </c>
      <c r="DF1139" s="13">
        <v>67.228542576540619</v>
      </c>
    </row>
    <row r="1140" spans="1:110" x14ac:dyDescent="0.25">
      <c r="A1140" s="9">
        <v>58.9</v>
      </c>
      <c r="B1140" s="10" t="b">
        <v>1</v>
      </c>
      <c r="U1140" s="13"/>
      <c r="V1140" s="13"/>
      <c r="W1140" s="14"/>
      <c r="X1140" s="24"/>
      <c r="Y1140" s="24"/>
      <c r="Z1140" s="24"/>
      <c r="AA1140" s="24"/>
      <c r="AB1140" s="24"/>
      <c r="AC1140" s="24"/>
      <c r="AD1140" s="24"/>
      <c r="AE1140" s="24"/>
      <c r="AG1140" s="13"/>
      <c r="AH1140" s="13"/>
      <c r="AI1140" s="14"/>
      <c r="AJ1140" s="24"/>
      <c r="AK1140" s="24"/>
      <c r="AL1140" s="24"/>
      <c r="AM1140" s="24"/>
      <c r="AN1140" s="24"/>
      <c r="AO1140" s="24"/>
      <c r="AP1140" s="24"/>
      <c r="AQ1140" s="24"/>
      <c r="AS1140" s="13"/>
      <c r="AT1140" s="13"/>
      <c r="AU1140" s="14"/>
      <c r="AV1140" s="24"/>
      <c r="AW1140" s="24"/>
      <c r="AX1140" s="24"/>
      <c r="AY1140" s="24"/>
      <c r="AZ1140" s="24"/>
      <c r="BA1140" s="24"/>
      <c r="BB1140" s="24"/>
      <c r="BC1140" s="24"/>
      <c r="CW1140" s="24">
        <v>0.38780737704918034</v>
      </c>
      <c r="CX1140" s="13">
        <v>68.3</v>
      </c>
      <c r="CY1140" s="13">
        <v>66.510264133682611</v>
      </c>
      <c r="CZ1140" s="13">
        <v>65.701828455997187</v>
      </c>
      <c r="DA1140" s="13">
        <v>33.969248729672458</v>
      </c>
      <c r="DB1140" s="13" t="e">
        <f ca="1"/>
        <v>#NAME?</v>
      </c>
      <c r="DC1140" s="13" t="e">
        <f ca="1"/>
        <v>#NAME?</v>
      </c>
      <c r="DD1140" s="13">
        <v>63.681470048939126</v>
      </c>
      <c r="DE1140" s="13" t="e">
        <f ca="1"/>
        <v>#NAME?</v>
      </c>
      <c r="DF1140" s="13">
        <v>67.238482227039412</v>
      </c>
    </row>
    <row r="1141" spans="1:110" x14ac:dyDescent="0.25">
      <c r="A1141" s="9">
        <v>58.6</v>
      </c>
      <c r="B1141" s="10" t="b">
        <v>1</v>
      </c>
      <c r="U1141" s="13"/>
      <c r="V1141" s="13"/>
      <c r="W1141" s="14"/>
      <c r="X1141" s="24"/>
      <c r="Y1141" s="24"/>
      <c r="Z1141" s="24"/>
      <c r="AA1141" s="24"/>
      <c r="AB1141" s="24"/>
      <c r="AC1141" s="24"/>
      <c r="AD1141" s="24"/>
      <c r="AE1141" s="24"/>
      <c r="AG1141" s="13"/>
      <c r="AH1141" s="13"/>
      <c r="AI1141" s="14"/>
      <c r="AJ1141" s="24"/>
      <c r="AK1141" s="24"/>
      <c r="AL1141" s="24"/>
      <c r="AM1141" s="24"/>
      <c r="AN1141" s="24"/>
      <c r="AO1141" s="24"/>
      <c r="AP1141" s="24"/>
      <c r="AQ1141" s="24"/>
      <c r="AS1141" s="13"/>
      <c r="AT1141" s="13"/>
      <c r="AU1141" s="14"/>
      <c r="AV1141" s="24"/>
      <c r="AW1141" s="24"/>
      <c r="AX1141" s="24"/>
      <c r="AY1141" s="24"/>
      <c r="AZ1141" s="24"/>
      <c r="BA1141" s="24"/>
      <c r="BB1141" s="24"/>
      <c r="BC1141" s="24"/>
      <c r="CW1141" s="24">
        <v>0.38814890710382516</v>
      </c>
      <c r="CX1141" s="13">
        <v>68.3</v>
      </c>
      <c r="CY1141" s="13">
        <v>66.51875436684837</v>
      </c>
      <c r="CZ1141" s="13">
        <v>65.710442547354745</v>
      </c>
      <c r="DA1141" s="13">
        <v>34.007878714879148</v>
      </c>
      <c r="DB1141" s="13" t="e">
        <f ca="1"/>
        <v>#NAME?</v>
      </c>
      <c r="DC1141" s="13" t="e">
        <f ca="1"/>
        <v>#NAME?</v>
      </c>
      <c r="DD1141" s="13">
        <v>63.693547606226332</v>
      </c>
      <c r="DE1141" s="13" t="e">
        <f ca="1"/>
        <v>#NAME?</v>
      </c>
      <c r="DF1141" s="13">
        <v>67.248418510761894</v>
      </c>
    </row>
    <row r="1142" spans="1:110" x14ac:dyDescent="0.25">
      <c r="A1142" s="9">
        <v>74.599999999999994</v>
      </c>
      <c r="B1142" s="10" t="b">
        <v>1</v>
      </c>
      <c r="U1142" s="13"/>
      <c r="V1142" s="13"/>
      <c r="W1142" s="14"/>
      <c r="X1142" s="24"/>
      <c r="Y1142" s="24"/>
      <c r="Z1142" s="24"/>
      <c r="AA1142" s="24"/>
      <c r="AB1142" s="24"/>
      <c r="AC1142" s="24"/>
      <c r="AD1142" s="24"/>
      <c r="AE1142" s="24"/>
      <c r="AG1142" s="13"/>
      <c r="AH1142" s="13"/>
      <c r="AI1142" s="14"/>
      <c r="AJ1142" s="24"/>
      <c r="AK1142" s="24"/>
      <c r="AL1142" s="24"/>
      <c r="AM1142" s="24"/>
      <c r="AN1142" s="24"/>
      <c r="AO1142" s="24"/>
      <c r="AP1142" s="24"/>
      <c r="AQ1142" s="24"/>
      <c r="AS1142" s="13"/>
      <c r="AT1142" s="13"/>
      <c r="AU1142" s="14"/>
      <c r="AV1142" s="24"/>
      <c r="AW1142" s="24"/>
      <c r="AX1142" s="24"/>
      <c r="AY1142" s="24"/>
      <c r="AZ1142" s="24"/>
      <c r="BA1142" s="24"/>
      <c r="BB1142" s="24"/>
      <c r="BC1142" s="24"/>
      <c r="CW1142" s="24">
        <v>0.38849043715846993</v>
      </c>
      <c r="CX1142" s="13">
        <v>68.3</v>
      </c>
      <c r="CY1142" s="13">
        <v>66.527242449913004</v>
      </c>
      <c r="CZ1142" s="13">
        <v>65.719055586199488</v>
      </c>
      <c r="DA1142" s="13">
        <v>34.046530269034591</v>
      </c>
      <c r="DB1142" s="13" t="e">
        <f ca="1"/>
        <v>#NAME?</v>
      </c>
      <c r="DC1142" s="13" t="e">
        <f ca="1"/>
        <v>#NAME?</v>
      </c>
      <c r="DD1142" s="13">
        <v>63.705619851193752</v>
      </c>
      <c r="DE1142" s="13" t="e">
        <f ca="1"/>
        <v>#NAME?</v>
      </c>
      <c r="DF1142" s="13">
        <v>67.258351435335072</v>
      </c>
    </row>
    <row r="1143" spans="1:110" x14ac:dyDescent="0.25">
      <c r="A1143" s="9">
        <v>74.5</v>
      </c>
      <c r="B1143" s="10" t="b">
        <v>1</v>
      </c>
      <c r="U1143" s="13"/>
      <c r="V1143" s="13"/>
      <c r="W1143" s="14"/>
      <c r="X1143" s="24"/>
      <c r="Y1143" s="24"/>
      <c r="Z1143" s="24"/>
      <c r="AA1143" s="24"/>
      <c r="AB1143" s="24"/>
      <c r="AC1143" s="24"/>
      <c r="AD1143" s="24"/>
      <c r="AE1143" s="24"/>
      <c r="AG1143" s="13"/>
      <c r="AH1143" s="13"/>
      <c r="AI1143" s="14"/>
      <c r="AJ1143" s="24"/>
      <c r="AK1143" s="24"/>
      <c r="AL1143" s="24"/>
      <c r="AM1143" s="24"/>
      <c r="AN1143" s="24"/>
      <c r="AO1143" s="24"/>
      <c r="AP1143" s="24"/>
      <c r="AQ1143" s="24"/>
      <c r="AS1143" s="13"/>
      <c r="AT1143" s="13"/>
      <c r="AU1143" s="14"/>
      <c r="AV1143" s="24"/>
      <c r="AW1143" s="24"/>
      <c r="AX1143" s="24"/>
      <c r="AY1143" s="24"/>
      <c r="AZ1143" s="24"/>
      <c r="BA1143" s="24"/>
      <c r="BB1143" s="24"/>
      <c r="BC1143" s="24"/>
      <c r="CW1143" s="24">
        <v>0.38883196721311475</v>
      </c>
      <c r="CX1143" s="13">
        <v>68.3</v>
      </c>
      <c r="CY1143" s="13">
        <v>66.535728390704023</v>
      </c>
      <c r="CZ1143" s="13">
        <v>65.727667579765765</v>
      </c>
      <c r="DA1143" s="13">
        <v>34.085203416238187</v>
      </c>
      <c r="DB1143" s="13" t="e">
        <f ca="1"/>
        <v>#NAME?</v>
      </c>
      <c r="DC1143" s="13" t="e">
        <f ca="1"/>
        <v>#NAME?</v>
      </c>
      <c r="DD1143" s="13">
        <v>63.717686790845107</v>
      </c>
      <c r="DE1143" s="13" t="e">
        <f ca="1"/>
        <v>#NAME?</v>
      </c>
      <c r="DF1143" s="13">
        <v>67.268281008371545</v>
      </c>
    </row>
    <row r="1144" spans="1:110" x14ac:dyDescent="0.25">
      <c r="A1144" s="9">
        <v>74.3</v>
      </c>
      <c r="B1144" s="10" t="b">
        <v>1</v>
      </c>
      <c r="U1144" s="13"/>
      <c r="V1144" s="13"/>
      <c r="W1144" s="14"/>
      <c r="X1144" s="24"/>
      <c r="Y1144" s="24"/>
      <c r="Z1144" s="24"/>
      <c r="AA1144" s="24"/>
      <c r="AB1144" s="24"/>
      <c r="AC1144" s="24"/>
      <c r="AD1144" s="24"/>
      <c r="AE1144" s="24"/>
      <c r="AG1144" s="13"/>
      <c r="AH1144" s="13"/>
      <c r="AI1144" s="14"/>
      <c r="AJ1144" s="24"/>
      <c r="AK1144" s="24"/>
      <c r="AL1144" s="24"/>
      <c r="AM1144" s="24"/>
      <c r="AN1144" s="24"/>
      <c r="AO1144" s="24"/>
      <c r="AP1144" s="24"/>
      <c r="AQ1144" s="24"/>
      <c r="AS1144" s="13"/>
      <c r="AT1144" s="13"/>
      <c r="AU1144" s="14"/>
      <c r="AV1144" s="24"/>
      <c r="AW1144" s="24"/>
      <c r="AX1144" s="24"/>
      <c r="AY1144" s="24"/>
      <c r="AZ1144" s="24"/>
      <c r="BA1144" s="24"/>
      <c r="BB1144" s="24"/>
      <c r="BC1144" s="24"/>
      <c r="CW1144" s="24">
        <v>0.38917349726775957</v>
      </c>
      <c r="CX1144" s="13">
        <v>68.3</v>
      </c>
      <c r="CY1144" s="13">
        <v>66.544212197036231</v>
      </c>
      <c r="CZ1144" s="13">
        <v>65.736278535279283</v>
      </c>
      <c r="DA1144" s="13">
        <v>34.123898180629716</v>
      </c>
      <c r="DB1144" s="13" t="e">
        <f ca="1"/>
        <v>#NAME?</v>
      </c>
      <c r="DC1144" s="13" t="e">
        <f ca="1"/>
        <v>#NAME?</v>
      </c>
      <c r="DD1144" s="13">
        <v>63.729748432168726</v>
      </c>
      <c r="DE1144" s="13" t="e">
        <f ca="1"/>
        <v>#NAME?</v>
      </c>
      <c r="DF1144" s="13">
        <v>67.278207237469374</v>
      </c>
    </row>
    <row r="1145" spans="1:110" x14ac:dyDescent="0.25">
      <c r="A1145" s="9">
        <v>74.099999999999994</v>
      </c>
      <c r="B1145" s="10" t="b">
        <v>1</v>
      </c>
      <c r="U1145" s="13"/>
      <c r="V1145" s="13"/>
      <c r="W1145" s="14"/>
      <c r="X1145" s="24"/>
      <c r="Y1145" s="24"/>
      <c r="Z1145" s="24"/>
      <c r="AA1145" s="24"/>
      <c r="AB1145" s="24"/>
      <c r="AC1145" s="24"/>
      <c r="AD1145" s="24"/>
      <c r="AE1145" s="24"/>
      <c r="AG1145" s="13"/>
      <c r="AH1145" s="13"/>
      <c r="AI1145" s="14"/>
      <c r="AJ1145" s="24"/>
      <c r="AK1145" s="24"/>
      <c r="AL1145" s="24"/>
      <c r="AM1145" s="24"/>
      <c r="AN1145" s="24"/>
      <c r="AO1145" s="24"/>
      <c r="AP1145" s="24"/>
      <c r="AQ1145" s="24"/>
      <c r="AS1145" s="13"/>
      <c r="AT1145" s="13"/>
      <c r="AU1145" s="14"/>
      <c r="AV1145" s="24"/>
      <c r="AW1145" s="24"/>
      <c r="AX1145" s="24"/>
      <c r="AY1145" s="24"/>
      <c r="AZ1145" s="24"/>
      <c r="BA1145" s="24"/>
      <c r="BB1145" s="24"/>
      <c r="BC1145" s="24"/>
      <c r="CW1145" s="24">
        <v>0.38951502732240439</v>
      </c>
      <c r="CX1145" s="13">
        <v>68.3</v>
      </c>
      <c r="CY1145" s="13">
        <v>66.552693876711743</v>
      </c>
      <c r="CZ1145" s="13">
        <v>65.744888459956968</v>
      </c>
      <c r="DA1145" s="13">
        <v>34.162614586389466</v>
      </c>
      <c r="DB1145" s="13" t="e">
        <f ca="1"/>
        <v>#NAME?</v>
      </c>
      <c r="DC1145" s="13" t="e">
        <f ca="1"/>
        <v>#NAME?</v>
      </c>
      <c r="DD1145" s="13">
        <v>63.741804782137642</v>
      </c>
      <c r="DE1145" s="13" t="e">
        <f ca="1"/>
        <v>#NAME?</v>
      </c>
      <c r="DF1145" s="13">
        <v>67.288130130212281</v>
      </c>
    </row>
    <row r="1146" spans="1:110" x14ac:dyDescent="0.25">
      <c r="A1146" s="9">
        <v>73.900000000000006</v>
      </c>
      <c r="B1146" s="10" t="b">
        <v>1</v>
      </c>
      <c r="U1146" s="13"/>
      <c r="V1146" s="13"/>
      <c r="W1146" s="14"/>
      <c r="X1146" s="24"/>
      <c r="Y1146" s="24"/>
      <c r="Z1146" s="24"/>
      <c r="AA1146" s="24"/>
      <c r="AB1146" s="24"/>
      <c r="AC1146" s="24"/>
      <c r="AD1146" s="24"/>
      <c r="AE1146" s="24"/>
      <c r="AG1146" s="13"/>
      <c r="AH1146" s="13"/>
      <c r="AI1146" s="14"/>
      <c r="AJ1146" s="24"/>
      <c r="AK1146" s="24"/>
      <c r="AL1146" s="24"/>
      <c r="AM1146" s="24"/>
      <c r="AN1146" s="24"/>
      <c r="AO1146" s="24"/>
      <c r="AP1146" s="24"/>
      <c r="AQ1146" s="24"/>
      <c r="AS1146" s="13"/>
      <c r="AT1146" s="13"/>
      <c r="AU1146" s="14"/>
      <c r="AV1146" s="24"/>
      <c r="AW1146" s="24"/>
      <c r="AX1146" s="24"/>
      <c r="AY1146" s="24"/>
      <c r="AZ1146" s="24"/>
      <c r="BA1146" s="24"/>
      <c r="BB1146" s="24"/>
      <c r="BC1146" s="24"/>
      <c r="CW1146" s="24">
        <v>0.38985655737704916</v>
      </c>
      <c r="CX1146" s="13">
        <v>68.3</v>
      </c>
      <c r="CY1146" s="13">
        <v>66.561173437520097</v>
      </c>
      <c r="CZ1146" s="13">
        <v>65.75349736100722</v>
      </c>
      <c r="DA1146" s="13">
        <v>34.201352657738347</v>
      </c>
      <c r="DB1146" s="13" t="e">
        <f ca="1"/>
        <v>#NAME?</v>
      </c>
      <c r="DC1146" s="13" t="e">
        <f ca="1"/>
        <v>#NAME?</v>
      </c>
      <c r="DD1146" s="13">
        <v>63.753855847709573</v>
      </c>
      <c r="DE1146" s="13" t="e">
        <f ca="1"/>
        <v>#NAME?</v>
      </c>
      <c r="DF1146" s="13">
        <v>67.298049694169649</v>
      </c>
    </row>
    <row r="1147" spans="1:110" x14ac:dyDescent="0.25">
      <c r="A1147" s="9">
        <v>73.599999999999994</v>
      </c>
      <c r="B1147" s="10" t="b">
        <v>1</v>
      </c>
      <c r="U1147" s="13"/>
      <c r="V1147" s="13"/>
      <c r="W1147" s="14"/>
      <c r="X1147" s="24"/>
      <c r="Y1147" s="24"/>
      <c r="Z1147" s="24"/>
      <c r="AA1147" s="24"/>
      <c r="AB1147" s="24"/>
      <c r="AC1147" s="24"/>
      <c r="AD1147" s="24"/>
      <c r="AE1147" s="24"/>
      <c r="AG1147" s="13"/>
      <c r="AH1147" s="13"/>
      <c r="AI1147" s="14"/>
      <c r="AJ1147" s="24"/>
      <c r="AK1147" s="24"/>
      <c r="AL1147" s="24"/>
      <c r="AM1147" s="24"/>
      <c r="AN1147" s="24"/>
      <c r="AO1147" s="24"/>
      <c r="AP1147" s="24"/>
      <c r="AQ1147" s="24"/>
      <c r="AS1147" s="13"/>
      <c r="AT1147" s="13"/>
      <c r="AU1147" s="14"/>
      <c r="AV1147" s="24"/>
      <c r="AW1147" s="24"/>
      <c r="AX1147" s="24"/>
      <c r="AY1147" s="24"/>
      <c r="AZ1147" s="24"/>
      <c r="BA1147" s="24"/>
      <c r="BB1147" s="24"/>
      <c r="BC1147" s="24"/>
      <c r="CW1147" s="24">
        <v>0.39019808743169399</v>
      </c>
      <c r="CX1147" s="13">
        <v>68.3</v>
      </c>
      <c r="CY1147" s="13">
        <v>66.56965088723824</v>
      </c>
      <c r="CZ1147" s="13">
        <v>65.762105245629769</v>
      </c>
      <c r="DA1147" s="13">
        <v>34.240112418937947</v>
      </c>
      <c r="DB1147" s="13" t="e">
        <f ca="1"/>
        <v>#NAME?</v>
      </c>
      <c r="DC1147" s="13" t="e">
        <f ca="1"/>
        <v>#NAME?</v>
      </c>
      <c r="DD1147" s="13">
        <v>63.765901635827035</v>
      </c>
      <c r="DE1147" s="13" t="e">
        <f ca="1"/>
        <v>#NAME?</v>
      </c>
      <c r="DF1147" s="13">
        <v>67.307965936896579</v>
      </c>
    </row>
    <row r="1148" spans="1:110" x14ac:dyDescent="0.25">
      <c r="A1148" s="9">
        <v>73.400000000000006</v>
      </c>
      <c r="B1148" s="10" t="b">
        <v>1</v>
      </c>
      <c r="U1148" s="13"/>
      <c r="V1148" s="13"/>
      <c r="W1148" s="14"/>
      <c r="X1148" s="24"/>
      <c r="Y1148" s="24"/>
      <c r="Z1148" s="24"/>
      <c r="AA1148" s="24"/>
      <c r="AB1148" s="24"/>
      <c r="AC1148" s="24"/>
      <c r="AD1148" s="24"/>
      <c r="AE1148" s="24"/>
      <c r="AG1148" s="13"/>
      <c r="AH1148" s="13"/>
      <c r="AI1148" s="14"/>
      <c r="AJ1148" s="24"/>
      <c r="AK1148" s="24"/>
      <c r="AL1148" s="24"/>
      <c r="AM1148" s="24"/>
      <c r="AN1148" s="24"/>
      <c r="AO1148" s="24"/>
      <c r="AP1148" s="24"/>
      <c r="AQ1148" s="24"/>
      <c r="AS1148" s="13"/>
      <c r="AT1148" s="13"/>
      <c r="AU1148" s="14"/>
      <c r="AV1148" s="24"/>
      <c r="AW1148" s="24"/>
      <c r="AX1148" s="24"/>
      <c r="AY1148" s="24"/>
      <c r="AZ1148" s="24"/>
      <c r="BA1148" s="24"/>
      <c r="BB1148" s="24"/>
      <c r="BC1148" s="24"/>
      <c r="CW1148" s="24">
        <v>0.39053961748633881</v>
      </c>
      <c r="CX1148" s="13">
        <v>68.3</v>
      </c>
      <c r="CY1148" s="13">
        <v>66.578126233630655</v>
      </c>
      <c r="CZ1148" s="13">
        <v>65.770712121015706</v>
      </c>
      <c r="DA1148" s="13">
        <v>34.278893894290626</v>
      </c>
      <c r="DB1148" s="13" t="e">
        <f ca="1"/>
        <v>#NAME?</v>
      </c>
      <c r="DC1148" s="13" t="e">
        <f ca="1"/>
        <v>#NAME?</v>
      </c>
      <c r="DD1148" s="13">
        <v>63.777942153417314</v>
      </c>
      <c r="DE1148" s="13" t="e">
        <f ca="1"/>
        <v>#NAME?</v>
      </c>
      <c r="DF1148" s="13">
        <v>67.317878865933935</v>
      </c>
    </row>
    <row r="1149" spans="1:110" x14ac:dyDescent="0.25">
      <c r="A1149" s="9">
        <v>73.2</v>
      </c>
      <c r="B1149" s="10" t="b">
        <v>1</v>
      </c>
      <c r="U1149" s="13"/>
      <c r="V1149" s="13"/>
      <c r="W1149" s="14"/>
      <c r="X1149" s="24"/>
      <c r="Y1149" s="24"/>
      <c r="Z1149" s="24"/>
      <c r="AA1149" s="24"/>
      <c r="AB1149" s="24"/>
      <c r="AC1149" s="24"/>
      <c r="AD1149" s="24"/>
      <c r="AE1149" s="24"/>
      <c r="AG1149" s="13"/>
      <c r="AH1149" s="13"/>
      <c r="AI1149" s="14"/>
      <c r="AJ1149" s="24"/>
      <c r="AK1149" s="24"/>
      <c r="AL1149" s="24"/>
      <c r="AM1149" s="24"/>
      <c r="AN1149" s="24"/>
      <c r="AO1149" s="24"/>
      <c r="AP1149" s="24"/>
      <c r="AQ1149" s="24"/>
      <c r="AS1149" s="13"/>
      <c r="AT1149" s="13"/>
      <c r="AU1149" s="14"/>
      <c r="AV1149" s="24"/>
      <c r="AW1149" s="24"/>
      <c r="AX1149" s="24"/>
      <c r="AY1149" s="24"/>
      <c r="AZ1149" s="24"/>
      <c r="BA1149" s="24"/>
      <c r="BB1149" s="24"/>
      <c r="BC1149" s="24"/>
      <c r="CW1149" s="24">
        <v>0.39088114754098363</v>
      </c>
      <c r="CX1149" s="13">
        <v>68.400000000000006</v>
      </c>
      <c r="CY1149" s="13">
        <v>66.586599484449351</v>
      </c>
      <c r="CZ1149" s="13">
        <v>65.779317994347764</v>
      </c>
      <c r="DA1149" s="13">
        <v>34.317697108139591</v>
      </c>
      <c r="DB1149" s="13" t="e">
        <f ca="1"/>
        <v>#NAME?</v>
      </c>
      <c r="DC1149" s="13" t="e">
        <f ca="1"/>
        <v>#NAME?</v>
      </c>
      <c r="DD1149" s="13">
        <v>63.789977407392598</v>
      </c>
      <c r="DE1149" s="13" t="e">
        <f ca="1"/>
        <v>#NAME?</v>
      </c>
      <c r="DF1149" s="13">
        <v>67.327788488808409</v>
      </c>
    </row>
    <row r="1150" spans="1:110" x14ac:dyDescent="0.25">
      <c r="A1150" s="9">
        <v>73</v>
      </c>
      <c r="B1150" s="10" t="b">
        <v>1</v>
      </c>
      <c r="U1150" s="13"/>
      <c r="V1150" s="13"/>
      <c r="W1150" s="14"/>
      <c r="X1150" s="24"/>
      <c r="Y1150" s="24"/>
      <c r="Z1150" s="24"/>
      <c r="AA1150" s="24"/>
      <c r="AB1150" s="24"/>
      <c r="AC1150" s="24"/>
      <c r="AD1150" s="24"/>
      <c r="AE1150" s="24"/>
      <c r="AG1150" s="13"/>
      <c r="AH1150" s="13"/>
      <c r="AI1150" s="14"/>
      <c r="AJ1150" s="24"/>
      <c r="AK1150" s="24"/>
      <c r="AL1150" s="24"/>
      <c r="AM1150" s="24"/>
      <c r="AN1150" s="24"/>
      <c r="AO1150" s="24"/>
      <c r="AP1150" s="24"/>
      <c r="AQ1150" s="24"/>
      <c r="AS1150" s="13"/>
      <c r="AT1150" s="13"/>
      <c r="AU1150" s="14"/>
      <c r="AV1150" s="24"/>
      <c r="AW1150" s="24"/>
      <c r="AX1150" s="24"/>
      <c r="AY1150" s="24"/>
      <c r="AZ1150" s="24"/>
      <c r="BA1150" s="24"/>
      <c r="BB1150" s="24"/>
      <c r="BC1150" s="24"/>
      <c r="CW1150" s="24">
        <v>0.3912226775956284</v>
      </c>
      <c r="CX1150" s="13">
        <v>68.400000000000006</v>
      </c>
      <c r="CY1150" s="13">
        <v>66.595070647433985</v>
      </c>
      <c r="CZ1150" s="13">
        <v>65.787922872800223</v>
      </c>
      <c r="DA1150" s="13">
        <v>34.35652208486902</v>
      </c>
      <c r="DB1150" s="13" t="e">
        <f ca="1"/>
        <v>#NAME?</v>
      </c>
      <c r="DC1150" s="13" t="e">
        <f ca="1"/>
        <v>#NAME?</v>
      </c>
      <c r="DD1150" s="13">
        <v>63.802007404649949</v>
      </c>
      <c r="DE1150" s="13" t="e">
        <f ca="1"/>
        <v>#NAME?</v>
      </c>
      <c r="DF1150" s="13">
        <v>67.33769481303257</v>
      </c>
    </row>
    <row r="1151" spans="1:110" x14ac:dyDescent="0.25">
      <c r="A1151" s="9">
        <v>72.8</v>
      </c>
      <c r="B1151" s="10" t="b">
        <v>1</v>
      </c>
      <c r="U1151" s="13"/>
      <c r="V1151" s="13"/>
      <c r="W1151" s="14"/>
      <c r="X1151" s="24"/>
      <c r="Y1151" s="24"/>
      <c r="Z1151" s="24"/>
      <c r="AA1151" s="24"/>
      <c r="AB1151" s="24"/>
      <c r="AC1151" s="24"/>
      <c r="AD1151" s="24"/>
      <c r="AE1151" s="24"/>
      <c r="AG1151" s="13"/>
      <c r="AH1151" s="13"/>
      <c r="AI1151" s="14"/>
      <c r="AJ1151" s="24"/>
      <c r="AK1151" s="24"/>
      <c r="AL1151" s="24"/>
      <c r="AM1151" s="24"/>
      <c r="AN1151" s="24"/>
      <c r="AO1151" s="24"/>
      <c r="AP1151" s="24"/>
      <c r="AQ1151" s="24"/>
      <c r="AS1151" s="13"/>
      <c r="AT1151" s="13"/>
      <c r="AU1151" s="14"/>
      <c r="AV1151" s="24"/>
      <c r="AW1151" s="24"/>
      <c r="AX1151" s="24"/>
      <c r="AY1151" s="24"/>
      <c r="AZ1151" s="24"/>
      <c r="BA1151" s="24"/>
      <c r="BB1151" s="24"/>
      <c r="BC1151" s="24"/>
      <c r="CW1151" s="24">
        <v>0.39156420765027322</v>
      </c>
      <c r="CX1151" s="13">
        <v>68.400000000000006</v>
      </c>
      <c r="CY1151" s="13">
        <v>66.60353973031188</v>
      </c>
      <c r="CZ1151" s="13">
        <v>65.796526763538807</v>
      </c>
      <c r="DA1151" s="13">
        <v>34.395368848904155</v>
      </c>
      <c r="DB1151" s="13" t="e">
        <f ca="1"/>
        <v>#NAME?</v>
      </c>
      <c r="DC1151" s="13" t="e">
        <f ca="1"/>
        <v>#NAME?</v>
      </c>
      <c r="DD1151" s="13">
        <v>63.814032152071398</v>
      </c>
      <c r="DE1151" s="13" t="e">
        <f ca="1"/>
        <v>#NAME?</v>
      </c>
      <c r="DF1151" s="13">
        <v>67.347597846104946</v>
      </c>
    </row>
    <row r="1152" spans="1:110" x14ac:dyDescent="0.25">
      <c r="A1152" s="9">
        <v>72.5</v>
      </c>
      <c r="B1152" s="10" t="b">
        <v>1</v>
      </c>
      <c r="U1152" s="13"/>
      <c r="V1152" s="13"/>
      <c r="W1152" s="14"/>
      <c r="X1152" s="24"/>
      <c r="Y1152" s="24"/>
      <c r="Z1152" s="24"/>
      <c r="AA1152" s="24"/>
      <c r="AB1152" s="24"/>
      <c r="AC1152" s="24"/>
      <c r="AD1152" s="24"/>
      <c r="AE1152" s="24"/>
      <c r="AG1152" s="13"/>
      <c r="AH1152" s="13"/>
      <c r="AI1152" s="14"/>
      <c r="AJ1152" s="24"/>
      <c r="AK1152" s="24"/>
      <c r="AL1152" s="24"/>
      <c r="AM1152" s="24"/>
      <c r="AN1152" s="24"/>
      <c r="AO1152" s="24"/>
      <c r="AP1152" s="24"/>
      <c r="AQ1152" s="24"/>
      <c r="AS1152" s="13"/>
      <c r="AT1152" s="13"/>
      <c r="AU1152" s="14"/>
      <c r="AV1152" s="24"/>
      <c r="AW1152" s="24"/>
      <c r="AX1152" s="24"/>
      <c r="AY1152" s="24"/>
      <c r="AZ1152" s="24"/>
      <c r="BA1152" s="24"/>
      <c r="BB1152" s="24"/>
      <c r="BC1152" s="24"/>
      <c r="CW1152" s="24">
        <v>0.39190573770491804</v>
      </c>
      <c r="CX1152" s="13">
        <v>68.400000000000006</v>
      </c>
      <c r="CY1152" s="13">
        <v>66.612006740798066</v>
      </c>
      <c r="CZ1152" s="13">
        <v>65.805129673721112</v>
      </c>
      <c r="DA1152" s="13">
        <v>34.43423742471137</v>
      </c>
      <c r="DB1152" s="13" t="e">
        <f ca="1"/>
        <v>#NAME?</v>
      </c>
      <c r="DC1152" s="13" t="e">
        <f ca="1"/>
        <v>#NAME?</v>
      </c>
      <c r="DD1152" s="13">
        <v>63.826051656523966</v>
      </c>
      <c r="DE1152" s="13" t="e">
        <f ca="1"/>
        <v>#NAME?</v>
      </c>
      <c r="DF1152" s="13">
        <v>67.357497595509997</v>
      </c>
    </row>
    <row r="1153" spans="1:110" x14ac:dyDescent="0.25">
      <c r="A1153" s="9">
        <v>72.2</v>
      </c>
      <c r="B1153" s="10" t="b">
        <v>1</v>
      </c>
      <c r="U1153" s="13"/>
      <c r="V1153" s="13"/>
      <c r="W1153" s="14"/>
      <c r="X1153" s="24"/>
      <c r="Y1153" s="24"/>
      <c r="Z1153" s="24"/>
      <c r="AA1153" s="24"/>
      <c r="AB1153" s="24"/>
      <c r="AC1153" s="24"/>
      <c r="AD1153" s="24"/>
      <c r="AE1153" s="24"/>
      <c r="AG1153" s="13"/>
      <c r="AH1153" s="13"/>
      <c r="AI1153" s="14"/>
      <c r="AJ1153" s="24"/>
      <c r="AK1153" s="24"/>
      <c r="AL1153" s="24"/>
      <c r="AM1153" s="24"/>
      <c r="AN1153" s="24"/>
      <c r="AO1153" s="24"/>
      <c r="AP1153" s="24"/>
      <c r="AQ1153" s="24"/>
      <c r="AS1153" s="13"/>
      <c r="AT1153" s="13"/>
      <c r="AU1153" s="14"/>
      <c r="AV1153" s="24"/>
      <c r="AW1153" s="24"/>
      <c r="AX1153" s="24"/>
      <c r="AY1153" s="24"/>
      <c r="AZ1153" s="24"/>
      <c r="BA1153" s="24"/>
      <c r="BB1153" s="24"/>
      <c r="BC1153" s="24"/>
      <c r="CW1153" s="24">
        <v>0.39224726775956287</v>
      </c>
      <c r="CX1153" s="13">
        <v>68.400000000000006</v>
      </c>
      <c r="CY1153" s="13">
        <v>66.620471686595394</v>
      </c>
      <c r="CZ1153" s="13">
        <v>65.813731610496191</v>
      </c>
      <c r="DA1153" s="13">
        <v>34.473127836798284</v>
      </c>
      <c r="DB1153" s="13" t="e">
        <f ca="1"/>
        <v>#NAME?</v>
      </c>
      <c r="DC1153" s="13" t="e">
        <f ca="1"/>
        <v>#NAME?</v>
      </c>
      <c r="DD1153" s="13">
        <v>63.838065924859706</v>
      </c>
      <c r="DE1153" s="13" t="e">
        <f ca="1"/>
        <v>#NAME?</v>
      </c>
      <c r="DF1153" s="13">
        <v>67.367394068718284</v>
      </c>
    </row>
    <row r="1154" spans="1:110" x14ac:dyDescent="0.25">
      <c r="A1154" s="9">
        <v>71.900000000000006</v>
      </c>
      <c r="B1154" s="10" t="b">
        <v>1</v>
      </c>
      <c r="U1154" s="13"/>
      <c r="V1154" s="13"/>
      <c r="W1154" s="14"/>
      <c r="X1154" s="24"/>
      <c r="Y1154" s="24"/>
      <c r="Z1154" s="24"/>
      <c r="AA1154" s="24"/>
      <c r="AB1154" s="24"/>
      <c r="AC1154" s="24"/>
      <c r="AD1154" s="24"/>
      <c r="AE1154" s="24"/>
      <c r="AG1154" s="13"/>
      <c r="AH1154" s="13"/>
      <c r="AI1154" s="14"/>
      <c r="AJ1154" s="24"/>
      <c r="AK1154" s="24"/>
      <c r="AL1154" s="24"/>
      <c r="AM1154" s="24"/>
      <c r="AN1154" s="24"/>
      <c r="AO1154" s="24"/>
      <c r="AP1154" s="24"/>
      <c r="AQ1154" s="24"/>
      <c r="AS1154" s="13"/>
      <c r="AT1154" s="13"/>
      <c r="AU1154" s="14"/>
      <c r="AV1154" s="24"/>
      <c r="AW1154" s="24"/>
      <c r="AX1154" s="24"/>
      <c r="AY1154" s="24"/>
      <c r="AZ1154" s="24"/>
      <c r="BA1154" s="24"/>
      <c r="BB1154" s="24"/>
      <c r="BC1154" s="24"/>
      <c r="CW1154" s="24">
        <v>0.39258879781420764</v>
      </c>
      <c r="CX1154" s="13">
        <v>68.400000000000006</v>
      </c>
      <c r="CY1154" s="13">
        <v>66.628934575394538</v>
      </c>
      <c r="CZ1154" s="13">
        <v>65.822332581005014</v>
      </c>
      <c r="DA1154" s="13">
        <v>34.512040109713823</v>
      </c>
      <c r="DB1154" s="13" t="e">
        <f ca="1"/>
        <v>#NAME?</v>
      </c>
      <c r="DC1154" s="13" t="e">
        <f ca="1"/>
        <v>#NAME?</v>
      </c>
      <c r="DD1154" s="13">
        <v>63.85007496391578</v>
      </c>
      <c r="DE1154" s="13" t="e">
        <f ca="1"/>
        <v>#NAME?</v>
      </c>
      <c r="DF1154" s="13">
        <v>67.377287273186397</v>
      </c>
    </row>
    <row r="1155" spans="1:110" x14ac:dyDescent="0.25">
      <c r="A1155" s="9">
        <v>71.599999999999994</v>
      </c>
      <c r="B1155" s="10" t="b">
        <v>1</v>
      </c>
      <c r="U1155" s="13"/>
      <c r="V1155" s="13"/>
      <c r="W1155" s="14"/>
      <c r="X1155" s="24"/>
      <c r="Y1155" s="24"/>
      <c r="Z1155" s="24"/>
      <c r="AA1155" s="24"/>
      <c r="AB1155" s="24"/>
      <c r="AC1155" s="24"/>
      <c r="AD1155" s="24"/>
      <c r="AE1155" s="24"/>
      <c r="AG1155" s="13"/>
      <c r="AH1155" s="13"/>
      <c r="AI1155" s="14"/>
      <c r="AJ1155" s="24"/>
      <c r="AK1155" s="24"/>
      <c r="AL1155" s="24"/>
      <c r="AM1155" s="24"/>
      <c r="AN1155" s="24"/>
      <c r="AO1155" s="24"/>
      <c r="AP1155" s="24"/>
      <c r="AQ1155" s="24"/>
      <c r="AS1155" s="13"/>
      <c r="AT1155" s="13"/>
      <c r="AU1155" s="14"/>
      <c r="AV1155" s="24"/>
      <c r="AW1155" s="24"/>
      <c r="AX1155" s="24"/>
      <c r="AY1155" s="24"/>
      <c r="AZ1155" s="24"/>
      <c r="BA1155" s="24"/>
      <c r="BB1155" s="24"/>
      <c r="BC1155" s="24"/>
      <c r="CW1155" s="24">
        <v>0.39293032786885246</v>
      </c>
      <c r="CX1155" s="13">
        <v>68.400000000000006</v>
      </c>
      <c r="CY1155" s="13">
        <v>66.637395414874078</v>
      </c>
      <c r="CZ1155" s="13">
        <v>65.830932592380293</v>
      </c>
      <c r="DA1155" s="13">
        <v>34.550974268048364</v>
      </c>
      <c r="DB1155" s="13" t="e">
        <f ca="1"/>
        <v>#NAME?</v>
      </c>
      <c r="DC1155" s="13" t="e">
        <f ca="1"/>
        <v>#NAME?</v>
      </c>
      <c r="DD1155" s="13">
        <v>63.862078780514466</v>
      </c>
      <c r="DE1155" s="13" t="e">
        <f ca="1"/>
        <v>#NAME?</v>
      </c>
      <c r="DF1155" s="13">
        <v>67.387177216357088</v>
      </c>
    </row>
    <row r="1156" spans="1:110" x14ac:dyDescent="0.25">
      <c r="A1156" s="9">
        <v>71.3</v>
      </c>
      <c r="B1156" s="10" t="b">
        <v>1</v>
      </c>
      <c r="U1156" s="13"/>
      <c r="V1156" s="13"/>
      <c r="W1156" s="14"/>
      <c r="X1156" s="24"/>
      <c r="Y1156" s="24"/>
      <c r="Z1156" s="24"/>
      <c r="AA1156" s="24"/>
      <c r="AB1156" s="24"/>
      <c r="AC1156" s="24"/>
      <c r="AD1156" s="24"/>
      <c r="AE1156" s="24"/>
      <c r="AG1156" s="13"/>
      <c r="AH1156" s="13"/>
      <c r="AI1156" s="14"/>
      <c r="AJ1156" s="24"/>
      <c r="AK1156" s="24"/>
      <c r="AL1156" s="24"/>
      <c r="AM1156" s="24"/>
      <c r="AN1156" s="24"/>
      <c r="AO1156" s="24"/>
      <c r="AP1156" s="24"/>
      <c r="AQ1156" s="24"/>
      <c r="AS1156" s="13"/>
      <c r="AT1156" s="13"/>
      <c r="AU1156" s="14"/>
      <c r="AV1156" s="24"/>
      <c r="AW1156" s="24"/>
      <c r="AX1156" s="24"/>
      <c r="AY1156" s="24"/>
      <c r="AZ1156" s="24"/>
      <c r="BA1156" s="24"/>
      <c r="BB1156" s="24"/>
      <c r="BC1156" s="24"/>
      <c r="CW1156" s="24">
        <v>0.39327185792349728</v>
      </c>
      <c r="CX1156" s="13">
        <v>68.400000000000006</v>
      </c>
      <c r="CY1156" s="13">
        <v>66.645854212700527</v>
      </c>
      <c r="CZ1156" s="13">
        <v>65.839531651746455</v>
      </c>
      <c r="DA1156" s="13">
        <v>34.58993033643376</v>
      </c>
      <c r="DB1156" s="13" t="e">
        <f ca="1"/>
        <v>#NAME?</v>
      </c>
      <c r="DC1156" s="13" t="e">
        <f ca="1"/>
        <v>#NAME?</v>
      </c>
      <c r="DD1156" s="13">
        <v>63.874077381463223</v>
      </c>
      <c r="DE1156" s="13" t="e">
        <f ca="1"/>
        <v>#NAME?</v>
      </c>
      <c r="DF1156" s="13">
        <v>67.397063905659351</v>
      </c>
    </row>
    <row r="1157" spans="1:110" x14ac:dyDescent="0.25">
      <c r="A1157" s="9">
        <v>71</v>
      </c>
      <c r="B1157" s="10" t="b">
        <v>1</v>
      </c>
      <c r="U1157" s="13"/>
      <c r="V1157" s="13"/>
      <c r="W1157" s="14"/>
      <c r="X1157" s="24"/>
      <c r="Y1157" s="24"/>
      <c r="Z1157" s="24"/>
      <c r="AA1157" s="24"/>
      <c r="AB1157" s="24"/>
      <c r="AC1157" s="24"/>
      <c r="AD1157" s="24"/>
      <c r="AE1157" s="24"/>
      <c r="AG1157" s="13"/>
      <c r="AH1157" s="13"/>
      <c r="AI1157" s="14"/>
      <c r="AJ1157" s="24"/>
      <c r="AK1157" s="24"/>
      <c r="AL1157" s="24"/>
      <c r="AM1157" s="24"/>
      <c r="AN1157" s="24"/>
      <c r="AO1157" s="24"/>
      <c r="AP1157" s="24"/>
      <c r="AQ1157" s="24"/>
      <c r="AS1157" s="13"/>
      <c r="AT1157" s="13"/>
      <c r="AU1157" s="14"/>
      <c r="AV1157" s="24"/>
      <c r="AW1157" s="24"/>
      <c r="AX1157" s="24"/>
      <c r="AY1157" s="24"/>
      <c r="AZ1157" s="24"/>
      <c r="BA1157" s="24"/>
      <c r="BB1157" s="24"/>
      <c r="BC1157" s="24"/>
      <c r="CW1157" s="24">
        <v>0.3936133879781421</v>
      </c>
      <c r="CX1157" s="13">
        <v>68.400000000000006</v>
      </c>
      <c r="CY1157" s="13">
        <v>66.65431097652845</v>
      </c>
      <c r="CZ1157" s="13">
        <v>65.848129766220069</v>
      </c>
      <c r="DA1157" s="13">
        <v>34.6289083395435</v>
      </c>
      <c r="DB1157" s="13" t="e">
        <f ca="1"/>
        <v>#NAME?</v>
      </c>
      <c r="DC1157" s="13" t="e">
        <f ca="1"/>
        <v>#NAME?</v>
      </c>
      <c r="DD1157" s="13">
        <v>63.886070773554756</v>
      </c>
      <c r="DE1157" s="13" t="e">
        <f ca="1"/>
        <v>#NAME?</v>
      </c>
      <c r="DF1157" s="13">
        <v>67.406947348508353</v>
      </c>
    </row>
    <row r="1158" spans="1:110" x14ac:dyDescent="0.25">
      <c r="A1158" s="9">
        <v>75.8</v>
      </c>
      <c r="B1158" s="10" t="b">
        <v>1</v>
      </c>
      <c r="U1158" s="13"/>
      <c r="V1158" s="13"/>
      <c r="W1158" s="14"/>
      <c r="X1158" s="24"/>
      <c r="Y1158" s="24"/>
      <c r="Z1158" s="24"/>
      <c r="AA1158" s="24"/>
      <c r="AB1158" s="24"/>
      <c r="AC1158" s="24"/>
      <c r="AD1158" s="24"/>
      <c r="AE1158" s="24"/>
      <c r="AG1158" s="13"/>
      <c r="AH1158" s="13"/>
      <c r="AI1158" s="14"/>
      <c r="AJ1158" s="24"/>
      <c r="AK1158" s="24"/>
      <c r="AL1158" s="24"/>
      <c r="AM1158" s="24"/>
      <c r="AN1158" s="24"/>
      <c r="AO1158" s="24"/>
      <c r="AP1158" s="24"/>
      <c r="AQ1158" s="24"/>
      <c r="AS1158" s="13"/>
      <c r="AT1158" s="13"/>
      <c r="AU1158" s="14"/>
      <c r="AV1158" s="24"/>
      <c r="AW1158" s="24"/>
      <c r="AX1158" s="24"/>
      <c r="AY1158" s="24"/>
      <c r="AZ1158" s="24"/>
      <c r="BA1158" s="24"/>
      <c r="BB1158" s="24"/>
      <c r="BC1158" s="24"/>
      <c r="CW1158" s="24">
        <v>0.39395491803278687</v>
      </c>
      <c r="CX1158" s="13">
        <v>68.400000000000006</v>
      </c>
      <c r="CY1158" s="13">
        <v>66.662765714000429</v>
      </c>
      <c r="CZ1158" s="13">
        <v>65.856726942909376</v>
      </c>
      <c r="DA1158" s="13">
        <v>34.667908302092776</v>
      </c>
      <c r="DB1158" s="13" t="e">
        <f ca="1"/>
        <v>#NAME?</v>
      </c>
      <c r="DC1158" s="13" t="e">
        <f ca="1"/>
        <v>#NAME?</v>
      </c>
      <c r="DD1158" s="13">
        <v>63.898058963566996</v>
      </c>
      <c r="DE1158" s="13" t="e">
        <f ca="1"/>
        <v>#NAME?</v>
      </c>
      <c r="DF1158" s="13">
        <v>67.416827552305591</v>
      </c>
    </row>
    <row r="1159" spans="1:110" x14ac:dyDescent="0.25">
      <c r="A1159" s="9">
        <v>75.599999999999994</v>
      </c>
      <c r="B1159" s="10" t="b">
        <v>1</v>
      </c>
      <c r="U1159" s="13"/>
      <c r="V1159" s="13"/>
      <c r="W1159" s="14"/>
      <c r="X1159" s="24"/>
      <c r="Y1159" s="24"/>
      <c r="Z1159" s="24"/>
      <c r="AA1159" s="24"/>
      <c r="AB1159" s="24"/>
      <c r="AC1159" s="24"/>
      <c r="AD1159" s="24"/>
      <c r="AE1159" s="24"/>
      <c r="AG1159" s="13"/>
      <c r="AH1159" s="13"/>
      <c r="AI1159" s="14"/>
      <c r="AJ1159" s="24"/>
      <c r="AK1159" s="24"/>
      <c r="AL1159" s="24"/>
      <c r="AM1159" s="24"/>
      <c r="AN1159" s="24"/>
      <c r="AO1159" s="24"/>
      <c r="AP1159" s="24"/>
      <c r="AQ1159" s="24"/>
      <c r="AS1159" s="13"/>
      <c r="AT1159" s="13"/>
      <c r="AU1159" s="14"/>
      <c r="AV1159" s="24"/>
      <c r="AW1159" s="24"/>
      <c r="AX1159" s="24"/>
      <c r="AY1159" s="24"/>
      <c r="AZ1159" s="24"/>
      <c r="BA1159" s="24"/>
      <c r="BB1159" s="24"/>
      <c r="BC1159" s="24"/>
      <c r="CW1159" s="24">
        <v>0.39429644808743169</v>
      </c>
      <c r="CX1159" s="13">
        <v>68.5</v>
      </c>
      <c r="CY1159" s="13">
        <v>66.67121843274721</v>
      </c>
      <c r="CZ1159" s="13">
        <v>65.865323188914758</v>
      </c>
      <c r="DA1159" s="13">
        <v>34.706930248838582</v>
      </c>
      <c r="DB1159" s="13" t="e">
        <f ca="1"/>
        <v>#NAME?</v>
      </c>
      <c r="DC1159" s="13" t="e">
        <f ca="1"/>
        <v>#NAME?</v>
      </c>
      <c r="DD1159" s="13">
        <v>63.910041958263228</v>
      </c>
      <c r="DE1159" s="13" t="e">
        <f ca="1"/>
        <v>#NAME?</v>
      </c>
      <c r="DF1159" s="13">
        <v>67.426704524438918</v>
      </c>
    </row>
    <row r="1160" spans="1:110" x14ac:dyDescent="0.25">
      <c r="A1160" s="9">
        <v>75.5</v>
      </c>
      <c r="B1160" s="10" t="b">
        <v>1</v>
      </c>
      <c r="U1160" s="13"/>
      <c r="V1160" s="13"/>
      <c r="W1160" s="14"/>
      <c r="X1160" s="24"/>
      <c r="Y1160" s="24"/>
      <c r="Z1160" s="24"/>
      <c r="AA1160" s="24"/>
      <c r="AB1160" s="24"/>
      <c r="AC1160" s="24"/>
      <c r="AD1160" s="24"/>
      <c r="AE1160" s="24"/>
      <c r="AG1160" s="13"/>
      <c r="AH1160" s="13"/>
      <c r="AI1160" s="14"/>
      <c r="AJ1160" s="24"/>
      <c r="AK1160" s="24"/>
      <c r="AL1160" s="24"/>
      <c r="AM1160" s="24"/>
      <c r="AN1160" s="24"/>
      <c r="AO1160" s="24"/>
      <c r="AP1160" s="24"/>
      <c r="AQ1160" s="24"/>
      <c r="AS1160" s="13"/>
      <c r="AT1160" s="13"/>
      <c r="AU1160" s="14"/>
      <c r="AV1160" s="24"/>
      <c r="AW1160" s="24"/>
      <c r="AX1160" s="24"/>
      <c r="AY1160" s="24"/>
      <c r="AZ1160" s="24"/>
      <c r="BA1160" s="24"/>
      <c r="BB1160" s="24"/>
      <c r="BC1160" s="24"/>
      <c r="CW1160" s="24">
        <v>0.39463797814207652</v>
      </c>
      <c r="CX1160" s="13">
        <v>68.5</v>
      </c>
      <c r="CY1160" s="13">
        <v>66.679669140387702</v>
      </c>
      <c r="CZ1160" s="13">
        <v>65.873918511328512</v>
      </c>
      <c r="DA1160" s="13">
        <v>34.745974204579767</v>
      </c>
      <c r="DB1160" s="13" t="e">
        <f ca="1"/>
        <v>#NAME?</v>
      </c>
      <c r="DC1160" s="13" t="e">
        <f ca="1"/>
        <v>#NAME?</v>
      </c>
      <c r="DD1160" s="13">
        <v>63.922019764392076</v>
      </c>
      <c r="DE1160" s="13" t="e">
        <f ca="1"/>
        <v>#NAME?</v>
      </c>
      <c r="DF1160" s="13">
        <v>67.436578272282588</v>
      </c>
    </row>
    <row r="1161" spans="1:110" x14ac:dyDescent="0.25">
      <c r="A1161" s="9">
        <v>75</v>
      </c>
      <c r="B1161" s="10" t="b">
        <v>1</v>
      </c>
      <c r="U1161" s="13"/>
      <c r="V1161" s="13"/>
      <c r="W1161" s="14"/>
      <c r="X1161" s="24"/>
      <c r="Y1161" s="24"/>
      <c r="Z1161" s="24"/>
      <c r="AA1161" s="24"/>
      <c r="AB1161" s="24"/>
      <c r="AC1161" s="24"/>
      <c r="AD1161" s="24"/>
      <c r="AE1161" s="24"/>
      <c r="AG1161" s="13"/>
      <c r="AH1161" s="13"/>
      <c r="AI1161" s="14"/>
      <c r="AJ1161" s="24"/>
      <c r="AK1161" s="24"/>
      <c r="AL1161" s="24"/>
      <c r="AM1161" s="24"/>
      <c r="AN1161" s="24"/>
      <c r="AO1161" s="24"/>
      <c r="AP1161" s="24"/>
      <c r="AQ1161" s="24"/>
      <c r="AS1161" s="13"/>
      <c r="AT1161" s="13"/>
      <c r="AU1161" s="14"/>
      <c r="AV1161" s="24"/>
      <c r="AW1161" s="24"/>
      <c r="AX1161" s="24"/>
      <c r="AY1161" s="24"/>
      <c r="AZ1161" s="24"/>
      <c r="BA1161" s="24"/>
      <c r="BB1161" s="24"/>
      <c r="BC1161" s="24"/>
      <c r="CW1161" s="24">
        <v>0.39497950819672129</v>
      </c>
      <c r="CX1161" s="13">
        <v>68.5</v>
      </c>
      <c r="CY1161" s="13">
        <v>66.688117844529017</v>
      </c>
      <c r="CZ1161" s="13">
        <v>65.882512917235104</v>
      </c>
      <c r="DA1161" s="13">
        <v>34.785040194157176</v>
      </c>
      <c r="DB1161" s="13" t="e">
        <f ca="1"/>
        <v>#NAME?</v>
      </c>
      <c r="DC1161" s="13" t="e">
        <f ca="1"/>
        <v>#NAME?</v>
      </c>
      <c r="DD1161" s="13">
        <v>63.933992388687557</v>
      </c>
      <c r="DE1161" s="13" t="e">
        <f ca="1"/>
        <v>#NAME?</v>
      </c>
      <c r="DF1161" s="13">
        <v>67.446448803197285</v>
      </c>
    </row>
    <row r="1162" spans="1:110" x14ac:dyDescent="0.25">
      <c r="A1162" s="9">
        <v>74.8</v>
      </c>
      <c r="B1162" s="10" t="b">
        <v>1</v>
      </c>
      <c r="U1162" s="13"/>
      <c r="V1162" s="13"/>
      <c r="W1162" s="14"/>
      <c r="X1162" s="24"/>
      <c r="Y1162" s="24"/>
      <c r="Z1162" s="24"/>
      <c r="AA1162" s="24"/>
      <c r="AB1162" s="24"/>
      <c r="AC1162" s="24"/>
      <c r="AD1162" s="24"/>
      <c r="AE1162" s="24"/>
      <c r="AG1162" s="13"/>
      <c r="AH1162" s="13"/>
      <c r="AI1162" s="14"/>
      <c r="AJ1162" s="24"/>
      <c r="AK1162" s="24"/>
      <c r="AL1162" s="24"/>
      <c r="AM1162" s="24"/>
      <c r="AN1162" s="24"/>
      <c r="AO1162" s="24"/>
      <c r="AP1162" s="24"/>
      <c r="AQ1162" s="24"/>
      <c r="AS1162" s="13"/>
      <c r="AT1162" s="13"/>
      <c r="AU1162" s="14"/>
      <c r="AV1162" s="24"/>
      <c r="AW1162" s="24"/>
      <c r="AX1162" s="24"/>
      <c r="AY1162" s="24"/>
      <c r="AZ1162" s="24"/>
      <c r="BA1162" s="24"/>
      <c r="BB1162" s="24"/>
      <c r="BC1162" s="24"/>
      <c r="CW1162" s="24">
        <v>0.39532103825136611</v>
      </c>
      <c r="CX1162" s="13">
        <v>68.5</v>
      </c>
      <c r="CY1162" s="13">
        <v>66.696564552766574</v>
      </c>
      <c r="CZ1162" s="13">
        <v>65.8911064137111</v>
      </c>
      <c r="DA1162" s="13">
        <v>34.82412824245376</v>
      </c>
      <c r="DB1162" s="13" t="e">
        <f ca="1"/>
        <v>#NAME?</v>
      </c>
      <c r="DC1162" s="13" t="e">
        <f ca="1"/>
        <v>#NAME?</v>
      </c>
      <c r="DD1162" s="13">
        <v>63.945959837869154</v>
      </c>
      <c r="DE1162" s="13" t="e">
        <f ca="1"/>
        <v>#NAME?</v>
      </c>
      <c r="DF1162" s="13">
        <v>67.456316124530218</v>
      </c>
    </row>
    <row r="1163" spans="1:110" x14ac:dyDescent="0.25">
      <c r="A1163" s="9">
        <v>74.5</v>
      </c>
      <c r="B1163" s="10" t="b">
        <v>1</v>
      </c>
      <c r="U1163" s="13"/>
      <c r="V1163" s="13"/>
      <c r="W1163" s="14"/>
      <c r="X1163" s="24"/>
      <c r="Y1163" s="24"/>
      <c r="Z1163" s="24"/>
      <c r="AA1163" s="24"/>
      <c r="AB1163" s="24"/>
      <c r="AC1163" s="24"/>
      <c r="AD1163" s="24"/>
      <c r="AE1163" s="24"/>
      <c r="AG1163" s="13"/>
      <c r="AH1163" s="13"/>
      <c r="AI1163" s="14"/>
      <c r="AJ1163" s="24"/>
      <c r="AK1163" s="24"/>
      <c r="AL1163" s="24"/>
      <c r="AM1163" s="24"/>
      <c r="AN1163" s="24"/>
      <c r="AO1163" s="24"/>
      <c r="AP1163" s="24"/>
      <c r="AQ1163" s="24"/>
      <c r="AS1163" s="13"/>
      <c r="AT1163" s="13"/>
      <c r="AU1163" s="14"/>
      <c r="AV1163" s="24"/>
      <c r="AW1163" s="24"/>
      <c r="AX1163" s="24"/>
      <c r="AY1163" s="24"/>
      <c r="AZ1163" s="24"/>
      <c r="BA1163" s="24"/>
      <c r="BB1163" s="24"/>
      <c r="BC1163" s="24"/>
      <c r="CW1163" s="24">
        <v>0.39566256830601093</v>
      </c>
      <c r="CX1163" s="13">
        <v>68.5</v>
      </c>
      <c r="CY1163" s="13">
        <v>66.705009272684137</v>
      </c>
      <c r="CZ1163" s="13">
        <v>65.899699007825106</v>
      </c>
      <c r="DA1163" s="13">
        <v>34.863238374394619</v>
      </c>
      <c r="DB1163" s="13" t="e">
        <f ca="1"/>
        <v>#NAME?</v>
      </c>
      <c r="DC1163" s="13" t="e">
        <f ca="1"/>
        <v>#NAME?</v>
      </c>
      <c r="DD1163" s="13">
        <v>63.957922118641832</v>
      </c>
      <c r="DE1163" s="13" t="e">
        <f ca="1"/>
        <v>#NAME?</v>
      </c>
      <c r="DF1163" s="13">
        <v>67.466180243615113</v>
      </c>
    </row>
    <row r="1164" spans="1:110" x14ac:dyDescent="0.25">
      <c r="A1164" s="9">
        <v>74.2</v>
      </c>
      <c r="B1164" s="10" t="b">
        <v>1</v>
      </c>
      <c r="U1164" s="13"/>
      <c r="V1164" s="13"/>
      <c r="W1164" s="14"/>
      <c r="X1164" s="24"/>
      <c r="Y1164" s="24"/>
      <c r="Z1164" s="24"/>
      <c r="AA1164" s="24"/>
      <c r="AB1164" s="24"/>
      <c r="AC1164" s="24"/>
      <c r="AD1164" s="24"/>
      <c r="AE1164" s="24"/>
      <c r="AG1164" s="13"/>
      <c r="AH1164" s="13"/>
      <c r="AI1164" s="14"/>
      <c r="AJ1164" s="24"/>
      <c r="AK1164" s="24"/>
      <c r="AL1164" s="24"/>
      <c r="AM1164" s="24"/>
      <c r="AN1164" s="24"/>
      <c r="AO1164" s="24"/>
      <c r="AP1164" s="24"/>
      <c r="AQ1164" s="24"/>
      <c r="AS1164" s="13"/>
      <c r="AT1164" s="13"/>
      <c r="AU1164" s="14"/>
      <c r="AV1164" s="24"/>
      <c r="AW1164" s="24"/>
      <c r="AX1164" s="24"/>
      <c r="AY1164" s="24"/>
      <c r="AZ1164" s="24"/>
      <c r="BA1164" s="24"/>
      <c r="BB1164" s="24"/>
      <c r="BC1164" s="24"/>
      <c r="CW1164" s="24">
        <v>0.39600409836065575</v>
      </c>
      <c r="CX1164" s="13">
        <v>68.5</v>
      </c>
      <c r="CY1164" s="13">
        <v>66.71345201185386</v>
      </c>
      <c r="CZ1164" s="13">
        <v>65.908290706638141</v>
      </c>
      <c r="DA1164" s="13">
        <v>34.902370614947152</v>
      </c>
      <c r="DB1164" s="13" t="e">
        <f ca="1"/>
        <v>#NAME?</v>
      </c>
      <c r="DC1164" s="13" t="e">
        <f ca="1"/>
        <v>#NAME?</v>
      </c>
      <c r="DD1164" s="13">
        <v>63.969879237696084</v>
      </c>
      <c r="DE1164" s="13" t="e">
        <f ca="1"/>
        <v>#NAME?</v>
      </c>
      <c r="DF1164" s="13">
        <v>67.476041167772365</v>
      </c>
    </row>
    <row r="1165" spans="1:110" x14ac:dyDescent="0.25">
      <c r="A1165" s="9">
        <v>74.099999999999994</v>
      </c>
      <c r="B1165" s="10" t="b">
        <v>1</v>
      </c>
      <c r="U1165" s="13"/>
      <c r="V1165" s="13"/>
      <c r="W1165" s="14"/>
      <c r="X1165" s="24"/>
      <c r="Y1165" s="24"/>
      <c r="Z1165" s="24"/>
      <c r="AA1165" s="24"/>
      <c r="AB1165" s="24"/>
      <c r="AC1165" s="24"/>
      <c r="AD1165" s="24"/>
      <c r="AE1165" s="24"/>
      <c r="AG1165" s="13"/>
      <c r="AH1165" s="13"/>
      <c r="AI1165" s="14"/>
      <c r="AJ1165" s="24"/>
      <c r="AK1165" s="24"/>
      <c r="AL1165" s="24"/>
      <c r="AM1165" s="24"/>
      <c r="AN1165" s="24"/>
      <c r="AO1165" s="24"/>
      <c r="AP1165" s="24"/>
      <c r="AQ1165" s="24"/>
      <c r="AS1165" s="13"/>
      <c r="AT1165" s="13"/>
      <c r="AU1165" s="14"/>
      <c r="AV1165" s="24"/>
      <c r="AW1165" s="24"/>
      <c r="AX1165" s="24"/>
      <c r="AY1165" s="24"/>
      <c r="AZ1165" s="24"/>
      <c r="BA1165" s="24"/>
      <c r="BB1165" s="24"/>
      <c r="BC1165" s="24"/>
      <c r="CW1165" s="24">
        <v>0.39634562841530052</v>
      </c>
      <c r="CX1165" s="13">
        <v>68.5</v>
      </c>
      <c r="CY1165" s="13">
        <v>66.721892777836331</v>
      </c>
      <c r="CZ1165" s="13">
        <v>65.916881517203336</v>
      </c>
      <c r="DA1165" s="13">
        <v>34.941524989121071</v>
      </c>
      <c r="DB1165" s="13" t="e">
        <f ca="1"/>
        <v>#NAME?</v>
      </c>
      <c r="DC1165" s="13" t="e">
        <f ca="1"/>
        <v>#NAME?</v>
      </c>
      <c r="DD1165" s="13">
        <v>63.98183120170799</v>
      </c>
      <c r="DE1165" s="13" t="e">
        <f ca="1"/>
        <v>#NAME?</v>
      </c>
      <c r="DF1165" s="13">
        <v>67.485898904308954</v>
      </c>
    </row>
    <row r="1166" spans="1:110" x14ac:dyDescent="0.25">
      <c r="A1166" s="9">
        <v>73.5</v>
      </c>
      <c r="B1166" s="10" t="b">
        <v>1</v>
      </c>
      <c r="U1166" s="13"/>
      <c r="V1166" s="13"/>
      <c r="W1166" s="14"/>
      <c r="X1166" s="24"/>
      <c r="Y1166" s="24"/>
      <c r="Z1166" s="24"/>
      <c r="AA1166" s="24"/>
      <c r="AB1166" s="24"/>
      <c r="AC1166" s="24"/>
      <c r="AD1166" s="24"/>
      <c r="AE1166" s="24"/>
      <c r="AG1166" s="13"/>
      <c r="AH1166" s="13"/>
      <c r="AI1166" s="14"/>
      <c r="AJ1166" s="24"/>
      <c r="AK1166" s="24"/>
      <c r="AL1166" s="24"/>
      <c r="AM1166" s="24"/>
      <c r="AN1166" s="24"/>
      <c r="AO1166" s="24"/>
      <c r="AP1166" s="24"/>
      <c r="AQ1166" s="24"/>
      <c r="AS1166" s="13"/>
      <c r="AT1166" s="13"/>
      <c r="AU1166" s="14"/>
      <c r="AV1166" s="24"/>
      <c r="AW1166" s="24"/>
      <c r="AX1166" s="24"/>
      <c r="AY1166" s="24"/>
      <c r="AZ1166" s="24"/>
      <c r="BA1166" s="24"/>
      <c r="BB1166" s="24"/>
      <c r="BC1166" s="24"/>
      <c r="CW1166" s="24">
        <v>0.39668715846994534</v>
      </c>
      <c r="CX1166" s="13">
        <v>68.5</v>
      </c>
      <c r="CY1166" s="13">
        <v>66.730331578180653</v>
      </c>
      <c r="CZ1166" s="13">
        <v>65.925471446566249</v>
      </c>
      <c r="DA1166" s="13">
        <v>34.980701521968612</v>
      </c>
      <c r="DB1166" s="13" t="e">
        <f ca="1"/>
        <v>#NAME?</v>
      </c>
      <c r="DC1166" s="13" t="e">
        <f ca="1"/>
        <v>#NAME?</v>
      </c>
      <c r="DD1166" s="13">
        <v>63.993778017339253</v>
      </c>
      <c r="DE1166" s="13" t="e">
        <f ca="1"/>
        <v>#NAME?</v>
      </c>
      <c r="DF1166" s="13">
        <v>67.495753460518586</v>
      </c>
    </row>
    <row r="1167" spans="1:110" x14ac:dyDescent="0.25">
      <c r="A1167" s="9">
        <v>73.400000000000006</v>
      </c>
      <c r="B1167" s="10" t="b">
        <v>1</v>
      </c>
      <c r="U1167" s="13"/>
      <c r="V1167" s="13"/>
      <c r="W1167" s="14"/>
      <c r="X1167" s="24"/>
      <c r="Y1167" s="24"/>
      <c r="Z1167" s="24"/>
      <c r="AA1167" s="24"/>
      <c r="AB1167" s="24"/>
      <c r="AC1167" s="24"/>
      <c r="AD1167" s="24"/>
      <c r="AE1167" s="24"/>
      <c r="AG1167" s="13"/>
      <c r="AH1167" s="13"/>
      <c r="AI1167" s="14"/>
      <c r="AJ1167" s="24"/>
      <c r="AK1167" s="24"/>
      <c r="AL1167" s="24"/>
      <c r="AM1167" s="24"/>
      <c r="AN1167" s="24"/>
      <c r="AO1167" s="24"/>
      <c r="AP1167" s="24"/>
      <c r="AQ1167" s="24"/>
      <c r="AS1167" s="13"/>
      <c r="AT1167" s="13"/>
      <c r="AU1167" s="14"/>
      <c r="AV1167" s="24"/>
      <c r="AW1167" s="24"/>
      <c r="AX1167" s="24"/>
      <c r="AY1167" s="24"/>
      <c r="AZ1167" s="24"/>
      <c r="BA1167" s="24"/>
      <c r="BB1167" s="24"/>
      <c r="BC1167" s="24"/>
      <c r="CW1167" s="24">
        <v>0.39702868852459017</v>
      </c>
      <c r="CX1167" s="13">
        <v>68.5</v>
      </c>
      <c r="CY1167" s="13">
        <v>66.738768420424478</v>
      </c>
      <c r="CZ1167" s="13">
        <v>65.934060501764606</v>
      </c>
      <c r="DA1167" s="13">
        <v>35.019900238584512</v>
      </c>
      <c r="DB1167" s="13" t="e">
        <f ca="1"/>
        <v>#NAME?</v>
      </c>
      <c r="DC1167" s="13" t="e">
        <f ca="1"/>
        <v>#NAME?</v>
      </c>
      <c r="DD1167" s="13">
        <v>64.005719691237232</v>
      </c>
      <c r="DE1167" s="13" t="e">
        <f ca="1"/>
        <v>#NAME?</v>
      </c>
      <c r="DF1167" s="13">
        <v>67.505604843681766</v>
      </c>
    </row>
    <row r="1168" spans="1:110" x14ac:dyDescent="0.25">
      <c r="A1168" s="9">
        <v>72.900000000000006</v>
      </c>
      <c r="B1168" s="10" t="b">
        <v>1</v>
      </c>
      <c r="U1168" s="13"/>
      <c r="V1168" s="13"/>
      <c r="W1168" s="14"/>
      <c r="X1168" s="24"/>
      <c r="Y1168" s="24"/>
      <c r="Z1168" s="24"/>
      <c r="AA1168" s="24"/>
      <c r="AB1168" s="24"/>
      <c r="AC1168" s="24"/>
      <c r="AD1168" s="24"/>
      <c r="AE1168" s="24"/>
      <c r="AG1168" s="13"/>
      <c r="AH1168" s="13"/>
      <c r="AI1168" s="14"/>
      <c r="AJ1168" s="24"/>
      <c r="AK1168" s="24"/>
      <c r="AL1168" s="24"/>
      <c r="AM1168" s="24"/>
      <c r="AN1168" s="24"/>
      <c r="AO1168" s="24"/>
      <c r="AP1168" s="24"/>
      <c r="AQ1168" s="24"/>
      <c r="AS1168" s="13"/>
      <c r="AT1168" s="13"/>
      <c r="AU1168" s="14"/>
      <c r="AV1168" s="24"/>
      <c r="AW1168" s="24"/>
      <c r="AX1168" s="24"/>
      <c r="AY1168" s="24"/>
      <c r="AZ1168" s="24"/>
      <c r="BA1168" s="24"/>
      <c r="BB1168" s="24"/>
      <c r="BC1168" s="24"/>
      <c r="CW1168" s="24">
        <v>0.39737021857923499</v>
      </c>
      <c r="CX1168" s="13">
        <v>68.5</v>
      </c>
      <c r="CY1168" s="13">
        <v>66.747203312094058</v>
      </c>
      <c r="CZ1168" s="13">
        <v>65.942648689828644</v>
      </c>
      <c r="DA1168" s="13">
        <v>35.059121164106195</v>
      </c>
      <c r="DB1168" s="13" t="e">
        <f ca="1"/>
        <v>#NAME?</v>
      </c>
      <c r="DC1168" s="13" t="e">
        <f ca="1"/>
        <v>#NAME?</v>
      </c>
      <c r="DD1168" s="13">
        <v>64.017656230034987</v>
      </c>
      <c r="DE1168" s="13" t="e">
        <f ca="1"/>
        <v>#NAME?</v>
      </c>
      <c r="DF1168" s="13">
        <v>67.515453061065728</v>
      </c>
    </row>
    <row r="1169" spans="1:110" x14ac:dyDescent="0.25">
      <c r="A1169" s="9">
        <v>72.900000000000006</v>
      </c>
      <c r="B1169" s="10" t="b">
        <v>1</v>
      </c>
      <c r="U1169" s="13"/>
      <c r="V1169" s="13"/>
      <c r="W1169" s="14"/>
      <c r="X1169" s="24"/>
      <c r="Y1169" s="24"/>
      <c r="Z1169" s="24"/>
      <c r="AA1169" s="24"/>
      <c r="AB1169" s="24"/>
      <c r="AC1169" s="24"/>
      <c r="AD1169" s="24"/>
      <c r="AE1169" s="24"/>
      <c r="AG1169" s="13"/>
      <c r="AH1169" s="13"/>
      <c r="AI1169" s="14"/>
      <c r="AJ1169" s="24"/>
      <c r="AK1169" s="24"/>
      <c r="AL1169" s="24"/>
      <c r="AM1169" s="24"/>
      <c r="AN1169" s="24"/>
      <c r="AO1169" s="24"/>
      <c r="AP1169" s="24"/>
      <c r="AQ1169" s="24"/>
      <c r="AS1169" s="13"/>
      <c r="AT1169" s="13"/>
      <c r="AU1169" s="14"/>
      <c r="AV1169" s="24"/>
      <c r="AW1169" s="24"/>
      <c r="AX1169" s="24"/>
      <c r="AY1169" s="24"/>
      <c r="AZ1169" s="24"/>
      <c r="BA1169" s="24"/>
      <c r="BB1169" s="24"/>
      <c r="BC1169" s="24"/>
      <c r="CW1169" s="24">
        <v>0.39771174863387976</v>
      </c>
      <c r="CX1169" s="13">
        <v>68.5</v>
      </c>
      <c r="CY1169" s="13">
        <v>66.755636260704335</v>
      </c>
      <c r="CZ1169" s="13">
        <v>65.951236017781099</v>
      </c>
      <c r="DA1169" s="13">
        <v>35.098364323713831</v>
      </c>
      <c r="DB1169" s="13" t="e">
        <f ca="1"/>
        <v>#NAME?</v>
      </c>
      <c r="DC1169" s="13" t="e">
        <f ca="1"/>
        <v>#NAME?</v>
      </c>
      <c r="DD1169" s="13">
        <v>64.029587640351338</v>
      </c>
      <c r="DE1169" s="13" t="e">
        <f ca="1"/>
        <v>#NAME?</v>
      </c>
      <c r="DF1169" s="13">
        <v>67.525298119924599</v>
      </c>
    </row>
    <row r="1170" spans="1:110" x14ac:dyDescent="0.25">
      <c r="A1170" s="9">
        <v>72.5</v>
      </c>
      <c r="B1170" s="10" t="b">
        <v>1</v>
      </c>
      <c r="U1170" s="13"/>
      <c r="V1170" s="13"/>
      <c r="W1170" s="14"/>
      <c r="X1170" s="24"/>
      <c r="Y1170" s="24"/>
      <c r="Z1170" s="24"/>
      <c r="AA1170" s="24"/>
      <c r="AB1170" s="24"/>
      <c r="AC1170" s="24"/>
      <c r="AD1170" s="24"/>
      <c r="AE1170" s="24"/>
      <c r="AG1170" s="13"/>
      <c r="AH1170" s="13"/>
      <c r="AI1170" s="14"/>
      <c r="AJ1170" s="24"/>
      <c r="AK1170" s="24"/>
      <c r="AL1170" s="24"/>
      <c r="AM1170" s="24"/>
      <c r="AN1170" s="24"/>
      <c r="AO1170" s="24"/>
      <c r="AP1170" s="24"/>
      <c r="AQ1170" s="24"/>
      <c r="AS1170" s="13"/>
      <c r="AT1170" s="13"/>
      <c r="AU1170" s="14"/>
      <c r="AV1170" s="24"/>
      <c r="AW1170" s="24"/>
      <c r="AX1170" s="24"/>
      <c r="AY1170" s="24"/>
      <c r="AZ1170" s="24"/>
      <c r="BA1170" s="24"/>
      <c r="BB1170" s="24"/>
      <c r="BC1170" s="24"/>
      <c r="CW1170" s="24">
        <v>0.39805327868852458</v>
      </c>
      <c r="CX1170" s="13">
        <v>68.5</v>
      </c>
      <c r="CY1170" s="13">
        <v>66.764067273758954</v>
      </c>
      <c r="CZ1170" s="13">
        <v>65.95982249263713</v>
      </c>
      <c r="DA1170" s="13">
        <v>35.137629742630452</v>
      </c>
      <c r="DB1170" s="13" t="e">
        <f ca="1"/>
        <v>#NAME?</v>
      </c>
      <c r="DC1170" s="13" t="e">
        <f ca="1"/>
        <v>#NAME?</v>
      </c>
      <c r="DD1170" s="13">
        <v>64.04151392879092</v>
      </c>
      <c r="DE1170" s="13" t="e">
        <f ca="1"/>
        <v>#NAME?</v>
      </c>
      <c r="DF1170" s="13">
        <v>67.535140027499423</v>
      </c>
    </row>
    <row r="1171" spans="1:110" x14ac:dyDescent="0.25">
      <c r="A1171" s="9">
        <v>72.5</v>
      </c>
      <c r="B1171" s="10" t="b">
        <v>1</v>
      </c>
      <c r="U1171" s="13"/>
      <c r="V1171" s="13"/>
      <c r="W1171" s="14"/>
      <c r="X1171" s="24"/>
      <c r="Y1171" s="24"/>
      <c r="Z1171" s="24"/>
      <c r="AA1171" s="24"/>
      <c r="AB1171" s="24"/>
      <c r="AC1171" s="24"/>
      <c r="AD1171" s="24"/>
      <c r="AE1171" s="24"/>
      <c r="AG1171" s="13"/>
      <c r="AH1171" s="13"/>
      <c r="AI1171" s="14"/>
      <c r="AJ1171" s="24"/>
      <c r="AK1171" s="24"/>
      <c r="AL1171" s="24"/>
      <c r="AM1171" s="24"/>
      <c r="AN1171" s="24"/>
      <c r="AO1171" s="24"/>
      <c r="AP1171" s="24"/>
      <c r="AQ1171" s="24"/>
      <c r="AS1171" s="13"/>
      <c r="AT1171" s="13"/>
      <c r="AU1171" s="14"/>
      <c r="AV1171" s="24"/>
      <c r="AW1171" s="24"/>
      <c r="AX1171" s="24"/>
      <c r="AY1171" s="24"/>
      <c r="AZ1171" s="24"/>
      <c r="BA1171" s="24"/>
      <c r="BB1171" s="24"/>
      <c r="BC1171" s="24"/>
      <c r="CW1171" s="24">
        <v>0.3983948087431694</v>
      </c>
      <c r="CX1171" s="13">
        <v>68.599999999999994</v>
      </c>
      <c r="CY1171" s="13">
        <v>66.772496358750288</v>
      </c>
      <c r="CZ1171" s="13">
        <v>65.968408121404408</v>
      </c>
      <c r="DA1171" s="13">
        <v>35.17691744612199</v>
      </c>
      <c r="DB1171" s="13" t="e">
        <f ca="1"/>
        <v>#NAME?</v>
      </c>
      <c r="DC1171" s="13" t="e">
        <f ca="1"/>
        <v>#NAME?</v>
      </c>
      <c r="DD1171" s="13">
        <v>64.05343510194416</v>
      </c>
      <c r="DE1171" s="13" t="e">
        <f ca="1"/>
        <v>#NAME?</v>
      </c>
      <c r="DF1171" s="13">
        <v>67.544978791018153</v>
      </c>
    </row>
    <row r="1172" spans="1:110" x14ac:dyDescent="0.25">
      <c r="A1172" s="9">
        <v>72.3</v>
      </c>
      <c r="B1172" s="10" t="b">
        <v>1</v>
      </c>
      <c r="U1172" s="13"/>
      <c r="V1172" s="13"/>
      <c r="W1172" s="14"/>
      <c r="X1172" s="24"/>
      <c r="Y1172" s="24"/>
      <c r="Z1172" s="24"/>
      <c r="AA1172" s="24"/>
      <c r="AB1172" s="24"/>
      <c r="AC1172" s="24"/>
      <c r="AD1172" s="24"/>
      <c r="AE1172" s="24"/>
      <c r="AG1172" s="13"/>
      <c r="AH1172" s="13"/>
      <c r="AI1172" s="14"/>
      <c r="AJ1172" s="24"/>
      <c r="AK1172" s="24"/>
      <c r="AL1172" s="24"/>
      <c r="AM1172" s="24"/>
      <c r="AN1172" s="24"/>
      <c r="AO1172" s="24"/>
      <c r="AP1172" s="24"/>
      <c r="AQ1172" s="24"/>
      <c r="AS1172" s="13"/>
      <c r="AT1172" s="13"/>
      <c r="AU1172" s="14"/>
      <c r="AV1172" s="24"/>
      <c r="AW1172" s="24"/>
      <c r="AX1172" s="24"/>
      <c r="AY1172" s="24"/>
      <c r="AZ1172" s="24"/>
      <c r="BA1172" s="24"/>
      <c r="BB1172" s="24"/>
      <c r="BC1172" s="24"/>
      <c r="CW1172" s="24">
        <v>0.39873633879781423</v>
      </c>
      <c r="CX1172" s="13">
        <v>68.599999999999994</v>
      </c>
      <c r="CY1172" s="13">
        <v>66.780923523159586</v>
      </c>
      <c r="CZ1172" s="13">
        <v>65.976992911083144</v>
      </c>
      <c r="DA1172" s="13">
        <v>35.21622745949746</v>
      </c>
      <c r="DB1172" s="13" t="e">
        <f ca="1"/>
        <v>#NAME?</v>
      </c>
      <c r="DC1172" s="13" t="e">
        <f ca="1"/>
        <v>#NAME?</v>
      </c>
      <c r="DD1172" s="13">
        <v>64.065351166387416</v>
      </c>
      <c r="DE1172" s="13" t="e">
        <f ca="1"/>
        <v>#NAME?</v>
      </c>
      <c r="DF1172" s="13">
        <v>67.554814417695781</v>
      </c>
    </row>
    <row r="1173" spans="1:110" x14ac:dyDescent="0.25">
      <c r="A1173" s="9">
        <v>71.7</v>
      </c>
      <c r="B1173" s="10" t="b">
        <v>1</v>
      </c>
      <c r="U1173" s="13"/>
      <c r="V1173" s="13"/>
      <c r="W1173" s="14"/>
      <c r="X1173" s="24"/>
      <c r="Y1173" s="24"/>
      <c r="Z1173" s="24"/>
      <c r="AA1173" s="24"/>
      <c r="AB1173" s="24"/>
      <c r="AC1173" s="24"/>
      <c r="AD1173" s="24"/>
      <c r="AE1173" s="24"/>
      <c r="AG1173" s="13"/>
      <c r="AH1173" s="13"/>
      <c r="AI1173" s="14"/>
      <c r="AJ1173" s="24"/>
      <c r="AK1173" s="24"/>
      <c r="AL1173" s="24"/>
      <c r="AM1173" s="24"/>
      <c r="AN1173" s="24"/>
      <c r="AO1173" s="24"/>
      <c r="AP1173" s="24"/>
      <c r="AQ1173" s="24"/>
      <c r="AS1173" s="13"/>
      <c r="AT1173" s="13"/>
      <c r="AU1173" s="14"/>
      <c r="AV1173" s="24"/>
      <c r="AW1173" s="24"/>
      <c r="AX1173" s="24"/>
      <c r="AY1173" s="24"/>
      <c r="AZ1173" s="24"/>
      <c r="BA1173" s="24"/>
      <c r="BB1173" s="24"/>
      <c r="BC1173" s="24"/>
      <c r="CW1173" s="24">
        <v>0.39907786885245899</v>
      </c>
      <c r="CX1173" s="13">
        <v>68.599999999999994</v>
      </c>
      <c r="CY1173" s="13">
        <v>66.789348774456954</v>
      </c>
      <c r="CZ1173" s="13">
        <v>65.985576868666342</v>
      </c>
      <c r="DA1173" s="13">
        <v>35.255559808108998</v>
      </c>
      <c r="DB1173" s="13" t="e">
        <f ca="1"/>
        <v>#NAME?</v>
      </c>
      <c r="DC1173" s="13" t="e">
        <f ca="1"/>
        <v>#NAME?</v>
      </c>
      <c r="DD1173" s="13">
        <v>64.077262128682889</v>
      </c>
      <c r="DE1173" s="13" t="e">
        <f ca="1"/>
        <v>#NAME?</v>
      </c>
      <c r="DF1173" s="13">
        <v>67.56464691473434</v>
      </c>
    </row>
    <row r="1174" spans="1:110" x14ac:dyDescent="0.25">
      <c r="A1174" s="9">
        <v>82.7</v>
      </c>
      <c r="B1174" s="10" t="b">
        <v>1</v>
      </c>
      <c r="U1174" s="13"/>
      <c r="V1174" s="13"/>
      <c r="W1174" s="14"/>
      <c r="X1174" s="24"/>
      <c r="Y1174" s="24"/>
      <c r="Z1174" s="24"/>
      <c r="AA1174" s="24"/>
      <c r="AB1174" s="24"/>
      <c r="AC1174" s="24"/>
      <c r="AD1174" s="24"/>
      <c r="AE1174" s="24"/>
      <c r="AG1174" s="13"/>
      <c r="AH1174" s="13"/>
      <c r="AI1174" s="14"/>
      <c r="AJ1174" s="24"/>
      <c r="AK1174" s="24"/>
      <c r="AL1174" s="24"/>
      <c r="AM1174" s="24"/>
      <c r="AN1174" s="24"/>
      <c r="AO1174" s="24"/>
      <c r="AP1174" s="24"/>
      <c r="AQ1174" s="24"/>
      <c r="AS1174" s="13"/>
      <c r="AT1174" s="13"/>
      <c r="AU1174" s="14"/>
      <c r="AV1174" s="24"/>
      <c r="AW1174" s="24"/>
      <c r="AX1174" s="24"/>
      <c r="AY1174" s="24"/>
      <c r="AZ1174" s="24"/>
      <c r="BA1174" s="24"/>
      <c r="BB1174" s="24"/>
      <c r="BC1174" s="24"/>
      <c r="CW1174" s="24">
        <v>0.39941939890710382</v>
      </c>
      <c r="CX1174" s="13">
        <v>68.599999999999994</v>
      </c>
      <c r="CY1174" s="13">
        <v>66.797772120101399</v>
      </c>
      <c r="CZ1174" s="13">
        <v>65.99416000113952</v>
      </c>
      <c r="DA1174" s="13">
        <v>35.294914517351991</v>
      </c>
      <c r="DB1174" s="13" t="e">
        <f ca="1"/>
        <v>#NAME?</v>
      </c>
      <c r="DC1174" s="13" t="e">
        <f ca="1"/>
        <v>#NAME?</v>
      </c>
      <c r="DD1174" s="13">
        <v>64.08916799537883</v>
      </c>
      <c r="DE1174" s="13" t="e">
        <f ca="1"/>
        <v>#NAME?</v>
      </c>
      <c r="DF1174" s="13">
        <v>67.574476289322945</v>
      </c>
    </row>
    <row r="1175" spans="1:110" x14ac:dyDescent="0.25">
      <c r="A1175" s="9">
        <v>82.5</v>
      </c>
      <c r="B1175" s="10" t="b">
        <v>1</v>
      </c>
      <c r="U1175" s="13"/>
      <c r="V1175" s="13"/>
      <c r="W1175" s="14"/>
      <c r="X1175" s="24"/>
      <c r="Y1175" s="24"/>
      <c r="Z1175" s="24"/>
      <c r="AA1175" s="24"/>
      <c r="AB1175" s="24"/>
      <c r="AC1175" s="24"/>
      <c r="AD1175" s="24"/>
      <c r="AE1175" s="24"/>
      <c r="AG1175" s="13"/>
      <c r="AH1175" s="13"/>
      <c r="AI1175" s="14"/>
      <c r="AJ1175" s="24"/>
      <c r="AK1175" s="24"/>
      <c r="AL1175" s="24"/>
      <c r="AM1175" s="24"/>
      <c r="AN1175" s="24"/>
      <c r="AO1175" s="24"/>
      <c r="AP1175" s="24"/>
      <c r="AQ1175" s="24"/>
      <c r="AS1175" s="13"/>
      <c r="AT1175" s="13"/>
      <c r="AU1175" s="14"/>
      <c r="AV1175" s="24"/>
      <c r="AW1175" s="24"/>
      <c r="AX1175" s="24"/>
      <c r="AY1175" s="24"/>
      <c r="AZ1175" s="24"/>
      <c r="BA1175" s="24"/>
      <c r="BB1175" s="24"/>
      <c r="BC1175" s="24"/>
      <c r="CW1175" s="24">
        <v>0.39976092896174864</v>
      </c>
      <c r="CX1175" s="13">
        <v>68.599999999999994</v>
      </c>
      <c r="CY1175" s="13">
        <v>66.80619356754093</v>
      </c>
      <c r="CZ1175" s="13">
        <v>66.002742315480873</v>
      </c>
      <c r="DA1175" s="13">
        <v>35.334291612665169</v>
      </c>
      <c r="DB1175" s="13" t="e">
        <f ca="1"/>
        <v>#NAME?</v>
      </c>
      <c r="DC1175" s="13" t="e">
        <f ca="1"/>
        <v>#NAME?</v>
      </c>
      <c r="DD1175" s="13">
        <v>64.101068773009459</v>
      </c>
      <c r="DE1175" s="13" t="e">
        <f ca="1"/>
        <v>#NAME?</v>
      </c>
      <c r="DF1175" s="13">
        <v>67.584302548637879</v>
      </c>
    </row>
    <row r="1176" spans="1:110" x14ac:dyDescent="0.25">
      <c r="A1176" s="9">
        <v>82.4</v>
      </c>
      <c r="B1176" s="10" t="b">
        <v>1</v>
      </c>
      <c r="U1176" s="13"/>
      <c r="V1176" s="13"/>
      <c r="W1176" s="14"/>
      <c r="X1176" s="24"/>
      <c r="Y1176" s="24"/>
      <c r="Z1176" s="24"/>
      <c r="AA1176" s="24"/>
      <c r="AB1176" s="24"/>
      <c r="AC1176" s="24"/>
      <c r="AD1176" s="24"/>
      <c r="AE1176" s="24"/>
      <c r="AG1176" s="13"/>
      <c r="AH1176" s="13"/>
      <c r="AI1176" s="14"/>
      <c r="AJ1176" s="24"/>
      <c r="AK1176" s="24"/>
      <c r="AL1176" s="24"/>
      <c r="AM1176" s="24"/>
      <c r="AN1176" s="24"/>
      <c r="AO1176" s="24"/>
      <c r="AP1176" s="24"/>
      <c r="AQ1176" s="24"/>
      <c r="AS1176" s="13"/>
      <c r="AT1176" s="13"/>
      <c r="AU1176" s="14"/>
      <c r="AV1176" s="24"/>
      <c r="AW1176" s="24"/>
      <c r="AX1176" s="24"/>
      <c r="AY1176" s="24"/>
      <c r="AZ1176" s="24"/>
      <c r="BA1176" s="24"/>
      <c r="BB1176" s="24"/>
      <c r="BC1176" s="24"/>
      <c r="CW1176" s="24">
        <v>0.40010245901639346</v>
      </c>
      <c r="CX1176" s="13">
        <v>68.599999999999994</v>
      </c>
      <c r="CY1176" s="13">
        <v>66.814613124212585</v>
      </c>
      <c r="CZ1176" s="13">
        <v>66.01132381866158</v>
      </c>
      <c r="DA1176" s="13">
        <v>35.373691119530676</v>
      </c>
      <c r="DB1176" s="13" t="e">
        <f ca="1"/>
        <v>#NAME?</v>
      </c>
      <c r="DC1176" s="13" t="e">
        <f ca="1"/>
        <v>#NAME?</v>
      </c>
      <c r="DD1176" s="13">
        <v>64.112964468095015</v>
      </c>
      <c r="DE1176" s="13" t="e">
        <f ca="1"/>
        <v>#NAME?</v>
      </c>
      <c r="DF1176" s="13">
        <v>67.594125699842607</v>
      </c>
    </row>
    <row r="1177" spans="1:110" x14ac:dyDescent="0.25">
      <c r="A1177" s="9">
        <v>82.5</v>
      </c>
      <c r="B1177" s="10" t="b">
        <v>1</v>
      </c>
      <c r="U1177" s="13"/>
      <c r="V1177" s="13"/>
      <c r="W1177" s="14"/>
      <c r="X1177" s="24"/>
      <c r="Y1177" s="24"/>
      <c r="Z1177" s="24"/>
      <c r="AA1177" s="24"/>
      <c r="AB1177" s="24"/>
      <c r="AC1177" s="24"/>
      <c r="AD1177" s="24"/>
      <c r="AE1177" s="24"/>
      <c r="AG1177" s="13"/>
      <c r="AH1177" s="13"/>
      <c r="AI1177" s="14"/>
      <c r="AJ1177" s="24"/>
      <c r="AK1177" s="24"/>
      <c r="AL1177" s="24"/>
      <c r="AM1177" s="24"/>
      <c r="AN1177" s="24"/>
      <c r="AO1177" s="24"/>
      <c r="AP1177" s="24"/>
      <c r="AQ1177" s="24"/>
      <c r="AS1177" s="13"/>
      <c r="AT1177" s="13"/>
      <c r="AU1177" s="14"/>
      <c r="AV1177" s="24"/>
      <c r="AW1177" s="24"/>
      <c r="AX1177" s="24"/>
      <c r="AY1177" s="24"/>
      <c r="AZ1177" s="24"/>
      <c r="BA1177" s="24"/>
      <c r="BB1177" s="24"/>
      <c r="BC1177" s="24"/>
      <c r="CW1177" s="24">
        <v>0.40044398907103823</v>
      </c>
      <c r="CX1177" s="13">
        <v>68.7</v>
      </c>
      <c r="CY1177" s="13">
        <v>66.823030797542472</v>
      </c>
      <c r="CZ1177" s="13">
        <v>66.019904517645401</v>
      </c>
      <c r="DA1177" s="13">
        <v>35.413113063474185</v>
      </c>
      <c r="DB1177" s="13" t="e">
        <f ca="1"/>
        <v>#NAME?</v>
      </c>
      <c r="DC1177" s="13" t="e">
        <f ca="1"/>
        <v>#NAME?</v>
      </c>
      <c r="DD1177" s="13">
        <v>64.124855087141867</v>
      </c>
      <c r="DE1177" s="13" t="e">
        <f ca="1"/>
        <v>#NAME?</v>
      </c>
      <c r="DF1177" s="13">
        <v>67.603945750087817</v>
      </c>
    </row>
    <row r="1178" spans="1:110" x14ac:dyDescent="0.25">
      <c r="A1178" s="9">
        <v>82.1</v>
      </c>
      <c r="B1178" s="10" t="b">
        <v>1</v>
      </c>
      <c r="U1178" s="13"/>
      <c r="V1178" s="13"/>
      <c r="W1178" s="14"/>
      <c r="X1178" s="24"/>
      <c r="Y1178" s="24"/>
      <c r="Z1178" s="24"/>
      <c r="AA1178" s="24"/>
      <c r="AB1178" s="24"/>
      <c r="AC1178" s="24"/>
      <c r="AD1178" s="24"/>
      <c r="AE1178" s="24"/>
      <c r="AG1178" s="13"/>
      <c r="AH1178" s="13"/>
      <c r="AI1178" s="14"/>
      <c r="AJ1178" s="24"/>
      <c r="AK1178" s="24"/>
      <c r="AL1178" s="24"/>
      <c r="AM1178" s="24"/>
      <c r="AN1178" s="24"/>
      <c r="AO1178" s="24"/>
      <c r="AP1178" s="24"/>
      <c r="AQ1178" s="24"/>
      <c r="AS1178" s="13"/>
      <c r="AT1178" s="13"/>
      <c r="AU1178" s="14"/>
      <c r="AV1178" s="24"/>
      <c r="AW1178" s="24"/>
      <c r="AX1178" s="24"/>
      <c r="AY1178" s="24"/>
      <c r="AZ1178" s="24"/>
      <c r="BA1178" s="24"/>
      <c r="BB1178" s="24"/>
      <c r="BC1178" s="24"/>
      <c r="CW1178" s="24">
        <v>0.40078551912568305</v>
      </c>
      <c r="CX1178" s="13">
        <v>68.7</v>
      </c>
      <c r="CY1178" s="13">
        <v>66.831446594945845</v>
      </c>
      <c r="CZ1178" s="13">
        <v>66.028484419389031</v>
      </c>
      <c r="DA1178" s="13">
        <v>35.452557470065031</v>
      </c>
      <c r="DB1178" s="13" t="e">
        <f ca="1"/>
        <v>#NAME?</v>
      </c>
      <c r="DC1178" s="13" t="e">
        <f ca="1"/>
        <v>#NAME?</v>
      </c>
      <c r="DD1178" s="13">
        <v>64.136740636642486</v>
      </c>
      <c r="DE1178" s="13" t="e">
        <f ca="1"/>
        <v>#NAME?</v>
      </c>
      <c r="DF1178" s="13">
        <v>67.613762706511551</v>
      </c>
    </row>
    <row r="1179" spans="1:110" x14ac:dyDescent="0.25">
      <c r="A1179" s="9">
        <v>81.8</v>
      </c>
      <c r="B1179" s="10" t="b">
        <v>1</v>
      </c>
      <c r="U1179" s="13"/>
      <c r="V1179" s="13"/>
      <c r="W1179" s="14"/>
      <c r="X1179" s="24"/>
      <c r="Y1179" s="24"/>
      <c r="Z1179" s="24"/>
      <c r="AA1179" s="24"/>
      <c r="AB1179" s="24"/>
      <c r="AC1179" s="24"/>
      <c r="AD1179" s="24"/>
      <c r="AE1179" s="24"/>
      <c r="AG1179" s="13"/>
      <c r="AH1179" s="13"/>
      <c r="AI1179" s="14"/>
      <c r="AJ1179" s="24"/>
      <c r="AK1179" s="24"/>
      <c r="AL1179" s="24"/>
      <c r="AM1179" s="24"/>
      <c r="AN1179" s="24"/>
      <c r="AO1179" s="24"/>
      <c r="AP1179" s="24"/>
      <c r="AQ1179" s="24"/>
      <c r="AS1179" s="13"/>
      <c r="AT1179" s="13"/>
      <c r="AU1179" s="14"/>
      <c r="AV1179" s="24"/>
      <c r="AW1179" s="24"/>
      <c r="AX1179" s="24"/>
      <c r="AY1179" s="24"/>
      <c r="AZ1179" s="24"/>
      <c r="BA1179" s="24"/>
      <c r="BB1179" s="24"/>
      <c r="BC1179" s="24"/>
      <c r="CW1179" s="24">
        <v>0.40112704918032788</v>
      </c>
      <c r="CX1179" s="13">
        <v>68.7</v>
      </c>
      <c r="CY1179" s="13">
        <v>66.839860523827127</v>
      </c>
      <c r="CZ1179" s="13">
        <v>66.037063530842076</v>
      </c>
      <c r="DA1179" s="13">
        <v>35.492024364916276</v>
      </c>
      <c r="DB1179" s="13" t="e">
        <f ca="1"/>
        <v>#NAME?</v>
      </c>
      <c r="DC1179" s="13" t="e">
        <f ca="1"/>
        <v>#NAME?</v>
      </c>
      <c r="DD1179" s="13">
        <v>64.148621123075543</v>
      </c>
      <c r="DE1179" s="13" t="e">
        <f ca="1"/>
        <v>#NAME?</v>
      </c>
      <c r="DF1179" s="13">
        <v>67.623576576239117</v>
      </c>
    </row>
    <row r="1180" spans="1:110" x14ac:dyDescent="0.25">
      <c r="A1180" s="9">
        <v>81.599999999999994</v>
      </c>
      <c r="B1180" s="10" t="b">
        <v>1</v>
      </c>
      <c r="U1180" s="13"/>
      <c r="V1180" s="13"/>
      <c r="W1180" s="14"/>
      <c r="X1180" s="24"/>
      <c r="Y1180" s="24"/>
      <c r="Z1180" s="24"/>
      <c r="AA1180" s="24"/>
      <c r="AB1180" s="24"/>
      <c r="AC1180" s="24"/>
      <c r="AD1180" s="24"/>
      <c r="AE1180" s="24"/>
      <c r="AG1180" s="13"/>
      <c r="AH1180" s="13"/>
      <c r="AI1180" s="14"/>
      <c r="AJ1180" s="24"/>
      <c r="AK1180" s="24"/>
      <c r="AL1180" s="24"/>
      <c r="AM1180" s="24"/>
      <c r="AN1180" s="24"/>
      <c r="AO1180" s="24"/>
      <c r="AP1180" s="24"/>
      <c r="AQ1180" s="24"/>
      <c r="AS1180" s="13"/>
      <c r="AT1180" s="13"/>
      <c r="AU1180" s="14"/>
      <c r="AV1180" s="24"/>
      <c r="AW1180" s="24"/>
      <c r="AX1180" s="24"/>
      <c r="AY1180" s="24"/>
      <c r="AZ1180" s="24"/>
      <c r="BA1180" s="24"/>
      <c r="BB1180" s="24"/>
      <c r="BC1180" s="24"/>
      <c r="CW1180" s="24">
        <v>0.4014685792349727</v>
      </c>
      <c r="CX1180" s="13">
        <v>68.7</v>
      </c>
      <c r="CY1180" s="13">
        <v>66.848272591579999</v>
      </c>
      <c r="CZ1180" s="13">
        <v>66.045641858947008</v>
      </c>
      <c r="DA1180" s="13">
        <v>35.5315137736848</v>
      </c>
      <c r="DB1180" s="13" t="e">
        <f ca="1"/>
        <v>#NAME?</v>
      </c>
      <c r="DC1180" s="13" t="e">
        <f ca="1"/>
        <v>#NAME?</v>
      </c>
      <c r="DD1180" s="13">
        <v>64.160496552905897</v>
      </c>
      <c r="DE1180" s="13" t="e">
        <f ca="1"/>
        <v>#NAME?</v>
      </c>
      <c r="DF1180" s="13">
        <v>67.633387366383275</v>
      </c>
    </row>
    <row r="1181" spans="1:110" x14ac:dyDescent="0.25">
      <c r="A1181" s="9">
        <v>81.400000000000006</v>
      </c>
      <c r="B1181" s="10" t="b">
        <v>1</v>
      </c>
      <c r="U1181" s="13"/>
      <c r="V1181" s="13"/>
      <c r="W1181" s="14"/>
      <c r="X1181" s="24"/>
      <c r="Y1181" s="24"/>
      <c r="Z1181" s="24"/>
      <c r="AA1181" s="24"/>
      <c r="AB1181" s="24"/>
      <c r="AC1181" s="24"/>
      <c r="AD1181" s="24"/>
      <c r="AE1181" s="24"/>
      <c r="AG1181" s="13"/>
      <c r="AH1181" s="13"/>
      <c r="AI1181" s="14"/>
      <c r="AJ1181" s="24"/>
      <c r="AK1181" s="24"/>
      <c r="AL1181" s="24"/>
      <c r="AM1181" s="24"/>
      <c r="AN1181" s="24"/>
      <c r="AO1181" s="24"/>
      <c r="AP1181" s="24"/>
      <c r="AQ1181" s="24"/>
      <c r="AS1181" s="13"/>
      <c r="AT1181" s="13"/>
      <c r="AU1181" s="14"/>
      <c r="AV1181" s="24"/>
      <c r="AW1181" s="24"/>
      <c r="AX1181" s="24"/>
      <c r="AY1181" s="24"/>
      <c r="AZ1181" s="24"/>
      <c r="BA1181" s="24"/>
      <c r="BB1181" s="24"/>
      <c r="BC1181" s="24"/>
      <c r="CW1181" s="24">
        <v>0.40181010928961747</v>
      </c>
      <c r="CX1181" s="13">
        <v>68.7</v>
      </c>
      <c r="CY1181" s="13">
        <v>66.856682805587411</v>
      </c>
      <c r="CZ1181" s="13">
        <v>66.054219410639419</v>
      </c>
      <c r="DA1181" s="13">
        <v>35.571025722071418</v>
      </c>
      <c r="DB1181" s="13" t="e">
        <f ca="1"/>
        <v>#NAME?</v>
      </c>
      <c r="DC1181" s="13" t="e">
        <f ca="1"/>
        <v>#NAME?</v>
      </c>
      <c r="DD1181" s="13">
        <v>64.17236693258468</v>
      </c>
      <c r="DE1181" s="13" t="e">
        <f ca="1"/>
        <v>#NAME?</v>
      </c>
      <c r="DF1181" s="13">
        <v>67.643195084044166</v>
      </c>
    </row>
    <row r="1182" spans="1:110" x14ac:dyDescent="0.25">
      <c r="A1182" s="9">
        <v>81.3</v>
      </c>
      <c r="B1182" s="10" t="b">
        <v>1</v>
      </c>
      <c r="U1182" s="13"/>
      <c r="V1182" s="13"/>
      <c r="W1182" s="14"/>
      <c r="X1182" s="24"/>
      <c r="Y1182" s="24"/>
      <c r="Z1182" s="24"/>
      <c r="AA1182" s="24"/>
      <c r="AB1182" s="24"/>
      <c r="AC1182" s="24"/>
      <c r="AD1182" s="24"/>
      <c r="AE1182" s="24"/>
      <c r="AG1182" s="13"/>
      <c r="AH1182" s="13"/>
      <c r="AI1182" s="14"/>
      <c r="AJ1182" s="24"/>
      <c r="AK1182" s="24"/>
      <c r="AL1182" s="24"/>
      <c r="AM1182" s="24"/>
      <c r="AN1182" s="24"/>
      <c r="AO1182" s="24"/>
      <c r="AP1182" s="24"/>
      <c r="AQ1182" s="24"/>
      <c r="AS1182" s="13"/>
      <c r="AT1182" s="13"/>
      <c r="AU1182" s="14"/>
      <c r="AV1182" s="24"/>
      <c r="AW1182" s="24"/>
      <c r="AX1182" s="24"/>
      <c r="AY1182" s="24"/>
      <c r="AZ1182" s="24"/>
      <c r="BA1182" s="24"/>
      <c r="BB1182" s="24"/>
      <c r="BC1182" s="24"/>
      <c r="CW1182" s="24">
        <v>0.40215163934426229</v>
      </c>
      <c r="CX1182" s="13">
        <v>68.7</v>
      </c>
      <c r="CY1182" s="13">
        <v>66.865091173221671</v>
      </c>
      <c r="CZ1182" s="13">
        <v>66.062796192847742</v>
      </c>
      <c r="DA1182" s="13">
        <v>35.610560235821005</v>
      </c>
      <c r="DB1182" s="13" t="e">
        <f ca="1"/>
        <v>#NAME?</v>
      </c>
      <c r="DC1182" s="13" t="e">
        <f ca="1"/>
        <v>#NAME?</v>
      </c>
      <c r="DD1182" s="13">
        <v>64.18423226854928</v>
      </c>
      <c r="DE1182" s="13" t="e">
        <f ca="1"/>
        <v>#NAME?</v>
      </c>
      <c r="DF1182" s="13">
        <v>67.652999736309425</v>
      </c>
    </row>
    <row r="1183" spans="1:110" x14ac:dyDescent="0.25">
      <c r="A1183" s="9">
        <v>81.099999999999994</v>
      </c>
      <c r="B1183" s="10" t="b">
        <v>1</v>
      </c>
      <c r="U1183" s="13"/>
      <c r="V1183" s="13"/>
      <c r="W1183" s="14"/>
      <c r="X1183" s="24"/>
      <c r="Y1183" s="24"/>
      <c r="Z1183" s="24"/>
      <c r="AA1183" s="24"/>
      <c r="AB1183" s="24"/>
      <c r="AC1183" s="24"/>
      <c r="AD1183" s="24"/>
      <c r="AE1183" s="24"/>
      <c r="AG1183" s="13"/>
      <c r="AH1183" s="13"/>
      <c r="AI1183" s="14"/>
      <c r="AJ1183" s="24"/>
      <c r="AK1183" s="24"/>
      <c r="AL1183" s="24"/>
      <c r="AM1183" s="24"/>
      <c r="AN1183" s="24"/>
      <c r="AO1183" s="24"/>
      <c r="AP1183" s="24"/>
      <c r="AQ1183" s="24"/>
      <c r="AS1183" s="13"/>
      <c r="AT1183" s="13"/>
      <c r="AU1183" s="14"/>
      <c r="AV1183" s="24"/>
      <c r="AW1183" s="24"/>
      <c r="AX1183" s="24"/>
      <c r="AY1183" s="24"/>
      <c r="AZ1183" s="24"/>
      <c r="BA1183" s="24"/>
      <c r="BB1183" s="24"/>
      <c r="BC1183" s="24"/>
      <c r="CW1183" s="24">
        <v>0.40249316939890711</v>
      </c>
      <c r="CX1183" s="13">
        <v>68.7</v>
      </c>
      <c r="CY1183" s="13">
        <v>66.873497701844443</v>
      </c>
      <c r="CZ1183" s="13">
        <v>66.071372212493642</v>
      </c>
      <c r="DA1183" s="13">
        <v>35.650117340722517</v>
      </c>
      <c r="DB1183" s="13" t="e">
        <f ca="1"/>
        <v>#NAME?</v>
      </c>
      <c r="DC1183" s="13" t="e">
        <f ca="1"/>
        <v>#NAME?</v>
      </c>
      <c r="DD1183" s="13">
        <v>64.196092567223474</v>
      </c>
      <c r="DE1183" s="13" t="e">
        <f ca="1"/>
        <v>#NAME?</v>
      </c>
      <c r="DF1183" s="13">
        <v>67.662801330254268</v>
      </c>
    </row>
    <row r="1184" spans="1:110" x14ac:dyDescent="0.25">
      <c r="A1184" s="9">
        <v>81</v>
      </c>
      <c r="B1184" s="10" t="b">
        <v>1</v>
      </c>
      <c r="U1184" s="13"/>
      <c r="V1184" s="13"/>
      <c r="W1184" s="14"/>
      <c r="X1184" s="24"/>
      <c r="Y1184" s="24"/>
      <c r="Z1184" s="24"/>
      <c r="AA1184" s="24"/>
      <c r="AB1184" s="24"/>
      <c r="AC1184" s="24"/>
      <c r="AD1184" s="24"/>
      <c r="AE1184" s="24"/>
      <c r="AG1184" s="13"/>
      <c r="AH1184" s="13"/>
      <c r="AI1184" s="14"/>
      <c r="AJ1184" s="24"/>
      <c r="AK1184" s="24"/>
      <c r="AL1184" s="24"/>
      <c r="AM1184" s="24"/>
      <c r="AN1184" s="24"/>
      <c r="AO1184" s="24"/>
      <c r="AP1184" s="24"/>
      <c r="AQ1184" s="24"/>
      <c r="AS1184" s="13"/>
      <c r="AT1184" s="13"/>
      <c r="AU1184" s="14"/>
      <c r="AV1184" s="24"/>
      <c r="AW1184" s="24"/>
      <c r="AX1184" s="24"/>
      <c r="AY1184" s="24"/>
      <c r="AZ1184" s="24"/>
      <c r="BA1184" s="24"/>
      <c r="BB1184" s="24"/>
      <c r="BC1184" s="24"/>
      <c r="CW1184" s="24">
        <v>0.40283469945355194</v>
      </c>
      <c r="CX1184" s="13">
        <v>68.7</v>
      </c>
      <c r="CY1184" s="13">
        <v>66.881902398806858</v>
      </c>
      <c r="CZ1184" s="13">
        <v>66.079947476491768</v>
      </c>
      <c r="DA1184" s="13">
        <v>35.689697062609198</v>
      </c>
      <c r="DB1184" s="13" t="e">
        <f ca="1"/>
        <v>#NAME?</v>
      </c>
      <c r="DC1184" s="13" t="e">
        <f ca="1"/>
        <v>#NAME?</v>
      </c>
      <c r="DD1184" s="13">
        <v>64.207947835017393</v>
      </c>
      <c r="DE1184" s="13" t="e">
        <f ca="1"/>
        <v>#NAME?</v>
      </c>
      <c r="DF1184" s="13">
        <v>67.67259987294139</v>
      </c>
    </row>
    <row r="1185" spans="1:110" x14ac:dyDescent="0.25">
      <c r="A1185" s="9">
        <v>88</v>
      </c>
      <c r="B1185" s="10" t="b">
        <v>1</v>
      </c>
      <c r="U1185" s="13"/>
      <c r="V1185" s="13"/>
      <c r="W1185" s="14"/>
      <c r="X1185" s="24"/>
      <c r="Y1185" s="24"/>
      <c r="Z1185" s="24"/>
      <c r="AA1185" s="24"/>
      <c r="AB1185" s="24"/>
      <c r="AC1185" s="24"/>
      <c r="AD1185" s="24"/>
      <c r="AE1185" s="24"/>
      <c r="AG1185" s="13"/>
      <c r="AH1185" s="13"/>
      <c r="AI1185" s="14"/>
      <c r="AJ1185" s="24"/>
      <c r="AK1185" s="24"/>
      <c r="AL1185" s="24"/>
      <c r="AM1185" s="24"/>
      <c r="AN1185" s="24"/>
      <c r="AO1185" s="24"/>
      <c r="AP1185" s="24"/>
      <c r="AQ1185" s="24"/>
      <c r="AS1185" s="13"/>
      <c r="AT1185" s="13"/>
      <c r="AU1185" s="14"/>
      <c r="AV1185" s="24"/>
      <c r="AW1185" s="24"/>
      <c r="AX1185" s="24"/>
      <c r="AY1185" s="24"/>
      <c r="AZ1185" s="24"/>
      <c r="BA1185" s="24"/>
      <c r="BB1185" s="24"/>
      <c r="BC1185" s="24"/>
      <c r="CW1185" s="24">
        <v>0.4031762295081967</v>
      </c>
      <c r="CX1185" s="13">
        <v>68.7</v>
      </c>
      <c r="CY1185" s="13">
        <v>66.890305271449535</v>
      </c>
      <c r="CZ1185" s="13">
        <v>66.088521991749985</v>
      </c>
      <c r="DA1185" s="13">
        <v>35.729299427358612</v>
      </c>
      <c r="DB1185" s="13" t="e">
        <f ca="1"/>
        <v>#NAME?</v>
      </c>
      <c r="DC1185" s="13" t="e">
        <f ca="1"/>
        <v>#NAME?</v>
      </c>
      <c r="DD1185" s="13">
        <v>64.219798078327557</v>
      </c>
      <c r="DE1185" s="13" t="e">
        <f ca="1"/>
        <v>#NAME?</v>
      </c>
      <c r="DF1185" s="13">
        <v>67.682395371421208</v>
      </c>
    </row>
    <row r="1186" spans="1:110" x14ac:dyDescent="0.25">
      <c r="A1186" s="9">
        <v>87</v>
      </c>
      <c r="B1186" s="10" t="b">
        <v>1</v>
      </c>
      <c r="U1186" s="13"/>
      <c r="V1186" s="13"/>
      <c r="W1186" s="14"/>
      <c r="X1186" s="24"/>
      <c r="Y1186" s="24"/>
      <c r="Z1186" s="24"/>
      <c r="AA1186" s="24"/>
      <c r="AB1186" s="24"/>
      <c r="AC1186" s="24"/>
      <c r="AD1186" s="24"/>
      <c r="AE1186" s="24"/>
      <c r="AG1186" s="13"/>
      <c r="AH1186" s="13"/>
      <c r="AI1186" s="14"/>
      <c r="AJ1186" s="24"/>
      <c r="AK1186" s="24"/>
      <c r="AL1186" s="24"/>
      <c r="AM1186" s="24"/>
      <c r="AN1186" s="24"/>
      <c r="AO1186" s="24"/>
      <c r="AP1186" s="24"/>
      <c r="AQ1186" s="24"/>
      <c r="AS1186" s="13"/>
      <c r="AT1186" s="13"/>
      <c r="AU1186" s="14"/>
      <c r="AV1186" s="24"/>
      <c r="AW1186" s="24"/>
      <c r="AX1186" s="24"/>
      <c r="AY1186" s="24"/>
      <c r="AZ1186" s="24"/>
      <c r="BA1186" s="24"/>
      <c r="BB1186" s="24"/>
      <c r="BC1186" s="24"/>
      <c r="CW1186" s="24">
        <v>0.40351775956284153</v>
      </c>
      <c r="CX1186" s="13">
        <v>68.7</v>
      </c>
      <c r="CY1186" s="13">
        <v>66.89870632710263</v>
      </c>
      <c r="CZ1186" s="13">
        <v>66.097095765169456</v>
      </c>
      <c r="DA1186" s="13">
        <v>35.768924460892755</v>
      </c>
      <c r="DB1186" s="13" t="e">
        <f ca="1"/>
        <v>#NAME?</v>
      </c>
      <c r="DC1186" s="13" t="e">
        <f ca="1"/>
        <v>#NAME?</v>
      </c>
      <c r="DD1186" s="13">
        <v>64.231643303536984</v>
      </c>
      <c r="DE1186" s="13" t="e">
        <f ca="1"/>
        <v>#NAME?</v>
      </c>
      <c r="DF1186" s="13">
        <v>67.692187832731733</v>
      </c>
    </row>
    <row r="1187" spans="1:110" x14ac:dyDescent="0.25">
      <c r="A1187" s="9">
        <v>84</v>
      </c>
      <c r="B1187" s="10" t="b">
        <v>1</v>
      </c>
      <c r="U1187" s="13"/>
      <c r="V1187" s="13"/>
      <c r="W1187" s="14"/>
      <c r="X1187" s="24"/>
      <c r="Y1187" s="24"/>
      <c r="Z1187" s="24"/>
      <c r="AA1187" s="24"/>
      <c r="AB1187" s="24"/>
      <c r="AC1187" s="24"/>
      <c r="AD1187" s="24"/>
      <c r="AE1187" s="24"/>
      <c r="AG1187" s="13"/>
      <c r="AH1187" s="13"/>
      <c r="AI1187" s="14"/>
      <c r="AJ1187" s="24"/>
      <c r="AK1187" s="24"/>
      <c r="AL1187" s="24"/>
      <c r="AM1187" s="24"/>
      <c r="AN1187" s="24"/>
      <c r="AO1187" s="24"/>
      <c r="AP1187" s="24"/>
      <c r="AQ1187" s="24"/>
      <c r="AS1187" s="13"/>
      <c r="AT1187" s="13"/>
      <c r="AU1187" s="14"/>
      <c r="AV1187" s="24"/>
      <c r="AW1187" s="24"/>
      <c r="AX1187" s="24"/>
      <c r="AY1187" s="24"/>
      <c r="AZ1187" s="24"/>
      <c r="BA1187" s="24"/>
      <c r="BB1187" s="24"/>
      <c r="BC1187" s="24"/>
      <c r="CW1187" s="24">
        <v>0.40385928961748635</v>
      </c>
      <c r="CX1187" s="13">
        <v>68.8</v>
      </c>
      <c r="CY1187" s="13">
        <v>66.9071055730859</v>
      </c>
      <c r="CZ1187" s="13">
        <v>66.105668803644406</v>
      </c>
      <c r="DA1187" s="13">
        <v>35.808572189178157</v>
      </c>
      <c r="DB1187" s="13" t="e">
        <f ca="1"/>
        <v>#NAME?</v>
      </c>
      <c r="DC1187" s="13" t="e">
        <f ca="1"/>
        <v>#NAME?</v>
      </c>
      <c r="DD1187" s="13">
        <v>64.243483517015164</v>
      </c>
      <c r="DE1187" s="13" t="e">
        <f ca="1"/>
        <v>#NAME?</v>
      </c>
      <c r="DF1187" s="13">
        <v>67.70197726389874</v>
      </c>
    </row>
    <row r="1188" spans="1:110" x14ac:dyDescent="0.25">
      <c r="A1188" s="9">
        <v>80</v>
      </c>
      <c r="B1188" s="10" t="b">
        <v>1</v>
      </c>
      <c r="U1188" s="13"/>
      <c r="V1188" s="13"/>
      <c r="W1188" s="14"/>
      <c r="X1188" s="24"/>
      <c r="Y1188" s="24"/>
      <c r="Z1188" s="24"/>
      <c r="AA1188" s="24"/>
      <c r="AB1188" s="24"/>
      <c r="AC1188" s="24"/>
      <c r="AD1188" s="24"/>
      <c r="AE1188" s="24"/>
      <c r="AG1188" s="13"/>
      <c r="AH1188" s="13"/>
      <c r="AI1188" s="14"/>
      <c r="AJ1188" s="24"/>
      <c r="AK1188" s="24"/>
      <c r="AL1188" s="24"/>
      <c r="AM1188" s="24"/>
      <c r="AN1188" s="24"/>
      <c r="AO1188" s="24"/>
      <c r="AP1188" s="24"/>
      <c r="AQ1188" s="24"/>
      <c r="AS1188" s="13"/>
      <c r="AT1188" s="13"/>
      <c r="AU1188" s="14"/>
      <c r="AV1188" s="24"/>
      <c r="AW1188" s="24"/>
      <c r="AX1188" s="24"/>
      <c r="AY1188" s="24"/>
      <c r="AZ1188" s="24"/>
      <c r="BA1188" s="24"/>
      <c r="BB1188" s="24"/>
      <c r="BC1188" s="24"/>
      <c r="CW1188" s="24">
        <v>0.40420081967213117</v>
      </c>
      <c r="CX1188" s="13">
        <v>68.8</v>
      </c>
      <c r="CY1188" s="13">
        <v>66.915503016708712</v>
      </c>
      <c r="CZ1188" s="13">
        <v>66.11424111406248</v>
      </c>
      <c r="DA1188" s="13">
        <v>35.84824263822599</v>
      </c>
      <c r="DB1188" s="13" t="e">
        <f ca="1"/>
        <v>#NAME?</v>
      </c>
      <c r="DC1188" s="13" t="e">
        <f ca="1"/>
        <v>#NAME?</v>
      </c>
      <c r="DD1188" s="13">
        <v>64.25531872511813</v>
      </c>
      <c r="DE1188" s="13" t="e">
        <f ca="1"/>
        <v>#NAME?</v>
      </c>
      <c r="DF1188" s="13">
        <v>67.711763671935742</v>
      </c>
    </row>
    <row r="1189" spans="1:110" x14ac:dyDescent="0.25">
      <c r="A1189" s="9">
        <v>79.7</v>
      </c>
      <c r="B1189" s="10" t="b">
        <v>1</v>
      </c>
      <c r="U1189" s="13"/>
      <c r="V1189" s="13"/>
      <c r="W1189" s="14"/>
      <c r="X1189" s="24"/>
      <c r="Y1189" s="24"/>
      <c r="Z1189" s="24"/>
      <c r="AA1189" s="24"/>
      <c r="AB1189" s="24"/>
      <c r="AC1189" s="24"/>
      <c r="AD1189" s="24"/>
      <c r="AE1189" s="24"/>
      <c r="AG1189" s="13"/>
      <c r="AH1189" s="13"/>
      <c r="AI1189" s="14"/>
      <c r="AJ1189" s="24"/>
      <c r="AK1189" s="24"/>
      <c r="AL1189" s="24"/>
      <c r="AM1189" s="24"/>
      <c r="AN1189" s="24"/>
      <c r="AO1189" s="24"/>
      <c r="AP1189" s="24"/>
      <c r="AQ1189" s="24"/>
      <c r="AS1189" s="13"/>
      <c r="AT1189" s="13"/>
      <c r="AU1189" s="14"/>
      <c r="AV1189" s="24"/>
      <c r="AW1189" s="24"/>
      <c r="AX1189" s="24"/>
      <c r="AY1189" s="24"/>
      <c r="AZ1189" s="24"/>
      <c r="BA1189" s="24"/>
      <c r="BB1189" s="24"/>
      <c r="BC1189" s="24"/>
      <c r="CW1189" s="24">
        <v>0.40454234972677594</v>
      </c>
      <c r="CX1189" s="13">
        <v>68.8</v>
      </c>
      <c r="CY1189" s="13">
        <v>66.923898665270158</v>
      </c>
      <c r="CZ1189" s="13">
        <v>66.122812703304589</v>
      </c>
      <c r="DA1189" s="13">
        <v>35.887935834092175</v>
      </c>
      <c r="DB1189" s="13" t="e">
        <f ca="1"/>
        <v>#NAME?</v>
      </c>
      <c r="DC1189" s="13" t="e">
        <f ca="1"/>
        <v>#NAME?</v>
      </c>
      <c r="DD1189" s="13">
        <v>64.267148934188498</v>
      </c>
      <c r="DE1189" s="13" t="e">
        <f ca="1"/>
        <v>#NAME?</v>
      </c>
      <c r="DF1189" s="13">
        <v>67.721547063844056</v>
      </c>
    </row>
    <row r="1190" spans="1:110" x14ac:dyDescent="0.25">
      <c r="A1190" s="9">
        <v>68.3</v>
      </c>
      <c r="B1190" s="10" t="b">
        <v>1</v>
      </c>
      <c r="U1190" s="13"/>
      <c r="V1190" s="13"/>
      <c r="W1190" s="14"/>
      <c r="X1190" s="24"/>
      <c r="Y1190" s="24"/>
      <c r="Z1190" s="24"/>
      <c r="AA1190" s="24"/>
      <c r="AB1190" s="24"/>
      <c r="AC1190" s="24"/>
      <c r="AD1190" s="24"/>
      <c r="AE1190" s="24"/>
      <c r="AG1190" s="13"/>
      <c r="AH1190" s="13"/>
      <c r="AI1190" s="14"/>
      <c r="AJ1190" s="24"/>
      <c r="AK1190" s="24"/>
      <c r="AL1190" s="24"/>
      <c r="AM1190" s="24"/>
      <c r="AN1190" s="24"/>
      <c r="AO1190" s="24"/>
      <c r="AP1190" s="24"/>
      <c r="AQ1190" s="24"/>
      <c r="AS1190" s="13"/>
      <c r="AT1190" s="13"/>
      <c r="AU1190" s="14"/>
      <c r="AV1190" s="24"/>
      <c r="AW1190" s="24"/>
      <c r="AX1190" s="24"/>
      <c r="AY1190" s="24"/>
      <c r="AZ1190" s="24"/>
      <c r="BA1190" s="24"/>
      <c r="BB1190" s="24"/>
      <c r="BC1190" s="24"/>
      <c r="CW1190" s="24">
        <v>0.40488387978142076</v>
      </c>
      <c r="CX1190" s="13">
        <v>68.8</v>
      </c>
      <c r="CY1190" s="13">
        <v>66.932292526059072</v>
      </c>
      <c r="CZ1190" s="13">
        <v>66.131383578245064</v>
      </c>
      <c r="DA1190" s="13">
        <v>35.927651802877499</v>
      </c>
      <c r="DB1190" s="13" t="e">
        <f ca="1"/>
        <v>#NAME?</v>
      </c>
      <c r="DC1190" s="13" t="e">
        <f ca="1"/>
        <v>#NAME?</v>
      </c>
      <c r="DD1190" s="13">
        <v>64.27897415055547</v>
      </c>
      <c r="DE1190" s="13" t="e">
        <f ca="1"/>
        <v>#NAME?</v>
      </c>
      <c r="DF1190" s="13">
        <v>67.73132744661288</v>
      </c>
    </row>
    <row r="1191" spans="1:110" x14ac:dyDescent="0.25">
      <c r="A1191" s="9">
        <v>68</v>
      </c>
      <c r="B1191" s="10" t="b">
        <v>1</v>
      </c>
      <c r="U1191" s="13"/>
      <c r="V1191" s="13"/>
      <c r="W1191" s="14"/>
      <c r="X1191" s="24"/>
      <c r="Y1191" s="24"/>
      <c r="Z1191" s="24"/>
      <c r="AA1191" s="24"/>
      <c r="AB1191" s="24"/>
      <c r="AC1191" s="24"/>
      <c r="AD1191" s="24"/>
      <c r="AE1191" s="24"/>
      <c r="AG1191" s="13"/>
      <c r="AH1191" s="13"/>
      <c r="AI1191" s="14"/>
      <c r="AJ1191" s="24"/>
      <c r="AK1191" s="24"/>
      <c r="AL1191" s="24"/>
      <c r="AM1191" s="24"/>
      <c r="AN1191" s="24"/>
      <c r="AO1191" s="24"/>
      <c r="AP1191" s="24"/>
      <c r="AQ1191" s="24"/>
      <c r="AS1191" s="13"/>
      <c r="AT1191" s="13"/>
      <c r="AU1191" s="14"/>
      <c r="AV1191" s="24"/>
      <c r="AW1191" s="24"/>
      <c r="AX1191" s="24"/>
      <c r="AY1191" s="24"/>
      <c r="AZ1191" s="24"/>
      <c r="BA1191" s="24"/>
      <c r="BB1191" s="24"/>
      <c r="BC1191" s="24"/>
      <c r="CW1191" s="24">
        <v>0.40522540983606559</v>
      </c>
      <c r="CX1191" s="13">
        <v>68.8</v>
      </c>
      <c r="CY1191" s="13">
        <v>66.94068460635404</v>
      </c>
      <c r="CZ1191" s="13">
        <v>66.139953745751598</v>
      </c>
      <c r="DA1191" s="13">
        <v>35.967390570727673</v>
      </c>
      <c r="DB1191" s="13" t="e">
        <f ca="1"/>
        <v>#NAME?</v>
      </c>
      <c r="DC1191" s="13" t="e">
        <f ca="1"/>
        <v>#NAME?</v>
      </c>
      <c r="DD1191" s="13">
        <v>64.290794380534962</v>
      </c>
      <c r="DE1191" s="13" t="e">
        <f ca="1"/>
        <v>#NAME?</v>
      </c>
      <c r="DF1191" s="13">
        <v>67.741104827219289</v>
      </c>
    </row>
    <row r="1192" spans="1:110" x14ac:dyDescent="0.25">
      <c r="A1192" s="9">
        <v>67.599999999999994</v>
      </c>
      <c r="B1192" s="10" t="b">
        <v>1</v>
      </c>
      <c r="U1192" s="13"/>
      <c r="V1192" s="13"/>
      <c r="W1192" s="14"/>
      <c r="X1192" s="24"/>
      <c r="Y1192" s="24"/>
      <c r="Z1192" s="24"/>
      <c r="AA1192" s="24"/>
      <c r="AB1192" s="24"/>
      <c r="AC1192" s="24"/>
      <c r="AD1192" s="24"/>
      <c r="AE1192" s="24"/>
      <c r="AG1192" s="13"/>
      <c r="AH1192" s="13"/>
      <c r="AI1192" s="14"/>
      <c r="AJ1192" s="24"/>
      <c r="AK1192" s="24"/>
      <c r="AL1192" s="24"/>
      <c r="AM1192" s="24"/>
      <c r="AN1192" s="24"/>
      <c r="AO1192" s="24"/>
      <c r="AP1192" s="24"/>
      <c r="AQ1192" s="24"/>
      <c r="AS1192" s="13"/>
      <c r="AT1192" s="13"/>
      <c r="AU1192" s="14"/>
      <c r="AV1192" s="24"/>
      <c r="AW1192" s="24"/>
      <c r="AX1192" s="24"/>
      <c r="AY1192" s="24"/>
      <c r="AZ1192" s="24"/>
      <c r="BA1192" s="24"/>
      <c r="BB1192" s="24"/>
      <c r="BC1192" s="24"/>
      <c r="CW1192" s="24">
        <v>0.40556693989071041</v>
      </c>
      <c r="CX1192" s="13">
        <v>68.8</v>
      </c>
      <c r="CY1192" s="13">
        <v>66.94907491342353</v>
      </c>
      <c r="CZ1192" s="13">
        <v>66.148523212685419</v>
      </c>
      <c r="DA1192" s="13">
        <v>36.007152163833481</v>
      </c>
      <c r="DB1192" s="13" t="e">
        <f ca="1"/>
        <v>#NAME?</v>
      </c>
      <c r="DC1192" s="13" t="e">
        <f ca="1"/>
        <v>#NAME?</v>
      </c>
      <c r="DD1192" s="13">
        <v>64.302609630429544</v>
      </c>
      <c r="DE1192" s="13" t="e">
        <f ca="1"/>
        <v>#NAME?</v>
      </c>
      <c r="DF1192" s="13">
        <v>67.750879212628291</v>
      </c>
    </row>
    <row r="1193" spans="1:110" x14ac:dyDescent="0.25">
      <c r="A1193" s="9">
        <v>67.3</v>
      </c>
      <c r="B1193" s="10" t="b">
        <v>1</v>
      </c>
      <c r="U1193" s="13"/>
      <c r="V1193" s="13"/>
      <c r="W1193" s="14"/>
      <c r="X1193" s="24"/>
      <c r="Y1193" s="24"/>
      <c r="Z1193" s="24"/>
      <c r="AA1193" s="24"/>
      <c r="AB1193" s="24"/>
      <c r="AC1193" s="24"/>
      <c r="AD1193" s="24"/>
      <c r="AE1193" s="24"/>
      <c r="AG1193" s="13"/>
      <c r="AH1193" s="13"/>
      <c r="AI1193" s="14"/>
      <c r="AJ1193" s="24"/>
      <c r="AK1193" s="24"/>
      <c r="AL1193" s="24"/>
      <c r="AM1193" s="24"/>
      <c r="AN1193" s="24"/>
      <c r="AO1193" s="24"/>
      <c r="AP1193" s="24"/>
      <c r="AQ1193" s="24"/>
      <c r="AS1193" s="13"/>
      <c r="AT1193" s="13"/>
      <c r="AU1193" s="14"/>
      <c r="AV1193" s="24"/>
      <c r="AW1193" s="24"/>
      <c r="AX1193" s="24"/>
      <c r="AY1193" s="24"/>
      <c r="AZ1193" s="24"/>
      <c r="BA1193" s="24"/>
      <c r="BB1193" s="24"/>
      <c r="BC1193" s="24"/>
      <c r="CW1193" s="24">
        <v>0.40590846994535518</v>
      </c>
      <c r="CX1193" s="13">
        <v>68.8</v>
      </c>
      <c r="CY1193" s="13">
        <v>66.957463454525879</v>
      </c>
      <c r="CZ1193" s="13">
        <v>66.157091985901161</v>
      </c>
      <c r="DA1193" s="13">
        <v>36.046936608430819</v>
      </c>
      <c r="DB1193" s="13" t="e">
        <f ca="1"/>
        <v>#NAME?</v>
      </c>
      <c r="DC1193" s="13" t="e">
        <f ca="1"/>
        <v>#NAME?</v>
      </c>
      <c r="DD1193" s="13">
        <v>64.314419906528514</v>
      </c>
      <c r="DE1193" s="13" t="e">
        <f ca="1"/>
        <v>#NAME?</v>
      </c>
      <c r="DF1193" s="13">
        <v>67.760650609792947</v>
      </c>
    </row>
    <row r="1194" spans="1:110" x14ac:dyDescent="0.25">
      <c r="A1194" s="9">
        <v>66.8</v>
      </c>
      <c r="B1194" s="10" t="b">
        <v>1</v>
      </c>
      <c r="U1194" s="13"/>
      <c r="V1194" s="13"/>
      <c r="W1194" s="14"/>
      <c r="X1194" s="24"/>
      <c r="Y1194" s="24"/>
      <c r="Z1194" s="24"/>
      <c r="AA1194" s="24"/>
      <c r="AB1194" s="24"/>
      <c r="AC1194" s="24"/>
      <c r="AD1194" s="24"/>
      <c r="AE1194" s="24"/>
      <c r="AG1194" s="13"/>
      <c r="AH1194" s="13"/>
      <c r="AI1194" s="14"/>
      <c r="AJ1194" s="24"/>
      <c r="AK1194" s="24"/>
      <c r="AL1194" s="24"/>
      <c r="AM1194" s="24"/>
      <c r="AN1194" s="24"/>
      <c r="AO1194" s="24"/>
      <c r="AP1194" s="24"/>
      <c r="AQ1194" s="24"/>
      <c r="AS1194" s="13"/>
      <c r="AT1194" s="13"/>
      <c r="AU1194" s="14"/>
      <c r="AV1194" s="24"/>
      <c r="AW1194" s="24"/>
      <c r="AX1194" s="24"/>
      <c r="AY1194" s="24"/>
      <c r="AZ1194" s="24"/>
      <c r="BA1194" s="24"/>
      <c r="BB1194" s="24"/>
      <c r="BC1194" s="24"/>
      <c r="CW1194" s="24">
        <v>0.40625</v>
      </c>
      <c r="CX1194" s="13">
        <v>68.8</v>
      </c>
      <c r="CY1194" s="13">
        <v>66.965850236909375</v>
      </c>
      <c r="CZ1194" s="13">
        <v>66.165660072247121</v>
      </c>
      <c r="DA1194" s="13">
        <v>36.086743930800893</v>
      </c>
      <c r="DB1194" s="13" t="e">
        <f ca="1"/>
        <v>#NAME?</v>
      </c>
      <c r="DC1194" s="13" t="e">
        <f ca="1"/>
        <v>#NAME?</v>
      </c>
      <c r="DD1194" s="13">
        <v>64.326225215107954</v>
      </c>
      <c r="DE1194" s="13" t="e">
        <f ca="1"/>
        <v>#NAME?</v>
      </c>
      <c r="DF1194" s="13">
        <v>67.770419025654263</v>
      </c>
    </row>
    <row r="1195" spans="1:110" x14ac:dyDescent="0.25">
      <c r="A1195" s="9">
        <v>66.400000000000006</v>
      </c>
      <c r="B1195" s="10" t="b">
        <v>1</v>
      </c>
      <c r="U1195" s="13"/>
      <c r="V1195" s="13"/>
      <c r="W1195" s="14"/>
      <c r="X1195" s="24"/>
      <c r="Y1195" s="24"/>
      <c r="Z1195" s="24"/>
      <c r="AA1195" s="24"/>
      <c r="AB1195" s="24"/>
      <c r="AC1195" s="24"/>
      <c r="AD1195" s="24"/>
      <c r="AE1195" s="24"/>
      <c r="AG1195" s="13"/>
      <c r="AH1195" s="13"/>
      <c r="AI1195" s="14"/>
      <c r="AJ1195" s="24"/>
      <c r="AK1195" s="24"/>
      <c r="AL1195" s="24"/>
      <c r="AM1195" s="24"/>
      <c r="AN1195" s="24"/>
      <c r="AO1195" s="24"/>
      <c r="AP1195" s="24"/>
      <c r="AQ1195" s="24"/>
      <c r="AS1195" s="13"/>
      <c r="AT1195" s="13"/>
      <c r="AU1195" s="14"/>
      <c r="AV1195" s="24"/>
      <c r="AW1195" s="24"/>
      <c r="AX1195" s="24"/>
      <c r="AY1195" s="24"/>
      <c r="AZ1195" s="24"/>
      <c r="BA1195" s="24"/>
      <c r="BB1195" s="24"/>
      <c r="BC1195" s="24"/>
      <c r="CW1195" s="24">
        <v>0.40659153005464482</v>
      </c>
      <c r="CX1195" s="13">
        <v>68.900000000000006</v>
      </c>
      <c r="CY1195" s="13">
        <v>66.974235267812261</v>
      </c>
      <c r="CZ1195" s="13">
        <v>66.174227478565058</v>
      </c>
      <c r="DA1195" s="13">
        <v>36.126574157270255</v>
      </c>
      <c r="DB1195" s="13" t="e">
        <f ca="1"/>
        <v>#NAME?</v>
      </c>
      <c r="DC1195" s="13" t="e">
        <f ca="1"/>
        <v>#NAME?</v>
      </c>
      <c r="DD1195" s="13">
        <v>64.338025562430758</v>
      </c>
      <c r="DE1195" s="13" t="e">
        <f ca="1"/>
        <v>#NAME?</v>
      </c>
      <c r="DF1195" s="13">
        <v>67.780184467141396</v>
      </c>
    </row>
    <row r="1196" spans="1:110" x14ac:dyDescent="0.25">
      <c r="A1196" s="9">
        <v>66</v>
      </c>
      <c r="B1196" s="10" t="b">
        <v>1</v>
      </c>
      <c r="U1196" s="13"/>
      <c r="V1196" s="13"/>
      <c r="W1196" s="14"/>
      <c r="X1196" s="24"/>
      <c r="Y1196" s="24"/>
      <c r="Z1196" s="24"/>
      <c r="AA1196" s="24"/>
      <c r="AB1196" s="24"/>
      <c r="AC1196" s="24"/>
      <c r="AD1196" s="24"/>
      <c r="AE1196" s="24"/>
      <c r="AG1196" s="13"/>
      <c r="AH1196" s="13"/>
      <c r="AI1196" s="14"/>
      <c r="AJ1196" s="24"/>
      <c r="AK1196" s="24"/>
      <c r="AL1196" s="24"/>
      <c r="AM1196" s="24"/>
      <c r="AN1196" s="24"/>
      <c r="AO1196" s="24"/>
      <c r="AP1196" s="24"/>
      <c r="AQ1196" s="24"/>
      <c r="AS1196" s="13"/>
      <c r="AT1196" s="13"/>
      <c r="AU1196" s="14"/>
      <c r="AV1196" s="24"/>
      <c r="AW1196" s="24"/>
      <c r="AX1196" s="24"/>
      <c r="AY1196" s="24"/>
      <c r="AZ1196" s="24"/>
      <c r="BA1196" s="24"/>
      <c r="BB1196" s="24"/>
      <c r="BC1196" s="24"/>
      <c r="CW1196" s="24">
        <v>0.40693306010928959</v>
      </c>
      <c r="CX1196" s="13">
        <v>68.900000000000006</v>
      </c>
      <c r="CY1196" s="13">
        <v>66.98261855446286</v>
      </c>
      <c r="CZ1196" s="13">
        <v>66.182794211690464</v>
      </c>
      <c r="DA1196" s="13">
        <v>36.166427314210935</v>
      </c>
      <c r="DB1196" s="13" t="e">
        <f ca="1"/>
        <v>#NAME?</v>
      </c>
      <c r="DC1196" s="13" t="e">
        <f ca="1"/>
        <v>#NAME?</v>
      </c>
      <c r="DD1196" s="13">
        <v>64.34982095474669</v>
      </c>
      <c r="DE1196" s="13" t="e">
        <f ca="1"/>
        <v>#NAME?</v>
      </c>
      <c r="DF1196" s="13">
        <v>67.789946941171621</v>
      </c>
    </row>
    <row r="1197" spans="1:110" x14ac:dyDescent="0.25">
      <c r="A1197" s="9">
        <v>65.5</v>
      </c>
      <c r="B1197" s="10" t="b">
        <v>1</v>
      </c>
      <c r="U1197" s="13"/>
      <c r="V1197" s="13"/>
      <c r="W1197" s="14"/>
      <c r="X1197" s="24"/>
      <c r="Y1197" s="24"/>
      <c r="Z1197" s="24"/>
      <c r="AA1197" s="24"/>
      <c r="AB1197" s="24"/>
      <c r="AC1197" s="24"/>
      <c r="AD1197" s="24"/>
      <c r="AE1197" s="24"/>
      <c r="AG1197" s="13"/>
      <c r="AH1197" s="13"/>
      <c r="AI1197" s="14"/>
      <c r="AJ1197" s="24"/>
      <c r="AK1197" s="24"/>
      <c r="AL1197" s="24"/>
      <c r="AM1197" s="24"/>
      <c r="AN1197" s="24"/>
      <c r="AO1197" s="24"/>
      <c r="AP1197" s="24"/>
      <c r="AQ1197" s="24"/>
      <c r="AS1197" s="13"/>
      <c r="AT1197" s="13"/>
      <c r="AU1197" s="14"/>
      <c r="AV1197" s="24"/>
      <c r="AW1197" s="24"/>
      <c r="AX1197" s="24"/>
      <c r="AY1197" s="24"/>
      <c r="AZ1197" s="24"/>
      <c r="BA1197" s="24"/>
      <c r="BB1197" s="24"/>
      <c r="BC1197" s="24"/>
      <c r="CW1197" s="24">
        <v>0.40727459016393441</v>
      </c>
      <c r="CX1197" s="13">
        <v>68.900000000000006</v>
      </c>
      <c r="CY1197" s="13">
        <v>66.991000104079561</v>
      </c>
      <c r="CZ1197" s="13">
        <v>66.191360278452521</v>
      </c>
      <c r="DA1197" s="13">
        <v>36.206303428040528</v>
      </c>
      <c r="DB1197" s="13" t="e">
        <f ca="1"/>
        <v>#NAME?</v>
      </c>
      <c r="DC1197" s="13" t="e">
        <f ca="1"/>
        <v>#NAME?</v>
      </c>
      <c r="DD1197" s="13">
        <v>64.361611398292396</v>
      </c>
      <c r="DE1197" s="13" t="e">
        <f ca="1"/>
        <v>#NAME?</v>
      </c>
      <c r="DF1197" s="13">
        <v>67.799706454650334</v>
      </c>
    </row>
    <row r="1198" spans="1:110" x14ac:dyDescent="0.25">
      <c r="A1198" s="9">
        <v>65.2</v>
      </c>
      <c r="B1198" s="10" t="b">
        <v>1</v>
      </c>
      <c r="U1198" s="13"/>
      <c r="V1198" s="13"/>
      <c r="W1198" s="14"/>
      <c r="X1198" s="24"/>
      <c r="Y1198" s="24"/>
      <c r="Z1198" s="24"/>
      <c r="AA1198" s="24"/>
      <c r="AB1198" s="24"/>
      <c r="AC1198" s="24"/>
      <c r="AD1198" s="24"/>
      <c r="AE1198" s="24"/>
      <c r="AG1198" s="13"/>
      <c r="AH1198" s="13"/>
      <c r="AI1198" s="14"/>
      <c r="AJ1198" s="24"/>
      <c r="AK1198" s="24"/>
      <c r="AL1198" s="24"/>
      <c r="AM1198" s="24"/>
      <c r="AN1198" s="24"/>
      <c r="AO1198" s="24"/>
      <c r="AP1198" s="24"/>
      <c r="AQ1198" s="24"/>
      <c r="AS1198" s="13"/>
      <c r="AT1198" s="13"/>
      <c r="AU1198" s="14"/>
      <c r="AV1198" s="24"/>
      <c r="AW1198" s="24"/>
      <c r="AX1198" s="24"/>
      <c r="AY1198" s="24"/>
      <c r="AZ1198" s="24"/>
      <c r="BA1198" s="24"/>
      <c r="BB1198" s="24"/>
      <c r="BC1198" s="24"/>
      <c r="CW1198" s="24">
        <v>0.40761612021857924</v>
      </c>
      <c r="CX1198" s="13">
        <v>68.900000000000006</v>
      </c>
      <c r="CY1198" s="13">
        <v>66.999379923870876</v>
      </c>
      <c r="CZ1198" s="13">
        <v>66.199925685674003</v>
      </c>
      <c r="DA1198" s="13">
        <v>36.246202525222309</v>
      </c>
      <c r="DB1198" s="13" t="e">
        <f ca="1"/>
        <v>#NAME?</v>
      </c>
      <c r="DC1198" s="13" t="e">
        <f ca="1"/>
        <v>#NAME?</v>
      </c>
      <c r="DD1198" s="13">
        <v>64.373396899291407</v>
      </c>
      <c r="DE1198" s="13" t="e">
        <f ca="1"/>
        <v>#NAME?</v>
      </c>
      <c r="DF1198" s="13">
        <v>67.80946301447122</v>
      </c>
    </row>
    <row r="1199" spans="1:110" x14ac:dyDescent="0.25">
      <c r="A1199" s="9">
        <v>64.8</v>
      </c>
      <c r="B1199" s="10" t="b">
        <v>1</v>
      </c>
      <c r="U1199" s="13"/>
      <c r="V1199" s="13"/>
      <c r="W1199" s="14"/>
      <c r="X1199" s="24"/>
      <c r="Y1199" s="24"/>
      <c r="Z1199" s="24"/>
      <c r="AA1199" s="24"/>
      <c r="AB1199" s="24"/>
      <c r="AC1199" s="24"/>
      <c r="AD1199" s="24"/>
      <c r="AE1199" s="24"/>
      <c r="AG1199" s="13"/>
      <c r="AH1199" s="13"/>
      <c r="AI1199" s="14"/>
      <c r="AJ1199" s="24"/>
      <c r="AK1199" s="24"/>
      <c r="AL1199" s="24"/>
      <c r="AM1199" s="24"/>
      <c r="AN1199" s="24"/>
      <c r="AO1199" s="24"/>
      <c r="AP1199" s="24"/>
      <c r="AQ1199" s="24"/>
      <c r="AS1199" s="13"/>
      <c r="AT1199" s="13"/>
      <c r="AU1199" s="14"/>
      <c r="AV1199" s="24"/>
      <c r="AW1199" s="24"/>
      <c r="AX1199" s="24"/>
      <c r="AY1199" s="24"/>
      <c r="AZ1199" s="24"/>
      <c r="BA1199" s="24"/>
      <c r="BB1199" s="24"/>
      <c r="BC1199" s="24"/>
      <c r="CW1199" s="24">
        <v>0.40795765027322406</v>
      </c>
      <c r="CX1199" s="13">
        <v>68.900000000000006</v>
      </c>
      <c r="CY1199" s="13">
        <v>67.007758021035499</v>
      </c>
      <c r="CZ1199" s="13">
        <v>66.208490440171545</v>
      </c>
      <c r="DA1199" s="13">
        <v>36.286124632265313</v>
      </c>
      <c r="DB1199" s="13" t="e">
        <f ca="1"/>
        <v>#NAME?</v>
      </c>
      <c r="DC1199" s="13" t="e">
        <f ca="1"/>
        <v>#NAME?</v>
      </c>
      <c r="DD1199" s="13">
        <v>64.385177463954278</v>
      </c>
      <c r="DE1199" s="13" t="e">
        <f ca="1"/>
        <v>#NAME?</v>
      </c>
      <c r="DF1199" s="13">
        <v>67.81921662751617</v>
      </c>
    </row>
    <row r="1200" spans="1:110" x14ac:dyDescent="0.25">
      <c r="A1200" s="9">
        <v>64.400000000000006</v>
      </c>
      <c r="B1200" s="10" t="b">
        <v>1</v>
      </c>
      <c r="U1200" s="13"/>
      <c r="V1200" s="13"/>
      <c r="W1200" s="14"/>
      <c r="X1200" s="24"/>
      <c r="Y1200" s="24"/>
      <c r="Z1200" s="24"/>
      <c r="AA1200" s="24"/>
      <c r="AB1200" s="24"/>
      <c r="AC1200" s="24"/>
      <c r="AD1200" s="24"/>
      <c r="AE1200" s="24"/>
      <c r="AG1200" s="13"/>
      <c r="AH1200" s="13"/>
      <c r="AI1200" s="14"/>
      <c r="AJ1200" s="24"/>
      <c r="AK1200" s="24"/>
      <c r="AL1200" s="24"/>
      <c r="AM1200" s="24"/>
      <c r="AN1200" s="24"/>
      <c r="AO1200" s="24"/>
      <c r="AP1200" s="24"/>
      <c r="AQ1200" s="24"/>
      <c r="AS1200" s="13"/>
      <c r="AT1200" s="13"/>
      <c r="AU1200" s="14"/>
      <c r="AV1200" s="24"/>
      <c r="AW1200" s="24"/>
      <c r="AX1200" s="24"/>
      <c r="AY1200" s="24"/>
      <c r="AZ1200" s="24"/>
      <c r="BA1200" s="24"/>
      <c r="BB1200" s="24"/>
      <c r="BC1200" s="24"/>
      <c r="CW1200" s="24">
        <v>0.40829918032786883</v>
      </c>
      <c r="CX1200" s="13">
        <v>68.900000000000006</v>
      </c>
      <c r="CY1200" s="13">
        <v>67.016134402762361</v>
      </c>
      <c r="CZ1200" s="13">
        <v>66.217054548755527</v>
      </c>
      <c r="DA1200" s="13">
        <v>36.326069775724513</v>
      </c>
      <c r="DB1200" s="13" t="e">
        <f ca="1"/>
        <v>#NAME?</v>
      </c>
      <c r="DC1200" s="13" t="e">
        <f ca="1"/>
        <v>#NAME?</v>
      </c>
      <c r="DD1200" s="13">
        <v>64.396953098478534</v>
      </c>
      <c r="DE1200" s="13" t="e">
        <f ca="1"/>
        <v>#NAME?</v>
      </c>
      <c r="DF1200" s="13">
        <v>67.828967300655407</v>
      </c>
    </row>
    <row r="1201" spans="1:110" x14ac:dyDescent="0.25">
      <c r="A1201" s="9">
        <v>64</v>
      </c>
      <c r="B1201" s="10" t="b">
        <v>1</v>
      </c>
      <c r="U1201" s="13"/>
      <c r="V1201" s="13"/>
      <c r="W1201" s="14"/>
      <c r="X1201" s="24"/>
      <c r="Y1201" s="24"/>
      <c r="Z1201" s="24"/>
      <c r="AA1201" s="24"/>
      <c r="AB1201" s="24"/>
      <c r="AC1201" s="24"/>
      <c r="AD1201" s="24"/>
      <c r="AE1201" s="24"/>
      <c r="AG1201" s="13"/>
      <c r="AH1201" s="13"/>
      <c r="AI1201" s="14"/>
      <c r="AJ1201" s="24"/>
      <c r="AK1201" s="24"/>
      <c r="AL1201" s="24"/>
      <c r="AM1201" s="24"/>
      <c r="AN1201" s="24"/>
      <c r="AO1201" s="24"/>
      <c r="AP1201" s="24"/>
      <c r="AQ1201" s="24"/>
      <c r="AS1201" s="13"/>
      <c r="AT1201" s="13"/>
      <c r="AU1201" s="14"/>
      <c r="AV1201" s="24"/>
      <c r="AW1201" s="24"/>
      <c r="AX1201" s="24"/>
      <c r="AY1201" s="24"/>
      <c r="AZ1201" s="24"/>
      <c r="BA1201" s="24"/>
      <c r="BB1201" s="24"/>
      <c r="BC1201" s="24"/>
      <c r="CW1201" s="24">
        <v>0.40864071038251365</v>
      </c>
      <c r="CX1201" s="13">
        <v>68.900000000000006</v>
      </c>
      <c r="CY1201" s="13">
        <v>67.0245090762307</v>
      </c>
      <c r="CZ1201" s="13">
        <v>66.225618018230264</v>
      </c>
      <c r="DA1201" s="13">
        <v>36.366037982200844</v>
      </c>
      <c r="DB1201" s="13" t="e">
        <f ca="1"/>
        <v>#NAME?</v>
      </c>
      <c r="DC1201" s="13" t="e">
        <f ca="1"/>
        <v>#NAME?</v>
      </c>
      <c r="DD1201" s="13">
        <v>64.408723809048766</v>
      </c>
      <c r="DE1201" s="13" t="e">
        <f ca="1"/>
        <v>#NAME?</v>
      </c>
      <c r="DF1201" s="13">
        <v>67.838715040747502</v>
      </c>
    </row>
    <row r="1202" spans="1:110" x14ac:dyDescent="0.25">
      <c r="A1202" s="9">
        <v>63.7</v>
      </c>
      <c r="B1202" s="10" t="b">
        <v>1</v>
      </c>
      <c r="U1202" s="13"/>
      <c r="V1202" s="13"/>
      <c r="W1202" s="14"/>
      <c r="X1202" s="24"/>
      <c r="Y1202" s="24"/>
      <c r="Z1202" s="24"/>
      <c r="AA1202" s="24"/>
      <c r="AB1202" s="24"/>
      <c r="AC1202" s="24"/>
      <c r="AD1202" s="24"/>
      <c r="AE1202" s="24"/>
      <c r="AG1202" s="13"/>
      <c r="AH1202" s="13"/>
      <c r="AI1202" s="14"/>
      <c r="AJ1202" s="24"/>
      <c r="AK1202" s="24"/>
      <c r="AL1202" s="24"/>
      <c r="AM1202" s="24"/>
      <c r="AN1202" s="24"/>
      <c r="AO1202" s="24"/>
      <c r="AP1202" s="24"/>
      <c r="AQ1202" s="24"/>
      <c r="AS1202" s="13"/>
      <c r="AT1202" s="13"/>
      <c r="AU1202" s="14"/>
      <c r="AV1202" s="24"/>
      <c r="AW1202" s="24"/>
      <c r="AX1202" s="24"/>
      <c r="AY1202" s="24"/>
      <c r="AZ1202" s="24"/>
      <c r="BA1202" s="24"/>
      <c r="BB1202" s="24"/>
      <c r="BC1202" s="24"/>
      <c r="CW1202" s="24">
        <v>0.40898224043715847</v>
      </c>
      <c r="CX1202" s="13">
        <v>68.900000000000006</v>
      </c>
      <c r="CY1202" s="13">
        <v>67.032882048610006</v>
      </c>
      <c r="CZ1202" s="13">
        <v>66.234180855393817</v>
      </c>
      <c r="DA1202" s="13">
        <v>36.406029278341371</v>
      </c>
      <c r="DB1202" s="13" t="e">
        <f ca="1"/>
        <v>#NAME?</v>
      </c>
      <c r="DC1202" s="13" t="e">
        <f ca="1"/>
        <v>#NAME?</v>
      </c>
      <c r="DD1202" s="13">
        <v>64.420489601836607</v>
      </c>
      <c r="DE1202" s="13" t="e">
        <f ca="1"/>
        <v>#NAME?</v>
      </c>
      <c r="DF1202" s="13">
        <v>67.848459854639401</v>
      </c>
    </row>
    <row r="1203" spans="1:110" x14ac:dyDescent="0.25">
      <c r="A1203" s="9">
        <v>63.3</v>
      </c>
      <c r="B1203" s="10" t="b">
        <v>1</v>
      </c>
      <c r="U1203" s="13"/>
      <c r="V1203" s="13"/>
      <c r="W1203" s="14"/>
      <c r="X1203" s="24"/>
      <c r="Y1203" s="24"/>
      <c r="Z1203" s="24"/>
      <c r="AA1203" s="24"/>
      <c r="AB1203" s="24"/>
      <c r="AC1203" s="24"/>
      <c r="AD1203" s="24"/>
      <c r="AE1203" s="24"/>
      <c r="AG1203" s="13"/>
      <c r="AH1203" s="13"/>
      <c r="AI1203" s="14"/>
      <c r="AJ1203" s="24"/>
      <c r="AK1203" s="24"/>
      <c r="AL1203" s="24"/>
      <c r="AM1203" s="24"/>
      <c r="AN1203" s="24"/>
      <c r="AO1203" s="24"/>
      <c r="AP1203" s="24"/>
      <c r="AQ1203" s="24"/>
      <c r="AS1203" s="13"/>
      <c r="AT1203" s="13"/>
      <c r="AU1203" s="14"/>
      <c r="AV1203" s="24"/>
      <c r="AW1203" s="24"/>
      <c r="AX1203" s="24"/>
      <c r="AY1203" s="24"/>
      <c r="AZ1203" s="24"/>
      <c r="BA1203" s="24"/>
      <c r="BB1203" s="24"/>
      <c r="BC1203" s="24"/>
      <c r="CW1203" s="24">
        <v>0.4093237704918033</v>
      </c>
      <c r="CX1203" s="13">
        <v>68.900000000000006</v>
      </c>
      <c r="CY1203" s="13">
        <v>67.041253327060232</v>
      </c>
      <c r="CZ1203" s="13">
        <v>66.242743067038205</v>
      </c>
      <c r="DA1203" s="13">
        <v>36.446043690839332</v>
      </c>
      <c r="DB1203" s="13" t="e">
        <f ca="1"/>
        <v>#NAME?</v>
      </c>
      <c r="DC1203" s="13" t="e">
        <f ca="1"/>
        <v>#NAME?</v>
      </c>
      <c r="DD1203" s="13">
        <v>64.432250483000871</v>
      </c>
      <c r="DE1203" s="13" t="e">
        <f ca="1"/>
        <v>#NAME?</v>
      </c>
      <c r="DF1203" s="13">
        <v>67.858201749166483</v>
      </c>
    </row>
    <row r="1204" spans="1:110" x14ac:dyDescent="0.25">
      <c r="A1204" s="9">
        <v>62.9</v>
      </c>
      <c r="B1204" s="10" t="b">
        <v>1</v>
      </c>
      <c r="U1204" s="13"/>
      <c r="V1204" s="13"/>
      <c r="W1204" s="14"/>
      <c r="X1204" s="24"/>
      <c r="Y1204" s="24"/>
      <c r="Z1204" s="24"/>
      <c r="AA1204" s="24"/>
      <c r="AB1204" s="24"/>
      <c r="AC1204" s="24"/>
      <c r="AD1204" s="24"/>
      <c r="AE1204" s="24"/>
      <c r="AG1204" s="13"/>
      <c r="AH1204" s="13"/>
      <c r="AI1204" s="14"/>
      <c r="AJ1204" s="24"/>
      <c r="AK1204" s="24"/>
      <c r="AL1204" s="24"/>
      <c r="AM1204" s="24"/>
      <c r="AN1204" s="24"/>
      <c r="AO1204" s="24"/>
      <c r="AP1204" s="24"/>
      <c r="AQ1204" s="24"/>
      <c r="AS1204" s="13"/>
      <c r="AT1204" s="13"/>
      <c r="AU1204" s="14"/>
      <c r="AV1204" s="24"/>
      <c r="AW1204" s="24"/>
      <c r="AX1204" s="24"/>
      <c r="AY1204" s="24"/>
      <c r="AZ1204" s="24"/>
      <c r="BA1204" s="24"/>
      <c r="BB1204" s="24"/>
      <c r="BC1204" s="24"/>
      <c r="CW1204" s="24">
        <v>0.40966530054644806</v>
      </c>
      <c r="CX1204" s="13">
        <v>69</v>
      </c>
      <c r="CY1204" s="13">
        <v>67.049622918731671</v>
      </c>
      <c r="CZ1204" s="13">
        <v>66.251304659949582</v>
      </c>
      <c r="DA1204" s="13">
        <v>36.486081246434303</v>
      </c>
      <c r="DB1204" s="13" t="e">
        <f ca="1"/>
        <v>#NAME?</v>
      </c>
      <c r="DC1204" s="13" t="e">
        <f ca="1"/>
        <v>#NAME?</v>
      </c>
      <c r="DD1204" s="13">
        <v>64.444006458687454</v>
      </c>
      <c r="DE1204" s="13" t="e">
        <f ca="1"/>
        <v>#NAME?</v>
      </c>
      <c r="DF1204" s="13">
        <v>67.867940731152672</v>
      </c>
    </row>
    <row r="1205" spans="1:110" x14ac:dyDescent="0.25">
      <c r="A1205" s="9">
        <v>62.5</v>
      </c>
      <c r="B1205" s="10" t="b">
        <v>1</v>
      </c>
      <c r="U1205" s="13"/>
      <c r="V1205" s="13"/>
      <c r="W1205" s="14"/>
      <c r="X1205" s="24"/>
      <c r="Y1205" s="24"/>
      <c r="Z1205" s="24"/>
      <c r="AA1205" s="24"/>
      <c r="AB1205" s="24"/>
      <c r="AC1205" s="24"/>
      <c r="AD1205" s="24"/>
      <c r="AE1205" s="24"/>
      <c r="AG1205" s="13"/>
      <c r="AH1205" s="13"/>
      <c r="AI1205" s="14"/>
      <c r="AJ1205" s="24"/>
      <c r="AK1205" s="24"/>
      <c r="AL1205" s="24"/>
      <c r="AM1205" s="24"/>
      <c r="AN1205" s="24"/>
      <c r="AO1205" s="24"/>
      <c r="AP1205" s="24"/>
      <c r="AQ1205" s="24"/>
      <c r="AS1205" s="13"/>
      <c r="AT1205" s="13"/>
      <c r="AU1205" s="14"/>
      <c r="AV1205" s="24"/>
      <c r="AW1205" s="24"/>
      <c r="AX1205" s="24"/>
      <c r="AY1205" s="24"/>
      <c r="AZ1205" s="24"/>
      <c r="BA1205" s="24"/>
      <c r="BB1205" s="24"/>
      <c r="BC1205" s="24"/>
      <c r="CW1205" s="24">
        <v>0.41000683060109289</v>
      </c>
      <c r="CX1205" s="13">
        <v>69</v>
      </c>
      <c r="CY1205" s="13">
        <v>67.057990830765135</v>
      </c>
      <c r="CZ1205" s="13">
        <v>66.259865640907918</v>
      </c>
      <c r="DA1205" s="13">
        <v>36.52614197191226</v>
      </c>
      <c r="DB1205" s="13" t="e">
        <f ca="1"/>
        <v>#NAME?</v>
      </c>
      <c r="DC1205" s="13" t="e">
        <f ca="1"/>
        <v>#NAME?</v>
      </c>
      <c r="DD1205" s="13">
        <v>64.45575753502952</v>
      </c>
      <c r="DE1205" s="13" t="e">
        <f ca="1"/>
        <v>#NAME?</v>
      </c>
      <c r="DF1205" s="13">
        <v>67.877676807410339</v>
      </c>
    </row>
    <row r="1206" spans="1:110" x14ac:dyDescent="0.25">
      <c r="A1206" s="9">
        <v>69.099999999999994</v>
      </c>
      <c r="B1206" s="10" t="b">
        <v>1</v>
      </c>
      <c r="U1206" s="13"/>
      <c r="V1206" s="13"/>
      <c r="W1206" s="14"/>
      <c r="X1206" s="24"/>
      <c r="Y1206" s="24"/>
      <c r="Z1206" s="24"/>
      <c r="AA1206" s="24"/>
      <c r="AB1206" s="24"/>
      <c r="AC1206" s="24"/>
      <c r="AD1206" s="24"/>
      <c r="AE1206" s="24"/>
      <c r="AG1206" s="13"/>
      <c r="AH1206" s="13"/>
      <c r="AI1206" s="14"/>
      <c r="AJ1206" s="24"/>
      <c r="AK1206" s="24"/>
      <c r="AL1206" s="24"/>
      <c r="AM1206" s="24"/>
      <c r="AN1206" s="24"/>
      <c r="AO1206" s="24"/>
      <c r="AP1206" s="24"/>
      <c r="AQ1206" s="24"/>
      <c r="AS1206" s="13"/>
      <c r="AT1206" s="13"/>
      <c r="AU1206" s="14"/>
      <c r="AV1206" s="24"/>
      <c r="AW1206" s="24"/>
      <c r="AX1206" s="24"/>
      <c r="AY1206" s="24"/>
      <c r="AZ1206" s="24"/>
      <c r="BA1206" s="24"/>
      <c r="BB1206" s="24"/>
      <c r="BC1206" s="24"/>
      <c r="CW1206" s="24">
        <v>0.41034836065573771</v>
      </c>
      <c r="CX1206" s="13">
        <v>69</v>
      </c>
      <c r="CY1206" s="13">
        <v>67.066357070291929</v>
      </c>
      <c r="CZ1206" s="13">
        <v>66.2684260166873</v>
      </c>
      <c r="DA1206" s="13">
        <v>36.566225894105756</v>
      </c>
      <c r="DB1206" s="13" t="e">
        <f ca="1"/>
        <v>#NAME?</v>
      </c>
      <c r="DC1206" s="13" t="e">
        <f ca="1"/>
        <v>#NAME?</v>
      </c>
      <c r="DD1206" s="13">
        <v>64.467503718147384</v>
      </c>
      <c r="DE1206" s="13" t="e">
        <f ca="1"/>
        <v>#NAME?</v>
      </c>
      <c r="DF1206" s="13">
        <v>67.887409984740458</v>
      </c>
    </row>
    <row r="1207" spans="1:110" x14ac:dyDescent="0.25">
      <c r="A1207" s="9">
        <v>68.900000000000006</v>
      </c>
      <c r="B1207" s="10" t="b">
        <v>1</v>
      </c>
      <c r="U1207" s="13"/>
      <c r="V1207" s="13"/>
      <c r="W1207" s="14"/>
      <c r="X1207" s="24"/>
      <c r="Y1207" s="24"/>
      <c r="Z1207" s="24"/>
      <c r="AA1207" s="24"/>
      <c r="AB1207" s="24"/>
      <c r="AC1207" s="24"/>
      <c r="AD1207" s="24"/>
      <c r="AE1207" s="24"/>
      <c r="AG1207" s="13"/>
      <c r="AH1207" s="13"/>
      <c r="AI1207" s="14"/>
      <c r="AJ1207" s="24"/>
      <c r="AK1207" s="24"/>
      <c r="AL1207" s="24"/>
      <c r="AM1207" s="24"/>
      <c r="AN1207" s="24"/>
      <c r="AO1207" s="24"/>
      <c r="AP1207" s="24"/>
      <c r="AQ1207" s="24"/>
      <c r="AS1207" s="13"/>
      <c r="AT1207" s="13"/>
      <c r="AU1207" s="14"/>
      <c r="AV1207" s="24"/>
      <c r="AW1207" s="24"/>
      <c r="AX1207" s="24"/>
      <c r="AY1207" s="24"/>
      <c r="AZ1207" s="24"/>
      <c r="BA1207" s="24"/>
      <c r="BB1207" s="24"/>
      <c r="BC1207" s="24"/>
      <c r="CW1207" s="24">
        <v>0.41068989071038253</v>
      </c>
      <c r="CX1207" s="13">
        <v>69</v>
      </c>
      <c r="CY1207" s="13">
        <v>67.07472164443395</v>
      </c>
      <c r="CZ1207" s="13">
        <v>66.276985794055918</v>
      </c>
      <c r="DA1207" s="13">
        <v>36.606333039893947</v>
      </c>
      <c r="DB1207" s="13" t="e">
        <f ca="1"/>
        <v>#NAME?</v>
      </c>
      <c r="DC1207" s="13" t="e">
        <f ca="1"/>
        <v>#NAME?</v>
      </c>
      <c r="DD1207" s="13">
        <v>64.479245014148702</v>
      </c>
      <c r="DE1207" s="13" t="e">
        <f ca="1"/>
        <v>#NAME?</v>
      </c>
      <c r="DF1207" s="13">
        <v>67.897140269932606</v>
      </c>
    </row>
    <row r="1208" spans="1:110" x14ac:dyDescent="0.25">
      <c r="A1208" s="9">
        <v>68.7</v>
      </c>
      <c r="B1208" s="10" t="b">
        <v>1</v>
      </c>
      <c r="U1208" s="13"/>
      <c r="V1208" s="13"/>
      <c r="W1208" s="14"/>
      <c r="X1208" s="24"/>
      <c r="Y1208" s="24"/>
      <c r="Z1208" s="24"/>
      <c r="AA1208" s="24"/>
      <c r="AB1208" s="24"/>
      <c r="AC1208" s="24"/>
      <c r="AD1208" s="24"/>
      <c r="AE1208" s="24"/>
      <c r="AG1208" s="13"/>
      <c r="AH1208" s="13"/>
      <c r="AI1208" s="14"/>
      <c r="AJ1208" s="24"/>
      <c r="AK1208" s="24"/>
      <c r="AL1208" s="24"/>
      <c r="AM1208" s="24"/>
      <c r="AN1208" s="24"/>
      <c r="AO1208" s="24"/>
      <c r="AP1208" s="24"/>
      <c r="AQ1208" s="24"/>
      <c r="AS1208" s="13"/>
      <c r="AT1208" s="13"/>
      <c r="AU1208" s="14"/>
      <c r="AV1208" s="24"/>
      <c r="AW1208" s="24"/>
      <c r="AX1208" s="24"/>
      <c r="AY1208" s="24"/>
      <c r="AZ1208" s="24"/>
      <c r="BA1208" s="24"/>
      <c r="BB1208" s="24"/>
      <c r="BC1208" s="24"/>
      <c r="CW1208" s="24">
        <v>0.4110314207650273</v>
      </c>
      <c r="CX1208" s="13">
        <v>69</v>
      </c>
      <c r="CY1208" s="13">
        <v>67.083084560303661</v>
      </c>
      <c r="CZ1208" s="13">
        <v>66.285544979776063</v>
      </c>
      <c r="DA1208" s="13">
        <v>36.64646343620273</v>
      </c>
      <c r="DB1208" s="13" t="e">
        <f ca="1"/>
        <v>#NAME?</v>
      </c>
      <c r="DC1208" s="13" t="e">
        <f ca="1"/>
        <v>#NAME?</v>
      </c>
      <c r="DD1208" s="13">
        <v>64.490981429128396</v>
      </c>
      <c r="DE1208" s="13" t="e">
        <f ca="1"/>
        <v>#NAME?</v>
      </c>
      <c r="DF1208" s="13">
        <v>67.90686766976502</v>
      </c>
    </row>
    <row r="1209" spans="1:110" x14ac:dyDescent="0.25">
      <c r="A1209" s="9">
        <v>68.5</v>
      </c>
      <c r="B1209" s="10" t="b">
        <v>1</v>
      </c>
      <c r="U1209" s="13"/>
      <c r="V1209" s="13"/>
      <c r="W1209" s="14"/>
      <c r="X1209" s="24"/>
      <c r="Y1209" s="24"/>
      <c r="Z1209" s="24"/>
      <c r="AA1209" s="24"/>
      <c r="AB1209" s="24"/>
      <c r="AC1209" s="24"/>
      <c r="AD1209" s="24"/>
      <c r="AE1209" s="24"/>
      <c r="AG1209" s="13"/>
      <c r="AH1209" s="13"/>
      <c r="AI1209" s="14"/>
      <c r="AJ1209" s="24"/>
      <c r="AK1209" s="24"/>
      <c r="AL1209" s="24"/>
      <c r="AM1209" s="24"/>
      <c r="AN1209" s="24"/>
      <c r="AO1209" s="24"/>
      <c r="AP1209" s="24"/>
      <c r="AQ1209" s="24"/>
      <c r="AS1209" s="13"/>
      <c r="AT1209" s="13"/>
      <c r="AU1209" s="14"/>
      <c r="AV1209" s="24"/>
      <c r="AW1209" s="24"/>
      <c r="AX1209" s="24"/>
      <c r="AY1209" s="24"/>
      <c r="AZ1209" s="24"/>
      <c r="BA1209" s="24"/>
      <c r="BB1209" s="24"/>
      <c r="BC1209" s="24"/>
      <c r="CW1209" s="24">
        <v>0.41137295081967212</v>
      </c>
      <c r="CX1209" s="13">
        <v>69</v>
      </c>
      <c r="CY1209" s="13">
        <v>67.0914458250042</v>
      </c>
      <c r="CZ1209" s="13">
        <v>66.294103580604229</v>
      </c>
      <c r="DA1209" s="13">
        <v>36.686617110004889</v>
      </c>
      <c r="DB1209" s="13" t="e">
        <f ca="1"/>
        <v>#NAME?</v>
      </c>
      <c r="DC1209" s="13" t="e">
        <f ca="1"/>
        <v>#NAME?</v>
      </c>
      <c r="DD1209" s="13">
        <v>64.502712969168726</v>
      </c>
      <c r="DE1209" s="13" t="e">
        <f ca="1"/>
        <v>#NAME?</v>
      </c>
      <c r="DF1209" s="13">
        <v>67.916592191004639</v>
      </c>
    </row>
    <row r="1210" spans="1:110" x14ac:dyDescent="0.25">
      <c r="A1210" s="9">
        <v>68.3</v>
      </c>
      <c r="B1210" s="10" t="b">
        <v>1</v>
      </c>
      <c r="U1210" s="13"/>
      <c r="V1210" s="13"/>
      <c r="W1210" s="14"/>
      <c r="X1210" s="24"/>
      <c r="Y1210" s="24"/>
      <c r="Z1210" s="24"/>
      <c r="AA1210" s="24"/>
      <c r="AB1210" s="24"/>
      <c r="AC1210" s="24"/>
      <c r="AD1210" s="24"/>
      <c r="AE1210" s="24"/>
      <c r="AG1210" s="13"/>
      <c r="AH1210" s="13"/>
      <c r="AI1210" s="14"/>
      <c r="AJ1210" s="24"/>
      <c r="AK1210" s="24"/>
      <c r="AL1210" s="24"/>
      <c r="AM1210" s="24"/>
      <c r="AN1210" s="24"/>
      <c r="AO1210" s="24"/>
      <c r="AP1210" s="24"/>
      <c r="AQ1210" s="24"/>
      <c r="AS1210" s="13"/>
      <c r="AT1210" s="13"/>
      <c r="AU1210" s="14"/>
      <c r="AV1210" s="24"/>
      <c r="AW1210" s="24"/>
      <c r="AX1210" s="24"/>
      <c r="AY1210" s="24"/>
      <c r="AZ1210" s="24"/>
      <c r="BA1210" s="24"/>
      <c r="BB1210" s="24"/>
      <c r="BC1210" s="24"/>
      <c r="CW1210" s="24">
        <v>0.41171448087431695</v>
      </c>
      <c r="CX1210" s="13">
        <v>69</v>
      </c>
      <c r="CY1210" s="13">
        <v>67.099805445629443</v>
      </c>
      <c r="CZ1210" s="13">
        <v>66.302661603291199</v>
      </c>
      <c r="DA1210" s="13">
        <v>36.726794088320126</v>
      </c>
      <c r="DB1210" s="13" t="e">
        <f ca="1"/>
        <v>#NAME?</v>
      </c>
      <c r="DC1210" s="13" t="e">
        <f ca="1"/>
        <v>#NAME?</v>
      </c>
      <c r="DD1210" s="13">
        <v>64.514439640339361</v>
      </c>
      <c r="DE1210" s="13" t="e">
        <f ca="1"/>
        <v>#NAME?</v>
      </c>
      <c r="DF1210" s="13">
        <v>67.926313840407147</v>
      </c>
    </row>
    <row r="1211" spans="1:110" x14ac:dyDescent="0.25">
      <c r="A1211" s="9">
        <v>68.099999999999994</v>
      </c>
      <c r="B1211" s="10" t="b">
        <v>1</v>
      </c>
      <c r="U1211" s="13"/>
      <c r="V1211" s="13"/>
      <c r="W1211" s="14"/>
      <c r="X1211" s="24"/>
      <c r="Y1211" s="24"/>
      <c r="Z1211" s="24"/>
      <c r="AA1211" s="24"/>
      <c r="AB1211" s="24"/>
      <c r="AC1211" s="24"/>
      <c r="AD1211" s="24"/>
      <c r="AE1211" s="24"/>
      <c r="AG1211" s="13"/>
      <c r="AH1211" s="13"/>
      <c r="AI1211" s="14"/>
      <c r="AJ1211" s="24"/>
      <c r="AK1211" s="24"/>
      <c r="AL1211" s="24"/>
      <c r="AM1211" s="24"/>
      <c r="AN1211" s="24"/>
      <c r="AO1211" s="24"/>
      <c r="AP1211" s="24"/>
      <c r="AQ1211" s="24"/>
      <c r="AS1211" s="13"/>
      <c r="AT1211" s="13"/>
      <c r="AU1211" s="14"/>
      <c r="AV1211" s="24"/>
      <c r="AW1211" s="24"/>
      <c r="AX1211" s="24"/>
      <c r="AY1211" s="24"/>
      <c r="AZ1211" s="24"/>
      <c r="BA1211" s="24"/>
      <c r="BB1211" s="24"/>
      <c r="BC1211" s="24"/>
      <c r="CW1211" s="24">
        <v>0.41205601092896177</v>
      </c>
      <c r="CX1211" s="13">
        <v>69</v>
      </c>
      <c r="CY1211" s="13">
        <v>67.108163429263954</v>
      </c>
      <c r="CZ1211" s="13">
        <v>66.311219054581798</v>
      </c>
      <c r="DA1211" s="13">
        <v>36.766994398215246</v>
      </c>
      <c r="DB1211" s="13" t="e">
        <f ca="1"/>
        <v>#NAME?</v>
      </c>
      <c r="DC1211" s="13" t="e">
        <f ca="1"/>
        <v>#NAME?</v>
      </c>
      <c r="DD1211" s="13">
        <v>64.526161448697337</v>
      </c>
      <c r="DE1211" s="13" t="e">
        <f ca="1"/>
        <v>#NAME?</v>
      </c>
      <c r="DF1211" s="13">
        <v>67.936032624716987</v>
      </c>
    </row>
    <row r="1212" spans="1:110" x14ac:dyDescent="0.25">
      <c r="A1212" s="9">
        <v>67.900000000000006</v>
      </c>
      <c r="B1212" s="10" t="b">
        <v>1</v>
      </c>
      <c r="U1212" s="13"/>
      <c r="V1212" s="13"/>
      <c r="W1212" s="14"/>
      <c r="X1212" s="24"/>
      <c r="Y1212" s="24"/>
      <c r="Z1212" s="24"/>
      <c r="AA1212" s="24"/>
      <c r="AB1212" s="24"/>
      <c r="AC1212" s="24"/>
      <c r="AD1212" s="24"/>
      <c r="AE1212" s="24"/>
      <c r="AG1212" s="13"/>
      <c r="AH1212" s="13"/>
      <c r="AI1212" s="14"/>
      <c r="AJ1212" s="24"/>
      <c r="AK1212" s="24"/>
      <c r="AL1212" s="24"/>
      <c r="AM1212" s="24"/>
      <c r="AN1212" s="24"/>
      <c r="AO1212" s="24"/>
      <c r="AP1212" s="24"/>
      <c r="AQ1212" s="24"/>
      <c r="AS1212" s="13"/>
      <c r="AT1212" s="13"/>
      <c r="AU1212" s="14"/>
      <c r="AV1212" s="24"/>
      <c r="AW1212" s="24"/>
      <c r="AX1212" s="24"/>
      <c r="AY1212" s="24"/>
      <c r="AZ1212" s="24"/>
      <c r="BA1212" s="24"/>
      <c r="BB1212" s="24"/>
      <c r="BC1212" s="24"/>
      <c r="CW1212" s="24">
        <v>0.41239754098360654</v>
      </c>
      <c r="CX1212" s="13">
        <v>69</v>
      </c>
      <c r="CY1212" s="13">
        <v>67.116519782983133</v>
      </c>
      <c r="CZ1212" s="13">
        <v>66.319775941215369</v>
      </c>
      <c r="DA1212" s="13">
        <v>36.807218066804246</v>
      </c>
      <c r="DB1212" s="13" t="e">
        <f ca="1"/>
        <v>#NAME?</v>
      </c>
      <c r="DC1212" s="13" t="e">
        <f ca="1"/>
        <v>#NAME?</v>
      </c>
      <c r="DD1212" s="13">
        <v>64.537878400287212</v>
      </c>
      <c r="DE1212" s="13" t="e">
        <f ca="1"/>
        <v>#NAME?</v>
      </c>
      <c r="DF1212" s="13">
        <v>67.945748550667446</v>
      </c>
    </row>
    <row r="1213" spans="1:110" x14ac:dyDescent="0.25">
      <c r="A1213" s="9">
        <v>67.7</v>
      </c>
      <c r="B1213" s="10" t="b">
        <v>1</v>
      </c>
      <c r="U1213" s="13"/>
      <c r="V1213" s="13"/>
      <c r="W1213" s="14"/>
      <c r="X1213" s="24"/>
      <c r="Y1213" s="24"/>
      <c r="Z1213" s="24"/>
      <c r="AA1213" s="24"/>
      <c r="AB1213" s="24"/>
      <c r="AC1213" s="24"/>
      <c r="AD1213" s="24"/>
      <c r="AE1213" s="24"/>
      <c r="AG1213" s="13"/>
      <c r="AH1213" s="13"/>
      <c r="AI1213" s="14"/>
      <c r="AJ1213" s="24"/>
      <c r="AK1213" s="24"/>
      <c r="AL1213" s="24"/>
      <c r="AM1213" s="24"/>
      <c r="AN1213" s="24"/>
      <c r="AO1213" s="24"/>
      <c r="AP1213" s="24"/>
      <c r="AQ1213" s="24"/>
      <c r="AS1213" s="13"/>
      <c r="AT1213" s="13"/>
      <c r="AU1213" s="14"/>
      <c r="AV1213" s="24"/>
      <c r="AW1213" s="24"/>
      <c r="AX1213" s="24"/>
      <c r="AY1213" s="24"/>
      <c r="AZ1213" s="24"/>
      <c r="BA1213" s="24"/>
      <c r="BB1213" s="24"/>
      <c r="BC1213" s="24"/>
      <c r="CW1213" s="24">
        <v>0.41273907103825136</v>
      </c>
      <c r="CX1213" s="13">
        <v>69</v>
      </c>
      <c r="CY1213" s="13">
        <v>67.124874513853229</v>
      </c>
      <c r="CZ1213" s="13">
        <v>66.328332269925511</v>
      </c>
      <c r="DA1213" s="13">
        <v>36.847465121248405</v>
      </c>
      <c r="DB1213" s="13" t="e">
        <f ca="1"/>
        <v>#NAME?</v>
      </c>
      <c r="DC1213" s="13" t="e">
        <f ca="1"/>
        <v>#NAME?</v>
      </c>
      <c r="DD1213" s="13">
        <v>64.549590501140955</v>
      </c>
      <c r="DE1213" s="13" t="e">
        <f ca="1"/>
        <v>#NAME?</v>
      </c>
      <c r="DF1213" s="13">
        <v>67.955461624980671</v>
      </c>
    </row>
    <row r="1214" spans="1:110" x14ac:dyDescent="0.25">
      <c r="A1214" s="9">
        <v>67.5</v>
      </c>
      <c r="B1214" s="10" t="b">
        <v>1</v>
      </c>
      <c r="U1214" s="13"/>
      <c r="V1214" s="13"/>
      <c r="W1214" s="14"/>
      <c r="X1214" s="24"/>
      <c r="Y1214" s="24"/>
      <c r="Z1214" s="24"/>
      <c r="AA1214" s="24"/>
      <c r="AB1214" s="24"/>
      <c r="AC1214" s="24"/>
      <c r="AD1214" s="24"/>
      <c r="AE1214" s="24"/>
      <c r="AG1214" s="13"/>
      <c r="AH1214" s="13"/>
      <c r="AI1214" s="14"/>
      <c r="AJ1214" s="24"/>
      <c r="AK1214" s="24"/>
      <c r="AL1214" s="24"/>
      <c r="AM1214" s="24"/>
      <c r="AN1214" s="24"/>
      <c r="AO1214" s="24"/>
      <c r="AP1214" s="24"/>
      <c r="AQ1214" s="24"/>
      <c r="AS1214" s="13"/>
      <c r="AT1214" s="13"/>
      <c r="AU1214" s="14"/>
      <c r="AV1214" s="24"/>
      <c r="AW1214" s="24"/>
      <c r="AX1214" s="24"/>
      <c r="AY1214" s="24"/>
      <c r="AZ1214" s="24"/>
      <c r="BA1214" s="24"/>
      <c r="BB1214" s="24"/>
      <c r="BC1214" s="24"/>
      <c r="CW1214" s="24">
        <v>0.41308060109289618</v>
      </c>
      <c r="CX1214" s="13">
        <v>69</v>
      </c>
      <c r="CY1214" s="13">
        <v>67.133227628931351</v>
      </c>
      <c r="CZ1214" s="13">
        <v>66.336888047440112</v>
      </c>
      <c r="DA1214" s="13">
        <v>36.887735588756399</v>
      </c>
      <c r="DB1214" s="13" t="e">
        <f ca="1"/>
        <v>#NAME?</v>
      </c>
      <c r="DC1214" s="13" t="e">
        <f ca="1"/>
        <v>#NAME?</v>
      </c>
      <c r="DD1214" s="13">
        <v>64.561297757278112</v>
      </c>
      <c r="DE1214" s="13" t="e">
        <f ca="1"/>
        <v>#NAME?</v>
      </c>
      <c r="DF1214" s="13">
        <v>67.965171854367753</v>
      </c>
    </row>
    <row r="1215" spans="1:110" x14ac:dyDescent="0.25">
      <c r="A1215" s="9">
        <v>67.3</v>
      </c>
      <c r="B1215" s="10" t="b">
        <v>1</v>
      </c>
      <c r="U1215" s="13"/>
      <c r="V1215" s="13"/>
      <c r="W1215" s="14"/>
      <c r="X1215" s="24"/>
      <c r="Y1215" s="24"/>
      <c r="Z1215" s="24"/>
      <c r="AA1215" s="24"/>
      <c r="AB1215" s="24"/>
      <c r="AC1215" s="24"/>
      <c r="AD1215" s="24"/>
      <c r="AE1215" s="24"/>
      <c r="AG1215" s="13"/>
      <c r="AH1215" s="13"/>
      <c r="AI1215" s="14"/>
      <c r="AJ1215" s="24"/>
      <c r="AK1215" s="24"/>
      <c r="AL1215" s="24"/>
      <c r="AM1215" s="24"/>
      <c r="AN1215" s="24"/>
      <c r="AO1215" s="24"/>
      <c r="AP1215" s="24"/>
      <c r="AQ1215" s="24"/>
      <c r="AS1215" s="13"/>
      <c r="AT1215" s="13"/>
      <c r="AU1215" s="14"/>
      <c r="AV1215" s="24"/>
      <c r="AW1215" s="24"/>
      <c r="AX1215" s="24"/>
      <c r="AY1215" s="24"/>
      <c r="AZ1215" s="24"/>
      <c r="BA1215" s="24"/>
      <c r="BB1215" s="24"/>
      <c r="BC1215" s="24"/>
      <c r="CW1215" s="24">
        <v>0.41342213114754101</v>
      </c>
      <c r="CX1215" s="13">
        <v>69</v>
      </c>
      <c r="CY1215" s="13">
        <v>67.141579135265559</v>
      </c>
      <c r="CZ1215" s="13">
        <v>66.345443280481689</v>
      </c>
      <c r="DA1215" s="13">
        <v>36.928029496584379</v>
      </c>
      <c r="DB1215" s="13" t="e">
        <f ca="1"/>
        <v>#NAME?</v>
      </c>
      <c r="DC1215" s="13" t="e">
        <f ca="1"/>
        <v>#NAME?</v>
      </c>
      <c r="DD1215" s="13">
        <v>64.573000174705754</v>
      </c>
      <c r="DE1215" s="13" t="e">
        <f ca="1"/>
        <v>#NAME?</v>
      </c>
      <c r="DF1215" s="13">
        <v>67.974879245528669</v>
      </c>
    </row>
    <row r="1216" spans="1:110" x14ac:dyDescent="0.25">
      <c r="A1216" s="9">
        <v>67.2</v>
      </c>
      <c r="B1216" s="10" t="b">
        <v>1</v>
      </c>
      <c r="U1216" s="13"/>
      <c r="V1216" s="13"/>
      <c r="W1216" s="14"/>
      <c r="X1216" s="24"/>
      <c r="Y1216" s="24"/>
      <c r="Z1216" s="24"/>
      <c r="AA1216" s="24"/>
      <c r="AB1216" s="24"/>
      <c r="AC1216" s="24"/>
      <c r="AD1216" s="24"/>
      <c r="AE1216" s="24"/>
      <c r="AG1216" s="13"/>
      <c r="AH1216" s="13"/>
      <c r="AI1216" s="14"/>
      <c r="AJ1216" s="24"/>
      <c r="AK1216" s="24"/>
      <c r="AL1216" s="24"/>
      <c r="AM1216" s="24"/>
      <c r="AN1216" s="24"/>
      <c r="AO1216" s="24"/>
      <c r="AP1216" s="24"/>
      <c r="AQ1216" s="24"/>
      <c r="AS1216" s="13"/>
      <c r="AT1216" s="13"/>
      <c r="AU1216" s="14"/>
      <c r="AV1216" s="24"/>
      <c r="AW1216" s="24"/>
      <c r="AX1216" s="24"/>
      <c r="AY1216" s="24"/>
      <c r="AZ1216" s="24"/>
      <c r="BA1216" s="24"/>
      <c r="BB1216" s="24"/>
      <c r="BC1216" s="24"/>
      <c r="CW1216" s="24">
        <v>0.41376366120218577</v>
      </c>
      <c r="CX1216" s="13">
        <v>69</v>
      </c>
      <c r="CY1216" s="13">
        <v>67.149929039894886</v>
      </c>
      <c r="CZ1216" s="13">
        <v>66.353997975767001</v>
      </c>
      <c r="DA1216" s="13">
        <v>36.968346872036193</v>
      </c>
      <c r="DB1216" s="13" t="e">
        <f ca="1"/>
        <v>#NAME?</v>
      </c>
      <c r="DC1216" s="13" t="e">
        <f ca="1"/>
        <v>#NAME?</v>
      </c>
      <c r="DD1216" s="13">
        <v>64.584697759418589</v>
      </c>
      <c r="DE1216" s="13" t="e">
        <f ca="1"/>
        <v>#NAME?</v>
      </c>
      <c r="DF1216" s="13">
        <v>67.984583805152468</v>
      </c>
    </row>
    <row r="1217" spans="1:110" x14ac:dyDescent="0.25">
      <c r="A1217" s="9">
        <v>65.3</v>
      </c>
      <c r="B1217" s="10" t="b">
        <v>1</v>
      </c>
      <c r="U1217" s="13"/>
      <c r="V1217" s="13"/>
      <c r="W1217" s="14"/>
      <c r="X1217" s="24"/>
      <c r="Y1217" s="24"/>
      <c r="Z1217" s="24"/>
      <c r="AA1217" s="24"/>
      <c r="AB1217" s="24"/>
      <c r="AC1217" s="24"/>
      <c r="AD1217" s="24"/>
      <c r="AE1217" s="24"/>
      <c r="AG1217" s="13"/>
      <c r="AH1217" s="13"/>
      <c r="AI1217" s="14"/>
      <c r="AJ1217" s="24"/>
      <c r="AK1217" s="24"/>
      <c r="AL1217" s="24"/>
      <c r="AM1217" s="24"/>
      <c r="AN1217" s="24"/>
      <c r="AO1217" s="24"/>
      <c r="AP1217" s="24"/>
      <c r="AQ1217" s="24"/>
      <c r="AS1217" s="13"/>
      <c r="AT1217" s="13"/>
      <c r="AU1217" s="14"/>
      <c r="AV1217" s="24"/>
      <c r="AW1217" s="24"/>
      <c r="AX1217" s="24"/>
      <c r="AY1217" s="24"/>
      <c r="AZ1217" s="24"/>
      <c r="BA1217" s="24"/>
      <c r="BB1217" s="24"/>
      <c r="BC1217" s="24"/>
      <c r="CW1217" s="24">
        <v>0.4141051912568306</v>
      </c>
      <c r="CX1217" s="13">
        <v>69</v>
      </c>
      <c r="CY1217" s="13">
        <v>67.158277349849413</v>
      </c>
      <c r="CZ1217" s="13">
        <v>66.36255214000748</v>
      </c>
      <c r="DA1217" s="13">
        <v>37.008687742463366</v>
      </c>
      <c r="DB1217" s="13" t="e">
        <f ca="1"/>
        <v>#NAME?</v>
      </c>
      <c r="DC1217" s="13" t="e">
        <f ca="1"/>
        <v>#NAME?</v>
      </c>
      <c r="DD1217" s="13">
        <v>64.59639051739893</v>
      </c>
      <c r="DE1217" s="13" t="e">
        <f ca="1"/>
        <v>#NAME?</v>
      </c>
      <c r="DF1217" s="13">
        <v>67.994285539917172</v>
      </c>
    </row>
    <row r="1218" spans="1:110" x14ac:dyDescent="0.25">
      <c r="A1218" s="9">
        <v>66.900000000000006</v>
      </c>
      <c r="B1218" s="10" t="b">
        <v>1</v>
      </c>
      <c r="U1218" s="13"/>
      <c r="V1218" s="13"/>
      <c r="W1218" s="14"/>
      <c r="X1218" s="24"/>
      <c r="Y1218" s="24"/>
      <c r="Z1218" s="24"/>
      <c r="AA1218" s="24"/>
      <c r="AB1218" s="24"/>
      <c r="AC1218" s="24"/>
      <c r="AD1218" s="24"/>
      <c r="AE1218" s="24"/>
      <c r="AG1218" s="13"/>
      <c r="AH1218" s="13"/>
      <c r="AI1218" s="14"/>
      <c r="AJ1218" s="24"/>
      <c r="AK1218" s="24"/>
      <c r="AL1218" s="24"/>
      <c r="AM1218" s="24"/>
      <c r="AN1218" s="24"/>
      <c r="AO1218" s="24"/>
      <c r="AP1218" s="24"/>
      <c r="AQ1218" s="24"/>
      <c r="AS1218" s="13"/>
      <c r="AT1218" s="13"/>
      <c r="AU1218" s="14"/>
      <c r="AV1218" s="24"/>
      <c r="AW1218" s="24"/>
      <c r="AX1218" s="24"/>
      <c r="AY1218" s="24"/>
      <c r="AZ1218" s="24"/>
      <c r="BA1218" s="24"/>
      <c r="BB1218" s="24"/>
      <c r="BC1218" s="24"/>
      <c r="CW1218" s="24">
        <v>0.41444672131147542</v>
      </c>
      <c r="CX1218" s="13">
        <v>69.099999999999994</v>
      </c>
      <c r="CY1218" s="13">
        <v>67.16662407215027</v>
      </c>
      <c r="CZ1218" s="13">
        <v>66.371105779908987</v>
      </c>
      <c r="DA1218" s="13">
        <v>37.049052135265313</v>
      </c>
      <c r="DB1218" s="13" t="e">
        <f ca="1"/>
        <v>#NAME?</v>
      </c>
      <c r="DC1218" s="13" t="e">
        <f ca="1"/>
        <v>#NAME?</v>
      </c>
      <c r="DD1218" s="13">
        <v>64.608078454616759</v>
      </c>
      <c r="DE1218" s="13" t="e">
        <f ca="1"/>
        <v>#NAME?</v>
      </c>
      <c r="DF1218" s="13">
        <v>68.003984456489917</v>
      </c>
    </row>
    <row r="1219" spans="1:110" x14ac:dyDescent="0.25">
      <c r="A1219" s="9">
        <v>66.7</v>
      </c>
      <c r="B1219" s="10" t="b">
        <v>1</v>
      </c>
      <c r="U1219" s="13"/>
      <c r="V1219" s="13"/>
      <c r="W1219" s="14"/>
      <c r="X1219" s="24"/>
      <c r="Y1219" s="24"/>
      <c r="Z1219" s="24"/>
      <c r="AA1219" s="24"/>
      <c r="AB1219" s="24"/>
      <c r="AC1219" s="24"/>
      <c r="AD1219" s="24"/>
      <c r="AE1219" s="24"/>
      <c r="AG1219" s="13"/>
      <c r="AH1219" s="13"/>
      <c r="AI1219" s="14"/>
      <c r="AJ1219" s="24"/>
      <c r="AK1219" s="24"/>
      <c r="AL1219" s="24"/>
      <c r="AM1219" s="24"/>
      <c r="AN1219" s="24"/>
      <c r="AO1219" s="24"/>
      <c r="AP1219" s="24"/>
      <c r="AQ1219" s="24"/>
      <c r="AS1219" s="13"/>
      <c r="AT1219" s="13"/>
      <c r="AU1219" s="14"/>
      <c r="AV1219" s="24"/>
      <c r="AW1219" s="24"/>
      <c r="AX1219" s="24"/>
      <c r="AY1219" s="24"/>
      <c r="AZ1219" s="24"/>
      <c r="BA1219" s="24"/>
      <c r="BB1219" s="24"/>
      <c r="BC1219" s="24"/>
      <c r="CW1219" s="24">
        <v>0.41478825136612024</v>
      </c>
      <c r="CX1219" s="13">
        <v>69.099999999999994</v>
      </c>
      <c r="CY1219" s="13">
        <v>67.174969213809717</v>
      </c>
      <c r="CZ1219" s="13">
        <v>66.379658902171997</v>
      </c>
      <c r="DA1219" s="13">
        <v>37.089440077889371</v>
      </c>
      <c r="DB1219" s="13" t="e">
        <f ca="1"/>
        <v>#NAME?</v>
      </c>
      <c r="DC1219" s="13" t="e">
        <f ca="1"/>
        <v>#NAME?</v>
      </c>
      <c r="DD1219" s="13">
        <v>64.619761577029777</v>
      </c>
      <c r="DE1219" s="13" t="e">
        <f ca="1"/>
        <v>#NAME?</v>
      </c>
      <c r="DF1219" s="13">
        <v>68.013680561526954</v>
      </c>
    </row>
    <row r="1220" spans="1:110" x14ac:dyDescent="0.25">
      <c r="A1220" s="9">
        <v>66.5</v>
      </c>
      <c r="B1220" s="10" t="b">
        <v>1</v>
      </c>
      <c r="U1220" s="13"/>
      <c r="V1220" s="13"/>
      <c r="W1220" s="14"/>
      <c r="X1220" s="24"/>
      <c r="Y1220" s="24"/>
      <c r="Z1220" s="24"/>
      <c r="AA1220" s="24"/>
      <c r="AB1220" s="24"/>
      <c r="AC1220" s="24"/>
      <c r="AD1220" s="24"/>
      <c r="AE1220" s="24"/>
      <c r="AG1220" s="13"/>
      <c r="AH1220" s="13"/>
      <c r="AI1220" s="14"/>
      <c r="AJ1220" s="24"/>
      <c r="AK1220" s="24"/>
      <c r="AL1220" s="24"/>
      <c r="AM1220" s="24"/>
      <c r="AN1220" s="24"/>
      <c r="AO1220" s="24"/>
      <c r="AP1220" s="24"/>
      <c r="AQ1220" s="24"/>
      <c r="AS1220" s="13"/>
      <c r="AT1220" s="13"/>
      <c r="AU1220" s="14"/>
      <c r="AV1220" s="24"/>
      <c r="AW1220" s="24"/>
      <c r="AX1220" s="24"/>
      <c r="AY1220" s="24"/>
      <c r="AZ1220" s="24"/>
      <c r="BA1220" s="24"/>
      <c r="BB1220" s="24"/>
      <c r="BC1220" s="24"/>
      <c r="CW1220" s="24">
        <v>0.41512978142076501</v>
      </c>
      <c r="CX1220" s="13">
        <v>69.099999999999994</v>
      </c>
      <c r="CY1220" s="13">
        <v>67.183312781831177</v>
      </c>
      <c r="CZ1220" s="13">
        <v>66.388211513491584</v>
      </c>
      <c r="DA1220" s="13">
        <v>37.129851597830942</v>
      </c>
      <c r="DB1220" s="13" t="e">
        <f ca="1"/>
        <v>#NAME?</v>
      </c>
      <c r="DC1220" s="13" t="e">
        <f ca="1"/>
        <v>#NAME?</v>
      </c>
      <c r="DD1220" s="13">
        <v>64.63143989058338</v>
      </c>
      <c r="DE1220" s="13" t="e">
        <f ca="1"/>
        <v>#NAME?</v>
      </c>
      <c r="DF1220" s="13">
        <v>68.02337386167369</v>
      </c>
    </row>
    <row r="1221" spans="1:110" x14ac:dyDescent="0.25">
      <c r="A1221" s="9">
        <v>66.3</v>
      </c>
      <c r="B1221" s="10" t="b">
        <v>1</v>
      </c>
      <c r="U1221" s="13"/>
      <c r="V1221" s="13"/>
      <c r="W1221" s="14"/>
      <c r="X1221" s="24"/>
      <c r="Y1221" s="24"/>
      <c r="Z1221" s="24"/>
      <c r="AA1221" s="24"/>
      <c r="AB1221" s="24"/>
      <c r="AC1221" s="24"/>
      <c r="AD1221" s="24"/>
      <c r="AE1221" s="24"/>
      <c r="AG1221" s="13"/>
      <c r="AH1221" s="13"/>
      <c r="AI1221" s="14"/>
      <c r="AJ1221" s="24"/>
      <c r="AK1221" s="24"/>
      <c r="AL1221" s="24"/>
      <c r="AM1221" s="24"/>
      <c r="AN1221" s="24"/>
      <c r="AO1221" s="24"/>
      <c r="AP1221" s="24"/>
      <c r="AQ1221" s="24"/>
      <c r="AS1221" s="13"/>
      <c r="AT1221" s="13"/>
      <c r="AU1221" s="14"/>
      <c r="AV1221" s="24"/>
      <c r="AW1221" s="24"/>
      <c r="AX1221" s="24"/>
      <c r="AY1221" s="24"/>
      <c r="AZ1221" s="24"/>
      <c r="BA1221" s="24"/>
      <c r="BB1221" s="24"/>
      <c r="BC1221" s="24"/>
      <c r="CW1221" s="24">
        <v>0.41547131147540983</v>
      </c>
      <c r="CX1221" s="13">
        <v>69.099999999999994</v>
      </c>
      <c r="CY1221" s="13">
        <v>67.191654783209259</v>
      </c>
      <c r="CZ1221" s="13">
        <v>66.396763620557579</v>
      </c>
      <c r="DA1221" s="13">
        <v>37.170286722633627</v>
      </c>
      <c r="DB1221" s="13" t="e">
        <f ca="1"/>
        <v>#NAME?</v>
      </c>
      <c r="DC1221" s="13" t="e">
        <f ca="1"/>
        <v>#NAME?</v>
      </c>
      <c r="DD1221" s="13">
        <v>64.643113401210798</v>
      </c>
      <c r="DE1221" s="13" t="e">
        <f ca="1"/>
        <v>#NAME?</v>
      </c>
      <c r="DF1221" s="13">
        <v>68.033064363564733</v>
      </c>
    </row>
    <row r="1222" spans="1:110" x14ac:dyDescent="0.25">
      <c r="A1222" s="9">
        <v>75.5</v>
      </c>
      <c r="B1222" s="10" t="b">
        <v>1</v>
      </c>
      <c r="U1222" s="13"/>
      <c r="V1222" s="13"/>
      <c r="W1222" s="14"/>
      <c r="X1222" s="24"/>
      <c r="Y1222" s="24"/>
      <c r="Z1222" s="24"/>
      <c r="AA1222" s="24"/>
      <c r="AB1222" s="24"/>
      <c r="AC1222" s="24"/>
      <c r="AD1222" s="24"/>
      <c r="AE1222" s="24"/>
      <c r="AG1222" s="13"/>
      <c r="AH1222" s="13"/>
      <c r="AI1222" s="14"/>
      <c r="AJ1222" s="24"/>
      <c r="AK1222" s="24"/>
      <c r="AL1222" s="24"/>
      <c r="AM1222" s="24"/>
      <c r="AN1222" s="24"/>
      <c r="AO1222" s="24"/>
      <c r="AP1222" s="24"/>
      <c r="AQ1222" s="24"/>
      <c r="AS1222" s="13"/>
      <c r="AT1222" s="13"/>
      <c r="AU1222" s="14"/>
      <c r="AV1222" s="24"/>
      <c r="AW1222" s="24"/>
      <c r="AX1222" s="24"/>
      <c r="AY1222" s="24"/>
      <c r="AZ1222" s="24"/>
      <c r="BA1222" s="24"/>
      <c r="BB1222" s="24"/>
      <c r="BC1222" s="24"/>
      <c r="CW1222" s="24">
        <v>0.41581284153005466</v>
      </c>
      <c r="CX1222" s="13">
        <v>69.099999999999994</v>
      </c>
      <c r="CY1222" s="13">
        <v>67.19999522492985</v>
      </c>
      <c r="CZ1222" s="13">
        <v>66.40531523005437</v>
      </c>
      <c r="DA1222" s="13">
        <v>37.210745479889326</v>
      </c>
      <c r="DB1222" s="13" t="e">
        <f ca="1"/>
        <v>#NAME?</v>
      </c>
      <c r="DC1222" s="13" t="e">
        <f ca="1"/>
        <v>#NAME?</v>
      </c>
      <c r="DD1222" s="13">
        <v>64.65478211483304</v>
      </c>
      <c r="DE1222" s="13" t="e">
        <f ca="1"/>
        <v>#NAME?</v>
      </c>
      <c r="DF1222" s="13">
        <v>68.042752073823948</v>
      </c>
    </row>
    <row r="1223" spans="1:110" x14ac:dyDescent="0.25">
      <c r="A1223" s="9">
        <v>75.400000000000006</v>
      </c>
      <c r="B1223" s="10" t="b">
        <v>1</v>
      </c>
      <c r="U1223" s="13"/>
      <c r="V1223" s="13"/>
      <c r="W1223" s="14"/>
      <c r="X1223" s="24"/>
      <c r="Y1223" s="24"/>
      <c r="Z1223" s="24"/>
      <c r="AA1223" s="24"/>
      <c r="AB1223" s="24"/>
      <c r="AC1223" s="24"/>
      <c r="AD1223" s="24"/>
      <c r="AE1223" s="24"/>
      <c r="AG1223" s="13"/>
      <c r="AH1223" s="13"/>
      <c r="AI1223" s="14"/>
      <c r="AJ1223" s="24"/>
      <c r="AK1223" s="24"/>
      <c r="AL1223" s="24"/>
      <c r="AM1223" s="24"/>
      <c r="AN1223" s="24"/>
      <c r="AO1223" s="24"/>
      <c r="AP1223" s="24"/>
      <c r="AQ1223" s="24"/>
      <c r="AS1223" s="13"/>
      <c r="AT1223" s="13"/>
      <c r="AU1223" s="14"/>
      <c r="AV1223" s="24"/>
      <c r="AW1223" s="24"/>
      <c r="AX1223" s="24"/>
      <c r="AY1223" s="24"/>
      <c r="AZ1223" s="24"/>
      <c r="BA1223" s="24"/>
      <c r="BB1223" s="24"/>
      <c r="BC1223" s="24"/>
      <c r="CW1223" s="24">
        <v>0.41615437158469948</v>
      </c>
      <c r="CX1223" s="13">
        <v>69.099999999999994</v>
      </c>
      <c r="CY1223" s="13">
        <v>67.208334113970139</v>
      </c>
      <c r="CZ1223" s="13">
        <v>66.413866348661188</v>
      </c>
      <c r="DA1223" s="13">
        <v>37.251227897238351</v>
      </c>
      <c r="DB1223" s="13" t="e">
        <f ca="1"/>
        <v>#NAME?</v>
      </c>
      <c r="DC1223" s="13" t="e">
        <f ca="1"/>
        <v>#NAME?</v>
      </c>
      <c r="DD1223" s="13">
        <v>64.666446037358966</v>
      </c>
      <c r="DE1223" s="13" t="e">
        <f ca="1"/>
        <v>#NAME?</v>
      </c>
      <c r="DF1223" s="13">
        <v>68.052436999064483</v>
      </c>
    </row>
    <row r="1224" spans="1:110" x14ac:dyDescent="0.25">
      <c r="A1224" s="9">
        <v>75.3</v>
      </c>
      <c r="B1224" s="10" t="b">
        <v>1</v>
      </c>
      <c r="U1224" s="13"/>
      <c r="V1224" s="13"/>
      <c r="W1224" s="14"/>
      <c r="X1224" s="24"/>
      <c r="Y1224" s="24"/>
      <c r="Z1224" s="24"/>
      <c r="AA1224" s="24"/>
      <c r="AB1224" s="24"/>
      <c r="AC1224" s="24"/>
      <c r="AD1224" s="24"/>
      <c r="AE1224" s="24"/>
      <c r="AG1224" s="13"/>
      <c r="AH1224" s="13"/>
      <c r="AI1224" s="14"/>
      <c r="AJ1224" s="24"/>
      <c r="AK1224" s="24"/>
      <c r="AL1224" s="24"/>
      <c r="AM1224" s="24"/>
      <c r="AN1224" s="24"/>
      <c r="AO1224" s="24"/>
      <c r="AP1224" s="24"/>
      <c r="AQ1224" s="24"/>
      <c r="AS1224" s="13"/>
      <c r="AT1224" s="13"/>
      <c r="AU1224" s="14"/>
      <c r="AV1224" s="24"/>
      <c r="AW1224" s="24"/>
      <c r="AX1224" s="24"/>
      <c r="AY1224" s="24"/>
      <c r="AZ1224" s="24"/>
      <c r="BA1224" s="24"/>
      <c r="BB1224" s="24"/>
      <c r="BC1224" s="24"/>
      <c r="CW1224" s="24">
        <v>0.41649590163934425</v>
      </c>
      <c r="CX1224" s="13">
        <v>69.099999999999994</v>
      </c>
      <c r="CY1224" s="13">
        <v>67.216671457298631</v>
      </c>
      <c r="CZ1224" s="13">
        <v>66.422416983052031</v>
      </c>
      <c r="DA1224" s="13">
        <v>37.291734002369495</v>
      </c>
      <c r="DB1224" s="13" t="e">
        <f ca="1"/>
        <v>#NAME?</v>
      </c>
      <c r="DC1224" s="13" t="e">
        <f ca="1"/>
        <v>#NAME?</v>
      </c>
      <c r="DD1224" s="13">
        <v>64.678105174685285</v>
      </c>
      <c r="DE1224" s="13" t="e">
        <f ca="1"/>
        <v>#NAME?</v>
      </c>
      <c r="DF1224" s="13">
        <v>68.062119145888801</v>
      </c>
    </row>
    <row r="1225" spans="1:110" x14ac:dyDescent="0.25">
      <c r="A1225" s="9">
        <v>75.099999999999994</v>
      </c>
      <c r="B1225" s="10" t="b">
        <v>1</v>
      </c>
      <c r="U1225" s="13"/>
      <c r="V1225" s="13"/>
      <c r="W1225" s="14"/>
      <c r="X1225" s="24"/>
      <c r="Y1225" s="24"/>
      <c r="Z1225" s="24"/>
      <c r="AA1225" s="24"/>
      <c r="AB1225" s="24"/>
      <c r="AC1225" s="24"/>
      <c r="AD1225" s="24"/>
      <c r="AE1225" s="24"/>
      <c r="AG1225" s="13"/>
      <c r="AH1225" s="13"/>
      <c r="AI1225" s="14"/>
      <c r="AJ1225" s="24"/>
      <c r="AK1225" s="24"/>
      <c r="AL1225" s="24"/>
      <c r="AM1225" s="24"/>
      <c r="AN1225" s="24"/>
      <c r="AO1225" s="24"/>
      <c r="AP1225" s="24"/>
      <c r="AQ1225" s="24"/>
      <c r="AS1225" s="13"/>
      <c r="AT1225" s="13"/>
      <c r="AU1225" s="14"/>
      <c r="AV1225" s="24"/>
      <c r="AW1225" s="24"/>
      <c r="AX1225" s="24"/>
      <c r="AY1225" s="24"/>
      <c r="AZ1225" s="24"/>
      <c r="BA1225" s="24"/>
      <c r="BB1225" s="24"/>
      <c r="BC1225" s="24"/>
      <c r="CW1225" s="24">
        <v>0.41683743169398907</v>
      </c>
      <c r="CX1225" s="13">
        <v>69.099999999999994</v>
      </c>
      <c r="CY1225" s="13">
        <v>67.225007261875248</v>
      </c>
      <c r="CZ1225" s="13">
        <v>66.430967139895699</v>
      </c>
      <c r="DA1225" s="13">
        <v>37.332263823020227</v>
      </c>
      <c r="DB1225" s="13" t="e">
        <f ca="1"/>
        <v>#NAME?</v>
      </c>
      <c r="DC1225" s="13" t="e">
        <f ca="1"/>
        <v>#NAME?</v>
      </c>
      <c r="DD1225" s="13">
        <v>64.689759532696684</v>
      </c>
      <c r="DE1225" s="13" t="e">
        <f ca="1"/>
        <v>#NAME?</v>
      </c>
      <c r="DF1225" s="13">
        <v>68.07179852088872</v>
      </c>
    </row>
    <row r="1226" spans="1:110" x14ac:dyDescent="0.25">
      <c r="A1226" s="9">
        <v>74.7</v>
      </c>
      <c r="B1226" s="10" t="b">
        <v>1</v>
      </c>
      <c r="U1226" s="13"/>
      <c r="V1226" s="13"/>
      <c r="W1226" s="14"/>
      <c r="X1226" s="24"/>
      <c r="Y1226" s="24"/>
      <c r="Z1226" s="24"/>
      <c r="AA1226" s="24"/>
      <c r="AB1226" s="24"/>
      <c r="AC1226" s="24"/>
      <c r="AD1226" s="24"/>
      <c r="AE1226" s="24"/>
      <c r="AG1226" s="13"/>
      <c r="AH1226" s="13"/>
      <c r="AI1226" s="14"/>
      <c r="AJ1226" s="24"/>
      <c r="AK1226" s="24"/>
      <c r="AL1226" s="24"/>
      <c r="AM1226" s="24"/>
      <c r="AN1226" s="24"/>
      <c r="AO1226" s="24"/>
      <c r="AP1226" s="24"/>
      <c r="AQ1226" s="24"/>
      <c r="AS1226" s="13"/>
      <c r="AT1226" s="13"/>
      <c r="AU1226" s="14"/>
      <c r="AV1226" s="24"/>
      <c r="AW1226" s="24"/>
      <c r="AX1226" s="24"/>
      <c r="AY1226" s="24"/>
      <c r="AZ1226" s="24"/>
      <c r="BA1226" s="24"/>
      <c r="BB1226" s="24"/>
      <c r="BC1226" s="24"/>
      <c r="CW1226" s="24">
        <v>0.41717896174863389</v>
      </c>
      <c r="CX1226" s="13">
        <v>69.099999999999994</v>
      </c>
      <c r="CY1226" s="13">
        <v>67.233341534651345</v>
      </c>
      <c r="CZ1226" s="13">
        <v>66.439516825855804</v>
      </c>
      <c r="DA1226" s="13">
        <v>37.372817386976728</v>
      </c>
      <c r="DB1226" s="13" t="e">
        <f ca="1"/>
        <v>#NAME?</v>
      </c>
      <c r="DC1226" s="13" t="e">
        <f ca="1"/>
        <v>#NAME?</v>
      </c>
      <c r="DD1226" s="13">
        <v>64.701409117265726</v>
      </c>
      <c r="DE1226" s="13" t="e">
        <f ca="1"/>
        <v>#NAME?</v>
      </c>
      <c r="DF1226" s="13">
        <v>68.081475130645501</v>
      </c>
    </row>
    <row r="1227" spans="1:110" x14ac:dyDescent="0.25">
      <c r="A1227" s="9">
        <v>74.099999999999994</v>
      </c>
      <c r="B1227" s="10" t="b">
        <v>1</v>
      </c>
      <c r="U1227" s="13"/>
      <c r="V1227" s="13"/>
      <c r="W1227" s="14"/>
      <c r="X1227" s="24"/>
      <c r="Y1227" s="24"/>
      <c r="Z1227" s="24"/>
      <c r="AA1227" s="24"/>
      <c r="AB1227" s="24"/>
      <c r="AC1227" s="24"/>
      <c r="AD1227" s="24"/>
      <c r="AE1227" s="24"/>
      <c r="AG1227" s="13"/>
      <c r="AH1227" s="13"/>
      <c r="AI1227" s="14"/>
      <c r="AJ1227" s="24"/>
      <c r="AK1227" s="24"/>
      <c r="AL1227" s="24"/>
      <c r="AM1227" s="24"/>
      <c r="AN1227" s="24"/>
      <c r="AO1227" s="24"/>
      <c r="AP1227" s="24"/>
      <c r="AQ1227" s="24"/>
      <c r="AS1227" s="13"/>
      <c r="AT1227" s="13"/>
      <c r="AU1227" s="14"/>
      <c r="AV1227" s="24"/>
      <c r="AW1227" s="24"/>
      <c r="AX1227" s="24"/>
      <c r="AY1227" s="24"/>
      <c r="AZ1227" s="24"/>
      <c r="BA1227" s="24"/>
      <c r="BB1227" s="24"/>
      <c r="BC1227" s="24"/>
      <c r="CW1227" s="24">
        <v>0.41752049180327871</v>
      </c>
      <c r="CX1227" s="13">
        <v>69.099999999999994</v>
      </c>
      <c r="CY1227" s="13">
        <v>67.241674282569704</v>
      </c>
      <c r="CZ1227" s="13">
        <v>66.448066047590956</v>
      </c>
      <c r="DA1227" s="13">
        <v>37.413394722074074</v>
      </c>
      <c r="DB1227" s="13" t="e">
        <f ca="1"/>
        <v>#NAME?</v>
      </c>
      <c r="DC1227" s="13" t="e">
        <f ca="1"/>
        <v>#NAME?</v>
      </c>
      <c r="DD1227" s="13">
        <v>64.713053934253011</v>
      </c>
      <c r="DE1227" s="13" t="e">
        <f ca="1"/>
        <v>#NAME?</v>
      </c>
      <c r="DF1227" s="13">
        <v>68.09114898172983</v>
      </c>
    </row>
    <row r="1228" spans="1:110" x14ac:dyDescent="0.25">
      <c r="A1228" s="9">
        <v>73.3</v>
      </c>
      <c r="B1228" s="10" t="b">
        <v>1</v>
      </c>
      <c r="U1228" s="13"/>
      <c r="V1228" s="13"/>
      <c r="W1228" s="14"/>
      <c r="X1228" s="24"/>
      <c r="Y1228" s="24"/>
      <c r="Z1228" s="24"/>
      <c r="AA1228" s="24"/>
      <c r="AB1228" s="24"/>
      <c r="AC1228" s="24"/>
      <c r="AD1228" s="24"/>
      <c r="AE1228" s="24"/>
      <c r="AG1228" s="13"/>
      <c r="AH1228" s="13"/>
      <c r="AI1228" s="14"/>
      <c r="AJ1228" s="24"/>
      <c r="AK1228" s="24"/>
      <c r="AL1228" s="24"/>
      <c r="AM1228" s="24"/>
      <c r="AN1228" s="24"/>
      <c r="AO1228" s="24"/>
      <c r="AP1228" s="24"/>
      <c r="AQ1228" s="24"/>
      <c r="AS1228" s="13"/>
      <c r="AT1228" s="13"/>
      <c r="AU1228" s="14"/>
      <c r="AV1228" s="24"/>
      <c r="AW1228" s="24"/>
      <c r="AX1228" s="24"/>
      <c r="AY1228" s="24"/>
      <c r="AZ1228" s="24"/>
      <c r="BA1228" s="24"/>
      <c r="BB1228" s="24"/>
      <c r="BC1228" s="24"/>
      <c r="CW1228" s="24">
        <v>0.41786202185792348</v>
      </c>
      <c r="CX1228" s="13">
        <v>69.2</v>
      </c>
      <c r="CY1228" s="13">
        <v>67.250005512564698</v>
      </c>
      <c r="CZ1228" s="13">
        <v>66.45661481175469</v>
      </c>
      <c r="DA1228" s="13">
        <v>37.453995856196293</v>
      </c>
      <c r="DB1228" s="13" t="e">
        <f ca="1"/>
        <v>#NAME?</v>
      </c>
      <c r="DC1228" s="13" t="e">
        <f ca="1"/>
        <v>#NAME?</v>
      </c>
      <c r="DD1228" s="13">
        <v>64.724693989507131</v>
      </c>
      <c r="DE1228" s="13" t="e">
        <f ca="1"/>
        <v>#NAME?</v>
      </c>
      <c r="DF1228" s="13">
        <v>68.10082008070188</v>
      </c>
    </row>
    <row r="1229" spans="1:110" x14ac:dyDescent="0.25">
      <c r="A1229" s="9">
        <v>72.7</v>
      </c>
      <c r="B1229" s="10" t="b">
        <v>1</v>
      </c>
      <c r="U1229" s="13"/>
      <c r="V1229" s="13"/>
      <c r="W1229" s="14"/>
      <c r="X1229" s="24"/>
      <c r="Y1229" s="24"/>
      <c r="Z1229" s="24"/>
      <c r="AA1229" s="24"/>
      <c r="AB1229" s="24"/>
      <c r="AC1229" s="24"/>
      <c r="AD1229" s="24"/>
      <c r="AE1229" s="24"/>
      <c r="AG1229" s="13"/>
      <c r="AH1229" s="13"/>
      <c r="AI1229" s="14"/>
      <c r="AJ1229" s="24"/>
      <c r="AK1229" s="24"/>
      <c r="AL1229" s="24"/>
      <c r="AM1229" s="24"/>
      <c r="AN1229" s="24"/>
      <c r="AO1229" s="24"/>
      <c r="AP1229" s="24"/>
      <c r="AQ1229" s="24"/>
      <c r="AS1229" s="13"/>
      <c r="AT1229" s="13"/>
      <c r="AU1229" s="14"/>
      <c r="AV1229" s="24"/>
      <c r="AW1229" s="24"/>
      <c r="AX1229" s="24"/>
      <c r="AY1229" s="24"/>
      <c r="AZ1229" s="24"/>
      <c r="BA1229" s="24"/>
      <c r="BB1229" s="24"/>
      <c r="BC1229" s="24"/>
      <c r="CW1229" s="24">
        <v>0.41820355191256831</v>
      </c>
      <c r="CX1229" s="13">
        <v>69.2</v>
      </c>
      <c r="CY1229" s="13">
        <v>67.258335231562214</v>
      </c>
      <c r="CZ1229" s="13">
        <v>66.465163124995371</v>
      </c>
      <c r="DA1229" s="13">
        <v>37.494620817276555</v>
      </c>
      <c r="DB1229" s="13" t="e">
        <f ca="1"/>
        <v>#NAME?</v>
      </c>
      <c r="DC1229" s="13" t="e">
        <f ca="1"/>
        <v>#NAME?</v>
      </c>
      <c r="DD1229" s="13">
        <v>64.736329288864738</v>
      </c>
      <c r="DE1229" s="13" t="e">
        <f ca="1"/>
        <v>#NAME?</v>
      </c>
      <c r="DF1229" s="13">
        <v>68.110488434111375</v>
      </c>
    </row>
    <row r="1230" spans="1:110" x14ac:dyDescent="0.25">
      <c r="A1230" s="9">
        <v>72.400000000000006</v>
      </c>
      <c r="B1230" s="10" t="b">
        <v>1</v>
      </c>
      <c r="U1230" s="13"/>
      <c r="V1230" s="13"/>
      <c r="W1230" s="14"/>
      <c r="X1230" s="24"/>
      <c r="Y1230" s="24"/>
      <c r="Z1230" s="24"/>
      <c r="AA1230" s="24"/>
      <c r="AB1230" s="24"/>
      <c r="AC1230" s="24"/>
      <c r="AD1230" s="24"/>
      <c r="AE1230" s="24"/>
      <c r="AG1230" s="13"/>
      <c r="AH1230" s="13"/>
      <c r="AI1230" s="14"/>
      <c r="AJ1230" s="24"/>
      <c r="AK1230" s="24"/>
      <c r="AL1230" s="24"/>
      <c r="AM1230" s="24"/>
      <c r="AN1230" s="24"/>
      <c r="AO1230" s="24"/>
      <c r="AP1230" s="24"/>
      <c r="AQ1230" s="24"/>
      <c r="AS1230" s="13"/>
      <c r="AT1230" s="13"/>
      <c r="AU1230" s="14"/>
      <c r="AV1230" s="24"/>
      <c r="AW1230" s="24"/>
      <c r="AX1230" s="24"/>
      <c r="AY1230" s="24"/>
      <c r="AZ1230" s="24"/>
      <c r="BA1230" s="24"/>
      <c r="BB1230" s="24"/>
      <c r="BC1230" s="24"/>
      <c r="CW1230" s="24">
        <v>0.41854508196721313</v>
      </c>
      <c r="CX1230" s="13">
        <v>69.2</v>
      </c>
      <c r="CY1230" s="13">
        <v>67.266663446479768</v>
      </c>
      <c r="CZ1230" s="13">
        <v>66.47371099395663</v>
      </c>
      <c r="DA1230" s="13">
        <v>37.535269633297155</v>
      </c>
      <c r="DB1230" s="13" t="e">
        <f ca="1"/>
        <v>#NAME?</v>
      </c>
      <c r="DC1230" s="13" t="e">
        <f ca="1"/>
        <v>#NAME?</v>
      </c>
      <c r="DD1230" s="13">
        <v>64.747959838150578</v>
      </c>
      <c r="DE1230" s="13" t="e">
        <f ca="1"/>
        <v>#NAME?</v>
      </c>
      <c r="DF1230" s="13">
        <v>68.120154048497596</v>
      </c>
    </row>
    <row r="1231" spans="1:110" x14ac:dyDescent="0.25">
      <c r="A1231" s="9">
        <v>72.2</v>
      </c>
      <c r="B1231" s="10" t="b">
        <v>1</v>
      </c>
      <c r="U1231" s="13"/>
      <c r="V1231" s="13"/>
      <c r="W1231" s="14"/>
      <c r="X1231" s="24"/>
      <c r="Y1231" s="24"/>
      <c r="Z1231" s="24"/>
      <c r="AA1231" s="24"/>
      <c r="AB1231" s="24"/>
      <c r="AC1231" s="24"/>
      <c r="AD1231" s="24"/>
      <c r="AE1231" s="24"/>
      <c r="AG1231" s="13"/>
      <c r="AH1231" s="13"/>
      <c r="AI1231" s="14"/>
      <c r="AJ1231" s="24"/>
      <c r="AK1231" s="24"/>
      <c r="AL1231" s="24"/>
      <c r="AM1231" s="24"/>
      <c r="AN1231" s="24"/>
      <c r="AO1231" s="24"/>
      <c r="AP1231" s="24"/>
      <c r="AQ1231" s="24"/>
      <c r="AS1231" s="13"/>
      <c r="AT1231" s="13"/>
      <c r="AU1231" s="14"/>
      <c r="AV1231" s="24"/>
      <c r="AW1231" s="24"/>
      <c r="AX1231" s="24"/>
      <c r="AY1231" s="24"/>
      <c r="AZ1231" s="24"/>
      <c r="BA1231" s="24"/>
      <c r="BB1231" s="24"/>
      <c r="BC1231" s="24"/>
      <c r="CW1231" s="24">
        <v>0.4188866120218579</v>
      </c>
      <c r="CX1231" s="13">
        <v>69.2</v>
      </c>
      <c r="CY1231" s="13">
        <v>67.274990164226537</v>
      </c>
      <c r="CZ1231" s="13">
        <v>66.482258425276882</v>
      </c>
      <c r="DA1231" s="13">
        <v>37.575942332289742</v>
      </c>
      <c r="DB1231" s="13" t="e">
        <f ca="1"/>
        <v>#NAME?</v>
      </c>
      <c r="DC1231" s="13" t="e">
        <f ca="1"/>
        <v>#NAME?</v>
      </c>
      <c r="DD1231" s="13">
        <v>64.759585643177502</v>
      </c>
      <c r="DE1231" s="13" t="e">
        <f ca="1"/>
        <v>#NAME?</v>
      </c>
      <c r="DF1231" s="13">
        <v>68.12981693038941</v>
      </c>
    </row>
    <row r="1232" spans="1:110" x14ac:dyDescent="0.25">
      <c r="A1232" s="9">
        <v>72</v>
      </c>
      <c r="B1232" s="10" t="b">
        <v>1</v>
      </c>
      <c r="U1232" s="13"/>
      <c r="V1232" s="13"/>
      <c r="W1232" s="14"/>
      <c r="X1232" s="24"/>
      <c r="Y1232" s="24"/>
      <c r="Z1232" s="24"/>
      <c r="AA1232" s="24"/>
      <c r="AB1232" s="24"/>
      <c r="AC1232" s="24"/>
      <c r="AD1232" s="24"/>
      <c r="AE1232" s="24"/>
      <c r="AG1232" s="13"/>
      <c r="AH1232" s="13"/>
      <c r="AI1232" s="14"/>
      <c r="AJ1232" s="24"/>
      <c r="AK1232" s="24"/>
      <c r="AL1232" s="24"/>
      <c r="AM1232" s="24"/>
      <c r="AN1232" s="24"/>
      <c r="AO1232" s="24"/>
      <c r="AP1232" s="24"/>
      <c r="AQ1232" s="24"/>
      <c r="AS1232" s="13"/>
      <c r="AT1232" s="13"/>
      <c r="AU1232" s="14"/>
      <c r="AV1232" s="24"/>
      <c r="AW1232" s="24"/>
      <c r="AX1232" s="24"/>
      <c r="AY1232" s="24"/>
      <c r="AZ1232" s="24"/>
      <c r="BA1232" s="24"/>
      <c r="BB1232" s="24"/>
      <c r="BC1232" s="24"/>
      <c r="CW1232" s="24">
        <v>0.41922814207650272</v>
      </c>
      <c r="CX1232" s="13">
        <v>69.2</v>
      </c>
      <c r="CY1232" s="13">
        <v>67.283315391703383</v>
      </c>
      <c r="CZ1232" s="13">
        <v>66.490805425589897</v>
      </c>
      <c r="DA1232" s="13">
        <v>37.616638942335449</v>
      </c>
      <c r="DB1232" s="13" t="e">
        <f ca="1"/>
        <v>#NAME?</v>
      </c>
      <c r="DC1232" s="13" t="e">
        <f ca="1"/>
        <v>#NAME?</v>
      </c>
      <c r="DD1232" s="13">
        <v>64.771206709746508</v>
      </c>
      <c r="DE1232" s="13" t="e">
        <f ca="1"/>
        <v>#NAME?</v>
      </c>
      <c r="DF1232" s="13">
        <v>68.139477086305362</v>
      </c>
    </row>
    <row r="1233" spans="1:110" x14ac:dyDescent="0.25">
      <c r="A1233" s="9">
        <v>71.8</v>
      </c>
      <c r="B1233" s="10" t="b">
        <v>1</v>
      </c>
      <c r="U1233" s="13"/>
      <c r="V1233" s="13"/>
      <c r="W1233" s="14"/>
      <c r="X1233" s="24"/>
      <c r="Y1233" s="24"/>
      <c r="Z1233" s="24"/>
      <c r="AA1233" s="24"/>
      <c r="AB1233" s="24"/>
      <c r="AC1233" s="24"/>
      <c r="AD1233" s="24"/>
      <c r="AE1233" s="24"/>
      <c r="AG1233" s="13"/>
      <c r="AH1233" s="13"/>
      <c r="AI1233" s="14"/>
      <c r="AJ1233" s="24"/>
      <c r="AK1233" s="24"/>
      <c r="AL1233" s="24"/>
      <c r="AM1233" s="24"/>
      <c r="AN1233" s="24"/>
      <c r="AO1233" s="24"/>
      <c r="AP1233" s="24"/>
      <c r="AQ1233" s="24"/>
      <c r="AS1233" s="13"/>
      <c r="AT1233" s="13"/>
      <c r="AU1233" s="14"/>
      <c r="AV1233" s="24"/>
      <c r="AW1233" s="24"/>
      <c r="AX1233" s="24"/>
      <c r="AY1233" s="24"/>
      <c r="AZ1233" s="24"/>
      <c r="BA1233" s="24"/>
      <c r="BB1233" s="24"/>
      <c r="BC1233" s="24"/>
      <c r="CW1233" s="24">
        <v>0.41956967213114754</v>
      </c>
      <c r="CX1233" s="13">
        <v>69.2</v>
      </c>
      <c r="CY1233" s="13">
        <v>67.291639135802896</v>
      </c>
      <c r="CZ1233" s="13">
        <v>66.499352001524414</v>
      </c>
      <c r="DA1233" s="13">
        <v>37.657359491564911</v>
      </c>
      <c r="DB1233" s="13" t="e">
        <f ca="1"/>
        <v>#NAME?</v>
      </c>
      <c r="DC1233" s="13" t="e">
        <f ca="1"/>
        <v>#NAME?</v>
      </c>
      <c r="DD1233" s="13">
        <v>64.7828230436468</v>
      </c>
      <c r="DE1233" s="13" t="e">
        <f ca="1"/>
        <v>#NAME?</v>
      </c>
      <c r="DF1233" s="13">
        <v>68.149134522753656</v>
      </c>
    </row>
    <row r="1234" spans="1:110" x14ac:dyDescent="0.25">
      <c r="A1234" s="9">
        <v>75</v>
      </c>
      <c r="B1234" s="10" t="b">
        <v>1</v>
      </c>
      <c r="U1234" s="13"/>
      <c r="V1234" s="13"/>
      <c r="W1234" s="14"/>
      <c r="X1234" s="24"/>
      <c r="Y1234" s="24"/>
      <c r="Z1234" s="24"/>
      <c r="AA1234" s="24"/>
      <c r="AB1234" s="24"/>
      <c r="AC1234" s="24"/>
      <c r="AD1234" s="24"/>
      <c r="AE1234" s="24"/>
      <c r="AG1234" s="13"/>
      <c r="AH1234" s="13"/>
      <c r="AI1234" s="14"/>
      <c r="AJ1234" s="24"/>
      <c r="AK1234" s="24"/>
      <c r="AL1234" s="24"/>
      <c r="AM1234" s="24"/>
      <c r="AN1234" s="24"/>
      <c r="AO1234" s="24"/>
      <c r="AP1234" s="24"/>
      <c r="AQ1234" s="24"/>
      <c r="AS1234" s="13"/>
      <c r="AT1234" s="13"/>
      <c r="AU1234" s="14"/>
      <c r="AV1234" s="24"/>
      <c r="AW1234" s="24"/>
      <c r="AX1234" s="24"/>
      <c r="AY1234" s="24"/>
      <c r="AZ1234" s="24"/>
      <c r="BA1234" s="24"/>
      <c r="BB1234" s="24"/>
      <c r="BC1234" s="24"/>
      <c r="CW1234" s="24">
        <v>0.41991120218579236</v>
      </c>
      <c r="CX1234" s="13">
        <v>69.2</v>
      </c>
      <c r="CY1234" s="13">
        <v>67.299961403409483</v>
      </c>
      <c r="CZ1234" s="13">
        <v>66.507898159704368</v>
      </c>
      <c r="DA1234" s="13">
        <v>37.698104008158467</v>
      </c>
      <c r="DB1234" s="13" t="e">
        <f ca="1"/>
        <v>#NAME?</v>
      </c>
      <c r="DC1234" s="13" t="e">
        <f ca="1"/>
        <v>#NAME?</v>
      </c>
      <c r="DD1234" s="13">
        <v>64.794434650655816</v>
      </c>
      <c r="DE1234" s="13" t="e">
        <f ca="1"/>
        <v>#NAME?</v>
      </c>
      <c r="DF1234" s="13">
        <v>68.158789246232288</v>
      </c>
    </row>
    <row r="1235" spans="1:110" x14ac:dyDescent="0.25">
      <c r="A1235" s="9">
        <v>71.2</v>
      </c>
      <c r="B1235" s="10" t="b">
        <v>1</v>
      </c>
      <c r="U1235" s="13"/>
      <c r="V1235" s="13"/>
      <c r="W1235" s="14"/>
      <c r="X1235" s="24"/>
      <c r="Y1235" s="24"/>
      <c r="Z1235" s="24"/>
      <c r="AA1235" s="24"/>
      <c r="AB1235" s="24"/>
      <c r="AC1235" s="24"/>
      <c r="AD1235" s="24"/>
      <c r="AE1235" s="24"/>
      <c r="AG1235" s="13"/>
      <c r="AH1235" s="13"/>
      <c r="AI1235" s="14"/>
      <c r="AJ1235" s="24"/>
      <c r="AK1235" s="24"/>
      <c r="AL1235" s="24"/>
      <c r="AM1235" s="24"/>
      <c r="AN1235" s="24"/>
      <c r="AO1235" s="24"/>
      <c r="AP1235" s="24"/>
      <c r="AQ1235" s="24"/>
      <c r="AS1235" s="13"/>
      <c r="AT1235" s="13"/>
      <c r="AU1235" s="14"/>
      <c r="AV1235" s="24"/>
      <c r="AW1235" s="24"/>
      <c r="AX1235" s="24"/>
      <c r="AY1235" s="24"/>
      <c r="AZ1235" s="24"/>
      <c r="BA1235" s="24"/>
      <c r="BB1235" s="24"/>
      <c r="BC1235" s="24"/>
      <c r="CW1235" s="24">
        <v>0.42025273224043713</v>
      </c>
      <c r="CX1235" s="13">
        <v>69.2</v>
      </c>
      <c r="CY1235" s="13">
        <v>67.308282201399365</v>
      </c>
      <c r="CZ1235" s="13">
        <v>66.516443906748947</v>
      </c>
      <c r="DA1235" s="13">
        <v>37.738872520346213</v>
      </c>
      <c r="DB1235" s="13" t="e">
        <f ca="1"/>
        <v>#NAME?</v>
      </c>
      <c r="DC1235" s="13" t="e">
        <f ca="1"/>
        <v>#NAME?</v>
      </c>
      <c r="DD1235" s="13">
        <v>64.806041536539226</v>
      </c>
      <c r="DE1235" s="13" t="e">
        <f ca="1"/>
        <v>#NAME?</v>
      </c>
      <c r="DF1235" s="13">
        <v>68.168441263228928</v>
      </c>
    </row>
    <row r="1236" spans="1:110" x14ac:dyDescent="0.25">
      <c r="A1236" s="9">
        <v>78</v>
      </c>
      <c r="B1236" s="10" t="b">
        <v>1</v>
      </c>
      <c r="U1236" s="13"/>
      <c r="V1236" s="13"/>
      <c r="W1236" s="14"/>
      <c r="X1236" s="24"/>
      <c r="Y1236" s="24"/>
      <c r="Z1236" s="24"/>
      <c r="AA1236" s="24"/>
      <c r="AB1236" s="24"/>
      <c r="AC1236" s="24"/>
      <c r="AD1236" s="24"/>
      <c r="AE1236" s="24"/>
      <c r="AG1236" s="13"/>
      <c r="AH1236" s="13"/>
      <c r="AI1236" s="14"/>
      <c r="AJ1236" s="24"/>
      <c r="AK1236" s="24"/>
      <c r="AL1236" s="24"/>
      <c r="AM1236" s="24"/>
      <c r="AN1236" s="24"/>
      <c r="AO1236" s="24"/>
      <c r="AP1236" s="24"/>
      <c r="AQ1236" s="24"/>
      <c r="AS1236" s="13"/>
      <c r="AT1236" s="13"/>
      <c r="AU1236" s="14"/>
      <c r="AV1236" s="24"/>
      <c r="AW1236" s="24"/>
      <c r="AX1236" s="24"/>
      <c r="AY1236" s="24"/>
      <c r="AZ1236" s="24"/>
      <c r="BA1236" s="24"/>
      <c r="BB1236" s="24"/>
      <c r="BC1236" s="24"/>
      <c r="CW1236" s="24">
        <v>0.42059426229508196</v>
      </c>
      <c r="CX1236" s="13">
        <v>69.2</v>
      </c>
      <c r="CY1236" s="13">
        <v>67.316601536640633</v>
      </c>
      <c r="CZ1236" s="13">
        <v>66.524989249272508</v>
      </c>
      <c r="DA1236" s="13">
        <v>37.779665056408192</v>
      </c>
      <c r="DB1236" s="13" t="e">
        <f ca="1"/>
        <v>#NAME?</v>
      </c>
      <c r="DC1236" s="13" t="e">
        <f ca="1"/>
        <v>#NAME?</v>
      </c>
      <c r="DD1236" s="13">
        <v>64.817643707050962</v>
      </c>
      <c r="DE1236" s="13" t="e">
        <f ca="1"/>
        <v>#NAME?</v>
      </c>
      <c r="DF1236" s="13">
        <v>68.178090580221138</v>
      </c>
    </row>
    <row r="1237" spans="1:110" x14ac:dyDescent="0.25">
      <c r="A1237" s="9">
        <v>73</v>
      </c>
      <c r="B1237" s="10" t="b">
        <v>1</v>
      </c>
      <c r="U1237" s="13"/>
      <c r="V1237" s="13"/>
      <c r="W1237" s="14"/>
      <c r="X1237" s="24"/>
      <c r="Y1237" s="24"/>
      <c r="Z1237" s="24"/>
      <c r="AA1237" s="24"/>
      <c r="AB1237" s="24"/>
      <c r="AC1237" s="24"/>
      <c r="AD1237" s="24"/>
      <c r="AE1237" s="24"/>
      <c r="AG1237" s="13"/>
      <c r="AH1237" s="13"/>
      <c r="AI1237" s="14"/>
      <c r="AJ1237" s="24"/>
      <c r="AK1237" s="24"/>
      <c r="AL1237" s="24"/>
      <c r="AM1237" s="24"/>
      <c r="AN1237" s="24"/>
      <c r="AO1237" s="24"/>
      <c r="AP1237" s="24"/>
      <c r="AQ1237" s="24"/>
      <c r="AS1237" s="13"/>
      <c r="AT1237" s="13"/>
      <c r="AU1237" s="14"/>
      <c r="AV1237" s="24"/>
      <c r="AW1237" s="24"/>
      <c r="AX1237" s="24"/>
      <c r="AY1237" s="24"/>
      <c r="AZ1237" s="24"/>
      <c r="BA1237" s="24"/>
      <c r="BB1237" s="24"/>
      <c r="BC1237" s="24"/>
      <c r="CW1237" s="24">
        <v>0.42093579234972678</v>
      </c>
      <c r="CX1237" s="13">
        <v>69.3</v>
      </c>
      <c r="CY1237" s="13">
        <v>67.324919415993264</v>
      </c>
      <c r="CZ1237" s="13">
        <v>66.533534193884876</v>
      </c>
      <c r="DA1237" s="13">
        <v>37.820481644674409</v>
      </c>
      <c r="DB1237" s="13" t="e">
        <f ca="1"/>
        <v>#NAME?</v>
      </c>
      <c r="DC1237" s="13" t="e">
        <f ca="1"/>
        <v>#NAME?</v>
      </c>
      <c r="DD1237" s="13">
        <v>64.829241167933347</v>
      </c>
      <c r="DE1237" s="13" t="e">
        <f ca="1"/>
        <v>#NAME?</v>
      </c>
      <c r="DF1237" s="13">
        <v>68.187737203676264</v>
      </c>
    </row>
    <row r="1238" spans="1:110" x14ac:dyDescent="0.25">
      <c r="A1238" s="9">
        <v>68.900000000000006</v>
      </c>
      <c r="B1238" s="10" t="b">
        <v>1</v>
      </c>
      <c r="U1238" s="13"/>
      <c r="V1238" s="13"/>
      <c r="W1238" s="14"/>
      <c r="X1238" s="24"/>
      <c r="Y1238" s="24"/>
      <c r="Z1238" s="24"/>
      <c r="AA1238" s="24"/>
      <c r="AB1238" s="24"/>
      <c r="AC1238" s="24"/>
      <c r="AD1238" s="24"/>
      <c r="AE1238" s="24"/>
      <c r="AG1238" s="13"/>
      <c r="AH1238" s="13"/>
      <c r="AI1238" s="14"/>
      <c r="AJ1238" s="24"/>
      <c r="AK1238" s="24"/>
      <c r="AL1238" s="24"/>
      <c r="AM1238" s="24"/>
      <c r="AN1238" s="24"/>
      <c r="AO1238" s="24"/>
      <c r="AP1238" s="24"/>
      <c r="AQ1238" s="24"/>
      <c r="AS1238" s="13"/>
      <c r="AT1238" s="13"/>
      <c r="AU1238" s="14"/>
      <c r="AV1238" s="24"/>
      <c r="AW1238" s="24"/>
      <c r="AX1238" s="24"/>
      <c r="AY1238" s="24"/>
      <c r="AZ1238" s="24"/>
      <c r="BA1238" s="24"/>
      <c r="BB1238" s="24"/>
      <c r="BC1238" s="24"/>
      <c r="CW1238" s="24">
        <v>0.4212773224043716</v>
      </c>
      <c r="CX1238" s="13">
        <v>69.3</v>
      </c>
      <c r="CY1238" s="13">
        <v>67.33323584630925</v>
      </c>
      <c r="CZ1238" s="13">
        <v>66.542078747190999</v>
      </c>
      <c r="DA1238" s="13">
        <v>37.861322313525079</v>
      </c>
      <c r="DB1238" s="13" t="e">
        <f ca="1"/>
        <v>#NAME?</v>
      </c>
      <c r="DC1238" s="13" t="e">
        <f ca="1"/>
        <v>#NAME?</v>
      </c>
      <c r="DD1238" s="13">
        <v>64.840833924916993</v>
      </c>
      <c r="DE1238" s="13" t="e">
        <f ca="1"/>
        <v>#NAME?</v>
      </c>
      <c r="DF1238" s="13">
        <v>68.19738114005159</v>
      </c>
    </row>
    <row r="1239" spans="1:110" x14ac:dyDescent="0.25">
      <c r="A1239" s="9">
        <v>67.900000000000006</v>
      </c>
      <c r="B1239" s="10" t="b">
        <v>1</v>
      </c>
      <c r="U1239" s="13"/>
      <c r="V1239" s="13"/>
      <c r="W1239" s="14"/>
      <c r="X1239" s="24"/>
      <c r="Y1239" s="24"/>
      <c r="Z1239" s="24"/>
      <c r="AA1239" s="24"/>
      <c r="AB1239" s="24"/>
      <c r="AC1239" s="24"/>
      <c r="AD1239" s="24"/>
      <c r="AE1239" s="24"/>
      <c r="AG1239" s="13"/>
      <c r="AH1239" s="13"/>
      <c r="AI1239" s="14"/>
      <c r="AJ1239" s="24"/>
      <c r="AK1239" s="24"/>
      <c r="AL1239" s="24"/>
      <c r="AM1239" s="24"/>
      <c r="AN1239" s="24"/>
      <c r="AO1239" s="24"/>
      <c r="AP1239" s="24"/>
      <c r="AQ1239" s="24"/>
      <c r="AS1239" s="13"/>
      <c r="AT1239" s="13"/>
      <c r="AU1239" s="14"/>
      <c r="AV1239" s="24"/>
      <c r="AW1239" s="24"/>
      <c r="AX1239" s="24"/>
      <c r="AY1239" s="24"/>
      <c r="AZ1239" s="24"/>
      <c r="BA1239" s="24"/>
      <c r="BB1239" s="24"/>
      <c r="BC1239" s="24"/>
      <c r="CW1239" s="24">
        <v>0.42161885245901637</v>
      </c>
      <c r="CX1239" s="13">
        <v>69.3</v>
      </c>
      <c r="CY1239" s="13">
        <v>67.341550834432525</v>
      </c>
      <c r="CZ1239" s="13">
        <v>66.55062291579128</v>
      </c>
      <c r="DA1239" s="13">
        <v>37.90218709139063</v>
      </c>
      <c r="DB1239" s="13" t="e">
        <f ca="1"/>
        <v>#NAME?</v>
      </c>
      <c r="DC1239" s="13" t="e">
        <f ca="1"/>
        <v>#NAME?</v>
      </c>
      <c r="DD1239" s="13">
        <v>64.852421983720944</v>
      </c>
      <c r="DE1239" s="13" t="e">
        <f ca="1"/>
        <v>#NAME?</v>
      </c>
      <c r="DF1239" s="13">
        <v>68.207022395794269</v>
      </c>
    </row>
    <row r="1240" spans="1:110" x14ac:dyDescent="0.25">
      <c r="A1240" s="9">
        <v>69.5</v>
      </c>
      <c r="B1240" s="10" t="b">
        <v>1</v>
      </c>
      <c r="U1240" s="13"/>
      <c r="V1240" s="13"/>
      <c r="W1240" s="14"/>
      <c r="X1240" s="24"/>
      <c r="Y1240" s="24"/>
      <c r="Z1240" s="24"/>
      <c r="AA1240" s="24"/>
      <c r="AB1240" s="24"/>
      <c r="AC1240" s="24"/>
      <c r="AD1240" s="24"/>
      <c r="AE1240" s="24"/>
      <c r="AG1240" s="13"/>
      <c r="AH1240" s="13"/>
      <c r="AI1240" s="14"/>
      <c r="AJ1240" s="24"/>
      <c r="AK1240" s="24"/>
      <c r="AL1240" s="24"/>
      <c r="AM1240" s="24"/>
      <c r="AN1240" s="24"/>
      <c r="AO1240" s="24"/>
      <c r="AP1240" s="24"/>
      <c r="AQ1240" s="24"/>
      <c r="AS1240" s="13"/>
      <c r="AT1240" s="13"/>
      <c r="AU1240" s="14"/>
      <c r="AV1240" s="24"/>
      <c r="AW1240" s="24"/>
      <c r="AX1240" s="24"/>
      <c r="AY1240" s="24"/>
      <c r="AZ1240" s="24"/>
      <c r="BA1240" s="24"/>
      <c r="BB1240" s="24"/>
      <c r="BC1240" s="24"/>
      <c r="CW1240" s="24">
        <v>0.42196038251366119</v>
      </c>
      <c r="CX1240" s="13">
        <v>69.3</v>
      </c>
      <c r="CY1240" s="13">
        <v>67.349864387199119</v>
      </c>
      <c r="CZ1240" s="13">
        <v>66.559166706281573</v>
      </c>
      <c r="DA1240" s="13">
        <v>37.943076006751916</v>
      </c>
      <c r="DB1240" s="13" t="e">
        <f ca="1"/>
        <v>#NAME?</v>
      </c>
      <c r="DC1240" s="13" t="e">
        <f ca="1"/>
        <v>#NAME?</v>
      </c>
      <c r="DD1240" s="13">
        <v>64.864005350052651</v>
      </c>
      <c r="DE1240" s="13" t="e">
        <f ca="1"/>
        <v>#NAME?</v>
      </c>
      <c r="DF1240" s="13">
        <v>68.216660977341462</v>
      </c>
    </row>
    <row r="1241" spans="1:110" x14ac:dyDescent="0.25">
      <c r="A1241" s="9">
        <v>76</v>
      </c>
      <c r="B1241" s="10" t="b">
        <v>1</v>
      </c>
      <c r="U1241" s="13"/>
      <c r="V1241" s="13"/>
      <c r="W1241" s="14"/>
      <c r="X1241" s="24"/>
      <c r="Y1241" s="24"/>
      <c r="Z1241" s="24"/>
      <c r="AA1241" s="24"/>
      <c r="AB1241" s="24"/>
      <c r="AC1241" s="24"/>
      <c r="AD1241" s="24"/>
      <c r="AE1241" s="24"/>
      <c r="AG1241" s="13"/>
      <c r="AH1241" s="13"/>
      <c r="AI1241" s="14"/>
      <c r="AJ1241" s="24"/>
      <c r="AK1241" s="24"/>
      <c r="AL1241" s="24"/>
      <c r="AM1241" s="24"/>
      <c r="AN1241" s="24"/>
      <c r="AO1241" s="24"/>
      <c r="AP1241" s="24"/>
      <c r="AQ1241" s="24"/>
      <c r="AS1241" s="13"/>
      <c r="AT1241" s="13"/>
      <c r="AU1241" s="14"/>
      <c r="AV1241" s="24"/>
      <c r="AW1241" s="24"/>
      <c r="AX1241" s="24"/>
      <c r="AY1241" s="24"/>
      <c r="AZ1241" s="24"/>
      <c r="BA1241" s="24"/>
      <c r="BB1241" s="24"/>
      <c r="BC1241" s="24"/>
      <c r="CW1241" s="24">
        <v>0.42230191256830601</v>
      </c>
      <c r="CX1241" s="13">
        <v>69.3</v>
      </c>
      <c r="CY1241" s="13">
        <v>67.358176511437094</v>
      </c>
      <c r="CZ1241" s="13">
        <v>66.567710125253072</v>
      </c>
      <c r="DA1241" s="13">
        <v>37.983989088140234</v>
      </c>
      <c r="DB1241" s="13" t="e">
        <f ca="1"/>
        <v>#NAME?</v>
      </c>
      <c r="DC1241" s="13" t="e">
        <f ca="1"/>
        <v>#NAME?</v>
      </c>
      <c r="DD1241" s="13">
        <v>64.875584029607978</v>
      </c>
      <c r="DE1241" s="13" t="e">
        <f ca="1"/>
        <v>#NAME?</v>
      </c>
      <c r="DF1241" s="13">
        <v>68.226296891120313</v>
      </c>
    </row>
    <row r="1242" spans="1:110" x14ac:dyDescent="0.25">
      <c r="A1242" s="9">
        <v>77</v>
      </c>
      <c r="B1242" s="10" t="b">
        <v>1</v>
      </c>
      <c r="U1242" s="13"/>
      <c r="V1242" s="13"/>
      <c r="W1242" s="14"/>
      <c r="X1242" s="24"/>
      <c r="Y1242" s="24"/>
      <c r="Z1242" s="24"/>
      <c r="AA1242" s="24"/>
      <c r="AB1242" s="24"/>
      <c r="AC1242" s="24"/>
      <c r="AD1242" s="24"/>
      <c r="AE1242" s="24"/>
      <c r="AG1242" s="13"/>
      <c r="AH1242" s="13"/>
      <c r="AI1242" s="14"/>
      <c r="AJ1242" s="24"/>
      <c r="AK1242" s="24"/>
      <c r="AL1242" s="24"/>
      <c r="AM1242" s="24"/>
      <c r="AN1242" s="24"/>
      <c r="AO1242" s="24"/>
      <c r="AP1242" s="24"/>
      <c r="AQ1242" s="24"/>
      <c r="AS1242" s="13"/>
      <c r="AT1242" s="13"/>
      <c r="AU1242" s="14"/>
      <c r="AV1242" s="24"/>
      <c r="AW1242" s="24"/>
      <c r="AX1242" s="24"/>
      <c r="AY1242" s="24"/>
      <c r="AZ1242" s="24"/>
      <c r="BA1242" s="24"/>
      <c r="BB1242" s="24"/>
      <c r="BC1242" s="24"/>
      <c r="CW1242" s="24">
        <v>0.42264344262295084</v>
      </c>
      <c r="CX1242" s="13">
        <v>69.3</v>
      </c>
      <c r="CY1242" s="13">
        <v>67.366487213966693</v>
      </c>
      <c r="CZ1242" s="13">
        <v>66.576253179292507</v>
      </c>
      <c r="DA1242" s="13">
        <v>38.024926364137507</v>
      </c>
      <c r="DB1242" s="13" t="e">
        <f ca="1"/>
        <v>#NAME?</v>
      </c>
      <c r="DC1242" s="13" t="e">
        <f ca="1"/>
        <v>#NAME?</v>
      </c>
      <c r="DD1242" s="13">
        <v>64.887158028071369</v>
      </c>
      <c r="DE1242" s="13" t="e">
        <f ca="1"/>
        <v>#NAME?</v>
      </c>
      <c r="DF1242" s="13">
        <v>68.235930143547989</v>
      </c>
    </row>
    <row r="1243" spans="1:110" x14ac:dyDescent="0.25">
      <c r="A1243" s="9">
        <v>76</v>
      </c>
      <c r="B1243" s="10" t="b">
        <v>1</v>
      </c>
      <c r="U1243" s="13"/>
      <c r="V1243" s="13"/>
      <c r="W1243" s="14"/>
      <c r="X1243" s="24"/>
      <c r="Y1243" s="24"/>
      <c r="Z1243" s="24"/>
      <c r="AA1243" s="24"/>
      <c r="AB1243" s="24"/>
      <c r="AC1243" s="24"/>
      <c r="AD1243" s="24"/>
      <c r="AE1243" s="24"/>
      <c r="AG1243" s="13"/>
      <c r="AH1243" s="13"/>
      <c r="AI1243" s="14"/>
      <c r="AJ1243" s="24"/>
      <c r="AK1243" s="24"/>
      <c r="AL1243" s="24"/>
      <c r="AM1243" s="24"/>
      <c r="AN1243" s="24"/>
      <c r="AO1243" s="24"/>
      <c r="AP1243" s="24"/>
      <c r="AQ1243" s="24"/>
      <c r="AS1243" s="13"/>
      <c r="AT1243" s="13"/>
      <c r="AU1243" s="14"/>
      <c r="AV1243" s="24"/>
      <c r="AW1243" s="24"/>
      <c r="AX1243" s="24"/>
      <c r="AY1243" s="24"/>
      <c r="AZ1243" s="24"/>
      <c r="BA1243" s="24"/>
      <c r="BB1243" s="24"/>
      <c r="BC1243" s="24"/>
      <c r="CW1243" s="24">
        <v>0.42298497267759561</v>
      </c>
      <c r="CX1243" s="13">
        <v>69.3</v>
      </c>
      <c r="CY1243" s="13">
        <v>67.374796501600301</v>
      </c>
      <c r="CZ1243" s="13">
        <v>66.584795874982206</v>
      </c>
      <c r="DA1243" s="13">
        <v>38.065887863376432</v>
      </c>
      <c r="DB1243" s="13" t="e">
        <f ca="1"/>
        <v>#NAME?</v>
      </c>
      <c r="DC1243" s="13" t="e">
        <f ca="1"/>
        <v>#NAME?</v>
      </c>
      <c r="DD1243" s="13">
        <v>64.898727351115696</v>
      </c>
      <c r="DE1243" s="13" t="e">
        <f ca="1"/>
        <v>#NAME?</v>
      </c>
      <c r="DF1243" s="13">
        <v>68.245560741031781</v>
      </c>
    </row>
    <row r="1244" spans="1:110" x14ac:dyDescent="0.25">
      <c r="A1244" s="9">
        <v>74</v>
      </c>
      <c r="B1244" s="10" t="b">
        <v>1</v>
      </c>
      <c r="U1244" s="13"/>
      <c r="V1244" s="13"/>
      <c r="W1244" s="14"/>
      <c r="X1244" s="24"/>
      <c r="Y1244" s="24"/>
      <c r="Z1244" s="24"/>
      <c r="AA1244" s="24"/>
      <c r="AB1244" s="24"/>
      <c r="AC1244" s="24"/>
      <c r="AD1244" s="24"/>
      <c r="AE1244" s="24"/>
      <c r="AG1244" s="13"/>
      <c r="AH1244" s="13"/>
      <c r="AI1244" s="14"/>
      <c r="AJ1244" s="24"/>
      <c r="AK1244" s="24"/>
      <c r="AL1244" s="24"/>
      <c r="AM1244" s="24"/>
      <c r="AN1244" s="24"/>
      <c r="AO1244" s="24"/>
      <c r="AP1244" s="24"/>
      <c r="AQ1244" s="24"/>
      <c r="AS1244" s="13"/>
      <c r="AT1244" s="13"/>
      <c r="AU1244" s="14"/>
      <c r="AV1244" s="24"/>
      <c r="AW1244" s="24"/>
      <c r="AX1244" s="24"/>
      <c r="AY1244" s="24"/>
      <c r="AZ1244" s="24"/>
      <c r="BA1244" s="24"/>
      <c r="BB1244" s="24"/>
      <c r="BC1244" s="24"/>
      <c r="CW1244" s="24">
        <v>0.42332650273224043</v>
      </c>
      <c r="CX1244" s="13">
        <v>69.3</v>
      </c>
      <c r="CY1244" s="13">
        <v>67.383104381142516</v>
      </c>
      <c r="CZ1244" s="13">
        <v>66.59333821889993</v>
      </c>
      <c r="DA1244" s="13">
        <v>38.106873614540532</v>
      </c>
      <c r="DB1244" s="13" t="e">
        <f ca="1"/>
        <v>#NAME?</v>
      </c>
      <c r="DC1244" s="13" t="e">
        <f ca="1"/>
        <v>#NAME?</v>
      </c>
      <c r="DD1244" s="13">
        <v>64.910292004402407</v>
      </c>
      <c r="DE1244" s="13" t="e">
        <f ca="1"/>
        <v>#NAME?</v>
      </c>
      <c r="DF1244" s="13">
        <v>68.25518868996906</v>
      </c>
    </row>
    <row r="1245" spans="1:110" x14ac:dyDescent="0.25">
      <c r="A1245" s="9">
        <v>69.3</v>
      </c>
      <c r="B1245" s="10" t="b">
        <v>1</v>
      </c>
      <c r="U1245" s="13"/>
      <c r="V1245" s="13"/>
      <c r="W1245" s="14"/>
      <c r="X1245" s="24"/>
      <c r="Y1245" s="24"/>
      <c r="Z1245" s="24"/>
      <c r="AA1245" s="24"/>
      <c r="AB1245" s="24"/>
      <c r="AC1245" s="24"/>
      <c r="AD1245" s="24"/>
      <c r="AE1245" s="24"/>
      <c r="AG1245" s="13"/>
      <c r="AH1245" s="13"/>
      <c r="AI1245" s="14"/>
      <c r="AJ1245" s="24"/>
      <c r="AK1245" s="24"/>
      <c r="AL1245" s="24"/>
      <c r="AM1245" s="24"/>
      <c r="AN1245" s="24"/>
      <c r="AO1245" s="24"/>
      <c r="AP1245" s="24"/>
      <c r="AQ1245" s="24"/>
      <c r="AS1245" s="13"/>
      <c r="AT1245" s="13"/>
      <c r="AU1245" s="14"/>
      <c r="AV1245" s="24"/>
      <c r="AW1245" s="24"/>
      <c r="AX1245" s="24"/>
      <c r="AY1245" s="24"/>
      <c r="AZ1245" s="24"/>
      <c r="BA1245" s="24"/>
      <c r="BB1245" s="24"/>
      <c r="BC1245" s="24"/>
      <c r="CW1245" s="24">
        <v>0.42366803278688525</v>
      </c>
      <c r="CX1245" s="13">
        <v>69.3</v>
      </c>
      <c r="CY1245" s="13">
        <v>67.391410859390206</v>
      </c>
      <c r="CZ1245" s="13">
        <v>66.601880217619041</v>
      </c>
      <c r="DA1245" s="13">
        <v>38.147883646364335</v>
      </c>
      <c r="DB1245" s="13" t="e">
        <f ca="1"/>
        <v>#NAME?</v>
      </c>
      <c r="DC1245" s="13" t="e">
        <f ca="1"/>
        <v>#NAME?</v>
      </c>
      <c r="DD1245" s="13">
        <v>64.921851993581569</v>
      </c>
      <c r="DE1245" s="13" t="e">
        <f ca="1"/>
        <v>#NAME?</v>
      </c>
      <c r="DF1245" s="13">
        <v>68.264813996747364</v>
      </c>
    </row>
    <row r="1246" spans="1:110" x14ac:dyDescent="0.25">
      <c r="A1246" s="9">
        <v>65.900000000000006</v>
      </c>
      <c r="B1246" s="10" t="b">
        <v>1</v>
      </c>
      <c r="U1246" s="13"/>
      <c r="V1246" s="13"/>
      <c r="W1246" s="14"/>
      <c r="X1246" s="24"/>
      <c r="Y1246" s="24"/>
      <c r="Z1246" s="24"/>
      <c r="AA1246" s="24"/>
      <c r="AB1246" s="24"/>
      <c r="AC1246" s="24"/>
      <c r="AD1246" s="24"/>
      <c r="AE1246" s="24"/>
      <c r="AG1246" s="13"/>
      <c r="AH1246" s="13"/>
      <c r="AI1246" s="14"/>
      <c r="AJ1246" s="24"/>
      <c r="AK1246" s="24"/>
      <c r="AL1246" s="24"/>
      <c r="AM1246" s="24"/>
      <c r="AN1246" s="24"/>
      <c r="AO1246" s="24"/>
      <c r="AP1246" s="24"/>
      <c r="AQ1246" s="24"/>
      <c r="AS1246" s="13"/>
      <c r="AT1246" s="13"/>
      <c r="AU1246" s="14"/>
      <c r="AV1246" s="24"/>
      <c r="AW1246" s="24"/>
      <c r="AX1246" s="24"/>
      <c r="AY1246" s="24"/>
      <c r="AZ1246" s="24"/>
      <c r="BA1246" s="24"/>
      <c r="BB1246" s="24"/>
      <c r="BC1246" s="24"/>
      <c r="CW1246" s="24">
        <v>0.42400956284153007</v>
      </c>
      <c r="CX1246" s="13">
        <v>69.400000000000006</v>
      </c>
      <c r="CY1246" s="13">
        <v>67.399715943132506</v>
      </c>
      <c r="CZ1246" s="13">
        <v>66.610421877708646</v>
      </c>
      <c r="DA1246" s="13">
        <v>38.188917987633452</v>
      </c>
      <c r="DB1246" s="13" t="e">
        <f ca="1"/>
        <v>#NAME?</v>
      </c>
      <c r="DC1246" s="13" t="e">
        <f ca="1"/>
        <v>#NAME?</v>
      </c>
      <c r="DD1246" s="13">
        <v>64.933407324291821</v>
      </c>
      <c r="DE1246" s="13" t="e">
        <f ca="1"/>
        <v>#NAME?</v>
      </c>
      <c r="DF1246" s="13">
        <v>68.274436667744425</v>
      </c>
    </row>
    <row r="1247" spans="1:110" x14ac:dyDescent="0.25">
      <c r="A1247" s="9">
        <v>64.7</v>
      </c>
      <c r="B1247" s="10" t="b">
        <v>1</v>
      </c>
      <c r="U1247" s="13"/>
      <c r="V1247" s="13"/>
      <c r="W1247" s="14"/>
      <c r="X1247" s="24"/>
      <c r="Y1247" s="24"/>
      <c r="Z1247" s="24"/>
      <c r="AA1247" s="24"/>
      <c r="AB1247" s="24"/>
      <c r="AC1247" s="24"/>
      <c r="AD1247" s="24"/>
      <c r="AE1247" s="24"/>
      <c r="AG1247" s="13"/>
      <c r="AH1247" s="13"/>
      <c r="AI1247" s="14"/>
      <c r="AJ1247" s="24"/>
      <c r="AK1247" s="24"/>
      <c r="AL1247" s="24"/>
      <c r="AM1247" s="24"/>
      <c r="AN1247" s="24"/>
      <c r="AO1247" s="24"/>
      <c r="AP1247" s="24"/>
      <c r="AQ1247" s="24"/>
      <c r="AS1247" s="13"/>
      <c r="AT1247" s="13"/>
      <c r="AU1247" s="14"/>
      <c r="AV1247" s="24"/>
      <c r="AW1247" s="24"/>
      <c r="AX1247" s="24"/>
      <c r="AY1247" s="24"/>
      <c r="AZ1247" s="24"/>
      <c r="BA1247" s="24"/>
      <c r="BB1247" s="24"/>
      <c r="BC1247" s="24"/>
      <c r="CW1247" s="24">
        <v>0.42435109289617484</v>
      </c>
      <c r="CX1247" s="13">
        <v>69.400000000000006</v>
      </c>
      <c r="CY1247" s="13">
        <v>67.408019639150936</v>
      </c>
      <c r="CZ1247" s="13">
        <v>66.61896320573338</v>
      </c>
      <c r="DA1247" s="13">
        <v>38.229976667184687</v>
      </c>
      <c r="DB1247" s="13" t="e">
        <f ca="1"/>
        <v>#NAME?</v>
      </c>
      <c r="DC1247" s="13" t="e">
        <f ca="1"/>
        <v>#NAME?</v>
      </c>
      <c r="DD1247" s="13">
        <v>64.944958002160476</v>
      </c>
      <c r="DE1247" s="13" t="e">
        <f ca="1"/>
        <v>#NAME?</v>
      </c>
      <c r="DF1247" s="13">
        <v>68.284056709328183</v>
      </c>
    </row>
    <row r="1248" spans="1:110" x14ac:dyDescent="0.25">
      <c r="A1248" s="9">
        <v>66.8</v>
      </c>
      <c r="B1248" s="10" t="b">
        <v>1</v>
      </c>
      <c r="U1248" s="13"/>
      <c r="V1248" s="13"/>
      <c r="W1248" s="14"/>
      <c r="X1248" s="24"/>
      <c r="Y1248" s="24"/>
      <c r="Z1248" s="24"/>
      <c r="AA1248" s="24"/>
      <c r="AB1248" s="24"/>
      <c r="AC1248" s="24"/>
      <c r="AD1248" s="24"/>
      <c r="AE1248" s="24"/>
      <c r="AG1248" s="13"/>
      <c r="AH1248" s="13"/>
      <c r="AI1248" s="14"/>
      <c r="AJ1248" s="24"/>
      <c r="AK1248" s="24"/>
      <c r="AL1248" s="24"/>
      <c r="AM1248" s="24"/>
      <c r="AN1248" s="24"/>
      <c r="AO1248" s="24"/>
      <c r="AP1248" s="24"/>
      <c r="AQ1248" s="24"/>
      <c r="AS1248" s="13"/>
      <c r="AT1248" s="13"/>
      <c r="AU1248" s="14"/>
      <c r="AV1248" s="24"/>
      <c r="AW1248" s="24"/>
      <c r="AX1248" s="24"/>
      <c r="AY1248" s="24"/>
      <c r="AZ1248" s="24"/>
      <c r="BA1248" s="24"/>
      <c r="BB1248" s="24"/>
      <c r="BC1248" s="24"/>
      <c r="CW1248" s="24">
        <v>0.42469262295081966</v>
      </c>
      <c r="CX1248" s="13">
        <v>69.400000000000006</v>
      </c>
      <c r="CY1248" s="13">
        <v>67.41632195421937</v>
      </c>
      <c r="CZ1248" s="13">
        <v>66.627504208253669</v>
      </c>
      <c r="DA1248" s="13">
        <v>38.271059713906219</v>
      </c>
      <c r="DB1248" s="13" t="e">
        <f ca="1"/>
        <v>#NAME?</v>
      </c>
      <c r="DC1248" s="13" t="e">
        <f ca="1"/>
        <v>#NAME?</v>
      </c>
      <c r="DD1248" s="13">
        <v>64.956504032803508</v>
      </c>
      <c r="DE1248" s="13" t="e">
        <f ca="1"/>
        <v>#NAME?</v>
      </c>
      <c r="DF1248" s="13">
        <v>68.293674127856889</v>
      </c>
    </row>
    <row r="1249" spans="1:110" x14ac:dyDescent="0.25">
      <c r="A1249" s="9">
        <v>67.2</v>
      </c>
      <c r="B1249" s="10" t="b">
        <v>1</v>
      </c>
      <c r="U1249" s="13"/>
      <c r="V1249" s="13"/>
      <c r="W1249" s="14"/>
      <c r="X1249" s="24"/>
      <c r="Y1249" s="24"/>
      <c r="Z1249" s="24"/>
      <c r="AA1249" s="24"/>
      <c r="AB1249" s="24"/>
      <c r="AC1249" s="24"/>
      <c r="AD1249" s="24"/>
      <c r="AE1249" s="24"/>
      <c r="AG1249" s="13"/>
      <c r="AH1249" s="13"/>
      <c r="AI1249" s="14"/>
      <c r="AJ1249" s="24"/>
      <c r="AK1249" s="24"/>
      <c r="AL1249" s="24"/>
      <c r="AM1249" s="24"/>
      <c r="AN1249" s="24"/>
      <c r="AO1249" s="24"/>
      <c r="AP1249" s="24"/>
      <c r="AQ1249" s="24"/>
      <c r="AS1249" s="13"/>
      <c r="AT1249" s="13"/>
      <c r="AU1249" s="14"/>
      <c r="AV1249" s="24"/>
      <c r="AW1249" s="24"/>
      <c r="AX1249" s="24"/>
      <c r="AY1249" s="24"/>
      <c r="AZ1249" s="24"/>
      <c r="BA1249" s="24"/>
      <c r="BB1249" s="24"/>
      <c r="BC1249" s="24"/>
      <c r="CW1249" s="24">
        <v>0.42503415300546449</v>
      </c>
      <c r="CX1249" s="13">
        <v>69.400000000000006</v>
      </c>
      <c r="CY1249" s="13">
        <v>67.424622895104093</v>
      </c>
      <c r="CZ1249" s="13">
        <v>66.636044891825733</v>
      </c>
      <c r="DA1249" s="13">
        <v>38.312167156737686</v>
      </c>
      <c r="DB1249" s="13" t="e">
        <f ca="1"/>
        <v>#NAME?</v>
      </c>
      <c r="DC1249" s="13" t="e">
        <f ca="1"/>
        <v>#NAME?</v>
      </c>
      <c r="DD1249" s="13">
        <v>64.968045421825622</v>
      </c>
      <c r="DE1249" s="13" t="e">
        <f ca="1"/>
        <v>#NAME?</v>
      </c>
      <c r="DF1249" s="13">
        <v>68.30328892967907</v>
      </c>
    </row>
    <row r="1250" spans="1:110" x14ac:dyDescent="0.25">
      <c r="A1250" s="9">
        <v>66.5</v>
      </c>
      <c r="B1250" s="10" t="b">
        <v>1</v>
      </c>
      <c r="U1250" s="13"/>
      <c r="V1250" s="13"/>
      <c r="W1250" s="14"/>
      <c r="X1250" s="24"/>
      <c r="Y1250" s="24"/>
      <c r="Z1250" s="24"/>
      <c r="AA1250" s="24"/>
      <c r="AB1250" s="24"/>
      <c r="AC1250" s="24"/>
      <c r="AD1250" s="24"/>
      <c r="AE1250" s="24"/>
      <c r="AG1250" s="13"/>
      <c r="AH1250" s="13"/>
      <c r="AI1250" s="14"/>
      <c r="AJ1250" s="24"/>
      <c r="AK1250" s="24"/>
      <c r="AL1250" s="24"/>
      <c r="AM1250" s="24"/>
      <c r="AN1250" s="24"/>
      <c r="AO1250" s="24"/>
      <c r="AP1250" s="24"/>
      <c r="AQ1250" s="24"/>
      <c r="AS1250" s="13"/>
      <c r="AT1250" s="13"/>
      <c r="AU1250" s="14"/>
      <c r="AV1250" s="24"/>
      <c r="AW1250" s="24"/>
      <c r="AX1250" s="24"/>
      <c r="AY1250" s="24"/>
      <c r="AZ1250" s="24"/>
      <c r="BA1250" s="24"/>
      <c r="BB1250" s="24"/>
      <c r="BC1250" s="24"/>
      <c r="CW1250" s="24">
        <v>0.42537568306010931</v>
      </c>
      <c r="CX1250" s="13">
        <v>69.400000000000006</v>
      </c>
      <c r="CY1250" s="13">
        <v>67.432922468563902</v>
      </c>
      <c r="CZ1250" s="13">
        <v>66.644585263001503</v>
      </c>
      <c r="DA1250" s="13">
        <v>38.353299024670328</v>
      </c>
      <c r="DB1250" s="13" t="e">
        <f ca="1"/>
        <v>#NAME?</v>
      </c>
      <c r="DC1250" s="13" t="e">
        <f ca="1"/>
        <v>#NAME?</v>
      </c>
      <c r="DD1250" s="13">
        <v>64.979582174820251</v>
      </c>
      <c r="DE1250" s="13" t="e">
        <f ca="1"/>
        <v>#NAME?</v>
      </c>
      <c r="DF1250" s="13">
        <v>68.312901121133621</v>
      </c>
    </row>
    <row r="1251" spans="1:110" x14ac:dyDescent="0.25">
      <c r="A1251" s="9">
        <v>74</v>
      </c>
      <c r="B1251" s="10" t="b">
        <v>1</v>
      </c>
      <c r="U1251" s="13"/>
      <c r="V1251" s="13"/>
      <c r="W1251" s="14"/>
      <c r="X1251" s="24"/>
      <c r="Y1251" s="24"/>
      <c r="Z1251" s="24"/>
      <c r="AA1251" s="24"/>
      <c r="AB1251" s="24"/>
      <c r="AC1251" s="24"/>
      <c r="AD1251" s="24"/>
      <c r="AE1251" s="24"/>
      <c r="AG1251" s="13"/>
      <c r="AH1251" s="13"/>
      <c r="AI1251" s="14"/>
      <c r="AJ1251" s="24"/>
      <c r="AK1251" s="24"/>
      <c r="AL1251" s="24"/>
      <c r="AM1251" s="24"/>
      <c r="AN1251" s="24"/>
      <c r="AO1251" s="24"/>
      <c r="AP1251" s="24"/>
      <c r="AQ1251" s="24"/>
      <c r="AS1251" s="13"/>
      <c r="AT1251" s="13"/>
      <c r="AU1251" s="14"/>
      <c r="AV1251" s="24"/>
      <c r="AW1251" s="24"/>
      <c r="AX1251" s="24"/>
      <c r="AY1251" s="24"/>
      <c r="AZ1251" s="24"/>
      <c r="BA1251" s="24"/>
      <c r="BB1251" s="24"/>
      <c r="BC1251" s="24"/>
      <c r="CW1251" s="24">
        <v>0.42571721311475408</v>
      </c>
      <c r="CX1251" s="13">
        <v>69.400000000000006</v>
      </c>
      <c r="CY1251" s="13">
        <v>67.441220681350046</v>
      </c>
      <c r="CZ1251" s="13">
        <v>66.653125328328713</v>
      </c>
      <c r="DA1251" s="13">
        <v>38.394455346747044</v>
      </c>
      <c r="DB1251" s="13" t="e">
        <f ca="1"/>
        <v>#NAME?</v>
      </c>
      <c r="DC1251" s="13" t="e">
        <f ca="1"/>
        <v>#NAME?</v>
      </c>
      <c r="DD1251" s="13">
        <v>64.99111429736962</v>
      </c>
      <c r="DE1251" s="13" t="e">
        <f ca="1"/>
        <v>#NAME?</v>
      </c>
      <c r="DF1251" s="13">
        <v>68.322510708549785</v>
      </c>
    </row>
    <row r="1252" spans="1:110" x14ac:dyDescent="0.25">
      <c r="A1252" s="9">
        <v>72</v>
      </c>
      <c r="B1252" s="10" t="b">
        <v>1</v>
      </c>
      <c r="U1252" s="13"/>
      <c r="V1252" s="13"/>
      <c r="W1252" s="14"/>
      <c r="X1252" s="24"/>
      <c r="Y1252" s="24"/>
      <c r="Z1252" s="24"/>
      <c r="AA1252" s="24"/>
      <c r="AB1252" s="24"/>
      <c r="AC1252" s="24"/>
      <c r="AD1252" s="24"/>
      <c r="AE1252" s="24"/>
      <c r="AG1252" s="13"/>
      <c r="AH1252" s="13"/>
      <c r="AI1252" s="14"/>
      <c r="AJ1252" s="24"/>
      <c r="AK1252" s="24"/>
      <c r="AL1252" s="24"/>
      <c r="AM1252" s="24"/>
      <c r="AN1252" s="24"/>
      <c r="AO1252" s="24"/>
      <c r="AP1252" s="24"/>
      <c r="AQ1252" s="24"/>
      <c r="AS1252" s="13"/>
      <c r="AT1252" s="13"/>
      <c r="AU1252" s="14"/>
      <c r="AV1252" s="24"/>
      <c r="AW1252" s="24"/>
      <c r="AX1252" s="24"/>
      <c r="AY1252" s="24"/>
      <c r="AZ1252" s="24"/>
      <c r="BA1252" s="24"/>
      <c r="BB1252" s="24"/>
      <c r="BC1252" s="24"/>
      <c r="CW1252" s="24">
        <v>0.4260587431693989</v>
      </c>
      <c r="CX1252" s="13">
        <v>69.400000000000006</v>
      </c>
      <c r="CY1252" s="13">
        <v>67.449517540206358</v>
      </c>
      <c r="CZ1252" s="13">
        <v>66.661665094351008</v>
      </c>
      <c r="DA1252" s="13">
        <v>38.435636152062621</v>
      </c>
      <c r="DB1252" s="13" t="e">
        <f ca="1"/>
        <v>#NAME?</v>
      </c>
      <c r="DC1252" s="13" t="e">
        <f ca="1"/>
        <v>#NAME?</v>
      </c>
      <c r="DD1252" s="13">
        <v>65.002641795044724</v>
      </c>
      <c r="DE1252" s="13" t="e">
        <f ca="1"/>
        <v>#NAME?</v>
      </c>
      <c r="DF1252" s="13">
        <v>68.332117698247259</v>
      </c>
    </row>
    <row r="1253" spans="1:110" x14ac:dyDescent="0.25">
      <c r="A1253" s="9">
        <v>70</v>
      </c>
      <c r="B1253" s="10" t="b">
        <v>1</v>
      </c>
      <c r="U1253" s="13"/>
      <c r="V1253" s="13"/>
      <c r="W1253" s="14"/>
      <c r="X1253" s="24"/>
      <c r="Y1253" s="24"/>
      <c r="Z1253" s="24"/>
      <c r="AA1253" s="24"/>
      <c r="AB1253" s="24"/>
      <c r="AC1253" s="24"/>
      <c r="AD1253" s="24"/>
      <c r="AE1253" s="24"/>
      <c r="AG1253" s="13"/>
      <c r="AH1253" s="13"/>
      <c r="AI1253" s="14"/>
      <c r="AJ1253" s="24"/>
      <c r="AK1253" s="24"/>
      <c r="AL1253" s="24"/>
      <c r="AM1253" s="24"/>
      <c r="AN1253" s="24"/>
      <c r="AO1253" s="24"/>
      <c r="AP1253" s="24"/>
      <c r="AQ1253" s="24"/>
      <c r="AS1253" s="13"/>
      <c r="AT1253" s="13"/>
      <c r="AU1253" s="14"/>
      <c r="AV1253" s="24"/>
      <c r="AW1253" s="24"/>
      <c r="AX1253" s="24"/>
      <c r="AY1253" s="24"/>
      <c r="AZ1253" s="24"/>
      <c r="BA1253" s="24"/>
      <c r="BB1253" s="24"/>
      <c r="BC1253" s="24"/>
      <c r="CW1253" s="24">
        <v>0.42640027322404372</v>
      </c>
      <c r="CX1253" s="13">
        <v>69.400000000000006</v>
      </c>
      <c r="CY1253" s="13">
        <v>67.457813051869238</v>
      </c>
      <c r="CZ1253" s="13">
        <v>66.670204567607854</v>
      </c>
      <c r="DA1253" s="13">
        <v>38.476841469763755</v>
      </c>
      <c r="DB1253" s="13" t="e">
        <f ca="1"/>
        <v>#NAME?</v>
      </c>
      <c r="DC1253" s="13" t="e">
        <f ca="1"/>
        <v>#NAME?</v>
      </c>
      <c r="DD1253" s="13">
        <v>65.014164673405446</v>
      </c>
      <c r="DE1253" s="13" t="e">
        <f ca="1"/>
        <v>#NAME?</v>
      </c>
      <c r="DF1253" s="13">
        <v>68.341722096536174</v>
      </c>
    </row>
    <row r="1254" spans="1:110" x14ac:dyDescent="0.25">
      <c r="A1254" s="9">
        <v>81.400000000000006</v>
      </c>
      <c r="B1254" s="10" t="b">
        <v>1</v>
      </c>
      <c r="U1254" s="13"/>
      <c r="V1254" s="13"/>
      <c r="W1254" s="14"/>
      <c r="X1254" s="24"/>
      <c r="Y1254" s="24"/>
      <c r="Z1254" s="24"/>
      <c r="AA1254" s="24"/>
      <c r="AB1254" s="24"/>
      <c r="AC1254" s="24"/>
      <c r="AD1254" s="24"/>
      <c r="AE1254" s="24"/>
      <c r="AG1254" s="13"/>
      <c r="AH1254" s="13"/>
      <c r="AI1254" s="14"/>
      <c r="AJ1254" s="24"/>
      <c r="AK1254" s="24"/>
      <c r="AL1254" s="24"/>
      <c r="AM1254" s="24"/>
      <c r="AN1254" s="24"/>
      <c r="AO1254" s="24"/>
      <c r="AP1254" s="24"/>
      <c r="AQ1254" s="24"/>
      <c r="AS1254" s="13"/>
      <c r="AT1254" s="13"/>
      <c r="AU1254" s="14"/>
      <c r="AV1254" s="24"/>
      <c r="AW1254" s="24"/>
      <c r="AX1254" s="24"/>
      <c r="AY1254" s="24"/>
      <c r="AZ1254" s="24"/>
      <c r="BA1254" s="24"/>
      <c r="BB1254" s="24"/>
      <c r="BC1254" s="24"/>
      <c r="CW1254" s="24">
        <v>0.42674180327868855</v>
      </c>
      <c r="CX1254" s="13">
        <v>69.400000000000006</v>
      </c>
      <c r="CY1254" s="13">
        <v>67.466107223067752</v>
      </c>
      <c r="CZ1254" s="13">
        <v>66.678743754634851</v>
      </c>
      <c r="DA1254" s="13">
        <v>38.518071329049242</v>
      </c>
      <c r="DB1254" s="13" t="e">
        <f ca="1"/>
        <v>#NAME?</v>
      </c>
      <c r="DC1254" s="13" t="e">
        <f ca="1"/>
        <v>#NAME?</v>
      </c>
      <c r="DD1254" s="13">
        <v>65.0256829380005</v>
      </c>
      <c r="DE1254" s="13" t="e">
        <f ca="1"/>
        <v>#NAME?</v>
      </c>
      <c r="DF1254" s="13">
        <v>68.351323909717152</v>
      </c>
    </row>
    <row r="1255" spans="1:110" x14ac:dyDescent="0.25">
      <c r="A1255" s="9">
        <v>81.2</v>
      </c>
      <c r="B1255" s="10" t="b">
        <v>1</v>
      </c>
      <c r="U1255" s="13"/>
      <c r="V1255" s="13"/>
      <c r="W1255" s="14"/>
      <c r="X1255" s="24"/>
      <c r="Y1255" s="24"/>
      <c r="Z1255" s="24"/>
      <c r="AA1255" s="24"/>
      <c r="AB1255" s="24"/>
      <c r="AC1255" s="24"/>
      <c r="AD1255" s="24"/>
      <c r="AE1255" s="24"/>
      <c r="AG1255" s="13"/>
      <c r="AH1255" s="13"/>
      <c r="AI1255" s="14"/>
      <c r="AJ1255" s="24"/>
      <c r="AK1255" s="24"/>
      <c r="AL1255" s="24"/>
      <c r="AM1255" s="24"/>
      <c r="AN1255" s="24"/>
      <c r="AO1255" s="24"/>
      <c r="AP1255" s="24"/>
      <c r="AQ1255" s="24"/>
      <c r="AS1255" s="13"/>
      <c r="AT1255" s="13"/>
      <c r="AU1255" s="14"/>
      <c r="AV1255" s="24"/>
      <c r="AW1255" s="24"/>
      <c r="AX1255" s="24"/>
      <c r="AY1255" s="24"/>
      <c r="AZ1255" s="24"/>
      <c r="BA1255" s="24"/>
      <c r="BB1255" s="24"/>
      <c r="BC1255" s="24"/>
      <c r="CW1255" s="24">
        <v>0.42708333333333331</v>
      </c>
      <c r="CX1255" s="13">
        <v>69.400000000000006</v>
      </c>
      <c r="CY1255" s="13">
        <v>67.474400060523607</v>
      </c>
      <c r="CZ1255" s="13">
        <v>66.687282661963309</v>
      </c>
      <c r="DA1255" s="13">
        <v>38.559325759170079</v>
      </c>
      <c r="DB1255" s="13" t="e">
        <f ca="1"/>
        <v>#NAME?</v>
      </c>
      <c r="DC1255" s="13" t="e">
        <f ca="1"/>
        <v>#NAME?</v>
      </c>
      <c r="DD1255" s="13">
        <v>65.037196594367529</v>
      </c>
      <c r="DE1255" s="13" t="e">
        <f ca="1"/>
        <v>#NAME?</v>
      </c>
      <c r="DF1255" s="13">
        <v>68.360923144081383</v>
      </c>
    </row>
    <row r="1256" spans="1:110" x14ac:dyDescent="0.25">
      <c r="A1256" s="9">
        <v>81</v>
      </c>
      <c r="B1256" s="10" t="b">
        <v>1</v>
      </c>
      <c r="U1256" s="13"/>
      <c r="V1256" s="13"/>
      <c r="W1256" s="14"/>
      <c r="X1256" s="24"/>
      <c r="Y1256" s="24"/>
      <c r="Z1256" s="24"/>
      <c r="AA1256" s="24"/>
      <c r="AB1256" s="24"/>
      <c r="AC1256" s="24"/>
      <c r="AD1256" s="24"/>
      <c r="AE1256" s="24"/>
      <c r="AG1256" s="13"/>
      <c r="AH1256" s="13"/>
      <c r="AI1256" s="14"/>
      <c r="AJ1256" s="24"/>
      <c r="AK1256" s="24"/>
      <c r="AL1256" s="24"/>
      <c r="AM1256" s="24"/>
      <c r="AN1256" s="24"/>
      <c r="AO1256" s="24"/>
      <c r="AP1256" s="24"/>
      <c r="AQ1256" s="24"/>
      <c r="AS1256" s="13"/>
      <c r="AT1256" s="13"/>
      <c r="AU1256" s="14"/>
      <c r="AV1256" s="24"/>
      <c r="AW1256" s="24"/>
      <c r="AX1256" s="24"/>
      <c r="AY1256" s="24"/>
      <c r="AZ1256" s="24"/>
      <c r="BA1256" s="24"/>
      <c r="BB1256" s="24"/>
      <c r="BC1256" s="24"/>
      <c r="CW1256" s="24">
        <v>0.42742486338797814</v>
      </c>
      <c r="CX1256" s="13">
        <v>69.400000000000006</v>
      </c>
      <c r="CY1256" s="13">
        <v>67.482691570951232</v>
      </c>
      <c r="CZ1256" s="13">
        <v>66.695821296120712</v>
      </c>
      <c r="DA1256" s="13">
        <v>38.60060478942961</v>
      </c>
      <c r="DB1256" s="13" t="e">
        <f ca="1"/>
        <v>#NAME?</v>
      </c>
      <c r="DC1256" s="13" t="e">
        <f ca="1"/>
        <v>#NAME?</v>
      </c>
      <c r="DD1256" s="13">
        <v>65.048705648033064</v>
      </c>
      <c r="DE1256" s="13" t="e">
        <f ca="1"/>
        <v>#NAME?</v>
      </c>
      <c r="DF1256" s="13">
        <v>68.370519805910575</v>
      </c>
    </row>
    <row r="1257" spans="1:110" x14ac:dyDescent="0.25">
      <c r="A1257" s="9">
        <v>85</v>
      </c>
      <c r="B1257" s="10" t="b">
        <v>1</v>
      </c>
      <c r="U1257" s="13"/>
      <c r="V1257" s="13"/>
      <c r="W1257" s="14"/>
      <c r="X1257" s="24"/>
      <c r="Y1257" s="24"/>
      <c r="Z1257" s="24"/>
      <c r="AA1257" s="24"/>
      <c r="AB1257" s="24"/>
      <c r="AC1257" s="24"/>
      <c r="AD1257" s="24"/>
      <c r="AE1257" s="24"/>
      <c r="AG1257" s="13"/>
      <c r="AH1257" s="13"/>
      <c r="AI1257" s="14"/>
      <c r="AJ1257" s="24"/>
      <c r="AK1257" s="24"/>
      <c r="AL1257" s="24"/>
      <c r="AM1257" s="24"/>
      <c r="AN1257" s="24"/>
      <c r="AO1257" s="24"/>
      <c r="AP1257" s="24"/>
      <c r="AQ1257" s="24"/>
      <c r="AS1257" s="13"/>
      <c r="AT1257" s="13"/>
      <c r="AU1257" s="14"/>
      <c r="AV1257" s="24"/>
      <c r="AW1257" s="24"/>
      <c r="AX1257" s="24"/>
      <c r="AY1257" s="24"/>
      <c r="AZ1257" s="24"/>
      <c r="BA1257" s="24"/>
      <c r="BB1257" s="24"/>
      <c r="BC1257" s="24"/>
      <c r="CW1257" s="24">
        <v>0.42776639344262296</v>
      </c>
      <c r="CX1257" s="13">
        <v>69.400000000000006</v>
      </c>
      <c r="CY1257" s="13">
        <v>67.490981761057796</v>
      </c>
      <c r="CZ1257" s="13">
        <v>66.70435966363047</v>
      </c>
      <c r="DA1257" s="13">
        <v>38.641908449183603</v>
      </c>
      <c r="DB1257" s="13" t="e">
        <f ca="1"/>
        <v>#NAME?</v>
      </c>
      <c r="DC1257" s="13" t="e">
        <f ca="1"/>
        <v>#NAME?</v>
      </c>
      <c r="DD1257" s="13">
        <v>65.060210104512649</v>
      </c>
      <c r="DE1257" s="13" t="e">
        <f ca="1"/>
        <v>#NAME?</v>
      </c>
      <c r="DF1257" s="13">
        <v>68.380113901477074</v>
      </c>
    </row>
    <row r="1258" spans="1:110" x14ac:dyDescent="0.25">
      <c r="A1258" s="9">
        <v>84</v>
      </c>
      <c r="B1258" s="10" t="b">
        <v>1</v>
      </c>
      <c r="U1258" s="13"/>
      <c r="V1258" s="13"/>
      <c r="W1258" s="14"/>
      <c r="X1258" s="24"/>
      <c r="Y1258" s="24"/>
      <c r="Z1258" s="24"/>
      <c r="AA1258" s="24"/>
      <c r="AB1258" s="24"/>
      <c r="AC1258" s="24"/>
      <c r="AD1258" s="24"/>
      <c r="AE1258" s="24"/>
      <c r="AG1258" s="13"/>
      <c r="AH1258" s="13"/>
      <c r="AI1258" s="14"/>
      <c r="AJ1258" s="24"/>
      <c r="AK1258" s="24"/>
      <c r="AL1258" s="24"/>
      <c r="AM1258" s="24"/>
      <c r="AN1258" s="24"/>
      <c r="AO1258" s="24"/>
      <c r="AP1258" s="24"/>
      <c r="AQ1258" s="24"/>
      <c r="AS1258" s="13"/>
      <c r="AT1258" s="13"/>
      <c r="AU1258" s="14"/>
      <c r="AV1258" s="24"/>
      <c r="AW1258" s="24"/>
      <c r="AX1258" s="24"/>
      <c r="AY1258" s="24"/>
      <c r="AZ1258" s="24"/>
      <c r="BA1258" s="24"/>
      <c r="BB1258" s="24"/>
      <c r="BC1258" s="24"/>
      <c r="CW1258" s="24">
        <v>0.42810792349726778</v>
      </c>
      <c r="CX1258" s="13">
        <v>69.400000000000006</v>
      </c>
      <c r="CY1258" s="13">
        <v>67.499270637543304</v>
      </c>
      <c r="CZ1258" s="13">
        <v>66.712897771012308</v>
      </c>
      <c r="DA1258" s="13">
        <v>38.683236767840384</v>
      </c>
      <c r="DB1258" s="13" t="e">
        <f ca="1"/>
        <v>#NAME?</v>
      </c>
      <c r="DC1258" s="13" t="e">
        <f ca="1"/>
        <v>#NAME?</v>
      </c>
      <c r="DD1258" s="13">
        <v>65.071709969310803</v>
      </c>
      <c r="DE1258" s="13" t="e">
        <f ca="1"/>
        <v>#NAME?</v>
      </c>
      <c r="DF1258" s="13">
        <v>68.389705437043844</v>
      </c>
    </row>
    <row r="1259" spans="1:110" x14ac:dyDescent="0.25">
      <c r="A1259" s="9">
        <v>86</v>
      </c>
      <c r="B1259" s="10" t="b">
        <v>1</v>
      </c>
      <c r="U1259" s="13"/>
      <c r="V1259" s="13"/>
      <c r="W1259" s="14"/>
      <c r="X1259" s="24"/>
      <c r="Y1259" s="24"/>
      <c r="Z1259" s="24"/>
      <c r="AA1259" s="24"/>
      <c r="AB1259" s="24"/>
      <c r="AC1259" s="24"/>
      <c r="AD1259" s="24"/>
      <c r="AE1259" s="24"/>
      <c r="AG1259" s="13"/>
      <c r="AH1259" s="13"/>
      <c r="AI1259" s="14"/>
      <c r="AJ1259" s="24"/>
      <c r="AK1259" s="24"/>
      <c r="AL1259" s="24"/>
      <c r="AM1259" s="24"/>
      <c r="AN1259" s="24"/>
      <c r="AO1259" s="24"/>
      <c r="AP1259" s="24"/>
      <c r="AQ1259" s="24"/>
      <c r="AS1259" s="13"/>
      <c r="AT1259" s="13"/>
      <c r="AU1259" s="14"/>
      <c r="AV1259" s="24"/>
      <c r="AW1259" s="24"/>
      <c r="AX1259" s="24"/>
      <c r="AY1259" s="24"/>
      <c r="AZ1259" s="24"/>
      <c r="BA1259" s="24"/>
      <c r="BB1259" s="24"/>
      <c r="BC1259" s="24"/>
      <c r="CW1259" s="24">
        <v>0.42844945355191255</v>
      </c>
      <c r="CX1259" s="13">
        <v>69.400000000000006</v>
      </c>
      <c r="CY1259" s="13">
        <v>67.507558207100544</v>
      </c>
      <c r="CZ1259" s="13">
        <v>66.721435624781734</v>
      </c>
      <c r="DA1259" s="13">
        <v>38.724589774861045</v>
      </c>
      <c r="DB1259" s="13" t="e">
        <f ca="1"/>
        <v>#NAME?</v>
      </c>
      <c r="DC1259" s="13" t="e">
        <f ca="1"/>
        <v>#NAME?</v>
      </c>
      <c r="DD1259" s="13">
        <v>65.083205247921029</v>
      </c>
      <c r="DE1259" s="13" t="e">
        <f ca="1"/>
        <v>#NAME?</v>
      </c>
      <c r="DF1259" s="13">
        <v>68.399294418864542</v>
      </c>
    </row>
    <row r="1260" spans="1:110" x14ac:dyDescent="0.25">
      <c r="A1260" s="9">
        <v>79.7</v>
      </c>
      <c r="B1260" s="10" t="b">
        <v>1</v>
      </c>
      <c r="U1260" s="13"/>
      <c r="V1260" s="13"/>
      <c r="W1260" s="14"/>
      <c r="X1260" s="24"/>
      <c r="Y1260" s="24"/>
      <c r="Z1260" s="24"/>
      <c r="AA1260" s="24"/>
      <c r="AB1260" s="24"/>
      <c r="AC1260" s="24"/>
      <c r="AD1260" s="24"/>
      <c r="AE1260" s="24"/>
      <c r="AG1260" s="13"/>
      <c r="AH1260" s="13"/>
      <c r="AI1260" s="14"/>
      <c r="AJ1260" s="24"/>
      <c r="AK1260" s="24"/>
      <c r="AL1260" s="24"/>
      <c r="AM1260" s="24"/>
      <c r="AN1260" s="24"/>
      <c r="AO1260" s="24"/>
      <c r="AP1260" s="24"/>
      <c r="AQ1260" s="24"/>
      <c r="AS1260" s="13"/>
      <c r="AT1260" s="13"/>
      <c r="AU1260" s="14"/>
      <c r="AV1260" s="24"/>
      <c r="AW1260" s="24"/>
      <c r="AX1260" s="24"/>
      <c r="AY1260" s="24"/>
      <c r="AZ1260" s="24"/>
      <c r="BA1260" s="24"/>
      <c r="BB1260" s="24"/>
      <c r="BC1260" s="24"/>
      <c r="CW1260" s="24">
        <v>0.42879098360655737</v>
      </c>
      <c r="CX1260" s="13">
        <v>69.400000000000006</v>
      </c>
      <c r="CY1260" s="13">
        <v>67.515844476415225</v>
      </c>
      <c r="CZ1260" s="13">
        <v>66.7299732314507</v>
      </c>
      <c r="DA1260" s="13">
        <v>38.765967499759448</v>
      </c>
      <c r="DB1260" s="13" t="e">
        <f ca="1"/>
        <v>#NAME?</v>
      </c>
      <c r="DC1260" s="13" t="e">
        <f ca="1"/>
        <v>#NAME?</v>
      </c>
      <c r="DD1260" s="13">
        <v>65.094695945825961</v>
      </c>
      <c r="DE1260" s="13" t="e">
        <f ca="1"/>
        <v>#NAME?</v>
      </c>
      <c r="DF1260" s="13">
        <v>68.408880853183547</v>
      </c>
    </row>
    <row r="1261" spans="1:110" x14ac:dyDescent="0.25">
      <c r="A1261" s="9">
        <v>79.8</v>
      </c>
      <c r="B1261" s="10" t="b">
        <v>1</v>
      </c>
      <c r="U1261" s="13"/>
      <c r="V1261" s="13"/>
      <c r="W1261" s="14"/>
      <c r="X1261" s="24"/>
      <c r="Y1261" s="24"/>
      <c r="Z1261" s="24"/>
      <c r="AA1261" s="24"/>
      <c r="AB1261" s="24"/>
      <c r="AC1261" s="24"/>
      <c r="AD1261" s="24"/>
      <c r="AE1261" s="24"/>
      <c r="AG1261" s="13"/>
      <c r="AH1261" s="13"/>
      <c r="AI1261" s="14"/>
      <c r="AJ1261" s="24"/>
      <c r="AK1261" s="24"/>
      <c r="AL1261" s="24"/>
      <c r="AM1261" s="24"/>
      <c r="AN1261" s="24"/>
      <c r="AO1261" s="24"/>
      <c r="AP1261" s="24"/>
      <c r="AQ1261" s="24"/>
      <c r="AS1261" s="13"/>
      <c r="AT1261" s="13"/>
      <c r="AU1261" s="14"/>
      <c r="AV1261" s="24"/>
      <c r="AW1261" s="24"/>
      <c r="AX1261" s="24"/>
      <c r="AY1261" s="24"/>
      <c r="AZ1261" s="24"/>
      <c r="BA1261" s="24"/>
      <c r="BB1261" s="24"/>
      <c r="BC1261" s="24"/>
      <c r="CW1261" s="24">
        <v>0.4291325136612022</v>
      </c>
      <c r="CX1261" s="13">
        <v>69.5</v>
      </c>
      <c r="CY1261" s="13">
        <v>67.524129452165937</v>
      </c>
      <c r="CZ1261" s="13">
        <v>66.738510597527181</v>
      </c>
      <c r="DA1261" s="13">
        <v>38.807369972102464</v>
      </c>
      <c r="DB1261" s="13" t="e">
        <f ca="1"/>
        <v>#NAME?</v>
      </c>
      <c r="DC1261" s="13" t="e">
        <f ca="1"/>
        <v>#NAME?</v>
      </c>
      <c r="DD1261" s="13">
        <v>65.106182068497247</v>
      </c>
      <c r="DE1261" s="13" t="e">
        <f ca="1"/>
        <v>#NAME?</v>
      </c>
      <c r="DF1261" s="13">
        <v>68.418464746235969</v>
      </c>
    </row>
    <row r="1262" spans="1:110" x14ac:dyDescent="0.25">
      <c r="A1262" s="9">
        <v>79.5</v>
      </c>
      <c r="B1262" s="10" t="b">
        <v>1</v>
      </c>
      <c r="U1262" s="13"/>
      <c r="V1262" s="13"/>
      <c r="W1262" s="14"/>
      <c r="X1262" s="24"/>
      <c r="Y1262" s="24"/>
      <c r="Z1262" s="24"/>
      <c r="AA1262" s="24"/>
      <c r="AB1262" s="24"/>
      <c r="AC1262" s="24"/>
      <c r="AD1262" s="24"/>
      <c r="AE1262" s="24"/>
      <c r="AG1262" s="13"/>
      <c r="AH1262" s="13"/>
      <c r="AI1262" s="14"/>
      <c r="AJ1262" s="24"/>
      <c r="AK1262" s="24"/>
      <c r="AL1262" s="24"/>
      <c r="AM1262" s="24"/>
      <c r="AN1262" s="24"/>
      <c r="AO1262" s="24"/>
      <c r="AP1262" s="24"/>
      <c r="AQ1262" s="24"/>
      <c r="AS1262" s="13"/>
      <c r="AT1262" s="13"/>
      <c r="AU1262" s="14"/>
      <c r="AV1262" s="24"/>
      <c r="AW1262" s="24"/>
      <c r="AX1262" s="24"/>
      <c r="AY1262" s="24"/>
      <c r="AZ1262" s="24"/>
      <c r="BA1262" s="24"/>
      <c r="BB1262" s="24"/>
      <c r="BC1262" s="24"/>
      <c r="CW1262" s="24">
        <v>0.42947404371584702</v>
      </c>
      <c r="CX1262" s="13">
        <v>69.5</v>
      </c>
      <c r="CY1262" s="13">
        <v>67.532413141024264</v>
      </c>
      <c r="CZ1262" s="13">
        <v>66.747047729515529</v>
      </c>
      <c r="DA1262" s="13">
        <v>38.848797221509997</v>
      </c>
      <c r="DB1262" s="13" t="e">
        <f ca="1"/>
        <v>#NAME?</v>
      </c>
      <c r="DC1262" s="13" t="e">
        <f ca="1"/>
        <v>#NAME?</v>
      </c>
      <c r="DD1262" s="13">
        <v>65.117663621395707</v>
      </c>
      <c r="DE1262" s="13" t="e">
        <f ca="1"/>
        <v>#NAME?</v>
      </c>
      <c r="DF1262" s="13">
        <v>68.428046104247699</v>
      </c>
    </row>
    <row r="1263" spans="1:110" x14ac:dyDescent="0.25">
      <c r="A1263" s="9">
        <v>79</v>
      </c>
      <c r="B1263" s="10" t="b">
        <v>1</v>
      </c>
      <c r="U1263" s="13"/>
      <c r="V1263" s="13"/>
      <c r="W1263" s="14"/>
      <c r="X1263" s="24"/>
      <c r="Y1263" s="24"/>
      <c r="Z1263" s="24"/>
      <c r="AA1263" s="24"/>
      <c r="AB1263" s="24"/>
      <c r="AC1263" s="24"/>
      <c r="AD1263" s="24"/>
      <c r="AE1263" s="24"/>
      <c r="AG1263" s="13"/>
      <c r="AH1263" s="13"/>
      <c r="AI1263" s="14"/>
      <c r="AJ1263" s="24"/>
      <c r="AK1263" s="24"/>
      <c r="AL1263" s="24"/>
      <c r="AM1263" s="24"/>
      <c r="AN1263" s="24"/>
      <c r="AO1263" s="24"/>
      <c r="AP1263" s="24"/>
      <c r="AQ1263" s="24"/>
      <c r="AS1263" s="13"/>
      <c r="AT1263" s="13"/>
      <c r="AU1263" s="14"/>
      <c r="AV1263" s="24"/>
      <c r="AW1263" s="24"/>
      <c r="AX1263" s="24"/>
      <c r="AY1263" s="24"/>
      <c r="AZ1263" s="24"/>
      <c r="BA1263" s="24"/>
      <c r="BB1263" s="24"/>
      <c r="BC1263" s="24"/>
      <c r="CW1263" s="24">
        <v>0.42981557377049179</v>
      </c>
      <c r="CX1263" s="13">
        <v>69.5</v>
      </c>
      <c r="CY1263" s="13">
        <v>67.540695549654757</v>
      </c>
      <c r="CZ1263" s="13">
        <v>66.755584633916158</v>
      </c>
      <c r="DA1263" s="13">
        <v>38.89024927765518</v>
      </c>
      <c r="DB1263" s="13" t="e">
        <f ca="1"/>
        <v>#NAME?</v>
      </c>
      <c r="DC1263" s="13" t="e">
        <f ca="1"/>
        <v>#NAME?</v>
      </c>
      <c r="DD1263" s="13">
        <v>65.129140609971259</v>
      </c>
      <c r="DE1263" s="13" t="e">
        <f ca="1"/>
        <v>#NAME?</v>
      </c>
      <c r="DF1263" s="13">
        <v>68.437624933435472</v>
      </c>
    </row>
    <row r="1264" spans="1:110" x14ac:dyDescent="0.25">
      <c r="A1264" s="9">
        <v>78.7</v>
      </c>
      <c r="B1264" s="10" t="b">
        <v>1</v>
      </c>
      <c r="U1264" s="13"/>
      <c r="V1264" s="13"/>
      <c r="W1264" s="14"/>
      <c r="X1264" s="24"/>
      <c r="Y1264" s="24"/>
      <c r="Z1264" s="24"/>
      <c r="AA1264" s="24"/>
      <c r="AB1264" s="24"/>
      <c r="AC1264" s="24"/>
      <c r="AD1264" s="24"/>
      <c r="AE1264" s="24"/>
      <c r="AG1264" s="13"/>
      <c r="AH1264" s="13"/>
      <c r="AI1264" s="14"/>
      <c r="AJ1264" s="24"/>
      <c r="AK1264" s="24"/>
      <c r="AL1264" s="24"/>
      <c r="AM1264" s="24"/>
      <c r="AN1264" s="24"/>
      <c r="AO1264" s="24"/>
      <c r="AP1264" s="24"/>
      <c r="AQ1264" s="24"/>
      <c r="AS1264" s="13"/>
      <c r="AT1264" s="13"/>
      <c r="AU1264" s="14"/>
      <c r="AV1264" s="24"/>
      <c r="AW1264" s="24"/>
      <c r="AX1264" s="24"/>
      <c r="AY1264" s="24"/>
      <c r="AZ1264" s="24"/>
      <c r="BA1264" s="24"/>
      <c r="BB1264" s="24"/>
      <c r="BC1264" s="24"/>
      <c r="CW1264" s="24">
        <v>0.43015710382513661</v>
      </c>
      <c r="CX1264" s="13">
        <v>69.5</v>
      </c>
      <c r="CY1264" s="13">
        <v>67.548976684715015</v>
      </c>
      <c r="CZ1264" s="13">
        <v>66.764121317226042</v>
      </c>
      <c r="DA1264" s="13">
        <v>38.931726170264476</v>
      </c>
      <c r="DB1264" s="13" t="e">
        <f ca="1"/>
        <v>#NAME?</v>
      </c>
      <c r="DC1264" s="13" t="e">
        <f ca="1"/>
        <v>#NAME?</v>
      </c>
      <c r="DD1264" s="13">
        <v>65.140613039663023</v>
      </c>
      <c r="DE1264" s="13" t="e">
        <f ca="1"/>
        <v>#NAME?</v>
      </c>
      <c r="DF1264" s="13">
        <v>68.447201240006876</v>
      </c>
    </row>
    <row r="1265" spans="1:110" x14ac:dyDescent="0.25">
      <c r="A1265" s="9">
        <v>78.3</v>
      </c>
      <c r="B1265" s="10" t="b">
        <v>1</v>
      </c>
      <c r="U1265" s="13"/>
      <c r="V1265" s="13"/>
      <c r="W1265" s="14"/>
      <c r="X1265" s="24"/>
      <c r="Y1265" s="24"/>
      <c r="Z1265" s="24"/>
      <c r="AA1265" s="24"/>
      <c r="AB1265" s="24"/>
      <c r="AC1265" s="24"/>
      <c r="AD1265" s="24"/>
      <c r="AE1265" s="24"/>
      <c r="AG1265" s="13"/>
      <c r="AH1265" s="13"/>
      <c r="AI1265" s="14"/>
      <c r="AJ1265" s="24"/>
      <c r="AK1265" s="24"/>
      <c r="AL1265" s="24"/>
      <c r="AM1265" s="24"/>
      <c r="AN1265" s="24"/>
      <c r="AO1265" s="24"/>
      <c r="AP1265" s="24"/>
      <c r="AQ1265" s="24"/>
      <c r="AS1265" s="13"/>
      <c r="AT1265" s="13"/>
      <c r="AU1265" s="14"/>
      <c r="AV1265" s="24"/>
      <c r="AW1265" s="24"/>
      <c r="AX1265" s="24"/>
      <c r="AY1265" s="24"/>
      <c r="AZ1265" s="24"/>
      <c r="BA1265" s="24"/>
      <c r="BB1265" s="24"/>
      <c r="BC1265" s="24"/>
      <c r="CW1265" s="24">
        <v>0.43049863387978143</v>
      </c>
      <c r="CX1265" s="13">
        <v>69.5</v>
      </c>
      <c r="CY1265" s="13">
        <v>67.557256552855719</v>
      </c>
      <c r="CZ1265" s="13">
        <v>66.772657785938208</v>
      </c>
      <c r="DA1265" s="13">
        <v>38.973227929117847</v>
      </c>
      <c r="DB1265" s="13" t="e">
        <f ca="1"/>
        <v>#NAME?</v>
      </c>
      <c r="DC1265" s="13" t="e">
        <f ca="1"/>
        <v>#NAME?</v>
      </c>
      <c r="DD1265" s="13">
        <v>65.152080915899319</v>
      </c>
      <c r="DE1265" s="13" t="e">
        <f ca="1"/>
        <v>#NAME?</v>
      </c>
      <c r="DF1265" s="13">
        <v>68.456775030160401</v>
      </c>
    </row>
    <row r="1266" spans="1:110" x14ac:dyDescent="0.25">
      <c r="A1266" s="9">
        <v>78</v>
      </c>
      <c r="B1266" s="10" t="b">
        <v>1</v>
      </c>
      <c r="U1266" s="13"/>
      <c r="V1266" s="13"/>
      <c r="W1266" s="14"/>
      <c r="X1266" s="24"/>
      <c r="Y1266" s="24"/>
      <c r="Z1266" s="24"/>
      <c r="AA1266" s="24"/>
      <c r="AB1266" s="24"/>
      <c r="AC1266" s="24"/>
      <c r="AD1266" s="24"/>
      <c r="AE1266" s="24"/>
      <c r="AG1266" s="13"/>
      <c r="AH1266" s="13"/>
      <c r="AI1266" s="14"/>
      <c r="AJ1266" s="24"/>
      <c r="AK1266" s="24"/>
      <c r="AL1266" s="24"/>
      <c r="AM1266" s="24"/>
      <c r="AN1266" s="24"/>
      <c r="AO1266" s="24"/>
      <c r="AP1266" s="24"/>
      <c r="AQ1266" s="24"/>
      <c r="AS1266" s="13"/>
      <c r="AT1266" s="13"/>
      <c r="AU1266" s="14"/>
      <c r="AV1266" s="24"/>
      <c r="AW1266" s="24"/>
      <c r="AX1266" s="24"/>
      <c r="AY1266" s="24"/>
      <c r="AZ1266" s="24"/>
      <c r="BA1266" s="24"/>
      <c r="BB1266" s="24"/>
      <c r="BC1266" s="24"/>
      <c r="CW1266" s="24">
        <v>0.43084016393442626</v>
      </c>
      <c r="CX1266" s="13">
        <v>69.5</v>
      </c>
      <c r="CY1266" s="13">
        <v>67.565535160720671</v>
      </c>
      <c r="CZ1266" s="13">
        <v>66.781194046542282</v>
      </c>
      <c r="DA1266" s="13">
        <v>39.014754584048809</v>
      </c>
      <c r="DB1266" s="13" t="e">
        <f ca="1"/>
        <v>#NAME?</v>
      </c>
      <c r="DC1266" s="13" t="e">
        <f ca="1"/>
        <v>#NAME?</v>
      </c>
      <c r="DD1266" s="13">
        <v>65.163544244097707</v>
      </c>
      <c r="DE1266" s="13" t="e">
        <f ca="1"/>
        <v>#NAME?</v>
      </c>
      <c r="DF1266" s="13">
        <v>68.466346310085441</v>
      </c>
    </row>
    <row r="1267" spans="1:110" x14ac:dyDescent="0.25">
      <c r="A1267" s="9">
        <v>77.400000000000006</v>
      </c>
      <c r="B1267" s="10" t="b">
        <v>1</v>
      </c>
      <c r="U1267" s="13"/>
      <c r="V1267" s="13"/>
      <c r="W1267" s="14"/>
      <c r="X1267" s="24"/>
      <c r="Y1267" s="24"/>
      <c r="Z1267" s="24"/>
      <c r="AA1267" s="24"/>
      <c r="AB1267" s="24"/>
      <c r="AC1267" s="24"/>
      <c r="AD1267" s="24"/>
      <c r="AE1267" s="24"/>
      <c r="AG1267" s="13"/>
      <c r="AH1267" s="13"/>
      <c r="AI1267" s="14"/>
      <c r="AJ1267" s="24"/>
      <c r="AK1267" s="24"/>
      <c r="AL1267" s="24"/>
      <c r="AM1267" s="24"/>
      <c r="AN1267" s="24"/>
      <c r="AO1267" s="24"/>
      <c r="AP1267" s="24"/>
      <c r="AQ1267" s="24"/>
      <c r="AS1267" s="13"/>
      <c r="AT1267" s="13"/>
      <c r="AU1267" s="14"/>
      <c r="AV1267" s="24"/>
      <c r="AW1267" s="24"/>
      <c r="AX1267" s="24"/>
      <c r="AY1267" s="24"/>
      <c r="AZ1267" s="24"/>
      <c r="BA1267" s="24"/>
      <c r="BB1267" s="24"/>
      <c r="BC1267" s="24"/>
      <c r="CW1267" s="24">
        <v>0.43118169398907102</v>
      </c>
      <c r="CX1267" s="13">
        <v>69.5</v>
      </c>
      <c r="CY1267" s="13">
        <v>67.573812514946823</v>
      </c>
      <c r="CZ1267" s="13">
        <v>66.789730105524242</v>
      </c>
      <c r="DA1267" s="13">
        <v>39.056306164944601</v>
      </c>
      <c r="DB1267" s="13" t="e">
        <f ca="1"/>
        <v>#NAME?</v>
      </c>
      <c r="DC1267" s="13" t="e">
        <f ca="1"/>
        <v>#NAME?</v>
      </c>
      <c r="DD1267" s="13">
        <v>65.175003029665007</v>
      </c>
      <c r="DE1267" s="13" t="e">
        <f ca="1"/>
        <v>#NAME?</v>
      </c>
      <c r="DF1267" s="13">
        <v>68.475915085962384</v>
      </c>
    </row>
    <row r="1268" spans="1:110" x14ac:dyDescent="0.25">
      <c r="A1268" s="9">
        <v>77</v>
      </c>
      <c r="B1268" s="10" t="b">
        <v>1</v>
      </c>
      <c r="U1268" s="13"/>
      <c r="V1268" s="13"/>
      <c r="W1268" s="14"/>
      <c r="X1268" s="24"/>
      <c r="Y1268" s="24"/>
      <c r="Z1268" s="24"/>
      <c r="AA1268" s="24"/>
      <c r="AB1268" s="24"/>
      <c r="AC1268" s="24"/>
      <c r="AD1268" s="24"/>
      <c r="AE1268" s="24"/>
      <c r="AG1268" s="13"/>
      <c r="AH1268" s="13"/>
      <c r="AI1268" s="14"/>
      <c r="AJ1268" s="24"/>
      <c r="AK1268" s="24"/>
      <c r="AL1268" s="24"/>
      <c r="AM1268" s="24"/>
      <c r="AN1268" s="24"/>
      <c r="AO1268" s="24"/>
      <c r="AP1268" s="24"/>
      <c r="AQ1268" s="24"/>
      <c r="AS1268" s="13"/>
      <c r="AT1268" s="13"/>
      <c r="AU1268" s="14"/>
      <c r="AV1268" s="24"/>
      <c r="AW1268" s="24"/>
      <c r="AX1268" s="24"/>
      <c r="AY1268" s="24"/>
      <c r="AZ1268" s="24"/>
      <c r="BA1268" s="24"/>
      <c r="BB1268" s="24"/>
      <c r="BC1268" s="24"/>
      <c r="CW1268" s="24">
        <v>0.43152322404371585</v>
      </c>
      <c r="CX1268" s="13">
        <v>69.5</v>
      </c>
      <c r="CY1268" s="13">
        <v>67.582088622164321</v>
      </c>
      <c r="CZ1268" s="13">
        <v>66.798265969366454</v>
      </c>
      <c r="DA1268" s="13">
        <v>39.09788270174635</v>
      </c>
      <c r="DB1268" s="13" t="e">
        <f ca="1"/>
        <v>#NAME?</v>
      </c>
      <c r="DC1268" s="13" t="e">
        <f ca="1"/>
        <v>#NAME?</v>
      </c>
      <c r="DD1268" s="13">
        <v>65.186457277997334</v>
      </c>
      <c r="DE1268" s="13" t="e">
        <f ca="1"/>
        <v>#NAME?</v>
      </c>
      <c r="DF1268" s="13">
        <v>68.485481363962592</v>
      </c>
    </row>
    <row r="1269" spans="1:110" x14ac:dyDescent="0.25">
      <c r="A1269" s="9">
        <v>76.400000000000006</v>
      </c>
      <c r="B1269" s="10" t="b">
        <v>1</v>
      </c>
      <c r="U1269" s="13"/>
      <c r="V1269" s="13"/>
      <c r="W1269" s="14"/>
      <c r="X1269" s="24"/>
      <c r="Y1269" s="24"/>
      <c r="Z1269" s="24"/>
      <c r="AA1269" s="24"/>
      <c r="AB1269" s="24"/>
      <c r="AC1269" s="24"/>
      <c r="AD1269" s="24"/>
      <c r="AE1269" s="24"/>
      <c r="AG1269" s="13"/>
      <c r="AH1269" s="13"/>
      <c r="AI1269" s="14"/>
      <c r="AJ1269" s="24"/>
      <c r="AK1269" s="24"/>
      <c r="AL1269" s="24"/>
      <c r="AM1269" s="24"/>
      <c r="AN1269" s="24"/>
      <c r="AO1269" s="24"/>
      <c r="AP1269" s="24"/>
      <c r="AQ1269" s="24"/>
      <c r="AS1269" s="13"/>
      <c r="AT1269" s="13"/>
      <c r="AU1269" s="14"/>
      <c r="AV1269" s="24"/>
      <c r="AW1269" s="24"/>
      <c r="AX1269" s="24"/>
      <c r="AY1269" s="24"/>
      <c r="AZ1269" s="24"/>
      <c r="BA1269" s="24"/>
      <c r="BB1269" s="24"/>
      <c r="BC1269" s="24"/>
      <c r="CW1269" s="24">
        <v>0.43186475409836067</v>
      </c>
      <c r="CX1269" s="13">
        <v>69.5</v>
      </c>
      <c r="CY1269" s="13">
        <v>67.590363488996559</v>
      </c>
      <c r="CZ1269" s="13">
        <v>66.806801644547889</v>
      </c>
      <c r="DA1269" s="13">
        <v>39.139484224449106</v>
      </c>
      <c r="DB1269" s="13" t="e">
        <f ca="1"/>
        <v>#NAME?</v>
      </c>
      <c r="DC1269" s="13" t="e">
        <f ca="1"/>
        <v>#NAME?</v>
      </c>
      <c r="DD1269" s="13">
        <v>65.197906994480135</v>
      </c>
      <c r="DE1269" s="13" t="e">
        <f ca="1"/>
        <v>#NAME?</v>
      </c>
      <c r="DF1269" s="13">
        <v>68.495045150248501</v>
      </c>
    </row>
    <row r="1270" spans="1:110" x14ac:dyDescent="0.25">
      <c r="A1270" s="9">
        <v>82.5</v>
      </c>
      <c r="B1270" s="10" t="b">
        <v>1</v>
      </c>
      <c r="U1270" s="13"/>
      <c r="V1270" s="13"/>
      <c r="W1270" s="14"/>
      <c r="X1270" s="24"/>
      <c r="Y1270" s="24"/>
      <c r="Z1270" s="24"/>
      <c r="AA1270" s="24"/>
      <c r="AB1270" s="24"/>
      <c r="AC1270" s="24"/>
      <c r="AD1270" s="24"/>
      <c r="AE1270" s="24"/>
      <c r="AG1270" s="13"/>
      <c r="AH1270" s="13"/>
      <c r="AI1270" s="14"/>
      <c r="AJ1270" s="24"/>
      <c r="AK1270" s="24"/>
      <c r="AL1270" s="24"/>
      <c r="AM1270" s="24"/>
      <c r="AN1270" s="24"/>
      <c r="AO1270" s="24"/>
      <c r="AP1270" s="24"/>
      <c r="AQ1270" s="24"/>
      <c r="AS1270" s="13"/>
      <c r="AT1270" s="13"/>
      <c r="AU1270" s="14"/>
      <c r="AV1270" s="24"/>
      <c r="AW1270" s="24"/>
      <c r="AX1270" s="24"/>
      <c r="AY1270" s="24"/>
      <c r="AZ1270" s="24"/>
      <c r="BA1270" s="24"/>
      <c r="BB1270" s="24"/>
      <c r="BC1270" s="24"/>
      <c r="CW1270" s="24">
        <v>0.43220628415300544</v>
      </c>
      <c r="CX1270" s="13">
        <v>69.599999999999994</v>
      </c>
      <c r="CY1270" s="13">
        <v>67.598637122060211</v>
      </c>
      <c r="CZ1270" s="13">
        <v>66.815337137543878</v>
      </c>
      <c r="DA1270" s="13">
        <v>39.18111076310209</v>
      </c>
      <c r="DB1270" s="13" t="e">
        <f ca="1"/>
        <v>#NAME?</v>
      </c>
      <c r="DC1270" s="13" t="e">
        <f ca="1"/>
        <v>#NAME?</v>
      </c>
      <c r="DD1270" s="13">
        <v>65.20935218448821</v>
      </c>
      <c r="DE1270" s="13" t="e">
        <f ca="1"/>
        <v>#NAME?</v>
      </c>
      <c r="DF1270" s="13">
        <v>68.504606450973569</v>
      </c>
    </row>
    <row r="1271" spans="1:110" x14ac:dyDescent="0.25">
      <c r="A1271" s="9">
        <v>82.2</v>
      </c>
      <c r="B1271" s="10" t="b">
        <v>1</v>
      </c>
      <c r="U1271" s="13"/>
      <c r="V1271" s="13"/>
      <c r="W1271" s="14"/>
      <c r="X1271" s="24"/>
      <c r="Y1271" s="24"/>
      <c r="Z1271" s="24"/>
      <c r="AA1271" s="24"/>
      <c r="AB1271" s="24"/>
      <c r="AC1271" s="24"/>
      <c r="AD1271" s="24"/>
      <c r="AE1271" s="24"/>
      <c r="AG1271" s="13"/>
      <c r="AH1271" s="13"/>
      <c r="AI1271" s="14"/>
      <c r="AJ1271" s="24"/>
      <c r="AK1271" s="24"/>
      <c r="AL1271" s="24"/>
      <c r="AM1271" s="24"/>
      <c r="AN1271" s="24"/>
      <c r="AO1271" s="24"/>
      <c r="AP1271" s="24"/>
      <c r="AQ1271" s="24"/>
      <c r="AS1271" s="13"/>
      <c r="AT1271" s="13"/>
      <c r="AU1271" s="14"/>
      <c r="AV1271" s="24"/>
      <c r="AW1271" s="24"/>
      <c r="AX1271" s="24"/>
      <c r="AY1271" s="24"/>
      <c r="AZ1271" s="24"/>
      <c r="BA1271" s="24"/>
      <c r="BB1271" s="24"/>
      <c r="BC1271" s="24"/>
      <c r="CW1271" s="24">
        <v>0.43254781420765026</v>
      </c>
      <c r="CX1271" s="13">
        <v>69.599999999999994</v>
      </c>
      <c r="CY1271" s="13">
        <v>67.606909527965243</v>
      </c>
      <c r="CZ1271" s="13">
        <v>66.823872454826429</v>
      </c>
      <c r="DA1271" s="13">
        <v>39.222762347808711</v>
      </c>
      <c r="DB1271" s="13" t="e">
        <f ca="1"/>
        <v>#NAME?</v>
      </c>
      <c r="DC1271" s="13" t="e">
        <f ca="1"/>
        <v>#NAME?</v>
      </c>
      <c r="DD1271" s="13">
        <v>65.220792853385746</v>
      </c>
      <c r="DE1271" s="13" t="e">
        <f ca="1"/>
        <v>#NAME?</v>
      </c>
      <c r="DF1271" s="13">
        <v>68.514165272282412</v>
      </c>
    </row>
    <row r="1272" spans="1:110" x14ac:dyDescent="0.25">
      <c r="A1272" s="9">
        <v>82.1</v>
      </c>
      <c r="B1272" s="10" t="b">
        <v>1</v>
      </c>
      <c r="U1272" s="13"/>
      <c r="V1272" s="13"/>
      <c r="W1272" s="14"/>
      <c r="X1272" s="24"/>
      <c r="Y1272" s="24"/>
      <c r="Z1272" s="24"/>
      <c r="AA1272" s="24"/>
      <c r="AB1272" s="24"/>
      <c r="AC1272" s="24"/>
      <c r="AD1272" s="24"/>
      <c r="AE1272" s="24"/>
      <c r="AG1272" s="13"/>
      <c r="AH1272" s="13"/>
      <c r="AI1272" s="14"/>
      <c r="AJ1272" s="24"/>
      <c r="AK1272" s="24"/>
      <c r="AL1272" s="24"/>
      <c r="AM1272" s="24"/>
      <c r="AN1272" s="24"/>
      <c r="AO1272" s="24"/>
      <c r="AP1272" s="24"/>
      <c r="AQ1272" s="24"/>
      <c r="AS1272" s="13"/>
      <c r="AT1272" s="13"/>
      <c r="AU1272" s="14"/>
      <c r="AV1272" s="24"/>
      <c r="AW1272" s="24"/>
      <c r="AX1272" s="24"/>
      <c r="AY1272" s="24"/>
      <c r="AZ1272" s="24"/>
      <c r="BA1272" s="24"/>
      <c r="BB1272" s="24"/>
      <c r="BC1272" s="24"/>
      <c r="CW1272" s="24">
        <v>0.43288934426229508</v>
      </c>
      <c r="CX1272" s="13">
        <v>69.599999999999994</v>
      </c>
      <c r="CY1272" s="13">
        <v>67.615180713315013</v>
      </c>
      <c r="CZ1272" s="13">
        <v>66.832407602864194</v>
      </c>
      <c r="DA1272" s="13">
        <v>39.264439008726796</v>
      </c>
      <c r="DB1272" s="13" t="e">
        <f ca="1"/>
        <v>#NAME?</v>
      </c>
      <c r="DC1272" s="13" t="e">
        <f ca="1"/>
        <v>#NAME?</v>
      </c>
      <c r="DD1272" s="13">
        <v>65.232229006526325</v>
      </c>
      <c r="DE1272" s="13" t="e">
        <f ca="1"/>
        <v>#NAME?</v>
      </c>
      <c r="DF1272" s="13">
        <v>68.523721620310766</v>
      </c>
    </row>
    <row r="1273" spans="1:110" x14ac:dyDescent="0.25">
      <c r="A1273" s="9">
        <v>81.8</v>
      </c>
      <c r="B1273" s="10" t="b">
        <v>1</v>
      </c>
      <c r="U1273" s="13"/>
      <c r="V1273" s="13"/>
      <c r="W1273" s="14"/>
      <c r="X1273" s="24"/>
      <c r="Y1273" s="24"/>
      <c r="Z1273" s="24"/>
      <c r="AA1273" s="24"/>
      <c r="AB1273" s="24"/>
      <c r="AC1273" s="24"/>
      <c r="AD1273" s="24"/>
      <c r="AE1273" s="24"/>
      <c r="AG1273" s="13"/>
      <c r="AH1273" s="13"/>
      <c r="AI1273" s="14"/>
      <c r="AJ1273" s="24"/>
      <c r="AK1273" s="24"/>
      <c r="AL1273" s="24"/>
      <c r="AM1273" s="24"/>
      <c r="AN1273" s="24"/>
      <c r="AO1273" s="24"/>
      <c r="AP1273" s="24"/>
      <c r="AQ1273" s="24"/>
      <c r="AS1273" s="13"/>
      <c r="AT1273" s="13"/>
      <c r="AU1273" s="14"/>
      <c r="AV1273" s="24"/>
      <c r="AW1273" s="24"/>
      <c r="AX1273" s="24"/>
      <c r="AY1273" s="24"/>
      <c r="AZ1273" s="24"/>
      <c r="BA1273" s="24"/>
      <c r="BB1273" s="24"/>
      <c r="BC1273" s="24"/>
      <c r="CW1273" s="24">
        <v>0.43323087431693991</v>
      </c>
      <c r="CX1273" s="13">
        <v>69.599999999999994</v>
      </c>
      <c r="CY1273" s="13">
        <v>67.623450684706242</v>
      </c>
      <c r="CZ1273" s="13">
        <v>66.840942588122289</v>
      </c>
      <c r="DA1273" s="13">
        <v>39.306140776068645</v>
      </c>
      <c r="DB1273" s="13" t="e">
        <f ca="1"/>
        <v>#NAME?</v>
      </c>
      <c r="DC1273" s="13" t="e">
        <f ca="1"/>
        <v>#NAME?</v>
      </c>
      <c r="DD1273" s="13">
        <v>65.243660649252988</v>
      </c>
      <c r="DE1273" s="13" t="e">
        <f ca="1"/>
        <v>#NAME?</v>
      </c>
      <c r="DF1273" s="13">
        <v>68.533275501185543</v>
      </c>
    </row>
    <row r="1274" spans="1:110" x14ac:dyDescent="0.25">
      <c r="A1274" s="9">
        <v>81.8</v>
      </c>
      <c r="B1274" s="10" t="b">
        <v>1</v>
      </c>
      <c r="U1274" s="13"/>
      <c r="V1274" s="13"/>
      <c r="W1274" s="14"/>
      <c r="X1274" s="24"/>
      <c r="Y1274" s="24"/>
      <c r="Z1274" s="24"/>
      <c r="AA1274" s="24"/>
      <c r="AB1274" s="24"/>
      <c r="AC1274" s="24"/>
      <c r="AD1274" s="24"/>
      <c r="AE1274" s="24"/>
      <c r="AG1274" s="13"/>
      <c r="AH1274" s="13"/>
      <c r="AI1274" s="14"/>
      <c r="AJ1274" s="24"/>
      <c r="AK1274" s="24"/>
      <c r="AL1274" s="24"/>
      <c r="AM1274" s="24"/>
      <c r="AN1274" s="24"/>
      <c r="AO1274" s="24"/>
      <c r="AP1274" s="24"/>
      <c r="AQ1274" s="24"/>
      <c r="AS1274" s="13"/>
      <c r="AT1274" s="13"/>
      <c r="AU1274" s="14"/>
      <c r="AV1274" s="24"/>
      <c r="AW1274" s="24"/>
      <c r="AX1274" s="24"/>
      <c r="AY1274" s="24"/>
      <c r="AZ1274" s="24"/>
      <c r="BA1274" s="24"/>
      <c r="BB1274" s="24"/>
      <c r="BC1274" s="24"/>
      <c r="CW1274" s="24">
        <v>0.43357240437158467</v>
      </c>
      <c r="CX1274" s="13">
        <v>69.599999999999994</v>
      </c>
      <c r="CY1274" s="13">
        <v>67.6317194487291</v>
      </c>
      <c r="CZ1274" s="13">
        <v>66.849477417062602</v>
      </c>
      <c r="DA1274" s="13">
        <v>39.347867680101167</v>
      </c>
      <c r="DB1274" s="13" t="e">
        <f ca="1"/>
        <v>#NAME?</v>
      </c>
      <c r="DC1274" s="13" t="e">
        <f ca="1"/>
        <v>#NAME?</v>
      </c>
      <c r="DD1274" s="13">
        <v>65.255087786898244</v>
      </c>
      <c r="DE1274" s="13" t="e">
        <f ca="1"/>
        <v>#NAME?</v>
      </c>
      <c r="DF1274" s="13">
        <v>68.542826921024869</v>
      </c>
    </row>
    <row r="1275" spans="1:110" x14ac:dyDescent="0.25">
      <c r="A1275" s="9">
        <v>81.7</v>
      </c>
      <c r="B1275" s="10" t="b">
        <v>1</v>
      </c>
      <c r="U1275" s="13"/>
      <c r="V1275" s="13"/>
      <c r="W1275" s="14"/>
      <c r="X1275" s="24"/>
      <c r="Y1275" s="24"/>
      <c r="Z1275" s="24"/>
      <c r="AA1275" s="24"/>
      <c r="AB1275" s="24"/>
      <c r="AC1275" s="24"/>
      <c r="AD1275" s="24"/>
      <c r="AE1275" s="24"/>
      <c r="AG1275" s="13"/>
      <c r="AH1275" s="13"/>
      <c r="AI1275" s="14"/>
      <c r="AJ1275" s="24"/>
      <c r="AK1275" s="24"/>
      <c r="AL1275" s="24"/>
      <c r="AM1275" s="24"/>
      <c r="AN1275" s="24"/>
      <c r="AO1275" s="24"/>
      <c r="AP1275" s="24"/>
      <c r="AQ1275" s="24"/>
      <c r="AS1275" s="13"/>
      <c r="AT1275" s="13"/>
      <c r="AU1275" s="14"/>
      <c r="AV1275" s="24"/>
      <c r="AW1275" s="24"/>
      <c r="AX1275" s="24"/>
      <c r="AY1275" s="24"/>
      <c r="AZ1275" s="24"/>
      <c r="BA1275" s="24"/>
      <c r="BB1275" s="24"/>
      <c r="BC1275" s="24"/>
      <c r="CW1275" s="24">
        <v>0.4339139344262295</v>
      </c>
      <c r="CX1275" s="13">
        <v>69.599999999999994</v>
      </c>
      <c r="CY1275" s="13">
        <v>67.639987011967236</v>
      </c>
      <c r="CZ1275" s="13">
        <v>66.858012096143725</v>
      </c>
      <c r="DA1275" s="13">
        <v>39.389619751146107</v>
      </c>
      <c r="DB1275" s="13" t="e">
        <f ca="1"/>
        <v>#NAME?</v>
      </c>
      <c r="DC1275" s="13" t="e">
        <f ca="1"/>
        <v>#NAME?</v>
      </c>
      <c r="DD1275" s="13">
        <v>65.266510424784116</v>
      </c>
      <c r="DE1275" s="13" t="e">
        <f ca="1"/>
        <v>#NAME?</v>
      </c>
      <c r="DF1275" s="13">
        <v>68.552375885938133</v>
      </c>
    </row>
    <row r="1276" spans="1:110" x14ac:dyDescent="0.25">
      <c r="A1276" s="9">
        <v>81.5</v>
      </c>
      <c r="B1276" s="10" t="b">
        <v>1</v>
      </c>
      <c r="U1276" s="13"/>
      <c r="V1276" s="13"/>
      <c r="W1276" s="14"/>
      <c r="X1276" s="24"/>
      <c r="Y1276" s="24"/>
      <c r="Z1276" s="24"/>
      <c r="AA1276" s="24"/>
      <c r="AB1276" s="24"/>
      <c r="AC1276" s="24"/>
      <c r="AD1276" s="24"/>
      <c r="AE1276" s="24"/>
      <c r="AG1276" s="13"/>
      <c r="AH1276" s="13"/>
      <c r="AI1276" s="14"/>
      <c r="AJ1276" s="24"/>
      <c r="AK1276" s="24"/>
      <c r="AL1276" s="24"/>
      <c r="AM1276" s="24"/>
      <c r="AN1276" s="24"/>
      <c r="AO1276" s="24"/>
      <c r="AP1276" s="24"/>
      <c r="AQ1276" s="24"/>
      <c r="AS1276" s="13"/>
      <c r="AT1276" s="13"/>
      <c r="AU1276" s="14"/>
      <c r="AV1276" s="24"/>
      <c r="AW1276" s="24"/>
      <c r="AX1276" s="24"/>
      <c r="AY1276" s="24"/>
      <c r="AZ1276" s="24"/>
      <c r="BA1276" s="24"/>
      <c r="BB1276" s="24"/>
      <c r="BC1276" s="24"/>
      <c r="CW1276" s="24">
        <v>0.43425546448087432</v>
      </c>
      <c r="CX1276" s="13">
        <v>69.599999999999994</v>
      </c>
      <c r="CY1276" s="13">
        <v>67.648253380997815</v>
      </c>
      <c r="CZ1276" s="13">
        <v>66.866546631820981</v>
      </c>
      <c r="DA1276" s="13">
        <v>39.431397019580039</v>
      </c>
      <c r="DB1276" s="13" t="e">
        <f ca="1"/>
        <v>#NAME?</v>
      </c>
      <c r="DC1276" s="13" t="e">
        <f ca="1"/>
        <v>#NAME?</v>
      </c>
      <c r="DD1276" s="13">
        <v>65.277928568222137</v>
      </c>
      <c r="DE1276" s="13" t="e">
        <f ca="1"/>
        <v>#NAME?</v>
      </c>
      <c r="DF1276" s="13">
        <v>68.561922402025971</v>
      </c>
    </row>
    <row r="1277" spans="1:110" x14ac:dyDescent="0.25">
      <c r="A1277" s="9">
        <v>81</v>
      </c>
      <c r="B1277" s="10" t="b">
        <v>1</v>
      </c>
      <c r="U1277" s="13"/>
      <c r="V1277" s="13"/>
      <c r="W1277" s="14"/>
      <c r="X1277" s="24"/>
      <c r="Y1277" s="24"/>
      <c r="Z1277" s="24"/>
      <c r="AA1277" s="24"/>
      <c r="AB1277" s="24"/>
      <c r="AC1277" s="24"/>
      <c r="AD1277" s="24"/>
      <c r="AE1277" s="24"/>
      <c r="AG1277" s="13"/>
      <c r="AH1277" s="13"/>
      <c r="AI1277" s="14"/>
      <c r="AJ1277" s="24"/>
      <c r="AK1277" s="24"/>
      <c r="AL1277" s="24"/>
      <c r="AM1277" s="24"/>
      <c r="AN1277" s="24"/>
      <c r="AO1277" s="24"/>
      <c r="AP1277" s="24"/>
      <c r="AQ1277" s="24"/>
      <c r="AS1277" s="13"/>
      <c r="AT1277" s="13"/>
      <c r="AU1277" s="14"/>
      <c r="AV1277" s="24"/>
      <c r="AW1277" s="24"/>
      <c r="AX1277" s="24"/>
      <c r="AY1277" s="24"/>
      <c r="AZ1277" s="24"/>
      <c r="BA1277" s="24"/>
      <c r="BB1277" s="24"/>
      <c r="BC1277" s="24"/>
      <c r="CW1277" s="24">
        <v>0.43459699453551914</v>
      </c>
      <c r="CX1277" s="13">
        <v>69.599999999999994</v>
      </c>
      <c r="CY1277" s="13">
        <v>67.65651856239154</v>
      </c>
      <c r="CZ1277" s="13">
        <v>66.875081030546355</v>
      </c>
      <c r="DA1277" s="13">
        <v>39.473199515834629</v>
      </c>
      <c r="DB1277" s="13" t="e">
        <f ca="1"/>
        <v>#NAME?</v>
      </c>
      <c r="DC1277" s="13" t="e">
        <f ca="1"/>
        <v>#NAME?</v>
      </c>
      <c r="DD1277" s="13">
        <v>65.289342222513426</v>
      </c>
      <c r="DE1277" s="13" t="e">
        <f ca="1"/>
        <v>#NAME?</v>
      </c>
      <c r="DF1277" s="13">
        <v>68.571466475380376</v>
      </c>
    </row>
    <row r="1278" spans="1:110" x14ac:dyDescent="0.25">
      <c r="A1278" s="9">
        <v>84</v>
      </c>
      <c r="B1278" s="10" t="b">
        <v>1</v>
      </c>
      <c r="U1278" s="13"/>
      <c r="V1278" s="13"/>
      <c r="W1278" s="14"/>
      <c r="X1278" s="24"/>
      <c r="Y1278" s="24"/>
      <c r="Z1278" s="24"/>
      <c r="AA1278" s="24"/>
      <c r="AB1278" s="24"/>
      <c r="AC1278" s="24"/>
      <c r="AD1278" s="24"/>
      <c r="AE1278" s="24"/>
      <c r="AG1278" s="13"/>
      <c r="AH1278" s="13"/>
      <c r="AI1278" s="14"/>
      <c r="AJ1278" s="24"/>
      <c r="AK1278" s="24"/>
      <c r="AL1278" s="24"/>
      <c r="AM1278" s="24"/>
      <c r="AN1278" s="24"/>
      <c r="AO1278" s="24"/>
      <c r="AP1278" s="24"/>
      <c r="AQ1278" s="24"/>
      <c r="AS1278" s="13"/>
      <c r="AT1278" s="13"/>
      <c r="AU1278" s="14"/>
      <c r="AV1278" s="24"/>
      <c r="AW1278" s="24"/>
      <c r="AX1278" s="24"/>
      <c r="AY1278" s="24"/>
      <c r="AZ1278" s="24"/>
      <c r="BA1278" s="24"/>
      <c r="BB1278" s="24"/>
      <c r="BC1278" s="24"/>
      <c r="CW1278" s="24">
        <v>0.43493852459016391</v>
      </c>
      <c r="CX1278" s="13">
        <v>69.599999999999994</v>
      </c>
      <c r="CY1278" s="13">
        <v>67.664782562712702</v>
      </c>
      <c r="CZ1278" s="13">
        <v>66.883615298768859</v>
      </c>
      <c r="DA1278" s="13">
        <v>39.515027270396622</v>
      </c>
      <c r="DB1278" s="13" t="e">
        <f ca="1"/>
        <v>#NAME?</v>
      </c>
      <c r="DC1278" s="13" t="e">
        <f ca="1"/>
        <v>#NAME?</v>
      </c>
      <c r="DD1278" s="13">
        <v>65.300751392948627</v>
      </c>
      <c r="DE1278" s="13" t="e">
        <f ca="1"/>
        <v>#NAME?</v>
      </c>
      <c r="DF1278" s="13">
        <v>68.581008112084646</v>
      </c>
    </row>
    <row r="1279" spans="1:110" x14ac:dyDescent="0.25">
      <c r="A1279" s="9">
        <v>84</v>
      </c>
      <c r="B1279" s="10" t="b">
        <v>1</v>
      </c>
      <c r="U1279" s="13"/>
      <c r="V1279" s="13"/>
      <c r="W1279" s="14"/>
      <c r="X1279" s="24"/>
      <c r="Y1279" s="24"/>
      <c r="Z1279" s="24"/>
      <c r="AA1279" s="24"/>
      <c r="AB1279" s="24"/>
      <c r="AC1279" s="24"/>
      <c r="AD1279" s="24"/>
      <c r="AE1279" s="24"/>
      <c r="AG1279" s="13"/>
      <c r="AH1279" s="13"/>
      <c r="AI1279" s="14"/>
      <c r="AJ1279" s="24"/>
      <c r="AK1279" s="24"/>
      <c r="AL1279" s="24"/>
      <c r="AM1279" s="24"/>
      <c r="AN1279" s="24"/>
      <c r="AO1279" s="24"/>
      <c r="AP1279" s="24"/>
      <c r="AQ1279" s="24"/>
      <c r="AS1279" s="13"/>
      <c r="AT1279" s="13"/>
      <c r="AU1279" s="14"/>
      <c r="AV1279" s="24"/>
      <c r="AW1279" s="24"/>
      <c r="AX1279" s="24"/>
      <c r="AY1279" s="24"/>
      <c r="AZ1279" s="24"/>
      <c r="BA1279" s="24"/>
      <c r="BB1279" s="24"/>
      <c r="BC1279" s="24"/>
      <c r="CW1279" s="24">
        <v>0.43528005464480873</v>
      </c>
      <c r="CX1279" s="13">
        <v>69.599999999999994</v>
      </c>
      <c r="CY1279" s="13">
        <v>67.673045388519228</v>
      </c>
      <c r="CZ1279" s="13">
        <v>66.892149442934183</v>
      </c>
      <c r="DA1279" s="13">
        <v>39.556880313808158</v>
      </c>
      <c r="DB1279" s="13" t="e">
        <f ca="1"/>
        <v>#NAME?</v>
      </c>
      <c r="DC1279" s="13" t="e">
        <f ca="1"/>
        <v>#NAME?</v>
      </c>
      <c r="DD1279" s="13">
        <v>65.312156084808066</v>
      </c>
      <c r="DE1279" s="13" t="e">
        <f ca="1"/>
        <v>#NAME?</v>
      </c>
      <c r="DF1279" s="13">
        <v>68.590547318213538</v>
      </c>
    </row>
    <row r="1280" spans="1:110" x14ac:dyDescent="0.25">
      <c r="A1280" s="9">
        <v>80</v>
      </c>
      <c r="B1280" s="10" t="b">
        <v>1</v>
      </c>
      <c r="U1280" s="13"/>
      <c r="V1280" s="13"/>
      <c r="W1280" s="14"/>
      <c r="X1280" s="24"/>
      <c r="Y1280" s="24"/>
      <c r="Z1280" s="24"/>
      <c r="AA1280" s="24"/>
      <c r="AB1280" s="24"/>
      <c r="AC1280" s="24"/>
      <c r="AD1280" s="24"/>
      <c r="AE1280" s="24"/>
      <c r="AG1280" s="13"/>
      <c r="AH1280" s="13"/>
      <c r="AI1280" s="14"/>
      <c r="AJ1280" s="24"/>
      <c r="AK1280" s="24"/>
      <c r="AL1280" s="24"/>
      <c r="AM1280" s="24"/>
      <c r="AN1280" s="24"/>
      <c r="AO1280" s="24"/>
      <c r="AP1280" s="24"/>
      <c r="AQ1280" s="24"/>
      <c r="AS1280" s="13"/>
      <c r="AT1280" s="13"/>
      <c r="AU1280" s="14"/>
      <c r="AV1280" s="24"/>
      <c r="AW1280" s="24"/>
      <c r="AX1280" s="24"/>
      <c r="AY1280" s="24"/>
      <c r="AZ1280" s="24"/>
      <c r="BA1280" s="24"/>
      <c r="BB1280" s="24"/>
      <c r="BC1280" s="24"/>
      <c r="CW1280" s="24">
        <v>0.43562158469945356</v>
      </c>
      <c r="CX1280" s="13">
        <v>69.7</v>
      </c>
      <c r="CY1280" s="13">
        <v>67.681307046362733</v>
      </c>
      <c r="CZ1280" s="13">
        <v>66.900683469484946</v>
      </c>
      <c r="DA1280" s="13">
        <v>39.598758676666733</v>
      </c>
      <c r="DB1280" s="13" t="e">
        <f ca="1"/>
        <v>#NAME?</v>
      </c>
      <c r="DC1280" s="13" t="e">
        <f ca="1"/>
        <v>#NAME?</v>
      </c>
      <c r="DD1280" s="13">
        <v>65.323556303361698</v>
      </c>
      <c r="DE1280" s="13" t="e">
        <f ca="1"/>
        <v>#NAME?</v>
      </c>
      <c r="DF1280" s="13">
        <v>68.600084099833154</v>
      </c>
    </row>
    <row r="1281" spans="1:110" x14ac:dyDescent="0.25">
      <c r="A1281" s="9">
        <v>81</v>
      </c>
      <c r="B1281" s="10" t="b">
        <v>1</v>
      </c>
      <c r="U1281" s="13"/>
      <c r="V1281" s="13"/>
      <c r="W1281" s="14"/>
      <c r="X1281" s="24"/>
      <c r="Y1281" s="24"/>
      <c r="Z1281" s="24"/>
      <c r="AA1281" s="24"/>
      <c r="AB1281" s="24"/>
      <c r="AC1281" s="24"/>
      <c r="AD1281" s="24"/>
      <c r="AE1281" s="24"/>
      <c r="AG1281" s="13"/>
      <c r="AH1281" s="13"/>
      <c r="AI1281" s="14"/>
      <c r="AJ1281" s="24"/>
      <c r="AK1281" s="24"/>
      <c r="AL1281" s="24"/>
      <c r="AM1281" s="24"/>
      <c r="AN1281" s="24"/>
      <c r="AO1281" s="24"/>
      <c r="AP1281" s="24"/>
      <c r="AQ1281" s="24"/>
      <c r="AS1281" s="13"/>
      <c r="AT1281" s="13"/>
      <c r="AU1281" s="14"/>
      <c r="AV1281" s="24"/>
      <c r="AW1281" s="24"/>
      <c r="AX1281" s="24"/>
      <c r="AY1281" s="24"/>
      <c r="AZ1281" s="24"/>
      <c r="BA1281" s="24"/>
      <c r="BB1281" s="24"/>
      <c r="BC1281" s="24"/>
      <c r="CW1281" s="24">
        <v>0.43596311475409838</v>
      </c>
      <c r="CX1281" s="13">
        <v>69.7</v>
      </c>
      <c r="CY1281" s="13">
        <v>67.68956754278851</v>
      </c>
      <c r="CZ1281" s="13">
        <v>66.909217384860739</v>
      </c>
      <c r="DA1281" s="13">
        <v>39.640662389625426</v>
      </c>
      <c r="DB1281" s="13" t="e">
        <f ca="1"/>
        <v>#NAME?</v>
      </c>
      <c r="DC1281" s="13" t="e">
        <f ca="1"/>
        <v>#NAME?</v>
      </c>
      <c r="DD1281" s="13">
        <v>65.334952053869131</v>
      </c>
      <c r="DE1281" s="13" t="e">
        <f ca="1"/>
        <v>#NAME?</v>
      </c>
      <c r="DF1281" s="13">
        <v>68.60961846300107</v>
      </c>
    </row>
    <row r="1282" spans="1:110" x14ac:dyDescent="0.25">
      <c r="A1282" s="9">
        <v>79.7</v>
      </c>
      <c r="B1282" s="10" t="b">
        <v>1</v>
      </c>
      <c r="U1282" s="13"/>
      <c r="V1282" s="13"/>
      <c r="W1282" s="14"/>
      <c r="X1282" s="24"/>
      <c r="Y1282" s="24"/>
      <c r="Z1282" s="24"/>
      <c r="AA1282" s="24"/>
      <c r="AB1282" s="24"/>
      <c r="AC1282" s="24"/>
      <c r="AD1282" s="24"/>
      <c r="AE1282" s="24"/>
      <c r="AG1282" s="13"/>
      <c r="AH1282" s="13"/>
      <c r="AI1282" s="14"/>
      <c r="AJ1282" s="24"/>
      <c r="AK1282" s="24"/>
      <c r="AL1282" s="24"/>
      <c r="AM1282" s="24"/>
      <c r="AN1282" s="24"/>
      <c r="AO1282" s="24"/>
      <c r="AP1282" s="24"/>
      <c r="AQ1282" s="24"/>
      <c r="AS1282" s="13"/>
      <c r="AT1282" s="13"/>
      <c r="AU1282" s="14"/>
      <c r="AV1282" s="24"/>
      <c r="AW1282" s="24"/>
      <c r="AX1282" s="24"/>
      <c r="AY1282" s="24"/>
      <c r="AZ1282" s="24"/>
      <c r="BA1282" s="24"/>
      <c r="BB1282" s="24"/>
      <c r="BC1282" s="24"/>
      <c r="CW1282" s="24">
        <v>0.43630464480874315</v>
      </c>
      <c r="CX1282" s="13">
        <v>69.7</v>
      </c>
      <c r="CY1282" s="13">
        <v>67.697826884335598</v>
      </c>
      <c r="CZ1282" s="13">
        <v>66.917751195497928</v>
      </c>
      <c r="DA1282" s="13">
        <v>39.68259148339304</v>
      </c>
      <c r="DB1282" s="13" t="e">
        <f ca="1"/>
        <v>#NAME?</v>
      </c>
      <c r="DC1282" s="13" t="e">
        <f ca="1"/>
        <v>#NAME?</v>
      </c>
      <c r="DD1282" s="13">
        <v>65.346343341579683</v>
      </c>
      <c r="DE1282" s="13" t="e">
        <f ca="1"/>
        <v>#NAME?</v>
      </c>
      <c r="DF1282" s="13">
        <v>68.619150413766391</v>
      </c>
    </row>
    <row r="1283" spans="1:110" x14ac:dyDescent="0.25">
      <c r="A1283" s="9">
        <v>79.3</v>
      </c>
      <c r="B1283" s="10" t="b">
        <v>1</v>
      </c>
      <c r="U1283" s="13"/>
      <c r="V1283" s="13"/>
      <c r="W1283" s="14"/>
      <c r="X1283" s="24"/>
      <c r="Y1283" s="24"/>
      <c r="Z1283" s="24"/>
      <c r="AA1283" s="24"/>
      <c r="AB1283" s="24"/>
      <c r="AC1283" s="24"/>
      <c r="AD1283" s="24"/>
      <c r="AE1283" s="24"/>
      <c r="AG1283" s="13"/>
      <c r="AH1283" s="13"/>
      <c r="AI1283" s="14"/>
      <c r="AJ1283" s="24"/>
      <c r="AK1283" s="24"/>
      <c r="AL1283" s="24"/>
      <c r="AM1283" s="24"/>
      <c r="AN1283" s="24"/>
      <c r="AO1283" s="24"/>
      <c r="AP1283" s="24"/>
      <c r="AQ1283" s="24"/>
      <c r="AS1283" s="13"/>
      <c r="AT1283" s="13"/>
      <c r="AU1283" s="14"/>
      <c r="AV1283" s="24"/>
      <c r="AW1283" s="24"/>
      <c r="AX1283" s="24"/>
      <c r="AY1283" s="24"/>
      <c r="AZ1283" s="24"/>
      <c r="BA1283" s="24"/>
      <c r="BB1283" s="24"/>
      <c r="BC1283" s="24"/>
      <c r="CW1283" s="24">
        <v>0.43664617486338797</v>
      </c>
      <c r="CX1283" s="13">
        <v>69.7</v>
      </c>
      <c r="CY1283" s="13">
        <v>67.706085077536841</v>
      </c>
      <c r="CZ1283" s="13">
        <v>66.926284907830137</v>
      </c>
      <c r="DA1283" s="13">
        <v>39.724545988734199</v>
      </c>
      <c r="DB1283" s="13" t="e">
        <f ca="1"/>
        <v>#NAME?</v>
      </c>
      <c r="DC1283" s="13" t="e">
        <f ca="1"/>
        <v>#NAME?</v>
      </c>
      <c r="DD1283" s="13">
        <v>65.357730171732427</v>
      </c>
      <c r="DE1283" s="13" t="e">
        <f ca="1"/>
        <v>#NAME?</v>
      </c>
      <c r="DF1283" s="13">
        <v>68.628679958169684</v>
      </c>
    </row>
    <row r="1284" spans="1:110" x14ac:dyDescent="0.25">
      <c r="A1284" s="9">
        <v>79.3</v>
      </c>
      <c r="B1284" s="10" t="b">
        <v>1</v>
      </c>
      <c r="U1284" s="13"/>
      <c r="V1284" s="13"/>
      <c r="W1284" s="14"/>
      <c r="X1284" s="24"/>
      <c r="Y1284" s="24"/>
      <c r="Z1284" s="24"/>
      <c r="AA1284" s="24"/>
      <c r="AB1284" s="24"/>
      <c r="AC1284" s="24"/>
      <c r="AD1284" s="24"/>
      <c r="AE1284" s="24"/>
      <c r="AG1284" s="13"/>
      <c r="AH1284" s="13"/>
      <c r="AI1284" s="14"/>
      <c r="AJ1284" s="24"/>
      <c r="AK1284" s="24"/>
      <c r="AL1284" s="24"/>
      <c r="AM1284" s="24"/>
      <c r="AN1284" s="24"/>
      <c r="AO1284" s="24"/>
      <c r="AP1284" s="24"/>
      <c r="AQ1284" s="24"/>
      <c r="AS1284" s="13"/>
      <c r="AT1284" s="13"/>
      <c r="AU1284" s="14"/>
      <c r="AV1284" s="24"/>
      <c r="AW1284" s="24"/>
      <c r="AX1284" s="24"/>
      <c r="AY1284" s="24"/>
      <c r="AZ1284" s="24"/>
      <c r="BA1284" s="24"/>
      <c r="BB1284" s="24"/>
      <c r="BC1284" s="24"/>
      <c r="CW1284" s="24">
        <v>0.43698770491803279</v>
      </c>
      <c r="CX1284" s="13">
        <v>69.7</v>
      </c>
      <c r="CY1284" s="13">
        <v>67.714342128918901</v>
      </c>
      <c r="CZ1284" s="13">
        <v>66.934818528287721</v>
      </c>
      <c r="DA1284" s="13">
        <v>39.766525936469485</v>
      </c>
      <c r="DB1284" s="13" t="e">
        <f ca="1"/>
        <v>#NAME?</v>
      </c>
      <c r="DC1284" s="13" t="e">
        <f ca="1"/>
        <v>#NAME?</v>
      </c>
      <c r="DD1284" s="13">
        <v>65.369112549556149</v>
      </c>
      <c r="DE1284" s="13" t="e">
        <f ca="1"/>
        <v>#NAME?</v>
      </c>
      <c r="DF1284" s="13">
        <v>68.638207102243129</v>
      </c>
    </row>
    <row r="1285" spans="1:110" x14ac:dyDescent="0.25">
      <c r="A1285" s="9">
        <v>78.900000000000006</v>
      </c>
      <c r="B1285" s="10" t="b">
        <v>1</v>
      </c>
      <c r="U1285" s="13"/>
      <c r="V1285" s="13"/>
      <c r="W1285" s="14"/>
      <c r="X1285" s="24"/>
      <c r="Y1285" s="24"/>
      <c r="Z1285" s="24"/>
      <c r="AA1285" s="24"/>
      <c r="AB1285" s="24"/>
      <c r="AC1285" s="24"/>
      <c r="AD1285" s="24"/>
      <c r="AE1285" s="24"/>
      <c r="AG1285" s="13"/>
      <c r="AH1285" s="13"/>
      <c r="AI1285" s="14"/>
      <c r="AJ1285" s="24"/>
      <c r="AK1285" s="24"/>
      <c r="AL1285" s="24"/>
      <c r="AM1285" s="24"/>
      <c r="AN1285" s="24"/>
      <c r="AO1285" s="24"/>
      <c r="AP1285" s="24"/>
      <c r="AQ1285" s="24"/>
      <c r="AS1285" s="13"/>
      <c r="AT1285" s="13"/>
      <c r="AU1285" s="14"/>
      <c r="AV1285" s="24"/>
      <c r="AW1285" s="24"/>
      <c r="AX1285" s="24"/>
      <c r="AY1285" s="24"/>
      <c r="AZ1285" s="24"/>
      <c r="BA1285" s="24"/>
      <c r="BB1285" s="24"/>
      <c r="BC1285" s="24"/>
      <c r="CW1285" s="24">
        <v>0.43732923497267762</v>
      </c>
      <c r="CX1285" s="13">
        <v>69.7</v>
      </c>
      <c r="CY1285" s="13">
        <v>67.722598045002286</v>
      </c>
      <c r="CZ1285" s="13">
        <v>66.943352063298349</v>
      </c>
      <c r="DA1285" s="13">
        <v>39.80853135747558</v>
      </c>
      <c r="DB1285" s="13" t="e">
        <f ca="1"/>
        <v>#NAME?</v>
      </c>
      <c r="DC1285" s="13" t="e">
        <f ca="1"/>
        <v>#NAME?</v>
      </c>
      <c r="DD1285" s="13">
        <v>65.380490480269444</v>
      </c>
      <c r="DE1285" s="13" t="e">
        <f ca="1"/>
        <v>#NAME?</v>
      </c>
      <c r="DF1285" s="13">
        <v>68.647731852010452</v>
      </c>
    </row>
    <row r="1286" spans="1:110" x14ac:dyDescent="0.25">
      <c r="A1286" s="9">
        <v>82.7</v>
      </c>
      <c r="B1286" s="10" t="b">
        <v>1</v>
      </c>
      <c r="U1286" s="13"/>
      <c r="V1286" s="13"/>
      <c r="W1286" s="14"/>
      <c r="X1286" s="24"/>
      <c r="Y1286" s="24"/>
      <c r="Z1286" s="24"/>
      <c r="AA1286" s="24"/>
      <c r="AB1286" s="24"/>
      <c r="AC1286" s="24"/>
      <c r="AD1286" s="24"/>
      <c r="AE1286" s="24"/>
      <c r="AG1286" s="13"/>
      <c r="AH1286" s="13"/>
      <c r="AI1286" s="14"/>
      <c r="AJ1286" s="24"/>
      <c r="AK1286" s="24"/>
      <c r="AL1286" s="24"/>
      <c r="AM1286" s="24"/>
      <c r="AN1286" s="24"/>
      <c r="AO1286" s="24"/>
      <c r="AP1286" s="24"/>
      <c r="AQ1286" s="24"/>
      <c r="AS1286" s="13"/>
      <c r="AT1286" s="13"/>
      <c r="AU1286" s="14"/>
      <c r="AV1286" s="24"/>
      <c r="AW1286" s="24"/>
      <c r="AX1286" s="24"/>
      <c r="AY1286" s="24"/>
      <c r="AZ1286" s="24"/>
      <c r="BA1286" s="24"/>
      <c r="BB1286" s="24"/>
      <c r="BC1286" s="24"/>
      <c r="CW1286" s="24">
        <v>0.43767076502732238</v>
      </c>
      <c r="CX1286" s="13">
        <v>69.8</v>
      </c>
      <c r="CY1286" s="13">
        <v>67.730852832301395</v>
      </c>
      <c r="CZ1286" s="13">
        <v>66.951885519286677</v>
      </c>
      <c r="DA1286" s="13">
        <v>39.850562282685431</v>
      </c>
      <c r="DB1286" s="13" t="e">
        <f ca="1"/>
        <v>#NAME?</v>
      </c>
      <c r="DC1286" s="13" t="e">
        <f ca="1"/>
        <v>#NAME?</v>
      </c>
      <c r="DD1286" s="13">
        <v>65.391863969080717</v>
      </c>
      <c r="DE1286" s="13" t="e">
        <f ca="1"/>
        <v>#NAME?</v>
      </c>
      <c r="DF1286" s="13">
        <v>68.657254213487022</v>
      </c>
    </row>
    <row r="1287" spans="1:110" x14ac:dyDescent="0.25">
      <c r="A1287" s="9">
        <v>82.5</v>
      </c>
      <c r="B1287" s="10" t="b">
        <v>1</v>
      </c>
      <c r="U1287" s="13"/>
      <c r="V1287" s="13"/>
      <c r="W1287" s="14"/>
      <c r="X1287" s="24"/>
      <c r="Y1287" s="24"/>
      <c r="Z1287" s="24"/>
      <c r="AA1287" s="24"/>
      <c r="AB1287" s="24"/>
      <c r="AC1287" s="24"/>
      <c r="AD1287" s="24"/>
      <c r="AE1287" s="24"/>
      <c r="AG1287" s="13"/>
      <c r="AH1287" s="13"/>
      <c r="AI1287" s="14"/>
      <c r="AJ1287" s="24"/>
      <c r="AK1287" s="24"/>
      <c r="AL1287" s="24"/>
      <c r="AM1287" s="24"/>
      <c r="AN1287" s="24"/>
      <c r="AO1287" s="24"/>
      <c r="AP1287" s="24"/>
      <c r="AQ1287" s="24"/>
      <c r="AS1287" s="13"/>
      <c r="AT1287" s="13"/>
      <c r="AU1287" s="14"/>
      <c r="AV1287" s="24"/>
      <c r="AW1287" s="24"/>
      <c r="AX1287" s="24"/>
      <c r="AY1287" s="24"/>
      <c r="AZ1287" s="24"/>
      <c r="BA1287" s="24"/>
      <c r="BB1287" s="24"/>
      <c r="BC1287" s="24"/>
      <c r="CW1287" s="24">
        <v>0.43801229508196721</v>
      </c>
      <c r="CX1287" s="13">
        <v>69.8</v>
      </c>
      <c r="CY1287" s="13">
        <v>67.739106497324599</v>
      </c>
      <c r="CZ1287" s="13">
        <v>66.960418902674405</v>
      </c>
      <c r="DA1287" s="13">
        <v>39.892618743088349</v>
      </c>
      <c r="DB1287" s="13" t="e">
        <f ca="1"/>
        <v>#NAME?</v>
      </c>
      <c r="DC1287" s="13" t="e">
        <f ca="1"/>
        <v>#NAME?</v>
      </c>
      <c r="DD1287" s="13">
        <v>65.403233021188228</v>
      </c>
      <c r="DE1287" s="13" t="e">
        <f ca="1"/>
        <v>#NAME?</v>
      </c>
      <c r="DF1287" s="13">
        <v>68.666774192679881</v>
      </c>
    </row>
    <row r="1288" spans="1:110" x14ac:dyDescent="0.25">
      <c r="A1288" s="9">
        <v>82.3</v>
      </c>
      <c r="B1288" s="10" t="b">
        <v>1</v>
      </c>
      <c r="U1288" s="13"/>
      <c r="V1288" s="13"/>
      <c r="W1288" s="14"/>
      <c r="X1288" s="24"/>
      <c r="Y1288" s="24"/>
      <c r="Z1288" s="24"/>
      <c r="AA1288" s="24"/>
      <c r="AB1288" s="24"/>
      <c r="AC1288" s="24"/>
      <c r="AD1288" s="24"/>
      <c r="AE1288" s="24"/>
      <c r="AG1288" s="13"/>
      <c r="AH1288" s="13"/>
      <c r="AI1288" s="14"/>
      <c r="AJ1288" s="24"/>
      <c r="AK1288" s="24"/>
      <c r="AL1288" s="24"/>
      <c r="AM1288" s="24"/>
      <c r="AN1288" s="24"/>
      <c r="AO1288" s="24"/>
      <c r="AP1288" s="24"/>
      <c r="AQ1288" s="24"/>
      <c r="AS1288" s="13"/>
      <c r="AT1288" s="13"/>
      <c r="AU1288" s="14"/>
      <c r="AV1288" s="24"/>
      <c r="AW1288" s="24"/>
      <c r="AX1288" s="24"/>
      <c r="AY1288" s="24"/>
      <c r="AZ1288" s="24"/>
      <c r="BA1288" s="24"/>
      <c r="BB1288" s="24"/>
      <c r="BC1288" s="24"/>
      <c r="CW1288" s="24">
        <v>0.43835382513661203</v>
      </c>
      <c r="CX1288" s="13">
        <v>69.8</v>
      </c>
      <c r="CY1288" s="13">
        <v>67.747359046574218</v>
      </c>
      <c r="CZ1288" s="13">
        <v>66.968952219880478</v>
      </c>
      <c r="DA1288" s="13">
        <v>39.934700769730185</v>
      </c>
      <c r="DB1288" s="13" t="e">
        <f ca="1"/>
        <v>#NAME?</v>
      </c>
      <c r="DC1288" s="13" t="e">
        <f ca="1"/>
        <v>#NAME?</v>
      </c>
      <c r="DD1288" s="13">
        <v>65.414597641780091</v>
      </c>
      <c r="DE1288" s="13" t="e">
        <f ca="1"/>
        <v>#NAME?</v>
      </c>
      <c r="DF1288" s="13">
        <v>68.67629179558773</v>
      </c>
    </row>
    <row r="1289" spans="1:110" x14ac:dyDescent="0.25">
      <c r="A1289" s="9">
        <v>82</v>
      </c>
      <c r="B1289" s="10" t="b">
        <v>1</v>
      </c>
      <c r="U1289" s="13"/>
      <c r="V1289" s="13"/>
      <c r="W1289" s="14"/>
      <c r="X1289" s="24"/>
      <c r="Y1289" s="24"/>
      <c r="Z1289" s="24"/>
      <c r="AA1289" s="24"/>
      <c r="AB1289" s="24"/>
      <c r="AC1289" s="24"/>
      <c r="AD1289" s="24"/>
      <c r="AE1289" s="24"/>
      <c r="AG1289" s="13"/>
      <c r="AH1289" s="13"/>
      <c r="AI1289" s="14"/>
      <c r="AJ1289" s="24"/>
      <c r="AK1289" s="24"/>
      <c r="AL1289" s="24"/>
      <c r="AM1289" s="24"/>
      <c r="AN1289" s="24"/>
      <c r="AO1289" s="24"/>
      <c r="AP1289" s="24"/>
      <c r="AQ1289" s="24"/>
      <c r="AS1289" s="13"/>
      <c r="AT1289" s="13"/>
      <c r="AU1289" s="14"/>
      <c r="AV1289" s="24"/>
      <c r="AW1289" s="24"/>
      <c r="AX1289" s="24"/>
      <c r="AY1289" s="24"/>
      <c r="AZ1289" s="24"/>
      <c r="BA1289" s="24"/>
      <c r="BB1289" s="24"/>
      <c r="BC1289" s="24"/>
      <c r="CW1289" s="24">
        <v>0.43869535519125685</v>
      </c>
      <c r="CX1289" s="13">
        <v>69.8</v>
      </c>
      <c r="CY1289" s="13">
        <v>67.755610486546587</v>
      </c>
      <c r="CZ1289" s="13">
        <v>66.977485477321139</v>
      </c>
      <c r="DA1289" s="13">
        <v>39.976808393713405</v>
      </c>
      <c r="DB1289" s="13" t="e">
        <f ca="1"/>
        <v>#NAME?</v>
      </c>
      <c r="DC1289" s="13" t="e">
        <f ca="1"/>
        <v>#NAME?</v>
      </c>
      <c r="DD1289" s="13">
        <v>65.425957836034314</v>
      </c>
      <c r="DE1289" s="13" t="e">
        <f ca="1"/>
        <v>#NAME?</v>
      </c>
      <c r="DF1289" s="13">
        <v>68.685807028200998</v>
      </c>
    </row>
    <row r="1290" spans="1:110" x14ac:dyDescent="0.25">
      <c r="A1290" s="9">
        <v>82</v>
      </c>
      <c r="B1290" s="10" t="b">
        <v>1</v>
      </c>
      <c r="U1290" s="13"/>
      <c r="V1290" s="13"/>
      <c r="W1290" s="14"/>
      <c r="X1290" s="24"/>
      <c r="Y1290" s="24"/>
      <c r="Z1290" s="24"/>
      <c r="AA1290" s="24"/>
      <c r="AB1290" s="24"/>
      <c r="AC1290" s="24"/>
      <c r="AD1290" s="24"/>
      <c r="AE1290" s="24"/>
      <c r="AG1290" s="13"/>
      <c r="AH1290" s="13"/>
      <c r="AI1290" s="14"/>
      <c r="AJ1290" s="24"/>
      <c r="AK1290" s="24"/>
      <c r="AL1290" s="24"/>
      <c r="AM1290" s="24"/>
      <c r="AN1290" s="24"/>
      <c r="AO1290" s="24"/>
      <c r="AP1290" s="24"/>
      <c r="AQ1290" s="24"/>
      <c r="AS1290" s="13"/>
      <c r="AT1290" s="13"/>
      <c r="AU1290" s="14"/>
      <c r="AV1290" s="24"/>
      <c r="AW1290" s="24"/>
      <c r="AX1290" s="24"/>
      <c r="AY1290" s="24"/>
      <c r="AZ1290" s="24"/>
      <c r="BA1290" s="24"/>
      <c r="BB1290" s="24"/>
      <c r="BC1290" s="24"/>
      <c r="CW1290" s="24">
        <v>0.43903688524590162</v>
      </c>
      <c r="CX1290" s="13">
        <v>69.8</v>
      </c>
      <c r="CY1290" s="13">
        <v>67.763860823732088</v>
      </c>
      <c r="CZ1290" s="13">
        <v>66.986018681409675</v>
      </c>
      <c r="DA1290" s="13">
        <v>40.01894164619727</v>
      </c>
      <c r="DB1290" s="13" t="e">
        <f ca="1"/>
        <v>#NAME?</v>
      </c>
      <c r="DC1290" s="13" t="e">
        <f ca="1"/>
        <v>#NAME?</v>
      </c>
      <c r="DD1290" s="13">
        <v>65.437313609118831</v>
      </c>
      <c r="DE1290" s="13" t="e">
        <f ca="1"/>
        <v>#NAME?</v>
      </c>
      <c r="DF1290" s="13">
        <v>68.6953198965019</v>
      </c>
    </row>
    <row r="1291" spans="1:110" x14ac:dyDescent="0.25">
      <c r="A1291" s="9">
        <v>81.8</v>
      </c>
      <c r="B1291" s="10" t="b">
        <v>1</v>
      </c>
      <c r="U1291" s="13"/>
      <c r="V1291" s="13"/>
      <c r="W1291" s="14"/>
      <c r="X1291" s="24"/>
      <c r="Y1291" s="24"/>
      <c r="Z1291" s="24"/>
      <c r="AA1291" s="24"/>
      <c r="AB1291" s="24"/>
      <c r="AC1291" s="24"/>
      <c r="AD1291" s="24"/>
      <c r="AE1291" s="24"/>
      <c r="AG1291" s="13"/>
      <c r="AH1291" s="13"/>
      <c r="AI1291" s="14"/>
      <c r="AJ1291" s="24"/>
      <c r="AK1291" s="24"/>
      <c r="AL1291" s="24"/>
      <c r="AM1291" s="24"/>
      <c r="AN1291" s="24"/>
      <c r="AO1291" s="24"/>
      <c r="AP1291" s="24"/>
      <c r="AQ1291" s="24"/>
      <c r="AS1291" s="13"/>
      <c r="AT1291" s="13"/>
      <c r="AU1291" s="14"/>
      <c r="AV1291" s="24"/>
      <c r="AW1291" s="24"/>
      <c r="AX1291" s="24"/>
      <c r="AY1291" s="24"/>
      <c r="AZ1291" s="24"/>
      <c r="BA1291" s="24"/>
      <c r="BB1291" s="24"/>
      <c r="BC1291" s="24"/>
      <c r="CW1291" s="24">
        <v>0.43937841530054644</v>
      </c>
      <c r="CX1291" s="13">
        <v>69.8</v>
      </c>
      <c r="CY1291" s="13">
        <v>67.772110064615205</v>
      </c>
      <c r="CZ1291" s="13">
        <v>66.994551838556845</v>
      </c>
      <c r="DA1291" s="13">
        <v>40.061100558397996</v>
      </c>
      <c r="DB1291" s="13" t="e">
        <f ca="1"/>
        <v>#NAME?</v>
      </c>
      <c r="DC1291" s="13" t="e">
        <f ca="1"/>
        <v>#NAME?</v>
      </c>
      <c r="DD1291" s="13">
        <v>65.448664966191558</v>
      </c>
      <c r="DE1291" s="13" t="e">
        <f ca="1"/>
        <v>#NAME?</v>
      </c>
      <c r="DF1291" s="13">
        <v>68.70483040646441</v>
      </c>
    </row>
    <row r="1292" spans="1:110" x14ac:dyDescent="0.25">
      <c r="A1292" s="9">
        <v>81.599999999999994</v>
      </c>
      <c r="B1292" s="10" t="b">
        <v>1</v>
      </c>
      <c r="U1292" s="13"/>
      <c r="V1292" s="13"/>
      <c r="W1292" s="14"/>
      <c r="X1292" s="24"/>
      <c r="Y1292" s="24"/>
      <c r="Z1292" s="24"/>
      <c r="AA1292" s="24"/>
      <c r="AB1292" s="24"/>
      <c r="AC1292" s="24"/>
      <c r="AD1292" s="24"/>
      <c r="AE1292" s="24"/>
      <c r="AG1292" s="13"/>
      <c r="AH1292" s="13"/>
      <c r="AI1292" s="14"/>
      <c r="AJ1292" s="24"/>
      <c r="AK1292" s="24"/>
      <c r="AL1292" s="24"/>
      <c r="AM1292" s="24"/>
      <c r="AN1292" s="24"/>
      <c r="AO1292" s="24"/>
      <c r="AP1292" s="24"/>
      <c r="AQ1292" s="24"/>
      <c r="AS1292" s="13"/>
      <c r="AT1292" s="13"/>
      <c r="AU1292" s="14"/>
      <c r="AV1292" s="24"/>
      <c r="AW1292" s="24"/>
      <c r="AX1292" s="24"/>
      <c r="AY1292" s="24"/>
      <c r="AZ1292" s="24"/>
      <c r="BA1292" s="24"/>
      <c r="BB1292" s="24"/>
      <c r="BC1292" s="24"/>
      <c r="CW1292" s="24">
        <v>0.43971994535519127</v>
      </c>
      <c r="CX1292" s="13">
        <v>69.8</v>
      </c>
      <c r="CY1292" s="13">
        <v>67.780358215674539</v>
      </c>
      <c r="CZ1292" s="13">
        <v>67.003084955170465</v>
      </c>
      <c r="DA1292" s="13">
        <v>40.103285161588857</v>
      </c>
      <c r="DB1292" s="13" t="e">
        <f ca="1"/>
        <v>#NAME?</v>
      </c>
      <c r="DC1292" s="13" t="e">
        <f ca="1"/>
        <v>#NAME?</v>
      </c>
      <c r="DD1292" s="13">
        <v>65.460011912400319</v>
      </c>
      <c r="DE1292" s="13" t="e">
        <f ca="1"/>
        <v>#NAME?</v>
      </c>
      <c r="DF1292" s="13">
        <v>68.714338564054358</v>
      </c>
    </row>
    <row r="1293" spans="1:110" x14ac:dyDescent="0.25">
      <c r="A1293" s="9">
        <v>81.5</v>
      </c>
      <c r="B1293" s="10" t="b">
        <v>1</v>
      </c>
      <c r="U1293" s="13"/>
      <c r="V1293" s="13"/>
      <c r="W1293" s="14"/>
      <c r="X1293" s="24"/>
      <c r="Y1293" s="24"/>
      <c r="Z1293" s="24"/>
      <c r="AA1293" s="24"/>
      <c r="AB1293" s="24"/>
      <c r="AC1293" s="24"/>
      <c r="AD1293" s="24"/>
      <c r="AE1293" s="24"/>
      <c r="AG1293" s="13"/>
      <c r="AH1293" s="13"/>
      <c r="AI1293" s="14"/>
      <c r="AJ1293" s="24"/>
      <c r="AK1293" s="24"/>
      <c r="AL1293" s="24"/>
      <c r="AM1293" s="24"/>
      <c r="AN1293" s="24"/>
      <c r="AO1293" s="24"/>
      <c r="AP1293" s="24"/>
      <c r="AQ1293" s="24"/>
      <c r="AS1293" s="13"/>
      <c r="AT1293" s="13"/>
      <c r="AU1293" s="14"/>
      <c r="AV1293" s="24"/>
      <c r="AW1293" s="24"/>
      <c r="AX1293" s="24"/>
      <c r="AY1293" s="24"/>
      <c r="AZ1293" s="24"/>
      <c r="BA1293" s="24"/>
      <c r="BB1293" s="24"/>
      <c r="BC1293" s="24"/>
      <c r="CW1293" s="24">
        <v>0.44006147540983609</v>
      </c>
      <c r="CX1293" s="13">
        <v>69.8</v>
      </c>
      <c r="CY1293" s="13">
        <v>67.78860528338285</v>
      </c>
      <c r="CZ1293" s="13">
        <v>67.011618037655936</v>
      </c>
      <c r="DA1293" s="13">
        <v>40.145495487100348</v>
      </c>
      <c r="DB1293" s="13" t="e">
        <f ca="1"/>
        <v>#NAME?</v>
      </c>
      <c r="DC1293" s="13" t="e">
        <f ca="1"/>
        <v>#NAME?</v>
      </c>
      <c r="DD1293" s="13">
        <v>65.47135445288302</v>
      </c>
      <c r="DE1293" s="13" t="e">
        <f ca="1"/>
        <v>#NAME?</v>
      </c>
      <c r="DF1293" s="13">
        <v>68.723844375229405</v>
      </c>
    </row>
    <row r="1294" spans="1:110" x14ac:dyDescent="0.25">
      <c r="A1294" s="9">
        <v>81.3</v>
      </c>
      <c r="B1294" s="10" t="b">
        <v>1</v>
      </c>
      <c r="U1294" s="13"/>
      <c r="V1294" s="13"/>
      <c r="W1294" s="14"/>
      <c r="X1294" s="24"/>
      <c r="Y1294" s="24"/>
      <c r="Z1294" s="24"/>
      <c r="AA1294" s="24"/>
      <c r="AB1294" s="24"/>
      <c r="AC1294" s="24"/>
      <c r="AD1294" s="24"/>
      <c r="AE1294" s="24"/>
      <c r="AG1294" s="13"/>
      <c r="AH1294" s="13"/>
      <c r="AI1294" s="14"/>
      <c r="AJ1294" s="24"/>
      <c r="AK1294" s="24"/>
      <c r="AL1294" s="24"/>
      <c r="AM1294" s="24"/>
      <c r="AN1294" s="24"/>
      <c r="AO1294" s="24"/>
      <c r="AP1294" s="24"/>
      <c r="AQ1294" s="24"/>
      <c r="AS1294" s="13"/>
      <c r="AT1294" s="13"/>
      <c r="AU1294" s="14"/>
      <c r="AV1294" s="24"/>
      <c r="AW1294" s="24"/>
      <c r="AX1294" s="24"/>
      <c r="AY1294" s="24"/>
      <c r="AZ1294" s="24"/>
      <c r="BA1294" s="24"/>
      <c r="BB1294" s="24"/>
      <c r="BC1294" s="24"/>
      <c r="CW1294" s="24">
        <v>0.44040300546448086</v>
      </c>
      <c r="CX1294" s="13">
        <v>69.900000000000006</v>
      </c>
      <c r="CY1294" s="13">
        <v>67.7968512742071</v>
      </c>
      <c r="CZ1294" s="13">
        <v>67.020151092415844</v>
      </c>
      <c r="DA1294" s="13">
        <v>40.187731566320245</v>
      </c>
      <c r="DB1294" s="13" t="e">
        <f ca="1"/>
        <v>#NAME?</v>
      </c>
      <c r="DC1294" s="13" t="e">
        <f ca="1"/>
        <v>#NAME?</v>
      </c>
      <c r="DD1294" s="13">
        <v>65.482692592767549</v>
      </c>
      <c r="DE1294" s="13" t="e">
        <f ca="1"/>
        <v>#NAME?</v>
      </c>
      <c r="DF1294" s="13">
        <v>68.733347845939107</v>
      </c>
    </row>
    <row r="1295" spans="1:110" x14ac:dyDescent="0.25">
      <c r="A1295" s="9">
        <v>81.2</v>
      </c>
      <c r="B1295" s="10" t="b">
        <v>1</v>
      </c>
      <c r="U1295" s="13"/>
      <c r="V1295" s="13"/>
      <c r="W1295" s="14"/>
      <c r="X1295" s="24"/>
      <c r="Y1295" s="24"/>
      <c r="Z1295" s="24"/>
      <c r="AA1295" s="24"/>
      <c r="AB1295" s="24"/>
      <c r="AC1295" s="24"/>
      <c r="AD1295" s="24"/>
      <c r="AE1295" s="24"/>
      <c r="AG1295" s="13"/>
      <c r="AH1295" s="13"/>
      <c r="AI1295" s="14"/>
      <c r="AJ1295" s="24"/>
      <c r="AK1295" s="24"/>
      <c r="AL1295" s="24"/>
      <c r="AM1295" s="24"/>
      <c r="AN1295" s="24"/>
      <c r="AO1295" s="24"/>
      <c r="AP1295" s="24"/>
      <c r="AQ1295" s="24"/>
      <c r="AS1295" s="13"/>
      <c r="AT1295" s="13"/>
      <c r="AU1295" s="14"/>
      <c r="AV1295" s="24"/>
      <c r="AW1295" s="24"/>
      <c r="AX1295" s="24"/>
      <c r="AY1295" s="24"/>
      <c r="AZ1295" s="24"/>
      <c r="BA1295" s="24"/>
      <c r="BB1295" s="24"/>
      <c r="BC1295" s="24"/>
      <c r="CW1295" s="24">
        <v>0.44074453551912568</v>
      </c>
      <c r="CX1295" s="13">
        <v>69.900000000000006</v>
      </c>
      <c r="CY1295" s="13">
        <v>67.80509619460851</v>
      </c>
      <c r="CZ1295" s="13">
        <v>67.028684125850361</v>
      </c>
      <c r="DA1295" s="13">
        <v>40.229993430693924</v>
      </c>
      <c r="DB1295" s="13" t="e">
        <f ca="1"/>
        <v>#NAME?</v>
      </c>
      <c r="DC1295" s="13" t="e">
        <f ca="1"/>
        <v>#NAME?</v>
      </c>
      <c r="DD1295" s="13">
        <v>65.494026337171903</v>
      </c>
      <c r="DE1295" s="13" t="e">
        <f ca="1"/>
        <v>#NAME?</v>
      </c>
      <c r="DF1295" s="13">
        <v>68.74284898212494</v>
      </c>
    </row>
    <row r="1296" spans="1:110" x14ac:dyDescent="0.25">
      <c r="A1296" s="9">
        <v>88</v>
      </c>
      <c r="B1296" s="10" t="b">
        <v>1</v>
      </c>
      <c r="U1296" s="13"/>
      <c r="V1296" s="13"/>
      <c r="W1296" s="14"/>
      <c r="X1296" s="24"/>
      <c r="Y1296" s="24"/>
      <c r="Z1296" s="24"/>
      <c r="AA1296" s="24"/>
      <c r="AB1296" s="24"/>
      <c r="AC1296" s="24"/>
      <c r="AD1296" s="24"/>
      <c r="AE1296" s="24"/>
      <c r="AG1296" s="13"/>
      <c r="AH1296" s="13"/>
      <c r="AI1296" s="14"/>
      <c r="AJ1296" s="24"/>
      <c r="AK1296" s="24"/>
      <c r="AL1296" s="24"/>
      <c r="AM1296" s="24"/>
      <c r="AN1296" s="24"/>
      <c r="AO1296" s="24"/>
      <c r="AP1296" s="24"/>
      <c r="AQ1296" s="24"/>
      <c r="AS1296" s="13"/>
      <c r="AT1296" s="13"/>
      <c r="AU1296" s="14"/>
      <c r="AV1296" s="24"/>
      <c r="AW1296" s="24"/>
      <c r="AX1296" s="24"/>
      <c r="AY1296" s="24"/>
      <c r="AZ1296" s="24"/>
      <c r="BA1296" s="24"/>
      <c r="BB1296" s="24"/>
      <c r="BC1296" s="24"/>
      <c r="CW1296" s="24">
        <v>0.4410860655737705</v>
      </c>
      <c r="CX1296" s="13">
        <v>69.900000000000006</v>
      </c>
      <c r="CY1296" s="13">
        <v>67.81334005104253</v>
      </c>
      <c r="CZ1296" s="13">
        <v>67.037217144356887</v>
      </c>
      <c r="DA1296" s="13">
        <v>40.272281111724268</v>
      </c>
      <c r="DB1296" s="13" t="e">
        <f ca="1"/>
        <v>#NAME?</v>
      </c>
      <c r="DC1296" s="13" t="e">
        <f ca="1"/>
        <v>#NAME?</v>
      </c>
      <c r="DD1296" s="13">
        <v>65.505355691204102</v>
      </c>
      <c r="DE1296" s="13" t="e">
        <f ca="1"/>
        <v>#NAME?</v>
      </c>
      <c r="DF1296" s="13">
        <v>68.752347789720375</v>
      </c>
    </row>
    <row r="1297" spans="1:110" x14ac:dyDescent="0.25">
      <c r="A1297" s="9">
        <v>89</v>
      </c>
      <c r="B1297" s="10" t="b">
        <v>1</v>
      </c>
      <c r="U1297" s="13"/>
      <c r="V1297" s="13"/>
      <c r="W1297" s="14"/>
      <c r="X1297" s="24"/>
      <c r="Y1297" s="24"/>
      <c r="Z1297" s="24"/>
      <c r="AA1297" s="24"/>
      <c r="AB1297" s="24"/>
      <c r="AC1297" s="24"/>
      <c r="AD1297" s="24"/>
      <c r="AE1297" s="24"/>
      <c r="AG1297" s="13"/>
      <c r="AH1297" s="13"/>
      <c r="AI1297" s="14"/>
      <c r="AJ1297" s="24"/>
      <c r="AK1297" s="24"/>
      <c r="AL1297" s="24"/>
      <c r="AM1297" s="24"/>
      <c r="AN1297" s="24"/>
      <c r="AO1297" s="24"/>
      <c r="AP1297" s="24"/>
      <c r="AQ1297" s="24"/>
      <c r="AS1297" s="13"/>
      <c r="AT1297" s="13"/>
      <c r="AU1297" s="14"/>
      <c r="AV1297" s="24"/>
      <c r="AW1297" s="24"/>
      <c r="AX1297" s="24"/>
      <c r="AY1297" s="24"/>
      <c r="AZ1297" s="24"/>
      <c r="BA1297" s="24"/>
      <c r="BB1297" s="24"/>
      <c r="BC1297" s="24"/>
      <c r="CW1297" s="24">
        <v>0.44142759562841533</v>
      </c>
      <c r="CX1297" s="13">
        <v>69.900000000000006</v>
      </c>
      <c r="CY1297" s="13">
        <v>67.821582849958972</v>
      </c>
      <c r="CZ1297" s="13">
        <v>67.045750154330577</v>
      </c>
      <c r="DA1297" s="13">
        <v>40.314594640972025</v>
      </c>
      <c r="DB1297" s="13" t="e">
        <f ca="1"/>
        <v>#NAME?</v>
      </c>
      <c r="DC1297" s="13" t="e">
        <f ca="1"/>
        <v>#NAME?</v>
      </c>
      <c r="DD1297" s="13">
        <v>65.516680659962333</v>
      </c>
      <c r="DE1297" s="13" t="e">
        <f ca="1"/>
        <v>#NAME?</v>
      </c>
      <c r="DF1297" s="13">
        <v>68.761844274650798</v>
      </c>
    </row>
    <row r="1298" spans="1:110" x14ac:dyDescent="0.25">
      <c r="A1298" s="9">
        <v>79.900000000000006</v>
      </c>
      <c r="B1298" s="10" t="b">
        <v>1</v>
      </c>
      <c r="U1298" s="13"/>
      <c r="V1298" s="13"/>
      <c r="W1298" s="14"/>
      <c r="X1298" s="24"/>
      <c r="Y1298" s="24"/>
      <c r="Z1298" s="24"/>
      <c r="AA1298" s="24"/>
      <c r="AB1298" s="24"/>
      <c r="AC1298" s="24"/>
      <c r="AD1298" s="24"/>
      <c r="AE1298" s="24"/>
      <c r="AG1298" s="13"/>
      <c r="AH1298" s="13"/>
      <c r="AI1298" s="14"/>
      <c r="AJ1298" s="24"/>
      <c r="AK1298" s="24"/>
      <c r="AL1298" s="24"/>
      <c r="AM1298" s="24"/>
      <c r="AN1298" s="24"/>
      <c r="AO1298" s="24"/>
      <c r="AP1298" s="24"/>
      <c r="AQ1298" s="24"/>
      <c r="AS1298" s="13"/>
      <c r="AT1298" s="13"/>
      <c r="AU1298" s="14"/>
      <c r="AV1298" s="24"/>
      <c r="AW1298" s="24"/>
      <c r="AX1298" s="24"/>
      <c r="AY1298" s="24"/>
      <c r="AZ1298" s="24"/>
      <c r="BA1298" s="24"/>
      <c r="BB1298" s="24"/>
      <c r="BC1298" s="24"/>
      <c r="CW1298" s="24">
        <v>0.44176912568306009</v>
      </c>
      <c r="CX1298" s="13">
        <v>69.900000000000006</v>
      </c>
      <c r="CY1298" s="13">
        <v>67.829824597801974</v>
      </c>
      <c r="CZ1298" s="13">
        <v>67.054283162163827</v>
      </c>
      <c r="DA1298" s="13">
        <v>40.356934050055784</v>
      </c>
      <c r="DB1298" s="13" t="e">
        <f ca="1"/>
        <v>#NAME?</v>
      </c>
      <c r="DC1298" s="13" t="e">
        <f ca="1"/>
        <v>#NAME?</v>
      </c>
      <c r="DD1298" s="13">
        <v>65.528001248534892</v>
      </c>
      <c r="DE1298" s="13" t="e">
        <f ca="1"/>
        <v>#NAME?</v>
      </c>
      <c r="DF1298" s="13">
        <v>68.771338442833681</v>
      </c>
    </row>
    <row r="1299" spans="1:110" x14ac:dyDescent="0.25">
      <c r="A1299" s="9">
        <v>80</v>
      </c>
      <c r="B1299" s="10" t="b">
        <v>1</v>
      </c>
      <c r="U1299" s="13"/>
      <c r="V1299" s="13"/>
      <c r="W1299" s="14"/>
      <c r="X1299" s="24"/>
      <c r="Y1299" s="24"/>
      <c r="Z1299" s="24"/>
      <c r="AA1299" s="24"/>
      <c r="AB1299" s="24"/>
      <c r="AC1299" s="24"/>
      <c r="AD1299" s="24"/>
      <c r="AE1299" s="24"/>
      <c r="AG1299" s="13"/>
      <c r="AH1299" s="13"/>
      <c r="AI1299" s="14"/>
      <c r="AJ1299" s="24"/>
      <c r="AK1299" s="24"/>
      <c r="AL1299" s="24"/>
      <c r="AM1299" s="24"/>
      <c r="AN1299" s="24"/>
      <c r="AO1299" s="24"/>
      <c r="AP1299" s="24"/>
      <c r="AQ1299" s="24"/>
      <c r="AS1299" s="13"/>
      <c r="AT1299" s="13"/>
      <c r="AU1299" s="14"/>
      <c r="AV1299" s="24"/>
      <c r="AW1299" s="24"/>
      <c r="AX1299" s="24"/>
      <c r="AY1299" s="24"/>
      <c r="AZ1299" s="24"/>
      <c r="BA1299" s="24"/>
      <c r="BB1299" s="24"/>
      <c r="BC1299" s="24"/>
      <c r="CW1299" s="24">
        <v>0.44211065573770492</v>
      </c>
      <c r="CX1299" s="13">
        <v>69.900000000000006</v>
      </c>
      <c r="CY1299" s="13">
        <v>67.838065301010047</v>
      </c>
      <c r="CZ1299" s="13">
        <v>67.062816174246748</v>
      </c>
      <c r="DA1299" s="13">
        <v>40.399299370652244</v>
      </c>
      <c r="DB1299" s="13" t="e">
        <f ca="1"/>
        <v>#NAME?</v>
      </c>
      <c r="DC1299" s="13" t="e">
        <f ca="1"/>
        <v>#NAME?</v>
      </c>
      <c r="DD1299" s="13">
        <v>65.53931746200027</v>
      </c>
      <c r="DE1299" s="13" t="e">
        <f ca="1"/>
        <v>#NAME?</v>
      </c>
      <c r="DF1299" s="13">
        <v>68.780830300178508</v>
      </c>
    </row>
    <row r="1300" spans="1:110" x14ac:dyDescent="0.25">
      <c r="A1300" s="9">
        <v>79.8</v>
      </c>
      <c r="B1300" s="10" t="b">
        <v>1</v>
      </c>
      <c r="U1300" s="13"/>
      <c r="V1300" s="13"/>
      <c r="W1300" s="14"/>
      <c r="X1300" s="24"/>
      <c r="Y1300" s="24"/>
      <c r="Z1300" s="24"/>
      <c r="AA1300" s="24"/>
      <c r="AB1300" s="24"/>
      <c r="AC1300" s="24"/>
      <c r="AD1300" s="24"/>
      <c r="AE1300" s="24"/>
      <c r="AG1300" s="13"/>
      <c r="AH1300" s="13"/>
      <c r="AI1300" s="14"/>
      <c r="AJ1300" s="24"/>
      <c r="AK1300" s="24"/>
      <c r="AL1300" s="24"/>
      <c r="AM1300" s="24"/>
      <c r="AN1300" s="24"/>
      <c r="AO1300" s="24"/>
      <c r="AP1300" s="24"/>
      <c r="AQ1300" s="24"/>
      <c r="AS1300" s="13"/>
      <c r="AT1300" s="13"/>
      <c r="AU1300" s="14"/>
      <c r="AV1300" s="24"/>
      <c r="AW1300" s="24"/>
      <c r="AX1300" s="24"/>
      <c r="AY1300" s="24"/>
      <c r="AZ1300" s="24"/>
      <c r="BA1300" s="24"/>
      <c r="BB1300" s="24"/>
      <c r="BC1300" s="24"/>
      <c r="CW1300" s="24">
        <v>0.44245218579234974</v>
      </c>
      <c r="CX1300" s="13">
        <v>69.900000000000006</v>
      </c>
      <c r="CY1300" s="13">
        <v>67.846304966016163</v>
      </c>
      <c r="CZ1300" s="13">
        <v>67.071349196966978</v>
      </c>
      <c r="DA1300" s="13">
        <v>40.441690634496254</v>
      </c>
      <c r="DB1300" s="13" t="e">
        <f ca="1"/>
        <v>#NAME?</v>
      </c>
      <c r="DC1300" s="13" t="e">
        <f ca="1"/>
        <v>#NAME?</v>
      </c>
      <c r="DD1300" s="13">
        <v>65.550629305427151</v>
      </c>
      <c r="DE1300" s="13" t="e">
        <f ca="1"/>
        <v>#NAME?</v>
      </c>
      <c r="DF1300" s="13">
        <v>68.79031985258689</v>
      </c>
    </row>
    <row r="1301" spans="1:110" x14ac:dyDescent="0.25">
      <c r="A1301" s="9">
        <v>79.400000000000006</v>
      </c>
      <c r="B1301" s="10" t="b">
        <v>1</v>
      </c>
      <c r="U1301" s="13"/>
      <c r="V1301" s="13"/>
      <c r="W1301" s="14"/>
      <c r="X1301" s="24"/>
      <c r="Y1301" s="24"/>
      <c r="Z1301" s="24"/>
      <c r="AA1301" s="24"/>
      <c r="AB1301" s="24"/>
      <c r="AC1301" s="24"/>
      <c r="AD1301" s="24"/>
      <c r="AE1301" s="24"/>
      <c r="AG1301" s="13"/>
      <c r="AH1301" s="13"/>
      <c r="AI1301" s="14"/>
      <c r="AJ1301" s="24"/>
      <c r="AK1301" s="24"/>
      <c r="AL1301" s="24"/>
      <c r="AM1301" s="24"/>
      <c r="AN1301" s="24"/>
      <c r="AO1301" s="24"/>
      <c r="AP1301" s="24"/>
      <c r="AQ1301" s="24"/>
      <c r="AS1301" s="13"/>
      <c r="AT1301" s="13"/>
      <c r="AU1301" s="14"/>
      <c r="AV1301" s="24"/>
      <c r="AW1301" s="24"/>
      <c r="AX1301" s="24"/>
      <c r="AY1301" s="24"/>
      <c r="AZ1301" s="24"/>
      <c r="BA1301" s="24"/>
      <c r="BB1301" s="24"/>
      <c r="BC1301" s="24"/>
      <c r="CW1301" s="24">
        <v>0.44279371584699456</v>
      </c>
      <c r="CX1301" s="13">
        <v>69.900000000000006</v>
      </c>
      <c r="CY1301" s="13">
        <v>67.854543599247734</v>
      </c>
      <c r="CZ1301" s="13">
        <v>67.079882236709807</v>
      </c>
      <c r="DA1301" s="13">
        <v>40.484107873380992</v>
      </c>
      <c r="DB1301" s="13" t="e">
        <f ca="1"/>
        <v>#NAME?</v>
      </c>
      <c r="DC1301" s="13" t="e">
        <f ca="1"/>
        <v>#NAME?</v>
      </c>
      <c r="DD1301" s="13">
        <v>65.561936783874387</v>
      </c>
      <c r="DE1301" s="13" t="e">
        <f ca="1"/>
        <v>#NAME?</v>
      </c>
      <c r="DF1301" s="13">
        <v>68.79980710595251</v>
      </c>
    </row>
    <row r="1302" spans="1:110" x14ac:dyDescent="0.25">
      <c r="A1302" s="9">
        <v>76.2</v>
      </c>
      <c r="B1302" s="10" t="b">
        <v>1</v>
      </c>
      <c r="U1302" s="13"/>
      <c r="V1302" s="13"/>
      <c r="W1302" s="14"/>
      <c r="X1302" s="24"/>
      <c r="Y1302" s="24"/>
      <c r="Z1302" s="24"/>
      <c r="AA1302" s="24"/>
      <c r="AB1302" s="24"/>
      <c r="AC1302" s="24"/>
      <c r="AD1302" s="24"/>
      <c r="AE1302" s="24"/>
      <c r="AG1302" s="13"/>
      <c r="AH1302" s="13"/>
      <c r="AI1302" s="14"/>
      <c r="AJ1302" s="24"/>
      <c r="AK1302" s="24"/>
      <c r="AL1302" s="24"/>
      <c r="AM1302" s="24"/>
      <c r="AN1302" s="24"/>
      <c r="AO1302" s="24"/>
      <c r="AP1302" s="24"/>
      <c r="AQ1302" s="24"/>
      <c r="AS1302" s="13"/>
      <c r="AT1302" s="13"/>
      <c r="AU1302" s="14"/>
      <c r="AV1302" s="24"/>
      <c r="AW1302" s="24"/>
      <c r="AX1302" s="24"/>
      <c r="AY1302" s="24"/>
      <c r="AZ1302" s="24"/>
      <c r="BA1302" s="24"/>
      <c r="BB1302" s="24"/>
      <c r="BC1302" s="24"/>
      <c r="CW1302" s="24">
        <v>0.44313524590163933</v>
      </c>
      <c r="CX1302" s="13">
        <v>69.900000000000006</v>
      </c>
      <c r="CY1302" s="13">
        <v>67.862781207126645</v>
      </c>
      <c r="CZ1302" s="13">
        <v>67.088415299858127</v>
      </c>
      <c r="DA1302" s="13">
        <v>40.526551119158157</v>
      </c>
      <c r="DB1302" s="13" t="e">
        <f ca="1"/>
        <v>#NAME?</v>
      </c>
      <c r="DC1302" s="13" t="e">
        <f ca="1"/>
        <v>#NAME?</v>
      </c>
      <c r="DD1302" s="13">
        <v>65.573239902391151</v>
      </c>
      <c r="DE1302" s="13" t="e">
        <f ca="1"/>
        <v>#NAME?</v>
      </c>
      <c r="DF1302" s="13">
        <v>68.80929206616122</v>
      </c>
    </row>
    <row r="1303" spans="1:110" x14ac:dyDescent="0.25">
      <c r="A1303" s="9">
        <v>75.8</v>
      </c>
      <c r="B1303" s="10" t="b">
        <v>1</v>
      </c>
      <c r="U1303" s="13"/>
      <c r="V1303" s="13"/>
      <c r="W1303" s="14"/>
      <c r="X1303" s="24"/>
      <c r="Y1303" s="24"/>
      <c r="Z1303" s="24"/>
      <c r="AA1303" s="24"/>
      <c r="AB1303" s="24"/>
      <c r="AC1303" s="24"/>
      <c r="AD1303" s="24"/>
      <c r="AE1303" s="24"/>
      <c r="AG1303" s="13"/>
      <c r="AH1303" s="13"/>
      <c r="AI1303" s="14"/>
      <c r="AJ1303" s="24"/>
      <c r="AK1303" s="24"/>
      <c r="AL1303" s="24"/>
      <c r="AM1303" s="24"/>
      <c r="AN1303" s="24"/>
      <c r="AO1303" s="24"/>
      <c r="AP1303" s="24"/>
      <c r="AQ1303" s="24"/>
      <c r="AS1303" s="13"/>
      <c r="AT1303" s="13"/>
      <c r="AU1303" s="14"/>
      <c r="AV1303" s="24"/>
      <c r="AW1303" s="24"/>
      <c r="AX1303" s="24"/>
      <c r="AY1303" s="24"/>
      <c r="AZ1303" s="24"/>
      <c r="BA1303" s="24"/>
      <c r="BB1303" s="24"/>
      <c r="BC1303" s="24"/>
      <c r="CW1303" s="24">
        <v>0.44347677595628415</v>
      </c>
      <c r="CX1303" s="13">
        <v>69.900000000000006</v>
      </c>
      <c r="CY1303" s="13">
        <v>67.871017796069367</v>
      </c>
      <c r="CZ1303" s="13">
        <v>67.096948392792527</v>
      </c>
      <c r="DA1303" s="13">
        <v>40.569020403738037</v>
      </c>
      <c r="DB1303" s="13" t="e">
        <f ca="1"/>
        <v>#NAME?</v>
      </c>
      <c r="DC1303" s="13" t="e">
        <f ca="1"/>
        <v>#NAME?</v>
      </c>
      <c r="DD1303" s="13">
        <v>65.58453866601684</v>
      </c>
      <c r="DE1303" s="13" t="e">
        <f ca="1"/>
        <v>#NAME?</v>
      </c>
      <c r="DF1303" s="13">
        <v>68.818774739091069</v>
      </c>
    </row>
    <row r="1304" spans="1:110" x14ac:dyDescent="0.25">
      <c r="A1304" s="9">
        <v>75.599999999999994</v>
      </c>
      <c r="B1304" s="10" t="b">
        <v>1</v>
      </c>
      <c r="U1304" s="13"/>
      <c r="V1304" s="13"/>
      <c r="W1304" s="14"/>
      <c r="X1304" s="24"/>
      <c r="Y1304" s="24"/>
      <c r="Z1304" s="24"/>
      <c r="AA1304" s="24"/>
      <c r="AB1304" s="24"/>
      <c r="AC1304" s="24"/>
      <c r="AD1304" s="24"/>
      <c r="AE1304" s="24"/>
      <c r="AG1304" s="13"/>
      <c r="AH1304" s="13"/>
      <c r="AI1304" s="14"/>
      <c r="AJ1304" s="24"/>
      <c r="AK1304" s="24"/>
      <c r="AL1304" s="24"/>
      <c r="AM1304" s="24"/>
      <c r="AN1304" s="24"/>
      <c r="AO1304" s="24"/>
      <c r="AP1304" s="24"/>
      <c r="AQ1304" s="24"/>
      <c r="AS1304" s="13"/>
      <c r="AT1304" s="13"/>
      <c r="AU1304" s="14"/>
      <c r="AV1304" s="24"/>
      <c r="AW1304" s="24"/>
      <c r="AX1304" s="24"/>
      <c r="AY1304" s="24"/>
      <c r="AZ1304" s="24"/>
      <c r="BA1304" s="24"/>
      <c r="BB1304" s="24"/>
      <c r="BC1304" s="24"/>
      <c r="CW1304" s="24">
        <v>0.44381830601092898</v>
      </c>
      <c r="CX1304" s="13">
        <v>69.900000000000006</v>
      </c>
      <c r="CY1304" s="13">
        <v>67.879253372486914</v>
      </c>
      <c r="CZ1304" s="13">
        <v>67.105481521891406</v>
      </c>
      <c r="DA1304" s="13">
        <v>40.611515759089727</v>
      </c>
      <c r="DB1304" s="13" t="e">
        <f ca="1"/>
        <v>#NAME?</v>
      </c>
      <c r="DC1304" s="13" t="e">
        <f ca="1"/>
        <v>#NAME?</v>
      </c>
      <c r="DD1304" s="13">
        <v>65.595833079781187</v>
      </c>
      <c r="DE1304" s="13" t="e">
        <f ca="1"/>
        <v>#NAME?</v>
      </c>
      <c r="DF1304" s="13">
        <v>68.828255130612305</v>
      </c>
    </row>
    <row r="1305" spans="1:110" x14ac:dyDescent="0.25">
      <c r="A1305" s="9">
        <v>75.3</v>
      </c>
      <c r="B1305" s="10" t="b">
        <v>1</v>
      </c>
      <c r="U1305" s="13"/>
      <c r="V1305" s="13"/>
      <c r="W1305" s="14"/>
      <c r="X1305" s="24"/>
      <c r="Y1305" s="24"/>
      <c r="Z1305" s="24"/>
      <c r="AA1305" s="24"/>
      <c r="AB1305" s="24"/>
      <c r="AC1305" s="24"/>
      <c r="AD1305" s="24"/>
      <c r="AE1305" s="24"/>
      <c r="AG1305" s="13"/>
      <c r="AH1305" s="13"/>
      <c r="AI1305" s="14"/>
      <c r="AJ1305" s="24"/>
      <c r="AK1305" s="24"/>
      <c r="AL1305" s="24"/>
      <c r="AM1305" s="24"/>
      <c r="AN1305" s="24"/>
      <c r="AO1305" s="24"/>
      <c r="AP1305" s="24"/>
      <c r="AQ1305" s="24"/>
      <c r="AS1305" s="13"/>
      <c r="AT1305" s="13"/>
      <c r="AU1305" s="14"/>
      <c r="AV1305" s="24"/>
      <c r="AW1305" s="24"/>
      <c r="AX1305" s="24"/>
      <c r="AY1305" s="24"/>
      <c r="AZ1305" s="24"/>
      <c r="BA1305" s="24"/>
      <c r="BB1305" s="24"/>
      <c r="BC1305" s="24"/>
      <c r="CW1305" s="24">
        <v>0.44415983606557374</v>
      </c>
      <c r="CX1305" s="13">
        <v>70</v>
      </c>
      <c r="CY1305" s="13">
        <v>67.887487942784887</v>
      </c>
      <c r="CZ1305" s="13">
        <v>67.114014693530734</v>
      </c>
      <c r="DA1305" s="13">
        <v>40.654037217241168</v>
      </c>
      <c r="DB1305" s="13" t="e">
        <f ca="1"/>
        <v>#NAME?</v>
      </c>
      <c r="DC1305" s="13" t="e">
        <f ca="1"/>
        <v>#NAME?</v>
      </c>
      <c r="DD1305" s="13">
        <v>65.60712314870419</v>
      </c>
      <c r="DE1305" s="13" t="e">
        <f ca="1"/>
        <v>#NAME?</v>
      </c>
      <c r="DF1305" s="13">
        <v>68.837733246587419</v>
      </c>
    </row>
    <row r="1306" spans="1:110" x14ac:dyDescent="0.25">
      <c r="A1306" s="9">
        <v>75.2</v>
      </c>
      <c r="B1306" s="10" t="b">
        <v>1</v>
      </c>
      <c r="U1306" s="13"/>
      <c r="V1306" s="13"/>
      <c r="W1306" s="14"/>
      <c r="X1306" s="24"/>
      <c r="Y1306" s="24"/>
      <c r="Z1306" s="24"/>
      <c r="AA1306" s="24"/>
      <c r="AB1306" s="24"/>
      <c r="AC1306" s="24"/>
      <c r="AD1306" s="24"/>
      <c r="AE1306" s="24"/>
      <c r="AG1306" s="13"/>
      <c r="AH1306" s="13"/>
      <c r="AI1306" s="14"/>
      <c r="AJ1306" s="24"/>
      <c r="AK1306" s="24"/>
      <c r="AL1306" s="24"/>
      <c r="AM1306" s="24"/>
      <c r="AN1306" s="24"/>
      <c r="AO1306" s="24"/>
      <c r="AP1306" s="24"/>
      <c r="AQ1306" s="24"/>
      <c r="AS1306" s="13"/>
      <c r="AT1306" s="13"/>
      <c r="AU1306" s="14"/>
      <c r="AV1306" s="24"/>
      <c r="AW1306" s="24"/>
      <c r="AX1306" s="24"/>
      <c r="AY1306" s="24"/>
      <c r="AZ1306" s="24"/>
      <c r="BA1306" s="24"/>
      <c r="BB1306" s="24"/>
      <c r="BC1306" s="24"/>
      <c r="CW1306" s="24">
        <v>0.44450136612021857</v>
      </c>
      <c r="CX1306" s="13">
        <v>70</v>
      </c>
      <c r="CY1306" s="13">
        <v>67.895721513363583</v>
      </c>
      <c r="CZ1306" s="13">
        <v>67.122547914084493</v>
      </c>
      <c r="DA1306" s="13">
        <v>40.696584810279433</v>
      </c>
      <c r="DB1306" s="13" t="e">
        <f ca="1"/>
        <v>#NAME?</v>
      </c>
      <c r="DC1306" s="13" t="e">
        <f ca="1"/>
        <v>#NAME?</v>
      </c>
      <c r="DD1306" s="13">
        <v>65.61840887779627</v>
      </c>
      <c r="DE1306" s="13" t="e">
        <f ca="1"/>
        <v>#NAME?</v>
      </c>
      <c r="DF1306" s="13">
        <v>68.847209092871196</v>
      </c>
    </row>
    <row r="1307" spans="1:110" x14ac:dyDescent="0.25">
      <c r="A1307" s="9">
        <v>75</v>
      </c>
      <c r="B1307" s="10" t="b">
        <v>1</v>
      </c>
      <c r="U1307" s="13"/>
      <c r="V1307" s="13"/>
      <c r="W1307" s="14"/>
      <c r="X1307" s="24"/>
      <c r="Y1307" s="24"/>
      <c r="Z1307" s="24"/>
      <c r="AA1307" s="24"/>
      <c r="AB1307" s="24"/>
      <c r="AC1307" s="24"/>
      <c r="AD1307" s="24"/>
      <c r="AE1307" s="24"/>
      <c r="AG1307" s="13"/>
      <c r="AH1307" s="13"/>
      <c r="AI1307" s="14"/>
      <c r="AJ1307" s="24"/>
      <c r="AK1307" s="24"/>
      <c r="AL1307" s="24"/>
      <c r="AM1307" s="24"/>
      <c r="AN1307" s="24"/>
      <c r="AO1307" s="24"/>
      <c r="AP1307" s="24"/>
      <c r="AQ1307" s="24"/>
      <c r="AS1307" s="13"/>
      <c r="AT1307" s="13"/>
      <c r="AU1307" s="14"/>
      <c r="AV1307" s="24"/>
      <c r="AW1307" s="24"/>
      <c r="AX1307" s="24"/>
      <c r="AY1307" s="24"/>
      <c r="AZ1307" s="24"/>
      <c r="BA1307" s="24"/>
      <c r="BB1307" s="24"/>
      <c r="BC1307" s="24"/>
      <c r="CW1307" s="24">
        <v>0.44484289617486339</v>
      </c>
      <c r="CX1307" s="13">
        <v>70</v>
      </c>
      <c r="CY1307" s="13">
        <v>67.903954090617916</v>
      </c>
      <c r="CZ1307" s="13">
        <v>67.131081189924288</v>
      </c>
      <c r="DA1307" s="13">
        <v>40.73915857035071</v>
      </c>
      <c r="DB1307" s="13" t="e">
        <f ca="1"/>
        <v>#NAME?</v>
      </c>
      <c r="DC1307" s="13" t="e">
        <f ca="1"/>
        <v>#NAME?</v>
      </c>
      <c r="DD1307" s="13">
        <v>65.62969027205817</v>
      </c>
      <c r="DE1307" s="13" t="e">
        <f ca="1"/>
        <v>#NAME?</v>
      </c>
      <c r="DF1307" s="13">
        <v>68.856682675310722</v>
      </c>
    </row>
    <row r="1308" spans="1:110" x14ac:dyDescent="0.25">
      <c r="A1308" s="9">
        <v>74.7</v>
      </c>
      <c r="B1308" s="10" t="b">
        <v>1</v>
      </c>
      <c r="U1308" s="13"/>
      <c r="V1308" s="13"/>
      <c r="W1308" s="14"/>
      <c r="X1308" s="24"/>
      <c r="Y1308" s="24"/>
      <c r="Z1308" s="24"/>
      <c r="AA1308" s="24"/>
      <c r="AB1308" s="24"/>
      <c r="AC1308" s="24"/>
      <c r="AD1308" s="24"/>
      <c r="AE1308" s="24"/>
      <c r="AG1308" s="13"/>
      <c r="AH1308" s="13"/>
      <c r="AI1308" s="14"/>
      <c r="AJ1308" s="24"/>
      <c r="AK1308" s="24"/>
      <c r="AL1308" s="24"/>
      <c r="AM1308" s="24"/>
      <c r="AN1308" s="24"/>
      <c r="AO1308" s="24"/>
      <c r="AP1308" s="24"/>
      <c r="AQ1308" s="24"/>
      <c r="AS1308" s="13"/>
      <c r="AT1308" s="13"/>
      <c r="AU1308" s="14"/>
      <c r="AV1308" s="24"/>
      <c r="AW1308" s="24"/>
      <c r="AX1308" s="24"/>
      <c r="AY1308" s="24"/>
      <c r="AZ1308" s="24"/>
      <c r="BA1308" s="24"/>
      <c r="BB1308" s="24"/>
      <c r="BC1308" s="24"/>
      <c r="CW1308" s="24">
        <v>0.44518442622950821</v>
      </c>
      <c r="CX1308" s="13">
        <v>70</v>
      </c>
      <c r="CY1308" s="13">
        <v>67.912185680937583</v>
      </c>
      <c r="CZ1308" s="13">
        <v>67.139614527419752</v>
      </c>
      <c r="DA1308" s="13">
        <v>40.781758529660621</v>
      </c>
      <c r="DB1308" s="13" t="e">
        <f ca="1"/>
        <v>#NAME?</v>
      </c>
      <c r="DC1308" s="13" t="e">
        <f ca="1"/>
        <v>#NAME?</v>
      </c>
      <c r="DD1308" s="13">
        <v>65.640967336481083</v>
      </c>
      <c r="DE1308" s="13" t="e">
        <f ca="1"/>
        <v>#NAME?</v>
      </c>
      <c r="DF1308" s="13">
        <v>68.866153999745393</v>
      </c>
    </row>
    <row r="1309" spans="1:110" x14ac:dyDescent="0.25">
      <c r="A1309" s="9">
        <v>74.5</v>
      </c>
      <c r="B1309" s="10" t="b">
        <v>1</v>
      </c>
      <c r="U1309" s="13"/>
      <c r="V1309" s="13"/>
      <c r="W1309" s="14"/>
      <c r="X1309" s="24"/>
      <c r="Y1309" s="24"/>
      <c r="Z1309" s="24"/>
      <c r="AA1309" s="24"/>
      <c r="AB1309" s="24"/>
      <c r="AC1309" s="24"/>
      <c r="AD1309" s="24"/>
      <c r="AE1309" s="24"/>
      <c r="AG1309" s="13"/>
      <c r="AH1309" s="13"/>
      <c r="AI1309" s="14"/>
      <c r="AJ1309" s="24"/>
      <c r="AK1309" s="24"/>
      <c r="AL1309" s="24"/>
      <c r="AM1309" s="24"/>
      <c r="AN1309" s="24"/>
      <c r="AO1309" s="24"/>
      <c r="AP1309" s="24"/>
      <c r="AQ1309" s="24"/>
      <c r="AS1309" s="13"/>
      <c r="AT1309" s="13"/>
      <c r="AU1309" s="14"/>
      <c r="AV1309" s="24"/>
      <c r="AW1309" s="24"/>
      <c r="AX1309" s="24"/>
      <c r="AY1309" s="24"/>
      <c r="AZ1309" s="24"/>
      <c r="BA1309" s="24"/>
      <c r="BB1309" s="24"/>
      <c r="BC1309" s="24"/>
      <c r="CW1309" s="24">
        <v>0.44552595628415298</v>
      </c>
      <c r="CX1309" s="13">
        <v>70</v>
      </c>
      <c r="CY1309" s="13">
        <v>67.920416290706981</v>
      </c>
      <c r="CZ1309" s="13">
        <v>67.148147932938272</v>
      </c>
      <c r="DA1309" s="13">
        <v>40.824384720474221</v>
      </c>
      <c r="DB1309" s="13" t="e">
        <f ca="1"/>
        <v>#NAME?</v>
      </c>
      <c r="DC1309" s="13" t="e">
        <f ca="1"/>
        <v>#NAME?</v>
      </c>
      <c r="DD1309" s="13">
        <v>65.652240076046596</v>
      </c>
      <c r="DE1309" s="13" t="e">
        <f ca="1"/>
        <v>#NAME?</v>
      </c>
      <c r="DF1309" s="13">
        <v>68.875623072007059</v>
      </c>
    </row>
    <row r="1310" spans="1:110" x14ac:dyDescent="0.25">
      <c r="A1310" s="9">
        <v>74.2</v>
      </c>
      <c r="B1310" s="10" t="b">
        <v>1</v>
      </c>
      <c r="U1310" s="13"/>
      <c r="V1310" s="13"/>
      <c r="W1310" s="14"/>
      <c r="X1310" s="24"/>
      <c r="Y1310" s="24"/>
      <c r="Z1310" s="24"/>
      <c r="AA1310" s="24"/>
      <c r="AB1310" s="24"/>
      <c r="AC1310" s="24"/>
      <c r="AD1310" s="24"/>
      <c r="AE1310" s="24"/>
      <c r="AG1310" s="13"/>
      <c r="AH1310" s="13"/>
      <c r="AI1310" s="14"/>
      <c r="AJ1310" s="24"/>
      <c r="AK1310" s="24"/>
      <c r="AL1310" s="24"/>
      <c r="AM1310" s="24"/>
      <c r="AN1310" s="24"/>
      <c r="AO1310" s="24"/>
      <c r="AP1310" s="24"/>
      <c r="AQ1310" s="24"/>
      <c r="AS1310" s="13"/>
      <c r="AT1310" s="13"/>
      <c r="AU1310" s="14"/>
      <c r="AV1310" s="24"/>
      <c r="AW1310" s="24"/>
      <c r="AX1310" s="24"/>
      <c r="AY1310" s="24"/>
      <c r="AZ1310" s="24"/>
      <c r="BA1310" s="24"/>
      <c r="BB1310" s="24"/>
      <c r="BC1310" s="24"/>
      <c r="CW1310" s="24">
        <v>0.4458674863387978</v>
      </c>
      <c r="CX1310" s="13">
        <v>70</v>
      </c>
      <c r="CY1310" s="13">
        <v>67.928645926305322</v>
      </c>
      <c r="CZ1310" s="13">
        <v>67.156681412845202</v>
      </c>
      <c r="DA1310" s="13">
        <v>40.867037175116245</v>
      </c>
      <c r="DB1310" s="13" t="e">
        <f ca="1"/>
        <v>#NAME?</v>
      </c>
      <c r="DC1310" s="13" t="e">
        <f ca="1"/>
        <v>#NAME?</v>
      </c>
      <c r="DD1310" s="13">
        <v>65.663508495726774</v>
      </c>
      <c r="DE1310" s="13" t="e">
        <f ca="1"/>
        <v>#NAME?</v>
      </c>
      <c r="DF1310" s="13">
        <v>68.885089897919897</v>
      </c>
    </row>
    <row r="1311" spans="1:110" x14ac:dyDescent="0.25">
      <c r="A1311" s="9">
        <v>74</v>
      </c>
      <c r="B1311" s="10" t="b">
        <v>1</v>
      </c>
      <c r="U1311" s="13"/>
      <c r="V1311" s="13"/>
      <c r="W1311" s="14"/>
      <c r="X1311" s="24"/>
      <c r="Y1311" s="24"/>
      <c r="Z1311" s="24"/>
      <c r="AA1311" s="24"/>
      <c r="AB1311" s="24"/>
      <c r="AC1311" s="24"/>
      <c r="AD1311" s="24"/>
      <c r="AE1311" s="24"/>
      <c r="AG1311" s="13"/>
      <c r="AH1311" s="13"/>
      <c r="AI1311" s="14"/>
      <c r="AJ1311" s="24"/>
      <c r="AK1311" s="24"/>
      <c r="AL1311" s="24"/>
      <c r="AM1311" s="24"/>
      <c r="AN1311" s="24"/>
      <c r="AO1311" s="24"/>
      <c r="AP1311" s="24"/>
      <c r="AQ1311" s="24"/>
      <c r="AS1311" s="13"/>
      <c r="AT1311" s="13"/>
      <c r="AU1311" s="14"/>
      <c r="AV1311" s="24"/>
      <c r="AW1311" s="24"/>
      <c r="AX1311" s="24"/>
      <c r="AY1311" s="24"/>
      <c r="AZ1311" s="24"/>
      <c r="BA1311" s="24"/>
      <c r="BB1311" s="24"/>
      <c r="BC1311" s="24"/>
      <c r="CW1311" s="24">
        <v>0.44620901639344263</v>
      </c>
      <c r="CX1311" s="13">
        <v>70</v>
      </c>
      <c r="CY1311" s="13">
        <v>67.936874594106641</v>
      </c>
      <c r="CZ1311" s="13">
        <v>67.165214973503964</v>
      </c>
      <c r="DA1311" s="13">
        <v>40.909715925971184</v>
      </c>
      <c r="DB1311" s="13" t="e">
        <f ca="1"/>
        <v>#NAME?</v>
      </c>
      <c r="DC1311" s="13" t="e">
        <f ca="1"/>
        <v>#NAME?</v>
      </c>
      <c r="DD1311" s="13">
        <v>65.674772600484118</v>
      </c>
      <c r="DE1311" s="13" t="e">
        <f ca="1"/>
        <v>#NAME?</v>
      </c>
      <c r="DF1311" s="13">
        <v>68.894554483300524</v>
      </c>
    </row>
    <row r="1312" spans="1:110" x14ac:dyDescent="0.25">
      <c r="A1312" s="9">
        <v>73.5</v>
      </c>
      <c r="B1312" s="10" t="b">
        <v>1</v>
      </c>
      <c r="U1312" s="13"/>
      <c r="V1312" s="13"/>
      <c r="W1312" s="14"/>
      <c r="X1312" s="24"/>
      <c r="Y1312" s="24"/>
      <c r="Z1312" s="24"/>
      <c r="AA1312" s="24"/>
      <c r="AB1312" s="24"/>
      <c r="AC1312" s="24"/>
      <c r="AD1312" s="24"/>
      <c r="AE1312" s="24"/>
      <c r="AG1312" s="13"/>
      <c r="AH1312" s="13"/>
      <c r="AI1312" s="14"/>
      <c r="AJ1312" s="24"/>
      <c r="AK1312" s="24"/>
      <c r="AL1312" s="24"/>
      <c r="AM1312" s="24"/>
      <c r="AN1312" s="24"/>
      <c r="AO1312" s="24"/>
      <c r="AP1312" s="24"/>
      <c r="AQ1312" s="24"/>
      <c r="AS1312" s="13"/>
      <c r="AT1312" s="13"/>
      <c r="AU1312" s="14"/>
      <c r="AV1312" s="24"/>
      <c r="AW1312" s="24"/>
      <c r="AX1312" s="24"/>
      <c r="AY1312" s="24"/>
      <c r="AZ1312" s="24"/>
      <c r="BA1312" s="24"/>
      <c r="BB1312" s="24"/>
      <c r="BC1312" s="24"/>
      <c r="CW1312" s="24">
        <v>0.44655054644808745</v>
      </c>
      <c r="CX1312" s="13">
        <v>70</v>
      </c>
      <c r="CY1312" s="13">
        <v>67.945102300479832</v>
      </c>
      <c r="CZ1312" s="13">
        <v>67.173748621275848</v>
      </c>
      <c r="DA1312" s="13">
        <v>40.952421005483444</v>
      </c>
      <c r="DB1312" s="13" t="e">
        <f ca="1"/>
        <v>#NAME?</v>
      </c>
      <c r="DC1312" s="13" t="e">
        <f ca="1"/>
        <v>#NAME?</v>
      </c>
      <c r="DD1312" s="13">
        <v>65.68603239527171</v>
      </c>
      <c r="DE1312" s="13" t="e">
        <f ca="1"/>
        <v>#NAME?</v>
      </c>
      <c r="DF1312" s="13">
        <v>68.904016833958096</v>
      </c>
    </row>
    <row r="1313" spans="1:110" x14ac:dyDescent="0.25">
      <c r="A1313" s="9">
        <v>73.3</v>
      </c>
      <c r="B1313" s="10" t="b">
        <v>1</v>
      </c>
      <c r="U1313" s="13"/>
      <c r="V1313" s="13"/>
      <c r="W1313" s="14"/>
      <c r="X1313" s="24"/>
      <c r="Y1313" s="24"/>
      <c r="Z1313" s="24"/>
      <c r="AA1313" s="24"/>
      <c r="AB1313" s="24"/>
      <c r="AC1313" s="24"/>
      <c r="AD1313" s="24"/>
      <c r="AE1313" s="24"/>
      <c r="AG1313" s="13"/>
      <c r="AH1313" s="13"/>
      <c r="AI1313" s="14"/>
      <c r="AJ1313" s="24"/>
      <c r="AK1313" s="24"/>
      <c r="AL1313" s="24"/>
      <c r="AM1313" s="24"/>
      <c r="AN1313" s="24"/>
      <c r="AO1313" s="24"/>
      <c r="AP1313" s="24"/>
      <c r="AQ1313" s="24"/>
      <c r="AS1313" s="13"/>
      <c r="AT1313" s="13"/>
      <c r="AU1313" s="14"/>
      <c r="AV1313" s="24"/>
      <c r="AW1313" s="24"/>
      <c r="AX1313" s="24"/>
      <c r="AY1313" s="24"/>
      <c r="AZ1313" s="24"/>
      <c r="BA1313" s="24"/>
      <c r="BB1313" s="24"/>
      <c r="BC1313" s="24"/>
      <c r="CW1313" s="24">
        <v>0.44689207650273222</v>
      </c>
      <c r="CX1313" s="13">
        <v>71</v>
      </c>
      <c r="CY1313" s="13">
        <v>67.9533290517887</v>
      </c>
      <c r="CZ1313" s="13">
        <v>67.182282362520169</v>
      </c>
      <c r="DA1313" s="13">
        <v>40.995152446157583</v>
      </c>
      <c r="DB1313" s="13" t="e">
        <f ca="1"/>
        <v>#NAME?</v>
      </c>
      <c r="DC1313" s="13" t="e">
        <f ca="1"/>
        <v>#NAME?</v>
      </c>
      <c r="DD1313" s="13">
        <v>65.697287885033091</v>
      </c>
      <c r="DE1313" s="13" t="e">
        <f ca="1"/>
        <v>#NAME?</v>
      </c>
      <c r="DF1313" s="13">
        <v>68.913476955694193</v>
      </c>
    </row>
    <row r="1314" spans="1:110" x14ac:dyDescent="0.25">
      <c r="A1314" s="9">
        <v>73.099999999999994</v>
      </c>
      <c r="B1314" s="10" t="b">
        <v>1</v>
      </c>
      <c r="U1314" s="13"/>
      <c r="V1314" s="13"/>
      <c r="W1314" s="14"/>
      <c r="X1314" s="24"/>
      <c r="Y1314" s="24"/>
      <c r="Z1314" s="24"/>
      <c r="AA1314" s="24"/>
      <c r="AB1314" s="24"/>
      <c r="AC1314" s="24"/>
      <c r="AD1314" s="24"/>
      <c r="AE1314" s="24"/>
      <c r="AG1314" s="13"/>
      <c r="AH1314" s="13"/>
      <c r="AI1314" s="14"/>
      <c r="AJ1314" s="24"/>
      <c r="AK1314" s="24"/>
      <c r="AL1314" s="24"/>
      <c r="AM1314" s="24"/>
      <c r="AN1314" s="24"/>
      <c r="AO1314" s="24"/>
      <c r="AP1314" s="24"/>
      <c r="AQ1314" s="24"/>
      <c r="AS1314" s="13"/>
      <c r="AT1314" s="13"/>
      <c r="AU1314" s="14"/>
      <c r="AV1314" s="24"/>
      <c r="AW1314" s="24"/>
      <c r="AX1314" s="24"/>
      <c r="AY1314" s="24"/>
      <c r="AZ1314" s="24"/>
      <c r="BA1314" s="24"/>
      <c r="BB1314" s="24"/>
      <c r="BC1314" s="24"/>
      <c r="CW1314" s="24">
        <v>0.44723360655737704</v>
      </c>
      <c r="CX1314" s="13">
        <v>71</v>
      </c>
      <c r="CY1314" s="13">
        <v>67.961554854391949</v>
      </c>
      <c r="CZ1314" s="13">
        <v>67.190816203594423</v>
      </c>
      <c r="DA1314" s="13">
        <v>41.037910280558336</v>
      </c>
      <c r="DB1314" s="13" t="e">
        <f ca="1"/>
        <v>#NAME?</v>
      </c>
      <c r="DC1314" s="13" t="e">
        <f ca="1"/>
        <v>#NAME?</v>
      </c>
      <c r="DD1314" s="13">
        <v>65.708539074702415</v>
      </c>
      <c r="DE1314" s="13" t="e">
        <f ca="1"/>
        <v>#NAME?</v>
      </c>
      <c r="DF1314" s="13">
        <v>68.922934854302937</v>
      </c>
    </row>
    <row r="1315" spans="1:110" x14ac:dyDescent="0.25">
      <c r="A1315" s="9">
        <v>73</v>
      </c>
      <c r="B1315" s="10" t="b">
        <v>1</v>
      </c>
      <c r="U1315" s="13"/>
      <c r="V1315" s="13"/>
      <c r="W1315" s="14"/>
      <c r="X1315" s="24"/>
      <c r="Y1315" s="24"/>
      <c r="Z1315" s="24"/>
      <c r="AA1315" s="24"/>
      <c r="AB1315" s="24"/>
      <c r="AC1315" s="24"/>
      <c r="AD1315" s="24"/>
      <c r="AE1315" s="24"/>
      <c r="AG1315" s="13"/>
      <c r="AH1315" s="13"/>
      <c r="AI1315" s="14"/>
      <c r="AJ1315" s="24"/>
      <c r="AK1315" s="24"/>
      <c r="AL1315" s="24"/>
      <c r="AM1315" s="24"/>
      <c r="AN1315" s="24"/>
      <c r="AO1315" s="24"/>
      <c r="AP1315" s="24"/>
      <c r="AQ1315" s="24"/>
      <c r="AS1315" s="13"/>
      <c r="AT1315" s="13"/>
      <c r="AU1315" s="14"/>
      <c r="AV1315" s="24"/>
      <c r="AW1315" s="24"/>
      <c r="AX1315" s="24"/>
      <c r="AY1315" s="24"/>
      <c r="AZ1315" s="24"/>
      <c r="BA1315" s="24"/>
      <c r="BB1315" s="24"/>
      <c r="BC1315" s="24"/>
      <c r="CW1315" s="24">
        <v>0.44757513661202186</v>
      </c>
      <c r="CX1315" s="13">
        <v>71</v>
      </c>
      <c r="CY1315" s="13">
        <v>67.969779714643295</v>
      </c>
      <c r="CZ1315" s="13">
        <v>67.199350150854116</v>
      </c>
      <c r="DA1315" s="13">
        <v>41.080694541310848</v>
      </c>
      <c r="DB1315" s="13" t="e">
        <f ca="1"/>
        <v>#NAME?</v>
      </c>
      <c r="DC1315" s="13" t="e">
        <f ca="1"/>
        <v>#NAME?</v>
      </c>
      <c r="DD1315" s="13">
        <v>65.719785969204381</v>
      </c>
      <c r="DE1315" s="13" t="e">
        <f ca="1"/>
        <v>#NAME?</v>
      </c>
      <c r="DF1315" s="13">
        <v>68.932390535571059</v>
      </c>
    </row>
    <row r="1316" spans="1:110" x14ac:dyDescent="0.25">
      <c r="A1316" s="9">
        <v>72.7</v>
      </c>
      <c r="B1316" s="10" t="b">
        <v>1</v>
      </c>
      <c r="U1316" s="13"/>
      <c r="V1316" s="13"/>
      <c r="W1316" s="14"/>
      <c r="X1316" s="24"/>
      <c r="Y1316" s="24"/>
      <c r="Z1316" s="24"/>
      <c r="AA1316" s="24"/>
      <c r="AB1316" s="24"/>
      <c r="AC1316" s="24"/>
      <c r="AD1316" s="24"/>
      <c r="AE1316" s="24"/>
      <c r="AG1316" s="13"/>
      <c r="AH1316" s="13"/>
      <c r="AI1316" s="14"/>
      <c r="AJ1316" s="24"/>
      <c r="AK1316" s="24"/>
      <c r="AL1316" s="24"/>
      <c r="AM1316" s="24"/>
      <c r="AN1316" s="24"/>
      <c r="AO1316" s="24"/>
      <c r="AP1316" s="24"/>
      <c r="AQ1316" s="24"/>
      <c r="AS1316" s="13"/>
      <c r="AT1316" s="13"/>
      <c r="AU1316" s="14"/>
      <c r="AV1316" s="24"/>
      <c r="AW1316" s="24"/>
      <c r="AX1316" s="24"/>
      <c r="AY1316" s="24"/>
      <c r="AZ1316" s="24"/>
      <c r="BA1316" s="24"/>
      <c r="BB1316" s="24"/>
      <c r="BC1316" s="24"/>
      <c r="CW1316" s="24">
        <v>0.44791666666666669</v>
      </c>
      <c r="CX1316" s="13">
        <v>71</v>
      </c>
      <c r="CY1316" s="13">
        <v>67.978003638891423</v>
      </c>
      <c r="CZ1316" s="13">
        <v>67.207884210652864</v>
      </c>
      <c r="DA1316" s="13">
        <v>41.12350526110076</v>
      </c>
      <c r="DB1316" s="13" t="e">
        <f ca="1"/>
        <v>#NAME?</v>
      </c>
      <c r="DC1316" s="13" t="e">
        <f ca="1"/>
        <v>#NAME?</v>
      </c>
      <c r="DD1316" s="13">
        <v>65.731028573454296</v>
      </c>
      <c r="DE1316" s="13" t="e">
        <f ca="1"/>
        <v>#NAME?</v>
      </c>
      <c r="DF1316" s="13">
        <v>68.941844005277829</v>
      </c>
    </row>
    <row r="1317" spans="1:110" x14ac:dyDescent="0.25">
      <c r="A1317" s="9">
        <v>72.599999999999994</v>
      </c>
      <c r="B1317" s="10" t="b">
        <v>1</v>
      </c>
      <c r="U1317" s="13"/>
      <c r="V1317" s="13"/>
      <c r="W1317" s="14"/>
      <c r="X1317" s="24"/>
      <c r="Y1317" s="24"/>
      <c r="Z1317" s="24"/>
      <c r="AA1317" s="24"/>
      <c r="AB1317" s="24"/>
      <c r="AC1317" s="24"/>
      <c r="AD1317" s="24"/>
      <c r="AE1317" s="24"/>
      <c r="AG1317" s="13"/>
      <c r="AH1317" s="13"/>
      <c r="AI1317" s="14"/>
      <c r="AJ1317" s="24"/>
      <c r="AK1317" s="24"/>
      <c r="AL1317" s="24"/>
      <c r="AM1317" s="24"/>
      <c r="AN1317" s="24"/>
      <c r="AO1317" s="24"/>
      <c r="AP1317" s="24"/>
      <c r="AQ1317" s="24"/>
      <c r="AS1317" s="13"/>
      <c r="AT1317" s="13"/>
      <c r="AU1317" s="14"/>
      <c r="AV1317" s="24"/>
      <c r="AW1317" s="24"/>
      <c r="AX1317" s="24"/>
      <c r="AY1317" s="24"/>
      <c r="AZ1317" s="24"/>
      <c r="BA1317" s="24"/>
      <c r="BB1317" s="24"/>
      <c r="BC1317" s="24"/>
      <c r="CW1317" s="24">
        <v>0.44825819672131145</v>
      </c>
      <c r="CX1317" s="13">
        <v>71</v>
      </c>
      <c r="CY1317" s="13">
        <v>67.986226633480101</v>
      </c>
      <c r="CZ1317" s="13">
        <v>67.216418389342465</v>
      </c>
      <c r="DA1317" s="13">
        <v>41.166342472674394</v>
      </c>
      <c r="DB1317" s="13" t="e">
        <f ca="1"/>
        <v>#NAME?</v>
      </c>
      <c r="DC1317" s="13" t="e">
        <f ca="1"/>
        <v>#NAME?</v>
      </c>
      <c r="DD1317" s="13">
        <v>65.742266892358117</v>
      </c>
      <c r="DE1317" s="13" t="e">
        <f ca="1"/>
        <v>#NAME?</v>
      </c>
      <c r="DF1317" s="13">
        <v>68.951295269195143</v>
      </c>
    </row>
    <row r="1318" spans="1:110" x14ac:dyDescent="0.25">
      <c r="A1318" s="9">
        <v>83.7</v>
      </c>
      <c r="B1318" s="10" t="b">
        <v>1</v>
      </c>
      <c r="U1318" s="13"/>
      <c r="V1318" s="13"/>
      <c r="W1318" s="14"/>
      <c r="X1318" s="24"/>
      <c r="Y1318" s="24"/>
      <c r="Z1318" s="24"/>
      <c r="AA1318" s="24"/>
      <c r="AB1318" s="24"/>
      <c r="AC1318" s="24"/>
      <c r="AD1318" s="24"/>
      <c r="AE1318" s="24"/>
      <c r="AG1318" s="13"/>
      <c r="AH1318" s="13"/>
      <c r="AI1318" s="14"/>
      <c r="AJ1318" s="24"/>
      <c r="AK1318" s="24"/>
      <c r="AL1318" s="24"/>
      <c r="AM1318" s="24"/>
      <c r="AN1318" s="24"/>
      <c r="AO1318" s="24"/>
      <c r="AP1318" s="24"/>
      <c r="AQ1318" s="24"/>
      <c r="AS1318" s="13"/>
      <c r="AT1318" s="13"/>
      <c r="AU1318" s="14"/>
      <c r="AV1318" s="24"/>
      <c r="AW1318" s="24"/>
      <c r="AX1318" s="24"/>
      <c r="AY1318" s="24"/>
      <c r="AZ1318" s="24"/>
      <c r="BA1318" s="24"/>
      <c r="BB1318" s="24"/>
      <c r="BC1318" s="24"/>
      <c r="CW1318" s="24">
        <v>0.44859972677595628</v>
      </c>
      <c r="CX1318" s="13">
        <v>71</v>
      </c>
      <c r="CY1318" s="13">
        <v>67.994448704748123</v>
      </c>
      <c r="CZ1318" s="13">
        <v>67.224952693273025</v>
      </c>
      <c r="DA1318" s="13">
        <v>41.209206208838935</v>
      </c>
      <c r="DB1318" s="13" t="e">
        <f ca="1"/>
        <v>#NAME?</v>
      </c>
      <c r="DC1318" s="13" t="e">
        <f ca="1"/>
        <v>#NAME?</v>
      </c>
      <c r="DD1318" s="13">
        <v>65.75350093081245</v>
      </c>
      <c r="DE1318" s="13" t="e">
        <f ca="1"/>
        <v>#NAME?</v>
      </c>
      <c r="DF1318" s="13">
        <v>68.960744333087604</v>
      </c>
    </row>
    <row r="1319" spans="1:110" x14ac:dyDescent="0.25">
      <c r="A1319" s="9">
        <v>83.5</v>
      </c>
      <c r="B1319" s="10" t="b">
        <v>1</v>
      </c>
      <c r="U1319" s="13"/>
      <c r="V1319" s="13"/>
      <c r="W1319" s="14"/>
      <c r="X1319" s="24"/>
      <c r="Y1319" s="24"/>
      <c r="Z1319" s="24"/>
      <c r="AA1319" s="24"/>
      <c r="AB1319" s="24"/>
      <c r="AC1319" s="24"/>
      <c r="AD1319" s="24"/>
      <c r="AE1319" s="24"/>
      <c r="AG1319" s="13"/>
      <c r="AH1319" s="13"/>
      <c r="AI1319" s="14"/>
      <c r="AJ1319" s="24"/>
      <c r="AK1319" s="24"/>
      <c r="AL1319" s="24"/>
      <c r="AM1319" s="24"/>
      <c r="AN1319" s="24"/>
      <c r="AO1319" s="24"/>
      <c r="AP1319" s="24"/>
      <c r="AQ1319" s="24"/>
      <c r="AS1319" s="13"/>
      <c r="AT1319" s="13"/>
      <c r="AU1319" s="14"/>
      <c r="AV1319" s="24"/>
      <c r="AW1319" s="24"/>
      <c r="AX1319" s="24"/>
      <c r="AY1319" s="24"/>
      <c r="AZ1319" s="24"/>
      <c r="BA1319" s="24"/>
      <c r="BB1319" s="24"/>
      <c r="BC1319" s="24"/>
      <c r="CW1319" s="24">
        <v>0.4489412568306011</v>
      </c>
      <c r="CX1319" s="13">
        <v>71</v>
      </c>
      <c r="CY1319" s="13">
        <v>68.002669859029425</v>
      </c>
      <c r="CZ1319" s="13">
        <v>67.23348712879276</v>
      </c>
      <c r="DA1319" s="13">
        <v>41.252096502462514</v>
      </c>
      <c r="DB1319" s="13" t="e">
        <f ca="1"/>
        <v>#NAME?</v>
      </c>
      <c r="DC1319" s="13" t="e">
        <f ca="1"/>
        <v>#NAME?</v>
      </c>
      <c r="DD1319" s="13">
        <v>65.764730693704593</v>
      </c>
      <c r="DE1319" s="13" t="e">
        <f ca="1"/>
        <v>#NAME?</v>
      </c>
      <c r="DF1319" s="13">
        <v>68.970191202712414</v>
      </c>
    </row>
    <row r="1320" spans="1:110" x14ac:dyDescent="0.25">
      <c r="A1320" s="9">
        <v>83.5</v>
      </c>
      <c r="B1320" s="10" t="b">
        <v>1</v>
      </c>
      <c r="U1320" s="13"/>
      <c r="V1320" s="13"/>
      <c r="W1320" s="14"/>
      <c r="X1320" s="24"/>
      <c r="Y1320" s="24"/>
      <c r="Z1320" s="24"/>
      <c r="AA1320" s="24"/>
      <c r="AB1320" s="24"/>
      <c r="AC1320" s="24"/>
      <c r="AD1320" s="24"/>
      <c r="AE1320" s="24"/>
      <c r="AG1320" s="13"/>
      <c r="AH1320" s="13"/>
      <c r="AI1320" s="14"/>
      <c r="AJ1320" s="24"/>
      <c r="AK1320" s="24"/>
      <c r="AL1320" s="24"/>
      <c r="AM1320" s="24"/>
      <c r="AN1320" s="24"/>
      <c r="AO1320" s="24"/>
      <c r="AP1320" s="24"/>
      <c r="AQ1320" s="24"/>
      <c r="AS1320" s="13"/>
      <c r="AT1320" s="13"/>
      <c r="AU1320" s="14"/>
      <c r="AV1320" s="24"/>
      <c r="AW1320" s="24"/>
      <c r="AX1320" s="24"/>
      <c r="AY1320" s="24"/>
      <c r="AZ1320" s="24"/>
      <c r="BA1320" s="24"/>
      <c r="BB1320" s="24"/>
      <c r="BC1320" s="24"/>
      <c r="CW1320" s="24">
        <v>0.44928278688524592</v>
      </c>
      <c r="CX1320" s="13">
        <v>71</v>
      </c>
      <c r="CY1320" s="13">
        <v>68.010890102653107</v>
      </c>
      <c r="CZ1320" s="13">
        <v>67.242021702248138</v>
      </c>
      <c r="DA1320" s="13">
        <v>41.295013386474444</v>
      </c>
      <c r="DB1320" s="13" t="e">
        <f ca="1"/>
        <v>#NAME?</v>
      </c>
      <c r="DC1320" s="13" t="e">
        <f ca="1"/>
        <v>#NAME?</v>
      </c>
      <c r="DD1320" s="13">
        <v>65.77595618591252</v>
      </c>
      <c r="DE1320" s="13" t="e">
        <f ca="1"/>
        <v>#NAME?</v>
      </c>
      <c r="DF1320" s="13">
        <v>68.979635883819583</v>
      </c>
    </row>
    <row r="1321" spans="1:110" x14ac:dyDescent="0.25">
      <c r="A1321" s="9">
        <v>83.3</v>
      </c>
      <c r="B1321" s="10" t="b">
        <v>1</v>
      </c>
      <c r="U1321" s="13"/>
      <c r="V1321" s="13"/>
      <c r="W1321" s="14"/>
      <c r="X1321" s="24"/>
      <c r="Y1321" s="24"/>
      <c r="Z1321" s="24"/>
      <c r="AA1321" s="24"/>
      <c r="AB1321" s="24"/>
      <c r="AC1321" s="24"/>
      <c r="AD1321" s="24"/>
      <c r="AE1321" s="24"/>
      <c r="AG1321" s="13"/>
      <c r="AH1321" s="13"/>
      <c r="AI1321" s="14"/>
      <c r="AJ1321" s="24"/>
      <c r="AK1321" s="24"/>
      <c r="AL1321" s="24"/>
      <c r="AM1321" s="24"/>
      <c r="AN1321" s="24"/>
      <c r="AO1321" s="24"/>
      <c r="AP1321" s="24"/>
      <c r="AQ1321" s="24"/>
      <c r="AS1321" s="13"/>
      <c r="AT1321" s="13"/>
      <c r="AU1321" s="14"/>
      <c r="AV1321" s="24"/>
      <c r="AW1321" s="24"/>
      <c r="AX1321" s="24"/>
      <c r="AY1321" s="24"/>
      <c r="AZ1321" s="24"/>
      <c r="BA1321" s="24"/>
      <c r="BB1321" s="24"/>
      <c r="BC1321" s="24"/>
      <c r="CW1321" s="24">
        <v>0.44962431693989069</v>
      </c>
      <c r="CX1321" s="13">
        <v>71</v>
      </c>
      <c r="CY1321" s="13">
        <v>68.019109441943428</v>
      </c>
      <c r="CZ1321" s="13">
        <v>67.250556419983965</v>
      </c>
      <c r="DA1321" s="13">
        <v>41.337956893865247</v>
      </c>
      <c r="DB1321" s="13" t="e">
        <f ca="1"/>
        <v>#NAME?</v>
      </c>
      <c r="DC1321" s="13" t="e">
        <f ca="1"/>
        <v>#NAME?</v>
      </c>
      <c r="DD1321" s="13">
        <v>65.787177412304985</v>
      </c>
      <c r="DE1321" s="13" t="e">
        <f ca="1"/>
        <v>#NAME?</v>
      </c>
      <c r="DF1321" s="13">
        <v>68.989078382151774</v>
      </c>
    </row>
    <row r="1322" spans="1:110" x14ac:dyDescent="0.25">
      <c r="A1322" s="9">
        <v>82.5</v>
      </c>
      <c r="B1322" s="10" t="b">
        <v>1</v>
      </c>
      <c r="U1322" s="13"/>
      <c r="V1322" s="13"/>
      <c r="W1322" s="14"/>
      <c r="X1322" s="24"/>
      <c r="Y1322" s="24"/>
      <c r="Z1322" s="24"/>
      <c r="AA1322" s="24"/>
      <c r="AB1322" s="24"/>
      <c r="AC1322" s="24"/>
      <c r="AD1322" s="24"/>
      <c r="AE1322" s="24"/>
      <c r="AG1322" s="13"/>
      <c r="AH1322" s="13"/>
      <c r="AI1322" s="14"/>
      <c r="AJ1322" s="24"/>
      <c r="AK1322" s="24"/>
      <c r="AL1322" s="24"/>
      <c r="AM1322" s="24"/>
      <c r="AN1322" s="24"/>
      <c r="AO1322" s="24"/>
      <c r="AP1322" s="24"/>
      <c r="AQ1322" s="24"/>
      <c r="AS1322" s="13"/>
      <c r="AT1322" s="13"/>
      <c r="AU1322" s="14"/>
      <c r="AV1322" s="24"/>
      <c r="AW1322" s="24"/>
      <c r="AX1322" s="24"/>
      <c r="AY1322" s="24"/>
      <c r="AZ1322" s="24"/>
      <c r="BA1322" s="24"/>
      <c r="BB1322" s="24"/>
      <c r="BC1322" s="24"/>
      <c r="CW1322" s="24">
        <v>0.44996584699453551</v>
      </c>
      <c r="CX1322" s="13">
        <v>71</v>
      </c>
      <c r="CY1322" s="13">
        <v>68.027327883219854</v>
      </c>
      <c r="CZ1322" s="13">
        <v>67.25909128834347</v>
      </c>
      <c r="DA1322" s="13">
        <v>41.380927057686947</v>
      </c>
      <c r="DB1322" s="13" t="e">
        <f ca="1"/>
        <v>#NAME?</v>
      </c>
      <c r="DC1322" s="13" t="e">
        <f ca="1"/>
        <v>#NAME?</v>
      </c>
      <c r="DD1322" s="13">
        <v>65.798394377741445</v>
      </c>
      <c r="DE1322" s="13" t="e">
        <f ca="1"/>
        <v>#NAME?</v>
      </c>
      <c r="DF1322" s="13">
        <v>68.998518703444518</v>
      </c>
    </row>
    <row r="1323" spans="1:110" x14ac:dyDescent="0.25">
      <c r="A1323" s="9">
        <v>83</v>
      </c>
      <c r="B1323" s="10" t="b">
        <v>1</v>
      </c>
      <c r="U1323" s="13"/>
      <c r="V1323" s="13"/>
      <c r="W1323" s="14"/>
      <c r="X1323" s="24"/>
      <c r="Y1323" s="24"/>
      <c r="Z1323" s="24"/>
      <c r="AA1323" s="24"/>
      <c r="AB1323" s="24"/>
      <c r="AC1323" s="24"/>
      <c r="AD1323" s="24"/>
      <c r="AE1323" s="24"/>
      <c r="AG1323" s="13"/>
      <c r="AH1323" s="13"/>
      <c r="AI1323" s="14"/>
      <c r="AJ1323" s="24"/>
      <c r="AK1323" s="24"/>
      <c r="AL1323" s="24"/>
      <c r="AM1323" s="24"/>
      <c r="AN1323" s="24"/>
      <c r="AO1323" s="24"/>
      <c r="AP1323" s="24"/>
      <c r="AQ1323" s="24"/>
      <c r="AS1323" s="13"/>
      <c r="AT1323" s="13"/>
      <c r="AU1323" s="14"/>
      <c r="AV1323" s="24"/>
      <c r="AW1323" s="24"/>
      <c r="AX1323" s="24"/>
      <c r="AY1323" s="24"/>
      <c r="AZ1323" s="24"/>
      <c r="BA1323" s="24"/>
      <c r="BB1323" s="24"/>
      <c r="BC1323" s="24"/>
      <c r="CW1323" s="24">
        <v>0.45030737704918034</v>
      </c>
      <c r="CX1323" s="13">
        <v>71</v>
      </c>
      <c r="CY1323" s="13">
        <v>68.035545432797136</v>
      </c>
      <c r="CZ1323" s="13">
        <v>67.267626313668174</v>
      </c>
      <c r="DA1323" s="13">
        <v>41.423923911053087</v>
      </c>
      <c r="DB1323" s="13" t="e">
        <f ca="1"/>
        <v>#NAME?</v>
      </c>
      <c r="DC1323" s="13" t="e">
        <f ca="1"/>
        <v>#NAME?</v>
      </c>
      <c r="DD1323" s="13">
        <v>65.809607087072195</v>
      </c>
      <c r="DE1323" s="13" t="e">
        <f ca="1"/>
        <v>#NAME?</v>
      </c>
      <c r="DF1323" s="13">
        <v>69.007956853426066</v>
      </c>
    </row>
    <row r="1324" spans="1:110" x14ac:dyDescent="0.25">
      <c r="A1324" s="9">
        <v>83</v>
      </c>
      <c r="B1324" s="10" t="b">
        <v>1</v>
      </c>
      <c r="U1324" s="13"/>
      <c r="V1324" s="13"/>
      <c r="W1324" s="14"/>
      <c r="X1324" s="24"/>
      <c r="Y1324" s="24"/>
      <c r="Z1324" s="24"/>
      <c r="AA1324" s="24"/>
      <c r="AB1324" s="24"/>
      <c r="AC1324" s="24"/>
      <c r="AD1324" s="24"/>
      <c r="AE1324" s="24"/>
      <c r="AG1324" s="13"/>
      <c r="AH1324" s="13"/>
      <c r="AI1324" s="14"/>
      <c r="AJ1324" s="24"/>
      <c r="AK1324" s="24"/>
      <c r="AL1324" s="24"/>
      <c r="AM1324" s="24"/>
      <c r="AN1324" s="24"/>
      <c r="AO1324" s="24"/>
      <c r="AP1324" s="24"/>
      <c r="AQ1324" s="24"/>
      <c r="AS1324" s="13"/>
      <c r="AT1324" s="13"/>
      <c r="AU1324" s="14"/>
      <c r="AV1324" s="24"/>
      <c r="AW1324" s="24"/>
      <c r="AX1324" s="24"/>
      <c r="AY1324" s="24"/>
      <c r="AZ1324" s="24"/>
      <c r="BA1324" s="24"/>
      <c r="BB1324" s="24"/>
      <c r="BC1324" s="24"/>
      <c r="CW1324" s="24">
        <v>0.45064890710382516</v>
      </c>
      <c r="CX1324" s="13">
        <v>71</v>
      </c>
      <c r="CY1324" s="13">
        <v>68.04376209698529</v>
      </c>
      <c r="CZ1324" s="13">
        <v>67.276161502297924</v>
      </c>
      <c r="DA1324" s="13">
        <v>41.466947487139016</v>
      </c>
      <c r="DB1324" s="13" t="e">
        <f ca="1"/>
        <v>#NAME?</v>
      </c>
      <c r="DC1324" s="13" t="e">
        <f ca="1"/>
        <v>#NAME?</v>
      </c>
      <c r="DD1324" s="13">
        <v>65.820815545138274</v>
      </c>
      <c r="DE1324" s="13" t="e">
        <f ca="1"/>
        <v>#NAME?</v>
      </c>
      <c r="DF1324" s="13">
        <v>69.017392837817582</v>
      </c>
    </row>
    <row r="1325" spans="1:110" x14ac:dyDescent="0.25">
      <c r="A1325" s="9">
        <v>82.7</v>
      </c>
      <c r="B1325" s="10" t="b">
        <v>1</v>
      </c>
      <c r="U1325" s="13"/>
      <c r="V1325" s="13"/>
      <c r="W1325" s="14"/>
      <c r="X1325" s="24"/>
      <c r="Y1325" s="24"/>
      <c r="Z1325" s="24"/>
      <c r="AA1325" s="24"/>
      <c r="AB1325" s="24"/>
      <c r="AC1325" s="24"/>
      <c r="AD1325" s="24"/>
      <c r="AE1325" s="24"/>
      <c r="AG1325" s="13"/>
      <c r="AH1325" s="13"/>
      <c r="AI1325" s="14"/>
      <c r="AJ1325" s="24"/>
      <c r="AK1325" s="24"/>
      <c r="AL1325" s="24"/>
      <c r="AM1325" s="24"/>
      <c r="AN1325" s="24"/>
      <c r="AO1325" s="24"/>
      <c r="AP1325" s="24"/>
      <c r="AQ1325" s="24"/>
      <c r="AS1325" s="13"/>
      <c r="AT1325" s="13"/>
      <c r="AU1325" s="14"/>
      <c r="AV1325" s="24"/>
      <c r="AW1325" s="24"/>
      <c r="AX1325" s="24"/>
      <c r="AY1325" s="24"/>
      <c r="AZ1325" s="24"/>
      <c r="BA1325" s="24"/>
      <c r="BB1325" s="24"/>
      <c r="BC1325" s="24"/>
      <c r="CW1325" s="24">
        <v>0.45099043715846993</v>
      </c>
      <c r="CX1325" s="13">
        <v>71</v>
      </c>
      <c r="CY1325" s="13">
        <v>68.051977882089673</v>
      </c>
      <c r="CZ1325" s="13">
        <v>67.284696860571117</v>
      </c>
      <c r="DA1325" s="13">
        <v>41.509997819181947</v>
      </c>
      <c r="DB1325" s="13" t="e">
        <f ca="1"/>
        <v>#NAME?</v>
      </c>
      <c r="DC1325" s="13" t="e">
        <f ca="1"/>
        <v>#NAME?</v>
      </c>
      <c r="DD1325" s="13">
        <v>65.832019756771587</v>
      </c>
      <c r="DE1325" s="13" t="e">
        <f ca="1"/>
        <v>#NAME?</v>
      </c>
      <c r="DF1325" s="13">
        <v>69.026826662333036</v>
      </c>
    </row>
    <row r="1326" spans="1:110" x14ac:dyDescent="0.25">
      <c r="A1326" s="9">
        <v>82.6</v>
      </c>
      <c r="B1326" s="10" t="b">
        <v>1</v>
      </c>
      <c r="U1326" s="13"/>
      <c r="V1326" s="13"/>
      <c r="W1326" s="14"/>
      <c r="X1326" s="24"/>
      <c r="Y1326" s="24"/>
      <c r="Z1326" s="24"/>
      <c r="AA1326" s="24"/>
      <c r="AB1326" s="24"/>
      <c r="AC1326" s="24"/>
      <c r="AD1326" s="24"/>
      <c r="AE1326" s="24"/>
      <c r="AG1326" s="13"/>
      <c r="AH1326" s="13"/>
      <c r="AI1326" s="14"/>
      <c r="AJ1326" s="24"/>
      <c r="AK1326" s="24"/>
      <c r="AL1326" s="24"/>
      <c r="AM1326" s="24"/>
      <c r="AN1326" s="24"/>
      <c r="AO1326" s="24"/>
      <c r="AP1326" s="24"/>
      <c r="AQ1326" s="24"/>
      <c r="AS1326" s="13"/>
      <c r="AT1326" s="13"/>
      <c r="AU1326" s="14"/>
      <c r="AV1326" s="24"/>
      <c r="AW1326" s="24"/>
      <c r="AX1326" s="24"/>
      <c r="AY1326" s="24"/>
      <c r="AZ1326" s="24"/>
      <c r="BA1326" s="24"/>
      <c r="BB1326" s="24"/>
      <c r="BC1326" s="24"/>
      <c r="CW1326" s="24">
        <v>0.45133196721311475</v>
      </c>
      <c r="CX1326" s="13">
        <v>71</v>
      </c>
      <c r="CY1326" s="13">
        <v>68.060192794411009</v>
      </c>
      <c r="CZ1326" s="13">
        <v>67.293232394824543</v>
      </c>
      <c r="DA1326" s="13">
        <v>41.55307494048116</v>
      </c>
      <c r="DB1326" s="13" t="e">
        <f ca="1"/>
        <v>#NAME?</v>
      </c>
      <c r="DC1326" s="13" t="e">
        <f ca="1"/>
        <v>#NAME?</v>
      </c>
      <c r="DD1326" s="13">
        <v>65.843219726794899</v>
      </c>
      <c r="DE1326" s="13" t="e">
        <f ca="1"/>
        <v>#NAME?</v>
      </c>
      <c r="DF1326" s="13">
        <v>69.036258332679353</v>
      </c>
    </row>
    <row r="1327" spans="1:110" x14ac:dyDescent="0.25">
      <c r="A1327" s="9">
        <v>82.4</v>
      </c>
      <c r="B1327" s="10" t="b">
        <v>1</v>
      </c>
      <c r="U1327" s="13"/>
      <c r="V1327" s="13"/>
      <c r="W1327" s="14"/>
      <c r="X1327" s="24"/>
      <c r="Y1327" s="24"/>
      <c r="Z1327" s="24"/>
      <c r="AA1327" s="24"/>
      <c r="AB1327" s="24"/>
      <c r="AC1327" s="24"/>
      <c r="AD1327" s="24"/>
      <c r="AE1327" s="24"/>
      <c r="AG1327" s="13"/>
      <c r="AH1327" s="13"/>
      <c r="AI1327" s="14"/>
      <c r="AJ1327" s="24"/>
      <c r="AK1327" s="24"/>
      <c r="AL1327" s="24"/>
      <c r="AM1327" s="24"/>
      <c r="AN1327" s="24"/>
      <c r="AO1327" s="24"/>
      <c r="AP1327" s="24"/>
      <c r="AQ1327" s="24"/>
      <c r="AS1327" s="13"/>
      <c r="AT1327" s="13"/>
      <c r="AU1327" s="14"/>
      <c r="AV1327" s="24"/>
      <c r="AW1327" s="24"/>
      <c r="AX1327" s="24"/>
      <c r="AY1327" s="24"/>
      <c r="AZ1327" s="24"/>
      <c r="BA1327" s="24"/>
      <c r="BB1327" s="24"/>
      <c r="BC1327" s="24"/>
      <c r="CW1327" s="24">
        <v>0.45167349726775957</v>
      </c>
      <c r="CX1327" s="13">
        <v>71</v>
      </c>
      <c r="CY1327" s="13">
        <v>68.068406840245387</v>
      </c>
      <c r="CZ1327" s="13">
        <v>67.301768111393585</v>
      </c>
      <c r="DA1327" s="13">
        <v>41.596178884398107</v>
      </c>
      <c r="DB1327" s="13" t="e">
        <f ca="1"/>
        <v>#NAME?</v>
      </c>
      <c r="DC1327" s="13" t="e">
        <f ca="1"/>
        <v>#NAME?</v>
      </c>
      <c r="DD1327" s="13">
        <v>65.854415460021826</v>
      </c>
      <c r="DE1327" s="13" t="e">
        <f ca="1"/>
        <v>#NAME?</v>
      </c>
      <c r="DF1327" s="13">
        <v>69.045687854556292</v>
      </c>
    </row>
    <row r="1328" spans="1:110" x14ac:dyDescent="0.25">
      <c r="A1328" s="9">
        <v>82</v>
      </c>
      <c r="B1328" s="10" t="b">
        <v>1</v>
      </c>
      <c r="U1328" s="13"/>
      <c r="V1328" s="13"/>
      <c r="W1328" s="14"/>
      <c r="X1328" s="24"/>
      <c r="Y1328" s="24"/>
      <c r="Z1328" s="24"/>
      <c r="AA1328" s="24"/>
      <c r="AB1328" s="24"/>
      <c r="AC1328" s="24"/>
      <c r="AD1328" s="24"/>
      <c r="AE1328" s="24"/>
      <c r="AG1328" s="13"/>
      <c r="AH1328" s="13"/>
      <c r="AI1328" s="14"/>
      <c r="AJ1328" s="24"/>
      <c r="AK1328" s="24"/>
      <c r="AL1328" s="24"/>
      <c r="AM1328" s="24"/>
      <c r="AN1328" s="24"/>
      <c r="AO1328" s="24"/>
      <c r="AP1328" s="24"/>
      <c r="AQ1328" s="24"/>
      <c r="AS1328" s="13"/>
      <c r="AT1328" s="13"/>
      <c r="AU1328" s="14"/>
      <c r="AV1328" s="24"/>
      <c r="AW1328" s="24"/>
      <c r="AX1328" s="24"/>
      <c r="AY1328" s="24"/>
      <c r="AZ1328" s="24"/>
      <c r="BA1328" s="24"/>
      <c r="BB1328" s="24"/>
      <c r="BC1328" s="24"/>
      <c r="CW1328" s="24">
        <v>0.45201502732240439</v>
      </c>
      <c r="CX1328" s="13">
        <v>71</v>
      </c>
      <c r="CY1328" s="13">
        <v>68.076620025884353</v>
      </c>
      <c r="CZ1328" s="13">
        <v>67.310304016612079</v>
      </c>
      <c r="DA1328" s="13">
        <v>41.63930968435659</v>
      </c>
      <c r="DB1328" s="13" t="e">
        <f ca="1"/>
        <v>#NAME?</v>
      </c>
      <c r="DC1328" s="13" t="e">
        <f ca="1"/>
        <v>#NAME?</v>
      </c>
      <c r="DD1328" s="13">
        <v>65.865606961256915</v>
      </c>
      <c r="DE1328" s="13" t="e">
        <f ca="1"/>
        <v>#NAME?</v>
      </c>
      <c r="DF1328" s="13">
        <v>69.055115233656693</v>
      </c>
    </row>
    <row r="1329" spans="1:110" x14ac:dyDescent="0.25">
      <c r="A1329" s="9">
        <v>82.1</v>
      </c>
      <c r="B1329" s="10" t="b">
        <v>1</v>
      </c>
      <c r="U1329" s="13"/>
      <c r="V1329" s="13"/>
      <c r="W1329" s="14"/>
      <c r="X1329" s="24"/>
      <c r="Y1329" s="24"/>
      <c r="Z1329" s="24"/>
      <c r="AA1329" s="24"/>
      <c r="AB1329" s="24"/>
      <c r="AC1329" s="24"/>
      <c r="AD1329" s="24"/>
      <c r="AE1329" s="24"/>
      <c r="AG1329" s="13"/>
      <c r="AH1329" s="13"/>
      <c r="AI1329" s="14"/>
      <c r="AJ1329" s="24"/>
      <c r="AK1329" s="24"/>
      <c r="AL1329" s="24"/>
      <c r="AM1329" s="24"/>
      <c r="AN1329" s="24"/>
      <c r="AO1329" s="24"/>
      <c r="AP1329" s="24"/>
      <c r="AQ1329" s="24"/>
      <c r="AS1329" s="13"/>
      <c r="AT1329" s="13"/>
      <c r="AU1329" s="14"/>
      <c r="AV1329" s="24"/>
      <c r="AW1329" s="24"/>
      <c r="AX1329" s="24"/>
      <c r="AY1329" s="24"/>
      <c r="AZ1329" s="24"/>
      <c r="BA1329" s="24"/>
      <c r="BB1329" s="24"/>
      <c r="BC1329" s="24"/>
      <c r="CW1329" s="24">
        <v>0.45235655737704916</v>
      </c>
      <c r="CX1329" s="13">
        <v>71</v>
      </c>
      <c r="CY1329" s="13">
        <v>68.0848323576149</v>
      </c>
      <c r="CZ1329" s="13">
        <v>67.318840116812481</v>
      </c>
      <c r="DA1329" s="13">
        <v>41.682467373842982</v>
      </c>
      <c r="DB1329" s="13" t="e">
        <f ca="1"/>
        <v>#NAME?</v>
      </c>
      <c r="DC1329" s="13" t="e">
        <f ca="1"/>
        <v>#NAME?</v>
      </c>
      <c r="DD1329" s="13">
        <v>65.87679423529562</v>
      </c>
      <c r="DE1329" s="13" t="e">
        <f ca="1"/>
        <v>#NAME?</v>
      </c>
      <c r="DF1329" s="13">
        <v>69.064540475666291</v>
      </c>
    </row>
    <row r="1330" spans="1:110" x14ac:dyDescent="0.25">
      <c r="A1330" s="9">
        <v>81.900000000000006</v>
      </c>
      <c r="B1330" s="10" t="b">
        <v>1</v>
      </c>
      <c r="U1330" s="13"/>
      <c r="V1330" s="13"/>
      <c r="W1330" s="14"/>
      <c r="X1330" s="24"/>
      <c r="Y1330" s="24"/>
      <c r="Z1330" s="24"/>
      <c r="AA1330" s="24"/>
      <c r="AB1330" s="24"/>
      <c r="AC1330" s="24"/>
      <c r="AD1330" s="24"/>
      <c r="AE1330" s="24"/>
      <c r="AG1330" s="13"/>
      <c r="AH1330" s="13"/>
      <c r="AI1330" s="14"/>
      <c r="AJ1330" s="24"/>
      <c r="AK1330" s="24"/>
      <c r="AL1330" s="24"/>
      <c r="AM1330" s="24"/>
      <c r="AN1330" s="24"/>
      <c r="AO1330" s="24"/>
      <c r="AP1330" s="24"/>
      <c r="AQ1330" s="24"/>
      <c r="AS1330" s="13"/>
      <c r="AT1330" s="13"/>
      <c r="AU1330" s="14"/>
      <c r="AV1330" s="24"/>
      <c r="AW1330" s="24"/>
      <c r="AX1330" s="24"/>
      <c r="AY1330" s="24"/>
      <c r="AZ1330" s="24"/>
      <c r="BA1330" s="24"/>
      <c r="BB1330" s="24"/>
      <c r="BC1330" s="24"/>
      <c r="CW1330" s="24">
        <v>0.45269808743169399</v>
      </c>
      <c r="CX1330" s="13">
        <v>71</v>
      </c>
      <c r="CY1330" s="13">
        <v>68.093043841719535</v>
      </c>
      <c r="CZ1330" s="13">
        <v>67.327376418325827</v>
      </c>
      <c r="DA1330" s="13">
        <v>41.725651986406284</v>
      </c>
      <c r="DB1330" s="13" t="e">
        <f ca="1"/>
        <v>#NAME?</v>
      </c>
      <c r="DC1330" s="13" t="e">
        <f ca="1"/>
        <v>#NAME?</v>
      </c>
      <c r="DD1330" s="13">
        <v>65.887977286924325</v>
      </c>
      <c r="DE1330" s="13" t="e">
        <f ca="1"/>
        <v>#NAME?</v>
      </c>
      <c r="DF1330" s="13">
        <v>69.073963586263872</v>
      </c>
    </row>
    <row r="1331" spans="1:110" x14ac:dyDescent="0.25">
      <c r="A1331" s="9">
        <v>81.8</v>
      </c>
      <c r="B1331" s="10" t="b">
        <v>1</v>
      </c>
      <c r="U1331" s="13"/>
      <c r="V1331" s="13"/>
      <c r="W1331" s="14"/>
      <c r="X1331" s="24"/>
      <c r="Y1331" s="24"/>
      <c r="Z1331" s="24"/>
      <c r="AA1331" s="24"/>
      <c r="AB1331" s="24"/>
      <c r="AC1331" s="24"/>
      <c r="AD1331" s="24"/>
      <c r="AE1331" s="24"/>
      <c r="AG1331" s="13"/>
      <c r="AH1331" s="13"/>
      <c r="AI1331" s="14"/>
      <c r="AJ1331" s="24"/>
      <c r="AK1331" s="24"/>
      <c r="AL1331" s="24"/>
      <c r="AM1331" s="24"/>
      <c r="AN1331" s="24"/>
      <c r="AO1331" s="24"/>
      <c r="AP1331" s="24"/>
      <c r="AQ1331" s="24"/>
      <c r="AS1331" s="13"/>
      <c r="AT1331" s="13"/>
      <c r="AU1331" s="14"/>
      <c r="AV1331" s="24"/>
      <c r="AW1331" s="24"/>
      <c r="AX1331" s="24"/>
      <c r="AY1331" s="24"/>
      <c r="AZ1331" s="24"/>
      <c r="BA1331" s="24"/>
      <c r="BB1331" s="24"/>
      <c r="BC1331" s="24"/>
      <c r="CW1331" s="24">
        <v>0.45303961748633881</v>
      </c>
      <c r="CX1331" s="13">
        <v>71</v>
      </c>
      <c r="CY1331" s="13">
        <v>68.101254484476286</v>
      </c>
      <c r="CZ1331" s="13">
        <v>67.335912927481701</v>
      </c>
      <c r="DA1331" s="13">
        <v>41.768863555658349</v>
      </c>
      <c r="DB1331" s="13" t="e">
        <f ca="1"/>
        <v>#NAME?</v>
      </c>
      <c r="DC1331" s="13" t="e">
        <f ca="1"/>
        <v>#NAME?</v>
      </c>
      <c r="DD1331" s="13">
        <v>65.899156120920466</v>
      </c>
      <c r="DE1331" s="13" t="e">
        <f ca="1"/>
        <v>#NAME?</v>
      </c>
      <c r="DF1331" s="13">
        <v>69.083384571121258</v>
      </c>
    </row>
    <row r="1332" spans="1:110" x14ac:dyDescent="0.25">
      <c r="A1332" s="9">
        <v>81.5</v>
      </c>
      <c r="B1332" s="10" t="b">
        <v>1</v>
      </c>
      <c r="U1332" s="13"/>
      <c r="V1332" s="13"/>
      <c r="W1332" s="14"/>
      <c r="X1332" s="24"/>
      <c r="Y1332" s="24"/>
      <c r="Z1332" s="24"/>
      <c r="AA1332" s="24"/>
      <c r="AB1332" s="24"/>
      <c r="AC1332" s="24"/>
      <c r="AD1332" s="24"/>
      <c r="AE1332" s="24"/>
      <c r="AG1332" s="13"/>
      <c r="AH1332" s="13"/>
      <c r="AI1332" s="14"/>
      <c r="AJ1332" s="24"/>
      <c r="AK1332" s="24"/>
      <c r="AL1332" s="24"/>
      <c r="AM1332" s="24"/>
      <c r="AN1332" s="24"/>
      <c r="AO1332" s="24"/>
      <c r="AP1332" s="24"/>
      <c r="AQ1332" s="24"/>
      <c r="AS1332" s="13"/>
      <c r="AT1332" s="13"/>
      <c r="AU1332" s="14"/>
      <c r="AV1332" s="24"/>
      <c r="AW1332" s="24"/>
      <c r="AX1332" s="24"/>
      <c r="AY1332" s="24"/>
      <c r="AZ1332" s="24"/>
      <c r="BA1332" s="24"/>
      <c r="BB1332" s="24"/>
      <c r="BC1332" s="24"/>
      <c r="CW1332" s="24">
        <v>0.45338114754098363</v>
      </c>
      <c r="CX1332" s="13">
        <v>71.099999999999994</v>
      </c>
      <c r="CY1332" s="13">
        <v>68.109464292158762</v>
      </c>
      <c r="CZ1332" s="13">
        <v>67.344449650608567</v>
      </c>
      <c r="DA1332" s="13">
        <v>41.812102115273966</v>
      </c>
      <c r="DB1332" s="13" t="e">
        <f ca="1"/>
        <v>#NAME?</v>
      </c>
      <c r="DC1332" s="13" t="e">
        <f ca="1"/>
        <v>#NAME?</v>
      </c>
      <c r="DD1332" s="13">
        <v>65.910330742052381</v>
      </c>
      <c r="DE1332" s="13" t="e">
        <f ca="1"/>
        <v>#NAME?</v>
      </c>
      <c r="DF1332" s="13">
        <v>69.092803435903363</v>
      </c>
    </row>
    <row r="1333" spans="1:110" x14ac:dyDescent="0.25">
      <c r="A1333" s="9">
        <v>81.099999999999994</v>
      </c>
      <c r="B1333" s="10" t="b">
        <v>1</v>
      </c>
      <c r="U1333" s="13"/>
      <c r="V1333" s="13"/>
      <c r="W1333" s="14"/>
      <c r="X1333" s="24"/>
      <c r="Y1333" s="24"/>
      <c r="Z1333" s="24"/>
      <c r="AA1333" s="24"/>
      <c r="AB1333" s="24"/>
      <c r="AC1333" s="24"/>
      <c r="AD1333" s="24"/>
      <c r="AE1333" s="24"/>
      <c r="AG1333" s="13"/>
      <c r="AH1333" s="13"/>
      <c r="AI1333" s="14"/>
      <c r="AJ1333" s="24"/>
      <c r="AK1333" s="24"/>
      <c r="AL1333" s="24"/>
      <c r="AM1333" s="24"/>
      <c r="AN1333" s="24"/>
      <c r="AO1333" s="24"/>
      <c r="AP1333" s="24"/>
      <c r="AQ1333" s="24"/>
      <c r="AS1333" s="13"/>
      <c r="AT1333" s="13"/>
      <c r="AU1333" s="14"/>
      <c r="AV1333" s="24"/>
      <c r="AW1333" s="24"/>
      <c r="AX1333" s="24"/>
      <c r="AY1333" s="24"/>
      <c r="AZ1333" s="24"/>
      <c r="BA1333" s="24"/>
      <c r="BB1333" s="24"/>
      <c r="BC1333" s="24"/>
      <c r="CW1333" s="24">
        <v>0.4537226775956284</v>
      </c>
      <c r="CX1333" s="13">
        <v>71.099999999999994</v>
      </c>
      <c r="CY1333" s="13">
        <v>68.117673271036168</v>
      </c>
      <c r="CZ1333" s="13">
        <v>67.352986594033439</v>
      </c>
      <c r="DA1333" s="13">
        <v>41.855367698991088</v>
      </c>
      <c r="DB1333" s="13" t="e">
        <f ca="1"/>
        <v>#NAME?</v>
      </c>
      <c r="DC1333" s="13" t="e">
        <f ca="1"/>
        <v>#NAME?</v>
      </c>
      <c r="DD1333" s="13">
        <v>65.921501155079483</v>
      </c>
      <c r="DE1333" s="13" t="e">
        <f ca="1"/>
        <v>#NAME?</v>
      </c>
      <c r="DF1333" s="13">
        <v>69.102220186268198</v>
      </c>
    </row>
    <row r="1334" spans="1:110" x14ac:dyDescent="0.25">
      <c r="A1334" s="9">
        <v>74.099999999999994</v>
      </c>
      <c r="B1334" s="10" t="b">
        <v>1</v>
      </c>
      <c r="U1334" s="13"/>
      <c r="V1334" s="13"/>
      <c r="W1334" s="14"/>
      <c r="X1334" s="24"/>
      <c r="Y1334" s="24"/>
      <c r="Z1334" s="24"/>
      <c r="AA1334" s="24"/>
      <c r="AB1334" s="24"/>
      <c r="AC1334" s="24"/>
      <c r="AD1334" s="24"/>
      <c r="AE1334" s="24"/>
      <c r="AG1334" s="13"/>
      <c r="AH1334" s="13"/>
      <c r="AI1334" s="14"/>
      <c r="AJ1334" s="24"/>
      <c r="AK1334" s="24"/>
      <c r="AL1334" s="24"/>
      <c r="AM1334" s="24"/>
      <c r="AN1334" s="24"/>
      <c r="AO1334" s="24"/>
      <c r="AP1334" s="24"/>
      <c r="AQ1334" s="24"/>
      <c r="AS1334" s="13"/>
      <c r="AT1334" s="13"/>
      <c r="AU1334" s="14"/>
      <c r="AV1334" s="24"/>
      <c r="AW1334" s="24"/>
      <c r="AX1334" s="24"/>
      <c r="AY1334" s="24"/>
      <c r="AZ1334" s="24"/>
      <c r="BA1334" s="24"/>
      <c r="BB1334" s="24"/>
      <c r="BC1334" s="24"/>
      <c r="CW1334" s="24">
        <v>0.45406420765027322</v>
      </c>
      <c r="CX1334" s="13">
        <v>71.099999999999994</v>
      </c>
      <c r="CY1334" s="13">
        <v>68.125881427373358</v>
      </c>
      <c r="CZ1334" s="13">
        <v>67.361523764081994</v>
      </c>
      <c r="DA1334" s="13">
        <v>41.898660340610981</v>
      </c>
      <c r="DB1334" s="13" t="e">
        <f ca="1"/>
        <v>#NAME?</v>
      </c>
      <c r="DC1334" s="13" t="e">
        <f ca="1"/>
        <v>#NAME?</v>
      </c>
      <c r="DD1334" s="13">
        <v>65.932667364752234</v>
      </c>
      <c r="DE1334" s="13" t="e">
        <f ca="1"/>
        <v>#NAME?</v>
      </c>
      <c r="DF1334" s="13">
        <v>69.111634827866894</v>
      </c>
    </row>
    <row r="1335" spans="1:110" x14ac:dyDescent="0.25">
      <c r="A1335" s="9">
        <v>74</v>
      </c>
      <c r="B1335" s="10" t="b">
        <v>1</v>
      </c>
      <c r="U1335" s="13"/>
      <c r="V1335" s="13"/>
      <c r="W1335" s="14"/>
      <c r="X1335" s="24"/>
      <c r="Y1335" s="24"/>
      <c r="Z1335" s="24"/>
      <c r="AA1335" s="24"/>
      <c r="AB1335" s="24"/>
      <c r="AC1335" s="24"/>
      <c r="AD1335" s="24"/>
      <c r="AE1335" s="24"/>
      <c r="AG1335" s="13"/>
      <c r="AH1335" s="13"/>
      <c r="AI1335" s="14"/>
      <c r="AJ1335" s="24"/>
      <c r="AK1335" s="24"/>
      <c r="AL1335" s="24"/>
      <c r="AM1335" s="24"/>
      <c r="AN1335" s="24"/>
      <c r="AO1335" s="24"/>
      <c r="AP1335" s="24"/>
      <c r="AQ1335" s="24"/>
      <c r="AS1335" s="13"/>
      <c r="AT1335" s="13"/>
      <c r="AU1335" s="14"/>
      <c r="AV1335" s="24"/>
      <c r="AW1335" s="24"/>
      <c r="AX1335" s="24"/>
      <c r="AY1335" s="24"/>
      <c r="AZ1335" s="24"/>
      <c r="BA1335" s="24"/>
      <c r="BB1335" s="24"/>
      <c r="BC1335" s="24"/>
      <c r="CW1335" s="24">
        <v>0.45440573770491804</v>
      </c>
      <c r="CX1335" s="13">
        <v>71.099999999999994</v>
      </c>
      <c r="CY1335" s="13">
        <v>68.134088767430839</v>
      </c>
      <c r="CZ1335" s="13">
        <v>67.370061167078944</v>
      </c>
      <c r="DA1335" s="13">
        <v>41.941980073998366</v>
      </c>
      <c r="DB1335" s="13" t="e">
        <f ca="1"/>
        <v>#NAME?</v>
      </c>
      <c r="DC1335" s="13" t="e">
        <f ca="1"/>
        <v>#NAME?</v>
      </c>
      <c r="DD1335" s="13">
        <v>65.943829375812143</v>
      </c>
      <c r="DE1335" s="13" t="e">
        <f ca="1"/>
        <v>#NAME?</v>
      </c>
      <c r="DF1335" s="13">
        <v>69.121047366343774</v>
      </c>
    </row>
    <row r="1336" spans="1:110" x14ac:dyDescent="0.25">
      <c r="A1336" s="9">
        <v>73.900000000000006</v>
      </c>
      <c r="B1336" s="10" t="b">
        <v>1</v>
      </c>
      <c r="U1336" s="13"/>
      <c r="V1336" s="13"/>
      <c r="W1336" s="14"/>
      <c r="X1336" s="24"/>
      <c r="Y1336" s="24"/>
      <c r="Z1336" s="24"/>
      <c r="AA1336" s="24"/>
      <c r="AB1336" s="24"/>
      <c r="AC1336" s="24"/>
      <c r="AD1336" s="24"/>
      <c r="AE1336" s="24"/>
      <c r="AG1336" s="13"/>
      <c r="AH1336" s="13"/>
      <c r="AI1336" s="14"/>
      <c r="AJ1336" s="24"/>
      <c r="AK1336" s="24"/>
      <c r="AL1336" s="24"/>
      <c r="AM1336" s="24"/>
      <c r="AN1336" s="24"/>
      <c r="AO1336" s="24"/>
      <c r="AP1336" s="24"/>
      <c r="AQ1336" s="24"/>
      <c r="AS1336" s="13"/>
      <c r="AT1336" s="13"/>
      <c r="AU1336" s="14"/>
      <c r="AV1336" s="24"/>
      <c r="AW1336" s="24"/>
      <c r="AX1336" s="24"/>
      <c r="AY1336" s="24"/>
      <c r="AZ1336" s="24"/>
      <c r="BA1336" s="24"/>
      <c r="BB1336" s="24"/>
      <c r="BC1336" s="24"/>
      <c r="CW1336" s="24">
        <v>0.45474726775956287</v>
      </c>
      <c r="CX1336" s="13">
        <v>71.099999999999994</v>
      </c>
      <c r="CY1336" s="13">
        <v>68.142295297464855</v>
      </c>
      <c r="CZ1336" s="13">
        <v>67.378598809347551</v>
      </c>
      <c r="DA1336" s="13">
        <v>41.985326933081581</v>
      </c>
      <c r="DB1336" s="13" t="e">
        <f ca="1"/>
        <v>#NAME?</v>
      </c>
      <c r="DC1336" s="13" t="e">
        <f ca="1"/>
        <v>#NAME?</v>
      </c>
      <c r="DD1336" s="13">
        <v>65.954987192991808</v>
      </c>
      <c r="DE1336" s="13" t="e">
        <f ca="1"/>
        <v>#NAME?</v>
      </c>
      <c r="DF1336" s="13">
        <v>69.130457807336342</v>
      </c>
    </row>
    <row r="1337" spans="1:110" x14ac:dyDescent="0.25">
      <c r="A1337" s="9">
        <v>73.7</v>
      </c>
      <c r="B1337" s="10" t="b">
        <v>1</v>
      </c>
      <c r="U1337" s="13"/>
      <c r="V1337" s="13"/>
      <c r="W1337" s="14"/>
      <c r="X1337" s="24"/>
      <c r="Y1337" s="24"/>
      <c r="Z1337" s="24"/>
      <c r="AA1337" s="24"/>
      <c r="AB1337" s="24"/>
      <c r="AC1337" s="24"/>
      <c r="AD1337" s="24"/>
      <c r="AE1337" s="24"/>
      <c r="AG1337" s="13"/>
      <c r="AH1337" s="13"/>
      <c r="AI1337" s="14"/>
      <c r="AJ1337" s="24"/>
      <c r="AK1337" s="24"/>
      <c r="AL1337" s="24"/>
      <c r="AM1337" s="24"/>
      <c r="AN1337" s="24"/>
      <c r="AO1337" s="24"/>
      <c r="AP1337" s="24"/>
      <c r="AQ1337" s="24"/>
      <c r="AS1337" s="13"/>
      <c r="AT1337" s="13"/>
      <c r="AU1337" s="14"/>
      <c r="AV1337" s="24"/>
      <c r="AW1337" s="24"/>
      <c r="AX1337" s="24"/>
      <c r="AY1337" s="24"/>
      <c r="AZ1337" s="24"/>
      <c r="BA1337" s="24"/>
      <c r="BB1337" s="24"/>
      <c r="BC1337" s="24"/>
      <c r="CW1337" s="24">
        <v>0.45508879781420764</v>
      </c>
      <c r="CX1337" s="13">
        <v>71.099999999999994</v>
      </c>
      <c r="CY1337" s="13">
        <v>68.150501023727372</v>
      </c>
      <c r="CZ1337" s="13">
        <v>67.387136697210011</v>
      </c>
      <c r="DA1337" s="13">
        <v>42.028700951852699</v>
      </c>
      <c r="DB1337" s="13" t="e">
        <f ca="1"/>
        <v>#NAME?</v>
      </c>
      <c r="DC1337" s="13" t="e">
        <f ca="1"/>
        <v>#NAME?</v>
      </c>
      <c r="DD1337" s="13">
        <v>65.966140821014974</v>
      </c>
      <c r="DE1337" s="13" t="e">
        <f ca="1"/>
        <v>#NAME?</v>
      </c>
      <c r="DF1337" s="13">
        <v>69.13986615647535</v>
      </c>
    </row>
    <row r="1338" spans="1:110" x14ac:dyDescent="0.25">
      <c r="A1338" s="9">
        <v>73.599999999999994</v>
      </c>
      <c r="B1338" s="10" t="b">
        <v>1</v>
      </c>
      <c r="U1338" s="13"/>
      <c r="V1338" s="13"/>
      <c r="W1338" s="14"/>
      <c r="X1338" s="24"/>
      <c r="Y1338" s="24"/>
      <c r="Z1338" s="24"/>
      <c r="AA1338" s="24"/>
      <c r="AB1338" s="24"/>
      <c r="AC1338" s="24"/>
      <c r="AD1338" s="24"/>
      <c r="AE1338" s="24"/>
      <c r="AG1338" s="13"/>
      <c r="AH1338" s="13"/>
      <c r="AI1338" s="14"/>
      <c r="AJ1338" s="24"/>
      <c r="AK1338" s="24"/>
      <c r="AL1338" s="24"/>
      <c r="AM1338" s="24"/>
      <c r="AN1338" s="24"/>
      <c r="AO1338" s="24"/>
      <c r="AP1338" s="24"/>
      <c r="AQ1338" s="24"/>
      <c r="AS1338" s="13"/>
      <c r="AT1338" s="13"/>
      <c r="AU1338" s="14"/>
      <c r="AV1338" s="24"/>
      <c r="AW1338" s="24"/>
      <c r="AX1338" s="24"/>
      <c r="AY1338" s="24"/>
      <c r="AZ1338" s="24"/>
      <c r="BA1338" s="24"/>
      <c r="BB1338" s="24"/>
      <c r="BC1338" s="24"/>
      <c r="CW1338" s="24">
        <v>0.45543032786885246</v>
      </c>
      <c r="CX1338" s="13">
        <v>71.099999999999994</v>
      </c>
      <c r="CY1338" s="13">
        <v>68.158705952466121</v>
      </c>
      <c r="CZ1338" s="13">
        <v>67.395674836987368</v>
      </c>
      <c r="DA1338" s="13">
        <v>42.072102164367784</v>
      </c>
      <c r="DB1338" s="13" t="e">
        <f ca="1"/>
        <v>#NAME?</v>
      </c>
      <c r="DC1338" s="13" t="e">
        <f ca="1"/>
        <v>#NAME?</v>
      </c>
      <c r="DD1338" s="13">
        <v>65.97729026459649</v>
      </c>
      <c r="DE1338" s="13" t="e">
        <f ca="1"/>
        <v>#NAME?</v>
      </c>
      <c r="DF1338" s="13">
        <v>69.149272419384744</v>
      </c>
    </row>
    <row r="1339" spans="1:110" x14ac:dyDescent="0.25">
      <c r="A1339" s="9">
        <v>73.400000000000006</v>
      </c>
      <c r="B1339" s="10" t="b">
        <v>1</v>
      </c>
      <c r="U1339" s="13"/>
      <c r="V1339" s="13"/>
      <c r="W1339" s="14"/>
      <c r="X1339" s="24"/>
      <c r="Y1339" s="24"/>
      <c r="Z1339" s="24"/>
      <c r="AA1339" s="24"/>
      <c r="AB1339" s="24"/>
      <c r="AC1339" s="24"/>
      <c r="AD1339" s="24"/>
      <c r="AE1339" s="24"/>
      <c r="AG1339" s="13"/>
      <c r="AH1339" s="13"/>
      <c r="AI1339" s="14"/>
      <c r="AJ1339" s="24"/>
      <c r="AK1339" s="24"/>
      <c r="AL1339" s="24"/>
      <c r="AM1339" s="24"/>
      <c r="AN1339" s="24"/>
      <c r="AO1339" s="24"/>
      <c r="AP1339" s="24"/>
      <c r="AQ1339" s="24"/>
      <c r="AS1339" s="13"/>
      <c r="AT1339" s="13"/>
      <c r="AU1339" s="14"/>
      <c r="AV1339" s="24"/>
      <c r="AW1339" s="24"/>
      <c r="AX1339" s="24"/>
      <c r="AY1339" s="24"/>
      <c r="AZ1339" s="24"/>
      <c r="BA1339" s="24"/>
      <c r="BB1339" s="24"/>
      <c r="BC1339" s="24"/>
      <c r="CW1339" s="24">
        <v>0.45577185792349728</v>
      </c>
      <c r="CX1339" s="13">
        <v>71.099999999999994</v>
      </c>
      <c r="CY1339" s="13">
        <v>68.166910089924684</v>
      </c>
      <c r="CZ1339" s="13">
        <v>67.404213234999673</v>
      </c>
      <c r="DA1339" s="13">
        <v>42.115530604746958</v>
      </c>
      <c r="DB1339" s="13" t="e">
        <f ca="1"/>
        <v>#NAME?</v>
      </c>
      <c r="DC1339" s="13" t="e">
        <f ca="1"/>
        <v>#NAME?</v>
      </c>
      <c r="DD1339" s="13">
        <v>65.988435528442395</v>
      </c>
      <c r="DE1339" s="13" t="e">
        <f ca="1"/>
        <v>#NAME?</v>
      </c>
      <c r="DF1339" s="13">
        <v>69.158676601681819</v>
      </c>
    </row>
    <row r="1340" spans="1:110" x14ac:dyDescent="0.25">
      <c r="A1340" s="9">
        <v>73.3</v>
      </c>
      <c r="B1340" s="10" t="b">
        <v>1</v>
      </c>
      <c r="U1340" s="13"/>
      <c r="V1340" s="13"/>
      <c r="W1340" s="14"/>
      <c r="X1340" s="24"/>
      <c r="Y1340" s="24"/>
      <c r="Z1340" s="24"/>
      <c r="AA1340" s="24"/>
      <c r="AB1340" s="24"/>
      <c r="AC1340" s="24"/>
      <c r="AD1340" s="24"/>
      <c r="AE1340" s="24"/>
      <c r="AG1340" s="13"/>
      <c r="AH1340" s="13"/>
      <c r="AI1340" s="14"/>
      <c r="AJ1340" s="24"/>
      <c r="AK1340" s="24"/>
      <c r="AL1340" s="24"/>
      <c r="AM1340" s="24"/>
      <c r="AN1340" s="24"/>
      <c r="AO1340" s="24"/>
      <c r="AP1340" s="24"/>
      <c r="AQ1340" s="24"/>
      <c r="AS1340" s="13"/>
      <c r="AT1340" s="13"/>
      <c r="AU1340" s="14"/>
      <c r="AV1340" s="24"/>
      <c r="AW1340" s="24"/>
      <c r="AX1340" s="24"/>
      <c r="AY1340" s="24"/>
      <c r="AZ1340" s="24"/>
      <c r="BA1340" s="24"/>
      <c r="BB1340" s="24"/>
      <c r="BC1340" s="24"/>
      <c r="CW1340" s="24">
        <v>0.4561133879781421</v>
      </c>
      <c r="CX1340" s="13">
        <v>71.099999999999994</v>
      </c>
      <c r="CY1340" s="13">
        <v>68.17511344234245</v>
      </c>
      <c r="CZ1340" s="13">
        <v>67.412751897565741</v>
      </c>
      <c r="DA1340" s="13">
        <v>42.158986307174608</v>
      </c>
      <c r="DB1340" s="13" t="e">
        <f ca="1"/>
        <v>#NAME?</v>
      </c>
      <c r="DC1340" s="13" t="e">
        <f ca="1"/>
        <v>#NAME?</v>
      </c>
      <c r="DD1340" s="13">
        <v>65.999576617249886</v>
      </c>
      <c r="DE1340" s="13" t="e">
        <f ca="1"/>
        <v>#NAME?</v>
      </c>
      <c r="DF1340" s="13">
        <v>69.168078708977134</v>
      </c>
    </row>
    <row r="1341" spans="1:110" x14ac:dyDescent="0.25">
      <c r="A1341" s="9">
        <v>73.099999999999994</v>
      </c>
      <c r="B1341" s="10" t="b">
        <v>1</v>
      </c>
      <c r="U1341" s="13"/>
      <c r="V1341" s="13"/>
      <c r="W1341" s="14"/>
      <c r="X1341" s="24"/>
      <c r="Y1341" s="24"/>
      <c r="Z1341" s="24"/>
      <c r="AA1341" s="24"/>
      <c r="AB1341" s="24"/>
      <c r="AC1341" s="24"/>
      <c r="AD1341" s="24"/>
      <c r="AE1341" s="24"/>
      <c r="AG1341" s="13"/>
      <c r="AH1341" s="13"/>
      <c r="AI1341" s="14"/>
      <c r="AJ1341" s="24"/>
      <c r="AK1341" s="24"/>
      <c r="AL1341" s="24"/>
      <c r="AM1341" s="24"/>
      <c r="AN1341" s="24"/>
      <c r="AO1341" s="24"/>
      <c r="AP1341" s="24"/>
      <c r="AQ1341" s="24"/>
      <c r="AS1341" s="13"/>
      <c r="AT1341" s="13"/>
      <c r="AU1341" s="14"/>
      <c r="AV1341" s="24"/>
      <c r="AW1341" s="24"/>
      <c r="AX1341" s="24"/>
      <c r="AY1341" s="24"/>
      <c r="AZ1341" s="24"/>
      <c r="BA1341" s="24"/>
      <c r="BB1341" s="24"/>
      <c r="BC1341" s="24"/>
      <c r="CW1341" s="24">
        <v>0.45645491803278687</v>
      </c>
      <c r="CX1341" s="13">
        <v>71.099999999999994</v>
      </c>
      <c r="CY1341" s="13">
        <v>68.183316015954688</v>
      </c>
      <c r="CZ1341" s="13">
        <v>67.421290831003475</v>
      </c>
      <c r="DA1341" s="13">
        <v>42.202469305899548</v>
      </c>
      <c r="DB1341" s="13" t="e">
        <f ca="1"/>
        <v>#NAME?</v>
      </c>
      <c r="DC1341" s="13" t="e">
        <f ca="1"/>
        <v>#NAME?</v>
      </c>
      <c r="DD1341" s="13">
        <v>66.010713535707396</v>
      </c>
      <c r="DE1341" s="13" t="e">
        <f ca="1"/>
        <v>#NAME?</v>
      </c>
      <c r="DF1341" s="13">
        <v>69.177478746874627</v>
      </c>
    </row>
    <row r="1342" spans="1:110" x14ac:dyDescent="0.25">
      <c r="A1342" s="9">
        <v>73</v>
      </c>
      <c r="B1342" s="10" t="b">
        <v>1</v>
      </c>
      <c r="U1342" s="13"/>
      <c r="V1342" s="13"/>
      <c r="W1342" s="14"/>
      <c r="X1342" s="24"/>
      <c r="Y1342" s="24"/>
      <c r="Z1342" s="24"/>
      <c r="AA1342" s="24"/>
      <c r="AB1342" s="24"/>
      <c r="AC1342" s="24"/>
      <c r="AD1342" s="24"/>
      <c r="AE1342" s="24"/>
      <c r="AG1342" s="13"/>
      <c r="AH1342" s="13"/>
      <c r="AI1342" s="14"/>
      <c r="AJ1342" s="24"/>
      <c r="AK1342" s="24"/>
      <c r="AL1342" s="24"/>
      <c r="AM1342" s="24"/>
      <c r="AN1342" s="24"/>
      <c r="AO1342" s="24"/>
      <c r="AP1342" s="24"/>
      <c r="AQ1342" s="24"/>
      <c r="AS1342" s="13"/>
      <c r="AT1342" s="13"/>
      <c r="AU1342" s="14"/>
      <c r="AV1342" s="24"/>
      <c r="AW1342" s="24"/>
      <c r="AX1342" s="24"/>
      <c r="AY1342" s="24"/>
      <c r="AZ1342" s="24"/>
      <c r="BA1342" s="24"/>
      <c r="BB1342" s="24"/>
      <c r="BC1342" s="24"/>
      <c r="CW1342" s="24">
        <v>0.45679644808743169</v>
      </c>
      <c r="CX1342" s="13">
        <v>71.099999999999994</v>
      </c>
      <c r="CY1342" s="13">
        <v>68.191517816992615</v>
      </c>
      <c r="CZ1342" s="13">
        <v>67.429830041629771</v>
      </c>
      <c r="DA1342" s="13">
        <v>42.245979635235173</v>
      </c>
      <c r="DB1342" s="13" t="e">
        <f ca="1"/>
        <v>#NAME?</v>
      </c>
      <c r="DC1342" s="13" t="e">
        <f ca="1"/>
        <v>#NAME?</v>
      </c>
      <c r="DD1342" s="13">
        <v>66.021846288494586</v>
      </c>
      <c r="DE1342" s="13" t="e">
        <f ca="1"/>
        <v>#NAME?</v>
      </c>
      <c r="DF1342" s="13">
        <v>69.186876720971554</v>
      </c>
    </row>
    <row r="1343" spans="1:110" x14ac:dyDescent="0.25">
      <c r="A1343" s="9">
        <v>72.8</v>
      </c>
      <c r="B1343" s="10" t="b">
        <v>1</v>
      </c>
      <c r="U1343" s="13"/>
      <c r="V1343" s="13"/>
      <c r="W1343" s="14"/>
      <c r="X1343" s="24"/>
      <c r="Y1343" s="24"/>
      <c r="Z1343" s="24"/>
      <c r="AA1343" s="24"/>
      <c r="AB1343" s="24"/>
      <c r="AC1343" s="24"/>
      <c r="AD1343" s="24"/>
      <c r="AE1343" s="24"/>
      <c r="AG1343" s="13"/>
      <c r="AH1343" s="13"/>
      <c r="AI1343" s="14"/>
      <c r="AJ1343" s="24"/>
      <c r="AK1343" s="24"/>
      <c r="AL1343" s="24"/>
      <c r="AM1343" s="24"/>
      <c r="AN1343" s="24"/>
      <c r="AO1343" s="24"/>
      <c r="AP1343" s="24"/>
      <c r="AQ1343" s="24"/>
      <c r="AS1343" s="13"/>
      <c r="AT1343" s="13"/>
      <c r="AU1343" s="14"/>
      <c r="AV1343" s="24"/>
      <c r="AW1343" s="24"/>
      <c r="AX1343" s="24"/>
      <c r="AY1343" s="24"/>
      <c r="AZ1343" s="24"/>
      <c r="BA1343" s="24"/>
      <c r="BB1343" s="24"/>
      <c r="BC1343" s="24"/>
      <c r="CW1343" s="24">
        <v>0.45713797814207652</v>
      </c>
      <c r="CX1343" s="13">
        <v>71.2</v>
      </c>
      <c r="CY1343" s="13">
        <v>68.199718851683386</v>
      </c>
      <c r="CZ1343" s="13">
        <v>67.438369535760458</v>
      </c>
      <c r="DA1343" s="13">
        <v>42.289517329559608</v>
      </c>
      <c r="DB1343" s="13" t="e">
        <f ca="1"/>
        <v>#NAME?</v>
      </c>
      <c r="DC1343" s="13" t="e">
        <f ca="1"/>
        <v>#NAME?</v>
      </c>
      <c r="DD1343" s="13">
        <v>66.032974880282353</v>
      </c>
      <c r="DE1343" s="13" t="e">
        <f ca="1"/>
        <v>#NAME?</v>
      </c>
      <c r="DF1343" s="13">
        <v>69.196272636858637</v>
      </c>
    </row>
    <row r="1344" spans="1:110" x14ac:dyDescent="0.25">
      <c r="A1344" s="9">
        <v>72.400000000000006</v>
      </c>
      <c r="B1344" s="10" t="b">
        <v>1</v>
      </c>
      <c r="U1344" s="13"/>
      <c r="V1344" s="13"/>
      <c r="W1344" s="14"/>
      <c r="X1344" s="24"/>
      <c r="Y1344" s="24"/>
      <c r="Z1344" s="24"/>
      <c r="AA1344" s="24"/>
      <c r="AB1344" s="24"/>
      <c r="AC1344" s="24"/>
      <c r="AD1344" s="24"/>
      <c r="AE1344" s="24"/>
      <c r="AG1344" s="13"/>
      <c r="AH1344" s="13"/>
      <c r="AI1344" s="14"/>
      <c r="AJ1344" s="24"/>
      <c r="AK1344" s="24"/>
      <c r="AL1344" s="24"/>
      <c r="AM1344" s="24"/>
      <c r="AN1344" s="24"/>
      <c r="AO1344" s="24"/>
      <c r="AP1344" s="24"/>
      <c r="AQ1344" s="24"/>
      <c r="AS1344" s="13"/>
      <c r="AT1344" s="13"/>
      <c r="AU1344" s="14"/>
      <c r="AV1344" s="24"/>
      <c r="AW1344" s="24"/>
      <c r="AX1344" s="24"/>
      <c r="AY1344" s="24"/>
      <c r="AZ1344" s="24"/>
      <c r="BA1344" s="24"/>
      <c r="BB1344" s="24"/>
      <c r="BC1344" s="24"/>
      <c r="CW1344" s="24">
        <v>0.45747950819672129</v>
      </c>
      <c r="CX1344" s="13">
        <v>71.2</v>
      </c>
      <c r="CY1344" s="13">
        <v>68.20791912625009</v>
      </c>
      <c r="CZ1344" s="13">
        <v>67.446909319710571</v>
      </c>
      <c r="DA1344" s="13">
        <v>42.333082423315872</v>
      </c>
      <c r="DB1344" s="13" t="e">
        <f ca="1"/>
        <v>#NAME?</v>
      </c>
      <c r="DC1344" s="13" t="e">
        <f ca="1"/>
        <v>#NAME?</v>
      </c>
      <c r="DD1344" s="13">
        <v>66.044099315732879</v>
      </c>
      <c r="DE1344" s="13" t="e">
        <f ca="1"/>
        <v>#NAME?</v>
      </c>
      <c r="DF1344" s="13">
        <v>69.205666500119975</v>
      </c>
    </row>
    <row r="1345" spans="1:110" x14ac:dyDescent="0.25">
      <c r="A1345" s="9">
        <v>72.5</v>
      </c>
      <c r="B1345" s="10" t="b">
        <v>1</v>
      </c>
      <c r="U1345" s="13"/>
      <c r="V1345" s="13"/>
      <c r="W1345" s="14"/>
      <c r="X1345" s="24"/>
      <c r="Y1345" s="24"/>
      <c r="Z1345" s="24"/>
      <c r="AA1345" s="24"/>
      <c r="AB1345" s="24"/>
      <c r="AC1345" s="24"/>
      <c r="AD1345" s="24"/>
      <c r="AE1345" s="24"/>
      <c r="AG1345" s="13"/>
      <c r="AH1345" s="13"/>
      <c r="AI1345" s="14"/>
      <c r="AJ1345" s="24"/>
      <c r="AK1345" s="24"/>
      <c r="AL1345" s="24"/>
      <c r="AM1345" s="24"/>
      <c r="AN1345" s="24"/>
      <c r="AO1345" s="24"/>
      <c r="AP1345" s="24"/>
      <c r="AQ1345" s="24"/>
      <c r="AS1345" s="13"/>
      <c r="AT1345" s="13"/>
      <c r="AU1345" s="14"/>
      <c r="AV1345" s="24"/>
      <c r="AW1345" s="24"/>
      <c r="AX1345" s="24"/>
      <c r="AY1345" s="24"/>
      <c r="AZ1345" s="24"/>
      <c r="BA1345" s="24"/>
      <c r="BB1345" s="24"/>
      <c r="BC1345" s="24"/>
      <c r="CW1345" s="24">
        <v>0.45782103825136611</v>
      </c>
      <c r="CX1345" s="13">
        <v>71.2</v>
      </c>
      <c r="CY1345" s="13">
        <v>68.21611864691188</v>
      </c>
      <c r="CZ1345" s="13">
        <v>67.455449399794176</v>
      </c>
      <c r="DA1345" s="13">
        <v>42.376674951012085</v>
      </c>
      <c r="DB1345" s="13" t="e">
        <f ca="1"/>
        <v>#NAME?</v>
      </c>
      <c r="DC1345" s="13" t="e">
        <f ca="1"/>
        <v>#NAME?</v>
      </c>
      <c r="DD1345" s="13">
        <v>66.055219599499651</v>
      </c>
      <c r="DE1345" s="13" t="e">
        <f ca="1"/>
        <v>#NAME?</v>
      </c>
      <c r="DF1345" s="13">
        <v>69.215058316333128</v>
      </c>
    </row>
    <row r="1346" spans="1:110" x14ac:dyDescent="0.25">
      <c r="A1346" s="9">
        <v>72.3</v>
      </c>
      <c r="B1346" s="10" t="b">
        <v>1</v>
      </c>
      <c r="U1346" s="13"/>
      <c r="V1346" s="13"/>
      <c r="W1346" s="14"/>
      <c r="X1346" s="24"/>
      <c r="Y1346" s="24"/>
      <c r="Z1346" s="24"/>
      <c r="AA1346" s="24"/>
      <c r="AB1346" s="24"/>
      <c r="AC1346" s="24"/>
      <c r="AD1346" s="24"/>
      <c r="AE1346" s="24"/>
      <c r="AG1346" s="13"/>
      <c r="AH1346" s="13"/>
      <c r="AI1346" s="14"/>
      <c r="AJ1346" s="24"/>
      <c r="AK1346" s="24"/>
      <c r="AL1346" s="24"/>
      <c r="AM1346" s="24"/>
      <c r="AN1346" s="24"/>
      <c r="AO1346" s="24"/>
      <c r="AP1346" s="24"/>
      <c r="AQ1346" s="24"/>
      <c r="AS1346" s="13"/>
      <c r="AT1346" s="13"/>
      <c r="AU1346" s="14"/>
      <c r="AV1346" s="24"/>
      <c r="AW1346" s="24"/>
      <c r="AX1346" s="24"/>
      <c r="AY1346" s="24"/>
      <c r="AZ1346" s="24"/>
      <c r="BA1346" s="24"/>
      <c r="BB1346" s="24"/>
      <c r="BC1346" s="24"/>
      <c r="CW1346" s="24">
        <v>0.45816256830601093</v>
      </c>
      <c r="CX1346" s="13">
        <v>71.2</v>
      </c>
      <c r="CY1346" s="13">
        <v>68.22431741988396</v>
      </c>
      <c r="CZ1346" s="13">
        <v>67.463989782324447</v>
      </c>
      <c r="DA1346" s="13">
        <v>42.420294947221578</v>
      </c>
      <c r="DB1346" s="13" t="e">
        <f ca="1"/>
        <v>#NAME?</v>
      </c>
      <c r="DC1346" s="13" t="e">
        <f ca="1"/>
        <v>#NAME?</v>
      </c>
      <c r="DD1346" s="13">
        <v>66.066335736227487</v>
      </c>
      <c r="DE1346" s="13" t="e">
        <f ca="1"/>
        <v>#NAME?</v>
      </c>
      <c r="DF1346" s="13">
        <v>69.224448091069149</v>
      </c>
    </row>
    <row r="1347" spans="1:110" x14ac:dyDescent="0.25">
      <c r="A1347" s="9">
        <v>72.099999999999994</v>
      </c>
      <c r="B1347" s="10" t="b">
        <v>1</v>
      </c>
      <c r="U1347" s="13"/>
      <c r="V1347" s="13"/>
      <c r="W1347" s="14"/>
      <c r="X1347" s="24"/>
      <c r="Y1347" s="24"/>
      <c r="Z1347" s="24"/>
      <c r="AA1347" s="24"/>
      <c r="AB1347" s="24"/>
      <c r="AC1347" s="24"/>
      <c r="AD1347" s="24"/>
      <c r="AE1347" s="24"/>
      <c r="AG1347" s="13"/>
      <c r="AH1347" s="13"/>
      <c r="AI1347" s="14"/>
      <c r="AJ1347" s="24"/>
      <c r="AK1347" s="24"/>
      <c r="AL1347" s="24"/>
      <c r="AM1347" s="24"/>
      <c r="AN1347" s="24"/>
      <c r="AO1347" s="24"/>
      <c r="AP1347" s="24"/>
      <c r="AQ1347" s="24"/>
      <c r="AS1347" s="13"/>
      <c r="AT1347" s="13"/>
      <c r="AU1347" s="14"/>
      <c r="AV1347" s="24"/>
      <c r="AW1347" s="24"/>
      <c r="AX1347" s="24"/>
      <c r="AY1347" s="24"/>
      <c r="AZ1347" s="24"/>
      <c r="BA1347" s="24"/>
      <c r="BB1347" s="24"/>
      <c r="BC1347" s="24"/>
      <c r="CW1347" s="24">
        <v>0.45850409836065575</v>
      </c>
      <c r="CX1347" s="13">
        <v>71.2</v>
      </c>
      <c r="CY1347" s="13">
        <v>68.232515451377608</v>
      </c>
      <c r="CZ1347" s="13">
        <v>67.472530473613844</v>
      </c>
      <c r="DA1347" s="13">
        <v>42.463942446583097</v>
      </c>
      <c r="DB1347" s="13" t="e">
        <f ca="1"/>
        <v>#NAME?</v>
      </c>
      <c r="DC1347" s="13" t="e">
        <f ca="1"/>
        <v>#NAME?</v>
      </c>
      <c r="DD1347" s="13">
        <v>66.077447730552535</v>
      </c>
      <c r="DE1347" s="13" t="e">
        <f ca="1"/>
        <v>#NAME?</v>
      </c>
      <c r="DF1347" s="13">
        <v>69.233835829892627</v>
      </c>
    </row>
    <row r="1348" spans="1:110" x14ac:dyDescent="0.25">
      <c r="A1348" s="9">
        <v>71.900000000000006</v>
      </c>
      <c r="B1348" s="10" t="b">
        <v>1</v>
      </c>
      <c r="U1348" s="13"/>
      <c r="V1348" s="13"/>
      <c r="W1348" s="14"/>
      <c r="X1348" s="24"/>
      <c r="Y1348" s="24"/>
      <c r="Z1348" s="24"/>
      <c r="AA1348" s="24"/>
      <c r="AB1348" s="24"/>
      <c r="AC1348" s="24"/>
      <c r="AD1348" s="24"/>
      <c r="AE1348" s="24"/>
      <c r="AG1348" s="13"/>
      <c r="AH1348" s="13"/>
      <c r="AI1348" s="14"/>
      <c r="AJ1348" s="24"/>
      <c r="AK1348" s="24"/>
      <c r="AL1348" s="24"/>
      <c r="AM1348" s="24"/>
      <c r="AN1348" s="24"/>
      <c r="AO1348" s="24"/>
      <c r="AP1348" s="24"/>
      <c r="AQ1348" s="24"/>
      <c r="AS1348" s="13"/>
      <c r="AT1348" s="13"/>
      <c r="AU1348" s="14"/>
      <c r="AV1348" s="24"/>
      <c r="AW1348" s="24"/>
      <c r="AX1348" s="24"/>
      <c r="AY1348" s="24"/>
      <c r="AZ1348" s="24"/>
      <c r="BA1348" s="24"/>
      <c r="BB1348" s="24"/>
      <c r="BC1348" s="24"/>
      <c r="CW1348" s="24">
        <v>0.45884562841530052</v>
      </c>
      <c r="CX1348" s="13">
        <v>71.2</v>
      </c>
      <c r="CY1348" s="13">
        <v>68.240712747600185</v>
      </c>
      <c r="CZ1348" s="13">
        <v>67.481071479973863</v>
      </c>
      <c r="DA1348" s="13">
        <v>42.507617483800921</v>
      </c>
      <c r="DB1348" s="13" t="e">
        <f ca="1"/>
        <v>#NAME?</v>
      </c>
      <c r="DC1348" s="13" t="e">
        <f ca="1"/>
        <v>#NAME?</v>
      </c>
      <c r="DD1348" s="13">
        <v>66.088555587102292</v>
      </c>
      <c r="DE1348" s="13" t="e">
        <f ca="1"/>
        <v>#NAME?</v>
      </c>
      <c r="DF1348" s="13">
        <v>69.243221538361666</v>
      </c>
    </row>
    <row r="1349" spans="1:110" x14ac:dyDescent="0.25">
      <c r="A1349" s="9">
        <v>71.7</v>
      </c>
      <c r="B1349" s="10" t="b">
        <v>1</v>
      </c>
      <c r="U1349" s="13"/>
      <c r="V1349" s="13"/>
      <c r="W1349" s="14"/>
      <c r="X1349" s="24"/>
      <c r="Y1349" s="24"/>
      <c r="Z1349" s="24"/>
      <c r="AA1349" s="24"/>
      <c r="AB1349" s="24"/>
      <c r="AC1349" s="24"/>
      <c r="AD1349" s="24"/>
      <c r="AE1349" s="24"/>
      <c r="AG1349" s="13"/>
      <c r="AH1349" s="13"/>
      <c r="AI1349" s="14"/>
      <c r="AJ1349" s="24"/>
      <c r="AK1349" s="24"/>
      <c r="AL1349" s="24"/>
      <c r="AM1349" s="24"/>
      <c r="AN1349" s="24"/>
      <c r="AO1349" s="24"/>
      <c r="AP1349" s="24"/>
      <c r="AQ1349" s="24"/>
      <c r="AS1349" s="13"/>
      <c r="AT1349" s="13"/>
      <c r="AU1349" s="14"/>
      <c r="AV1349" s="24"/>
      <c r="AW1349" s="24"/>
      <c r="AX1349" s="24"/>
      <c r="AY1349" s="24"/>
      <c r="AZ1349" s="24"/>
      <c r="BA1349" s="24"/>
      <c r="BB1349" s="24"/>
      <c r="BC1349" s="24"/>
      <c r="CW1349" s="24">
        <v>0.45918715846994534</v>
      </c>
      <c r="CX1349" s="13">
        <v>71.2</v>
      </c>
      <c r="CY1349" s="13">
        <v>68.248909314755267</v>
      </c>
      <c r="CZ1349" s="13">
        <v>67.489612807715361</v>
      </c>
      <c r="DA1349" s="13">
        <v>42.551320093645103</v>
      </c>
      <c r="DB1349" s="13" t="e">
        <f ca="1"/>
        <v>#NAME?</v>
      </c>
      <c r="DC1349" s="13" t="e">
        <f ca="1"/>
        <v>#NAME?</v>
      </c>
      <c r="DD1349" s="13">
        <v>66.099659310495724</v>
      </c>
      <c r="DE1349" s="13" t="e">
        <f ca="1"/>
        <v>#NAME?</v>
      </c>
      <c r="DF1349" s="13">
        <v>69.25260522202791</v>
      </c>
    </row>
    <row r="1350" spans="1:110" x14ac:dyDescent="0.25">
      <c r="A1350" s="9">
        <v>72</v>
      </c>
      <c r="B1350" s="10" t="b">
        <v>1</v>
      </c>
      <c r="U1350" s="13"/>
      <c r="V1350" s="13"/>
      <c r="W1350" s="14"/>
      <c r="X1350" s="24"/>
      <c r="Y1350" s="24"/>
      <c r="Z1350" s="24"/>
      <c r="AA1350" s="24"/>
      <c r="AB1350" s="24"/>
      <c r="AC1350" s="24"/>
      <c r="AD1350" s="24"/>
      <c r="AE1350" s="24"/>
      <c r="AG1350" s="13"/>
      <c r="AH1350" s="13"/>
      <c r="AI1350" s="14"/>
      <c r="AJ1350" s="24"/>
      <c r="AK1350" s="24"/>
      <c r="AL1350" s="24"/>
      <c r="AM1350" s="24"/>
      <c r="AN1350" s="24"/>
      <c r="AO1350" s="24"/>
      <c r="AP1350" s="24"/>
      <c r="AQ1350" s="24"/>
      <c r="AS1350" s="13"/>
      <c r="AT1350" s="13"/>
      <c r="AU1350" s="14"/>
      <c r="AV1350" s="24"/>
      <c r="AW1350" s="24"/>
      <c r="AX1350" s="24"/>
      <c r="AY1350" s="24"/>
      <c r="AZ1350" s="24"/>
      <c r="BA1350" s="24"/>
      <c r="BB1350" s="24"/>
      <c r="BC1350" s="24"/>
      <c r="CW1350" s="24">
        <v>0.45952868852459017</v>
      </c>
      <c r="CX1350" s="13">
        <v>71.2</v>
      </c>
      <c r="CY1350" s="13">
        <v>68.257105159042567</v>
      </c>
      <c r="CZ1350" s="13">
        <v>67.498154463148424</v>
      </c>
      <c r="DA1350" s="13">
        <v>42.595050310951514</v>
      </c>
      <c r="DB1350" s="13" t="e">
        <f ca="1"/>
        <v>#NAME?</v>
      </c>
      <c r="DC1350" s="13" t="e">
        <f ca="1"/>
        <v>#NAME?</v>
      </c>
      <c r="DD1350" s="13">
        <v>66.110758905343118</v>
      </c>
      <c r="DE1350" s="13" t="e">
        <f ca="1"/>
        <v>#NAME?</v>
      </c>
      <c r="DF1350" s="13">
        <v>69.261986886436688</v>
      </c>
    </row>
    <row r="1351" spans="1:110" x14ac:dyDescent="0.25">
      <c r="A1351" s="9">
        <v>69.900000000000006</v>
      </c>
      <c r="B1351" s="10" t="b">
        <v>1</v>
      </c>
      <c r="U1351" s="13"/>
      <c r="V1351" s="13"/>
      <c r="W1351" s="14"/>
      <c r="X1351" s="24"/>
      <c r="Y1351" s="24"/>
      <c r="Z1351" s="24"/>
      <c r="AA1351" s="24"/>
      <c r="AB1351" s="24"/>
      <c r="AC1351" s="24"/>
      <c r="AD1351" s="24"/>
      <c r="AE1351" s="24"/>
      <c r="AG1351" s="13"/>
      <c r="AH1351" s="13"/>
      <c r="AI1351" s="14"/>
      <c r="AJ1351" s="24"/>
      <c r="AK1351" s="24"/>
      <c r="AL1351" s="24"/>
      <c r="AM1351" s="24"/>
      <c r="AN1351" s="24"/>
      <c r="AO1351" s="24"/>
      <c r="AP1351" s="24"/>
      <c r="AQ1351" s="24"/>
      <c r="AS1351" s="13"/>
      <c r="AT1351" s="13"/>
      <c r="AU1351" s="14"/>
      <c r="AV1351" s="24"/>
      <c r="AW1351" s="24"/>
      <c r="AX1351" s="24"/>
      <c r="AY1351" s="24"/>
      <c r="AZ1351" s="24"/>
      <c r="BA1351" s="24"/>
      <c r="BB1351" s="24"/>
      <c r="BC1351" s="24"/>
      <c r="CW1351" s="24">
        <v>0.45987021857923499</v>
      </c>
      <c r="CX1351" s="13">
        <v>71.2</v>
      </c>
      <c r="CY1351" s="13">
        <v>68.265300286658018</v>
      </c>
      <c r="CZ1351" s="13">
        <v>67.506696452582389</v>
      </c>
      <c r="DA1351" s="13">
        <v>42.638808170622163</v>
      </c>
      <c r="DB1351" s="13" t="e">
        <f ca="1"/>
        <v>#NAME?</v>
      </c>
      <c r="DC1351" s="13" t="e">
        <f ca="1"/>
        <v>#NAME?</v>
      </c>
      <c r="DD1351" s="13">
        <v>66.121854376246233</v>
      </c>
      <c r="DE1351" s="13" t="e">
        <f ca="1"/>
        <v>#NAME?</v>
      </c>
      <c r="DF1351" s="13">
        <v>69.271366537126866</v>
      </c>
    </row>
    <row r="1352" spans="1:110" x14ac:dyDescent="0.25">
      <c r="A1352" s="9">
        <v>69.5</v>
      </c>
      <c r="B1352" s="10" t="b">
        <v>1</v>
      </c>
      <c r="U1352" s="13"/>
      <c r="V1352" s="13"/>
      <c r="W1352" s="14"/>
      <c r="X1352" s="24"/>
      <c r="Y1352" s="24"/>
      <c r="Z1352" s="24"/>
      <c r="AA1352" s="24"/>
      <c r="AB1352" s="24"/>
      <c r="AC1352" s="24"/>
      <c r="AD1352" s="24"/>
      <c r="AE1352" s="24"/>
      <c r="AG1352" s="13"/>
      <c r="AH1352" s="13"/>
      <c r="AI1352" s="14"/>
      <c r="AJ1352" s="24"/>
      <c r="AK1352" s="24"/>
      <c r="AL1352" s="24"/>
      <c r="AM1352" s="24"/>
      <c r="AN1352" s="24"/>
      <c r="AO1352" s="24"/>
      <c r="AP1352" s="24"/>
      <c r="AQ1352" s="24"/>
      <c r="AS1352" s="13"/>
      <c r="AT1352" s="13"/>
      <c r="AU1352" s="14"/>
      <c r="AV1352" s="24"/>
      <c r="AW1352" s="24"/>
      <c r="AX1352" s="24"/>
      <c r="AY1352" s="24"/>
      <c r="AZ1352" s="24"/>
      <c r="BA1352" s="24"/>
      <c r="BB1352" s="24"/>
      <c r="BC1352" s="24"/>
      <c r="CW1352" s="24">
        <v>0.46021174863387976</v>
      </c>
      <c r="CX1352" s="13">
        <v>71.2</v>
      </c>
      <c r="CY1352" s="13">
        <v>68.273494703793844</v>
      </c>
      <c r="CZ1352" s="13">
        <v>67.515238782326051</v>
      </c>
      <c r="DA1352" s="13">
        <v>42.682593707625252</v>
      </c>
      <c r="DB1352" s="13" t="e">
        <f ca="1"/>
        <v>#NAME?</v>
      </c>
      <c r="DC1352" s="13" t="e">
        <f ca="1"/>
        <v>#NAME?</v>
      </c>
      <c r="DD1352" s="13">
        <v>66.132945727798301</v>
      </c>
      <c r="DE1352" s="13" t="e">
        <f ca="1"/>
        <v>#NAME?</v>
      </c>
      <c r="DF1352" s="13">
        <v>69.280744179631029</v>
      </c>
    </row>
    <row r="1353" spans="1:110" x14ac:dyDescent="0.25">
      <c r="A1353" s="9">
        <v>69.099999999999994</v>
      </c>
      <c r="B1353" s="10" t="b">
        <v>1</v>
      </c>
      <c r="U1353" s="13"/>
      <c r="V1353" s="13"/>
      <c r="W1353" s="14"/>
      <c r="X1353" s="24"/>
      <c r="Y1353" s="24"/>
      <c r="Z1353" s="24"/>
      <c r="AA1353" s="24"/>
      <c r="AB1353" s="24"/>
      <c r="AC1353" s="24"/>
      <c r="AD1353" s="24"/>
      <c r="AE1353" s="24"/>
      <c r="AG1353" s="13"/>
      <c r="AH1353" s="13"/>
      <c r="AI1353" s="14"/>
      <c r="AJ1353" s="24"/>
      <c r="AK1353" s="24"/>
      <c r="AL1353" s="24"/>
      <c r="AM1353" s="24"/>
      <c r="AN1353" s="24"/>
      <c r="AO1353" s="24"/>
      <c r="AP1353" s="24"/>
      <c r="AQ1353" s="24"/>
      <c r="AS1353" s="13"/>
      <c r="AT1353" s="13"/>
      <c r="AU1353" s="14"/>
      <c r="AV1353" s="24"/>
      <c r="AW1353" s="24"/>
      <c r="AX1353" s="24"/>
      <c r="AY1353" s="24"/>
      <c r="AZ1353" s="24"/>
      <c r="BA1353" s="24"/>
      <c r="BB1353" s="24"/>
      <c r="BC1353" s="24"/>
      <c r="CW1353" s="24">
        <v>0.46055327868852458</v>
      </c>
      <c r="CX1353" s="13">
        <v>71.2</v>
      </c>
      <c r="CY1353" s="13">
        <v>68.281688416638531</v>
      </c>
      <c r="CZ1353" s="13">
        <v>67.523781458687367</v>
      </c>
      <c r="DA1353" s="13">
        <v>42.726406956995397</v>
      </c>
      <c r="DB1353" s="13" t="e">
        <f ca="1"/>
        <v>#NAME?</v>
      </c>
      <c r="DC1353" s="13" t="e">
        <f ca="1"/>
        <v>#NAME?</v>
      </c>
      <c r="DD1353" s="13">
        <v>66.144032964584028</v>
      </c>
      <c r="DE1353" s="13" t="e">
        <f ca="1"/>
        <v>#NAME?</v>
      </c>
      <c r="DF1353" s="13">
        <v>69.290119819475407</v>
      </c>
    </row>
    <row r="1354" spans="1:110" x14ac:dyDescent="0.25">
      <c r="A1354" s="9">
        <v>68.5</v>
      </c>
      <c r="B1354" s="10" t="b">
        <v>1</v>
      </c>
      <c r="U1354" s="13"/>
      <c r="V1354" s="13"/>
      <c r="W1354" s="14"/>
      <c r="X1354" s="24"/>
      <c r="Y1354" s="24"/>
      <c r="Z1354" s="24"/>
      <c r="AA1354" s="24"/>
      <c r="AB1354" s="24"/>
      <c r="AC1354" s="24"/>
      <c r="AD1354" s="24"/>
      <c r="AE1354" s="24"/>
      <c r="AG1354" s="13"/>
      <c r="AH1354" s="13"/>
      <c r="AI1354" s="14"/>
      <c r="AJ1354" s="24"/>
      <c r="AK1354" s="24"/>
      <c r="AL1354" s="24"/>
      <c r="AM1354" s="24"/>
      <c r="AN1354" s="24"/>
      <c r="AO1354" s="24"/>
      <c r="AP1354" s="24"/>
      <c r="AQ1354" s="24"/>
      <c r="AS1354" s="13"/>
      <c r="AT1354" s="13"/>
      <c r="AU1354" s="14"/>
      <c r="AV1354" s="24"/>
      <c r="AW1354" s="24"/>
      <c r="AX1354" s="24"/>
      <c r="AY1354" s="24"/>
      <c r="AZ1354" s="24"/>
      <c r="BA1354" s="24"/>
      <c r="BB1354" s="24"/>
      <c r="BC1354" s="24"/>
      <c r="CW1354" s="24">
        <v>0.4608948087431694</v>
      </c>
      <c r="CX1354" s="13">
        <v>71.2</v>
      </c>
      <c r="CY1354" s="13">
        <v>68.289881431376855</v>
      </c>
      <c r="CZ1354" s="13">
        <v>67.532324487973852</v>
      </c>
      <c r="DA1354" s="13">
        <v>42.770247953833746</v>
      </c>
      <c r="DB1354" s="13" t="e">
        <f ca="1"/>
        <v>#NAME?</v>
      </c>
      <c r="DC1354" s="13" t="e">
        <f ca="1"/>
        <v>#NAME?</v>
      </c>
      <c r="DD1354" s="13">
        <v>66.155116091179607</v>
      </c>
      <c r="DE1354" s="13" t="e">
        <f ca="1"/>
        <v>#NAME?</v>
      </c>
      <c r="DF1354" s="13">
        <v>69.299493462179953</v>
      </c>
    </row>
    <row r="1355" spans="1:110" x14ac:dyDescent="0.25">
      <c r="A1355" s="9">
        <v>67.8</v>
      </c>
      <c r="B1355" s="10" t="b">
        <v>1</v>
      </c>
      <c r="U1355" s="13"/>
      <c r="V1355" s="13"/>
      <c r="W1355" s="14"/>
      <c r="X1355" s="24"/>
      <c r="Y1355" s="24"/>
      <c r="Z1355" s="24"/>
      <c r="AA1355" s="24"/>
      <c r="AB1355" s="24"/>
      <c r="AC1355" s="24"/>
      <c r="AD1355" s="24"/>
      <c r="AE1355" s="24"/>
      <c r="AG1355" s="13"/>
      <c r="AH1355" s="13"/>
      <c r="AI1355" s="14"/>
      <c r="AJ1355" s="24"/>
      <c r="AK1355" s="24"/>
      <c r="AL1355" s="24"/>
      <c r="AM1355" s="24"/>
      <c r="AN1355" s="24"/>
      <c r="AO1355" s="24"/>
      <c r="AP1355" s="24"/>
      <c r="AQ1355" s="24"/>
      <c r="AS1355" s="13"/>
      <c r="AT1355" s="13"/>
      <c r="AU1355" s="14"/>
      <c r="AV1355" s="24"/>
      <c r="AW1355" s="24"/>
      <c r="AX1355" s="24"/>
      <c r="AY1355" s="24"/>
      <c r="AZ1355" s="24"/>
      <c r="BA1355" s="24"/>
      <c r="BB1355" s="24"/>
      <c r="BC1355" s="24"/>
      <c r="CW1355" s="24">
        <v>0.46123633879781423</v>
      </c>
      <c r="CX1355" s="13">
        <v>71.2</v>
      </c>
      <c r="CY1355" s="13">
        <v>68.298073754189986</v>
      </c>
      <c r="CZ1355" s="13">
        <v>67.540867876492456</v>
      </c>
      <c r="DA1355" s="13">
        <v>42.81411673330819</v>
      </c>
      <c r="DB1355" s="13" t="e">
        <f ca="1"/>
        <v>#NAME?</v>
      </c>
      <c r="DC1355" s="13" t="e">
        <f ca="1"/>
        <v>#NAME?</v>
      </c>
      <c r="DD1355" s="13">
        <v>66.166195112152749</v>
      </c>
      <c r="DE1355" s="13" t="e">
        <f ca="1"/>
        <v>#NAME?</v>
      </c>
      <c r="DF1355" s="13">
        <v>69.308865113258378</v>
      </c>
    </row>
    <row r="1356" spans="1:110" x14ac:dyDescent="0.25">
      <c r="A1356" s="9">
        <v>67.8</v>
      </c>
      <c r="B1356" s="10" t="b">
        <v>1</v>
      </c>
      <c r="U1356" s="13"/>
      <c r="V1356" s="13"/>
      <c r="W1356" s="14"/>
      <c r="X1356" s="24"/>
      <c r="Y1356" s="24"/>
      <c r="Z1356" s="24"/>
      <c r="AA1356" s="24"/>
      <c r="AB1356" s="24"/>
      <c r="AC1356" s="24"/>
      <c r="AD1356" s="24"/>
      <c r="AE1356" s="24"/>
      <c r="AG1356" s="13"/>
      <c r="AH1356" s="13"/>
      <c r="AI1356" s="14"/>
      <c r="AJ1356" s="24"/>
      <c r="AK1356" s="24"/>
      <c r="AL1356" s="24"/>
      <c r="AM1356" s="24"/>
      <c r="AN1356" s="24"/>
      <c r="AO1356" s="24"/>
      <c r="AP1356" s="24"/>
      <c r="AQ1356" s="24"/>
      <c r="AS1356" s="13"/>
      <c r="AT1356" s="13"/>
      <c r="AU1356" s="14"/>
      <c r="AV1356" s="24"/>
      <c r="AW1356" s="24"/>
      <c r="AX1356" s="24"/>
      <c r="AY1356" s="24"/>
      <c r="AZ1356" s="24"/>
      <c r="BA1356" s="24"/>
      <c r="BB1356" s="24"/>
      <c r="BC1356" s="24"/>
      <c r="CW1356" s="24">
        <v>0.46157786885245899</v>
      </c>
      <c r="CX1356" s="13">
        <v>71.3</v>
      </c>
      <c r="CY1356" s="13">
        <v>68.306265391255479</v>
      </c>
      <c r="CZ1356" s="13">
        <v>67.549411630549528</v>
      </c>
      <c r="DA1356" s="13">
        <v>42.858013330653527</v>
      </c>
      <c r="DB1356" s="13" t="e">
        <f ca="1"/>
        <v>#NAME?</v>
      </c>
      <c r="DC1356" s="13" t="e">
        <f ca="1"/>
        <v>#NAME?</v>
      </c>
      <c r="DD1356" s="13">
        <v>66.177270032062751</v>
      </c>
      <c r="DE1356" s="13" t="e">
        <f ca="1"/>
        <v>#NAME?</v>
      </c>
      <c r="DF1356" s="13">
        <v>69.318234778218141</v>
      </c>
    </row>
    <row r="1357" spans="1:110" x14ac:dyDescent="0.25">
      <c r="A1357" s="9">
        <v>66.599999999999994</v>
      </c>
      <c r="B1357" s="10" t="b">
        <v>1</v>
      </c>
      <c r="U1357" s="13"/>
      <c r="V1357" s="13"/>
      <c r="W1357" s="14"/>
      <c r="X1357" s="24"/>
      <c r="Y1357" s="24"/>
      <c r="Z1357" s="24"/>
      <c r="AA1357" s="24"/>
      <c r="AB1357" s="24"/>
      <c r="AC1357" s="24"/>
      <c r="AD1357" s="24"/>
      <c r="AE1357" s="24"/>
      <c r="AG1357" s="13"/>
      <c r="AH1357" s="13"/>
      <c r="AI1357" s="14"/>
      <c r="AJ1357" s="24"/>
      <c r="AK1357" s="24"/>
      <c r="AL1357" s="24"/>
      <c r="AM1357" s="24"/>
      <c r="AN1357" s="24"/>
      <c r="AO1357" s="24"/>
      <c r="AP1357" s="24"/>
      <c r="AQ1357" s="24"/>
      <c r="AS1357" s="13"/>
      <c r="AT1357" s="13"/>
      <c r="AU1357" s="14"/>
      <c r="AV1357" s="24"/>
      <c r="AW1357" s="24"/>
      <c r="AX1357" s="24"/>
      <c r="AY1357" s="24"/>
      <c r="AZ1357" s="24"/>
      <c r="BA1357" s="24"/>
      <c r="BB1357" s="24"/>
      <c r="BC1357" s="24"/>
      <c r="CW1357" s="24">
        <v>0.46191939890710382</v>
      </c>
      <c r="CX1357" s="13">
        <v>71.3</v>
      </c>
      <c r="CY1357" s="13">
        <v>68.314456348747285</v>
      </c>
      <c r="CZ1357" s="13">
        <v>67.557955756450923</v>
      </c>
      <c r="DA1357" s="13">
        <v>42.901937781171654</v>
      </c>
      <c r="DB1357" s="13" t="e">
        <f ca="1"/>
        <v>#NAME?</v>
      </c>
      <c r="DC1357" s="13" t="e">
        <f ca="1"/>
        <v>#NAME?</v>
      </c>
      <c r="DD1357" s="13">
        <v>66.188340855460424</v>
      </c>
      <c r="DE1357" s="13" t="e">
        <f ca="1"/>
        <v>#NAME?</v>
      </c>
      <c r="DF1357" s="13">
        <v>69.327602462560478</v>
      </c>
    </row>
    <row r="1358" spans="1:110" x14ac:dyDescent="0.25">
      <c r="A1358" s="9">
        <v>65.3</v>
      </c>
      <c r="B1358" s="10" t="b">
        <v>1</v>
      </c>
      <c r="U1358" s="13"/>
      <c r="V1358" s="13"/>
      <c r="W1358" s="14"/>
      <c r="X1358" s="24"/>
      <c r="Y1358" s="24"/>
      <c r="Z1358" s="24"/>
      <c r="AA1358" s="24"/>
      <c r="AB1358" s="24"/>
      <c r="AC1358" s="24"/>
      <c r="AD1358" s="24"/>
      <c r="AE1358" s="24"/>
      <c r="AG1358" s="13"/>
      <c r="AH1358" s="13"/>
      <c r="AI1358" s="14"/>
      <c r="AJ1358" s="24"/>
      <c r="AK1358" s="24"/>
      <c r="AL1358" s="24"/>
      <c r="AM1358" s="24"/>
      <c r="AN1358" s="24"/>
      <c r="AO1358" s="24"/>
      <c r="AP1358" s="24"/>
      <c r="AQ1358" s="24"/>
      <c r="AS1358" s="13"/>
      <c r="AT1358" s="13"/>
      <c r="AU1358" s="14"/>
      <c r="AV1358" s="24"/>
      <c r="AW1358" s="24"/>
      <c r="AX1358" s="24"/>
      <c r="AY1358" s="24"/>
      <c r="AZ1358" s="24"/>
      <c r="BA1358" s="24"/>
      <c r="BB1358" s="24"/>
      <c r="BC1358" s="24"/>
      <c r="CW1358" s="24">
        <v>0.46226092896174864</v>
      </c>
      <c r="CX1358" s="13">
        <v>71.3</v>
      </c>
      <c r="CY1358" s="13">
        <v>68.322646632835813</v>
      </c>
      <c r="CZ1358" s="13">
        <v>67.566500260501968</v>
      </c>
      <c r="DA1358" s="13">
        <v>42.945890120231667</v>
      </c>
      <c r="DB1358" s="13" t="e">
        <f ca="1"/>
        <v>#NAME?</v>
      </c>
      <c r="DC1358" s="13" t="e">
        <f ca="1"/>
        <v>#NAME?</v>
      </c>
      <c r="DD1358" s="13">
        <v>66.199407586888213</v>
      </c>
      <c r="DE1358" s="13" t="e">
        <f ca="1"/>
        <v>#NAME?</v>
      </c>
      <c r="DF1358" s="13">
        <v>69.336968171780512</v>
      </c>
    </row>
    <row r="1359" spans="1:110" x14ac:dyDescent="0.25">
      <c r="A1359" s="9">
        <v>65</v>
      </c>
      <c r="B1359" s="10" t="b">
        <v>1</v>
      </c>
      <c r="U1359" s="13"/>
      <c r="V1359" s="13"/>
      <c r="W1359" s="14"/>
      <c r="X1359" s="24"/>
      <c r="Y1359" s="24"/>
      <c r="Z1359" s="24"/>
      <c r="AA1359" s="24"/>
      <c r="AB1359" s="24"/>
      <c r="AC1359" s="24"/>
      <c r="AD1359" s="24"/>
      <c r="AE1359" s="24"/>
      <c r="AG1359" s="13"/>
      <c r="AH1359" s="13"/>
      <c r="AI1359" s="14"/>
      <c r="AJ1359" s="24"/>
      <c r="AK1359" s="24"/>
      <c r="AL1359" s="24"/>
      <c r="AM1359" s="24"/>
      <c r="AN1359" s="24"/>
      <c r="AO1359" s="24"/>
      <c r="AP1359" s="24"/>
      <c r="AQ1359" s="24"/>
      <c r="AS1359" s="13"/>
      <c r="AT1359" s="13"/>
      <c r="AU1359" s="14"/>
      <c r="AV1359" s="24"/>
      <c r="AW1359" s="24"/>
      <c r="AX1359" s="24"/>
      <c r="AY1359" s="24"/>
      <c r="AZ1359" s="24"/>
      <c r="BA1359" s="24"/>
      <c r="BB1359" s="24"/>
      <c r="BC1359" s="24"/>
      <c r="CW1359" s="24">
        <v>0.46260245901639346</v>
      </c>
      <c r="CX1359" s="13">
        <v>71.3</v>
      </c>
      <c r="CY1359" s="13">
        <v>68.330836249687991</v>
      </c>
      <c r="CZ1359" s="13">
        <v>67.575045149007735</v>
      </c>
      <c r="DA1359" s="13">
        <v>42.989870383270087</v>
      </c>
      <c r="DB1359" s="13" t="e">
        <f ca="1"/>
        <v>#NAME?</v>
      </c>
      <c r="DC1359" s="13" t="e">
        <f ca="1"/>
        <v>#NAME?</v>
      </c>
      <c r="DD1359" s="13">
        <v>66.210470230880162</v>
      </c>
      <c r="DE1359" s="13" t="e">
        <f ca="1"/>
        <v>#NAME?</v>
      </c>
      <c r="DF1359" s="13">
        <v>69.34633191136713</v>
      </c>
    </row>
    <row r="1360" spans="1:110" x14ac:dyDescent="0.25">
      <c r="A1360" s="9">
        <v>64.599999999999994</v>
      </c>
      <c r="B1360" s="10" t="b">
        <v>1</v>
      </c>
      <c r="U1360" s="13"/>
      <c r="V1360" s="13"/>
      <c r="W1360" s="14"/>
      <c r="X1360" s="24"/>
      <c r="Y1360" s="24"/>
      <c r="Z1360" s="24"/>
      <c r="AA1360" s="24"/>
      <c r="AB1360" s="24"/>
      <c r="AC1360" s="24"/>
      <c r="AD1360" s="24"/>
      <c r="AE1360" s="24"/>
      <c r="AG1360" s="13"/>
      <c r="AH1360" s="13"/>
      <c r="AI1360" s="14"/>
      <c r="AJ1360" s="24"/>
      <c r="AK1360" s="24"/>
      <c r="AL1360" s="24"/>
      <c r="AM1360" s="24"/>
      <c r="AN1360" s="24"/>
      <c r="AO1360" s="24"/>
      <c r="AP1360" s="24"/>
      <c r="AQ1360" s="24"/>
      <c r="AS1360" s="13"/>
      <c r="AT1360" s="13"/>
      <c r="AU1360" s="14"/>
      <c r="AV1360" s="24"/>
      <c r="AW1360" s="24"/>
      <c r="AX1360" s="24"/>
      <c r="AY1360" s="24"/>
      <c r="AZ1360" s="24"/>
      <c r="BA1360" s="24"/>
      <c r="BB1360" s="24"/>
      <c r="BC1360" s="24"/>
      <c r="CW1360" s="24">
        <v>0.46294398907103823</v>
      </c>
      <c r="CX1360" s="13">
        <v>71.3</v>
      </c>
      <c r="CY1360" s="13">
        <v>68.339025205467209</v>
      </c>
      <c r="CZ1360" s="13">
        <v>67.583590428272714</v>
      </c>
      <c r="DA1360" s="13">
        <v>43.033878605791017</v>
      </c>
      <c r="DB1360" s="13" t="e">
        <f ca="1"/>
        <v>#NAME?</v>
      </c>
      <c r="DC1360" s="13" t="e">
        <f ca="1"/>
        <v>#NAME?</v>
      </c>
      <c r="DD1360" s="13">
        <v>66.22152879196193</v>
      </c>
      <c r="DE1360" s="13" t="e">
        <f ca="1"/>
        <v>#NAME?</v>
      </c>
      <c r="DF1360" s="13">
        <v>69.355693686803164</v>
      </c>
    </row>
    <row r="1361" spans="1:110" x14ac:dyDescent="0.25">
      <c r="A1361" s="9">
        <v>64.7</v>
      </c>
      <c r="B1361" s="10" t="b">
        <v>1</v>
      </c>
      <c r="U1361" s="13"/>
      <c r="V1361" s="13"/>
      <c r="W1361" s="14"/>
      <c r="X1361" s="24"/>
      <c r="Y1361" s="24"/>
      <c r="Z1361" s="24"/>
      <c r="AA1361" s="24"/>
      <c r="AB1361" s="24"/>
      <c r="AC1361" s="24"/>
      <c r="AD1361" s="24"/>
      <c r="AE1361" s="24"/>
      <c r="AG1361" s="13"/>
      <c r="AH1361" s="13"/>
      <c r="AI1361" s="14"/>
      <c r="AJ1361" s="24"/>
      <c r="AK1361" s="24"/>
      <c r="AL1361" s="24"/>
      <c r="AM1361" s="24"/>
      <c r="AN1361" s="24"/>
      <c r="AO1361" s="24"/>
      <c r="AP1361" s="24"/>
      <c r="AQ1361" s="24"/>
      <c r="AS1361" s="13"/>
      <c r="AT1361" s="13"/>
      <c r="AU1361" s="14"/>
      <c r="AV1361" s="24"/>
      <c r="AW1361" s="24"/>
      <c r="AX1361" s="24"/>
      <c r="AY1361" s="24"/>
      <c r="AZ1361" s="24"/>
      <c r="BA1361" s="24"/>
      <c r="BB1361" s="24"/>
      <c r="BC1361" s="24"/>
      <c r="CW1361" s="24">
        <v>0.46328551912568305</v>
      </c>
      <c r="CX1361" s="13">
        <v>71.3</v>
      </c>
      <c r="CY1361" s="13">
        <v>68.34721350633346</v>
      </c>
      <c r="CZ1361" s="13">
        <v>67.592136104601053</v>
      </c>
      <c r="DA1361" s="13">
        <v>43.077914823366328</v>
      </c>
      <c r="DB1361" s="13" t="e">
        <f ca="1"/>
        <v>#NAME?</v>
      </c>
      <c r="DC1361" s="13" t="e">
        <f ca="1"/>
        <v>#NAME?</v>
      </c>
      <c r="DD1361" s="13">
        <v>66.232583274650835</v>
      </c>
      <c r="DE1361" s="13" t="e">
        <f ca="1"/>
        <v>#NAME?</v>
      </c>
      <c r="DF1361" s="13">
        <v>69.365053503565349</v>
      </c>
    </row>
    <row r="1362" spans="1:110" x14ac:dyDescent="0.25">
      <c r="A1362" s="9">
        <v>64.400000000000006</v>
      </c>
      <c r="B1362" s="10" t="b">
        <v>1</v>
      </c>
      <c r="U1362" s="13"/>
      <c r="V1362" s="13"/>
      <c r="W1362" s="14"/>
      <c r="X1362" s="24"/>
      <c r="Y1362" s="24"/>
      <c r="Z1362" s="24"/>
      <c r="AA1362" s="24"/>
      <c r="AB1362" s="24"/>
      <c r="AC1362" s="24"/>
      <c r="AD1362" s="24"/>
      <c r="AE1362" s="24"/>
      <c r="AG1362" s="13"/>
      <c r="AH1362" s="13"/>
      <c r="AI1362" s="14"/>
      <c r="AJ1362" s="24"/>
      <c r="AK1362" s="24"/>
      <c r="AL1362" s="24"/>
      <c r="AM1362" s="24"/>
      <c r="AN1362" s="24"/>
      <c r="AO1362" s="24"/>
      <c r="AP1362" s="24"/>
      <c r="AQ1362" s="24"/>
      <c r="AS1362" s="13"/>
      <c r="AT1362" s="13"/>
      <c r="AU1362" s="14"/>
      <c r="AV1362" s="24"/>
      <c r="AW1362" s="24"/>
      <c r="AX1362" s="24"/>
      <c r="AY1362" s="24"/>
      <c r="AZ1362" s="24"/>
      <c r="BA1362" s="24"/>
      <c r="BB1362" s="24"/>
      <c r="BC1362" s="24"/>
      <c r="CW1362" s="24">
        <v>0.46362704918032788</v>
      </c>
      <c r="CX1362" s="13">
        <v>71.3</v>
      </c>
      <c r="CY1362" s="13">
        <v>68.3554011584433</v>
      </c>
      <c r="CZ1362" s="13">
        <v>67.600682184296659</v>
      </c>
      <c r="DA1362" s="13">
        <v>43.121979071635813</v>
      </c>
      <c r="DB1362" s="13" t="e">
        <f ca="1"/>
        <v>#NAME?</v>
      </c>
      <c r="DC1362" s="13" t="e">
        <f ca="1"/>
        <v>#NAME?</v>
      </c>
      <c r="DD1362" s="13">
        <v>66.243633683455911</v>
      </c>
      <c r="DE1362" s="13" t="e">
        <f ca="1"/>
        <v>#NAME?</v>
      </c>
      <c r="DF1362" s="13">
        <v>69.37441136712431</v>
      </c>
    </row>
    <row r="1363" spans="1:110" x14ac:dyDescent="0.25">
      <c r="A1363" s="9">
        <v>64.7</v>
      </c>
      <c r="B1363" s="10" t="b">
        <v>1</v>
      </c>
      <c r="U1363" s="13"/>
      <c r="V1363" s="13"/>
      <c r="W1363" s="14"/>
      <c r="X1363" s="24"/>
      <c r="Y1363" s="24"/>
      <c r="Z1363" s="24"/>
      <c r="AA1363" s="24"/>
      <c r="AB1363" s="24"/>
      <c r="AC1363" s="24"/>
      <c r="AD1363" s="24"/>
      <c r="AE1363" s="24"/>
      <c r="AG1363" s="13"/>
      <c r="AH1363" s="13"/>
      <c r="AI1363" s="14"/>
      <c r="AJ1363" s="24"/>
      <c r="AK1363" s="24"/>
      <c r="AL1363" s="24"/>
      <c r="AM1363" s="24"/>
      <c r="AN1363" s="24"/>
      <c r="AO1363" s="24"/>
      <c r="AP1363" s="24"/>
      <c r="AQ1363" s="24"/>
      <c r="AS1363" s="13"/>
      <c r="AT1363" s="13"/>
      <c r="AU1363" s="14"/>
      <c r="AV1363" s="24"/>
      <c r="AW1363" s="24"/>
      <c r="AX1363" s="24"/>
      <c r="AY1363" s="24"/>
      <c r="AZ1363" s="24"/>
      <c r="BA1363" s="24"/>
      <c r="BB1363" s="24"/>
      <c r="BC1363" s="24"/>
      <c r="CW1363" s="24">
        <v>0.4639685792349727</v>
      </c>
      <c r="CX1363" s="13">
        <v>71.400000000000006</v>
      </c>
      <c r="CY1363" s="13">
        <v>68.363588167949899</v>
      </c>
      <c r="CZ1363" s="13">
        <v>67.609228673662955</v>
      </c>
      <c r="DA1363" s="13">
        <v>43.166071386307379</v>
      </c>
      <c r="DB1363" s="13" t="e">
        <f ca="1"/>
        <v>#NAME?</v>
      </c>
      <c r="DC1363" s="13" t="e">
        <f ca="1"/>
        <v>#NAME?</v>
      </c>
      <c r="DD1363" s="13">
        <v>66.254680022877835</v>
      </c>
      <c r="DE1363" s="13" t="e">
        <f ca="1"/>
        <v>#NAME?</v>
      </c>
      <c r="DF1363" s="13">
        <v>69.383767282944689</v>
      </c>
    </row>
    <row r="1364" spans="1:110" x14ac:dyDescent="0.25">
      <c r="A1364" s="9">
        <v>64.400000000000006</v>
      </c>
      <c r="B1364" s="10" t="b">
        <v>1</v>
      </c>
      <c r="U1364" s="13"/>
      <c r="V1364" s="13"/>
      <c r="W1364" s="14"/>
      <c r="X1364" s="24"/>
      <c r="Y1364" s="24"/>
      <c r="Z1364" s="24"/>
      <c r="AA1364" s="24"/>
      <c r="AB1364" s="24"/>
      <c r="AC1364" s="24"/>
      <c r="AD1364" s="24"/>
      <c r="AE1364" s="24"/>
      <c r="AG1364" s="13"/>
      <c r="AH1364" s="13"/>
      <c r="AI1364" s="14"/>
      <c r="AJ1364" s="24"/>
      <c r="AK1364" s="24"/>
      <c r="AL1364" s="24"/>
      <c r="AM1364" s="24"/>
      <c r="AN1364" s="24"/>
      <c r="AO1364" s="24"/>
      <c r="AP1364" s="24"/>
      <c r="AQ1364" s="24"/>
      <c r="AS1364" s="13"/>
      <c r="AT1364" s="13"/>
      <c r="AU1364" s="14"/>
      <c r="AV1364" s="24"/>
      <c r="AW1364" s="24"/>
      <c r="AX1364" s="24"/>
      <c r="AY1364" s="24"/>
      <c r="AZ1364" s="24"/>
      <c r="BA1364" s="24"/>
      <c r="BB1364" s="24"/>
      <c r="BC1364" s="24"/>
      <c r="CW1364" s="24">
        <v>0.46431010928961747</v>
      </c>
      <c r="CX1364" s="13">
        <v>71.400000000000006</v>
      </c>
      <c r="CY1364" s="13">
        <v>68.371774541003106</v>
      </c>
      <c r="CZ1364" s="13">
        <v>67.617775579003336</v>
      </c>
      <c r="DA1364" s="13">
        <v>43.210191803157166</v>
      </c>
      <c r="DB1364" s="13" t="e">
        <f ca="1"/>
        <v>#NAME?</v>
      </c>
      <c r="DC1364" s="13" t="e">
        <f ca="1"/>
        <v>#NAME?</v>
      </c>
      <c r="DD1364" s="13">
        <v>66.265722297409042</v>
      </c>
      <c r="DE1364" s="13" t="e">
        <f ca="1"/>
        <v>#NAME?</v>
      </c>
      <c r="DF1364" s="13">
        <v>69.393121256485074</v>
      </c>
    </row>
    <row r="1365" spans="1:110" x14ac:dyDescent="0.25">
      <c r="A1365" s="9">
        <v>63.9</v>
      </c>
      <c r="B1365" s="10" t="b">
        <v>1</v>
      </c>
      <c r="U1365" s="13"/>
      <c r="V1365" s="13"/>
      <c r="W1365" s="14"/>
      <c r="X1365" s="24"/>
      <c r="Y1365" s="24"/>
      <c r="Z1365" s="24"/>
      <c r="AA1365" s="24"/>
      <c r="AB1365" s="24"/>
      <c r="AC1365" s="24"/>
      <c r="AD1365" s="24"/>
      <c r="AE1365" s="24"/>
      <c r="AG1365" s="13"/>
      <c r="AH1365" s="13"/>
      <c r="AI1365" s="14"/>
      <c r="AJ1365" s="24"/>
      <c r="AK1365" s="24"/>
      <c r="AL1365" s="24"/>
      <c r="AM1365" s="24"/>
      <c r="AN1365" s="24"/>
      <c r="AO1365" s="24"/>
      <c r="AP1365" s="24"/>
      <c r="AQ1365" s="24"/>
      <c r="AS1365" s="13"/>
      <c r="AT1365" s="13"/>
      <c r="AU1365" s="14"/>
      <c r="AV1365" s="24"/>
      <c r="AW1365" s="24"/>
      <c r="AX1365" s="24"/>
      <c r="AY1365" s="24"/>
      <c r="AZ1365" s="24"/>
      <c r="BA1365" s="24"/>
      <c r="BB1365" s="24"/>
      <c r="BC1365" s="24"/>
      <c r="CW1365" s="24">
        <v>0.46465163934426229</v>
      </c>
      <c r="CX1365" s="13">
        <v>71.400000000000006</v>
      </c>
      <c r="CY1365" s="13">
        <v>68.379960283749426</v>
      </c>
      <c r="CZ1365" s="13">
        <v>67.626322906620658</v>
      </c>
      <c r="DA1365" s="13">
        <v>43.254340358029822</v>
      </c>
      <c r="DB1365" s="13" t="e">
        <f ca="1"/>
        <v>#NAME?</v>
      </c>
      <c r="DC1365" s="13" t="e">
        <f ca="1"/>
        <v>#NAME?</v>
      </c>
      <c r="DD1365" s="13">
        <v>66.276760511533666</v>
      </c>
      <c r="DE1365" s="13" t="e">
        <f ca="1"/>
        <v>#NAME?</v>
      </c>
      <c r="DF1365" s="13">
        <v>69.402473293198085</v>
      </c>
    </row>
    <row r="1366" spans="1:110" x14ac:dyDescent="0.25">
      <c r="A1366" s="9">
        <v>63.4</v>
      </c>
      <c r="B1366" s="10" t="b">
        <v>1</v>
      </c>
      <c r="U1366" s="13"/>
      <c r="V1366" s="13"/>
      <c r="W1366" s="14"/>
      <c r="X1366" s="24"/>
      <c r="Y1366" s="24"/>
      <c r="Z1366" s="24"/>
      <c r="AA1366" s="24"/>
      <c r="AB1366" s="24"/>
      <c r="AC1366" s="24"/>
      <c r="AD1366" s="24"/>
      <c r="AE1366" s="24"/>
      <c r="AG1366" s="13"/>
      <c r="AH1366" s="13"/>
      <c r="AI1366" s="14"/>
      <c r="AJ1366" s="24"/>
      <c r="AK1366" s="24"/>
      <c r="AL1366" s="24"/>
      <c r="AM1366" s="24"/>
      <c r="AN1366" s="24"/>
      <c r="AO1366" s="24"/>
      <c r="AP1366" s="24"/>
      <c r="AQ1366" s="24"/>
      <c r="AS1366" s="13"/>
      <c r="AT1366" s="13"/>
      <c r="AU1366" s="14"/>
      <c r="AV1366" s="24"/>
      <c r="AW1366" s="24"/>
      <c r="AX1366" s="24"/>
      <c r="AY1366" s="24"/>
      <c r="AZ1366" s="24"/>
      <c r="BA1366" s="24"/>
      <c r="BB1366" s="24"/>
      <c r="BC1366" s="24"/>
      <c r="CW1366" s="24">
        <v>0.46499316939890711</v>
      </c>
      <c r="CX1366" s="13">
        <v>71.400000000000006</v>
      </c>
      <c r="CY1366" s="13">
        <v>68.388145402332086</v>
      </c>
      <c r="CZ1366" s="13">
        <v>67.634870662817832</v>
      </c>
      <c r="DA1366" s="13">
        <v>43.298517086838579</v>
      </c>
      <c r="DB1366" s="13" t="e">
        <f ca="1"/>
        <v>#NAME?</v>
      </c>
      <c r="DC1366" s="13" t="e">
        <f ca="1"/>
        <v>#NAME?</v>
      </c>
      <c r="DD1366" s="13">
        <v>66.287794669727674</v>
      </c>
      <c r="DE1366" s="13" t="e">
        <f ca="1"/>
        <v>#NAME?</v>
      </c>
      <c r="DF1366" s="13">
        <v>69.411823398530402</v>
      </c>
    </row>
    <row r="1367" spans="1:110" x14ac:dyDescent="0.25">
      <c r="A1367" s="9">
        <v>62.9</v>
      </c>
      <c r="B1367" s="10" t="b">
        <v>1</v>
      </c>
      <c r="U1367" s="13"/>
      <c r="V1367" s="13"/>
      <c r="W1367" s="14"/>
      <c r="X1367" s="24"/>
      <c r="Y1367" s="24"/>
      <c r="Z1367" s="24"/>
      <c r="AA1367" s="24"/>
      <c r="AB1367" s="24"/>
      <c r="AC1367" s="24"/>
      <c r="AD1367" s="24"/>
      <c r="AE1367" s="24"/>
      <c r="AG1367" s="13"/>
      <c r="AH1367" s="13"/>
      <c r="AI1367" s="14"/>
      <c r="AJ1367" s="24"/>
      <c r="AK1367" s="24"/>
      <c r="AL1367" s="24"/>
      <c r="AM1367" s="24"/>
      <c r="AN1367" s="24"/>
      <c r="AO1367" s="24"/>
      <c r="AP1367" s="24"/>
      <c r="AQ1367" s="24"/>
      <c r="AS1367" s="13"/>
      <c r="AT1367" s="13"/>
      <c r="AU1367" s="14"/>
      <c r="AV1367" s="24"/>
      <c r="AW1367" s="24"/>
      <c r="AX1367" s="24"/>
      <c r="AY1367" s="24"/>
      <c r="AZ1367" s="24"/>
      <c r="BA1367" s="24"/>
      <c r="BB1367" s="24"/>
      <c r="BC1367" s="24"/>
      <c r="CW1367" s="24">
        <v>0.46533469945355194</v>
      </c>
      <c r="CX1367" s="13">
        <v>71.400000000000006</v>
      </c>
      <c r="CY1367" s="13">
        <v>68.396329902891082</v>
      </c>
      <c r="CZ1367" s="13">
        <v>67.643418853897487</v>
      </c>
      <c r="DA1367" s="13">
        <v>43.342722025565465</v>
      </c>
      <c r="DB1367" s="13" t="e">
        <f ca="1"/>
        <v>#NAME?</v>
      </c>
      <c r="DC1367" s="13" t="e">
        <f ca="1"/>
        <v>#NAME?</v>
      </c>
      <c r="DD1367" s="13">
        <v>66.29882477645873</v>
      </c>
      <c r="DE1367" s="13" t="e">
        <f ca="1"/>
        <v>#NAME?</v>
      </c>
      <c r="DF1367" s="13">
        <v>69.421171577922735</v>
      </c>
    </row>
    <row r="1368" spans="1:110" x14ac:dyDescent="0.25">
      <c r="A1368" s="9">
        <v>62.6</v>
      </c>
      <c r="B1368" s="10" t="b">
        <v>1</v>
      </c>
      <c r="U1368" s="13"/>
      <c r="V1368" s="13"/>
      <c r="W1368" s="14"/>
      <c r="X1368" s="24"/>
      <c r="Y1368" s="24"/>
      <c r="Z1368" s="24"/>
      <c r="AA1368" s="24"/>
      <c r="AB1368" s="24"/>
      <c r="AC1368" s="24"/>
      <c r="AD1368" s="24"/>
      <c r="AE1368" s="24"/>
      <c r="AG1368" s="13"/>
      <c r="AH1368" s="13"/>
      <c r="AI1368" s="14"/>
      <c r="AJ1368" s="24"/>
      <c r="AK1368" s="24"/>
      <c r="AL1368" s="24"/>
      <c r="AM1368" s="24"/>
      <c r="AN1368" s="24"/>
      <c r="AO1368" s="24"/>
      <c r="AP1368" s="24"/>
      <c r="AQ1368" s="24"/>
      <c r="AS1368" s="13"/>
      <c r="AT1368" s="13"/>
      <c r="AU1368" s="14"/>
      <c r="AV1368" s="24"/>
      <c r="AW1368" s="24"/>
      <c r="AX1368" s="24"/>
      <c r="AY1368" s="24"/>
      <c r="AZ1368" s="24"/>
      <c r="BA1368" s="24"/>
      <c r="BB1368" s="24"/>
      <c r="BC1368" s="24"/>
      <c r="CW1368" s="24">
        <v>0.4656762295081967</v>
      </c>
      <c r="CX1368" s="13">
        <v>71.400000000000006</v>
      </c>
      <c r="CY1368" s="13">
        <v>68.404513791563176</v>
      </c>
      <c r="CZ1368" s="13">
        <v>67.65196748616205</v>
      </c>
      <c r="DA1368" s="13">
        <v>43.386955210261512</v>
      </c>
      <c r="DB1368" s="13" t="e">
        <f ca="1"/>
        <v>#NAME?</v>
      </c>
      <c r="DC1368" s="13" t="e">
        <f ca="1"/>
        <v>#NAME?</v>
      </c>
      <c r="DD1368" s="13">
        <v>66.309850836186357</v>
      </c>
      <c r="DE1368" s="13" t="e">
        <f ca="1"/>
        <v>#NAME?</v>
      </c>
      <c r="DF1368" s="13">
        <v>69.43051783680994</v>
      </c>
    </row>
    <row r="1369" spans="1:110" x14ac:dyDescent="0.25">
      <c r="A1369" s="9">
        <v>62.1</v>
      </c>
      <c r="B1369" s="10" t="b">
        <v>1</v>
      </c>
      <c r="U1369" s="13"/>
      <c r="V1369" s="13"/>
      <c r="W1369" s="14"/>
      <c r="X1369" s="24"/>
      <c r="Y1369" s="24"/>
      <c r="Z1369" s="24"/>
      <c r="AA1369" s="24"/>
      <c r="AB1369" s="24"/>
      <c r="AC1369" s="24"/>
      <c r="AD1369" s="24"/>
      <c r="AE1369" s="24"/>
      <c r="AG1369" s="13"/>
      <c r="AH1369" s="13"/>
      <c r="AI1369" s="14"/>
      <c r="AJ1369" s="24"/>
      <c r="AK1369" s="24"/>
      <c r="AL1369" s="24"/>
      <c r="AM1369" s="24"/>
      <c r="AN1369" s="24"/>
      <c r="AO1369" s="24"/>
      <c r="AP1369" s="24"/>
      <c r="AQ1369" s="24"/>
      <c r="AS1369" s="13"/>
      <c r="AT1369" s="13"/>
      <c r="AU1369" s="14"/>
      <c r="AV1369" s="24"/>
      <c r="AW1369" s="24"/>
      <c r="AX1369" s="24"/>
      <c r="AY1369" s="24"/>
      <c r="AZ1369" s="24"/>
      <c r="BA1369" s="24"/>
      <c r="BB1369" s="24"/>
      <c r="BC1369" s="24"/>
      <c r="CW1369" s="24">
        <v>0.46601775956284153</v>
      </c>
      <c r="CX1369" s="13">
        <v>71.400000000000006</v>
      </c>
      <c r="CY1369" s="13">
        <v>68.412697074481954</v>
      </c>
      <c r="CZ1369" s="13">
        <v>67.660516565913852</v>
      </c>
      <c r="DA1369" s="13">
        <v>43.431216677046905</v>
      </c>
      <c r="DB1369" s="13" t="e">
        <f ca="1"/>
        <v>#NAME?</v>
      </c>
      <c r="DC1369" s="13" t="e">
        <f ca="1"/>
        <v>#NAME?</v>
      </c>
      <c r="DD1369" s="13">
        <v>66.320872853361891</v>
      </c>
      <c r="DE1369" s="13" t="e">
        <f ca="1"/>
        <v>#NAME?</v>
      </c>
      <c r="DF1369" s="13">
        <v>69.439862180620977</v>
      </c>
    </row>
    <row r="1370" spans="1:110" x14ac:dyDescent="0.25">
      <c r="A1370" s="9">
        <v>61.2</v>
      </c>
      <c r="B1370" s="10" t="b">
        <v>1</v>
      </c>
      <c r="U1370" s="13"/>
      <c r="V1370" s="13"/>
      <c r="W1370" s="14"/>
      <c r="X1370" s="24"/>
      <c r="Y1370" s="24"/>
      <c r="Z1370" s="24"/>
      <c r="AA1370" s="24"/>
      <c r="AB1370" s="24"/>
      <c r="AC1370" s="24"/>
      <c r="AD1370" s="24"/>
      <c r="AE1370" s="24"/>
      <c r="AG1370" s="13"/>
      <c r="AH1370" s="13"/>
      <c r="AI1370" s="14"/>
      <c r="AJ1370" s="24"/>
      <c r="AK1370" s="24"/>
      <c r="AL1370" s="24"/>
      <c r="AM1370" s="24"/>
      <c r="AN1370" s="24"/>
      <c r="AO1370" s="24"/>
      <c r="AP1370" s="24"/>
      <c r="AQ1370" s="24"/>
      <c r="AS1370" s="13"/>
      <c r="AT1370" s="13"/>
      <c r="AU1370" s="14"/>
      <c r="AV1370" s="24"/>
      <c r="AW1370" s="24"/>
      <c r="AX1370" s="24"/>
      <c r="AY1370" s="24"/>
      <c r="AZ1370" s="24"/>
      <c r="BA1370" s="24"/>
      <c r="BB1370" s="24"/>
      <c r="BC1370" s="24"/>
      <c r="CW1370" s="24">
        <v>0.46635928961748635</v>
      </c>
      <c r="CX1370" s="13">
        <v>71.400000000000006</v>
      </c>
      <c r="CY1370" s="13">
        <v>68.420879757777854</v>
      </c>
      <c r="CZ1370" s="13">
        <v>67.669066099455321</v>
      </c>
      <c r="DA1370" s="13">
        <v>43.47550646211112</v>
      </c>
      <c r="DB1370" s="13" t="e">
        <f ca="1"/>
        <v>#NAME?</v>
      </c>
      <c r="DC1370" s="13" t="e">
        <f ca="1"/>
        <v>#NAME?</v>
      </c>
      <c r="DD1370" s="13">
        <v>66.331890832428513</v>
      </c>
      <c r="DE1370" s="13" t="e">
        <f ca="1"/>
        <v>#NAME?</v>
      </c>
      <c r="DF1370" s="13">
        <v>69.449204614778949</v>
      </c>
    </row>
    <row r="1371" spans="1:110" x14ac:dyDescent="0.25">
      <c r="A1371" s="9">
        <v>63</v>
      </c>
      <c r="B1371" s="10" t="b">
        <v>1</v>
      </c>
      <c r="U1371" s="13"/>
      <c r="V1371" s="13"/>
      <c r="W1371" s="14"/>
      <c r="X1371" s="24"/>
      <c r="Y1371" s="24"/>
      <c r="Z1371" s="24"/>
      <c r="AA1371" s="24"/>
      <c r="AB1371" s="24"/>
      <c r="AC1371" s="24"/>
      <c r="AD1371" s="24"/>
      <c r="AE1371" s="24"/>
      <c r="AG1371" s="13"/>
      <c r="AH1371" s="13"/>
      <c r="AI1371" s="14"/>
      <c r="AJ1371" s="24"/>
      <c r="AK1371" s="24"/>
      <c r="AL1371" s="24"/>
      <c r="AM1371" s="24"/>
      <c r="AN1371" s="24"/>
      <c r="AO1371" s="24"/>
      <c r="AP1371" s="24"/>
      <c r="AQ1371" s="24"/>
      <c r="AS1371" s="13"/>
      <c r="AT1371" s="13"/>
      <c r="AU1371" s="14"/>
      <c r="AV1371" s="24"/>
      <c r="AW1371" s="24"/>
      <c r="AX1371" s="24"/>
      <c r="AY1371" s="24"/>
      <c r="AZ1371" s="24"/>
      <c r="BA1371" s="24"/>
      <c r="BB1371" s="24"/>
      <c r="BC1371" s="24"/>
      <c r="CW1371" s="24">
        <v>0.46670081967213117</v>
      </c>
      <c r="CX1371" s="13">
        <v>71.400000000000006</v>
      </c>
      <c r="CY1371" s="13">
        <v>68.429061847578197</v>
      </c>
      <c r="CZ1371" s="13">
        <v>67.677616093088545</v>
      </c>
      <c r="DA1371" s="13">
        <v>43.519824601713147</v>
      </c>
      <c r="DB1371" s="13" t="e">
        <f ca="1"/>
        <v>#NAME?</v>
      </c>
      <c r="DC1371" s="13" t="e">
        <f ca="1"/>
        <v>#NAME?</v>
      </c>
      <c r="DD1371" s="13">
        <v>66.342904777821261</v>
      </c>
      <c r="DE1371" s="13" t="e">
        <f ca="1"/>
        <v>#NAME?</v>
      </c>
      <c r="DF1371" s="13">
        <v>69.458545144701148</v>
      </c>
    </row>
    <row r="1372" spans="1:110" x14ac:dyDescent="0.25">
      <c r="A1372" s="9">
        <v>59.1</v>
      </c>
      <c r="B1372" s="10" t="b">
        <v>1</v>
      </c>
      <c r="U1372" s="13"/>
      <c r="V1372" s="13"/>
      <c r="W1372" s="14"/>
      <c r="X1372" s="24"/>
      <c r="Y1372" s="24"/>
      <c r="Z1372" s="24"/>
      <c r="AA1372" s="24"/>
      <c r="AB1372" s="24"/>
      <c r="AC1372" s="24"/>
      <c r="AD1372" s="24"/>
      <c r="AE1372" s="24"/>
      <c r="AG1372" s="13"/>
      <c r="AH1372" s="13"/>
      <c r="AI1372" s="14"/>
      <c r="AJ1372" s="24"/>
      <c r="AK1372" s="24"/>
      <c r="AL1372" s="24"/>
      <c r="AM1372" s="24"/>
      <c r="AN1372" s="24"/>
      <c r="AO1372" s="24"/>
      <c r="AP1372" s="24"/>
      <c r="AQ1372" s="24"/>
      <c r="AS1372" s="13"/>
      <c r="AT1372" s="13"/>
      <c r="AU1372" s="14"/>
      <c r="AV1372" s="24"/>
      <c r="AW1372" s="24"/>
      <c r="AX1372" s="24"/>
      <c r="AY1372" s="24"/>
      <c r="AZ1372" s="24"/>
      <c r="BA1372" s="24"/>
      <c r="BB1372" s="24"/>
      <c r="BC1372" s="24"/>
      <c r="CW1372" s="24">
        <v>0.46704234972677594</v>
      </c>
      <c r="CX1372" s="13">
        <v>71.400000000000006</v>
      </c>
      <c r="CY1372" s="13">
        <v>68.437243350007193</v>
      </c>
      <c r="CZ1372" s="13">
        <v>67.686166553115868</v>
      </c>
      <c r="DA1372" s="13">
        <v>43.564171132181691</v>
      </c>
      <c r="DB1372" s="13" t="e">
        <f ca="1"/>
        <v>#NAME?</v>
      </c>
      <c r="DC1372" s="13" t="e">
        <f ca="1"/>
        <v>#NAME?</v>
      </c>
      <c r="DD1372" s="13">
        <v>66.35391469396707</v>
      </c>
      <c r="DE1372" s="13" t="e">
        <f ca="1"/>
        <v>#NAME?</v>
      </c>
      <c r="DF1372" s="13">
        <v>69.467883775799081</v>
      </c>
    </row>
    <row r="1373" spans="1:110" x14ac:dyDescent="0.25">
      <c r="A1373" s="9">
        <v>57.9</v>
      </c>
      <c r="B1373" s="10" t="b">
        <v>1</v>
      </c>
      <c r="U1373" s="13"/>
      <c r="V1373" s="13"/>
      <c r="W1373" s="14"/>
      <c r="X1373" s="24"/>
      <c r="Y1373" s="24"/>
      <c r="Z1373" s="24"/>
      <c r="AA1373" s="24"/>
      <c r="AB1373" s="24"/>
      <c r="AC1373" s="24"/>
      <c r="AD1373" s="24"/>
      <c r="AE1373" s="24"/>
      <c r="AG1373" s="13"/>
      <c r="AH1373" s="13"/>
      <c r="AI1373" s="14"/>
      <c r="AJ1373" s="24"/>
      <c r="AK1373" s="24"/>
      <c r="AL1373" s="24"/>
      <c r="AM1373" s="24"/>
      <c r="AN1373" s="24"/>
      <c r="AO1373" s="24"/>
      <c r="AP1373" s="24"/>
      <c r="AQ1373" s="24"/>
      <c r="AS1373" s="13"/>
      <c r="AT1373" s="13"/>
      <c r="AU1373" s="14"/>
      <c r="AV1373" s="24"/>
      <c r="AW1373" s="24"/>
      <c r="AX1373" s="24"/>
      <c r="AY1373" s="24"/>
      <c r="AZ1373" s="24"/>
      <c r="BA1373" s="24"/>
      <c r="BB1373" s="24"/>
      <c r="BC1373" s="24"/>
      <c r="CW1373" s="24">
        <v>0.46738387978142076</v>
      </c>
      <c r="CX1373" s="13">
        <v>71.400000000000006</v>
      </c>
      <c r="CY1373" s="13">
        <v>68.445424271186042</v>
      </c>
      <c r="CZ1373" s="13">
        <v>67.694717485839476</v>
      </c>
      <c r="DA1373" s="13">
        <v>43.608546089915308</v>
      </c>
      <c r="DB1373" s="13" t="e">
        <f ca="1"/>
        <v>#NAME?</v>
      </c>
      <c r="DC1373" s="13" t="e">
        <f ca="1"/>
        <v>#NAME?</v>
      </c>
      <c r="DD1373" s="13">
        <v>66.364920585284793</v>
      </c>
      <c r="DE1373" s="13" t="e">
        <f ca="1"/>
        <v>#NAME?</v>
      </c>
      <c r="DF1373" s="13">
        <v>69.477220513478485</v>
      </c>
    </row>
    <row r="1374" spans="1:110" x14ac:dyDescent="0.25">
      <c r="A1374" s="9">
        <v>56.8</v>
      </c>
      <c r="B1374" s="10" t="b">
        <v>1</v>
      </c>
      <c r="U1374" s="13"/>
      <c r="V1374" s="13"/>
      <c r="W1374" s="14"/>
      <c r="X1374" s="24"/>
      <c r="Y1374" s="24"/>
      <c r="Z1374" s="24"/>
      <c r="AA1374" s="24"/>
      <c r="AB1374" s="24"/>
      <c r="AC1374" s="24"/>
      <c r="AD1374" s="24"/>
      <c r="AE1374" s="24"/>
      <c r="AG1374" s="13"/>
      <c r="AH1374" s="13"/>
      <c r="AI1374" s="14"/>
      <c r="AJ1374" s="24"/>
      <c r="AK1374" s="24"/>
      <c r="AL1374" s="24"/>
      <c r="AM1374" s="24"/>
      <c r="AN1374" s="24"/>
      <c r="AO1374" s="24"/>
      <c r="AP1374" s="24"/>
      <c r="AQ1374" s="24"/>
      <c r="AS1374" s="13"/>
      <c r="AT1374" s="13"/>
      <c r="AU1374" s="14"/>
      <c r="AV1374" s="24"/>
      <c r="AW1374" s="24"/>
      <c r="AX1374" s="24"/>
      <c r="AY1374" s="24"/>
      <c r="AZ1374" s="24"/>
      <c r="BA1374" s="24"/>
      <c r="BB1374" s="24"/>
      <c r="BC1374" s="24"/>
      <c r="CW1374" s="24">
        <v>0.46772540983606559</v>
      </c>
      <c r="CX1374" s="13">
        <v>71.400000000000006</v>
      </c>
      <c r="CY1374" s="13">
        <v>68.453604617232884</v>
      </c>
      <c r="CZ1374" s="13">
        <v>67.703268897561728</v>
      </c>
      <c r="DA1374" s="13">
        <v>43.652949511382602</v>
      </c>
      <c r="DB1374" s="13" t="e">
        <f ca="1"/>
        <v>#NAME?</v>
      </c>
      <c r="DC1374" s="13" t="e">
        <f ca="1"/>
        <v>#NAME?</v>
      </c>
      <c r="DD1374" s="13">
        <v>66.375922456185179</v>
      </c>
      <c r="DE1374" s="13" t="e">
        <f ca="1"/>
        <v>#NAME?</v>
      </c>
      <c r="DF1374" s="13">
        <v>69.486555363139345</v>
      </c>
    </row>
    <row r="1375" spans="1:110" x14ac:dyDescent="0.25">
      <c r="A1375" s="9">
        <v>55.3</v>
      </c>
      <c r="B1375" s="10" t="b">
        <v>1</v>
      </c>
      <c r="U1375" s="13"/>
      <c r="V1375" s="13"/>
      <c r="W1375" s="14"/>
      <c r="X1375" s="24"/>
      <c r="Y1375" s="24"/>
      <c r="Z1375" s="24"/>
      <c r="AA1375" s="24"/>
      <c r="AB1375" s="24"/>
      <c r="AC1375" s="24"/>
      <c r="AD1375" s="24"/>
      <c r="AE1375" s="24"/>
      <c r="AG1375" s="13"/>
      <c r="AH1375" s="13"/>
      <c r="AI1375" s="14"/>
      <c r="AJ1375" s="24"/>
      <c r="AK1375" s="24"/>
      <c r="AL1375" s="24"/>
      <c r="AM1375" s="24"/>
      <c r="AN1375" s="24"/>
      <c r="AO1375" s="24"/>
      <c r="AP1375" s="24"/>
      <c r="AQ1375" s="24"/>
      <c r="AS1375" s="13"/>
      <c r="AT1375" s="13"/>
      <c r="AU1375" s="14"/>
      <c r="AV1375" s="24"/>
      <c r="AW1375" s="24"/>
      <c r="AX1375" s="24"/>
      <c r="AY1375" s="24"/>
      <c r="AZ1375" s="24"/>
      <c r="BA1375" s="24"/>
      <c r="BB1375" s="24"/>
      <c r="BC1375" s="24"/>
      <c r="CW1375" s="24">
        <v>0.46806693989071041</v>
      </c>
      <c r="CX1375" s="13">
        <v>71.400000000000006</v>
      </c>
      <c r="CY1375" s="13">
        <v>68.461784394262892</v>
      </c>
      <c r="CZ1375" s="13">
        <v>67.711820794584909</v>
      </c>
      <c r="DA1375" s="13">
        <v>43.697381433122359</v>
      </c>
      <c r="DB1375" s="13" t="e">
        <f ca="1"/>
        <v>#NAME?</v>
      </c>
      <c r="DC1375" s="13" t="e">
        <f ca="1"/>
        <v>#NAME?</v>
      </c>
      <c r="DD1375" s="13">
        <v>66.38692031107098</v>
      </c>
      <c r="DE1375" s="13" t="e">
        <f ca="1"/>
        <v>#NAME?</v>
      </c>
      <c r="DF1375" s="13">
        <v>69.495888330175944</v>
      </c>
    </row>
    <row r="1376" spans="1:110" x14ac:dyDescent="0.25">
      <c r="A1376" s="9">
        <v>54.1</v>
      </c>
      <c r="B1376" s="10" t="b">
        <v>1</v>
      </c>
      <c r="U1376" s="13"/>
      <c r="V1376" s="13"/>
      <c r="W1376" s="14"/>
      <c r="X1376" s="24"/>
      <c r="Y1376" s="24"/>
      <c r="Z1376" s="24"/>
      <c r="AA1376" s="24"/>
      <c r="AB1376" s="24"/>
      <c r="AC1376" s="24"/>
      <c r="AD1376" s="24"/>
      <c r="AE1376" s="24"/>
      <c r="AG1376" s="13"/>
      <c r="AH1376" s="13"/>
      <c r="AI1376" s="14"/>
      <c r="AJ1376" s="24"/>
      <c r="AK1376" s="24"/>
      <c r="AL1376" s="24"/>
      <c r="AM1376" s="24"/>
      <c r="AN1376" s="24"/>
      <c r="AO1376" s="24"/>
      <c r="AP1376" s="24"/>
      <c r="AQ1376" s="24"/>
      <c r="AS1376" s="13"/>
      <c r="AT1376" s="13"/>
      <c r="AU1376" s="14"/>
      <c r="AV1376" s="24"/>
      <c r="AW1376" s="24"/>
      <c r="AX1376" s="24"/>
      <c r="AY1376" s="24"/>
      <c r="AZ1376" s="24"/>
      <c r="BA1376" s="24"/>
      <c r="BB1376" s="24"/>
      <c r="BC1376" s="24"/>
      <c r="CW1376" s="24">
        <v>0.46840846994535518</v>
      </c>
      <c r="CX1376" s="13">
        <v>71.400000000000006</v>
      </c>
      <c r="CY1376" s="13">
        <v>68.469963608388298</v>
      </c>
      <c r="CZ1376" s="13">
        <v>67.72037318321162</v>
      </c>
      <c r="DA1376" s="13">
        <v>43.741841891743803</v>
      </c>
      <c r="DB1376" s="13" t="e">
        <f ca="1"/>
        <v>#NAME?</v>
      </c>
      <c r="DC1376" s="13" t="e">
        <f ca="1"/>
        <v>#NAME?</v>
      </c>
      <c r="DD1376" s="13">
        <v>66.39791415433686</v>
      </c>
      <c r="DE1376" s="13" t="e">
        <f ca="1"/>
        <v>#NAME?</v>
      </c>
      <c r="DF1376" s="13">
        <v>69.505219419976896</v>
      </c>
    </row>
    <row r="1377" spans="1:110" x14ac:dyDescent="0.25">
      <c r="A1377" s="9">
        <v>53</v>
      </c>
      <c r="B1377" s="10" t="b">
        <v>1</v>
      </c>
      <c r="U1377" s="13"/>
      <c r="V1377" s="13"/>
      <c r="W1377" s="14"/>
      <c r="X1377" s="24"/>
      <c r="Y1377" s="24"/>
      <c r="Z1377" s="24"/>
      <c r="AA1377" s="24"/>
      <c r="AB1377" s="24"/>
      <c r="AC1377" s="24"/>
      <c r="AD1377" s="24"/>
      <c r="AE1377" s="24"/>
      <c r="AG1377" s="13"/>
      <c r="AH1377" s="13"/>
      <c r="AI1377" s="14"/>
      <c r="AJ1377" s="24"/>
      <c r="AK1377" s="24"/>
      <c r="AL1377" s="24"/>
      <c r="AM1377" s="24"/>
      <c r="AN1377" s="24"/>
      <c r="AO1377" s="24"/>
      <c r="AP1377" s="24"/>
      <c r="AQ1377" s="24"/>
      <c r="AS1377" s="13"/>
      <c r="AT1377" s="13"/>
      <c r="AU1377" s="14"/>
      <c r="AV1377" s="24"/>
      <c r="AW1377" s="24"/>
      <c r="AX1377" s="24"/>
      <c r="AY1377" s="24"/>
      <c r="AZ1377" s="24"/>
      <c r="BA1377" s="24"/>
      <c r="BB1377" s="24"/>
      <c r="BC1377" s="24"/>
      <c r="CW1377" s="24">
        <v>0.46875</v>
      </c>
      <c r="CX1377" s="13">
        <v>71.400000000000006</v>
      </c>
      <c r="CY1377" s="13">
        <v>68.47814226571839</v>
      </c>
      <c r="CZ1377" s="13">
        <v>67.728926069744446</v>
      </c>
      <c r="DA1377" s="13">
        <v>43.786330923926734</v>
      </c>
      <c r="DB1377" s="13" t="e">
        <f ca="1"/>
        <v>#NAME?</v>
      </c>
      <c r="DC1377" s="13" t="e">
        <f ca="1"/>
        <v>#NAME?</v>
      </c>
      <c r="DD1377" s="13">
        <v>66.408903990369524</v>
      </c>
      <c r="DE1377" s="13" t="e">
        <f ca="1"/>
        <v>#NAME?</v>
      </c>
      <c r="DF1377" s="13">
        <v>69.514548637925117</v>
      </c>
    </row>
    <row r="1378" spans="1:110" x14ac:dyDescent="0.25">
      <c r="A1378" s="9">
        <v>52.4</v>
      </c>
      <c r="B1378" s="10" t="b">
        <v>1</v>
      </c>
      <c r="U1378" s="13"/>
      <c r="V1378" s="13"/>
      <c r="W1378" s="14"/>
      <c r="X1378" s="24"/>
      <c r="Y1378" s="24"/>
      <c r="Z1378" s="24"/>
      <c r="AA1378" s="24"/>
      <c r="AB1378" s="24"/>
      <c r="AC1378" s="24"/>
      <c r="AD1378" s="24"/>
      <c r="AE1378" s="24"/>
      <c r="AG1378" s="13"/>
      <c r="AH1378" s="13"/>
      <c r="AI1378" s="14"/>
      <c r="AJ1378" s="24"/>
      <c r="AK1378" s="24"/>
      <c r="AL1378" s="24"/>
      <c r="AM1378" s="24"/>
      <c r="AN1378" s="24"/>
      <c r="AO1378" s="24"/>
      <c r="AP1378" s="24"/>
      <c r="AQ1378" s="24"/>
      <c r="AS1378" s="13"/>
      <c r="AT1378" s="13"/>
      <c r="AU1378" s="14"/>
      <c r="AV1378" s="24"/>
      <c r="AW1378" s="24"/>
      <c r="AX1378" s="24"/>
      <c r="AY1378" s="24"/>
      <c r="AZ1378" s="24"/>
      <c r="BA1378" s="24"/>
      <c r="BB1378" s="24"/>
      <c r="BC1378" s="24"/>
      <c r="CW1378" s="24">
        <v>0.46909153005464482</v>
      </c>
      <c r="CX1378" s="13">
        <v>71.400000000000006</v>
      </c>
      <c r="CY1378" s="13">
        <v>68.486320372359557</v>
      </c>
      <c r="CZ1378" s="13">
        <v>67.737479460486213</v>
      </c>
      <c r="DA1378" s="13">
        <v>43.830848566421722</v>
      </c>
      <c r="DB1378" s="13" t="e">
        <f ca="1"/>
        <v>#NAME?</v>
      </c>
      <c r="DC1378" s="13" t="e">
        <f ca="1"/>
        <v>#NAME?</v>
      </c>
      <c r="DD1378" s="13">
        <v>66.419889823547649</v>
      </c>
      <c r="DE1378" s="13" t="e">
        <f ca="1"/>
        <v>#NAME?</v>
      </c>
      <c r="DF1378" s="13">
        <v>69.523875989397908</v>
      </c>
    </row>
    <row r="1379" spans="1:110" x14ac:dyDescent="0.25">
      <c r="A1379" s="9">
        <v>52.1</v>
      </c>
      <c r="B1379" s="10" t="b">
        <v>1</v>
      </c>
      <c r="U1379" s="13"/>
      <c r="V1379" s="13"/>
      <c r="W1379" s="14"/>
      <c r="X1379" s="24"/>
      <c r="Y1379" s="24"/>
      <c r="Z1379" s="24"/>
      <c r="AA1379" s="24"/>
      <c r="AB1379" s="24"/>
      <c r="AC1379" s="24"/>
      <c r="AD1379" s="24"/>
      <c r="AE1379" s="24"/>
      <c r="AG1379" s="13"/>
      <c r="AH1379" s="13"/>
      <c r="AI1379" s="14"/>
      <c r="AJ1379" s="24"/>
      <c r="AK1379" s="24"/>
      <c r="AL1379" s="24"/>
      <c r="AM1379" s="24"/>
      <c r="AN1379" s="24"/>
      <c r="AO1379" s="24"/>
      <c r="AP1379" s="24"/>
      <c r="AQ1379" s="24"/>
      <c r="AS1379" s="13"/>
      <c r="AT1379" s="13"/>
      <c r="AU1379" s="14"/>
      <c r="AV1379" s="24"/>
      <c r="AW1379" s="24"/>
      <c r="AX1379" s="24"/>
      <c r="AY1379" s="24"/>
      <c r="AZ1379" s="24"/>
      <c r="BA1379" s="24"/>
      <c r="BB1379" s="24"/>
      <c r="BC1379" s="24"/>
      <c r="CW1379" s="24">
        <v>0.46943306010928959</v>
      </c>
      <c r="CX1379" s="13">
        <v>71.5</v>
      </c>
      <c r="CY1379" s="13">
        <v>68.49449793441535</v>
      </c>
      <c r="CZ1379" s="13">
        <v>67.746033361740004</v>
      </c>
      <c r="DA1379" s="13">
        <v>43.875394856050278</v>
      </c>
      <c r="DB1379" s="13" t="e">
        <f ca="1"/>
        <v>#NAME?</v>
      </c>
      <c r="DC1379" s="13" t="e">
        <f ca="1"/>
        <v>#NAME?</v>
      </c>
      <c r="DD1379" s="13">
        <v>66.430871658241955</v>
      </c>
      <c r="DE1379" s="13" t="e">
        <f ca="1"/>
        <v>#NAME?</v>
      </c>
      <c r="DF1379" s="13">
        <v>69.533201479766987</v>
      </c>
    </row>
    <row r="1380" spans="1:110" x14ac:dyDescent="0.25">
      <c r="A1380" s="9">
        <v>51.9</v>
      </c>
      <c r="B1380" s="10" t="b">
        <v>1</v>
      </c>
      <c r="U1380" s="13"/>
      <c r="V1380" s="13"/>
      <c r="W1380" s="14"/>
      <c r="X1380" s="24"/>
      <c r="Y1380" s="24"/>
      <c r="Z1380" s="24"/>
      <c r="AA1380" s="24"/>
      <c r="AB1380" s="24"/>
      <c r="AC1380" s="24"/>
      <c r="AD1380" s="24"/>
      <c r="AE1380" s="24"/>
      <c r="AG1380" s="13"/>
      <c r="AH1380" s="13"/>
      <c r="AI1380" s="14"/>
      <c r="AJ1380" s="24"/>
      <c r="AK1380" s="24"/>
      <c r="AL1380" s="24"/>
      <c r="AM1380" s="24"/>
      <c r="AN1380" s="24"/>
      <c r="AO1380" s="24"/>
      <c r="AP1380" s="24"/>
      <c r="AQ1380" s="24"/>
      <c r="AS1380" s="13"/>
      <c r="AT1380" s="13"/>
      <c r="AU1380" s="14"/>
      <c r="AV1380" s="24"/>
      <c r="AW1380" s="24"/>
      <c r="AX1380" s="24"/>
      <c r="AY1380" s="24"/>
      <c r="AZ1380" s="24"/>
      <c r="BA1380" s="24"/>
      <c r="BB1380" s="24"/>
      <c r="BC1380" s="24"/>
      <c r="CW1380" s="24">
        <v>0.46977459016393441</v>
      </c>
      <c r="CX1380" s="13">
        <v>71.5</v>
      </c>
      <c r="CY1380" s="13">
        <v>68.5026749579865</v>
      </c>
      <c r="CZ1380" s="13">
        <v>67.754587779809086</v>
      </c>
      <c r="DA1380" s="13">
        <v>43.919969829705067</v>
      </c>
      <c r="DB1380" s="13" t="e">
        <f ca="1"/>
        <v>#NAME?</v>
      </c>
      <c r="DC1380" s="13" t="e">
        <f ca="1"/>
        <v>#NAME?</v>
      </c>
      <c r="DD1380" s="13">
        <v>66.441849498815245</v>
      </c>
      <c r="DE1380" s="13" t="e">
        <f ca="1"/>
        <v>#NAME?</v>
      </c>
      <c r="DF1380" s="13">
        <v>69.542525114398458</v>
      </c>
    </row>
    <row r="1381" spans="1:110" x14ac:dyDescent="0.25">
      <c r="A1381" s="9">
        <v>51.9</v>
      </c>
      <c r="B1381" s="10" t="b">
        <v>1</v>
      </c>
      <c r="U1381" s="13"/>
      <c r="V1381" s="13"/>
      <c r="W1381" s="14"/>
      <c r="X1381" s="24"/>
      <c r="Y1381" s="24"/>
      <c r="Z1381" s="24"/>
      <c r="AA1381" s="24"/>
      <c r="AB1381" s="24"/>
      <c r="AC1381" s="24"/>
      <c r="AD1381" s="24"/>
      <c r="AE1381" s="24"/>
      <c r="AG1381" s="13"/>
      <c r="AH1381" s="13"/>
      <c r="AI1381" s="14"/>
      <c r="AJ1381" s="24"/>
      <c r="AK1381" s="24"/>
      <c r="AL1381" s="24"/>
      <c r="AM1381" s="24"/>
      <c r="AN1381" s="24"/>
      <c r="AO1381" s="24"/>
      <c r="AP1381" s="24"/>
      <c r="AQ1381" s="24"/>
      <c r="AS1381" s="13"/>
      <c r="AT1381" s="13"/>
      <c r="AU1381" s="14"/>
      <c r="AV1381" s="24"/>
      <c r="AW1381" s="24"/>
      <c r="AX1381" s="24"/>
      <c r="AY1381" s="24"/>
      <c r="AZ1381" s="24"/>
      <c r="BA1381" s="24"/>
      <c r="BB1381" s="24"/>
      <c r="BC1381" s="24"/>
      <c r="CW1381" s="24">
        <v>0.47011612021857924</v>
      </c>
      <c r="CX1381" s="13">
        <v>71.5</v>
      </c>
      <c r="CY1381" s="13">
        <v>68.510851449170929</v>
      </c>
      <c r="CZ1381" s="13">
        <v>67.763142720997038</v>
      </c>
      <c r="DA1381" s="13">
        <v>43.964573524350008</v>
      </c>
      <c r="DB1381" s="13" t="e">
        <f ca="1"/>
        <v>#NAME?</v>
      </c>
      <c r="DC1381" s="13" t="e">
        <f ca="1"/>
        <v>#NAME?</v>
      </c>
      <c r="DD1381" s="13">
        <v>66.452823349622335</v>
      </c>
      <c r="DE1381" s="13" t="e">
        <f ca="1"/>
        <v>#NAME?</v>
      </c>
      <c r="DF1381" s="13">
        <v>69.551846898652883</v>
      </c>
    </row>
    <row r="1382" spans="1:110" x14ac:dyDescent="0.25">
      <c r="A1382" s="9">
        <v>66.3</v>
      </c>
      <c r="B1382" s="10" t="b">
        <v>1</v>
      </c>
      <c r="U1382" s="13"/>
      <c r="V1382" s="13"/>
      <c r="W1382" s="14"/>
      <c r="X1382" s="24"/>
      <c r="Y1382" s="24"/>
      <c r="Z1382" s="24"/>
      <c r="AA1382" s="24"/>
      <c r="AB1382" s="24"/>
      <c r="AC1382" s="24"/>
      <c r="AD1382" s="24"/>
      <c r="AE1382" s="24"/>
      <c r="AG1382" s="13"/>
      <c r="AH1382" s="13"/>
      <c r="AI1382" s="14"/>
      <c r="AJ1382" s="24"/>
      <c r="AK1382" s="24"/>
      <c r="AL1382" s="24"/>
      <c r="AM1382" s="24"/>
      <c r="AN1382" s="24"/>
      <c r="AO1382" s="24"/>
      <c r="AP1382" s="24"/>
      <c r="AQ1382" s="24"/>
      <c r="AS1382" s="13"/>
      <c r="AT1382" s="13"/>
      <c r="AU1382" s="14"/>
      <c r="AV1382" s="24"/>
      <c r="AW1382" s="24"/>
      <c r="AX1382" s="24"/>
      <c r="AY1382" s="24"/>
      <c r="AZ1382" s="24"/>
      <c r="BA1382" s="24"/>
      <c r="BB1382" s="24"/>
      <c r="BC1382" s="24"/>
      <c r="CW1382" s="24">
        <v>0.47045765027322406</v>
      </c>
      <c r="CX1382" s="13">
        <v>71.5</v>
      </c>
      <c r="CY1382" s="13">
        <v>68.5190274140638</v>
      </c>
      <c r="CZ1382" s="13">
        <v>67.771698191607712</v>
      </c>
      <c r="DA1382" s="13">
        <v>44.009205977020564</v>
      </c>
      <c r="DB1382" s="13" t="e">
        <f ca="1"/>
        <v>#NAME?</v>
      </c>
      <c r="DC1382" s="13" t="e">
        <f ca="1"/>
        <v>#NAME?</v>
      </c>
      <c r="DD1382" s="13">
        <v>66.463793215010185</v>
      </c>
      <c r="DE1382" s="13" t="e">
        <f ca="1"/>
        <v>#NAME?</v>
      </c>
      <c r="DF1382" s="13">
        <v>69.561166837885338</v>
      </c>
    </row>
    <row r="1383" spans="1:110" x14ac:dyDescent="0.25">
      <c r="A1383" s="9">
        <v>66.099999999999994</v>
      </c>
      <c r="B1383" s="10" t="b">
        <v>1</v>
      </c>
      <c r="U1383" s="13"/>
      <c r="V1383" s="13"/>
      <c r="W1383" s="14"/>
      <c r="X1383" s="24"/>
      <c r="Y1383" s="24"/>
      <c r="Z1383" s="24"/>
      <c r="AA1383" s="24"/>
      <c r="AB1383" s="24"/>
      <c r="AC1383" s="24"/>
      <c r="AD1383" s="24"/>
      <c r="AE1383" s="24"/>
      <c r="AG1383" s="13"/>
      <c r="AH1383" s="13"/>
      <c r="AI1383" s="14"/>
      <c r="AJ1383" s="24"/>
      <c r="AK1383" s="24"/>
      <c r="AL1383" s="24"/>
      <c r="AM1383" s="24"/>
      <c r="AN1383" s="24"/>
      <c r="AO1383" s="24"/>
      <c r="AP1383" s="24"/>
      <c r="AQ1383" s="24"/>
      <c r="AS1383" s="13"/>
      <c r="AT1383" s="13"/>
      <c r="AU1383" s="14"/>
      <c r="AV1383" s="24"/>
      <c r="AW1383" s="24"/>
      <c r="AX1383" s="24"/>
      <c r="AY1383" s="24"/>
      <c r="AZ1383" s="24"/>
      <c r="BA1383" s="24"/>
      <c r="BB1383" s="24"/>
      <c r="BC1383" s="24"/>
      <c r="CW1383" s="24">
        <v>0.47079918032786883</v>
      </c>
      <c r="CX1383" s="13">
        <v>71.5</v>
      </c>
      <c r="CY1383" s="13">
        <v>68.527202858757562</v>
      </c>
      <c r="CZ1383" s="13">
        <v>67.780254197945297</v>
      </c>
      <c r="DA1383" s="13">
        <v>44.053867224823868</v>
      </c>
      <c r="DB1383" s="13" t="e">
        <f ca="1"/>
        <v>#NAME?</v>
      </c>
      <c r="DC1383" s="13" t="e">
        <f ca="1"/>
        <v>#NAME?</v>
      </c>
      <c r="DD1383" s="13">
        <v>66.474759099317822</v>
      </c>
      <c r="DE1383" s="13" t="e">
        <f ca="1"/>
        <v>#NAME?</v>
      </c>
      <c r="DF1383" s="13">
        <v>69.5704849374453</v>
      </c>
    </row>
    <row r="1384" spans="1:110" x14ac:dyDescent="0.25">
      <c r="A1384" s="9">
        <v>65.8</v>
      </c>
      <c r="B1384" s="10" t="b">
        <v>1</v>
      </c>
      <c r="U1384" s="13"/>
      <c r="V1384" s="13"/>
      <c r="W1384" s="14"/>
      <c r="X1384" s="24"/>
      <c r="Y1384" s="24"/>
      <c r="Z1384" s="24"/>
      <c r="AA1384" s="24"/>
      <c r="AB1384" s="24"/>
      <c r="AC1384" s="24"/>
      <c r="AD1384" s="24"/>
      <c r="AE1384" s="24"/>
      <c r="AG1384" s="13"/>
      <c r="AH1384" s="13"/>
      <c r="AI1384" s="14"/>
      <c r="AJ1384" s="24"/>
      <c r="AK1384" s="24"/>
      <c r="AL1384" s="24"/>
      <c r="AM1384" s="24"/>
      <c r="AN1384" s="24"/>
      <c r="AO1384" s="24"/>
      <c r="AP1384" s="24"/>
      <c r="AQ1384" s="24"/>
      <c r="AS1384" s="13"/>
      <c r="AT1384" s="13"/>
      <c r="AU1384" s="14"/>
      <c r="AV1384" s="24"/>
      <c r="AW1384" s="24"/>
      <c r="AX1384" s="24"/>
      <c r="AY1384" s="24"/>
      <c r="AZ1384" s="24"/>
      <c r="BA1384" s="24"/>
      <c r="BB1384" s="24"/>
      <c r="BC1384" s="24"/>
      <c r="CW1384" s="24">
        <v>0.47114071038251365</v>
      </c>
      <c r="CX1384" s="13">
        <v>71.5</v>
      </c>
      <c r="CY1384" s="13">
        <v>68.535377789341936</v>
      </c>
      <c r="CZ1384" s="13">
        <v>67.788810746314439</v>
      </c>
      <c r="DA1384" s="13">
        <v>44.098557304938922</v>
      </c>
      <c r="DB1384" s="13" t="e">
        <f ca="1"/>
        <v>#NAME?</v>
      </c>
      <c r="DC1384" s="13" t="e">
        <f ca="1"/>
        <v>#NAME?</v>
      </c>
      <c r="DD1384" s="13">
        <v>66.485721006876474</v>
      </c>
      <c r="DE1384" s="13" t="e">
        <f ca="1"/>
        <v>#NAME?</v>
      </c>
      <c r="DF1384" s="13">
        <v>69.57980120267689</v>
      </c>
    </row>
    <row r="1385" spans="1:110" x14ac:dyDescent="0.25">
      <c r="A1385" s="9">
        <v>65.7</v>
      </c>
      <c r="B1385" s="10" t="b">
        <v>1</v>
      </c>
      <c r="U1385" s="13"/>
      <c r="V1385" s="13"/>
      <c r="W1385" s="14"/>
      <c r="X1385" s="24"/>
      <c r="Y1385" s="24"/>
      <c r="Z1385" s="24"/>
      <c r="AA1385" s="24"/>
      <c r="AB1385" s="24"/>
      <c r="AC1385" s="24"/>
      <c r="AD1385" s="24"/>
      <c r="AE1385" s="24"/>
      <c r="AG1385" s="13"/>
      <c r="AH1385" s="13"/>
      <c r="AI1385" s="14"/>
      <c r="AJ1385" s="24"/>
      <c r="AK1385" s="24"/>
      <c r="AL1385" s="24"/>
      <c r="AM1385" s="24"/>
      <c r="AN1385" s="24"/>
      <c r="AO1385" s="24"/>
      <c r="AP1385" s="24"/>
      <c r="AQ1385" s="24"/>
      <c r="AS1385" s="13"/>
      <c r="AT1385" s="13"/>
      <c r="AU1385" s="14"/>
      <c r="AV1385" s="24"/>
      <c r="AW1385" s="24"/>
      <c r="AX1385" s="24"/>
      <c r="AY1385" s="24"/>
      <c r="AZ1385" s="24"/>
      <c r="BA1385" s="24"/>
      <c r="BB1385" s="24"/>
      <c r="BC1385" s="24"/>
      <c r="CW1385" s="24">
        <v>0.47148224043715847</v>
      </c>
      <c r="CX1385" s="13">
        <v>71.5</v>
      </c>
      <c r="CY1385" s="13">
        <v>68.543552211904029</v>
      </c>
      <c r="CZ1385" s="13">
        <v>67.797367843020197</v>
      </c>
      <c r="DA1385" s="13">
        <v>44.143276254616801</v>
      </c>
      <c r="DB1385" s="13" t="e">
        <f ca="1"/>
        <v>#NAME?</v>
      </c>
      <c r="DC1385" s="13" t="e">
        <f ca="1"/>
        <v>#NAME?</v>
      </c>
      <c r="DD1385" s="13">
        <v>66.496678942009453</v>
      </c>
      <c r="DE1385" s="13" t="e">
        <f ca="1"/>
        <v>#NAME?</v>
      </c>
      <c r="DF1385" s="13">
        <v>69.589115638918685</v>
      </c>
    </row>
    <row r="1386" spans="1:110" x14ac:dyDescent="0.25">
      <c r="A1386" s="9">
        <v>65.5</v>
      </c>
      <c r="B1386" s="10" t="b">
        <v>1</v>
      </c>
      <c r="U1386" s="13"/>
      <c r="V1386" s="13"/>
      <c r="W1386" s="14"/>
      <c r="X1386" s="24"/>
      <c r="Y1386" s="24"/>
      <c r="Z1386" s="24"/>
      <c r="AA1386" s="24"/>
      <c r="AB1386" s="24"/>
      <c r="AC1386" s="24"/>
      <c r="AD1386" s="24"/>
      <c r="AE1386" s="24"/>
      <c r="AG1386" s="13"/>
      <c r="AH1386" s="13"/>
      <c r="AI1386" s="14"/>
      <c r="AJ1386" s="24"/>
      <c r="AK1386" s="24"/>
      <c r="AL1386" s="24"/>
      <c r="AM1386" s="24"/>
      <c r="AN1386" s="24"/>
      <c r="AO1386" s="24"/>
      <c r="AP1386" s="24"/>
      <c r="AQ1386" s="24"/>
      <c r="AS1386" s="13"/>
      <c r="AT1386" s="13"/>
      <c r="AU1386" s="14"/>
      <c r="AV1386" s="24"/>
      <c r="AW1386" s="24"/>
      <c r="AX1386" s="24"/>
      <c r="AY1386" s="24"/>
      <c r="AZ1386" s="24"/>
      <c r="BA1386" s="24"/>
      <c r="BB1386" s="24"/>
      <c r="BC1386" s="24"/>
      <c r="CW1386" s="24">
        <v>0.4718237704918033</v>
      </c>
      <c r="CX1386" s="13">
        <v>71.5</v>
      </c>
      <c r="CY1386" s="13">
        <v>68.551726132528273</v>
      </c>
      <c r="CZ1386" s="13">
        <v>67.805925494367855</v>
      </c>
      <c r="DA1386" s="13">
        <v>44.188024111180781</v>
      </c>
      <c r="DB1386" s="13" t="e">
        <f ca="1"/>
        <v>#NAME?</v>
      </c>
      <c r="DC1386" s="13" t="e">
        <f ca="1"/>
        <v>#NAME?</v>
      </c>
      <c r="DD1386" s="13">
        <v>66.507632909032267</v>
      </c>
      <c r="DE1386" s="13" t="e">
        <f ca="1"/>
        <v>#NAME?</v>
      </c>
      <c r="DF1386" s="13">
        <v>69.598428251503918</v>
      </c>
    </row>
    <row r="1387" spans="1:110" x14ac:dyDescent="0.25">
      <c r="A1387" s="9">
        <v>65.3</v>
      </c>
      <c r="B1387" s="10" t="b">
        <v>1</v>
      </c>
      <c r="U1387" s="13"/>
      <c r="V1387" s="13"/>
      <c r="W1387" s="14"/>
      <c r="X1387" s="24"/>
      <c r="Y1387" s="24"/>
      <c r="Z1387" s="24"/>
      <c r="AA1387" s="24"/>
      <c r="AB1387" s="24"/>
      <c r="AC1387" s="24"/>
      <c r="AD1387" s="24"/>
      <c r="AE1387" s="24"/>
      <c r="AG1387" s="13"/>
      <c r="AH1387" s="13"/>
      <c r="AI1387" s="14"/>
      <c r="AJ1387" s="24"/>
      <c r="AK1387" s="24"/>
      <c r="AL1387" s="24"/>
      <c r="AM1387" s="24"/>
      <c r="AN1387" s="24"/>
      <c r="AO1387" s="24"/>
      <c r="AP1387" s="24"/>
      <c r="AQ1387" s="24"/>
      <c r="AS1387" s="13"/>
      <c r="AT1387" s="13"/>
      <c r="AU1387" s="14"/>
      <c r="AV1387" s="24"/>
      <c r="AW1387" s="24"/>
      <c r="AX1387" s="24"/>
      <c r="AY1387" s="24"/>
      <c r="AZ1387" s="24"/>
      <c r="BA1387" s="24"/>
      <c r="BB1387" s="24"/>
      <c r="BC1387" s="24"/>
      <c r="CW1387" s="24">
        <v>0.47216530054644806</v>
      </c>
      <c r="CX1387" s="13">
        <v>71.599999999999994</v>
      </c>
      <c r="CY1387" s="13">
        <v>68.559899557296518</v>
      </c>
      <c r="CZ1387" s="13">
        <v>67.814483706663481</v>
      </c>
      <c r="DA1387" s="13">
        <v>44.232800912026555</v>
      </c>
      <c r="DB1387" s="13" t="e">
        <f ca="1"/>
        <v>#NAME?</v>
      </c>
      <c r="DC1387" s="13" t="e">
        <f ca="1"/>
        <v>#NAME?</v>
      </c>
      <c r="DD1387" s="13">
        <v>66.518582912252612</v>
      </c>
      <c r="DE1387" s="13" t="e">
        <f ca="1"/>
        <v>#NAME?</v>
      </c>
      <c r="DF1387" s="13">
        <v>69.607739045760354</v>
      </c>
    </row>
    <row r="1388" spans="1:110" x14ac:dyDescent="0.25">
      <c r="A1388" s="9">
        <v>65.2</v>
      </c>
      <c r="B1388" s="10" t="b">
        <v>1</v>
      </c>
      <c r="U1388" s="13"/>
      <c r="V1388" s="13"/>
      <c r="W1388" s="14"/>
      <c r="X1388" s="24"/>
      <c r="Y1388" s="24"/>
      <c r="Z1388" s="24"/>
      <c r="AA1388" s="24"/>
      <c r="AB1388" s="24"/>
      <c r="AC1388" s="24"/>
      <c r="AD1388" s="24"/>
      <c r="AE1388" s="24"/>
      <c r="AG1388" s="13"/>
      <c r="AH1388" s="13"/>
      <c r="AI1388" s="14"/>
      <c r="AJ1388" s="24"/>
      <c r="AK1388" s="24"/>
      <c r="AL1388" s="24"/>
      <c r="AM1388" s="24"/>
      <c r="AN1388" s="24"/>
      <c r="AO1388" s="24"/>
      <c r="AP1388" s="24"/>
      <c r="AQ1388" s="24"/>
      <c r="AS1388" s="13"/>
      <c r="AT1388" s="13"/>
      <c r="AU1388" s="14"/>
      <c r="AV1388" s="24"/>
      <c r="AW1388" s="24"/>
      <c r="AX1388" s="24"/>
      <c r="AY1388" s="24"/>
      <c r="AZ1388" s="24"/>
      <c r="BA1388" s="24"/>
      <c r="BB1388" s="24"/>
      <c r="BC1388" s="24"/>
      <c r="CW1388" s="24">
        <v>0.47250683060109289</v>
      </c>
      <c r="CX1388" s="13">
        <v>71.599999999999994</v>
      </c>
      <c r="CY1388" s="13">
        <v>68.568072492288039</v>
      </c>
      <c r="CZ1388" s="13">
        <v>67.823042486213424</v>
      </c>
      <c r="DA1388" s="13">
        <v>44.27760669462247</v>
      </c>
      <c r="DB1388" s="13" t="e">
        <f ca="1"/>
        <v>#NAME?</v>
      </c>
      <c r="DC1388" s="13" t="e">
        <f ca="1"/>
        <v>#NAME?</v>
      </c>
      <c r="DD1388" s="13">
        <v>66.52952895597042</v>
      </c>
      <c r="DE1388" s="13" t="e">
        <f ca="1"/>
        <v>#NAME?</v>
      </c>
      <c r="DF1388" s="13">
        <v>69.617048027010441</v>
      </c>
    </row>
    <row r="1389" spans="1:110" x14ac:dyDescent="0.25">
      <c r="A1389" s="9">
        <v>65.099999999999994</v>
      </c>
      <c r="B1389" s="10" t="b">
        <v>1</v>
      </c>
      <c r="U1389" s="13"/>
      <c r="V1389" s="13"/>
      <c r="W1389" s="14"/>
      <c r="X1389" s="24"/>
      <c r="Y1389" s="24"/>
      <c r="Z1389" s="24"/>
      <c r="AA1389" s="24"/>
      <c r="AB1389" s="24"/>
      <c r="AC1389" s="24"/>
      <c r="AD1389" s="24"/>
      <c r="AE1389" s="24"/>
      <c r="AG1389" s="13"/>
      <c r="AH1389" s="13"/>
      <c r="AI1389" s="14"/>
      <c r="AJ1389" s="24"/>
      <c r="AK1389" s="24"/>
      <c r="AL1389" s="24"/>
      <c r="AM1389" s="24"/>
      <c r="AN1389" s="24"/>
      <c r="AO1389" s="24"/>
      <c r="AP1389" s="24"/>
      <c r="AQ1389" s="24"/>
      <c r="AS1389" s="13"/>
      <c r="AT1389" s="13"/>
      <c r="AU1389" s="14"/>
      <c r="AV1389" s="24"/>
      <c r="AW1389" s="24"/>
      <c r="AX1389" s="24"/>
      <c r="AY1389" s="24"/>
      <c r="AZ1389" s="24"/>
      <c r="BA1389" s="24"/>
      <c r="BB1389" s="24"/>
      <c r="BC1389" s="24"/>
      <c r="CW1389" s="24">
        <v>0.47284836065573771</v>
      </c>
      <c r="CX1389" s="13">
        <v>71.599999999999994</v>
      </c>
      <c r="CY1389" s="13">
        <v>68.576244943579582</v>
      </c>
      <c r="CZ1389" s="13">
        <v>67.831601839324662</v>
      </c>
      <c r="DA1389" s="13">
        <v>44.322441496509654</v>
      </c>
      <c r="DB1389" s="13" t="e">
        <f ca="1"/>
        <v>#NAME?</v>
      </c>
      <c r="DC1389" s="13" t="e">
        <f ca="1"/>
        <v>#NAME?</v>
      </c>
      <c r="DD1389" s="13">
        <v>66.540471044477826</v>
      </c>
      <c r="DE1389" s="13" t="e">
        <f ca="1"/>
        <v>#NAME?</v>
      </c>
      <c r="DF1389" s="13">
        <v>69.626355200571282</v>
      </c>
    </row>
    <row r="1390" spans="1:110" x14ac:dyDescent="0.25">
      <c r="A1390" s="9">
        <v>65</v>
      </c>
      <c r="B1390" s="10" t="b">
        <v>1</v>
      </c>
      <c r="U1390" s="13"/>
      <c r="V1390" s="13"/>
      <c r="W1390" s="14"/>
      <c r="X1390" s="24"/>
      <c r="Y1390" s="24"/>
      <c r="Z1390" s="24"/>
      <c r="AA1390" s="24"/>
      <c r="AB1390" s="24"/>
      <c r="AC1390" s="24"/>
      <c r="AD1390" s="24"/>
      <c r="AE1390" s="24"/>
      <c r="AG1390" s="13"/>
      <c r="AH1390" s="13"/>
      <c r="AI1390" s="14"/>
      <c r="AJ1390" s="24"/>
      <c r="AK1390" s="24"/>
      <c r="AL1390" s="24"/>
      <c r="AM1390" s="24"/>
      <c r="AN1390" s="24"/>
      <c r="AO1390" s="24"/>
      <c r="AP1390" s="24"/>
      <c r="AQ1390" s="24"/>
      <c r="AS1390" s="13"/>
      <c r="AT1390" s="13"/>
      <c r="AU1390" s="14"/>
      <c r="AV1390" s="24"/>
      <c r="AW1390" s="24"/>
      <c r="AX1390" s="24"/>
      <c r="AY1390" s="24"/>
      <c r="AZ1390" s="24"/>
      <c r="BA1390" s="24"/>
      <c r="BB1390" s="24"/>
      <c r="BC1390" s="24"/>
      <c r="CW1390" s="24">
        <v>0.47318989071038253</v>
      </c>
      <c r="CX1390" s="13">
        <v>71.599999999999994</v>
      </c>
      <c r="CY1390" s="13">
        <v>68.584416917245392</v>
      </c>
      <c r="CZ1390" s="13">
        <v>67.840161772304782</v>
      </c>
      <c r="DA1390" s="13">
        <v>44.367305355302257</v>
      </c>
      <c r="DB1390" s="13" t="e">
        <f ca="1"/>
        <v>#NAME?</v>
      </c>
      <c r="DC1390" s="13" t="e">
        <f ca="1"/>
        <v>#NAME?</v>
      </c>
      <c r="DD1390" s="13">
        <v>66.551409182059217</v>
      </c>
      <c r="DE1390" s="13" t="e">
        <f ca="1"/>
        <v>#NAME?</v>
      </c>
      <c r="DF1390" s="13">
        <v>69.635660571754599</v>
      </c>
    </row>
    <row r="1391" spans="1:110" x14ac:dyDescent="0.25">
      <c r="A1391" s="9">
        <v>65</v>
      </c>
      <c r="B1391" s="10" t="b">
        <v>1</v>
      </c>
      <c r="U1391" s="13"/>
      <c r="V1391" s="13"/>
      <c r="W1391" s="14"/>
      <c r="X1391" s="24"/>
      <c r="Y1391" s="24"/>
      <c r="Z1391" s="24"/>
      <c r="AA1391" s="24"/>
      <c r="AB1391" s="24"/>
      <c r="AC1391" s="24"/>
      <c r="AD1391" s="24"/>
      <c r="AE1391" s="24"/>
      <c r="AG1391" s="13"/>
      <c r="AH1391" s="13"/>
      <c r="AI1391" s="14"/>
      <c r="AJ1391" s="24"/>
      <c r="AK1391" s="24"/>
      <c r="AL1391" s="24"/>
      <c r="AM1391" s="24"/>
      <c r="AN1391" s="24"/>
      <c r="AO1391" s="24"/>
      <c r="AP1391" s="24"/>
      <c r="AQ1391" s="24"/>
      <c r="AS1391" s="13"/>
      <c r="AT1391" s="13"/>
      <c r="AU1391" s="14"/>
      <c r="AV1391" s="24"/>
      <c r="AW1391" s="24"/>
      <c r="AX1391" s="24"/>
      <c r="AY1391" s="24"/>
      <c r="AZ1391" s="24"/>
      <c r="BA1391" s="24"/>
      <c r="BB1391" s="24"/>
      <c r="BC1391" s="24"/>
      <c r="CW1391" s="24">
        <v>0.4735314207650273</v>
      </c>
      <c r="CX1391" s="13">
        <v>71.599999999999994</v>
      </c>
      <c r="CY1391" s="13">
        <v>68.592588419357241</v>
      </c>
      <c r="CZ1391" s="13">
        <v>67.848722291461783</v>
      </c>
      <c r="DA1391" s="13">
        <v>44.412198308687536</v>
      </c>
      <c r="DB1391" s="13" t="e">
        <f ca="1"/>
        <v>#NAME?</v>
      </c>
      <c r="DC1391" s="13" t="e">
        <f ca="1"/>
        <v>#NAME?</v>
      </c>
      <c r="DD1391" s="13">
        <v>66.562343372991279</v>
      </c>
      <c r="DE1391" s="13" t="e">
        <f ca="1"/>
        <v>#NAME?</v>
      </c>
      <c r="DF1391" s="13">
        <v>69.644964145866922</v>
      </c>
    </row>
    <row r="1392" spans="1:110" x14ac:dyDescent="0.25">
      <c r="A1392" s="9">
        <v>64.900000000000006</v>
      </c>
      <c r="B1392" s="10" t="b">
        <v>1</v>
      </c>
      <c r="U1392" s="13"/>
      <c r="V1392" s="13"/>
      <c r="W1392" s="14"/>
      <c r="X1392" s="24"/>
      <c r="Y1392" s="24"/>
      <c r="Z1392" s="24"/>
      <c r="AA1392" s="24"/>
      <c r="AB1392" s="24"/>
      <c r="AC1392" s="24"/>
      <c r="AD1392" s="24"/>
      <c r="AE1392" s="24"/>
      <c r="AG1392" s="13"/>
      <c r="AH1392" s="13"/>
      <c r="AI1392" s="14"/>
      <c r="AJ1392" s="24"/>
      <c r="AK1392" s="24"/>
      <c r="AL1392" s="24"/>
      <c r="AM1392" s="24"/>
      <c r="AN1392" s="24"/>
      <c r="AO1392" s="24"/>
      <c r="AP1392" s="24"/>
      <c r="AQ1392" s="24"/>
      <c r="AS1392" s="13"/>
      <c r="AT1392" s="13"/>
      <c r="AU1392" s="14"/>
      <c r="AV1392" s="24"/>
      <c r="AW1392" s="24"/>
      <c r="AX1392" s="24"/>
      <c r="AY1392" s="24"/>
      <c r="AZ1392" s="24"/>
      <c r="BA1392" s="24"/>
      <c r="BB1392" s="24"/>
      <c r="BC1392" s="24"/>
      <c r="CW1392" s="24">
        <v>0.47387295081967212</v>
      </c>
      <c r="CX1392" s="13">
        <v>71.599999999999994</v>
      </c>
      <c r="CY1392" s="13">
        <v>68.600759455984459</v>
      </c>
      <c r="CZ1392" s="13">
        <v>67.857283403104532</v>
      </c>
      <c r="DA1392" s="13">
        <v>44.457120394426198</v>
      </c>
      <c r="DB1392" s="13" t="e">
        <f ca="1"/>
        <v>#NAME?</v>
      </c>
      <c r="DC1392" s="13" t="e">
        <f ca="1"/>
        <v>#NAME?</v>
      </c>
      <c r="DD1392" s="13">
        <v>66.573273621542938</v>
      </c>
      <c r="DE1392" s="13" t="e">
        <f ca="1"/>
        <v>#NAME?</v>
      </c>
      <c r="DF1392" s="13">
        <v>69.654265928209426</v>
      </c>
    </row>
    <row r="1393" spans="1:110" x14ac:dyDescent="0.25">
      <c r="A1393" s="9">
        <v>64.8</v>
      </c>
      <c r="B1393" s="10" t="b">
        <v>1</v>
      </c>
      <c r="U1393" s="13"/>
      <c r="V1393" s="13"/>
      <c r="W1393" s="14"/>
      <c r="X1393" s="24"/>
      <c r="Y1393" s="24"/>
      <c r="Z1393" s="24"/>
      <c r="AA1393" s="24"/>
      <c r="AB1393" s="24"/>
      <c r="AC1393" s="24"/>
      <c r="AD1393" s="24"/>
      <c r="AE1393" s="24"/>
      <c r="AG1393" s="13"/>
      <c r="AH1393" s="13"/>
      <c r="AI1393" s="14"/>
      <c r="AJ1393" s="24"/>
      <c r="AK1393" s="24"/>
      <c r="AL1393" s="24"/>
      <c r="AM1393" s="24"/>
      <c r="AN1393" s="24"/>
      <c r="AO1393" s="24"/>
      <c r="AP1393" s="24"/>
      <c r="AQ1393" s="24"/>
      <c r="AS1393" s="13"/>
      <c r="AT1393" s="13"/>
      <c r="AU1393" s="14"/>
      <c r="AV1393" s="24"/>
      <c r="AW1393" s="24"/>
      <c r="AX1393" s="24"/>
      <c r="AY1393" s="24"/>
      <c r="AZ1393" s="24"/>
      <c r="BA1393" s="24"/>
      <c r="BB1393" s="24"/>
      <c r="BC1393" s="24"/>
      <c r="CW1393" s="24">
        <v>0.47421448087431695</v>
      </c>
      <c r="CX1393" s="13">
        <v>71.599999999999994</v>
      </c>
      <c r="CY1393" s="13">
        <v>68.608930033193957</v>
      </c>
      <c r="CZ1393" s="13">
        <v>67.865845113542449</v>
      </c>
      <c r="DA1393" s="13">
        <v>44.502071650352434</v>
      </c>
      <c r="DB1393" s="13" t="e">
        <f ca="1"/>
        <v>#NAME?</v>
      </c>
      <c r="DC1393" s="13" t="e">
        <f ca="1"/>
        <v>#NAME?</v>
      </c>
      <c r="DD1393" s="13">
        <v>66.58419993197549</v>
      </c>
      <c r="DE1393" s="13" t="e">
        <f ca="1"/>
        <v>#NAME?</v>
      </c>
      <c r="DF1393" s="13">
        <v>69.663565924078114</v>
      </c>
    </row>
    <row r="1394" spans="1:110" x14ac:dyDescent="0.25">
      <c r="A1394" s="9">
        <v>64.7</v>
      </c>
      <c r="B1394" s="10" t="b">
        <v>1</v>
      </c>
      <c r="U1394" s="13"/>
      <c r="V1394" s="13"/>
      <c r="W1394" s="14"/>
      <c r="X1394" s="24"/>
      <c r="Y1394" s="24"/>
      <c r="Z1394" s="24"/>
      <c r="AA1394" s="24"/>
      <c r="AB1394" s="24"/>
      <c r="AC1394" s="24"/>
      <c r="AD1394" s="24"/>
      <c r="AE1394" s="24"/>
      <c r="AG1394" s="13"/>
      <c r="AH1394" s="13"/>
      <c r="AI1394" s="14"/>
      <c r="AJ1394" s="24"/>
      <c r="AK1394" s="24"/>
      <c r="AL1394" s="24"/>
      <c r="AM1394" s="24"/>
      <c r="AN1394" s="24"/>
      <c r="AO1394" s="24"/>
      <c r="AP1394" s="24"/>
      <c r="AQ1394" s="24"/>
      <c r="AS1394" s="13"/>
      <c r="AT1394" s="13"/>
      <c r="AU1394" s="14"/>
      <c r="AV1394" s="24"/>
      <c r="AW1394" s="24"/>
      <c r="AX1394" s="24"/>
      <c r="AY1394" s="24"/>
      <c r="AZ1394" s="24"/>
      <c r="BA1394" s="24"/>
      <c r="BB1394" s="24"/>
      <c r="BC1394" s="24"/>
      <c r="CW1394" s="24">
        <v>0.47455601092896177</v>
      </c>
      <c r="CX1394" s="13">
        <v>71.599999999999994</v>
      </c>
      <c r="CY1394" s="13">
        <v>68.617100157050288</v>
      </c>
      <c r="CZ1394" s="13">
        <v>67.874407429085679</v>
      </c>
      <c r="DA1394" s="13">
        <v>44.547052114374246</v>
      </c>
      <c r="DB1394" s="13" t="e">
        <f ca="1"/>
        <v>#NAME?</v>
      </c>
      <c r="DC1394" s="13" t="e">
        <f ca="1"/>
        <v>#NAME?</v>
      </c>
      <c r="DD1394" s="13">
        <v>66.595122308542514</v>
      </c>
      <c r="DE1394" s="13" t="e">
        <f ca="1"/>
        <v>#NAME?</v>
      </c>
      <c r="DF1394" s="13">
        <v>69.672864138763714</v>
      </c>
    </row>
    <row r="1395" spans="1:110" x14ac:dyDescent="0.25">
      <c r="A1395" s="9">
        <v>64.599999999999994</v>
      </c>
      <c r="B1395" s="10" t="b">
        <v>1</v>
      </c>
      <c r="U1395" s="13"/>
      <c r="V1395" s="13"/>
      <c r="W1395" s="14"/>
      <c r="X1395" s="24"/>
      <c r="Y1395" s="24"/>
      <c r="Z1395" s="24"/>
      <c r="AA1395" s="24"/>
      <c r="AB1395" s="24"/>
      <c r="AC1395" s="24"/>
      <c r="AD1395" s="24"/>
      <c r="AE1395" s="24"/>
      <c r="AG1395" s="13"/>
      <c r="AH1395" s="13"/>
      <c r="AI1395" s="14"/>
      <c r="AJ1395" s="24"/>
      <c r="AK1395" s="24"/>
      <c r="AL1395" s="24"/>
      <c r="AM1395" s="24"/>
      <c r="AN1395" s="24"/>
      <c r="AO1395" s="24"/>
      <c r="AP1395" s="24"/>
      <c r="AQ1395" s="24"/>
      <c r="AS1395" s="13"/>
      <c r="AT1395" s="13"/>
      <c r="AU1395" s="14"/>
      <c r="AV1395" s="24"/>
      <c r="AW1395" s="24"/>
      <c r="AX1395" s="24"/>
      <c r="AY1395" s="24"/>
      <c r="AZ1395" s="24"/>
      <c r="BA1395" s="24"/>
      <c r="BB1395" s="24"/>
      <c r="BC1395" s="24"/>
      <c r="CW1395" s="24">
        <v>0.47489754098360654</v>
      </c>
      <c r="CX1395" s="13">
        <v>71.599999999999994</v>
      </c>
      <c r="CY1395" s="13">
        <v>68.625269833615647</v>
      </c>
      <c r="CZ1395" s="13">
        <v>67.882970356045007</v>
      </c>
      <c r="DA1395" s="13">
        <v>44.592061824473554</v>
      </c>
      <c r="DB1395" s="13" t="e">
        <f ca="1"/>
        <v>#NAME?</v>
      </c>
      <c r="DC1395" s="13" t="e">
        <f ca="1"/>
        <v>#NAME?</v>
      </c>
      <c r="DD1395" s="13">
        <v>66.606040755489957</v>
      </c>
      <c r="DE1395" s="13" t="e">
        <f ca="1"/>
        <v>#NAME?</v>
      </c>
      <c r="DF1395" s="13">
        <v>69.682160577551812</v>
      </c>
    </row>
    <row r="1396" spans="1:110" x14ac:dyDescent="0.25">
      <c r="A1396" s="9">
        <v>64.3</v>
      </c>
      <c r="B1396" s="10" t="b">
        <v>1</v>
      </c>
      <c r="U1396" s="13"/>
      <c r="V1396" s="13"/>
      <c r="W1396" s="14"/>
      <c r="X1396" s="24"/>
      <c r="Y1396" s="24"/>
      <c r="Z1396" s="24"/>
      <c r="AA1396" s="24"/>
      <c r="AB1396" s="24"/>
      <c r="AC1396" s="24"/>
      <c r="AD1396" s="24"/>
      <c r="AE1396" s="24"/>
      <c r="AG1396" s="13"/>
      <c r="AH1396" s="13"/>
      <c r="AI1396" s="14"/>
      <c r="AJ1396" s="24"/>
      <c r="AK1396" s="24"/>
      <c r="AL1396" s="24"/>
      <c r="AM1396" s="24"/>
      <c r="AN1396" s="24"/>
      <c r="AO1396" s="24"/>
      <c r="AP1396" s="24"/>
      <c r="AQ1396" s="24"/>
      <c r="AS1396" s="13"/>
      <c r="AT1396" s="13"/>
      <c r="AU1396" s="14"/>
      <c r="AV1396" s="24"/>
      <c r="AW1396" s="24"/>
      <c r="AX1396" s="24"/>
      <c r="AY1396" s="24"/>
      <c r="AZ1396" s="24"/>
      <c r="BA1396" s="24"/>
      <c r="BB1396" s="24"/>
      <c r="BC1396" s="24"/>
      <c r="CW1396" s="24">
        <v>0.47523907103825136</v>
      </c>
      <c r="CX1396" s="13">
        <v>71.599999999999994</v>
      </c>
      <c r="CY1396" s="13">
        <v>68.63343906894994</v>
      </c>
      <c r="CZ1396" s="13">
        <v>67.891533900732156</v>
      </c>
      <c r="DA1396" s="13">
        <v>44.637100818706436</v>
      </c>
      <c r="DB1396" s="13" t="e">
        <f ca="1"/>
        <v>#NAME?</v>
      </c>
      <c r="DC1396" s="13" t="e">
        <f ca="1"/>
        <v>#NAME?</v>
      </c>
      <c r="DD1396" s="13">
        <v>66.616955277056135</v>
      </c>
      <c r="DE1396" s="13" t="e">
        <f ca="1"/>
        <v>#NAME?</v>
      </c>
      <c r="DF1396" s="13">
        <v>69.691455245722835</v>
      </c>
    </row>
    <row r="1397" spans="1:110" x14ac:dyDescent="0.25">
      <c r="A1397" s="9">
        <v>64.099999999999994</v>
      </c>
      <c r="B1397" s="10" t="b">
        <v>1</v>
      </c>
      <c r="U1397" s="13"/>
      <c r="V1397" s="13"/>
      <c r="W1397" s="14"/>
      <c r="X1397" s="24"/>
      <c r="Y1397" s="24"/>
      <c r="Z1397" s="24"/>
      <c r="AA1397" s="24"/>
      <c r="AB1397" s="24"/>
      <c r="AC1397" s="24"/>
      <c r="AD1397" s="24"/>
      <c r="AE1397" s="24"/>
      <c r="AG1397" s="13"/>
      <c r="AH1397" s="13"/>
      <c r="AI1397" s="14"/>
      <c r="AJ1397" s="24"/>
      <c r="AK1397" s="24"/>
      <c r="AL1397" s="24"/>
      <c r="AM1397" s="24"/>
      <c r="AN1397" s="24"/>
      <c r="AO1397" s="24"/>
      <c r="AP1397" s="24"/>
      <c r="AQ1397" s="24"/>
      <c r="AS1397" s="13"/>
      <c r="AT1397" s="13"/>
      <c r="AU1397" s="14"/>
      <c r="AV1397" s="24"/>
      <c r="AW1397" s="24"/>
      <c r="AX1397" s="24"/>
      <c r="AY1397" s="24"/>
      <c r="AZ1397" s="24"/>
      <c r="BA1397" s="24"/>
      <c r="BB1397" s="24"/>
      <c r="BC1397" s="24"/>
      <c r="CW1397" s="24">
        <v>0.47558060109289618</v>
      </c>
      <c r="CX1397" s="13">
        <v>71.599999999999994</v>
      </c>
      <c r="CY1397" s="13">
        <v>68.641607869110786</v>
      </c>
      <c r="CZ1397" s="13">
        <v>67.900098069459574</v>
      </c>
      <c r="DA1397" s="13">
        <v>44.68216913520326</v>
      </c>
      <c r="DB1397" s="13" t="e">
        <f ca="1"/>
        <v>#NAME?</v>
      </c>
      <c r="DC1397" s="13" t="e">
        <f ca="1"/>
        <v>#NAME?</v>
      </c>
      <c r="DD1397" s="13">
        <v>66.62786587747172</v>
      </c>
      <c r="DE1397" s="13" t="e">
        <f ca="1"/>
        <v>#NAME?</v>
      </c>
      <c r="DF1397" s="13">
        <v>69.700748148552009</v>
      </c>
    </row>
    <row r="1398" spans="1:110" x14ac:dyDescent="0.25">
      <c r="A1398" s="9">
        <v>74.7</v>
      </c>
      <c r="B1398" s="10" t="b">
        <v>1</v>
      </c>
      <c r="U1398" s="13"/>
      <c r="V1398" s="13"/>
      <c r="W1398" s="14"/>
      <c r="X1398" s="24"/>
      <c r="Y1398" s="24"/>
      <c r="Z1398" s="24"/>
      <c r="AA1398" s="24"/>
      <c r="AB1398" s="24"/>
      <c r="AC1398" s="24"/>
      <c r="AD1398" s="24"/>
      <c r="AE1398" s="24"/>
      <c r="AG1398" s="13"/>
      <c r="AH1398" s="13"/>
      <c r="AI1398" s="14"/>
      <c r="AJ1398" s="24"/>
      <c r="AK1398" s="24"/>
      <c r="AL1398" s="24"/>
      <c r="AM1398" s="24"/>
      <c r="AN1398" s="24"/>
      <c r="AO1398" s="24"/>
      <c r="AP1398" s="24"/>
      <c r="AQ1398" s="24"/>
      <c r="AS1398" s="13"/>
      <c r="AT1398" s="13"/>
      <c r="AU1398" s="14"/>
      <c r="AV1398" s="24"/>
      <c r="AW1398" s="24"/>
      <c r="AX1398" s="24"/>
      <c r="AY1398" s="24"/>
      <c r="AZ1398" s="24"/>
      <c r="BA1398" s="24"/>
      <c r="BB1398" s="24"/>
      <c r="BC1398" s="24"/>
      <c r="CW1398" s="24">
        <v>0.47592213114754101</v>
      </c>
      <c r="CX1398" s="13">
        <v>71.599999999999994</v>
      </c>
      <c r="CY1398" s="13">
        <v>68.649776240153514</v>
      </c>
      <c r="CZ1398" s="13">
        <v>67.908662868540432</v>
      </c>
      <c r="DA1398" s="13">
        <v>44.727266812168914</v>
      </c>
      <c r="DB1398" s="13" t="e">
        <f ca="1"/>
        <v>#NAME?</v>
      </c>
      <c r="DC1398" s="13" t="e">
        <f ca="1"/>
        <v>#NAME?</v>
      </c>
      <c r="DD1398" s="13">
        <v>66.638772560959865</v>
      </c>
      <c r="DE1398" s="13" t="e">
        <f ca="1"/>
        <v>#NAME?</v>
      </c>
      <c r="DF1398" s="13">
        <v>69.710039291309513</v>
      </c>
    </row>
    <row r="1399" spans="1:110" x14ac:dyDescent="0.25">
      <c r="A1399" s="9">
        <v>74.599999999999994</v>
      </c>
      <c r="B1399" s="10" t="b">
        <v>1</v>
      </c>
      <c r="U1399" s="13"/>
      <c r="V1399" s="13"/>
      <c r="W1399" s="14"/>
      <c r="X1399" s="24"/>
      <c r="Y1399" s="24"/>
      <c r="Z1399" s="24"/>
      <c r="AA1399" s="24"/>
      <c r="AB1399" s="24"/>
      <c r="AC1399" s="24"/>
      <c r="AD1399" s="24"/>
      <c r="AE1399" s="24"/>
      <c r="AG1399" s="13"/>
      <c r="AH1399" s="13"/>
      <c r="AI1399" s="14"/>
      <c r="AJ1399" s="24"/>
      <c r="AK1399" s="24"/>
      <c r="AL1399" s="24"/>
      <c r="AM1399" s="24"/>
      <c r="AN1399" s="24"/>
      <c r="AO1399" s="24"/>
      <c r="AP1399" s="24"/>
      <c r="AQ1399" s="24"/>
      <c r="AS1399" s="13"/>
      <c r="AT1399" s="13"/>
      <c r="AU1399" s="14"/>
      <c r="AV1399" s="24"/>
      <c r="AW1399" s="24"/>
      <c r="AX1399" s="24"/>
      <c r="AY1399" s="24"/>
      <c r="AZ1399" s="24"/>
      <c r="BA1399" s="24"/>
      <c r="BB1399" s="24"/>
      <c r="BC1399" s="24"/>
      <c r="CW1399" s="24">
        <v>0.47626366120218577</v>
      </c>
      <c r="CX1399" s="13">
        <v>71.599999999999994</v>
      </c>
      <c r="CY1399" s="13">
        <v>68.657944188131282</v>
      </c>
      <c r="CZ1399" s="13">
        <v>67.917228304288869</v>
      </c>
      <c r="DA1399" s="13">
        <v>44.772393887883041</v>
      </c>
      <c r="DB1399" s="13" t="e">
        <f ca="1"/>
        <v>#NAME?</v>
      </c>
      <c r="DC1399" s="13" t="e">
        <f ca="1"/>
        <v>#NAME?</v>
      </c>
      <c r="DD1399" s="13">
        <v>66.649675331736034</v>
      </c>
      <c r="DE1399" s="13" t="e">
        <f ca="1"/>
        <v>#NAME?</v>
      </c>
      <c r="DF1399" s="13">
        <v>69.719328679260428</v>
      </c>
    </row>
    <row r="1400" spans="1:110" x14ac:dyDescent="0.25">
      <c r="A1400" s="9">
        <v>74.5</v>
      </c>
      <c r="B1400" s="10" t="b">
        <v>1</v>
      </c>
      <c r="U1400" s="13"/>
      <c r="V1400" s="13"/>
      <c r="W1400" s="14"/>
      <c r="X1400" s="24"/>
      <c r="Y1400" s="24"/>
      <c r="Z1400" s="24"/>
      <c r="AA1400" s="24"/>
      <c r="AB1400" s="24"/>
      <c r="AC1400" s="24"/>
      <c r="AD1400" s="24"/>
      <c r="AE1400" s="24"/>
      <c r="AG1400" s="13"/>
      <c r="AH1400" s="13"/>
      <c r="AI1400" s="14"/>
      <c r="AJ1400" s="24"/>
      <c r="AK1400" s="24"/>
      <c r="AL1400" s="24"/>
      <c r="AM1400" s="24"/>
      <c r="AN1400" s="24"/>
      <c r="AO1400" s="24"/>
      <c r="AP1400" s="24"/>
      <c r="AQ1400" s="24"/>
      <c r="AS1400" s="13"/>
      <c r="AT1400" s="13"/>
      <c r="AU1400" s="14"/>
      <c r="AV1400" s="24"/>
      <c r="AW1400" s="24"/>
      <c r="AX1400" s="24"/>
      <c r="AY1400" s="24"/>
      <c r="AZ1400" s="24"/>
      <c r="BA1400" s="24"/>
      <c r="BB1400" s="24"/>
      <c r="BC1400" s="24"/>
      <c r="CW1400" s="24">
        <v>0.4766051912568306</v>
      </c>
      <c r="CX1400" s="13">
        <v>71.599999999999994</v>
      </c>
      <c r="CY1400" s="13">
        <v>68.666111719095056</v>
      </c>
      <c r="CZ1400" s="13">
        <v>67.92579438301992</v>
      </c>
      <c r="DA1400" s="13">
        <v>44.817550400700178</v>
      </c>
      <c r="DB1400" s="13" t="e">
        <f ca="1"/>
        <v>#NAME?</v>
      </c>
      <c r="DC1400" s="13" t="e">
        <f ca="1"/>
        <v>#NAME?</v>
      </c>
      <c r="DD1400" s="13">
        <v>66.660574194008248</v>
      </c>
      <c r="DE1400" s="13" t="e">
        <f ca="1"/>
        <v>#NAME?</v>
      </c>
      <c r="DF1400" s="13">
        <v>69.728616317664745</v>
      </c>
    </row>
    <row r="1401" spans="1:110" x14ac:dyDescent="0.25">
      <c r="A1401" s="9">
        <v>74.3</v>
      </c>
      <c r="B1401" s="10" t="b">
        <v>1</v>
      </c>
      <c r="U1401" s="13"/>
      <c r="V1401" s="13"/>
      <c r="W1401" s="14"/>
      <c r="X1401" s="24"/>
      <c r="Y1401" s="24"/>
      <c r="Z1401" s="24"/>
      <c r="AA1401" s="24"/>
      <c r="AB1401" s="24"/>
      <c r="AC1401" s="24"/>
      <c r="AD1401" s="24"/>
      <c r="AE1401" s="24"/>
      <c r="AG1401" s="13"/>
      <c r="AH1401" s="13"/>
      <c r="AI1401" s="14"/>
      <c r="AJ1401" s="24"/>
      <c r="AK1401" s="24"/>
      <c r="AL1401" s="24"/>
      <c r="AM1401" s="24"/>
      <c r="AN1401" s="24"/>
      <c r="AO1401" s="24"/>
      <c r="AP1401" s="24"/>
      <c r="AQ1401" s="24"/>
      <c r="AS1401" s="13"/>
      <c r="AT1401" s="13"/>
      <c r="AU1401" s="14"/>
      <c r="AV1401" s="24"/>
      <c r="AW1401" s="24"/>
      <c r="AX1401" s="24"/>
      <c r="AY1401" s="24"/>
      <c r="AZ1401" s="24"/>
      <c r="BA1401" s="24"/>
      <c r="BB1401" s="24"/>
      <c r="BC1401" s="24"/>
      <c r="CW1401" s="24">
        <v>0.47694672131147542</v>
      </c>
      <c r="CX1401" s="13">
        <v>71.7</v>
      </c>
      <c r="CY1401" s="13">
        <v>68.674278839093631</v>
      </c>
      <c r="CZ1401" s="13">
        <v>67.93436111104954</v>
      </c>
      <c r="DA1401" s="13">
        <v>44.862736389049985</v>
      </c>
      <c r="DB1401" s="13" t="e">
        <f ca="1"/>
        <v>#NAME?</v>
      </c>
      <c r="DC1401" s="13" t="e">
        <f ca="1"/>
        <v>#NAME?</v>
      </c>
      <c r="DD1401" s="13">
        <v>66.671469151976936</v>
      </c>
      <c r="DE1401" s="13" t="e">
        <f ca="1"/>
        <v>#NAME?</v>
      </c>
      <c r="DF1401" s="13">
        <v>69.737902211777453</v>
      </c>
    </row>
    <row r="1402" spans="1:110" x14ac:dyDescent="0.25">
      <c r="A1402" s="9">
        <v>74.2</v>
      </c>
      <c r="B1402" s="10" t="b">
        <v>1</v>
      </c>
      <c r="U1402" s="13"/>
      <c r="V1402" s="13"/>
      <c r="W1402" s="14"/>
      <c r="X1402" s="24"/>
      <c r="Y1402" s="24"/>
      <c r="Z1402" s="24"/>
      <c r="AA1402" s="24"/>
      <c r="AB1402" s="24"/>
      <c r="AC1402" s="24"/>
      <c r="AD1402" s="24"/>
      <c r="AE1402" s="24"/>
      <c r="AG1402" s="13"/>
      <c r="AH1402" s="13"/>
      <c r="AI1402" s="14"/>
      <c r="AJ1402" s="24"/>
      <c r="AK1402" s="24"/>
      <c r="AL1402" s="24"/>
      <c r="AM1402" s="24"/>
      <c r="AN1402" s="24"/>
      <c r="AO1402" s="24"/>
      <c r="AP1402" s="24"/>
      <c r="AQ1402" s="24"/>
      <c r="AS1402" s="13"/>
      <c r="AT1402" s="13"/>
      <c r="AU1402" s="14"/>
      <c r="AV1402" s="24"/>
      <c r="AW1402" s="24"/>
      <c r="AX1402" s="24"/>
      <c r="AY1402" s="24"/>
      <c r="AZ1402" s="24"/>
      <c r="BA1402" s="24"/>
      <c r="BB1402" s="24"/>
      <c r="BC1402" s="24"/>
      <c r="CW1402" s="24">
        <v>0.47728825136612024</v>
      </c>
      <c r="CX1402" s="13">
        <v>71.7</v>
      </c>
      <c r="CY1402" s="13">
        <v>68.682445554173711</v>
      </c>
      <c r="CZ1402" s="13">
        <v>67.942928494694627</v>
      </c>
      <c r="DA1402" s="13">
        <v>44.907951891437385</v>
      </c>
      <c r="DB1402" s="13" t="e">
        <f ca="1"/>
        <v>#NAME?</v>
      </c>
      <c r="DC1402" s="13" t="e">
        <f ca="1"/>
        <v>#NAME?</v>
      </c>
      <c r="DD1402" s="13">
        <v>66.682360209834982</v>
      </c>
      <c r="DE1402" s="13" t="e">
        <f ca="1"/>
        <v>#NAME?</v>
      </c>
      <c r="DF1402" s="13">
        <v>69.747186366848524</v>
      </c>
    </row>
    <row r="1403" spans="1:110" x14ac:dyDescent="0.25">
      <c r="A1403" s="9">
        <v>74</v>
      </c>
      <c r="B1403" s="10" t="b">
        <v>1</v>
      </c>
      <c r="U1403" s="13"/>
      <c r="V1403" s="13"/>
      <c r="W1403" s="14"/>
      <c r="X1403" s="24"/>
      <c r="Y1403" s="24"/>
      <c r="Z1403" s="24"/>
      <c r="AA1403" s="24"/>
      <c r="AB1403" s="24"/>
      <c r="AC1403" s="24"/>
      <c r="AD1403" s="24"/>
      <c r="AE1403" s="24"/>
      <c r="AG1403" s="13"/>
      <c r="AH1403" s="13"/>
      <c r="AI1403" s="14"/>
      <c r="AJ1403" s="24"/>
      <c r="AK1403" s="24"/>
      <c r="AL1403" s="24"/>
      <c r="AM1403" s="24"/>
      <c r="AN1403" s="24"/>
      <c r="AO1403" s="24"/>
      <c r="AP1403" s="24"/>
      <c r="AQ1403" s="24"/>
      <c r="AS1403" s="13"/>
      <c r="AT1403" s="13"/>
      <c r="AU1403" s="14"/>
      <c r="AV1403" s="24"/>
      <c r="AW1403" s="24"/>
      <c r="AX1403" s="24"/>
      <c r="AY1403" s="24"/>
      <c r="AZ1403" s="24"/>
      <c r="BA1403" s="24"/>
      <c r="BB1403" s="24"/>
      <c r="BC1403" s="24"/>
      <c r="CW1403" s="24">
        <v>0.47762978142076501</v>
      </c>
      <c r="CX1403" s="13">
        <v>71.7</v>
      </c>
      <c r="CY1403" s="13">
        <v>68.690611870379868</v>
      </c>
      <c r="CZ1403" s="13">
        <v>67.951496540272984</v>
      </c>
      <c r="DA1403" s="13">
        <v>44.953196946442816</v>
      </c>
      <c r="DB1403" s="13" t="e">
        <f ca="1"/>
        <v>#NAME?</v>
      </c>
      <c r="DC1403" s="13" t="e">
        <f ca="1"/>
        <v>#NAME?</v>
      </c>
      <c r="DD1403" s="13">
        <v>66.693247371767839</v>
      </c>
      <c r="DE1403" s="13" t="e">
        <f ca="1"/>
        <v>#NAME?</v>
      </c>
      <c r="DF1403" s="13">
        <v>69.756468788122902</v>
      </c>
    </row>
    <row r="1404" spans="1:110" x14ac:dyDescent="0.25">
      <c r="A1404" s="9">
        <v>73.900000000000006</v>
      </c>
      <c r="B1404" s="10" t="b">
        <v>1</v>
      </c>
      <c r="U1404" s="13"/>
      <c r="V1404" s="13"/>
      <c r="W1404" s="14"/>
      <c r="X1404" s="24"/>
      <c r="Y1404" s="24"/>
      <c r="Z1404" s="24"/>
      <c r="AA1404" s="24"/>
      <c r="AB1404" s="24"/>
      <c r="AC1404" s="24"/>
      <c r="AD1404" s="24"/>
      <c r="AE1404" s="24"/>
      <c r="AG1404" s="13"/>
      <c r="AH1404" s="13"/>
      <c r="AI1404" s="14"/>
      <c r="AJ1404" s="24"/>
      <c r="AK1404" s="24"/>
      <c r="AL1404" s="24"/>
      <c r="AM1404" s="24"/>
      <c r="AN1404" s="24"/>
      <c r="AO1404" s="24"/>
      <c r="AP1404" s="24"/>
      <c r="AQ1404" s="24"/>
      <c r="AS1404" s="13"/>
      <c r="AT1404" s="13"/>
      <c r="AU1404" s="14"/>
      <c r="AV1404" s="24"/>
      <c r="AW1404" s="24"/>
      <c r="AX1404" s="24"/>
      <c r="AY1404" s="24"/>
      <c r="AZ1404" s="24"/>
      <c r="BA1404" s="24"/>
      <c r="BB1404" s="24"/>
      <c r="BC1404" s="24"/>
      <c r="CW1404" s="24">
        <v>0.47797131147540983</v>
      </c>
      <c r="CX1404" s="13">
        <v>71.7</v>
      </c>
      <c r="CY1404" s="13">
        <v>68.698777793754658</v>
      </c>
      <c r="CZ1404" s="13">
        <v>67.960065254103682</v>
      </c>
      <c r="DA1404" s="13">
        <v>44.998471592722431</v>
      </c>
      <c r="DB1404" s="13" t="e">
        <f ca="1"/>
        <v>#NAME?</v>
      </c>
      <c r="DC1404" s="13" t="e">
        <f ca="1"/>
        <v>#NAME?</v>
      </c>
      <c r="DD1404" s="13">
        <v>66.704130641953427</v>
      </c>
      <c r="DE1404" s="13" t="e">
        <f ca="1"/>
        <v>#NAME?</v>
      </c>
      <c r="DF1404" s="13">
        <v>69.765749480840654</v>
      </c>
    </row>
    <row r="1405" spans="1:110" x14ac:dyDescent="0.25">
      <c r="A1405" s="9">
        <v>73.8</v>
      </c>
      <c r="B1405" s="10" t="b">
        <v>1</v>
      </c>
      <c r="U1405" s="13"/>
      <c r="V1405" s="13"/>
      <c r="W1405" s="14"/>
      <c r="X1405" s="24"/>
      <c r="Y1405" s="24"/>
      <c r="Z1405" s="24"/>
      <c r="AA1405" s="24"/>
      <c r="AB1405" s="24"/>
      <c r="AC1405" s="24"/>
      <c r="AD1405" s="24"/>
      <c r="AE1405" s="24"/>
      <c r="AG1405" s="13"/>
      <c r="AH1405" s="13"/>
      <c r="AI1405" s="14"/>
      <c r="AJ1405" s="24"/>
      <c r="AK1405" s="24"/>
      <c r="AL1405" s="24"/>
      <c r="AM1405" s="24"/>
      <c r="AN1405" s="24"/>
      <c r="AO1405" s="24"/>
      <c r="AP1405" s="24"/>
      <c r="AQ1405" s="24"/>
      <c r="AS1405" s="13"/>
      <c r="AT1405" s="13"/>
      <c r="AU1405" s="14"/>
      <c r="AV1405" s="24"/>
      <c r="AW1405" s="24"/>
      <c r="AX1405" s="24"/>
      <c r="AY1405" s="24"/>
      <c r="AZ1405" s="24"/>
      <c r="BA1405" s="24"/>
      <c r="BB1405" s="24"/>
      <c r="BC1405" s="24"/>
      <c r="CW1405" s="24">
        <v>0.47831284153005466</v>
      </c>
      <c r="CX1405" s="13">
        <v>71.7</v>
      </c>
      <c r="CY1405" s="13">
        <v>68.706943330338561</v>
      </c>
      <c r="CZ1405" s="13">
        <v>67.968634642506515</v>
      </c>
      <c r="DA1405" s="13">
        <v>45.043775869008272</v>
      </c>
      <c r="DB1405" s="13" t="e">
        <f ca="1"/>
        <v>#NAME?</v>
      </c>
      <c r="DC1405" s="13" t="e">
        <f ca="1"/>
        <v>#NAME?</v>
      </c>
      <c r="DD1405" s="13">
        <v>66.715010024562218</v>
      </c>
      <c r="DE1405" s="13" t="e">
        <f ca="1"/>
        <v>#NAME?</v>
      </c>
      <c r="DF1405" s="13">
        <v>69.775028450236846</v>
      </c>
    </row>
    <row r="1406" spans="1:110" x14ac:dyDescent="0.25">
      <c r="A1406" s="9">
        <v>73.7</v>
      </c>
      <c r="B1406" s="10" t="b">
        <v>1</v>
      </c>
      <c r="U1406" s="13"/>
      <c r="V1406" s="13"/>
      <c r="W1406" s="14"/>
      <c r="X1406" s="24"/>
      <c r="Y1406" s="24"/>
      <c r="Z1406" s="24"/>
      <c r="AA1406" s="24"/>
      <c r="AB1406" s="24"/>
      <c r="AC1406" s="24"/>
      <c r="AD1406" s="24"/>
      <c r="AE1406" s="24"/>
      <c r="AG1406" s="13"/>
      <c r="AH1406" s="13"/>
      <c r="AI1406" s="14"/>
      <c r="AJ1406" s="24"/>
      <c r="AK1406" s="24"/>
      <c r="AL1406" s="24"/>
      <c r="AM1406" s="24"/>
      <c r="AN1406" s="24"/>
      <c r="AO1406" s="24"/>
      <c r="AP1406" s="24"/>
      <c r="AQ1406" s="24"/>
      <c r="AS1406" s="13"/>
      <c r="AT1406" s="13"/>
      <c r="AU1406" s="14"/>
      <c r="AV1406" s="24"/>
      <c r="AW1406" s="24"/>
      <c r="AX1406" s="24"/>
      <c r="AY1406" s="24"/>
      <c r="AZ1406" s="24"/>
      <c r="BA1406" s="24"/>
      <c r="BB1406" s="24"/>
      <c r="BC1406" s="24"/>
      <c r="CW1406" s="24">
        <v>0.47865437158469948</v>
      </c>
      <c r="CX1406" s="13">
        <v>71.7</v>
      </c>
      <c r="CY1406" s="13">
        <v>68.715108486170124</v>
      </c>
      <c r="CZ1406" s="13">
        <v>67.977204711802628</v>
      </c>
      <c r="DA1406" s="13">
        <v>45.089109814108483</v>
      </c>
      <c r="DB1406" s="13" t="e">
        <f ca="1"/>
        <v>#NAME?</v>
      </c>
      <c r="DC1406" s="13" t="e">
        <f ca="1"/>
        <v>#NAME?</v>
      </c>
      <c r="DD1406" s="13">
        <v>66.725885523757256</v>
      </c>
      <c r="DE1406" s="13" t="e">
        <f ca="1"/>
        <v>#NAME?</v>
      </c>
      <c r="DF1406" s="13">
        <v>69.784305701541641</v>
      </c>
    </row>
    <row r="1407" spans="1:110" x14ac:dyDescent="0.25">
      <c r="A1407" s="9">
        <v>73.599999999999994</v>
      </c>
      <c r="B1407" s="10" t="b">
        <v>1</v>
      </c>
      <c r="U1407" s="13"/>
      <c r="V1407" s="13"/>
      <c r="W1407" s="14"/>
      <c r="X1407" s="24"/>
      <c r="Y1407" s="24"/>
      <c r="Z1407" s="24"/>
      <c r="AA1407" s="24"/>
      <c r="AB1407" s="24"/>
      <c r="AC1407" s="24"/>
      <c r="AD1407" s="24"/>
      <c r="AE1407" s="24"/>
      <c r="AG1407" s="13"/>
      <c r="AH1407" s="13"/>
      <c r="AI1407" s="14"/>
      <c r="AJ1407" s="24"/>
      <c r="AK1407" s="24"/>
      <c r="AL1407" s="24"/>
      <c r="AM1407" s="24"/>
      <c r="AN1407" s="24"/>
      <c r="AO1407" s="24"/>
      <c r="AP1407" s="24"/>
      <c r="AQ1407" s="24"/>
      <c r="AS1407" s="13"/>
      <c r="AT1407" s="13"/>
      <c r="AU1407" s="14"/>
      <c r="AV1407" s="24"/>
      <c r="AW1407" s="24"/>
      <c r="AX1407" s="24"/>
      <c r="AY1407" s="24"/>
      <c r="AZ1407" s="24"/>
      <c r="BA1407" s="24"/>
      <c r="BB1407" s="24"/>
      <c r="BC1407" s="24"/>
      <c r="CW1407" s="24">
        <v>0.47899590163934425</v>
      </c>
      <c r="CX1407" s="13">
        <v>71.7</v>
      </c>
      <c r="CY1407" s="13">
        <v>68.723273267285862</v>
      </c>
      <c r="CZ1407" s="13">
        <v>67.985775468314174</v>
      </c>
      <c r="DA1407" s="13">
        <v>45.134473466907465</v>
      </c>
      <c r="DB1407" s="13" t="e">
        <f ca="1"/>
        <v>#NAME?</v>
      </c>
      <c r="DC1407" s="13" t="e">
        <f ca="1"/>
        <v>#NAME?</v>
      </c>
      <c r="DD1407" s="13">
        <v>66.736757143694149</v>
      </c>
      <c r="DE1407" s="13" t="e">
        <f ca="1"/>
        <v>#NAME?</v>
      </c>
      <c r="DF1407" s="13">
        <v>69.793581239980341</v>
      </c>
    </row>
    <row r="1408" spans="1:110" x14ac:dyDescent="0.25">
      <c r="A1408" s="9">
        <v>73.599999999999994</v>
      </c>
      <c r="B1408" s="10" t="b">
        <v>1</v>
      </c>
      <c r="U1408" s="13"/>
      <c r="V1408" s="13"/>
      <c r="W1408" s="14"/>
      <c r="X1408" s="24"/>
      <c r="Y1408" s="24"/>
      <c r="Z1408" s="24"/>
      <c r="AA1408" s="24"/>
      <c r="AB1408" s="24"/>
      <c r="AC1408" s="24"/>
      <c r="AD1408" s="24"/>
      <c r="AE1408" s="24"/>
      <c r="AG1408" s="13"/>
      <c r="AH1408" s="13"/>
      <c r="AI1408" s="14"/>
      <c r="AJ1408" s="24"/>
      <c r="AK1408" s="24"/>
      <c r="AL1408" s="24"/>
      <c r="AM1408" s="24"/>
      <c r="AN1408" s="24"/>
      <c r="AO1408" s="24"/>
      <c r="AP1408" s="24"/>
      <c r="AQ1408" s="24"/>
      <c r="AS1408" s="13"/>
      <c r="AT1408" s="13"/>
      <c r="AU1408" s="14"/>
      <c r="AV1408" s="24"/>
      <c r="AW1408" s="24"/>
      <c r="AX1408" s="24"/>
      <c r="AY1408" s="24"/>
      <c r="AZ1408" s="24"/>
      <c r="BA1408" s="24"/>
      <c r="BB1408" s="24"/>
      <c r="BC1408" s="24"/>
      <c r="CW1408" s="24">
        <v>0.47933743169398907</v>
      </c>
      <c r="CX1408" s="13">
        <v>71.7</v>
      </c>
      <c r="CY1408" s="13">
        <v>68.731437679720415</v>
      </c>
      <c r="CZ1408" s="13">
        <v>67.994346918364528</v>
      </c>
      <c r="DA1408" s="13">
        <v>45.179866866366169</v>
      </c>
      <c r="DB1408" s="13" t="e">
        <f ca="1"/>
        <v>#NAME?</v>
      </c>
      <c r="DC1408" s="13" t="e">
        <f ca="1"/>
        <v>#NAME?</v>
      </c>
      <c r="DD1408" s="13">
        <v>66.747624888521074</v>
      </c>
      <c r="DE1408" s="13" t="e">
        <f ca="1"/>
        <v>#NAME?</v>
      </c>
      <c r="DF1408" s="13">
        <v>69.802855070773376</v>
      </c>
    </row>
    <row r="1409" spans="1:110" x14ac:dyDescent="0.25">
      <c r="A1409" s="9">
        <v>73.5</v>
      </c>
      <c r="B1409" s="10" t="b">
        <v>1</v>
      </c>
      <c r="U1409" s="13"/>
      <c r="V1409" s="13"/>
      <c r="W1409" s="14"/>
      <c r="X1409" s="24"/>
      <c r="Y1409" s="24"/>
      <c r="Z1409" s="24"/>
      <c r="AA1409" s="24"/>
      <c r="AB1409" s="24"/>
      <c r="AC1409" s="24"/>
      <c r="AD1409" s="24"/>
      <c r="AE1409" s="24"/>
      <c r="AG1409" s="13"/>
      <c r="AH1409" s="13"/>
      <c r="AI1409" s="14"/>
      <c r="AJ1409" s="24"/>
      <c r="AK1409" s="24"/>
      <c r="AL1409" s="24"/>
      <c r="AM1409" s="24"/>
      <c r="AN1409" s="24"/>
      <c r="AO1409" s="24"/>
      <c r="AP1409" s="24"/>
      <c r="AQ1409" s="24"/>
      <c r="AS1409" s="13"/>
      <c r="AT1409" s="13"/>
      <c r="AU1409" s="14"/>
      <c r="AV1409" s="24"/>
      <c r="AW1409" s="24"/>
      <c r="AX1409" s="24"/>
      <c r="AY1409" s="24"/>
      <c r="AZ1409" s="24"/>
      <c r="BA1409" s="24"/>
      <c r="BB1409" s="24"/>
      <c r="BC1409" s="24"/>
      <c r="CW1409" s="24">
        <v>0.47967896174863389</v>
      </c>
      <c r="CX1409" s="13">
        <v>71.7</v>
      </c>
      <c r="CY1409" s="13">
        <v>68.739601729506475</v>
      </c>
      <c r="CZ1409" s="13">
        <v>68.00291906827816</v>
      </c>
      <c r="DA1409" s="13">
        <v>45.225290051522165</v>
      </c>
      <c r="DB1409" s="13" t="e">
        <f ca="1"/>
        <v>#NAME?</v>
      </c>
      <c r="DC1409" s="13" t="e">
        <f ca="1"/>
        <v>#NAME?</v>
      </c>
      <c r="DD1409" s="13">
        <v>66.75848876237886</v>
      </c>
      <c r="DE1409" s="13" t="e">
        <f ca="1"/>
        <v>#NAME?</v>
      </c>
      <c r="DF1409" s="13">
        <v>69.812127199136341</v>
      </c>
    </row>
    <row r="1410" spans="1:110" x14ac:dyDescent="0.25">
      <c r="A1410" s="9">
        <v>73.400000000000006</v>
      </c>
      <c r="B1410" s="10" t="b">
        <v>1</v>
      </c>
      <c r="U1410" s="13"/>
      <c r="V1410" s="13"/>
      <c r="W1410" s="14"/>
      <c r="X1410" s="24"/>
      <c r="Y1410" s="24"/>
      <c r="Z1410" s="24"/>
      <c r="AA1410" s="24"/>
      <c r="AB1410" s="24"/>
      <c r="AC1410" s="24"/>
      <c r="AD1410" s="24"/>
      <c r="AE1410" s="24"/>
      <c r="AG1410" s="13"/>
      <c r="AH1410" s="13"/>
      <c r="AI1410" s="14"/>
      <c r="AJ1410" s="24"/>
      <c r="AK1410" s="24"/>
      <c r="AL1410" s="24"/>
      <c r="AM1410" s="24"/>
      <c r="AN1410" s="24"/>
      <c r="AO1410" s="24"/>
      <c r="AP1410" s="24"/>
      <c r="AQ1410" s="24"/>
      <c r="AS1410" s="13"/>
      <c r="AT1410" s="13"/>
      <c r="AU1410" s="14"/>
      <c r="AV1410" s="24"/>
      <c r="AW1410" s="24"/>
      <c r="AX1410" s="24"/>
      <c r="AY1410" s="24"/>
      <c r="AZ1410" s="24"/>
      <c r="BA1410" s="24"/>
      <c r="BB1410" s="24"/>
      <c r="BC1410" s="24"/>
      <c r="CW1410" s="24">
        <v>0.48002049180327871</v>
      </c>
      <c r="CX1410" s="13">
        <v>71.7</v>
      </c>
      <c r="CY1410" s="13">
        <v>68.747765422674917</v>
      </c>
      <c r="CZ1410" s="13">
        <v>68.011491924380763</v>
      </c>
      <c r="DA1410" s="13">
        <v>45.270743061490002</v>
      </c>
      <c r="DB1410" s="13" t="e">
        <f ca="1"/>
        <v>#NAME?</v>
      </c>
      <c r="DC1410" s="13" t="e">
        <f ca="1"/>
        <v>#NAME?</v>
      </c>
      <c r="DD1410" s="13">
        <v>66.769348769400963</v>
      </c>
      <c r="DE1410" s="13" t="e">
        <f ca="1"/>
        <v>#NAME?</v>
      </c>
      <c r="DF1410" s="13">
        <v>69.821397630280046</v>
      </c>
    </row>
    <row r="1411" spans="1:110" x14ac:dyDescent="0.25">
      <c r="A1411" s="9">
        <v>73.3</v>
      </c>
      <c r="B1411" s="10" t="b">
        <v>1</v>
      </c>
      <c r="U1411" s="13"/>
      <c r="V1411" s="13"/>
      <c r="W1411" s="14"/>
      <c r="X1411" s="24"/>
      <c r="Y1411" s="24"/>
      <c r="Z1411" s="24"/>
      <c r="AA1411" s="24"/>
      <c r="AB1411" s="24"/>
      <c r="AC1411" s="24"/>
      <c r="AD1411" s="24"/>
      <c r="AE1411" s="24"/>
      <c r="AG1411" s="13"/>
      <c r="AH1411" s="13"/>
      <c r="AI1411" s="14"/>
      <c r="AJ1411" s="24"/>
      <c r="AK1411" s="24"/>
      <c r="AL1411" s="24"/>
      <c r="AM1411" s="24"/>
      <c r="AN1411" s="24"/>
      <c r="AO1411" s="24"/>
      <c r="AP1411" s="24"/>
      <c r="AQ1411" s="24"/>
      <c r="AS1411" s="13"/>
      <c r="AT1411" s="13"/>
      <c r="AU1411" s="14"/>
      <c r="AV1411" s="24"/>
      <c r="AW1411" s="24"/>
      <c r="AX1411" s="24"/>
      <c r="AY1411" s="24"/>
      <c r="AZ1411" s="24"/>
      <c r="BA1411" s="24"/>
      <c r="BB1411" s="24"/>
      <c r="BC1411" s="24"/>
      <c r="CW1411" s="24">
        <v>0.48036202185792348</v>
      </c>
      <c r="CX1411" s="13">
        <v>71.7</v>
      </c>
      <c r="CY1411" s="13">
        <v>68.755928765254723</v>
      </c>
      <c r="CZ1411" s="13">
        <v>68.020065492999422</v>
      </c>
      <c r="DA1411" s="13">
        <v>45.316225935461276</v>
      </c>
      <c r="DB1411" s="13" t="e">
        <f ca="1"/>
        <v>#NAME?</v>
      </c>
      <c r="DC1411" s="13" t="e">
        <f ca="1"/>
        <v>#NAME?</v>
      </c>
      <c r="DD1411" s="13">
        <v>66.780204913713447</v>
      </c>
      <c r="DE1411" s="13" t="e">
        <f ca="1"/>
        <v>#NAME?</v>
      </c>
      <c r="DF1411" s="13">
        <v>69.83066636941048</v>
      </c>
    </row>
    <row r="1412" spans="1:110" x14ac:dyDescent="0.25">
      <c r="A1412" s="9">
        <v>73.2</v>
      </c>
      <c r="B1412" s="10" t="b">
        <v>1</v>
      </c>
      <c r="U1412" s="13"/>
      <c r="V1412" s="13"/>
      <c r="W1412" s="14"/>
      <c r="X1412" s="24"/>
      <c r="Y1412" s="24"/>
      <c r="Z1412" s="24"/>
      <c r="AA1412" s="24"/>
      <c r="AB1412" s="24"/>
      <c r="AC1412" s="24"/>
      <c r="AD1412" s="24"/>
      <c r="AE1412" s="24"/>
      <c r="AG1412" s="13"/>
      <c r="AH1412" s="13"/>
      <c r="AI1412" s="14"/>
      <c r="AJ1412" s="24"/>
      <c r="AK1412" s="24"/>
      <c r="AL1412" s="24"/>
      <c r="AM1412" s="24"/>
      <c r="AN1412" s="24"/>
      <c r="AO1412" s="24"/>
      <c r="AP1412" s="24"/>
      <c r="AQ1412" s="24"/>
      <c r="AS1412" s="13"/>
      <c r="AT1412" s="13"/>
      <c r="AU1412" s="14"/>
      <c r="AV1412" s="24"/>
      <c r="AW1412" s="24"/>
      <c r="AX1412" s="24"/>
      <c r="AY1412" s="24"/>
      <c r="AZ1412" s="24"/>
      <c r="BA1412" s="24"/>
      <c r="BB1412" s="24"/>
      <c r="BC1412" s="24"/>
      <c r="CW1412" s="24">
        <v>0.48070355191256831</v>
      </c>
      <c r="CX1412" s="13">
        <v>71.7</v>
      </c>
      <c r="CY1412" s="13">
        <v>68.7640917632731</v>
      </c>
      <c r="CZ1412" s="13">
        <v>68.028639780462328</v>
      </c>
      <c r="DA1412" s="13">
        <v>45.361738712704927</v>
      </c>
      <c r="DB1412" s="13" t="e">
        <f ca="1"/>
        <v>#NAME?</v>
      </c>
      <c r="DC1412" s="13" t="e">
        <f ca="1"/>
        <v>#NAME?</v>
      </c>
      <c r="DD1412" s="13">
        <v>66.791057199435102</v>
      </c>
      <c r="DE1412" s="13" t="e">
        <f ca="1"/>
        <v>#NAME?</v>
      </c>
      <c r="DF1412" s="13">
        <v>69.839933421728887</v>
      </c>
    </row>
    <row r="1413" spans="1:110" x14ac:dyDescent="0.25">
      <c r="A1413" s="9">
        <v>73.2</v>
      </c>
      <c r="B1413" s="10" t="b">
        <v>1</v>
      </c>
      <c r="U1413" s="13"/>
      <c r="V1413" s="13"/>
      <c r="W1413" s="14"/>
      <c r="X1413" s="24"/>
      <c r="Y1413" s="24"/>
      <c r="Z1413" s="24"/>
      <c r="AA1413" s="24"/>
      <c r="AB1413" s="24"/>
      <c r="AC1413" s="24"/>
      <c r="AD1413" s="24"/>
      <c r="AE1413" s="24"/>
      <c r="AG1413" s="13"/>
      <c r="AH1413" s="13"/>
      <c r="AI1413" s="14"/>
      <c r="AJ1413" s="24"/>
      <c r="AK1413" s="24"/>
      <c r="AL1413" s="24"/>
      <c r="AM1413" s="24"/>
      <c r="AN1413" s="24"/>
      <c r="AO1413" s="24"/>
      <c r="AP1413" s="24"/>
      <c r="AQ1413" s="24"/>
      <c r="AS1413" s="13"/>
      <c r="AT1413" s="13"/>
      <c r="AU1413" s="14"/>
      <c r="AV1413" s="24"/>
      <c r="AW1413" s="24"/>
      <c r="AX1413" s="24"/>
      <c r="AY1413" s="24"/>
      <c r="AZ1413" s="24"/>
      <c r="BA1413" s="24"/>
      <c r="BB1413" s="24"/>
      <c r="BC1413" s="24"/>
      <c r="CW1413" s="24">
        <v>0.48104508196721313</v>
      </c>
      <c r="CX1413" s="13">
        <v>71.7</v>
      </c>
      <c r="CY1413" s="13">
        <v>68.772254422755466</v>
      </c>
      <c r="CZ1413" s="13">
        <v>68.037214793099068</v>
      </c>
      <c r="DA1413" s="13">
        <v>45.407281432567331</v>
      </c>
      <c r="DB1413" s="13" t="e">
        <f ca="1"/>
        <v>#NAME?</v>
      </c>
      <c r="DC1413" s="13" t="e">
        <f ca="1"/>
        <v>#NAME?</v>
      </c>
      <c r="DD1413" s="13">
        <v>66.801905630677339</v>
      </c>
      <c r="DE1413" s="13" t="e">
        <f ca="1"/>
        <v>#NAME?</v>
      </c>
      <c r="DF1413" s="13">
        <v>69.849198792431778</v>
      </c>
    </row>
    <row r="1414" spans="1:110" x14ac:dyDescent="0.25">
      <c r="A1414" s="9">
        <v>71.099999999999994</v>
      </c>
      <c r="B1414" s="10" t="b">
        <v>1</v>
      </c>
      <c r="U1414" s="13"/>
      <c r="V1414" s="13"/>
      <c r="W1414" s="14"/>
      <c r="X1414" s="24"/>
      <c r="Y1414" s="24"/>
      <c r="Z1414" s="24"/>
      <c r="AA1414" s="24"/>
      <c r="AB1414" s="24"/>
      <c r="AC1414" s="24"/>
      <c r="AD1414" s="24"/>
      <c r="AE1414" s="24"/>
      <c r="AG1414" s="13"/>
      <c r="AH1414" s="13"/>
      <c r="AI1414" s="14"/>
      <c r="AJ1414" s="24"/>
      <c r="AK1414" s="24"/>
      <c r="AL1414" s="24"/>
      <c r="AM1414" s="24"/>
      <c r="AN1414" s="24"/>
      <c r="AO1414" s="24"/>
      <c r="AP1414" s="24"/>
      <c r="AQ1414" s="24"/>
      <c r="AS1414" s="13"/>
      <c r="AT1414" s="13"/>
      <c r="AU1414" s="14"/>
      <c r="AV1414" s="24"/>
      <c r="AW1414" s="24"/>
      <c r="AX1414" s="24"/>
      <c r="AY1414" s="24"/>
      <c r="AZ1414" s="24"/>
      <c r="BA1414" s="24"/>
      <c r="BB1414" s="24"/>
      <c r="BC1414" s="24"/>
      <c r="CW1414" s="24">
        <v>0.4813866120218579</v>
      </c>
      <c r="CX1414" s="13">
        <v>71.7</v>
      </c>
      <c r="CY1414" s="13">
        <v>68.780416749725518</v>
      </c>
      <c r="CZ1414" s="13">
        <v>68.045790537240563</v>
      </c>
      <c r="DA1414" s="13">
        <v>45.452854134472616</v>
      </c>
      <c r="DB1414" s="13" t="e">
        <f ca="1"/>
        <v>#NAME?</v>
      </c>
      <c r="DC1414" s="13" t="e">
        <f ca="1"/>
        <v>#NAME?</v>
      </c>
      <c r="DD1414" s="13">
        <v>66.812750211544326</v>
      </c>
      <c r="DE1414" s="13" t="e">
        <f ca="1"/>
        <v>#NAME?</v>
      </c>
      <c r="DF1414" s="13">
        <v>69.858462486710948</v>
      </c>
    </row>
    <row r="1415" spans="1:110" x14ac:dyDescent="0.25">
      <c r="A1415" s="9">
        <v>78</v>
      </c>
      <c r="B1415" s="10" t="b">
        <v>1</v>
      </c>
      <c r="U1415" s="13"/>
      <c r="V1415" s="13"/>
      <c r="W1415" s="14"/>
      <c r="X1415" s="24"/>
      <c r="Y1415" s="24"/>
      <c r="Z1415" s="24"/>
      <c r="AA1415" s="24"/>
      <c r="AB1415" s="24"/>
      <c r="AC1415" s="24"/>
      <c r="AD1415" s="24"/>
      <c r="AE1415" s="24"/>
      <c r="AG1415" s="13"/>
      <c r="AH1415" s="13"/>
      <c r="AI1415" s="14"/>
      <c r="AJ1415" s="24"/>
      <c r="AK1415" s="24"/>
      <c r="AL1415" s="24"/>
      <c r="AM1415" s="24"/>
      <c r="AN1415" s="24"/>
      <c r="AO1415" s="24"/>
      <c r="AP1415" s="24"/>
      <c r="AQ1415" s="24"/>
      <c r="AS1415" s="13"/>
      <c r="AT1415" s="13"/>
      <c r="AU1415" s="14"/>
      <c r="AV1415" s="24"/>
      <c r="AW1415" s="24"/>
      <c r="AX1415" s="24"/>
      <c r="AY1415" s="24"/>
      <c r="AZ1415" s="24"/>
      <c r="BA1415" s="24"/>
      <c r="BB1415" s="24"/>
      <c r="BC1415" s="24"/>
      <c r="CW1415" s="24">
        <v>0.48172814207650272</v>
      </c>
      <c r="CX1415" s="13">
        <v>71.7</v>
      </c>
      <c r="CY1415" s="13">
        <v>68.788578750205204</v>
      </c>
      <c r="CZ1415" s="13">
        <v>68.054367019219129</v>
      </c>
      <c r="DA1415" s="13">
        <v>45.498456857922832</v>
      </c>
      <c r="DB1415" s="13" t="e">
        <f ca="1"/>
        <v>#NAME?</v>
      </c>
      <c r="DC1415" s="13" t="e">
        <f ca="1"/>
        <v>#NAME?</v>
      </c>
      <c r="DD1415" s="13">
        <v>66.823590946132953</v>
      </c>
      <c r="DE1415" s="13" t="e">
        <f ca="1"/>
        <v>#NAME?</v>
      </c>
      <c r="DF1415" s="13">
        <v>69.867724509753529</v>
      </c>
    </row>
    <row r="1416" spans="1:110" x14ac:dyDescent="0.25">
      <c r="A1416" s="9">
        <v>77</v>
      </c>
      <c r="B1416" s="10" t="b">
        <v>1</v>
      </c>
      <c r="U1416" s="13"/>
      <c r="V1416" s="13"/>
      <c r="W1416" s="14"/>
      <c r="X1416" s="24"/>
      <c r="Y1416" s="24"/>
      <c r="Z1416" s="24"/>
      <c r="AA1416" s="24"/>
      <c r="AB1416" s="24"/>
      <c r="AC1416" s="24"/>
      <c r="AD1416" s="24"/>
      <c r="AE1416" s="24"/>
      <c r="AG1416" s="13"/>
      <c r="AH1416" s="13"/>
      <c r="AI1416" s="14"/>
      <c r="AJ1416" s="24"/>
      <c r="AK1416" s="24"/>
      <c r="AL1416" s="24"/>
      <c r="AM1416" s="24"/>
      <c r="AN1416" s="24"/>
      <c r="AO1416" s="24"/>
      <c r="AP1416" s="24"/>
      <c r="AQ1416" s="24"/>
      <c r="AS1416" s="13"/>
      <c r="AT1416" s="13"/>
      <c r="AU1416" s="14"/>
      <c r="AV1416" s="24"/>
      <c r="AW1416" s="24"/>
      <c r="AX1416" s="24"/>
      <c r="AY1416" s="24"/>
      <c r="AZ1416" s="24"/>
      <c r="BA1416" s="24"/>
      <c r="BB1416" s="24"/>
      <c r="BC1416" s="24"/>
      <c r="CW1416" s="24">
        <v>0.48206967213114754</v>
      </c>
      <c r="CX1416" s="13">
        <v>71.7</v>
      </c>
      <c r="CY1416" s="13">
        <v>68.796740430214811</v>
      </c>
      <c r="CZ1416" s="13">
        <v>68.062944245368527</v>
      </c>
      <c r="DA1416" s="13">
        <v>45.544089642498129</v>
      </c>
      <c r="DB1416" s="13" t="e">
        <f ca="1"/>
        <v>#NAME?</v>
      </c>
      <c r="DC1416" s="13" t="e">
        <f ca="1"/>
        <v>#NAME?</v>
      </c>
      <c r="DD1416" s="13">
        <v>66.834427838532804</v>
      </c>
      <c r="DE1416" s="13" t="e">
        <f ca="1"/>
        <v>#NAME?</v>
      </c>
      <c r="DF1416" s="13">
        <v>69.876984866741964</v>
      </c>
    </row>
    <row r="1417" spans="1:110" x14ac:dyDescent="0.25">
      <c r="A1417" s="9">
        <v>69.900000000000006</v>
      </c>
      <c r="B1417" s="10" t="b">
        <v>1</v>
      </c>
      <c r="U1417" s="13"/>
      <c r="V1417" s="13"/>
      <c r="W1417" s="14"/>
      <c r="X1417" s="24"/>
      <c r="Y1417" s="24"/>
      <c r="Z1417" s="24"/>
      <c r="AA1417" s="24"/>
      <c r="AB1417" s="24"/>
      <c r="AC1417" s="24"/>
      <c r="AD1417" s="24"/>
      <c r="AE1417" s="24"/>
      <c r="AG1417" s="13"/>
      <c r="AH1417" s="13"/>
      <c r="AI1417" s="14"/>
      <c r="AJ1417" s="24"/>
      <c r="AK1417" s="24"/>
      <c r="AL1417" s="24"/>
      <c r="AM1417" s="24"/>
      <c r="AN1417" s="24"/>
      <c r="AO1417" s="24"/>
      <c r="AP1417" s="24"/>
      <c r="AQ1417" s="24"/>
      <c r="AS1417" s="13"/>
      <c r="AT1417" s="13"/>
      <c r="AU1417" s="14"/>
      <c r="AV1417" s="24"/>
      <c r="AW1417" s="24"/>
      <c r="AX1417" s="24"/>
      <c r="AY1417" s="24"/>
      <c r="AZ1417" s="24"/>
      <c r="BA1417" s="24"/>
      <c r="BB1417" s="24"/>
      <c r="BC1417" s="24"/>
      <c r="CW1417" s="24">
        <v>0.48241120218579236</v>
      </c>
      <c r="CX1417" s="13">
        <v>71.8</v>
      </c>
      <c r="CY1417" s="13">
        <v>68.804901795772992</v>
      </c>
      <c r="CZ1417" s="13">
        <v>68.071522222023887</v>
      </c>
      <c r="DA1417" s="13">
        <v>45.589752527857001</v>
      </c>
      <c r="DB1417" s="13" t="e">
        <f ca="1"/>
        <v>#NAME?</v>
      </c>
      <c r="DC1417" s="13" t="e">
        <f ca="1"/>
        <v>#NAME?</v>
      </c>
      <c r="DD1417" s="13">
        <v>66.845260892826246</v>
      </c>
      <c r="DE1417" s="13" t="e">
        <f ca="1"/>
        <v>#NAME?</v>
      </c>
      <c r="DF1417" s="13">
        <v>69.886243562854077</v>
      </c>
    </row>
    <row r="1418" spans="1:110" x14ac:dyDescent="0.25">
      <c r="A1418" s="9">
        <v>69.400000000000006</v>
      </c>
      <c r="B1418" s="10" t="b">
        <v>1</v>
      </c>
      <c r="U1418" s="13"/>
      <c r="V1418" s="13"/>
      <c r="W1418" s="14"/>
      <c r="X1418" s="24"/>
      <c r="Y1418" s="24"/>
      <c r="Z1418" s="24"/>
      <c r="AA1418" s="24"/>
      <c r="AB1418" s="24"/>
      <c r="AC1418" s="24"/>
      <c r="AD1418" s="24"/>
      <c r="AE1418" s="24"/>
      <c r="AG1418" s="13"/>
      <c r="AH1418" s="13"/>
      <c r="AI1418" s="14"/>
      <c r="AJ1418" s="24"/>
      <c r="AK1418" s="24"/>
      <c r="AL1418" s="24"/>
      <c r="AM1418" s="24"/>
      <c r="AN1418" s="24"/>
      <c r="AO1418" s="24"/>
      <c r="AP1418" s="24"/>
      <c r="AQ1418" s="24"/>
      <c r="AS1418" s="13"/>
      <c r="AT1418" s="13"/>
      <c r="AU1418" s="14"/>
      <c r="AV1418" s="24"/>
      <c r="AW1418" s="24"/>
      <c r="AX1418" s="24"/>
      <c r="AY1418" s="24"/>
      <c r="AZ1418" s="24"/>
      <c r="BA1418" s="24"/>
      <c r="BB1418" s="24"/>
      <c r="BC1418" s="24"/>
      <c r="CW1418" s="24">
        <v>0.48275273224043713</v>
      </c>
      <c r="CX1418" s="13">
        <v>71.8</v>
      </c>
      <c r="CY1418" s="13">
        <v>68.813062852896735</v>
      </c>
      <c r="CZ1418" s="13">
        <v>68.080100955521758</v>
      </c>
      <c r="DA1418" s="13">
        <v>45.635445553736439</v>
      </c>
      <c r="DB1418" s="13" t="e">
        <f ca="1"/>
        <v>#NAME?</v>
      </c>
      <c r="DC1418" s="13" t="e">
        <f ca="1"/>
        <v>#NAME?</v>
      </c>
      <c r="DD1418" s="13">
        <v>66.856090113088442</v>
      </c>
      <c r="DE1418" s="13" t="e">
        <f ca="1"/>
        <v>#NAME?</v>
      </c>
      <c r="DF1418" s="13">
        <v>69.895500603263059</v>
      </c>
    </row>
    <row r="1419" spans="1:110" x14ac:dyDescent="0.25">
      <c r="A1419" s="9">
        <v>68.8</v>
      </c>
      <c r="B1419" s="10" t="b">
        <v>1</v>
      </c>
      <c r="U1419" s="13"/>
      <c r="V1419" s="13"/>
      <c r="W1419" s="14"/>
      <c r="X1419" s="24"/>
      <c r="Y1419" s="24"/>
      <c r="Z1419" s="24"/>
      <c r="AA1419" s="24"/>
      <c r="AB1419" s="24"/>
      <c r="AC1419" s="24"/>
      <c r="AD1419" s="24"/>
      <c r="AE1419" s="24"/>
      <c r="AG1419" s="13"/>
      <c r="AH1419" s="13"/>
      <c r="AI1419" s="14"/>
      <c r="AJ1419" s="24"/>
      <c r="AK1419" s="24"/>
      <c r="AL1419" s="24"/>
      <c r="AM1419" s="24"/>
      <c r="AN1419" s="24"/>
      <c r="AO1419" s="24"/>
      <c r="AP1419" s="24"/>
      <c r="AQ1419" s="24"/>
      <c r="AS1419" s="13"/>
      <c r="AT1419" s="13"/>
      <c r="AU1419" s="14"/>
      <c r="AV1419" s="24"/>
      <c r="AW1419" s="24"/>
      <c r="AX1419" s="24"/>
      <c r="AY1419" s="24"/>
      <c r="AZ1419" s="24"/>
      <c r="BA1419" s="24"/>
      <c r="BB1419" s="24"/>
      <c r="BC1419" s="24"/>
      <c r="CW1419" s="24">
        <v>0.48309426229508196</v>
      </c>
      <c r="CX1419" s="13">
        <v>71.8</v>
      </c>
      <c r="CY1419" s="13">
        <v>68.821223607601482</v>
      </c>
      <c r="CZ1419" s="13">
        <v>68.088680452200464</v>
      </c>
      <c r="DA1419" s="13">
        <v>45.681168759952222</v>
      </c>
      <c r="DB1419" s="13" t="e">
        <f ca="1"/>
        <v>#NAME?</v>
      </c>
      <c r="DC1419" s="13" t="e">
        <f ca="1"/>
        <v>#NAME?</v>
      </c>
      <c r="DD1419" s="13">
        <v>66.866915503387304</v>
      </c>
      <c r="DE1419" s="13" t="e">
        <f ca="1"/>
        <v>#NAME?</v>
      </c>
      <c r="DF1419" s="13">
        <v>69.904755993137542</v>
      </c>
    </row>
    <row r="1420" spans="1:110" x14ac:dyDescent="0.25">
      <c r="A1420" s="9">
        <v>68.5</v>
      </c>
      <c r="B1420" s="10" t="b">
        <v>1</v>
      </c>
      <c r="U1420" s="13"/>
      <c r="V1420" s="13"/>
      <c r="W1420" s="14"/>
      <c r="X1420" s="24"/>
      <c r="Y1420" s="24"/>
      <c r="Z1420" s="24"/>
      <c r="AA1420" s="24"/>
      <c r="AB1420" s="24"/>
      <c r="AC1420" s="24"/>
      <c r="AD1420" s="24"/>
      <c r="AE1420" s="24"/>
      <c r="AG1420" s="13"/>
      <c r="AH1420" s="13"/>
      <c r="AI1420" s="14"/>
      <c r="AJ1420" s="24"/>
      <c r="AK1420" s="24"/>
      <c r="AL1420" s="24"/>
      <c r="AM1420" s="24"/>
      <c r="AN1420" s="24"/>
      <c r="AO1420" s="24"/>
      <c r="AP1420" s="24"/>
      <c r="AQ1420" s="24"/>
      <c r="AS1420" s="13"/>
      <c r="AT1420" s="13"/>
      <c r="AU1420" s="14"/>
      <c r="AV1420" s="24"/>
      <c r="AW1420" s="24"/>
      <c r="AX1420" s="24"/>
      <c r="AY1420" s="24"/>
      <c r="AZ1420" s="24"/>
      <c r="BA1420" s="24"/>
      <c r="BB1420" s="24"/>
      <c r="BC1420" s="24"/>
      <c r="CW1420" s="24">
        <v>0.48343579234972678</v>
      </c>
      <c r="CX1420" s="13">
        <v>71.8</v>
      </c>
      <c r="CY1420" s="13">
        <v>68.82938406590111</v>
      </c>
      <c r="CZ1420" s="13">
        <v>68.097260718399554</v>
      </c>
      <c r="DA1420" s="13">
        <v>45.726922186399015</v>
      </c>
      <c r="DB1420" s="13" t="e">
        <f ca="1"/>
        <v>#NAME?</v>
      </c>
      <c r="DC1420" s="13" t="e">
        <f ca="1"/>
        <v>#NAME?</v>
      </c>
      <c r="DD1420" s="13">
        <v>66.877737067783613</v>
      </c>
      <c r="DE1420" s="13" t="e">
        <f ca="1"/>
        <v>#NAME?</v>
      </c>
      <c r="DF1420" s="13">
        <v>69.914009737641578</v>
      </c>
    </row>
    <row r="1421" spans="1:110" x14ac:dyDescent="0.25">
      <c r="A1421" s="9">
        <v>67.599999999999994</v>
      </c>
      <c r="B1421" s="10" t="b">
        <v>1</v>
      </c>
      <c r="U1421" s="13"/>
      <c r="V1421" s="13"/>
      <c r="W1421" s="14"/>
      <c r="X1421" s="24"/>
      <c r="Y1421" s="24"/>
      <c r="Z1421" s="24"/>
      <c r="AA1421" s="24"/>
      <c r="AB1421" s="24"/>
      <c r="AC1421" s="24"/>
      <c r="AD1421" s="24"/>
      <c r="AE1421" s="24"/>
      <c r="AG1421" s="13"/>
      <c r="AH1421" s="13"/>
      <c r="AI1421" s="14"/>
      <c r="AJ1421" s="24"/>
      <c r="AK1421" s="24"/>
      <c r="AL1421" s="24"/>
      <c r="AM1421" s="24"/>
      <c r="AN1421" s="24"/>
      <c r="AO1421" s="24"/>
      <c r="AP1421" s="24"/>
      <c r="AQ1421" s="24"/>
      <c r="AS1421" s="13"/>
      <c r="AT1421" s="13"/>
      <c r="AU1421" s="14"/>
      <c r="AV1421" s="24"/>
      <c r="AW1421" s="24"/>
      <c r="AX1421" s="24"/>
      <c r="AY1421" s="24"/>
      <c r="AZ1421" s="24"/>
      <c r="BA1421" s="24"/>
      <c r="BB1421" s="24"/>
      <c r="BC1421" s="24"/>
      <c r="CW1421" s="24">
        <v>0.4837773224043716</v>
      </c>
      <c r="CX1421" s="13">
        <v>71.8</v>
      </c>
      <c r="CY1421" s="13">
        <v>68.837544233807947</v>
      </c>
      <c r="CZ1421" s="13">
        <v>68.105841760460365</v>
      </c>
      <c r="DA1421" s="13">
        <v>45.772705873050697</v>
      </c>
      <c r="DB1421" s="13" t="e">
        <f ca="1"/>
        <v>#NAME?</v>
      </c>
      <c r="DC1421" s="13" t="e">
        <f ca="1"/>
        <v>#NAME?</v>
      </c>
      <c r="DD1421" s="13">
        <v>66.888554810330945</v>
      </c>
      <c r="DE1421" s="13" t="e">
        <f ca="1"/>
        <v>#NAME?</v>
      </c>
      <c r="DF1421" s="13">
        <v>69.923261841934675</v>
      </c>
    </row>
    <row r="1422" spans="1:110" x14ac:dyDescent="0.25">
      <c r="A1422" s="9">
        <v>67.2</v>
      </c>
      <c r="B1422" s="10" t="b">
        <v>1</v>
      </c>
      <c r="U1422" s="13"/>
      <c r="V1422" s="13"/>
      <c r="W1422" s="14"/>
      <c r="X1422" s="24"/>
      <c r="Y1422" s="24"/>
      <c r="Z1422" s="24"/>
      <c r="AA1422" s="24"/>
      <c r="AB1422" s="24"/>
      <c r="AC1422" s="24"/>
      <c r="AD1422" s="24"/>
      <c r="AE1422" s="24"/>
      <c r="AG1422" s="13"/>
      <c r="AH1422" s="13"/>
      <c r="AI1422" s="14"/>
      <c r="AJ1422" s="24"/>
      <c r="AK1422" s="24"/>
      <c r="AL1422" s="24"/>
      <c r="AM1422" s="24"/>
      <c r="AN1422" s="24"/>
      <c r="AO1422" s="24"/>
      <c r="AP1422" s="24"/>
      <c r="AQ1422" s="24"/>
      <c r="AS1422" s="13"/>
      <c r="AT1422" s="13"/>
      <c r="AU1422" s="14"/>
      <c r="AV1422" s="24"/>
      <c r="AW1422" s="24"/>
      <c r="AX1422" s="24"/>
      <c r="AY1422" s="24"/>
      <c r="AZ1422" s="24"/>
      <c r="BA1422" s="24"/>
      <c r="BB1422" s="24"/>
      <c r="BC1422" s="24"/>
      <c r="CW1422" s="24">
        <v>0.48411885245901637</v>
      </c>
      <c r="CX1422" s="13">
        <v>71.8</v>
      </c>
      <c r="CY1422" s="13">
        <v>68.845704117332843</v>
      </c>
      <c r="CZ1422" s="13">
        <v>68.114423584725714</v>
      </c>
      <c r="DA1422" s="13">
        <v>45.818519859960467</v>
      </c>
      <c r="DB1422" s="13" t="e">
        <f ca="1"/>
        <v>#NAME?</v>
      </c>
      <c r="DC1422" s="13" t="e">
        <f ca="1"/>
        <v>#NAME?</v>
      </c>
      <c r="DD1422" s="13">
        <v>66.899368735075697</v>
      </c>
      <c r="DE1422" s="13" t="e">
        <f ca="1"/>
        <v>#NAME?</v>
      </c>
      <c r="DF1422" s="13">
        <v>69.932512311171877</v>
      </c>
    </row>
    <row r="1423" spans="1:110" x14ac:dyDescent="0.25">
      <c r="A1423" s="9">
        <v>66.7</v>
      </c>
      <c r="B1423" s="10" t="b">
        <v>1</v>
      </c>
      <c r="U1423" s="13"/>
      <c r="V1423" s="13"/>
      <c r="W1423" s="14"/>
      <c r="X1423" s="24"/>
      <c r="Y1423" s="24"/>
      <c r="Z1423" s="24"/>
      <c r="AA1423" s="24"/>
      <c r="AB1423" s="24"/>
      <c r="AC1423" s="24"/>
      <c r="AD1423" s="24"/>
      <c r="AE1423" s="24"/>
      <c r="AG1423" s="13"/>
      <c r="AH1423" s="13"/>
      <c r="AI1423" s="14"/>
      <c r="AJ1423" s="24"/>
      <c r="AK1423" s="24"/>
      <c r="AL1423" s="24"/>
      <c r="AM1423" s="24"/>
      <c r="AN1423" s="24"/>
      <c r="AO1423" s="24"/>
      <c r="AP1423" s="24"/>
      <c r="AQ1423" s="24"/>
      <c r="AS1423" s="13"/>
      <c r="AT1423" s="13"/>
      <c r="AU1423" s="14"/>
      <c r="AV1423" s="24"/>
      <c r="AW1423" s="24"/>
      <c r="AX1423" s="24"/>
      <c r="AY1423" s="24"/>
      <c r="AZ1423" s="24"/>
      <c r="BA1423" s="24"/>
      <c r="BB1423" s="24"/>
      <c r="BC1423" s="24"/>
      <c r="CW1423" s="24">
        <v>0.48446038251366119</v>
      </c>
      <c r="CX1423" s="13">
        <v>71.8</v>
      </c>
      <c r="CY1423" s="13">
        <v>68.853863722485201</v>
      </c>
      <c r="CZ1423" s="13">
        <v>68.123006197540164</v>
      </c>
      <c r="DA1423" s="13">
        <v>45.86436418726116</v>
      </c>
      <c r="DB1423" s="13" t="e">
        <f ca="1"/>
        <v>#NAME?</v>
      </c>
      <c r="DC1423" s="13" t="e">
        <f ca="1"/>
        <v>#NAME?</v>
      </c>
      <c r="DD1423" s="13">
        <v>66.910178846057192</v>
      </c>
      <c r="DE1423" s="13" t="e">
        <f ca="1"/>
        <v>#NAME?</v>
      </c>
      <c r="DF1423" s="13">
        <v>69.941761150503666</v>
      </c>
    </row>
    <row r="1424" spans="1:110" x14ac:dyDescent="0.25">
      <c r="A1424" s="9">
        <v>66.900000000000006</v>
      </c>
      <c r="B1424" s="10" t="b">
        <v>1</v>
      </c>
      <c r="U1424" s="13"/>
      <c r="V1424" s="13"/>
      <c r="W1424" s="14"/>
      <c r="X1424" s="24"/>
      <c r="Y1424" s="24"/>
      <c r="Z1424" s="24"/>
      <c r="AA1424" s="24"/>
      <c r="AB1424" s="24"/>
      <c r="AC1424" s="24"/>
      <c r="AD1424" s="24"/>
      <c r="AE1424" s="24"/>
      <c r="AG1424" s="13"/>
      <c r="AH1424" s="13"/>
      <c r="AI1424" s="14"/>
      <c r="AJ1424" s="24"/>
      <c r="AK1424" s="24"/>
      <c r="AL1424" s="24"/>
      <c r="AM1424" s="24"/>
      <c r="AN1424" s="24"/>
      <c r="AO1424" s="24"/>
      <c r="AP1424" s="24"/>
      <c r="AQ1424" s="24"/>
      <c r="AS1424" s="13"/>
      <c r="AT1424" s="13"/>
      <c r="AU1424" s="14"/>
      <c r="AV1424" s="24"/>
      <c r="AW1424" s="24"/>
      <c r="AX1424" s="24"/>
      <c r="AY1424" s="24"/>
      <c r="AZ1424" s="24"/>
      <c r="BA1424" s="24"/>
      <c r="BB1424" s="24"/>
      <c r="BC1424" s="24"/>
      <c r="CW1424" s="24">
        <v>0.48480191256830601</v>
      </c>
      <c r="CX1424" s="13">
        <v>71.8</v>
      </c>
      <c r="CY1424" s="13">
        <v>68.862023055272957</v>
      </c>
      <c r="CZ1424" s="13">
        <v>68.131589605249872</v>
      </c>
      <c r="DA1424" s="13">
        <v>45.910238895165335</v>
      </c>
      <c r="DB1424" s="13" t="e">
        <f ca="1"/>
        <v>#NAME?</v>
      </c>
      <c r="DC1424" s="13" t="e">
        <f ca="1"/>
        <v>#NAME?</v>
      </c>
      <c r="DD1424" s="13">
        <v>66.92098514730759</v>
      </c>
      <c r="DE1424" s="13" t="e">
        <f ca="1"/>
        <v>#NAME?</v>
      </c>
      <c r="DF1424" s="13">
        <v>69.951008365076092</v>
      </c>
    </row>
    <row r="1425" spans="1:110" x14ac:dyDescent="0.25">
      <c r="A1425" s="9">
        <v>67.099999999999994</v>
      </c>
      <c r="B1425" s="10" t="b">
        <v>1</v>
      </c>
      <c r="U1425" s="13"/>
      <c r="V1425" s="13"/>
      <c r="W1425" s="14"/>
      <c r="X1425" s="24"/>
      <c r="Y1425" s="24"/>
      <c r="Z1425" s="24"/>
      <c r="AA1425" s="24"/>
      <c r="AB1425" s="24"/>
      <c r="AC1425" s="24"/>
      <c r="AD1425" s="24"/>
      <c r="AE1425" s="24"/>
      <c r="AG1425" s="13"/>
      <c r="AH1425" s="13"/>
      <c r="AI1425" s="14"/>
      <c r="AJ1425" s="24"/>
      <c r="AK1425" s="24"/>
      <c r="AL1425" s="24"/>
      <c r="AM1425" s="24"/>
      <c r="AN1425" s="24"/>
      <c r="AO1425" s="24"/>
      <c r="AP1425" s="24"/>
      <c r="AQ1425" s="24"/>
      <c r="AS1425" s="13"/>
      <c r="AT1425" s="13"/>
      <c r="AU1425" s="14"/>
      <c r="AV1425" s="24"/>
      <c r="AW1425" s="24"/>
      <c r="AX1425" s="24"/>
      <c r="AY1425" s="24"/>
      <c r="AZ1425" s="24"/>
      <c r="BA1425" s="24"/>
      <c r="BB1425" s="24"/>
      <c r="BC1425" s="24"/>
      <c r="CW1425" s="24">
        <v>0.48514344262295084</v>
      </c>
      <c r="CX1425" s="13">
        <v>71.8</v>
      </c>
      <c r="CY1425" s="13">
        <v>68.870182121702669</v>
      </c>
      <c r="CZ1425" s="13">
        <v>68.140173814202697</v>
      </c>
      <c r="DA1425" s="13">
        <v>45.956144023965557</v>
      </c>
      <c r="DB1425" s="13" t="e">
        <f ca="1"/>
        <v>#NAME?</v>
      </c>
      <c r="DC1425" s="13" t="e">
        <f ca="1"/>
        <v>#NAME?</v>
      </c>
      <c r="DD1425" s="13">
        <v>66.931787642851958</v>
      </c>
      <c r="DE1425" s="13" t="e">
        <f ca="1"/>
        <v>#NAME?</v>
      </c>
      <c r="DF1425" s="13">
        <v>69.960253960030784</v>
      </c>
    </row>
    <row r="1426" spans="1:110" x14ac:dyDescent="0.25">
      <c r="A1426" s="9">
        <v>66.599999999999994</v>
      </c>
      <c r="B1426" s="10" t="b">
        <v>1</v>
      </c>
      <c r="U1426" s="13"/>
      <c r="V1426" s="13"/>
      <c r="W1426" s="14"/>
      <c r="X1426" s="24"/>
      <c r="Y1426" s="24"/>
      <c r="Z1426" s="24"/>
      <c r="AA1426" s="24"/>
      <c r="AB1426" s="24"/>
      <c r="AC1426" s="24"/>
      <c r="AD1426" s="24"/>
      <c r="AE1426" s="24"/>
      <c r="AG1426" s="13"/>
      <c r="AH1426" s="13"/>
      <c r="AI1426" s="14"/>
      <c r="AJ1426" s="24"/>
      <c r="AK1426" s="24"/>
      <c r="AL1426" s="24"/>
      <c r="AM1426" s="24"/>
      <c r="AN1426" s="24"/>
      <c r="AO1426" s="24"/>
      <c r="AP1426" s="24"/>
      <c r="AQ1426" s="24"/>
      <c r="AS1426" s="13"/>
      <c r="AT1426" s="13"/>
      <c r="AU1426" s="14"/>
      <c r="AV1426" s="24"/>
      <c r="AW1426" s="24"/>
      <c r="AX1426" s="24"/>
      <c r="AY1426" s="24"/>
      <c r="AZ1426" s="24"/>
      <c r="BA1426" s="24"/>
      <c r="BB1426" s="24"/>
      <c r="BC1426" s="24"/>
      <c r="CW1426" s="24">
        <v>0.48548497267759561</v>
      </c>
      <c r="CX1426" s="13">
        <v>71.8</v>
      </c>
      <c r="CY1426" s="13">
        <v>68.878340927779533</v>
      </c>
      <c r="CZ1426" s="13">
        <v>68.148758830748321</v>
      </c>
      <c r="DA1426" s="13">
        <v>46.002079614034635</v>
      </c>
      <c r="DB1426" s="13" t="e">
        <f ca="1"/>
        <v>#NAME?</v>
      </c>
      <c r="DC1426" s="13" t="e">
        <f ca="1"/>
        <v>#NAME?</v>
      </c>
      <c r="DD1426" s="13">
        <v>66.942586336708274</v>
      </c>
      <c r="DE1426" s="13" t="e">
        <f ca="1"/>
        <v>#NAME?</v>
      </c>
      <c r="DF1426" s="13">
        <v>69.969497940504922</v>
      </c>
    </row>
    <row r="1427" spans="1:110" x14ac:dyDescent="0.25">
      <c r="A1427" s="9">
        <v>66.7</v>
      </c>
      <c r="B1427" s="10" t="b">
        <v>1</v>
      </c>
      <c r="U1427" s="13"/>
      <c r="V1427" s="13"/>
      <c r="W1427" s="14"/>
      <c r="X1427" s="24"/>
      <c r="Y1427" s="24"/>
      <c r="Z1427" s="24"/>
      <c r="AA1427" s="24"/>
      <c r="AB1427" s="24"/>
      <c r="AC1427" s="24"/>
      <c r="AD1427" s="24"/>
      <c r="AE1427" s="24"/>
      <c r="AG1427" s="13"/>
      <c r="AH1427" s="13"/>
      <c r="AI1427" s="14"/>
      <c r="AJ1427" s="24"/>
      <c r="AK1427" s="24"/>
      <c r="AL1427" s="24"/>
      <c r="AM1427" s="24"/>
      <c r="AN1427" s="24"/>
      <c r="AO1427" s="24"/>
      <c r="AP1427" s="24"/>
      <c r="AQ1427" s="24"/>
      <c r="AS1427" s="13"/>
      <c r="AT1427" s="13"/>
      <c r="AU1427" s="14"/>
      <c r="AV1427" s="24"/>
      <c r="AW1427" s="24"/>
      <c r="AX1427" s="24"/>
      <c r="AY1427" s="24"/>
      <c r="AZ1427" s="24"/>
      <c r="BA1427" s="24"/>
      <c r="BB1427" s="24"/>
      <c r="BC1427" s="24"/>
      <c r="CW1427" s="24">
        <v>0.48582650273224043</v>
      </c>
      <c r="CX1427" s="13">
        <v>71.8</v>
      </c>
      <c r="CY1427" s="13">
        <v>68.886499479507364</v>
      </c>
      <c r="CZ1427" s="13">
        <v>68.157344661238071</v>
      </c>
      <c r="DA1427" s="13">
        <v>46.048045705825793</v>
      </c>
      <c r="DB1427" s="13" t="e">
        <f ca="1"/>
        <v>#NAME?</v>
      </c>
      <c r="DC1427" s="13" t="e">
        <f ca="1"/>
        <v>#NAME?</v>
      </c>
      <c r="DD1427" s="13">
        <v>66.953381232887509</v>
      </c>
      <c r="DE1427" s="13" t="e">
        <f ca="1"/>
        <v>#NAME?</v>
      </c>
      <c r="DF1427" s="13">
        <v>69.978740311631313</v>
      </c>
    </row>
    <row r="1428" spans="1:110" x14ac:dyDescent="0.25">
      <c r="A1428" s="9">
        <v>67.2</v>
      </c>
      <c r="B1428" s="10" t="b">
        <v>1</v>
      </c>
      <c r="U1428" s="13"/>
      <c r="V1428" s="13"/>
      <c r="W1428" s="14"/>
      <c r="X1428" s="24"/>
      <c r="Y1428" s="24"/>
      <c r="Z1428" s="24"/>
      <c r="AA1428" s="24"/>
      <c r="AB1428" s="24"/>
      <c r="AC1428" s="24"/>
      <c r="AD1428" s="24"/>
      <c r="AE1428" s="24"/>
      <c r="AG1428" s="13"/>
      <c r="AH1428" s="13"/>
      <c r="AI1428" s="14"/>
      <c r="AJ1428" s="24"/>
      <c r="AK1428" s="24"/>
      <c r="AL1428" s="24"/>
      <c r="AM1428" s="24"/>
      <c r="AN1428" s="24"/>
      <c r="AO1428" s="24"/>
      <c r="AP1428" s="24"/>
      <c r="AQ1428" s="24"/>
      <c r="AS1428" s="13"/>
      <c r="AT1428" s="13"/>
      <c r="AU1428" s="14"/>
      <c r="AV1428" s="24"/>
      <c r="AW1428" s="24"/>
      <c r="AX1428" s="24"/>
      <c r="AY1428" s="24"/>
      <c r="AZ1428" s="24"/>
      <c r="BA1428" s="24"/>
      <c r="BB1428" s="24"/>
      <c r="BC1428" s="24"/>
      <c r="CW1428" s="24">
        <v>0.48616803278688525</v>
      </c>
      <c r="CX1428" s="13">
        <v>71.8</v>
      </c>
      <c r="CY1428" s="13">
        <v>68.894657782888729</v>
      </c>
      <c r="CZ1428" s="13">
        <v>68.165931312025194</v>
      </c>
      <c r="DA1428" s="13">
        <v>46.094042339872885</v>
      </c>
      <c r="DB1428" s="13" t="e">
        <f ca="1"/>
        <v>#NAME?</v>
      </c>
      <c r="DC1428" s="13" t="e">
        <f ca="1"/>
        <v>#NAME?</v>
      </c>
      <c r="DD1428" s="13">
        <v>66.964172335393499</v>
      </c>
      <c r="DE1428" s="13" t="e">
        <f ca="1"/>
        <v>#NAME?</v>
      </c>
      <c r="DF1428" s="13">
        <v>69.987981078538382</v>
      </c>
    </row>
    <row r="1429" spans="1:110" x14ac:dyDescent="0.25">
      <c r="A1429" s="9">
        <v>66.599999999999994</v>
      </c>
      <c r="B1429" s="10" t="b">
        <v>1</v>
      </c>
      <c r="U1429" s="13"/>
      <c r="V1429" s="13"/>
      <c r="W1429" s="14"/>
      <c r="X1429" s="24"/>
      <c r="Y1429" s="24"/>
      <c r="Z1429" s="24"/>
      <c r="AA1429" s="24"/>
      <c r="AB1429" s="24"/>
      <c r="AC1429" s="24"/>
      <c r="AD1429" s="24"/>
      <c r="AE1429" s="24"/>
      <c r="AG1429" s="13"/>
      <c r="AH1429" s="13"/>
      <c r="AI1429" s="14"/>
      <c r="AJ1429" s="24"/>
      <c r="AK1429" s="24"/>
      <c r="AL1429" s="24"/>
      <c r="AM1429" s="24"/>
      <c r="AN1429" s="24"/>
      <c r="AO1429" s="24"/>
      <c r="AP1429" s="24"/>
      <c r="AQ1429" s="24"/>
      <c r="AS1429" s="13"/>
      <c r="AT1429" s="13"/>
      <c r="AU1429" s="14"/>
      <c r="AV1429" s="24"/>
      <c r="AW1429" s="24"/>
      <c r="AX1429" s="24"/>
      <c r="AY1429" s="24"/>
      <c r="AZ1429" s="24"/>
      <c r="BA1429" s="24"/>
      <c r="BB1429" s="24"/>
      <c r="BC1429" s="24"/>
      <c r="CW1429" s="24">
        <v>0.48650956284153007</v>
      </c>
      <c r="CX1429" s="13">
        <v>71.8</v>
      </c>
      <c r="CY1429" s="13">
        <v>68.90281584392487</v>
      </c>
      <c r="CZ1429" s="13">
        <v>68.174518789464713</v>
      </c>
      <c r="DA1429" s="13">
        <v>46.140069556790621</v>
      </c>
      <c r="DB1429" s="13" t="e">
        <f ca="1"/>
        <v>#NAME?</v>
      </c>
      <c r="DC1429" s="13" t="e">
        <f ca="1"/>
        <v>#NAME?</v>
      </c>
      <c r="DD1429" s="13">
        <v>66.97495964822312</v>
      </c>
      <c r="DE1429" s="13" t="e">
        <f ca="1"/>
        <v>#NAME?</v>
      </c>
      <c r="DF1429" s="13">
        <v>69.997220246350224</v>
      </c>
    </row>
    <row r="1430" spans="1:110" x14ac:dyDescent="0.25">
      <c r="A1430" s="9">
        <v>65.7</v>
      </c>
      <c r="B1430" s="10" t="b">
        <v>1</v>
      </c>
      <c r="U1430" s="13"/>
      <c r="V1430" s="13"/>
      <c r="W1430" s="14"/>
      <c r="X1430" s="24"/>
      <c r="Y1430" s="24"/>
      <c r="Z1430" s="24"/>
      <c r="AA1430" s="24"/>
      <c r="AB1430" s="24"/>
      <c r="AC1430" s="24"/>
      <c r="AD1430" s="24"/>
      <c r="AE1430" s="24"/>
      <c r="AG1430" s="13"/>
      <c r="AH1430" s="13"/>
      <c r="AI1430" s="14"/>
      <c r="AJ1430" s="24"/>
      <c r="AK1430" s="24"/>
      <c r="AL1430" s="24"/>
      <c r="AM1430" s="24"/>
      <c r="AN1430" s="24"/>
      <c r="AO1430" s="24"/>
      <c r="AP1430" s="24"/>
      <c r="AQ1430" s="24"/>
      <c r="AS1430" s="13"/>
      <c r="AT1430" s="13"/>
      <c r="AU1430" s="14"/>
      <c r="AV1430" s="24"/>
      <c r="AW1430" s="24"/>
      <c r="AX1430" s="24"/>
      <c r="AY1430" s="24"/>
      <c r="AZ1430" s="24"/>
      <c r="BA1430" s="24"/>
      <c r="BB1430" s="24"/>
      <c r="BC1430" s="24"/>
      <c r="CW1430" s="24">
        <v>0.48685109289617484</v>
      </c>
      <c r="CX1430" s="13">
        <v>71.8</v>
      </c>
      <c r="CY1430" s="13">
        <v>68.910973668615796</v>
      </c>
      <c r="CZ1430" s="13">
        <v>68.183107099913499</v>
      </c>
      <c r="DA1430" s="13">
        <v>46.186127397274753</v>
      </c>
      <c r="DB1430" s="13" t="e">
        <f ca="1"/>
        <v>#NAME?</v>
      </c>
      <c r="DC1430" s="13" t="e">
        <f ca="1"/>
        <v>#NAME?</v>
      </c>
      <c r="DD1430" s="13">
        <v>66.985743175366167</v>
      </c>
      <c r="DE1430" s="13" t="e">
        <f ca="1"/>
        <v>#NAME?</v>
      </c>
      <c r="DF1430" s="13">
        <v>70.006457820186625</v>
      </c>
    </row>
    <row r="1431" spans="1:110" x14ac:dyDescent="0.25">
      <c r="A1431" s="9">
        <v>65.3</v>
      </c>
      <c r="B1431" s="10" t="b">
        <v>1</v>
      </c>
      <c r="U1431" s="13"/>
      <c r="V1431" s="13"/>
      <c r="W1431" s="14"/>
      <c r="X1431" s="24"/>
      <c r="Y1431" s="24"/>
      <c r="Z1431" s="24"/>
      <c r="AA1431" s="24"/>
      <c r="AB1431" s="24"/>
      <c r="AC1431" s="24"/>
      <c r="AD1431" s="24"/>
      <c r="AE1431" s="24"/>
      <c r="AG1431" s="13"/>
      <c r="AH1431" s="13"/>
      <c r="AI1431" s="14"/>
      <c r="AJ1431" s="24"/>
      <c r="AK1431" s="24"/>
      <c r="AL1431" s="24"/>
      <c r="AM1431" s="24"/>
      <c r="AN1431" s="24"/>
      <c r="AO1431" s="24"/>
      <c r="AP1431" s="24"/>
      <c r="AQ1431" s="24"/>
      <c r="AS1431" s="13"/>
      <c r="AT1431" s="13"/>
      <c r="AU1431" s="14"/>
      <c r="AV1431" s="24"/>
      <c r="AW1431" s="24"/>
      <c r="AX1431" s="24"/>
      <c r="AY1431" s="24"/>
      <c r="AZ1431" s="24"/>
      <c r="BA1431" s="24"/>
      <c r="BB1431" s="24"/>
      <c r="BC1431" s="24"/>
      <c r="CW1431" s="24">
        <v>0.48719262295081966</v>
      </c>
      <c r="CX1431" s="13">
        <v>71.8</v>
      </c>
      <c r="CY1431" s="13">
        <v>68.919131262960306</v>
      </c>
      <c r="CZ1431" s="13">
        <v>68.191696249730384</v>
      </c>
      <c r="DA1431" s="13">
        <v>46.23221590210234</v>
      </c>
      <c r="DB1431" s="13" t="e">
        <f ca="1"/>
        <v>#NAME?</v>
      </c>
      <c r="DC1431" s="13" t="e">
        <f ca="1"/>
        <v>#NAME?</v>
      </c>
      <c r="DD1431" s="13">
        <v>66.996522920805518</v>
      </c>
      <c r="DE1431" s="13" t="e">
        <f ca="1"/>
        <v>#NAME?</v>
      </c>
      <c r="DF1431" s="13">
        <v>70.015693805163011</v>
      </c>
    </row>
    <row r="1432" spans="1:110" x14ac:dyDescent="0.25">
      <c r="A1432" s="9">
        <v>64.900000000000006</v>
      </c>
      <c r="B1432" s="10" t="b">
        <v>1</v>
      </c>
      <c r="U1432" s="13"/>
      <c r="V1432" s="13"/>
      <c r="W1432" s="14"/>
      <c r="X1432" s="24"/>
      <c r="Y1432" s="24"/>
      <c r="Z1432" s="24"/>
      <c r="AA1432" s="24"/>
      <c r="AB1432" s="24"/>
      <c r="AC1432" s="24"/>
      <c r="AD1432" s="24"/>
      <c r="AE1432" s="24"/>
      <c r="AG1432" s="13"/>
      <c r="AH1432" s="13"/>
      <c r="AI1432" s="14"/>
      <c r="AJ1432" s="24"/>
      <c r="AK1432" s="24"/>
      <c r="AL1432" s="24"/>
      <c r="AM1432" s="24"/>
      <c r="AN1432" s="24"/>
      <c r="AO1432" s="24"/>
      <c r="AP1432" s="24"/>
      <c r="AQ1432" s="24"/>
      <c r="AS1432" s="13"/>
      <c r="AT1432" s="13"/>
      <c r="AU1432" s="14"/>
      <c r="AV1432" s="24"/>
      <c r="AW1432" s="24"/>
      <c r="AX1432" s="24"/>
      <c r="AY1432" s="24"/>
      <c r="AZ1432" s="24"/>
      <c r="BA1432" s="24"/>
      <c r="BB1432" s="24"/>
      <c r="BC1432" s="24"/>
      <c r="CW1432" s="24">
        <v>0.48753415300546449</v>
      </c>
      <c r="CX1432" s="13">
        <v>71.900000000000006</v>
      </c>
      <c r="CY1432" s="13">
        <v>68.927288632956021</v>
      </c>
      <c r="CZ1432" s="13">
        <v>68.200286245276061</v>
      </c>
      <c r="DA1432" s="13">
        <v>46.278335112131955</v>
      </c>
      <c r="DB1432" s="13" t="e">
        <f ca="1"/>
        <v>#NAME?</v>
      </c>
      <c r="DC1432" s="13" t="e">
        <f ca="1"/>
        <v>#NAME?</v>
      </c>
      <c r="DD1432" s="13">
        <v>67.007298888516999</v>
      </c>
      <c r="DE1432" s="13" t="e">
        <f ca="1"/>
        <v>#NAME?</v>
      </c>
      <c r="DF1432" s="13">
        <v>70.024928206390626</v>
      </c>
    </row>
    <row r="1433" spans="1:110" x14ac:dyDescent="0.25">
      <c r="A1433" s="9">
        <v>64.400000000000006</v>
      </c>
      <c r="B1433" s="10" t="b">
        <v>1</v>
      </c>
      <c r="U1433" s="13"/>
      <c r="V1433" s="13"/>
      <c r="W1433" s="14"/>
      <c r="X1433" s="24"/>
      <c r="Y1433" s="24"/>
      <c r="Z1433" s="24"/>
      <c r="AA1433" s="24"/>
      <c r="AB1433" s="24"/>
      <c r="AC1433" s="24"/>
      <c r="AD1433" s="24"/>
      <c r="AE1433" s="24"/>
      <c r="AG1433" s="13"/>
      <c r="AH1433" s="13"/>
      <c r="AI1433" s="14"/>
      <c r="AJ1433" s="24"/>
      <c r="AK1433" s="24"/>
      <c r="AL1433" s="24"/>
      <c r="AM1433" s="24"/>
      <c r="AN1433" s="24"/>
      <c r="AO1433" s="24"/>
      <c r="AP1433" s="24"/>
      <c r="AQ1433" s="24"/>
      <c r="AS1433" s="13"/>
      <c r="AT1433" s="13"/>
      <c r="AU1433" s="14"/>
      <c r="AV1433" s="24"/>
      <c r="AW1433" s="24"/>
      <c r="AX1433" s="24"/>
      <c r="AY1433" s="24"/>
      <c r="AZ1433" s="24"/>
      <c r="BA1433" s="24"/>
      <c r="BB1433" s="24"/>
      <c r="BC1433" s="24"/>
      <c r="CW1433" s="24">
        <v>0.48787568306010931</v>
      </c>
      <c r="CX1433" s="13">
        <v>71.900000000000006</v>
      </c>
      <c r="CY1433" s="13">
        <v>68.935445784599395</v>
      </c>
      <c r="CZ1433" s="13">
        <v>68.208877092913184</v>
      </c>
      <c r="DA1433" s="13">
        <v>46.324485068303879</v>
      </c>
      <c r="DB1433" s="13" t="e">
        <f ca="1"/>
        <v>#NAME?</v>
      </c>
      <c r="DC1433" s="13" t="e">
        <f ca="1"/>
        <v>#NAME?</v>
      </c>
      <c r="DD1433" s="13">
        <v>67.018071082469547</v>
      </c>
      <c r="DE1433" s="13" t="e">
        <f ca="1"/>
        <v>#NAME?</v>
      </c>
      <c r="DF1433" s="13">
        <v>70.034161028976413</v>
      </c>
    </row>
    <row r="1434" spans="1:110" x14ac:dyDescent="0.25">
      <c r="A1434" s="9">
        <v>64</v>
      </c>
      <c r="B1434" s="10" t="b">
        <v>1</v>
      </c>
      <c r="U1434" s="13"/>
      <c r="V1434" s="13"/>
      <c r="W1434" s="14"/>
      <c r="X1434" s="24"/>
      <c r="Y1434" s="24"/>
      <c r="Z1434" s="24"/>
      <c r="AA1434" s="24"/>
      <c r="AB1434" s="24"/>
      <c r="AC1434" s="24"/>
      <c r="AD1434" s="24"/>
      <c r="AE1434" s="24"/>
      <c r="AG1434" s="13"/>
      <c r="AH1434" s="13"/>
      <c r="AI1434" s="14"/>
      <c r="AJ1434" s="24"/>
      <c r="AK1434" s="24"/>
      <c r="AL1434" s="24"/>
      <c r="AM1434" s="24"/>
      <c r="AN1434" s="24"/>
      <c r="AO1434" s="24"/>
      <c r="AP1434" s="24"/>
      <c r="AQ1434" s="24"/>
      <c r="AS1434" s="13"/>
      <c r="AT1434" s="13"/>
      <c r="AU1434" s="14"/>
      <c r="AV1434" s="24"/>
      <c r="AW1434" s="24"/>
      <c r="AX1434" s="24"/>
      <c r="AY1434" s="24"/>
      <c r="AZ1434" s="24"/>
      <c r="BA1434" s="24"/>
      <c r="BB1434" s="24"/>
      <c r="BC1434" s="24"/>
      <c r="CW1434" s="24">
        <v>0.48821721311475408</v>
      </c>
      <c r="CX1434" s="13">
        <v>71.900000000000006</v>
      </c>
      <c r="CY1434" s="13">
        <v>68.94360272388576</v>
      </c>
      <c r="CZ1434" s="13">
        <v>68.217468799006497</v>
      </c>
      <c r="DA1434" s="13">
        <v>46.370665811640301</v>
      </c>
      <c r="DB1434" s="13" t="e">
        <f ca="1"/>
        <v>#NAME?</v>
      </c>
      <c r="DC1434" s="13" t="e">
        <f ca="1"/>
        <v>#NAME?</v>
      </c>
      <c r="DD1434" s="13">
        <v>67.028839506625076</v>
      </c>
      <c r="DE1434" s="13" t="e">
        <f ca="1"/>
        <v>#NAME?</v>
      </c>
      <c r="DF1434" s="13">
        <v>70.043392278023077</v>
      </c>
    </row>
    <row r="1435" spans="1:110" x14ac:dyDescent="0.25">
      <c r="A1435" s="9">
        <v>63.6</v>
      </c>
      <c r="B1435" s="10" t="b">
        <v>1</v>
      </c>
      <c r="U1435" s="13"/>
      <c r="V1435" s="13"/>
      <c r="W1435" s="14"/>
      <c r="X1435" s="24"/>
      <c r="Y1435" s="24"/>
      <c r="Z1435" s="24"/>
      <c r="AA1435" s="24"/>
      <c r="AB1435" s="24"/>
      <c r="AC1435" s="24"/>
      <c r="AD1435" s="24"/>
      <c r="AE1435" s="24"/>
      <c r="AG1435" s="13"/>
      <c r="AH1435" s="13"/>
      <c r="AI1435" s="14"/>
      <c r="AJ1435" s="24"/>
      <c r="AK1435" s="24"/>
      <c r="AL1435" s="24"/>
      <c r="AM1435" s="24"/>
      <c r="AN1435" s="24"/>
      <c r="AO1435" s="24"/>
      <c r="AP1435" s="24"/>
      <c r="AQ1435" s="24"/>
      <c r="AS1435" s="13"/>
      <c r="AT1435" s="13"/>
      <c r="AU1435" s="14"/>
      <c r="AV1435" s="24"/>
      <c r="AW1435" s="24"/>
      <c r="AX1435" s="24"/>
      <c r="AY1435" s="24"/>
      <c r="AZ1435" s="24"/>
      <c r="BA1435" s="24"/>
      <c r="BB1435" s="24"/>
      <c r="BC1435" s="24"/>
      <c r="CW1435" s="24">
        <v>0.4885587431693989</v>
      </c>
      <c r="CX1435" s="13">
        <v>71.900000000000006</v>
      </c>
      <c r="CY1435" s="13">
        <v>68.951759456809384</v>
      </c>
      <c r="CZ1435" s="13">
        <v>68.226061369922689</v>
      </c>
      <c r="DA1435" s="13">
        <v>46.416877383245598</v>
      </c>
      <c r="DB1435" s="13" t="e">
        <f ca="1"/>
        <v>#NAME?</v>
      </c>
      <c r="DC1435" s="13" t="e">
        <f ca="1"/>
        <v>#NAME?</v>
      </c>
      <c r="DD1435" s="13">
        <v>67.039604164938623</v>
      </c>
      <c r="DE1435" s="13" t="e">
        <f ca="1"/>
        <v>#NAME?</v>
      </c>
      <c r="DF1435" s="13">
        <v>70.052621958629189</v>
      </c>
    </row>
    <row r="1436" spans="1:110" x14ac:dyDescent="0.25">
      <c r="A1436" s="9">
        <v>63.1</v>
      </c>
      <c r="B1436" s="10" t="b">
        <v>1</v>
      </c>
      <c r="U1436" s="13"/>
      <c r="V1436" s="13"/>
      <c r="W1436" s="14"/>
      <c r="X1436" s="24"/>
      <c r="Y1436" s="24"/>
      <c r="Z1436" s="24"/>
      <c r="AA1436" s="24"/>
      <c r="AB1436" s="24"/>
      <c r="AC1436" s="24"/>
      <c r="AD1436" s="24"/>
      <c r="AE1436" s="24"/>
      <c r="AG1436" s="13"/>
      <c r="AH1436" s="13"/>
      <c r="AI1436" s="14"/>
      <c r="AJ1436" s="24"/>
      <c r="AK1436" s="24"/>
      <c r="AL1436" s="24"/>
      <c r="AM1436" s="24"/>
      <c r="AN1436" s="24"/>
      <c r="AO1436" s="24"/>
      <c r="AP1436" s="24"/>
      <c r="AQ1436" s="24"/>
      <c r="AS1436" s="13"/>
      <c r="AT1436" s="13"/>
      <c r="AU1436" s="14"/>
      <c r="AV1436" s="24"/>
      <c r="AW1436" s="24"/>
      <c r="AX1436" s="24"/>
      <c r="AY1436" s="24"/>
      <c r="AZ1436" s="24"/>
      <c r="BA1436" s="24"/>
      <c r="BB1436" s="24"/>
      <c r="BC1436" s="24"/>
      <c r="CW1436" s="24">
        <v>0.48890027322404372</v>
      </c>
      <c r="CX1436" s="13">
        <v>71.900000000000006</v>
      </c>
      <c r="CY1436" s="13">
        <v>68.959915989363424</v>
      </c>
      <c r="CZ1436" s="13">
        <v>68.234654812030584</v>
      </c>
      <c r="DA1436" s="13">
        <v>46.463119824306489</v>
      </c>
      <c r="DB1436" s="13" t="e">
        <f ca="1"/>
        <v>#NAME?</v>
      </c>
      <c r="DC1436" s="13" t="e">
        <f ca="1"/>
        <v>#NAME?</v>
      </c>
      <c r="DD1436" s="13">
        <v>67.050365061358306</v>
      </c>
      <c r="DE1436" s="13" t="e">
        <f ca="1"/>
        <v>#NAME?</v>
      </c>
      <c r="DF1436" s="13">
        <v>70.061850075889041</v>
      </c>
    </row>
    <row r="1437" spans="1:110" x14ac:dyDescent="0.25">
      <c r="A1437" s="9">
        <v>62.6</v>
      </c>
      <c r="B1437" s="10" t="b">
        <v>1</v>
      </c>
      <c r="U1437" s="13"/>
      <c r="V1437" s="13"/>
      <c r="W1437" s="14"/>
      <c r="X1437" s="24"/>
      <c r="Y1437" s="24"/>
      <c r="Z1437" s="24"/>
      <c r="AA1437" s="24"/>
      <c r="AB1437" s="24"/>
      <c r="AC1437" s="24"/>
      <c r="AD1437" s="24"/>
      <c r="AE1437" s="24"/>
      <c r="AG1437" s="13"/>
      <c r="AH1437" s="13"/>
      <c r="AI1437" s="14"/>
      <c r="AJ1437" s="24"/>
      <c r="AK1437" s="24"/>
      <c r="AL1437" s="24"/>
      <c r="AM1437" s="24"/>
      <c r="AN1437" s="24"/>
      <c r="AO1437" s="24"/>
      <c r="AP1437" s="24"/>
      <c r="AQ1437" s="24"/>
      <c r="AS1437" s="13"/>
      <c r="AT1437" s="13"/>
      <c r="AU1437" s="14"/>
      <c r="AV1437" s="24"/>
      <c r="AW1437" s="24"/>
      <c r="AX1437" s="24"/>
      <c r="AY1437" s="24"/>
      <c r="AZ1437" s="24"/>
      <c r="BA1437" s="24"/>
      <c r="BB1437" s="24"/>
      <c r="BC1437" s="24"/>
      <c r="CW1437" s="24">
        <v>0.48924180327868855</v>
      </c>
      <c r="CX1437" s="13">
        <v>71.900000000000006</v>
      </c>
      <c r="CY1437" s="13">
        <v>68.968072327540057</v>
      </c>
      <c r="CZ1437" s="13">
        <v>68.243249131701063</v>
      </c>
      <c r="DA1437" s="13">
        <v>46.509393176092324</v>
      </c>
      <c r="DB1437" s="13" t="e">
        <f ca="1"/>
        <v>#NAME?</v>
      </c>
      <c r="DC1437" s="13" t="e">
        <f ca="1"/>
        <v>#NAME?</v>
      </c>
      <c r="DD1437" s="13">
        <v>67.061122199825334</v>
      </c>
      <c r="DE1437" s="13" t="e">
        <f ca="1"/>
        <v>#NAME?</v>
      </c>
      <c r="DF1437" s="13">
        <v>70.07107663489289</v>
      </c>
    </row>
    <row r="1438" spans="1:110" x14ac:dyDescent="0.25">
      <c r="A1438" s="9">
        <v>62.1</v>
      </c>
      <c r="B1438" s="10" t="b">
        <v>1</v>
      </c>
      <c r="U1438" s="13"/>
      <c r="V1438" s="13"/>
      <c r="W1438" s="14"/>
      <c r="X1438" s="24"/>
      <c r="Y1438" s="24"/>
      <c r="Z1438" s="24"/>
      <c r="AA1438" s="24"/>
      <c r="AB1438" s="24"/>
      <c r="AC1438" s="24"/>
      <c r="AD1438" s="24"/>
      <c r="AE1438" s="24"/>
      <c r="AG1438" s="13"/>
      <c r="AH1438" s="13"/>
      <c r="AI1438" s="14"/>
      <c r="AJ1438" s="24"/>
      <c r="AK1438" s="24"/>
      <c r="AL1438" s="24"/>
      <c r="AM1438" s="24"/>
      <c r="AN1438" s="24"/>
      <c r="AO1438" s="24"/>
      <c r="AP1438" s="24"/>
      <c r="AQ1438" s="24"/>
      <c r="AS1438" s="13"/>
      <c r="AT1438" s="13"/>
      <c r="AU1438" s="14"/>
      <c r="AV1438" s="24"/>
      <c r="AW1438" s="24"/>
      <c r="AX1438" s="24"/>
      <c r="AY1438" s="24"/>
      <c r="AZ1438" s="24"/>
      <c r="BA1438" s="24"/>
      <c r="BB1438" s="24"/>
      <c r="BC1438" s="24"/>
      <c r="CW1438" s="24">
        <v>0.48958333333333331</v>
      </c>
      <c r="CX1438" s="13">
        <v>71.900000000000006</v>
      </c>
      <c r="CY1438" s="13">
        <v>68.976228477330437</v>
      </c>
      <c r="CZ1438" s="13">
        <v>68.251844335307027</v>
      </c>
      <c r="DA1438" s="13">
        <v>46.555697479955228</v>
      </c>
      <c r="DB1438" s="13" t="e">
        <f ca="1"/>
        <v>#NAME?</v>
      </c>
      <c r="DC1438" s="13" t="e">
        <f ca="1"/>
        <v>#NAME?</v>
      </c>
      <c r="DD1438" s="13">
        <v>67.071875584274068</v>
      </c>
      <c r="DE1438" s="13" t="e">
        <f ca="1"/>
        <v>#NAME?</v>
      </c>
      <c r="DF1438" s="13">
        <v>70.080301640726759</v>
      </c>
    </row>
    <row r="1439" spans="1:110" x14ac:dyDescent="0.25">
      <c r="A1439" s="9">
        <v>61.5</v>
      </c>
      <c r="B1439" s="10" t="b">
        <v>1</v>
      </c>
      <c r="U1439" s="13"/>
      <c r="V1439" s="13"/>
      <c r="W1439" s="14"/>
      <c r="X1439" s="24"/>
      <c r="Y1439" s="24"/>
      <c r="Z1439" s="24"/>
      <c r="AA1439" s="24"/>
      <c r="AB1439" s="24"/>
      <c r="AC1439" s="24"/>
      <c r="AD1439" s="24"/>
      <c r="AE1439" s="24"/>
      <c r="AG1439" s="13"/>
      <c r="AH1439" s="13"/>
      <c r="AI1439" s="14"/>
      <c r="AJ1439" s="24"/>
      <c r="AK1439" s="24"/>
      <c r="AL1439" s="24"/>
      <c r="AM1439" s="24"/>
      <c r="AN1439" s="24"/>
      <c r="AO1439" s="24"/>
      <c r="AP1439" s="24"/>
      <c r="AQ1439" s="24"/>
      <c r="AS1439" s="13"/>
      <c r="AT1439" s="13"/>
      <c r="AU1439" s="14"/>
      <c r="AV1439" s="24"/>
      <c r="AW1439" s="24"/>
      <c r="AX1439" s="24"/>
      <c r="AY1439" s="24"/>
      <c r="AZ1439" s="24"/>
      <c r="BA1439" s="24"/>
      <c r="BB1439" s="24"/>
      <c r="BC1439" s="24"/>
      <c r="CW1439" s="24">
        <v>0.48992486338797814</v>
      </c>
      <c r="CX1439" s="13">
        <v>71.900000000000006</v>
      </c>
      <c r="CY1439" s="13">
        <v>68.984384444724739</v>
      </c>
      <c r="CZ1439" s="13">
        <v>68.260440429223749</v>
      </c>
      <c r="DA1439" s="13">
        <v>46.602032777330407</v>
      </c>
      <c r="DB1439" s="13" t="e">
        <f ca="1"/>
        <v>#NAME?</v>
      </c>
      <c r="DC1439" s="13" t="e">
        <f ca="1"/>
        <v>#NAME?</v>
      </c>
      <c r="DD1439" s="13">
        <v>67.082625218631975</v>
      </c>
      <c r="DE1439" s="13" t="e">
        <f ca="1"/>
        <v>#NAME?</v>
      </c>
      <c r="DF1439" s="13">
        <v>70.089525098472649</v>
      </c>
    </row>
    <row r="1440" spans="1:110" x14ac:dyDescent="0.25">
      <c r="A1440" s="9">
        <v>61</v>
      </c>
      <c r="B1440" s="10" t="b">
        <v>1</v>
      </c>
      <c r="U1440" s="13"/>
      <c r="V1440" s="13"/>
      <c r="W1440" s="14"/>
      <c r="X1440" s="24"/>
      <c r="Y1440" s="24"/>
      <c r="Z1440" s="24"/>
      <c r="AA1440" s="24"/>
      <c r="AB1440" s="24"/>
      <c r="AC1440" s="24"/>
      <c r="AD1440" s="24"/>
      <c r="AE1440" s="24"/>
      <c r="AG1440" s="13"/>
      <c r="AH1440" s="13"/>
      <c r="AI1440" s="14"/>
      <c r="AJ1440" s="24"/>
      <c r="AK1440" s="24"/>
      <c r="AL1440" s="24"/>
      <c r="AM1440" s="24"/>
      <c r="AN1440" s="24"/>
      <c r="AO1440" s="24"/>
      <c r="AP1440" s="24"/>
      <c r="AQ1440" s="24"/>
      <c r="AS1440" s="13"/>
      <c r="AT1440" s="13"/>
      <c r="AU1440" s="14"/>
      <c r="AV1440" s="24"/>
      <c r="AW1440" s="24"/>
      <c r="AX1440" s="24"/>
      <c r="AY1440" s="24"/>
      <c r="AZ1440" s="24"/>
      <c r="BA1440" s="24"/>
      <c r="BB1440" s="24"/>
      <c r="BC1440" s="24"/>
      <c r="CW1440" s="24">
        <v>0.49026639344262296</v>
      </c>
      <c r="CX1440" s="13">
        <v>71.900000000000006</v>
      </c>
      <c r="CY1440" s="13">
        <v>68.992540235712241</v>
      </c>
      <c r="CZ1440" s="13">
        <v>68.269037419828479</v>
      </c>
      <c r="DA1440" s="13">
        <v>46.648399109736296</v>
      </c>
      <c r="DB1440" s="13" t="e">
        <f ca="1"/>
        <v>#NAME?</v>
      </c>
      <c r="DC1440" s="13" t="e">
        <f ca="1"/>
        <v>#NAME?</v>
      </c>
      <c r="DD1440" s="13">
        <v>67.093371106819703</v>
      </c>
      <c r="DE1440" s="13" t="e">
        <f ca="1"/>
        <v>#NAME?</v>
      </c>
      <c r="DF1440" s="13">
        <v>70.098747013208424</v>
      </c>
    </row>
    <row r="1441" spans="1:110" x14ac:dyDescent="0.25">
      <c r="A1441" s="9">
        <v>64</v>
      </c>
      <c r="B1441" s="10" t="b">
        <v>1</v>
      </c>
      <c r="U1441" s="13"/>
      <c r="V1441" s="13"/>
      <c r="W1441" s="14"/>
      <c r="X1441" s="24"/>
      <c r="Y1441" s="24"/>
      <c r="Z1441" s="24"/>
      <c r="AA1441" s="24"/>
      <c r="AB1441" s="24"/>
      <c r="AC1441" s="24"/>
      <c r="AD1441" s="24"/>
      <c r="AE1441" s="24"/>
      <c r="AG1441" s="13"/>
      <c r="AH1441" s="13"/>
      <c r="AI1441" s="14"/>
      <c r="AJ1441" s="24"/>
      <c r="AK1441" s="24"/>
      <c r="AL1441" s="24"/>
      <c r="AM1441" s="24"/>
      <c r="AN1441" s="24"/>
      <c r="AO1441" s="24"/>
      <c r="AP1441" s="24"/>
      <c r="AQ1441" s="24"/>
      <c r="AS1441" s="13"/>
      <c r="AT1441" s="13"/>
      <c r="AU1441" s="14"/>
      <c r="AV1441" s="24"/>
      <c r="AW1441" s="24"/>
      <c r="AX1441" s="24"/>
      <c r="AY1441" s="24"/>
      <c r="AZ1441" s="24"/>
      <c r="BA1441" s="24"/>
      <c r="BB1441" s="24"/>
      <c r="BC1441" s="24"/>
      <c r="CW1441" s="24">
        <v>0.49060792349726778</v>
      </c>
      <c r="CX1441" s="13">
        <v>71.900000000000006</v>
      </c>
      <c r="CY1441" s="13">
        <v>69.000695856281268</v>
      </c>
      <c r="CZ1441" s="13">
        <v>68.27763531350088</v>
      </c>
      <c r="DA1441" s="13">
        <v>46.694796518774794</v>
      </c>
      <c r="DB1441" s="13" t="e">
        <f ca="1"/>
        <v>#NAME?</v>
      </c>
      <c r="DC1441" s="13" t="e">
        <f ca="1"/>
        <v>#NAME?</v>
      </c>
      <c r="DD1441" s="13">
        <v>67.104113252751063</v>
      </c>
      <c r="DE1441" s="13" t="e">
        <f ca="1"/>
        <v>#NAME?</v>
      </c>
      <c r="DF1441" s="13">
        <v>70.1079673900079</v>
      </c>
    </row>
    <row r="1442" spans="1:110" x14ac:dyDescent="0.25">
      <c r="A1442" s="9">
        <v>59.8</v>
      </c>
      <c r="B1442" s="10" t="b">
        <v>1</v>
      </c>
      <c r="U1442" s="13"/>
      <c r="V1442" s="13"/>
      <c r="W1442" s="14"/>
      <c r="X1442" s="24"/>
      <c r="Y1442" s="24"/>
      <c r="Z1442" s="24"/>
      <c r="AA1442" s="24"/>
      <c r="AB1442" s="24"/>
      <c r="AC1442" s="24"/>
      <c r="AD1442" s="24"/>
      <c r="AE1442" s="24"/>
      <c r="AG1442" s="13"/>
      <c r="AH1442" s="13"/>
      <c r="AI1442" s="14"/>
      <c r="AJ1442" s="24"/>
      <c r="AK1442" s="24"/>
      <c r="AL1442" s="24"/>
      <c r="AM1442" s="24"/>
      <c r="AN1442" s="24"/>
      <c r="AO1442" s="24"/>
      <c r="AP1442" s="24"/>
      <c r="AQ1442" s="24"/>
      <c r="AS1442" s="13"/>
      <c r="AT1442" s="13"/>
      <c r="AU1442" s="14"/>
      <c r="AV1442" s="24"/>
      <c r="AW1442" s="24"/>
      <c r="AX1442" s="24"/>
      <c r="AY1442" s="24"/>
      <c r="AZ1442" s="24"/>
      <c r="BA1442" s="24"/>
      <c r="BB1442" s="24"/>
      <c r="BC1442" s="24"/>
      <c r="CW1442" s="24">
        <v>0.49094945355191255</v>
      </c>
      <c r="CX1442" s="13">
        <v>71.900000000000006</v>
      </c>
      <c r="CY1442" s="13">
        <v>69.008851312419296</v>
      </c>
      <c r="CZ1442" s="13">
        <v>68.286234116622808</v>
      </c>
      <c r="DA1442" s="13">
        <v>46.74122504613154</v>
      </c>
      <c r="DB1442" s="13" t="e">
        <f ca="1"/>
        <v>#NAME?</v>
      </c>
      <c r="DC1442" s="13" t="e">
        <f ca="1"/>
        <v>#NAME?</v>
      </c>
      <c r="DD1442" s="13">
        <v>67.114851660333045</v>
      </c>
      <c r="DE1442" s="13" t="e">
        <f ca="1"/>
        <v>#NAME?</v>
      </c>
      <c r="DF1442" s="13">
        <v>70.11718623394087</v>
      </c>
    </row>
    <row r="1443" spans="1:110" x14ac:dyDescent="0.25">
      <c r="A1443" s="9">
        <v>59.3</v>
      </c>
      <c r="B1443" s="10" t="b">
        <v>1</v>
      </c>
      <c r="U1443" s="13"/>
      <c r="V1443" s="13"/>
      <c r="W1443" s="14"/>
      <c r="X1443" s="24"/>
      <c r="Y1443" s="24"/>
      <c r="Z1443" s="24"/>
      <c r="AA1443" s="24"/>
      <c r="AB1443" s="24"/>
      <c r="AC1443" s="24"/>
      <c r="AD1443" s="24"/>
      <c r="AE1443" s="24"/>
      <c r="AG1443" s="13"/>
      <c r="AH1443" s="13"/>
      <c r="AI1443" s="14"/>
      <c r="AJ1443" s="24"/>
      <c r="AK1443" s="24"/>
      <c r="AL1443" s="24"/>
      <c r="AM1443" s="24"/>
      <c r="AN1443" s="24"/>
      <c r="AO1443" s="24"/>
      <c r="AP1443" s="24"/>
      <c r="AQ1443" s="24"/>
      <c r="AS1443" s="13"/>
      <c r="AT1443" s="13"/>
      <c r="AU1443" s="14"/>
      <c r="AV1443" s="24"/>
      <c r="AW1443" s="24"/>
      <c r="AX1443" s="24"/>
      <c r="AY1443" s="24"/>
      <c r="AZ1443" s="24"/>
      <c r="BA1443" s="24"/>
      <c r="BB1443" s="24"/>
      <c r="BC1443" s="24"/>
      <c r="CW1443" s="24">
        <v>0.49129098360655737</v>
      </c>
      <c r="CX1443" s="13">
        <v>71.900000000000006</v>
      </c>
      <c r="CY1443" s="13">
        <v>69.017006610112972</v>
      </c>
      <c r="CZ1443" s="13">
        <v>68.294833835578373</v>
      </c>
      <c r="DA1443" s="13">
        <v>46.787684733576107</v>
      </c>
      <c r="DB1443" s="13" t="e">
        <f ca="1"/>
        <v>#NAME?</v>
      </c>
      <c r="DC1443" s="13" t="e">
        <f ca="1"/>
        <v>#NAME?</v>
      </c>
      <c r="DD1443" s="13">
        <v>67.12558633346589</v>
      </c>
      <c r="DE1443" s="13" t="e">
        <f ca="1"/>
        <v>#NAME?</v>
      </c>
      <c r="DF1443" s="13">
        <v>70.126403550073121</v>
      </c>
    </row>
    <row r="1444" spans="1:110" x14ac:dyDescent="0.25">
      <c r="A1444" s="9">
        <v>58.7</v>
      </c>
      <c r="B1444" s="10" t="b">
        <v>1</v>
      </c>
      <c r="U1444" s="13"/>
      <c r="V1444" s="13"/>
      <c r="W1444" s="14"/>
      <c r="X1444" s="24"/>
      <c r="Y1444" s="24"/>
      <c r="Z1444" s="24"/>
      <c r="AA1444" s="24"/>
      <c r="AB1444" s="24"/>
      <c r="AC1444" s="24"/>
      <c r="AD1444" s="24"/>
      <c r="AE1444" s="24"/>
      <c r="AG1444" s="13"/>
      <c r="AH1444" s="13"/>
      <c r="AI1444" s="14"/>
      <c r="AJ1444" s="24"/>
      <c r="AK1444" s="24"/>
      <c r="AL1444" s="24"/>
      <c r="AM1444" s="24"/>
      <c r="AN1444" s="24"/>
      <c r="AO1444" s="24"/>
      <c r="AP1444" s="24"/>
      <c r="AQ1444" s="24"/>
      <c r="AS1444" s="13"/>
      <c r="AT1444" s="13"/>
      <c r="AU1444" s="14"/>
      <c r="AV1444" s="24"/>
      <c r="AW1444" s="24"/>
      <c r="AX1444" s="24"/>
      <c r="AY1444" s="24"/>
      <c r="AZ1444" s="24"/>
      <c r="BA1444" s="24"/>
      <c r="BB1444" s="24"/>
      <c r="BC1444" s="24"/>
      <c r="CW1444" s="24">
        <v>0.4916325136612022</v>
      </c>
      <c r="CX1444" s="13">
        <v>71.900000000000006</v>
      </c>
      <c r="CY1444" s="13">
        <v>69.02516175534808</v>
      </c>
      <c r="CZ1444" s="13">
        <v>68.303434476753978</v>
      </c>
      <c r="DA1444" s="13">
        <v>46.834175622962206</v>
      </c>
      <c r="DB1444" s="13" t="e">
        <f ca="1"/>
        <v>#NAME?</v>
      </c>
      <c r="DC1444" s="13" t="e">
        <f ca="1"/>
        <v>#NAME?</v>
      </c>
      <c r="DD1444" s="13">
        <v>67.136317276042988</v>
      </c>
      <c r="DE1444" s="13" t="e">
        <f ca="1"/>
        <v>#NAME?</v>
      </c>
      <c r="DF1444" s="13">
        <v>70.135619343466445</v>
      </c>
    </row>
    <row r="1445" spans="1:110" x14ac:dyDescent="0.25">
      <c r="A1445" s="9">
        <v>58.1</v>
      </c>
      <c r="B1445" s="10" t="b">
        <v>1</v>
      </c>
      <c r="U1445" s="13"/>
      <c r="V1445" s="13"/>
      <c r="W1445" s="14"/>
      <c r="X1445" s="24"/>
      <c r="Y1445" s="24"/>
      <c r="Z1445" s="24"/>
      <c r="AA1445" s="24"/>
      <c r="AB1445" s="24"/>
      <c r="AC1445" s="24"/>
      <c r="AD1445" s="24"/>
      <c r="AE1445" s="24"/>
      <c r="AG1445" s="13"/>
      <c r="AH1445" s="13"/>
      <c r="AI1445" s="14"/>
      <c r="AJ1445" s="24"/>
      <c r="AK1445" s="24"/>
      <c r="AL1445" s="24"/>
      <c r="AM1445" s="24"/>
      <c r="AN1445" s="24"/>
      <c r="AO1445" s="24"/>
      <c r="AP1445" s="24"/>
      <c r="AQ1445" s="24"/>
      <c r="AS1445" s="13"/>
      <c r="AT1445" s="13"/>
      <c r="AU1445" s="14"/>
      <c r="AV1445" s="24"/>
      <c r="AW1445" s="24"/>
      <c r="AX1445" s="24"/>
      <c r="AY1445" s="24"/>
      <c r="AZ1445" s="24"/>
      <c r="BA1445" s="24"/>
      <c r="BB1445" s="24"/>
      <c r="BC1445" s="24"/>
      <c r="CW1445" s="24">
        <v>0.49197404371584702</v>
      </c>
      <c r="CX1445" s="13">
        <v>71.900000000000006</v>
      </c>
      <c r="CY1445" s="13">
        <v>69.033316754109677</v>
      </c>
      <c r="CZ1445" s="13">
        <v>68.312036046538466</v>
      </c>
      <c r="DA1445" s="13">
        <v>46.880697756227939</v>
      </c>
      <c r="DB1445" s="13" t="e">
        <f ca="1"/>
        <v>#NAME?</v>
      </c>
      <c r="DC1445" s="13" t="e">
        <f ca="1"/>
        <v>#NAME?</v>
      </c>
      <c r="DD1445" s="13">
        <v>67.147044491951036</v>
      </c>
      <c r="DE1445" s="13" t="e">
        <f ca="1"/>
        <v>#NAME?</v>
      </c>
      <c r="DF1445" s="13">
        <v>70.144833619178655</v>
      </c>
    </row>
    <row r="1446" spans="1:110" x14ac:dyDescent="0.25">
      <c r="A1446" s="9">
        <v>74.599999999999994</v>
      </c>
      <c r="B1446" s="10" t="b">
        <v>1</v>
      </c>
      <c r="U1446" s="13"/>
      <c r="V1446" s="13"/>
      <c r="W1446" s="14"/>
      <c r="X1446" s="24"/>
      <c r="Y1446" s="24"/>
      <c r="Z1446" s="24"/>
      <c r="AA1446" s="24"/>
      <c r="AB1446" s="24"/>
      <c r="AC1446" s="24"/>
      <c r="AD1446" s="24"/>
      <c r="AE1446" s="24"/>
      <c r="AG1446" s="13"/>
      <c r="AH1446" s="13"/>
      <c r="AI1446" s="14"/>
      <c r="AJ1446" s="24"/>
      <c r="AK1446" s="24"/>
      <c r="AL1446" s="24"/>
      <c r="AM1446" s="24"/>
      <c r="AN1446" s="24"/>
      <c r="AO1446" s="24"/>
      <c r="AP1446" s="24"/>
      <c r="AQ1446" s="24"/>
      <c r="AS1446" s="13"/>
      <c r="AT1446" s="13"/>
      <c r="AU1446" s="14"/>
      <c r="AV1446" s="24"/>
      <c r="AW1446" s="24"/>
      <c r="AX1446" s="24"/>
      <c r="AY1446" s="24"/>
      <c r="AZ1446" s="24"/>
      <c r="BA1446" s="24"/>
      <c r="BB1446" s="24"/>
      <c r="BC1446" s="24"/>
      <c r="CW1446" s="24">
        <v>0.49231557377049179</v>
      </c>
      <c r="CX1446" s="13">
        <v>72</v>
      </c>
      <c r="CY1446" s="13">
        <v>69.041471612382011</v>
      </c>
      <c r="CZ1446" s="13">
        <v>68.320638551323057</v>
      </c>
      <c r="DA1446" s="13">
        <v>46.927251175395988</v>
      </c>
      <c r="DB1446" s="13" t="e">
        <f ca="1"/>
        <v>#NAME?</v>
      </c>
      <c r="DC1446" s="13" t="e">
        <f ca="1"/>
        <v>#NAME?</v>
      </c>
      <c r="DD1446" s="13">
        <v>67.157767985069952</v>
      </c>
      <c r="DE1446" s="13" t="e">
        <f ca="1"/>
        <v>#NAME?</v>
      </c>
      <c r="DF1446" s="13">
        <v>70.154046382263658</v>
      </c>
    </row>
    <row r="1447" spans="1:110" x14ac:dyDescent="0.25">
      <c r="A1447" s="9">
        <v>74.400000000000006</v>
      </c>
      <c r="B1447" s="10" t="b">
        <v>1</v>
      </c>
      <c r="U1447" s="13"/>
      <c r="V1447" s="13"/>
      <c r="W1447" s="14"/>
      <c r="X1447" s="24"/>
      <c r="Y1447" s="24"/>
      <c r="Z1447" s="24"/>
      <c r="AA1447" s="24"/>
      <c r="AB1447" s="24"/>
      <c r="AC1447" s="24"/>
      <c r="AD1447" s="24"/>
      <c r="AE1447" s="24"/>
      <c r="AG1447" s="13"/>
      <c r="AH1447" s="13"/>
      <c r="AI1447" s="14"/>
      <c r="AJ1447" s="24"/>
      <c r="AK1447" s="24"/>
      <c r="AL1447" s="24"/>
      <c r="AM1447" s="24"/>
      <c r="AN1447" s="24"/>
      <c r="AO1447" s="24"/>
      <c r="AP1447" s="24"/>
      <c r="AQ1447" s="24"/>
      <c r="AS1447" s="13"/>
      <c r="AT1447" s="13"/>
      <c r="AU1447" s="14"/>
      <c r="AV1447" s="24"/>
      <c r="AW1447" s="24"/>
      <c r="AX1447" s="24"/>
      <c r="AY1447" s="24"/>
      <c r="AZ1447" s="24"/>
      <c r="BA1447" s="24"/>
      <c r="BB1447" s="24"/>
      <c r="BC1447" s="24"/>
      <c r="CW1447" s="24">
        <v>0.49265710382513661</v>
      </c>
      <c r="CX1447" s="13">
        <v>72</v>
      </c>
      <c r="CY1447" s="13">
        <v>69.049626336148677</v>
      </c>
      <c r="CZ1447" s="13">
        <v>68.329241997501384</v>
      </c>
      <c r="DA1447" s="13">
        <v>46.973835922573919</v>
      </c>
      <c r="DB1447" s="13" t="e">
        <f ca="1"/>
        <v>#NAME?</v>
      </c>
      <c r="DC1447" s="13" t="e">
        <f ca="1"/>
        <v>#NAME?</v>
      </c>
      <c r="DD1447" s="13">
        <v>67.168487759272949</v>
      </c>
      <c r="DE1447" s="13" t="e">
        <f ca="1"/>
        <v>#NAME?</v>
      </c>
      <c r="DF1447" s="13">
        <v>70.16325763777138</v>
      </c>
    </row>
    <row r="1448" spans="1:110" x14ac:dyDescent="0.25">
      <c r="A1448" s="9">
        <v>74.099999999999994</v>
      </c>
      <c r="B1448" s="10" t="b">
        <v>1</v>
      </c>
      <c r="U1448" s="13"/>
      <c r="V1448" s="13"/>
      <c r="W1448" s="14"/>
      <c r="X1448" s="24"/>
      <c r="Y1448" s="24"/>
      <c r="Z1448" s="24"/>
      <c r="AA1448" s="24"/>
      <c r="AB1448" s="24"/>
      <c r="AC1448" s="24"/>
      <c r="AD1448" s="24"/>
      <c r="AE1448" s="24"/>
      <c r="AG1448" s="13"/>
      <c r="AH1448" s="13"/>
      <c r="AI1448" s="14"/>
      <c r="AJ1448" s="24"/>
      <c r="AK1448" s="24"/>
      <c r="AL1448" s="24"/>
      <c r="AM1448" s="24"/>
      <c r="AN1448" s="24"/>
      <c r="AO1448" s="24"/>
      <c r="AP1448" s="24"/>
      <c r="AQ1448" s="24"/>
      <c r="AS1448" s="13"/>
      <c r="AT1448" s="13"/>
      <c r="AU1448" s="14"/>
      <c r="AV1448" s="24"/>
      <c r="AW1448" s="24"/>
      <c r="AX1448" s="24"/>
      <c r="AY1448" s="24"/>
      <c r="AZ1448" s="24"/>
      <c r="BA1448" s="24"/>
      <c r="BB1448" s="24"/>
      <c r="BC1448" s="24"/>
      <c r="CW1448" s="24">
        <v>0.49299863387978143</v>
      </c>
      <c r="CX1448" s="13">
        <v>72</v>
      </c>
      <c r="CY1448" s="13">
        <v>69.057780931392514</v>
      </c>
      <c r="CZ1448" s="13">
        <v>68.337846391469526</v>
      </c>
      <c r="DA1448" s="13">
        <v>47.020452039954343</v>
      </c>
      <c r="DB1448" s="13" t="e">
        <f ca="1"/>
        <v>#NAME?</v>
      </c>
      <c r="DC1448" s="13" t="e">
        <f ca="1"/>
        <v>#NAME?</v>
      </c>
      <c r="DD1448" s="13">
        <v>67.179203818426487</v>
      </c>
      <c r="DE1448" s="13" t="e">
        <f ca="1"/>
        <v>#NAME?</v>
      </c>
      <c r="DF1448" s="13">
        <v>70.172467390747954</v>
      </c>
    </row>
    <row r="1449" spans="1:110" x14ac:dyDescent="0.25">
      <c r="A1449" s="9">
        <v>73.8</v>
      </c>
      <c r="B1449" s="10" t="b">
        <v>1</v>
      </c>
      <c r="U1449" s="13"/>
      <c r="V1449" s="13"/>
      <c r="W1449" s="14"/>
      <c r="X1449" s="24"/>
      <c r="Y1449" s="24"/>
      <c r="Z1449" s="24"/>
      <c r="AA1449" s="24"/>
      <c r="AB1449" s="24"/>
      <c r="AC1449" s="24"/>
      <c r="AD1449" s="24"/>
      <c r="AE1449" s="24"/>
      <c r="AG1449" s="13"/>
      <c r="AH1449" s="13"/>
      <c r="AI1449" s="14"/>
      <c r="AJ1449" s="24"/>
      <c r="AK1449" s="24"/>
      <c r="AL1449" s="24"/>
      <c r="AM1449" s="24"/>
      <c r="AN1449" s="24"/>
      <c r="AO1449" s="24"/>
      <c r="AP1449" s="24"/>
      <c r="AQ1449" s="24"/>
      <c r="AS1449" s="13"/>
      <c r="AT1449" s="13"/>
      <c r="AU1449" s="14"/>
      <c r="AV1449" s="24"/>
      <c r="AW1449" s="24"/>
      <c r="AX1449" s="24"/>
      <c r="AY1449" s="24"/>
      <c r="AZ1449" s="24"/>
      <c r="BA1449" s="24"/>
      <c r="BB1449" s="24"/>
      <c r="BC1449" s="24"/>
      <c r="CW1449" s="24">
        <v>0.49334016393442626</v>
      </c>
      <c r="CX1449" s="13">
        <v>72</v>
      </c>
      <c r="CY1449" s="13">
        <v>69.06593540409574</v>
      </c>
      <c r="CZ1449" s="13">
        <v>68.346451739625977</v>
      </c>
      <c r="DA1449" s="13">
        <v>47.06709956981517</v>
      </c>
      <c r="DB1449" s="13" t="e">
        <f ca="1"/>
        <v>#NAME?</v>
      </c>
      <c r="DC1449" s="13" t="e">
        <f ca="1"/>
        <v>#NAME?</v>
      </c>
      <c r="DD1449" s="13">
        <v>67.18991616639039</v>
      </c>
      <c r="DE1449" s="13" t="e">
        <f ca="1"/>
        <v>#NAME?</v>
      </c>
      <c r="DF1449" s="13">
        <v>70.181675646235547</v>
      </c>
    </row>
    <row r="1450" spans="1:110" x14ac:dyDescent="0.25">
      <c r="A1450" s="9">
        <v>73.599999999999994</v>
      </c>
      <c r="B1450" s="10" t="b">
        <v>1</v>
      </c>
      <c r="U1450" s="13"/>
      <c r="V1450" s="13"/>
      <c r="W1450" s="14"/>
      <c r="X1450" s="24"/>
      <c r="Y1450" s="24"/>
      <c r="Z1450" s="24"/>
      <c r="AA1450" s="24"/>
      <c r="AB1450" s="24"/>
      <c r="AC1450" s="24"/>
      <c r="AD1450" s="24"/>
      <c r="AE1450" s="24"/>
      <c r="AG1450" s="13"/>
      <c r="AH1450" s="13"/>
      <c r="AI1450" s="14"/>
      <c r="AJ1450" s="24"/>
      <c r="AK1450" s="24"/>
      <c r="AL1450" s="24"/>
      <c r="AM1450" s="24"/>
      <c r="AN1450" s="24"/>
      <c r="AO1450" s="24"/>
      <c r="AP1450" s="24"/>
      <c r="AQ1450" s="24"/>
      <c r="AS1450" s="13"/>
      <c r="AT1450" s="13"/>
      <c r="AU1450" s="14"/>
      <c r="AV1450" s="24"/>
      <c r="AW1450" s="24"/>
      <c r="AX1450" s="24"/>
      <c r="AY1450" s="24"/>
      <c r="AZ1450" s="24"/>
      <c r="BA1450" s="24"/>
      <c r="BB1450" s="24"/>
      <c r="BC1450" s="24"/>
      <c r="CW1450" s="24">
        <v>0.49368169398907102</v>
      </c>
      <c r="CX1450" s="13">
        <v>72</v>
      </c>
      <c r="CY1450" s="13">
        <v>69.074089760239943</v>
      </c>
      <c r="CZ1450" s="13">
        <v>68.355058048371944</v>
      </c>
      <c r="DA1450" s="13">
        <v>47.113778554519818</v>
      </c>
      <c r="DB1450" s="13" t="e">
        <f ca="1"/>
        <v>#NAME?</v>
      </c>
      <c r="DC1450" s="13" t="e">
        <f ca="1"/>
        <v>#NAME?</v>
      </c>
      <c r="DD1450" s="13">
        <v>67.200624807017732</v>
      </c>
      <c r="DE1450" s="13" t="e">
        <f ca="1"/>
        <v>#NAME?</v>
      </c>
      <c r="DF1450" s="13">
        <v>70.190882409272533</v>
      </c>
    </row>
    <row r="1451" spans="1:110" x14ac:dyDescent="0.25">
      <c r="A1451" s="9">
        <v>72.8</v>
      </c>
      <c r="B1451" s="10" t="b">
        <v>1</v>
      </c>
      <c r="U1451" s="13"/>
      <c r="V1451" s="13"/>
      <c r="W1451" s="14"/>
      <c r="X1451" s="24"/>
      <c r="Y1451" s="24"/>
      <c r="Z1451" s="24"/>
      <c r="AA1451" s="24"/>
      <c r="AB1451" s="24"/>
      <c r="AC1451" s="24"/>
      <c r="AD1451" s="24"/>
      <c r="AE1451" s="24"/>
      <c r="AG1451" s="13"/>
      <c r="AH1451" s="13"/>
      <c r="AI1451" s="14"/>
      <c r="AJ1451" s="24"/>
      <c r="AK1451" s="24"/>
      <c r="AL1451" s="24"/>
      <c r="AM1451" s="24"/>
      <c r="AN1451" s="24"/>
      <c r="AO1451" s="24"/>
      <c r="AP1451" s="24"/>
      <c r="AQ1451" s="24"/>
      <c r="AS1451" s="13"/>
      <c r="AT1451" s="13"/>
      <c r="AU1451" s="14"/>
      <c r="AV1451" s="24"/>
      <c r="AW1451" s="24"/>
      <c r="AX1451" s="24"/>
      <c r="AY1451" s="24"/>
      <c r="AZ1451" s="24"/>
      <c r="BA1451" s="24"/>
      <c r="BB1451" s="24"/>
      <c r="BC1451" s="24"/>
      <c r="CW1451" s="24">
        <v>0.49402322404371585</v>
      </c>
      <c r="CX1451" s="13">
        <v>72</v>
      </c>
      <c r="CY1451" s="13">
        <v>69.082244005806075</v>
      </c>
      <c r="CZ1451" s="13">
        <v>68.363665324110968</v>
      </c>
      <c r="DA1451" s="13">
        <v>47.160489036517482</v>
      </c>
      <c r="DB1451" s="13" t="e">
        <f ca="1"/>
        <v>#NAME?</v>
      </c>
      <c r="DC1451" s="13" t="e">
        <f ca="1"/>
        <v>#NAME?</v>
      </c>
      <c r="DD1451" s="13">
        <v>67.211329744155009</v>
      </c>
      <c r="DE1451" s="13" t="e">
        <f ca="1"/>
        <v>#NAME?</v>
      </c>
      <c r="DF1451" s="13">
        <v>70.200087684893433</v>
      </c>
    </row>
    <row r="1452" spans="1:110" x14ac:dyDescent="0.25">
      <c r="A1452" s="9">
        <v>72.599999999999994</v>
      </c>
      <c r="B1452" s="10" t="b">
        <v>1</v>
      </c>
      <c r="U1452" s="13"/>
      <c r="V1452" s="13"/>
      <c r="W1452" s="14"/>
      <c r="X1452" s="24"/>
      <c r="Y1452" s="24"/>
      <c r="Z1452" s="24"/>
      <c r="AA1452" s="24"/>
      <c r="AB1452" s="24"/>
      <c r="AC1452" s="24"/>
      <c r="AD1452" s="24"/>
      <c r="AE1452" s="24"/>
      <c r="AG1452" s="13"/>
      <c r="AH1452" s="13"/>
      <c r="AI1452" s="14"/>
      <c r="AJ1452" s="24"/>
      <c r="AK1452" s="24"/>
      <c r="AL1452" s="24"/>
      <c r="AM1452" s="24"/>
      <c r="AN1452" s="24"/>
      <c r="AO1452" s="24"/>
      <c r="AP1452" s="24"/>
      <c r="AQ1452" s="24"/>
      <c r="AS1452" s="13"/>
      <c r="AT1452" s="13"/>
      <c r="AU1452" s="14"/>
      <c r="AV1452" s="24"/>
      <c r="AW1452" s="24"/>
      <c r="AX1452" s="24"/>
      <c r="AY1452" s="24"/>
      <c r="AZ1452" s="24"/>
      <c r="BA1452" s="24"/>
      <c r="BB1452" s="24"/>
      <c r="BC1452" s="24"/>
      <c r="CW1452" s="24">
        <v>0.49436475409836067</v>
      </c>
      <c r="CX1452" s="13">
        <v>72</v>
      </c>
      <c r="CY1452" s="13">
        <v>69.090398146774575</v>
      </c>
      <c r="CZ1452" s="13">
        <v>68.372273573249373</v>
      </c>
      <c r="DA1452" s="13">
        <v>47.207231058343332</v>
      </c>
      <c r="DB1452" s="13" t="e">
        <f ca="1"/>
        <v>#NAME?</v>
      </c>
      <c r="DC1452" s="13" t="e">
        <f ca="1"/>
        <v>#NAME?</v>
      </c>
      <c r="DD1452" s="13">
        <v>67.222030981641993</v>
      </c>
      <c r="DE1452" s="13" t="e">
        <f ca="1"/>
        <v>#NAME?</v>
      </c>
      <c r="DF1452" s="13">
        <v>70.209291478128989</v>
      </c>
    </row>
    <row r="1453" spans="1:110" x14ac:dyDescent="0.25">
      <c r="A1453" s="9">
        <v>71.900000000000006</v>
      </c>
      <c r="B1453" s="10" t="b">
        <v>1</v>
      </c>
      <c r="U1453" s="13"/>
      <c r="V1453" s="13"/>
      <c r="W1453" s="14"/>
      <c r="X1453" s="24"/>
      <c r="Y1453" s="24"/>
      <c r="Z1453" s="24"/>
      <c r="AA1453" s="24"/>
      <c r="AB1453" s="24"/>
      <c r="AC1453" s="24"/>
      <c r="AD1453" s="24"/>
      <c r="AE1453" s="24"/>
      <c r="AG1453" s="13"/>
      <c r="AH1453" s="13"/>
      <c r="AI1453" s="14"/>
      <c r="AJ1453" s="24"/>
      <c r="AK1453" s="24"/>
      <c r="AL1453" s="24"/>
      <c r="AM1453" s="24"/>
      <c r="AN1453" s="24"/>
      <c r="AO1453" s="24"/>
      <c r="AP1453" s="24"/>
      <c r="AQ1453" s="24"/>
      <c r="AS1453" s="13"/>
      <c r="AT1453" s="13"/>
      <c r="AU1453" s="14"/>
      <c r="AV1453" s="24"/>
      <c r="AW1453" s="24"/>
      <c r="AX1453" s="24"/>
      <c r="AY1453" s="24"/>
      <c r="AZ1453" s="24"/>
      <c r="BA1453" s="24"/>
      <c r="BB1453" s="24"/>
      <c r="BC1453" s="24"/>
      <c r="CW1453" s="24">
        <v>0.49470628415300544</v>
      </c>
      <c r="CX1453" s="13">
        <v>72</v>
      </c>
      <c r="CY1453" s="13">
        <v>69.0985521891253</v>
      </c>
      <c r="CZ1453" s="13">
        <v>68.380882802195927</v>
      </c>
      <c r="DA1453" s="13">
        <v>47.254004662618762</v>
      </c>
      <c r="DB1453" s="13" t="e">
        <f ca="1"/>
        <v>#NAME?</v>
      </c>
      <c r="DC1453" s="13" t="e">
        <f ca="1"/>
        <v>#NAME?</v>
      </c>
      <c r="DD1453" s="13">
        <v>67.232728523311863</v>
      </c>
      <c r="DE1453" s="13" t="e">
        <f ca="1"/>
        <v>#NAME?</v>
      </c>
      <c r="DF1453" s="13">
        <v>70.218493794006136</v>
      </c>
    </row>
    <row r="1454" spans="1:110" x14ac:dyDescent="0.25">
      <c r="A1454" s="9">
        <v>78</v>
      </c>
      <c r="B1454" s="10" t="b">
        <v>1</v>
      </c>
      <c r="U1454" s="13"/>
      <c r="V1454" s="13"/>
      <c r="W1454" s="14"/>
      <c r="X1454" s="24"/>
      <c r="Y1454" s="24"/>
      <c r="Z1454" s="24"/>
      <c r="AA1454" s="24"/>
      <c r="AB1454" s="24"/>
      <c r="AC1454" s="24"/>
      <c r="AD1454" s="24"/>
      <c r="AE1454" s="24"/>
      <c r="AG1454" s="13"/>
      <c r="AH1454" s="13"/>
      <c r="AI1454" s="14"/>
      <c r="AJ1454" s="24"/>
      <c r="AK1454" s="24"/>
      <c r="AL1454" s="24"/>
      <c r="AM1454" s="24"/>
      <c r="AN1454" s="24"/>
      <c r="AO1454" s="24"/>
      <c r="AP1454" s="24"/>
      <c r="AQ1454" s="24"/>
      <c r="AS1454" s="13"/>
      <c r="AT1454" s="13"/>
      <c r="AU1454" s="14"/>
      <c r="AV1454" s="24"/>
      <c r="AW1454" s="24"/>
      <c r="AX1454" s="24"/>
      <c r="AY1454" s="24"/>
      <c r="AZ1454" s="24"/>
      <c r="BA1454" s="24"/>
      <c r="BB1454" s="24"/>
      <c r="BC1454" s="24"/>
      <c r="CW1454" s="24">
        <v>0.49504781420765026</v>
      </c>
      <c r="CX1454" s="13">
        <v>72</v>
      </c>
      <c r="CY1454" s="13">
        <v>69.106706138837637</v>
      </c>
      <c r="CZ1454" s="13">
        <v>68.38949301736217</v>
      </c>
      <c r="DA1454" s="13">
        <v>47.300809892051618</v>
      </c>
      <c r="DB1454" s="13" t="e">
        <f ca="1"/>
        <v>#NAME?</v>
      </c>
      <c r="DC1454" s="13" t="e">
        <f ca="1"/>
        <v>#NAME?</v>
      </c>
      <c r="DD1454" s="13">
        <v>67.243422372991176</v>
      </c>
      <c r="DE1454" s="13" t="e">
        <f ca="1"/>
        <v>#NAME?</v>
      </c>
      <c r="DF1454" s="13">
        <v>70.227694637548097</v>
      </c>
    </row>
    <row r="1455" spans="1:110" x14ac:dyDescent="0.25">
      <c r="A1455" s="9">
        <v>75</v>
      </c>
      <c r="B1455" s="10" t="b">
        <v>1</v>
      </c>
      <c r="U1455" s="13"/>
      <c r="V1455" s="13"/>
      <c r="W1455" s="14"/>
      <c r="X1455" s="24"/>
      <c r="Y1455" s="24"/>
      <c r="Z1455" s="24"/>
      <c r="AA1455" s="24"/>
      <c r="AB1455" s="24"/>
      <c r="AC1455" s="24"/>
      <c r="AD1455" s="24"/>
      <c r="AE1455" s="24"/>
      <c r="AG1455" s="13"/>
      <c r="AH1455" s="13"/>
      <c r="AI1455" s="14"/>
      <c r="AJ1455" s="24"/>
      <c r="AK1455" s="24"/>
      <c r="AL1455" s="24"/>
      <c r="AM1455" s="24"/>
      <c r="AN1455" s="24"/>
      <c r="AO1455" s="24"/>
      <c r="AP1455" s="24"/>
      <c r="AQ1455" s="24"/>
      <c r="AS1455" s="13"/>
      <c r="AT1455" s="13"/>
      <c r="AU1455" s="14"/>
      <c r="AV1455" s="24"/>
      <c r="AW1455" s="24"/>
      <c r="AX1455" s="24"/>
      <c r="AY1455" s="24"/>
      <c r="AZ1455" s="24"/>
      <c r="BA1455" s="24"/>
      <c r="BB1455" s="24"/>
      <c r="BC1455" s="24"/>
      <c r="CW1455" s="24">
        <v>0.49538934426229508</v>
      </c>
      <c r="CX1455" s="13">
        <v>72</v>
      </c>
      <c r="CY1455" s="13">
        <v>69.114860001890477</v>
      </c>
      <c r="CZ1455" s="13">
        <v>68.398104225162271</v>
      </c>
      <c r="DA1455" s="13">
        <v>47.347646789436446</v>
      </c>
      <c r="DB1455" s="13" t="e">
        <f ca="1"/>
        <v>#NAME?</v>
      </c>
      <c r="DC1455" s="13" t="e">
        <f ca="1"/>
        <v>#NAME?</v>
      </c>
      <c r="DD1455" s="13">
        <v>67.25411253449991</v>
      </c>
      <c r="DE1455" s="13" t="e">
        <f ca="1"/>
        <v>#NAME?</v>
      </c>
      <c r="DF1455" s="13">
        <v>70.236894013774361</v>
      </c>
    </row>
    <row r="1456" spans="1:110" x14ac:dyDescent="0.25">
      <c r="A1456" s="9">
        <v>76</v>
      </c>
      <c r="B1456" s="10" t="b">
        <v>1</v>
      </c>
      <c r="U1456" s="13"/>
      <c r="V1456" s="13"/>
      <c r="W1456" s="14"/>
      <c r="X1456" s="24"/>
      <c r="Y1456" s="24"/>
      <c r="Z1456" s="24"/>
      <c r="AA1456" s="24"/>
      <c r="AB1456" s="24"/>
      <c r="AC1456" s="24"/>
      <c r="AD1456" s="24"/>
      <c r="AE1456" s="24"/>
      <c r="AG1456" s="13"/>
      <c r="AH1456" s="13"/>
      <c r="AI1456" s="14"/>
      <c r="AJ1456" s="24"/>
      <c r="AK1456" s="24"/>
      <c r="AL1456" s="24"/>
      <c r="AM1456" s="24"/>
      <c r="AN1456" s="24"/>
      <c r="AO1456" s="24"/>
      <c r="AP1456" s="24"/>
      <c r="AQ1456" s="24"/>
      <c r="AS1456" s="13"/>
      <c r="AT1456" s="13"/>
      <c r="AU1456" s="14"/>
      <c r="AV1456" s="24"/>
      <c r="AW1456" s="24"/>
      <c r="AX1456" s="24"/>
      <c r="AY1456" s="24"/>
      <c r="AZ1456" s="24"/>
      <c r="BA1456" s="24"/>
      <c r="BB1456" s="24"/>
      <c r="BC1456" s="24"/>
      <c r="CW1456" s="24">
        <v>0.49573087431693991</v>
      </c>
      <c r="CX1456" s="13">
        <v>72</v>
      </c>
      <c r="CY1456" s="13">
        <v>69.123013784262241</v>
      </c>
      <c r="CZ1456" s="13">
        <v>68.406716432013226</v>
      </c>
      <c r="DA1456" s="13">
        <v>47.3945153976547</v>
      </c>
      <c r="DB1456" s="13" t="e">
        <f ca="1"/>
        <v>#NAME?</v>
      </c>
      <c r="DC1456" s="13" t="e">
        <f ca="1"/>
        <v>#NAME?</v>
      </c>
      <c r="DD1456" s="13">
        <v>67.264799011651419</v>
      </c>
      <c r="DE1456" s="13" t="e">
        <f ca="1"/>
        <v>#NAME?</v>
      </c>
      <c r="DF1456" s="13">
        <v>70.246091927700633</v>
      </c>
    </row>
    <row r="1457" spans="1:110" x14ac:dyDescent="0.25">
      <c r="A1457" s="9">
        <v>71</v>
      </c>
      <c r="B1457" s="10" t="b">
        <v>1</v>
      </c>
      <c r="U1457" s="13"/>
      <c r="V1457" s="13"/>
      <c r="W1457" s="14"/>
      <c r="X1457" s="24"/>
      <c r="Y1457" s="24"/>
      <c r="Z1457" s="24"/>
      <c r="AA1457" s="24"/>
      <c r="AB1457" s="24"/>
      <c r="AC1457" s="24"/>
      <c r="AD1457" s="24"/>
      <c r="AE1457" s="24"/>
      <c r="AG1457" s="13"/>
      <c r="AH1457" s="13"/>
      <c r="AI1457" s="14"/>
      <c r="AJ1457" s="24"/>
      <c r="AK1457" s="24"/>
      <c r="AL1457" s="24"/>
      <c r="AM1457" s="24"/>
      <c r="AN1457" s="24"/>
      <c r="AO1457" s="24"/>
      <c r="AP1457" s="24"/>
      <c r="AQ1457" s="24"/>
      <c r="AS1457" s="13"/>
      <c r="AT1457" s="13"/>
      <c r="AU1457" s="14"/>
      <c r="AV1457" s="24"/>
      <c r="AW1457" s="24"/>
      <c r="AX1457" s="24"/>
      <c r="AY1457" s="24"/>
      <c r="AZ1457" s="24"/>
      <c r="BA1457" s="24"/>
      <c r="BB1457" s="24"/>
      <c r="BC1457" s="24"/>
      <c r="CW1457" s="24">
        <v>0.49607240437158467</v>
      </c>
      <c r="CX1457" s="13">
        <v>72</v>
      </c>
      <c r="CY1457" s="13">
        <v>69.131167491931009</v>
      </c>
      <c r="CZ1457" s="13">
        <v>68.415329644334577</v>
      </c>
      <c r="DA1457" s="13">
        <v>47.441415759674975</v>
      </c>
      <c r="DB1457" s="13" t="e">
        <f ca="1"/>
        <v>#NAME?</v>
      </c>
      <c r="DC1457" s="13" t="e">
        <f ca="1"/>
        <v>#NAME?</v>
      </c>
      <c r="DD1457" s="13">
        <v>67.275481808252536</v>
      </c>
      <c r="DE1457" s="13" t="e">
        <f ca="1"/>
        <v>#NAME?</v>
      </c>
      <c r="DF1457" s="13">
        <v>70.255288384339039</v>
      </c>
    </row>
    <row r="1458" spans="1:110" x14ac:dyDescent="0.25">
      <c r="A1458" s="9">
        <v>78</v>
      </c>
      <c r="B1458" s="10" t="b">
        <v>1</v>
      </c>
      <c r="U1458" s="13"/>
      <c r="V1458" s="13"/>
      <c r="W1458" s="14"/>
      <c r="X1458" s="24"/>
      <c r="Y1458" s="24"/>
      <c r="Z1458" s="24"/>
      <c r="AA1458" s="24"/>
      <c r="AB1458" s="24"/>
      <c r="AC1458" s="24"/>
      <c r="AD1458" s="24"/>
      <c r="AE1458" s="24"/>
      <c r="AG1458" s="13"/>
      <c r="AH1458" s="13"/>
      <c r="AI1458" s="14"/>
      <c r="AJ1458" s="24"/>
      <c r="AK1458" s="24"/>
      <c r="AL1458" s="24"/>
      <c r="AM1458" s="24"/>
      <c r="AN1458" s="24"/>
      <c r="AO1458" s="24"/>
      <c r="AP1458" s="24"/>
      <c r="AQ1458" s="24"/>
      <c r="AS1458" s="13"/>
      <c r="AT1458" s="13"/>
      <c r="AU1458" s="14"/>
      <c r="AV1458" s="24"/>
      <c r="AW1458" s="24"/>
      <c r="AX1458" s="24"/>
      <c r="AY1458" s="24"/>
      <c r="AZ1458" s="24"/>
      <c r="BA1458" s="24"/>
      <c r="BB1458" s="24"/>
      <c r="BC1458" s="24"/>
      <c r="CW1458" s="24">
        <v>0.4964139344262295</v>
      </c>
      <c r="CX1458" s="13">
        <v>72</v>
      </c>
      <c r="CY1458" s="13">
        <v>69.139321130874393</v>
      </c>
      <c r="CZ1458" s="13">
        <v>68.423943868548818</v>
      </c>
      <c r="DA1458" s="13">
        <v>47.488347918553288</v>
      </c>
      <c r="DB1458" s="13" t="e">
        <f ca="1"/>
        <v>#NAME?</v>
      </c>
      <c r="DC1458" s="13" t="e">
        <f ca="1"/>
        <v>#NAME?</v>
      </c>
      <c r="DD1458" s="13">
        <v>67.286160928103484</v>
      </c>
      <c r="DE1458" s="13" t="e">
        <f ca="1"/>
        <v>#NAME?</v>
      </c>
      <c r="DF1458" s="13">
        <v>70.264483388697968</v>
      </c>
    </row>
    <row r="1459" spans="1:110" x14ac:dyDescent="0.25">
      <c r="A1459" s="9">
        <v>73</v>
      </c>
      <c r="B1459" s="10" t="b">
        <v>1</v>
      </c>
      <c r="U1459" s="13"/>
      <c r="V1459" s="13"/>
      <c r="W1459" s="14"/>
      <c r="X1459" s="24"/>
      <c r="Y1459" s="24"/>
      <c r="Z1459" s="24"/>
      <c r="AA1459" s="24"/>
      <c r="AB1459" s="24"/>
      <c r="AC1459" s="24"/>
      <c r="AD1459" s="24"/>
      <c r="AE1459" s="24"/>
      <c r="AG1459" s="13"/>
      <c r="AH1459" s="13"/>
      <c r="AI1459" s="14"/>
      <c r="AJ1459" s="24"/>
      <c r="AK1459" s="24"/>
      <c r="AL1459" s="24"/>
      <c r="AM1459" s="24"/>
      <c r="AN1459" s="24"/>
      <c r="AO1459" s="24"/>
      <c r="AP1459" s="24"/>
      <c r="AQ1459" s="24"/>
      <c r="AS1459" s="13"/>
      <c r="AT1459" s="13"/>
      <c r="AU1459" s="14"/>
      <c r="AV1459" s="24"/>
      <c r="AW1459" s="24"/>
      <c r="AX1459" s="24"/>
      <c r="AY1459" s="24"/>
      <c r="AZ1459" s="24"/>
      <c r="BA1459" s="24"/>
      <c r="BB1459" s="24"/>
      <c r="BC1459" s="24"/>
      <c r="CW1459" s="24">
        <v>0.49675546448087432</v>
      </c>
      <c r="CX1459" s="13">
        <v>72</v>
      </c>
      <c r="CY1459" s="13">
        <v>69.147474707069719</v>
      </c>
      <c r="CZ1459" s="13">
        <v>68.432559111081218</v>
      </c>
      <c r="DA1459" s="13">
        <v>47.535311917433283</v>
      </c>
      <c r="DB1459" s="13" t="e">
        <f ca="1"/>
        <v>#NAME?</v>
      </c>
      <c r="DC1459" s="13" t="e">
        <f ca="1"/>
        <v>#NAME?</v>
      </c>
      <c r="DD1459" s="13">
        <v>67.296836374998037</v>
      </c>
      <c r="DE1459" s="13" t="e">
        <f ca="1"/>
        <v>#NAME?</v>
      </c>
      <c r="DF1459" s="13">
        <v>70.273676945782199</v>
      </c>
    </row>
    <row r="1460" spans="1:110" x14ac:dyDescent="0.25">
      <c r="A1460" s="9">
        <v>69.900000000000006</v>
      </c>
      <c r="B1460" s="10" t="b">
        <v>1</v>
      </c>
      <c r="U1460" s="13"/>
      <c r="V1460" s="13"/>
      <c r="W1460" s="14"/>
      <c r="X1460" s="24"/>
      <c r="Y1460" s="24"/>
      <c r="Z1460" s="24"/>
      <c r="AA1460" s="24"/>
      <c r="AB1460" s="24"/>
      <c r="AC1460" s="24"/>
      <c r="AD1460" s="24"/>
      <c r="AE1460" s="24"/>
      <c r="AG1460" s="13"/>
      <c r="AH1460" s="13"/>
      <c r="AI1460" s="14"/>
      <c r="AJ1460" s="24"/>
      <c r="AK1460" s="24"/>
      <c r="AL1460" s="24"/>
      <c r="AM1460" s="24"/>
      <c r="AN1460" s="24"/>
      <c r="AO1460" s="24"/>
      <c r="AP1460" s="24"/>
      <c r="AQ1460" s="24"/>
      <c r="AS1460" s="13"/>
      <c r="AT1460" s="13"/>
      <c r="AU1460" s="14"/>
      <c r="AV1460" s="24"/>
      <c r="AW1460" s="24"/>
      <c r="AX1460" s="24"/>
      <c r="AY1460" s="24"/>
      <c r="AZ1460" s="24"/>
      <c r="BA1460" s="24"/>
      <c r="BB1460" s="24"/>
      <c r="BC1460" s="24"/>
      <c r="CW1460" s="24">
        <v>0.49709699453551914</v>
      </c>
      <c r="CX1460" s="13">
        <v>72</v>
      </c>
      <c r="CY1460" s="13">
        <v>69.155628226493945</v>
      </c>
      <c r="CZ1460" s="13">
        <v>68.441175378359873</v>
      </c>
      <c r="DA1460" s="13">
        <v>47.582307799546484</v>
      </c>
      <c r="DB1460" s="13" t="e">
        <f ca="1"/>
        <v>#NAME?</v>
      </c>
      <c r="DC1460" s="13" t="e">
        <f ca="1"/>
        <v>#NAME?</v>
      </c>
      <c r="DD1460" s="13">
        <v>67.307508152723358</v>
      </c>
      <c r="DE1460" s="13" t="e">
        <f ca="1"/>
        <v>#NAME?</v>
      </c>
      <c r="DF1460" s="13">
        <v>70.282869060592901</v>
      </c>
    </row>
    <row r="1461" spans="1:110" x14ac:dyDescent="0.25">
      <c r="A1461" s="9">
        <v>71</v>
      </c>
      <c r="B1461" s="10" t="b">
        <v>1</v>
      </c>
      <c r="U1461" s="13"/>
      <c r="V1461" s="13"/>
      <c r="W1461" s="14"/>
      <c r="X1461" s="24"/>
      <c r="Y1461" s="24"/>
      <c r="Z1461" s="24"/>
      <c r="AA1461" s="24"/>
      <c r="AB1461" s="24"/>
      <c r="AC1461" s="24"/>
      <c r="AD1461" s="24"/>
      <c r="AE1461" s="24"/>
      <c r="AG1461" s="13"/>
      <c r="AH1461" s="13"/>
      <c r="AI1461" s="14"/>
      <c r="AJ1461" s="24"/>
      <c r="AK1461" s="24"/>
      <c r="AL1461" s="24"/>
      <c r="AM1461" s="24"/>
      <c r="AN1461" s="24"/>
      <c r="AO1461" s="24"/>
      <c r="AP1461" s="24"/>
      <c r="AQ1461" s="24"/>
      <c r="AS1461" s="13"/>
      <c r="AT1461" s="13"/>
      <c r="AU1461" s="14"/>
      <c r="AV1461" s="24"/>
      <c r="AW1461" s="24"/>
      <c r="AX1461" s="24"/>
      <c r="AY1461" s="24"/>
      <c r="AZ1461" s="24"/>
      <c r="BA1461" s="24"/>
      <c r="BB1461" s="24"/>
      <c r="BC1461" s="24"/>
      <c r="CW1461" s="24">
        <v>0.49743852459016391</v>
      </c>
      <c r="CX1461" s="13">
        <v>72</v>
      </c>
      <c r="CY1461" s="13">
        <v>69.163781695123774</v>
      </c>
      <c r="CZ1461" s="13">
        <v>68.449792676815804</v>
      </c>
      <c r="DA1461" s="13">
        <v>47.629335608212472</v>
      </c>
      <c r="DB1461" s="13" t="e">
        <f ca="1"/>
        <v>#NAME?</v>
      </c>
      <c r="DC1461" s="13" t="e">
        <f ca="1"/>
        <v>#NAME?</v>
      </c>
      <c r="DD1461" s="13">
        <v>67.318176265060146</v>
      </c>
      <c r="DE1461" s="13" t="e">
        <f ca="1"/>
        <v>#NAME?</v>
      </c>
      <c r="DF1461" s="13">
        <v>70.292059738127634</v>
      </c>
    </row>
    <row r="1462" spans="1:110" x14ac:dyDescent="0.25">
      <c r="A1462" s="9">
        <v>74.900000000000006</v>
      </c>
      <c r="B1462" s="10" t="b">
        <v>1</v>
      </c>
      <c r="U1462" s="13"/>
      <c r="V1462" s="13"/>
      <c r="W1462" s="14"/>
      <c r="X1462" s="24"/>
      <c r="Y1462" s="24"/>
      <c r="Z1462" s="24"/>
      <c r="AA1462" s="24"/>
      <c r="AB1462" s="24"/>
      <c r="AC1462" s="24"/>
      <c r="AD1462" s="24"/>
      <c r="AE1462" s="24"/>
      <c r="AG1462" s="13"/>
      <c r="AH1462" s="13"/>
      <c r="AI1462" s="14"/>
      <c r="AJ1462" s="24"/>
      <c r="AK1462" s="24"/>
      <c r="AL1462" s="24"/>
      <c r="AM1462" s="24"/>
      <c r="AN1462" s="24"/>
      <c r="AO1462" s="24"/>
      <c r="AP1462" s="24"/>
      <c r="AQ1462" s="24"/>
      <c r="AS1462" s="13"/>
      <c r="AT1462" s="13"/>
      <c r="AU1462" s="14"/>
      <c r="AV1462" s="24"/>
      <c r="AW1462" s="24"/>
      <c r="AX1462" s="24"/>
      <c r="AY1462" s="24"/>
      <c r="AZ1462" s="24"/>
      <c r="BA1462" s="24"/>
      <c r="BB1462" s="24"/>
      <c r="BC1462" s="24"/>
      <c r="CW1462" s="24">
        <v>0.49778005464480873</v>
      </c>
      <c r="CX1462" s="13">
        <v>72</v>
      </c>
      <c r="CY1462" s="13">
        <v>69.171935118935636</v>
      </c>
      <c r="CZ1462" s="13">
        <v>68.458411012882891</v>
      </c>
      <c r="DA1462" s="13">
        <v>47.676395386839239</v>
      </c>
      <c r="DB1462" s="13" t="e">
        <f ca="1"/>
        <v>#NAME?</v>
      </c>
      <c r="DC1462" s="13" t="e">
        <f ca="1"/>
        <v>#NAME?</v>
      </c>
      <c r="DD1462" s="13">
        <v>67.328840715782647</v>
      </c>
      <c r="DE1462" s="13" t="e">
        <f ca="1"/>
        <v>#NAME?</v>
      </c>
      <c r="DF1462" s="13">
        <v>70.30124898338039</v>
      </c>
    </row>
    <row r="1463" spans="1:110" x14ac:dyDescent="0.25">
      <c r="A1463" s="9">
        <v>74.8</v>
      </c>
      <c r="B1463" s="10" t="b">
        <v>1</v>
      </c>
      <c r="U1463" s="13"/>
      <c r="V1463" s="13"/>
      <c r="W1463" s="14"/>
      <c r="X1463" s="24"/>
      <c r="Y1463" s="24"/>
      <c r="Z1463" s="24"/>
      <c r="AA1463" s="24"/>
      <c r="AB1463" s="24"/>
      <c r="AC1463" s="24"/>
      <c r="AD1463" s="24"/>
      <c r="AE1463" s="24"/>
      <c r="AG1463" s="13"/>
      <c r="AH1463" s="13"/>
      <c r="AI1463" s="14"/>
      <c r="AJ1463" s="24"/>
      <c r="AK1463" s="24"/>
      <c r="AL1463" s="24"/>
      <c r="AM1463" s="24"/>
      <c r="AN1463" s="24"/>
      <c r="AO1463" s="24"/>
      <c r="AP1463" s="24"/>
      <c r="AQ1463" s="24"/>
      <c r="AS1463" s="13"/>
      <c r="AT1463" s="13"/>
      <c r="AU1463" s="14"/>
      <c r="AV1463" s="24"/>
      <c r="AW1463" s="24"/>
      <c r="AX1463" s="24"/>
      <c r="AY1463" s="24"/>
      <c r="AZ1463" s="24"/>
      <c r="BA1463" s="24"/>
      <c r="BB1463" s="24"/>
      <c r="BC1463" s="24"/>
      <c r="CW1463" s="24">
        <v>0.49812158469945356</v>
      </c>
      <c r="CX1463" s="13">
        <v>72</v>
      </c>
      <c r="CY1463" s="13">
        <v>69.180088503905694</v>
      </c>
      <c r="CZ1463" s="13">
        <v>68.467030392998069</v>
      </c>
      <c r="DA1463" s="13">
        <v>47.723487178923314</v>
      </c>
      <c r="DB1463" s="13" t="e">
        <f ca="1"/>
        <v>#NAME?</v>
      </c>
      <c r="DC1463" s="13" t="e">
        <f ca="1"/>
        <v>#NAME?</v>
      </c>
      <c r="DD1463" s="13">
        <v>67.339501508658572</v>
      </c>
      <c r="DE1463" s="13" t="e">
        <f ca="1"/>
        <v>#NAME?</v>
      </c>
      <c r="DF1463" s="13">
        <v>70.310436801341638</v>
      </c>
    </row>
    <row r="1464" spans="1:110" x14ac:dyDescent="0.25">
      <c r="A1464" s="9">
        <v>74.900000000000006</v>
      </c>
      <c r="B1464" s="10" t="b">
        <v>1</v>
      </c>
      <c r="U1464" s="13"/>
      <c r="V1464" s="13"/>
      <c r="W1464" s="14"/>
      <c r="X1464" s="24"/>
      <c r="Y1464" s="24"/>
      <c r="Z1464" s="24"/>
      <c r="AA1464" s="24"/>
      <c r="AB1464" s="24"/>
      <c r="AC1464" s="24"/>
      <c r="AD1464" s="24"/>
      <c r="AE1464" s="24"/>
      <c r="AG1464" s="13"/>
      <c r="AH1464" s="13"/>
      <c r="AI1464" s="14"/>
      <c r="AJ1464" s="24"/>
      <c r="AK1464" s="24"/>
      <c r="AL1464" s="24"/>
      <c r="AM1464" s="24"/>
      <c r="AN1464" s="24"/>
      <c r="AO1464" s="24"/>
      <c r="AP1464" s="24"/>
      <c r="AQ1464" s="24"/>
      <c r="AS1464" s="13"/>
      <c r="AT1464" s="13"/>
      <c r="AU1464" s="14"/>
      <c r="AV1464" s="24"/>
      <c r="AW1464" s="24"/>
      <c r="AX1464" s="24"/>
      <c r="AY1464" s="24"/>
      <c r="AZ1464" s="24"/>
      <c r="BA1464" s="24"/>
      <c r="BB1464" s="24"/>
      <c r="BC1464" s="24"/>
      <c r="CW1464" s="24">
        <v>0.49846311475409838</v>
      </c>
      <c r="CX1464" s="13">
        <v>72</v>
      </c>
      <c r="CY1464" s="13">
        <v>69.188241856009981</v>
      </c>
      <c r="CZ1464" s="13">
        <v>68.475650823601129</v>
      </c>
      <c r="DA1464" s="13">
        <v>47.770611028050077</v>
      </c>
      <c r="DB1464" s="13" t="e">
        <f ca="1"/>
        <v>#NAME?</v>
      </c>
      <c r="DC1464" s="13" t="e">
        <f ca="1"/>
        <v>#NAME?</v>
      </c>
      <c r="DD1464" s="13">
        <v>67.35015864744922</v>
      </c>
      <c r="DE1464" s="13" t="e">
        <f ca="1"/>
        <v>#NAME?</v>
      </c>
      <c r="DF1464" s="13">
        <v>70.319623196998265</v>
      </c>
    </row>
    <row r="1465" spans="1:110" x14ac:dyDescent="0.25">
      <c r="A1465" s="9">
        <v>75</v>
      </c>
      <c r="B1465" s="10" t="b">
        <v>1</v>
      </c>
      <c r="U1465" s="13"/>
      <c r="V1465" s="13"/>
      <c r="W1465" s="14"/>
      <c r="X1465" s="24"/>
      <c r="Y1465" s="24"/>
      <c r="Z1465" s="24"/>
      <c r="AA1465" s="24"/>
      <c r="AB1465" s="24"/>
      <c r="AC1465" s="24"/>
      <c r="AD1465" s="24"/>
      <c r="AE1465" s="24"/>
      <c r="AG1465" s="13"/>
      <c r="AH1465" s="13"/>
      <c r="AI1465" s="14"/>
      <c r="AJ1465" s="24"/>
      <c r="AK1465" s="24"/>
      <c r="AL1465" s="24"/>
      <c r="AM1465" s="24"/>
      <c r="AN1465" s="24"/>
      <c r="AO1465" s="24"/>
      <c r="AP1465" s="24"/>
      <c r="AQ1465" s="24"/>
      <c r="AS1465" s="13"/>
      <c r="AT1465" s="13"/>
      <c r="AU1465" s="14"/>
      <c r="AV1465" s="24"/>
      <c r="AW1465" s="24"/>
      <c r="AX1465" s="24"/>
      <c r="AY1465" s="24"/>
      <c r="AZ1465" s="24"/>
      <c r="BA1465" s="24"/>
      <c r="BB1465" s="24"/>
      <c r="BC1465" s="24"/>
      <c r="CW1465" s="24">
        <v>0.49880464480874315</v>
      </c>
      <c r="CX1465" s="13">
        <v>72</v>
      </c>
      <c r="CY1465" s="13">
        <v>69.19639518122429</v>
      </c>
      <c r="CZ1465" s="13">
        <v>68.484272311134987</v>
      </c>
      <c r="DA1465" s="13">
        <v>47.817766977893989</v>
      </c>
      <c r="DB1465" s="13" t="e">
        <f ca="1"/>
        <v>#NAME?</v>
      </c>
      <c r="DC1465" s="13" t="e">
        <f ca="1"/>
        <v>#NAME?</v>
      </c>
      <c r="DD1465" s="13">
        <v>67.360812135909427</v>
      </c>
      <c r="DE1465" s="13" t="e">
        <f ca="1"/>
        <v>#NAME?</v>
      </c>
      <c r="DF1465" s="13">
        <v>70.328808175333705</v>
      </c>
    </row>
    <row r="1466" spans="1:110" x14ac:dyDescent="0.25">
      <c r="A1466" s="9">
        <v>75</v>
      </c>
      <c r="B1466" s="10" t="b">
        <v>1</v>
      </c>
      <c r="U1466" s="13"/>
      <c r="V1466" s="13"/>
      <c r="W1466" s="14"/>
      <c r="X1466" s="24"/>
      <c r="Y1466" s="24"/>
      <c r="Z1466" s="24"/>
      <c r="AA1466" s="24"/>
      <c r="AB1466" s="24"/>
      <c r="AC1466" s="24"/>
      <c r="AD1466" s="24"/>
      <c r="AE1466" s="24"/>
      <c r="AG1466" s="13"/>
      <c r="AH1466" s="13"/>
      <c r="AI1466" s="14"/>
      <c r="AJ1466" s="24"/>
      <c r="AK1466" s="24"/>
      <c r="AL1466" s="24"/>
      <c r="AM1466" s="24"/>
      <c r="AN1466" s="24"/>
      <c r="AO1466" s="24"/>
      <c r="AP1466" s="24"/>
      <c r="AQ1466" s="24"/>
      <c r="AS1466" s="13"/>
      <c r="AT1466" s="13"/>
      <c r="AU1466" s="14"/>
      <c r="AV1466" s="24"/>
      <c r="AW1466" s="24"/>
      <c r="AX1466" s="24"/>
      <c r="AY1466" s="24"/>
      <c r="AZ1466" s="24"/>
      <c r="BA1466" s="24"/>
      <c r="BB1466" s="24"/>
      <c r="BC1466" s="24"/>
      <c r="CW1466" s="24">
        <v>0.49914617486338797</v>
      </c>
      <c r="CX1466" s="13">
        <v>72</v>
      </c>
      <c r="CY1466" s="13">
        <v>69.204548485524342</v>
      </c>
      <c r="CZ1466" s="13">
        <v>68.492894862045489</v>
      </c>
      <c r="DA1466" s="13">
        <v>47.864955072218827</v>
      </c>
      <c r="DB1466" s="13" t="e">
        <f ca="1"/>
        <v>#NAME?</v>
      </c>
      <c r="DC1466" s="13" t="e">
        <f ca="1"/>
        <v>#NAME?</v>
      </c>
      <c r="DD1466" s="13">
        <v>67.371461977787604</v>
      </c>
      <c r="DE1466" s="13" t="e">
        <f ca="1"/>
        <v>#NAME?</v>
      </c>
      <c r="DF1466" s="13">
        <v>70.337991741327912</v>
      </c>
    </row>
    <row r="1467" spans="1:110" x14ac:dyDescent="0.25">
      <c r="A1467" s="9">
        <v>74.900000000000006</v>
      </c>
      <c r="B1467" s="10" t="b">
        <v>1</v>
      </c>
      <c r="U1467" s="13"/>
      <c r="V1467" s="13"/>
      <c r="W1467" s="14"/>
      <c r="X1467" s="24"/>
      <c r="Y1467" s="24"/>
      <c r="Z1467" s="24"/>
      <c r="AA1467" s="24"/>
      <c r="AB1467" s="24"/>
      <c r="AC1467" s="24"/>
      <c r="AD1467" s="24"/>
      <c r="AE1467" s="24"/>
      <c r="AG1467" s="13"/>
      <c r="AH1467" s="13"/>
      <c r="AI1467" s="14"/>
      <c r="AJ1467" s="24"/>
      <c r="AK1467" s="24"/>
      <c r="AL1467" s="24"/>
      <c r="AM1467" s="24"/>
      <c r="AN1467" s="24"/>
      <c r="AO1467" s="24"/>
      <c r="AP1467" s="24"/>
      <c r="AQ1467" s="24"/>
      <c r="AS1467" s="13"/>
      <c r="AT1467" s="13"/>
      <c r="AU1467" s="14"/>
      <c r="AV1467" s="24"/>
      <c r="AW1467" s="24"/>
      <c r="AX1467" s="24"/>
      <c r="AY1467" s="24"/>
      <c r="AZ1467" s="24"/>
      <c r="BA1467" s="24"/>
      <c r="BB1467" s="24"/>
      <c r="BC1467" s="24"/>
      <c r="CW1467" s="24">
        <v>0.49948770491803279</v>
      </c>
      <c r="CX1467" s="13">
        <v>72.099999999999994</v>
      </c>
      <c r="CY1467" s="13">
        <v>69.212701774885716</v>
      </c>
      <c r="CZ1467" s="13">
        <v>68.501518482781719</v>
      </c>
      <c r="DA1467" s="13">
        <v>47.912175354877895</v>
      </c>
      <c r="DB1467" s="13" t="e">
        <f ca="1"/>
        <v>#NAME?</v>
      </c>
      <c r="DC1467" s="13" t="e">
        <f ca="1"/>
        <v>#NAME?</v>
      </c>
      <c r="DD1467" s="13">
        <v>67.382108176825753</v>
      </c>
      <c r="DE1467" s="13" t="e">
        <f ca="1"/>
        <v>#NAME?</v>
      </c>
      <c r="DF1467" s="13">
        <v>70.347173899957369</v>
      </c>
    </row>
    <row r="1468" spans="1:110" x14ac:dyDescent="0.25">
      <c r="A1468" s="9">
        <v>74.7</v>
      </c>
      <c r="B1468" s="10" t="b">
        <v>1</v>
      </c>
      <c r="U1468" s="13"/>
      <c r="V1468" s="13"/>
      <c r="W1468" s="14"/>
      <c r="X1468" s="24"/>
      <c r="Y1468" s="24"/>
      <c r="Z1468" s="24"/>
      <c r="AA1468" s="24"/>
      <c r="AB1468" s="24"/>
      <c r="AC1468" s="24"/>
      <c r="AD1468" s="24"/>
      <c r="AE1468" s="24"/>
      <c r="AG1468" s="13"/>
      <c r="AH1468" s="13"/>
      <c r="AI1468" s="14"/>
      <c r="AJ1468" s="24"/>
      <c r="AK1468" s="24"/>
      <c r="AL1468" s="24"/>
      <c r="AM1468" s="24"/>
      <c r="AN1468" s="24"/>
      <c r="AO1468" s="24"/>
      <c r="AP1468" s="24"/>
      <c r="AQ1468" s="24"/>
      <c r="AS1468" s="13"/>
      <c r="AT1468" s="13"/>
      <c r="AU1468" s="14"/>
      <c r="AV1468" s="24"/>
      <c r="AW1468" s="24"/>
      <c r="AX1468" s="24"/>
      <c r="AY1468" s="24"/>
      <c r="AZ1468" s="24"/>
      <c r="BA1468" s="24"/>
      <c r="BB1468" s="24"/>
      <c r="BC1468" s="24"/>
      <c r="CW1468" s="24">
        <v>0.49982923497267762</v>
      </c>
      <c r="CX1468" s="13">
        <v>72.099999999999994</v>
      </c>
      <c r="CY1468" s="13">
        <v>69.220855055283891</v>
      </c>
      <c r="CZ1468" s="13">
        <v>68.510143179795776</v>
      </c>
      <c r="DA1468" s="13">
        <v>47.959427869814306</v>
      </c>
      <c r="DB1468" s="13" t="e">
        <f ca="1"/>
        <v>#NAME?</v>
      </c>
      <c r="DC1468" s="13" t="e">
        <f ca="1"/>
        <v>#NAME?</v>
      </c>
      <c r="DD1468" s="13">
        <v>67.392750736759481</v>
      </c>
      <c r="DE1468" s="13" t="e">
        <f ca="1"/>
        <v>#NAME?</v>
      </c>
      <c r="DF1468" s="13">
        <v>70.356354656195123</v>
      </c>
    </row>
    <row r="1469" spans="1:110" x14ac:dyDescent="0.25">
      <c r="A1469" s="9">
        <v>74.5</v>
      </c>
      <c r="B1469" s="10" t="b">
        <v>1</v>
      </c>
      <c r="U1469" s="13"/>
      <c r="V1469" s="13"/>
      <c r="W1469" s="14"/>
      <c r="X1469" s="24"/>
      <c r="Y1469" s="24"/>
      <c r="Z1469" s="24"/>
      <c r="AA1469" s="24"/>
      <c r="AB1469" s="24"/>
      <c r="AC1469" s="24"/>
      <c r="AD1469" s="24"/>
      <c r="AE1469" s="24"/>
      <c r="AG1469" s="13"/>
      <c r="AH1469" s="13"/>
      <c r="AI1469" s="14"/>
      <c r="AJ1469" s="24"/>
      <c r="AK1469" s="24"/>
      <c r="AL1469" s="24"/>
      <c r="AM1469" s="24"/>
      <c r="AN1469" s="24"/>
      <c r="AO1469" s="24"/>
      <c r="AP1469" s="24"/>
      <c r="AQ1469" s="24"/>
      <c r="AS1469" s="13"/>
      <c r="AT1469" s="13"/>
      <c r="AU1469" s="14"/>
      <c r="AV1469" s="24"/>
      <c r="AW1469" s="24"/>
      <c r="AX1469" s="24"/>
      <c r="AY1469" s="24"/>
      <c r="AZ1469" s="24"/>
      <c r="BA1469" s="24"/>
      <c r="BB1469" s="24"/>
      <c r="BC1469" s="24"/>
      <c r="CW1469" s="24">
        <v>0.50017076502732238</v>
      </c>
      <c r="CX1469" s="13">
        <v>72.099999999999994</v>
      </c>
      <c r="CY1469" s="13">
        <v>69.229008332694349</v>
      </c>
      <c r="CZ1469" s="13">
        <v>68.518768959542967</v>
      </c>
      <c r="DA1469" s="13">
        <v>48.006712661061236</v>
      </c>
      <c r="DB1469" s="13" t="e">
        <f ca="1"/>
        <v>#NAME?</v>
      </c>
      <c r="DC1469" s="13" t="e">
        <f ca="1"/>
        <v>#NAME?</v>
      </c>
      <c r="DD1469" s="13">
        <v>67.40338966131803</v>
      </c>
      <c r="DE1469" s="13" t="e">
        <f ca="1"/>
        <v>#NAME?</v>
      </c>
      <c r="DF1469" s="13">
        <v>70.365534015010837</v>
      </c>
    </row>
    <row r="1470" spans="1:110" x14ac:dyDescent="0.25">
      <c r="A1470" s="9">
        <v>74.400000000000006</v>
      </c>
      <c r="B1470" s="10" t="b">
        <v>1</v>
      </c>
      <c r="U1470" s="13"/>
      <c r="V1470" s="13"/>
      <c r="W1470" s="14"/>
      <c r="X1470" s="24"/>
      <c r="Y1470" s="24"/>
      <c r="Z1470" s="24"/>
      <c r="AA1470" s="24"/>
      <c r="AB1470" s="24"/>
      <c r="AC1470" s="24"/>
      <c r="AD1470" s="24"/>
      <c r="AE1470" s="24"/>
      <c r="AG1470" s="13"/>
      <c r="AH1470" s="13"/>
      <c r="AI1470" s="14"/>
      <c r="AJ1470" s="24"/>
      <c r="AK1470" s="24"/>
      <c r="AL1470" s="24"/>
      <c r="AM1470" s="24"/>
      <c r="AN1470" s="24"/>
      <c r="AO1470" s="24"/>
      <c r="AP1470" s="24"/>
      <c r="AQ1470" s="24"/>
      <c r="AS1470" s="13"/>
      <c r="AT1470" s="13"/>
      <c r="AU1470" s="14"/>
      <c r="AV1470" s="24"/>
      <c r="AW1470" s="24"/>
      <c r="AX1470" s="24"/>
      <c r="AY1470" s="24"/>
      <c r="AZ1470" s="24"/>
      <c r="BA1470" s="24"/>
      <c r="BB1470" s="24"/>
      <c r="BC1470" s="24"/>
      <c r="CW1470" s="24">
        <v>0.50051229508196726</v>
      </c>
      <c r="CX1470" s="13">
        <v>72.099999999999994</v>
      </c>
      <c r="CY1470" s="13">
        <v>69.237161613092525</v>
      </c>
      <c r="CZ1470" s="13">
        <v>68.527395828481659</v>
      </c>
      <c r="DA1470" s="13">
        <v>48.054029772742176</v>
      </c>
      <c r="DB1470" s="13" t="e">
        <f ca="1"/>
        <v>#NAME?</v>
      </c>
      <c r="DC1470" s="13" t="e">
        <f ca="1"/>
        <v>#NAME?</v>
      </c>
      <c r="DD1470" s="13">
        <v>67.414024954224246</v>
      </c>
      <c r="DE1470" s="13" t="e">
        <f ca="1"/>
        <v>#NAME?</v>
      </c>
      <c r="DF1470" s="13">
        <v>70.374711981370723</v>
      </c>
    </row>
    <row r="1471" spans="1:110" x14ac:dyDescent="0.25">
      <c r="A1471" s="9">
        <v>74.099999999999994</v>
      </c>
      <c r="B1471" s="10" t="b">
        <v>1</v>
      </c>
      <c r="U1471" s="13"/>
      <c r="V1471" s="13"/>
      <c r="W1471" s="14"/>
      <c r="X1471" s="24"/>
      <c r="Y1471" s="24"/>
      <c r="Z1471" s="24"/>
      <c r="AA1471" s="24"/>
      <c r="AB1471" s="24"/>
      <c r="AC1471" s="24"/>
      <c r="AD1471" s="24"/>
      <c r="AE1471" s="24"/>
      <c r="AG1471" s="13"/>
      <c r="AH1471" s="13"/>
      <c r="AI1471" s="14"/>
      <c r="AJ1471" s="24"/>
      <c r="AK1471" s="24"/>
      <c r="AL1471" s="24"/>
      <c r="AM1471" s="24"/>
      <c r="AN1471" s="24"/>
      <c r="AO1471" s="24"/>
      <c r="AP1471" s="24"/>
      <c r="AQ1471" s="24"/>
      <c r="AS1471" s="13"/>
      <c r="AT1471" s="13"/>
      <c r="AU1471" s="14"/>
      <c r="AV1471" s="24"/>
      <c r="AW1471" s="24"/>
      <c r="AX1471" s="24"/>
      <c r="AY1471" s="24"/>
      <c r="AZ1471" s="24"/>
      <c r="BA1471" s="24"/>
      <c r="BB1471" s="24"/>
      <c r="BC1471" s="24"/>
      <c r="CW1471" s="24">
        <v>0.50085382513661203</v>
      </c>
      <c r="CX1471" s="13">
        <v>72.099999999999994</v>
      </c>
      <c r="CY1471" s="13">
        <v>69.245314902453899</v>
      </c>
      <c r="CZ1471" s="13">
        <v>68.536023793073554</v>
      </c>
      <c r="DA1471" s="13">
        <v>48.101379249071094</v>
      </c>
      <c r="DB1471" s="13" t="e">
        <f ca="1"/>
        <v>#NAME?</v>
      </c>
      <c r="DC1471" s="13" t="e">
        <f ca="1"/>
        <v>#NAME?</v>
      </c>
      <c r="DD1471" s="13">
        <v>67.42465661919465</v>
      </c>
      <c r="DE1471" s="13" t="e">
        <f ca="1"/>
        <v>#NAME?</v>
      </c>
      <c r="DF1471" s="13">
        <v>70.383888560237722</v>
      </c>
    </row>
    <row r="1472" spans="1:110" x14ac:dyDescent="0.25">
      <c r="A1472" s="9">
        <v>73.900000000000006</v>
      </c>
      <c r="B1472" s="10" t="b">
        <v>1</v>
      </c>
      <c r="U1472" s="13"/>
      <c r="V1472" s="13"/>
      <c r="W1472" s="14"/>
      <c r="X1472" s="24"/>
      <c r="Y1472" s="24"/>
      <c r="Z1472" s="24"/>
      <c r="AA1472" s="24"/>
      <c r="AB1472" s="24"/>
      <c r="AC1472" s="24"/>
      <c r="AD1472" s="24"/>
      <c r="AE1472" s="24"/>
      <c r="AG1472" s="13"/>
      <c r="AH1472" s="13"/>
      <c r="AI1472" s="14"/>
      <c r="AJ1472" s="24"/>
      <c r="AK1472" s="24"/>
      <c r="AL1472" s="24"/>
      <c r="AM1472" s="24"/>
      <c r="AN1472" s="24"/>
      <c r="AO1472" s="24"/>
      <c r="AP1472" s="24"/>
      <c r="AQ1472" s="24"/>
      <c r="AS1472" s="13"/>
      <c r="AT1472" s="13"/>
      <c r="AU1472" s="14"/>
      <c r="AV1472" s="24"/>
      <c r="AW1472" s="24"/>
      <c r="AX1472" s="24"/>
      <c r="AY1472" s="24"/>
      <c r="AZ1472" s="24"/>
      <c r="BA1472" s="24"/>
      <c r="BB1472" s="24"/>
      <c r="BC1472" s="24"/>
      <c r="CW1472" s="24">
        <v>0.5011953551912568</v>
      </c>
      <c r="CX1472" s="13">
        <v>72.099999999999994</v>
      </c>
      <c r="CY1472" s="13">
        <v>69.253468206753936</v>
      </c>
      <c r="CZ1472" s="13">
        <v>68.544652859783568</v>
      </c>
      <c r="DA1472" s="13">
        <v>48.148761134352803</v>
      </c>
      <c r="DB1472" s="13" t="e">
        <f ca="1"/>
        <v>#NAME?</v>
      </c>
      <c r="DC1472" s="13" t="e">
        <f ca="1"/>
        <v>#NAME?</v>
      </c>
      <c r="DD1472" s="13">
        <v>67.435284659939413</v>
      </c>
      <c r="DE1472" s="13" t="e">
        <f ca="1"/>
        <v>#NAME?</v>
      </c>
      <c r="DF1472" s="13">
        <v>70.393063756571323</v>
      </c>
    </row>
    <row r="1473" spans="1:110" x14ac:dyDescent="0.25">
      <c r="A1473" s="9">
        <v>73.7</v>
      </c>
      <c r="B1473" s="10" t="b">
        <v>1</v>
      </c>
      <c r="U1473" s="13"/>
      <c r="V1473" s="13"/>
      <c r="W1473" s="14"/>
      <c r="X1473" s="24"/>
      <c r="Y1473" s="24"/>
      <c r="Z1473" s="24"/>
      <c r="AA1473" s="24"/>
      <c r="AB1473" s="24"/>
      <c r="AC1473" s="24"/>
      <c r="AD1473" s="24"/>
      <c r="AE1473" s="24"/>
      <c r="AG1473" s="13"/>
      <c r="AH1473" s="13"/>
      <c r="AI1473" s="14"/>
      <c r="AJ1473" s="24"/>
      <c r="AK1473" s="24"/>
      <c r="AL1473" s="24"/>
      <c r="AM1473" s="24"/>
      <c r="AN1473" s="24"/>
      <c r="AO1473" s="24"/>
      <c r="AP1473" s="24"/>
      <c r="AQ1473" s="24"/>
      <c r="AS1473" s="13"/>
      <c r="AT1473" s="13"/>
      <c r="AU1473" s="14"/>
      <c r="AV1473" s="24"/>
      <c r="AW1473" s="24"/>
      <c r="AX1473" s="24"/>
      <c r="AY1473" s="24"/>
      <c r="AZ1473" s="24"/>
      <c r="BA1473" s="24"/>
      <c r="BB1473" s="24"/>
      <c r="BC1473" s="24"/>
      <c r="CW1473" s="24">
        <v>0.50153688524590168</v>
      </c>
      <c r="CX1473" s="13">
        <v>72.099999999999994</v>
      </c>
      <c r="CY1473" s="13">
        <v>69.26162153196826</v>
      </c>
      <c r="CZ1473" s="13">
        <v>68.553283035079971</v>
      </c>
      <c r="DA1473" s="13">
        <v>48.19617547298315</v>
      </c>
      <c r="DB1473" s="13" t="e">
        <f ca="1"/>
        <v>#NAME?</v>
      </c>
      <c r="DC1473" s="13" t="e">
        <f ca="1"/>
        <v>#NAME?</v>
      </c>
      <c r="DD1473" s="13">
        <v>67.445909080162423</v>
      </c>
      <c r="DE1473" s="13" t="e">
        <f ca="1"/>
        <v>#NAME?</v>
      </c>
      <c r="DF1473" s="13">
        <v>70.402237575327774</v>
      </c>
    </row>
    <row r="1474" spans="1:110" x14ac:dyDescent="0.25">
      <c r="A1474" s="9">
        <v>73.5</v>
      </c>
      <c r="B1474" s="10" t="b">
        <v>1</v>
      </c>
      <c r="U1474" s="13"/>
      <c r="V1474" s="13"/>
      <c r="W1474" s="14"/>
      <c r="X1474" s="24"/>
      <c r="Y1474" s="24"/>
      <c r="Z1474" s="24"/>
      <c r="AA1474" s="24"/>
      <c r="AB1474" s="24"/>
      <c r="AC1474" s="24"/>
      <c r="AD1474" s="24"/>
      <c r="AE1474" s="24"/>
      <c r="AG1474" s="13"/>
      <c r="AH1474" s="13"/>
      <c r="AI1474" s="14"/>
      <c r="AJ1474" s="24"/>
      <c r="AK1474" s="24"/>
      <c r="AL1474" s="24"/>
      <c r="AM1474" s="24"/>
      <c r="AN1474" s="24"/>
      <c r="AO1474" s="24"/>
      <c r="AP1474" s="24"/>
      <c r="AQ1474" s="24"/>
      <c r="AS1474" s="13"/>
      <c r="AT1474" s="13"/>
      <c r="AU1474" s="14"/>
      <c r="AV1474" s="24"/>
      <c r="AW1474" s="24"/>
      <c r="AX1474" s="24"/>
      <c r="AY1474" s="24"/>
      <c r="AZ1474" s="24"/>
      <c r="BA1474" s="24"/>
      <c r="BB1474" s="24"/>
      <c r="BC1474" s="24"/>
      <c r="CW1474" s="24">
        <v>0.50187841530054644</v>
      </c>
      <c r="CX1474" s="13">
        <v>72.099999999999994</v>
      </c>
      <c r="CY1474" s="13">
        <v>69.269774884072547</v>
      </c>
      <c r="CZ1474" s="13">
        <v>68.56191432543423</v>
      </c>
      <c r="DA1474" s="13">
        <v>48.243622309449215</v>
      </c>
      <c r="DB1474" s="13" t="e">
        <f ca="1"/>
        <v>#NAME?</v>
      </c>
      <c r="DC1474" s="13" t="e">
        <f ca="1"/>
        <v>#NAME?</v>
      </c>
      <c r="DD1474" s="13">
        <v>67.456529883561188</v>
      </c>
      <c r="DE1474" s="13" t="e">
        <f ca="1"/>
        <v>#NAME?</v>
      </c>
      <c r="DF1474" s="13">
        <v>70.411410021460028</v>
      </c>
    </row>
    <row r="1475" spans="1:110" x14ac:dyDescent="0.25">
      <c r="A1475" s="9">
        <v>73.2</v>
      </c>
      <c r="B1475" s="10" t="b">
        <v>1</v>
      </c>
      <c r="U1475" s="13"/>
      <c r="V1475" s="13"/>
      <c r="W1475" s="14"/>
      <c r="X1475" s="24"/>
      <c r="Y1475" s="24"/>
      <c r="Z1475" s="24"/>
      <c r="AA1475" s="24"/>
      <c r="AB1475" s="24"/>
      <c r="AC1475" s="24"/>
      <c r="AD1475" s="24"/>
      <c r="AE1475" s="24"/>
      <c r="AG1475" s="13"/>
      <c r="AH1475" s="13"/>
      <c r="AI1475" s="14"/>
      <c r="AJ1475" s="24"/>
      <c r="AK1475" s="24"/>
      <c r="AL1475" s="24"/>
      <c r="AM1475" s="24"/>
      <c r="AN1475" s="24"/>
      <c r="AO1475" s="24"/>
      <c r="AP1475" s="24"/>
      <c r="AQ1475" s="24"/>
      <c r="AS1475" s="13"/>
      <c r="AT1475" s="13"/>
      <c r="AU1475" s="14"/>
      <c r="AV1475" s="24"/>
      <c r="AW1475" s="24"/>
      <c r="AX1475" s="24"/>
      <c r="AY1475" s="24"/>
      <c r="AZ1475" s="24"/>
      <c r="BA1475" s="24"/>
      <c r="BB1475" s="24"/>
      <c r="BC1475" s="24"/>
      <c r="CW1475" s="24">
        <v>0.50221994535519121</v>
      </c>
      <c r="CX1475" s="13">
        <v>72.099999999999994</v>
      </c>
      <c r="CY1475" s="13">
        <v>69.277928269042604</v>
      </c>
      <c r="CZ1475" s="13">
        <v>68.570546737321251</v>
      </c>
      <c r="DA1475" s="13">
        <v>48.291101688329668</v>
      </c>
      <c r="DB1475" s="13" t="e">
        <f ca="1"/>
        <v>#NAME?</v>
      </c>
      <c r="DC1475" s="13" t="e">
        <f ca="1"/>
        <v>#NAME?</v>
      </c>
      <c r="DD1475" s="13">
        <v>67.467147073827022</v>
      </c>
      <c r="DE1475" s="13" t="e">
        <f ca="1"/>
        <v>#NAME?</v>
      </c>
      <c r="DF1475" s="13">
        <v>70.420581099917698</v>
      </c>
    </row>
    <row r="1476" spans="1:110" x14ac:dyDescent="0.25">
      <c r="A1476" s="9">
        <v>73</v>
      </c>
      <c r="B1476" s="10" t="b">
        <v>1</v>
      </c>
      <c r="U1476" s="13"/>
      <c r="V1476" s="13"/>
      <c r="W1476" s="14"/>
      <c r="X1476" s="24"/>
      <c r="Y1476" s="24"/>
      <c r="Z1476" s="24"/>
      <c r="AA1476" s="24"/>
      <c r="AB1476" s="24"/>
      <c r="AC1476" s="24"/>
      <c r="AD1476" s="24"/>
      <c r="AE1476" s="24"/>
      <c r="AG1476" s="13"/>
      <c r="AH1476" s="13"/>
      <c r="AI1476" s="14"/>
      <c r="AJ1476" s="24"/>
      <c r="AK1476" s="24"/>
      <c r="AL1476" s="24"/>
      <c r="AM1476" s="24"/>
      <c r="AN1476" s="24"/>
      <c r="AO1476" s="24"/>
      <c r="AP1476" s="24"/>
      <c r="AQ1476" s="24"/>
      <c r="AS1476" s="13"/>
      <c r="AT1476" s="13"/>
      <c r="AU1476" s="14"/>
      <c r="AV1476" s="24"/>
      <c r="AW1476" s="24"/>
      <c r="AX1476" s="24"/>
      <c r="AY1476" s="24"/>
      <c r="AZ1476" s="24"/>
      <c r="BA1476" s="24"/>
      <c r="BB1476" s="24"/>
      <c r="BC1476" s="24"/>
      <c r="CW1476" s="24">
        <v>0.50256147540983609</v>
      </c>
      <c r="CX1476" s="13">
        <v>72.099999999999994</v>
      </c>
      <c r="CY1476" s="13">
        <v>69.286081692854466</v>
      </c>
      <c r="CZ1476" s="13">
        <v>68.57918027721928</v>
      </c>
      <c r="DA1476" s="13">
        <v>48.338613654294981</v>
      </c>
      <c r="DB1476" s="13" t="e">
        <f ca="1"/>
        <v>#NAME?</v>
      </c>
      <c r="DC1476" s="13" t="e">
        <f ca="1"/>
        <v>#NAME?</v>
      </c>
      <c r="DD1476" s="13">
        <v>67.477760654644882</v>
      </c>
      <c r="DE1476" s="13" t="e">
        <f ca="1"/>
        <v>#NAME?</v>
      </c>
      <c r="DF1476" s="13">
        <v>70.429750815647196</v>
      </c>
    </row>
    <row r="1477" spans="1:110" x14ac:dyDescent="0.25">
      <c r="A1477" s="9">
        <v>72.7</v>
      </c>
      <c r="B1477" s="10" t="b">
        <v>1</v>
      </c>
      <c r="U1477" s="13"/>
      <c r="V1477" s="13"/>
      <c r="W1477" s="14"/>
      <c r="X1477" s="24"/>
      <c r="Y1477" s="24"/>
      <c r="Z1477" s="24"/>
      <c r="AA1477" s="24"/>
      <c r="AB1477" s="24"/>
      <c r="AC1477" s="24"/>
      <c r="AD1477" s="24"/>
      <c r="AE1477" s="24"/>
      <c r="AG1477" s="13"/>
      <c r="AH1477" s="13"/>
      <c r="AI1477" s="14"/>
      <c r="AJ1477" s="24"/>
      <c r="AK1477" s="24"/>
      <c r="AL1477" s="24"/>
      <c r="AM1477" s="24"/>
      <c r="AN1477" s="24"/>
      <c r="AO1477" s="24"/>
      <c r="AP1477" s="24"/>
      <c r="AQ1477" s="24"/>
      <c r="AS1477" s="13"/>
      <c r="AT1477" s="13"/>
      <c r="AU1477" s="14"/>
      <c r="AV1477" s="24"/>
      <c r="AW1477" s="24"/>
      <c r="AX1477" s="24"/>
      <c r="AY1477" s="24"/>
      <c r="AZ1477" s="24"/>
      <c r="BA1477" s="24"/>
      <c r="BB1477" s="24"/>
      <c r="BC1477" s="24"/>
      <c r="CW1477" s="24">
        <v>0.50290300546448086</v>
      </c>
      <c r="CX1477" s="13">
        <v>72.099999999999994</v>
      </c>
      <c r="CY1477" s="13">
        <v>69.294235161484295</v>
      </c>
      <c r="CZ1477" s="13">
        <v>68.587814951610014</v>
      </c>
      <c r="DA1477" s="13">
        <v>48.386158252107599</v>
      </c>
      <c r="DB1477" s="13" t="e">
        <f ca="1"/>
        <v>#NAME?</v>
      </c>
      <c r="DC1477" s="13" t="e">
        <f ca="1"/>
        <v>#NAME?</v>
      </c>
      <c r="DD1477" s="13">
        <v>67.488370629693492</v>
      </c>
      <c r="DE1477" s="13" t="e">
        <f ca="1"/>
        <v>#NAME?</v>
      </c>
      <c r="DF1477" s="13">
        <v>70.438919173591671</v>
      </c>
    </row>
    <row r="1478" spans="1:110" x14ac:dyDescent="0.25">
      <c r="A1478" s="9">
        <v>53.7</v>
      </c>
      <c r="B1478" s="10" t="b">
        <v>1</v>
      </c>
      <c r="U1478" s="13"/>
      <c r="V1478" s="13"/>
      <c r="W1478" s="14"/>
      <c r="X1478" s="24"/>
      <c r="Y1478" s="24"/>
      <c r="Z1478" s="24"/>
      <c r="AA1478" s="24"/>
      <c r="AB1478" s="24"/>
      <c r="AC1478" s="24"/>
      <c r="AD1478" s="24"/>
      <c r="AE1478" s="24"/>
      <c r="AG1478" s="13"/>
      <c r="AH1478" s="13"/>
      <c r="AI1478" s="14"/>
      <c r="AJ1478" s="24"/>
      <c r="AK1478" s="24"/>
      <c r="AL1478" s="24"/>
      <c r="AM1478" s="24"/>
      <c r="AN1478" s="24"/>
      <c r="AO1478" s="24"/>
      <c r="AP1478" s="24"/>
      <c r="AQ1478" s="24"/>
      <c r="AS1478" s="13"/>
      <c r="AT1478" s="13"/>
      <c r="AU1478" s="14"/>
      <c r="AV1478" s="24"/>
      <c r="AW1478" s="24"/>
      <c r="AX1478" s="24"/>
      <c r="AY1478" s="24"/>
      <c r="AZ1478" s="24"/>
      <c r="BA1478" s="24"/>
      <c r="BB1478" s="24"/>
      <c r="BC1478" s="24"/>
      <c r="CW1478" s="24">
        <v>0.50324453551912574</v>
      </c>
      <c r="CX1478" s="13">
        <v>72.099999999999994</v>
      </c>
      <c r="CY1478" s="13">
        <v>69.302388680908521</v>
      </c>
      <c r="CZ1478" s="13">
        <v>68.596450766978592</v>
      </c>
      <c r="DA1478" s="13">
        <v>48.433735526622328</v>
      </c>
      <c r="DB1478" s="13" t="e">
        <f ca="1"/>
        <v>#NAME?</v>
      </c>
      <c r="DC1478" s="13" t="e">
        <f ca="1"/>
        <v>#NAME?</v>
      </c>
      <c r="DD1478" s="13">
        <v>67.498977002645375</v>
      </c>
      <c r="DE1478" s="13" t="e">
        <f ca="1"/>
        <v>#NAME?</v>
      </c>
      <c r="DF1478" s="13">
        <v>70.448086178691142</v>
      </c>
    </row>
    <row r="1479" spans="1:110" x14ac:dyDescent="0.25">
      <c r="A1479" s="9">
        <v>52.1</v>
      </c>
      <c r="B1479" s="10" t="b">
        <v>1</v>
      </c>
      <c r="U1479" s="13"/>
      <c r="V1479" s="13"/>
      <c r="W1479" s="14"/>
      <c r="X1479" s="24"/>
      <c r="Y1479" s="24"/>
      <c r="Z1479" s="24"/>
      <c r="AA1479" s="24"/>
      <c r="AB1479" s="24"/>
      <c r="AC1479" s="24"/>
      <c r="AD1479" s="24"/>
      <c r="AE1479" s="24"/>
      <c r="AG1479" s="13"/>
      <c r="AH1479" s="13"/>
      <c r="AI1479" s="14"/>
      <c r="AJ1479" s="24"/>
      <c r="AK1479" s="24"/>
      <c r="AL1479" s="24"/>
      <c r="AM1479" s="24"/>
      <c r="AN1479" s="24"/>
      <c r="AO1479" s="24"/>
      <c r="AP1479" s="24"/>
      <c r="AQ1479" s="24"/>
      <c r="AS1479" s="13"/>
      <c r="AT1479" s="13"/>
      <c r="AU1479" s="14"/>
      <c r="AV1479" s="24"/>
      <c r="AW1479" s="24"/>
      <c r="AX1479" s="24"/>
      <c r="AY1479" s="24"/>
      <c r="AZ1479" s="24"/>
      <c r="BA1479" s="24"/>
      <c r="BB1479" s="24"/>
      <c r="BC1479" s="24"/>
      <c r="CW1479" s="24">
        <v>0.5035860655737705</v>
      </c>
      <c r="CX1479" s="13">
        <v>72.099999999999994</v>
      </c>
      <c r="CY1479" s="13">
        <v>69.310542257103847</v>
      </c>
      <c r="CZ1479" s="13">
        <v>68.605087729813619</v>
      </c>
      <c r="DA1479" s="13">
        <v>48.481345522786469</v>
      </c>
      <c r="DB1479" s="13" t="e">
        <f ca="1"/>
        <v>#NAME?</v>
      </c>
      <c r="DC1479" s="13" t="e">
        <f ca="1"/>
        <v>#NAME?</v>
      </c>
      <c r="DD1479" s="13">
        <v>67.509579777166778</v>
      </c>
      <c r="DE1479" s="13" t="e">
        <f ca="1"/>
        <v>#NAME?</v>
      </c>
      <c r="DF1479" s="13">
        <v>70.457251835882303</v>
      </c>
    </row>
    <row r="1480" spans="1:110" x14ac:dyDescent="0.25">
      <c r="A1480" s="9">
        <v>52.1</v>
      </c>
      <c r="B1480" s="10" t="b">
        <v>1</v>
      </c>
      <c r="U1480" s="13"/>
      <c r="V1480" s="13"/>
      <c r="W1480" s="14"/>
      <c r="X1480" s="24"/>
      <c r="Y1480" s="24"/>
      <c r="Z1480" s="24"/>
      <c r="AA1480" s="24"/>
      <c r="AB1480" s="24"/>
      <c r="AC1480" s="24"/>
      <c r="AD1480" s="24"/>
      <c r="AE1480" s="24"/>
      <c r="AG1480" s="13"/>
      <c r="AH1480" s="13"/>
      <c r="AI1480" s="14"/>
      <c r="AJ1480" s="24"/>
      <c r="AK1480" s="24"/>
      <c r="AL1480" s="24"/>
      <c r="AM1480" s="24"/>
      <c r="AN1480" s="24"/>
      <c r="AO1480" s="24"/>
      <c r="AP1480" s="24"/>
      <c r="AQ1480" s="24"/>
      <c r="AS1480" s="13"/>
      <c r="AT1480" s="13"/>
      <c r="AU1480" s="14"/>
      <c r="AV1480" s="24"/>
      <c r="AW1480" s="24"/>
      <c r="AX1480" s="24"/>
      <c r="AY1480" s="24"/>
      <c r="AZ1480" s="24"/>
      <c r="BA1480" s="24"/>
      <c r="BB1480" s="24"/>
      <c r="BC1480" s="24"/>
      <c r="CW1480" s="24">
        <v>0.50392759562841527</v>
      </c>
      <c r="CX1480" s="13">
        <v>72.2</v>
      </c>
      <c r="CY1480" s="13">
        <v>69.318695896047231</v>
      </c>
      <c r="CZ1480" s="13">
        <v>68.613725846607267</v>
      </c>
      <c r="DA1480" s="13">
        <v>48.52898828564016</v>
      </c>
      <c r="DB1480" s="13" t="e">
        <f ca="1"/>
        <v>#NAME?</v>
      </c>
      <c r="DC1480" s="13" t="e">
        <f ca="1"/>
        <v>#NAME?</v>
      </c>
      <c r="DD1480" s="13">
        <v>67.520178956917704</v>
      </c>
      <c r="DE1480" s="13" t="e">
        <f ca="1"/>
        <v>#NAME?</v>
      </c>
      <c r="DF1480" s="13">
        <v>70.466416150098823</v>
      </c>
    </row>
    <row r="1481" spans="1:110" x14ac:dyDescent="0.25">
      <c r="A1481" s="9">
        <v>52.2</v>
      </c>
      <c r="B1481" s="10" t="b">
        <v>1</v>
      </c>
      <c r="U1481" s="13"/>
      <c r="V1481" s="13"/>
      <c r="W1481" s="14"/>
      <c r="X1481" s="24"/>
      <c r="Y1481" s="24"/>
      <c r="Z1481" s="24"/>
      <c r="AA1481" s="24"/>
      <c r="AB1481" s="24"/>
      <c r="AC1481" s="24"/>
      <c r="AD1481" s="24"/>
      <c r="AE1481" s="24"/>
      <c r="AG1481" s="13"/>
      <c r="AH1481" s="13"/>
      <c r="AI1481" s="14"/>
      <c r="AJ1481" s="24"/>
      <c r="AK1481" s="24"/>
      <c r="AL1481" s="24"/>
      <c r="AM1481" s="24"/>
      <c r="AN1481" s="24"/>
      <c r="AO1481" s="24"/>
      <c r="AP1481" s="24"/>
      <c r="AQ1481" s="24"/>
      <c r="AS1481" s="13"/>
      <c r="AT1481" s="13"/>
      <c r="AU1481" s="14"/>
      <c r="AV1481" s="24"/>
      <c r="AW1481" s="24"/>
      <c r="AX1481" s="24"/>
      <c r="AY1481" s="24"/>
      <c r="AZ1481" s="24"/>
      <c r="BA1481" s="24"/>
      <c r="BB1481" s="24"/>
      <c r="BC1481" s="24"/>
      <c r="CW1481" s="24">
        <v>0.50426912568306015</v>
      </c>
      <c r="CX1481" s="13">
        <v>72.2</v>
      </c>
      <c r="CY1481" s="13">
        <v>69.326849603715999</v>
      </c>
      <c r="CZ1481" s="13">
        <v>68.622365123855175</v>
      </c>
      <c r="DA1481" s="13">
        <v>48.576663860316607</v>
      </c>
      <c r="DB1481" s="13" t="e">
        <f ca="1"/>
        <v>#NAME?</v>
      </c>
      <c r="DC1481" s="13" t="e">
        <f ca="1"/>
        <v>#NAME?</v>
      </c>
      <c r="DD1481" s="13">
        <v>67.530774545552049</v>
      </c>
      <c r="DE1481" s="13" t="e">
        <f ca="1"/>
        <v>#NAME?</v>
      </c>
      <c r="DF1481" s="13">
        <v>70.475579126271143</v>
      </c>
    </row>
    <row r="1482" spans="1:110" x14ac:dyDescent="0.25">
      <c r="A1482" s="9">
        <v>52.3</v>
      </c>
      <c r="B1482" s="10" t="b">
        <v>1</v>
      </c>
      <c r="U1482" s="13"/>
      <c r="V1482" s="13"/>
      <c r="W1482" s="14"/>
      <c r="X1482" s="24"/>
      <c r="Y1482" s="24"/>
      <c r="Z1482" s="24"/>
      <c r="AA1482" s="24"/>
      <c r="AB1482" s="24"/>
      <c r="AC1482" s="24"/>
      <c r="AD1482" s="24"/>
      <c r="AE1482" s="24"/>
      <c r="AG1482" s="13"/>
      <c r="AH1482" s="13"/>
      <c r="AI1482" s="14"/>
      <c r="AJ1482" s="24"/>
      <c r="AK1482" s="24"/>
      <c r="AL1482" s="24"/>
      <c r="AM1482" s="24"/>
      <c r="AN1482" s="24"/>
      <c r="AO1482" s="24"/>
      <c r="AP1482" s="24"/>
      <c r="AQ1482" s="24"/>
      <c r="AS1482" s="13"/>
      <c r="AT1482" s="13"/>
      <c r="AU1482" s="14"/>
      <c r="AV1482" s="24"/>
      <c r="AW1482" s="24"/>
      <c r="AX1482" s="24"/>
      <c r="AY1482" s="24"/>
      <c r="AZ1482" s="24"/>
      <c r="BA1482" s="24"/>
      <c r="BB1482" s="24"/>
      <c r="BC1482" s="24"/>
      <c r="CW1482" s="24">
        <v>0.50461065573770492</v>
      </c>
      <c r="CX1482" s="13">
        <v>72.2</v>
      </c>
      <c r="CY1482" s="13">
        <v>69.335003386087763</v>
      </c>
      <c r="CZ1482" s="13">
        <v>68.631005568056707</v>
      </c>
      <c r="DA1482" s="13">
        <v>48.624372292042288</v>
      </c>
      <c r="DB1482" s="13" t="e">
        <f ca="1"/>
        <v>#NAME?</v>
      </c>
      <c r="DC1482" s="13" t="e">
        <f ca="1"/>
        <v>#NAME?</v>
      </c>
      <c r="DD1482" s="13">
        <v>67.541366546717427</v>
      </c>
      <c r="DE1482" s="13" t="e">
        <f ca="1"/>
        <v>#NAME?</v>
      </c>
      <c r="DF1482" s="13">
        <v>70.484740769326621</v>
      </c>
    </row>
    <row r="1483" spans="1:110" x14ac:dyDescent="0.25">
      <c r="A1483" s="9">
        <v>51.1</v>
      </c>
      <c r="B1483" s="10" t="b">
        <v>1</v>
      </c>
      <c r="U1483" s="13"/>
      <c r="V1483" s="13"/>
      <c r="W1483" s="14"/>
      <c r="X1483" s="24"/>
      <c r="Y1483" s="24"/>
      <c r="Z1483" s="24"/>
      <c r="AA1483" s="24"/>
      <c r="AB1483" s="24"/>
      <c r="AC1483" s="24"/>
      <c r="AD1483" s="24"/>
      <c r="AE1483" s="24"/>
      <c r="AG1483" s="13"/>
      <c r="AH1483" s="13"/>
      <c r="AI1483" s="14"/>
      <c r="AJ1483" s="24"/>
      <c r="AK1483" s="24"/>
      <c r="AL1483" s="24"/>
      <c r="AM1483" s="24"/>
      <c r="AN1483" s="24"/>
      <c r="AO1483" s="24"/>
      <c r="AP1483" s="24"/>
      <c r="AQ1483" s="24"/>
      <c r="AS1483" s="13"/>
      <c r="AT1483" s="13"/>
      <c r="AU1483" s="14"/>
      <c r="AV1483" s="24"/>
      <c r="AW1483" s="24"/>
      <c r="AX1483" s="24"/>
      <c r="AY1483" s="24"/>
      <c r="AZ1483" s="24"/>
      <c r="BA1483" s="24"/>
      <c r="BB1483" s="24"/>
      <c r="BC1483" s="24"/>
      <c r="CW1483" s="24">
        <v>0.50495218579234968</v>
      </c>
      <c r="CX1483" s="13">
        <v>72.2</v>
      </c>
      <c r="CY1483" s="13">
        <v>69.343157249140603</v>
      </c>
      <c r="CZ1483" s="13">
        <v>68.639647185714651</v>
      </c>
      <c r="DA1483" s="13">
        <v>48.672113626137275</v>
      </c>
      <c r="DB1483" s="13" t="e">
        <f ca="1"/>
        <v>#NAME?</v>
      </c>
      <c r="DC1483" s="13" t="e">
        <f ca="1"/>
        <v>#NAME?</v>
      </c>
      <c r="DD1483" s="13">
        <v>67.551954964055341</v>
      </c>
      <c r="DE1483" s="13" t="e">
        <f ca="1"/>
        <v>#NAME?</v>
      </c>
      <c r="DF1483" s="13">
        <v>70.493901084189517</v>
      </c>
    </row>
    <row r="1484" spans="1:110" x14ac:dyDescent="0.25">
      <c r="A1484" s="9">
        <v>49.4</v>
      </c>
      <c r="B1484" s="10" t="b">
        <v>1</v>
      </c>
      <c r="U1484" s="13"/>
      <c r="V1484" s="13"/>
      <c r="W1484" s="14"/>
      <c r="X1484" s="24"/>
      <c r="Y1484" s="24"/>
      <c r="Z1484" s="24"/>
      <c r="AA1484" s="24"/>
      <c r="AB1484" s="24"/>
      <c r="AC1484" s="24"/>
      <c r="AD1484" s="24"/>
      <c r="AE1484" s="24"/>
      <c r="AG1484" s="13"/>
      <c r="AH1484" s="13"/>
      <c r="AI1484" s="14"/>
      <c r="AJ1484" s="24"/>
      <c r="AK1484" s="24"/>
      <c r="AL1484" s="24"/>
      <c r="AM1484" s="24"/>
      <c r="AN1484" s="24"/>
      <c r="AO1484" s="24"/>
      <c r="AP1484" s="24"/>
      <c r="AQ1484" s="24"/>
      <c r="AS1484" s="13"/>
      <c r="AT1484" s="13"/>
      <c r="AU1484" s="14"/>
      <c r="AV1484" s="24"/>
      <c r="AW1484" s="24"/>
      <c r="AX1484" s="24"/>
      <c r="AY1484" s="24"/>
      <c r="AZ1484" s="24"/>
      <c r="BA1484" s="24"/>
      <c r="BB1484" s="24"/>
      <c r="BC1484" s="24"/>
      <c r="CW1484" s="24">
        <v>0.50529371584699456</v>
      </c>
      <c r="CX1484" s="13">
        <v>72.2</v>
      </c>
      <c r="CY1484" s="13">
        <v>69.35131119885294</v>
      </c>
      <c r="CZ1484" s="13">
        <v>68.648289983335644</v>
      </c>
      <c r="DA1484" s="13">
        <v>48.719887908015501</v>
      </c>
      <c r="DB1484" s="13" t="e">
        <f ca="1"/>
        <v>#NAME?</v>
      </c>
      <c r="DC1484" s="13" t="e">
        <f ca="1"/>
        <v>#NAME?</v>
      </c>
      <c r="DD1484" s="13">
        <v>67.562539801201126</v>
      </c>
      <c r="DE1484" s="13" t="e">
        <f ca="1"/>
        <v>#NAME?</v>
      </c>
      <c r="DF1484" s="13">
        <v>70.503060075781008</v>
      </c>
    </row>
    <row r="1485" spans="1:110" x14ac:dyDescent="0.25">
      <c r="A1485" s="9">
        <v>47.8</v>
      </c>
      <c r="B1485" s="10" t="b">
        <v>1</v>
      </c>
      <c r="U1485" s="13"/>
      <c r="V1485" s="13"/>
      <c r="W1485" s="14"/>
      <c r="X1485" s="24"/>
      <c r="Y1485" s="24"/>
      <c r="Z1485" s="24"/>
      <c r="AA1485" s="24"/>
      <c r="AB1485" s="24"/>
      <c r="AC1485" s="24"/>
      <c r="AD1485" s="24"/>
      <c r="AE1485" s="24"/>
      <c r="AG1485" s="13"/>
      <c r="AH1485" s="13"/>
      <c r="AI1485" s="14"/>
      <c r="AJ1485" s="24"/>
      <c r="AK1485" s="24"/>
      <c r="AL1485" s="24"/>
      <c r="AM1485" s="24"/>
      <c r="AN1485" s="24"/>
      <c r="AO1485" s="24"/>
      <c r="AP1485" s="24"/>
      <c r="AQ1485" s="24"/>
      <c r="AS1485" s="13"/>
      <c r="AT1485" s="13"/>
      <c r="AU1485" s="14"/>
      <c r="AV1485" s="24"/>
      <c r="AW1485" s="24"/>
      <c r="AX1485" s="24"/>
      <c r="AY1485" s="24"/>
      <c r="AZ1485" s="24"/>
      <c r="BA1485" s="24"/>
      <c r="BB1485" s="24"/>
      <c r="BC1485" s="24"/>
      <c r="CW1485" s="24">
        <v>0.50563524590163933</v>
      </c>
      <c r="CX1485" s="13">
        <v>72.2</v>
      </c>
      <c r="CY1485" s="13">
        <v>69.359465241203665</v>
      </c>
      <c r="CZ1485" s="13">
        <v>68.656933967429907</v>
      </c>
      <c r="DA1485" s="13">
        <v>48.767695183184919</v>
      </c>
      <c r="DB1485" s="13" t="e">
        <f ca="1"/>
        <v>#NAME?</v>
      </c>
      <c r="DC1485" s="13" t="e">
        <f ca="1"/>
        <v>#NAME?</v>
      </c>
      <c r="DD1485" s="13">
        <v>67.573121061783965</v>
      </c>
      <c r="DE1485" s="13" t="e">
        <f ca="1"/>
        <v>#NAME?</v>
      </c>
      <c r="DF1485" s="13">
        <v>70.5122177490192</v>
      </c>
    </row>
    <row r="1486" spans="1:110" x14ac:dyDescent="0.25">
      <c r="A1486" s="9">
        <v>46.2</v>
      </c>
      <c r="B1486" s="10" t="b">
        <v>1</v>
      </c>
      <c r="U1486" s="13"/>
      <c r="V1486" s="13"/>
      <c r="W1486" s="14"/>
      <c r="X1486" s="24"/>
      <c r="Y1486" s="24"/>
      <c r="Z1486" s="24"/>
      <c r="AA1486" s="24"/>
      <c r="AB1486" s="24"/>
      <c r="AC1486" s="24"/>
      <c r="AD1486" s="24"/>
      <c r="AE1486" s="24"/>
      <c r="AG1486" s="13"/>
      <c r="AH1486" s="13"/>
      <c r="AI1486" s="14"/>
      <c r="AJ1486" s="24"/>
      <c r="AK1486" s="24"/>
      <c r="AL1486" s="24"/>
      <c r="AM1486" s="24"/>
      <c r="AN1486" s="24"/>
      <c r="AO1486" s="24"/>
      <c r="AP1486" s="24"/>
      <c r="AQ1486" s="24"/>
      <c r="AS1486" s="13"/>
      <c r="AT1486" s="13"/>
      <c r="AU1486" s="14"/>
      <c r="AV1486" s="24"/>
      <c r="AW1486" s="24"/>
      <c r="AX1486" s="24"/>
      <c r="AY1486" s="24"/>
      <c r="AZ1486" s="24"/>
      <c r="BA1486" s="24"/>
      <c r="BB1486" s="24"/>
      <c r="BC1486" s="24"/>
      <c r="CW1486" s="24">
        <v>0.50597677595628421</v>
      </c>
      <c r="CX1486" s="13">
        <v>72.2</v>
      </c>
      <c r="CY1486" s="13">
        <v>69.367619382172165</v>
      </c>
      <c r="CZ1486" s="13">
        <v>68.665579144511455</v>
      </c>
      <c r="DA1486" s="13">
        <v>48.815535497247907</v>
      </c>
      <c r="DB1486" s="13" t="e">
        <f ca="1"/>
        <v>#NAME?</v>
      </c>
      <c r="DC1486" s="13" t="e">
        <f ca="1"/>
        <v>#NAME?</v>
      </c>
      <c r="DD1486" s="13">
        <v>67.583698749426901</v>
      </c>
      <c r="DE1486" s="13" t="e">
        <f ca="1"/>
        <v>#NAME?</v>
      </c>
      <c r="DF1486" s="13">
        <v>70.521374108819231</v>
      </c>
    </row>
    <row r="1487" spans="1:110" x14ac:dyDescent="0.25">
      <c r="A1487" s="9">
        <v>45.3</v>
      </c>
      <c r="B1487" s="10" t="b">
        <v>1</v>
      </c>
      <c r="U1487" s="13"/>
      <c r="V1487" s="13"/>
      <c r="W1487" s="14"/>
      <c r="X1487" s="24"/>
      <c r="Y1487" s="24"/>
      <c r="Z1487" s="24"/>
      <c r="AA1487" s="24"/>
      <c r="AB1487" s="24"/>
      <c r="AC1487" s="24"/>
      <c r="AD1487" s="24"/>
      <c r="AE1487" s="24"/>
      <c r="AG1487" s="13"/>
      <c r="AH1487" s="13"/>
      <c r="AI1487" s="14"/>
      <c r="AJ1487" s="24"/>
      <c r="AK1487" s="24"/>
      <c r="AL1487" s="24"/>
      <c r="AM1487" s="24"/>
      <c r="AN1487" s="24"/>
      <c r="AO1487" s="24"/>
      <c r="AP1487" s="24"/>
      <c r="AQ1487" s="24"/>
      <c r="AS1487" s="13"/>
      <c r="AT1487" s="13"/>
      <c r="AU1487" s="14"/>
      <c r="AV1487" s="24"/>
      <c r="AW1487" s="24"/>
      <c r="AX1487" s="24"/>
      <c r="AY1487" s="24"/>
      <c r="AZ1487" s="24"/>
      <c r="BA1487" s="24"/>
      <c r="BB1487" s="24"/>
      <c r="BC1487" s="24"/>
      <c r="CW1487" s="24">
        <v>0.50631830601092898</v>
      </c>
      <c r="CX1487" s="13">
        <v>72.2</v>
      </c>
      <c r="CY1487" s="13">
        <v>69.375773627738297</v>
      </c>
      <c r="CZ1487" s="13">
        <v>68.674225521097938</v>
      </c>
      <c r="DA1487" s="13">
        <v>48.863408895901401</v>
      </c>
      <c r="DB1487" s="13" t="e">
        <f ca="1"/>
        <v>#NAME?</v>
      </c>
      <c r="DC1487" s="13" t="e">
        <f ca="1"/>
        <v>#NAME?</v>
      </c>
      <c r="DD1487" s="13">
        <v>67.594272867746895</v>
      </c>
      <c r="DE1487" s="13" t="e">
        <f ca="1"/>
        <v>#NAME?</v>
      </c>
      <c r="DF1487" s="13">
        <v>70.530529160093153</v>
      </c>
    </row>
    <row r="1488" spans="1:110" x14ac:dyDescent="0.25">
      <c r="A1488" s="9">
        <v>44.5</v>
      </c>
      <c r="B1488" s="10" t="b">
        <v>1</v>
      </c>
      <c r="U1488" s="13"/>
      <c r="V1488" s="13"/>
      <c r="W1488" s="14"/>
      <c r="X1488" s="24"/>
      <c r="Y1488" s="24"/>
      <c r="Z1488" s="24"/>
      <c r="AA1488" s="24"/>
      <c r="AB1488" s="24"/>
      <c r="AC1488" s="24"/>
      <c r="AD1488" s="24"/>
      <c r="AE1488" s="24"/>
      <c r="AG1488" s="13"/>
      <c r="AH1488" s="13"/>
      <c r="AI1488" s="14"/>
      <c r="AJ1488" s="24"/>
      <c r="AK1488" s="24"/>
      <c r="AL1488" s="24"/>
      <c r="AM1488" s="24"/>
      <c r="AN1488" s="24"/>
      <c r="AO1488" s="24"/>
      <c r="AP1488" s="24"/>
      <c r="AQ1488" s="24"/>
      <c r="AS1488" s="13"/>
      <c r="AT1488" s="13"/>
      <c r="AU1488" s="14"/>
      <c r="AV1488" s="24"/>
      <c r="AW1488" s="24"/>
      <c r="AX1488" s="24"/>
      <c r="AY1488" s="24"/>
      <c r="AZ1488" s="24"/>
      <c r="BA1488" s="24"/>
      <c r="BB1488" s="24"/>
      <c r="BC1488" s="24"/>
      <c r="CW1488" s="24">
        <v>0.50665983606557374</v>
      </c>
      <c r="CX1488" s="13">
        <v>72.2</v>
      </c>
      <c r="CY1488" s="13">
        <v>69.383927983882501</v>
      </c>
      <c r="CZ1488" s="13">
        <v>68.682873103710946</v>
      </c>
      <c r="DA1488" s="13">
        <v>48.911315424937214</v>
      </c>
      <c r="DB1488" s="13" t="e">
        <f ca="1"/>
        <v>#NAME?</v>
      </c>
      <c r="DC1488" s="13" t="e">
        <f ca="1"/>
        <v>#NAME?</v>
      </c>
      <c r="DD1488" s="13">
        <v>67.604843420354797</v>
      </c>
      <c r="DE1488" s="13" t="e">
        <f ca="1"/>
        <v>#NAME?</v>
      </c>
      <c r="DF1488" s="13">
        <v>70.539682907750105</v>
      </c>
    </row>
    <row r="1489" spans="1:110" x14ac:dyDescent="0.25">
      <c r="A1489" s="9">
        <v>44.8</v>
      </c>
      <c r="B1489" s="10" t="b">
        <v>1</v>
      </c>
      <c r="U1489" s="13"/>
      <c r="V1489" s="13"/>
      <c r="W1489" s="14"/>
      <c r="X1489" s="24"/>
      <c r="Y1489" s="24"/>
      <c r="Z1489" s="24"/>
      <c r="AA1489" s="24"/>
      <c r="AB1489" s="24"/>
      <c r="AC1489" s="24"/>
      <c r="AD1489" s="24"/>
      <c r="AE1489" s="24"/>
      <c r="AG1489" s="13"/>
      <c r="AH1489" s="13"/>
      <c r="AI1489" s="14"/>
      <c r="AJ1489" s="24"/>
      <c r="AK1489" s="24"/>
      <c r="AL1489" s="24"/>
      <c r="AM1489" s="24"/>
      <c r="AN1489" s="24"/>
      <c r="AO1489" s="24"/>
      <c r="AP1489" s="24"/>
      <c r="AQ1489" s="24"/>
      <c r="AS1489" s="13"/>
      <c r="AT1489" s="13"/>
      <c r="AU1489" s="14"/>
      <c r="AV1489" s="24"/>
      <c r="AW1489" s="24"/>
      <c r="AX1489" s="24"/>
      <c r="AY1489" s="24"/>
      <c r="AZ1489" s="24"/>
      <c r="BA1489" s="24"/>
      <c r="BB1489" s="24"/>
      <c r="BC1489" s="24"/>
      <c r="CW1489" s="24">
        <v>0.50700136612021862</v>
      </c>
      <c r="CX1489" s="13">
        <v>72.2</v>
      </c>
      <c r="CY1489" s="13">
        <v>69.392082456585726</v>
      </c>
      <c r="CZ1489" s="13">
        <v>68.691521898875735</v>
      </c>
      <c r="DA1489" s="13">
        <v>48.95925513024234</v>
      </c>
      <c r="DB1489" s="13" t="e">
        <f ca="1"/>
        <v>#NAME?</v>
      </c>
      <c r="DC1489" s="13" t="e">
        <f ca="1"/>
        <v>#NAME?</v>
      </c>
      <c r="DD1489" s="13">
        <v>67.615410410855361</v>
      </c>
      <c r="DE1489" s="13" t="e">
        <f ca="1"/>
        <v>#NAME?</v>
      </c>
      <c r="DF1489" s="13">
        <v>70.548835356696202</v>
      </c>
    </row>
    <row r="1490" spans="1:110" x14ac:dyDescent="0.25">
      <c r="A1490" s="9">
        <v>45.5</v>
      </c>
      <c r="B1490" s="10" t="b">
        <v>1</v>
      </c>
      <c r="U1490" s="13"/>
      <c r="V1490" s="13"/>
      <c r="W1490" s="14"/>
      <c r="X1490" s="24"/>
      <c r="Y1490" s="24"/>
      <c r="Z1490" s="24"/>
      <c r="AA1490" s="24"/>
      <c r="AB1490" s="24"/>
      <c r="AC1490" s="24"/>
      <c r="AD1490" s="24"/>
      <c r="AE1490" s="24"/>
      <c r="AG1490" s="13"/>
      <c r="AH1490" s="13"/>
      <c r="AI1490" s="14"/>
      <c r="AJ1490" s="24"/>
      <c r="AK1490" s="24"/>
      <c r="AL1490" s="24"/>
      <c r="AM1490" s="24"/>
      <c r="AN1490" s="24"/>
      <c r="AO1490" s="24"/>
      <c r="AP1490" s="24"/>
      <c r="AQ1490" s="24"/>
      <c r="AS1490" s="13"/>
      <c r="AT1490" s="13"/>
      <c r="AU1490" s="14"/>
      <c r="AV1490" s="24"/>
      <c r="AW1490" s="24"/>
      <c r="AX1490" s="24"/>
      <c r="AY1490" s="24"/>
      <c r="AZ1490" s="24"/>
      <c r="BA1490" s="24"/>
      <c r="BB1490" s="24"/>
      <c r="BC1490" s="24"/>
      <c r="CW1490" s="24">
        <v>0.50734289617486339</v>
      </c>
      <c r="CX1490" s="13">
        <v>72.2</v>
      </c>
      <c r="CY1490" s="13">
        <v>69.400237051829563</v>
      </c>
      <c r="CZ1490" s="13">
        <v>68.700171913121636</v>
      </c>
      <c r="DA1490" s="13">
        <v>49.007228057799111</v>
      </c>
      <c r="DB1490" s="13" t="e">
        <f ca="1"/>
        <v>#NAME?</v>
      </c>
      <c r="DC1490" s="13" t="e">
        <f ca="1"/>
        <v>#NAME?</v>
      </c>
      <c r="DD1490" s="13">
        <v>67.625973842847287</v>
      </c>
      <c r="DE1490" s="13" t="e">
        <f ca="1"/>
        <v>#NAME?</v>
      </c>
      <c r="DF1490" s="13">
        <v>70.557986511834685</v>
      </c>
    </row>
    <row r="1491" spans="1:110" x14ac:dyDescent="0.25">
      <c r="A1491" s="9">
        <v>46.4</v>
      </c>
      <c r="B1491" s="10" t="b">
        <v>1</v>
      </c>
      <c r="U1491" s="13"/>
      <c r="V1491" s="13"/>
      <c r="W1491" s="14"/>
      <c r="X1491" s="24"/>
      <c r="Y1491" s="24"/>
      <c r="Z1491" s="24"/>
      <c r="AA1491" s="24"/>
      <c r="AB1491" s="24"/>
      <c r="AC1491" s="24"/>
      <c r="AD1491" s="24"/>
      <c r="AE1491" s="24"/>
      <c r="AG1491" s="13"/>
      <c r="AH1491" s="13"/>
      <c r="AI1491" s="14"/>
      <c r="AJ1491" s="24"/>
      <c r="AK1491" s="24"/>
      <c r="AL1491" s="24"/>
      <c r="AM1491" s="24"/>
      <c r="AN1491" s="24"/>
      <c r="AO1491" s="24"/>
      <c r="AP1491" s="24"/>
      <c r="AQ1491" s="24"/>
      <c r="AS1491" s="13"/>
      <c r="AT1491" s="13"/>
      <c r="AU1491" s="14"/>
      <c r="AV1491" s="24"/>
      <c r="AW1491" s="24"/>
      <c r="AX1491" s="24"/>
      <c r="AY1491" s="24"/>
      <c r="AZ1491" s="24"/>
      <c r="BA1491" s="24"/>
      <c r="BB1491" s="24"/>
      <c r="BC1491" s="24"/>
      <c r="CW1491" s="24">
        <v>0.50768442622950816</v>
      </c>
      <c r="CX1491" s="13">
        <v>72.2</v>
      </c>
      <c r="CY1491" s="13">
        <v>69.408391775596215</v>
      </c>
      <c r="CZ1491" s="13">
        <v>68.708823152981623</v>
      </c>
      <c r="DA1491" s="13">
        <v>49.055234253685562</v>
      </c>
      <c r="DB1491" s="13" t="e">
        <f ca="1"/>
        <v>#NAME?</v>
      </c>
      <c r="DC1491" s="13" t="e">
        <f ca="1"/>
        <v>#NAME?</v>
      </c>
      <c r="DD1491" s="13">
        <v>67.636533719923221</v>
      </c>
      <c r="DE1491" s="13" t="e">
        <f ca="1"/>
        <v>#NAME?</v>
      </c>
      <c r="DF1491" s="13">
        <v>70.567136378065783</v>
      </c>
    </row>
    <row r="1492" spans="1:110" x14ac:dyDescent="0.25">
      <c r="A1492" s="9">
        <v>47.8</v>
      </c>
      <c r="B1492" s="10" t="b">
        <v>1</v>
      </c>
      <c r="U1492" s="13"/>
      <c r="V1492" s="13"/>
      <c r="W1492" s="14"/>
      <c r="X1492" s="24"/>
      <c r="Y1492" s="24"/>
      <c r="Z1492" s="24"/>
      <c r="AA1492" s="24"/>
      <c r="AB1492" s="24"/>
      <c r="AC1492" s="24"/>
      <c r="AD1492" s="24"/>
      <c r="AE1492" s="24"/>
      <c r="AG1492" s="13"/>
      <c r="AH1492" s="13"/>
      <c r="AI1492" s="14"/>
      <c r="AJ1492" s="24"/>
      <c r="AK1492" s="24"/>
      <c r="AL1492" s="24"/>
      <c r="AM1492" s="24"/>
      <c r="AN1492" s="24"/>
      <c r="AO1492" s="24"/>
      <c r="AP1492" s="24"/>
      <c r="AQ1492" s="24"/>
      <c r="AS1492" s="13"/>
      <c r="AT1492" s="13"/>
      <c r="AU1492" s="14"/>
      <c r="AV1492" s="24"/>
      <c r="AW1492" s="24"/>
      <c r="AX1492" s="24"/>
      <c r="AY1492" s="24"/>
      <c r="AZ1492" s="24"/>
      <c r="BA1492" s="24"/>
      <c r="BB1492" s="24"/>
      <c r="BC1492" s="24"/>
      <c r="CW1492" s="24">
        <v>0.50802595628415304</v>
      </c>
      <c r="CX1492" s="13">
        <v>72.2</v>
      </c>
      <c r="CY1492" s="13">
        <v>69.416546633868563</v>
      </c>
      <c r="CZ1492" s="13">
        <v>68.717475624992787</v>
      </c>
      <c r="DA1492" s="13">
        <v>49.103273764075666</v>
      </c>
      <c r="DB1492" s="13" t="e">
        <f ca="1"/>
        <v>#NAME?</v>
      </c>
      <c r="DC1492" s="13" t="e">
        <f ca="1"/>
        <v>#NAME?</v>
      </c>
      <c r="DD1492" s="13">
        <v>67.647090045669756</v>
      </c>
      <c r="DE1492" s="13" t="e">
        <f ca="1"/>
        <v>#NAME?</v>
      </c>
      <c r="DF1492" s="13">
        <v>70.576284960286927</v>
      </c>
    </row>
    <row r="1493" spans="1:110" x14ac:dyDescent="0.25">
      <c r="A1493" s="9">
        <v>49.3</v>
      </c>
      <c r="B1493" s="10" t="b">
        <v>1</v>
      </c>
      <c r="U1493" s="13"/>
      <c r="V1493" s="13"/>
      <c r="W1493" s="14"/>
      <c r="X1493" s="24"/>
      <c r="Y1493" s="24"/>
      <c r="Z1493" s="24"/>
      <c r="AA1493" s="24"/>
      <c r="AB1493" s="24"/>
      <c r="AC1493" s="24"/>
      <c r="AD1493" s="24"/>
      <c r="AE1493" s="24"/>
      <c r="AG1493" s="13"/>
      <c r="AH1493" s="13"/>
      <c r="AI1493" s="14"/>
      <c r="AJ1493" s="24"/>
      <c r="AK1493" s="24"/>
      <c r="AL1493" s="24"/>
      <c r="AM1493" s="24"/>
      <c r="AN1493" s="24"/>
      <c r="AO1493" s="24"/>
      <c r="AP1493" s="24"/>
      <c r="AQ1493" s="24"/>
      <c r="AS1493" s="13"/>
      <c r="AT1493" s="13"/>
      <c r="AU1493" s="14"/>
      <c r="AV1493" s="24"/>
      <c r="AW1493" s="24"/>
      <c r="AX1493" s="24"/>
      <c r="AY1493" s="24"/>
      <c r="AZ1493" s="24"/>
      <c r="BA1493" s="24"/>
      <c r="BB1493" s="24"/>
      <c r="BC1493" s="24"/>
      <c r="CW1493" s="24">
        <v>0.5083674863387978</v>
      </c>
      <c r="CX1493" s="13">
        <v>72.2</v>
      </c>
      <c r="CY1493" s="13">
        <v>69.42470163263016</v>
      </c>
      <c r="CZ1493" s="13">
        <v>68.726129335696058</v>
      </c>
      <c r="DA1493" s="13">
        <v>49.151346635239534</v>
      </c>
      <c r="DB1493" s="13" t="e">
        <f ca="1"/>
        <v>#NAME?</v>
      </c>
      <c r="DC1493" s="13" t="e">
        <f ca="1"/>
        <v>#NAME?</v>
      </c>
      <c r="DD1493" s="13">
        <v>67.657642823667459</v>
      </c>
      <c r="DE1493" s="13" t="e">
        <f ca="1"/>
        <v>#NAME?</v>
      </c>
      <c r="DF1493" s="13">
        <v>70.58543226339259</v>
      </c>
    </row>
    <row r="1494" spans="1:110" x14ac:dyDescent="0.25">
      <c r="A1494" s="9">
        <v>61.4</v>
      </c>
      <c r="B1494" s="10" t="b">
        <v>1</v>
      </c>
      <c r="U1494" s="13"/>
      <c r="V1494" s="13"/>
      <c r="W1494" s="14"/>
      <c r="X1494" s="24"/>
      <c r="Y1494" s="24"/>
      <c r="Z1494" s="24"/>
      <c r="AA1494" s="24"/>
      <c r="AB1494" s="24"/>
      <c r="AC1494" s="24"/>
      <c r="AD1494" s="24"/>
      <c r="AE1494" s="24"/>
      <c r="AG1494" s="13"/>
      <c r="AH1494" s="13"/>
      <c r="AI1494" s="14"/>
      <c r="AJ1494" s="24"/>
      <c r="AK1494" s="24"/>
      <c r="AL1494" s="24"/>
      <c r="AM1494" s="24"/>
      <c r="AN1494" s="24"/>
      <c r="AO1494" s="24"/>
      <c r="AP1494" s="24"/>
      <c r="AQ1494" s="24"/>
      <c r="AS1494" s="13"/>
      <c r="AT1494" s="13"/>
      <c r="AU1494" s="14"/>
      <c r="AV1494" s="24"/>
      <c r="AW1494" s="24"/>
      <c r="AX1494" s="24"/>
      <c r="AY1494" s="24"/>
      <c r="AZ1494" s="24"/>
      <c r="BA1494" s="24"/>
      <c r="BB1494" s="24"/>
      <c r="BC1494" s="24"/>
      <c r="CW1494" s="24">
        <v>0.50870901639344257</v>
      </c>
      <c r="CX1494" s="13">
        <v>72.2</v>
      </c>
      <c r="CY1494" s="13">
        <v>69.432856777865268</v>
      </c>
      <c r="CZ1494" s="13">
        <v>68.734784291636458</v>
      </c>
      <c r="DA1494" s="13">
        <v>49.199452913543809</v>
      </c>
      <c r="DB1494" s="13" t="e">
        <f ca="1"/>
        <v>#NAME?</v>
      </c>
      <c r="DC1494" s="13" t="e">
        <f ca="1"/>
        <v>#NAME?</v>
      </c>
      <c r="DD1494" s="13">
        <v>67.668192057490884</v>
      </c>
      <c r="DE1494" s="13" t="e">
        <f ca="1"/>
        <v>#NAME?</v>
      </c>
      <c r="DF1494" s="13">
        <v>70.594578292274477</v>
      </c>
    </row>
    <row r="1495" spans="1:110" x14ac:dyDescent="0.25">
      <c r="A1495" s="9">
        <v>58.1</v>
      </c>
      <c r="B1495" s="10" t="b">
        <v>1</v>
      </c>
      <c r="U1495" s="13"/>
      <c r="V1495" s="13"/>
      <c r="W1495" s="14"/>
      <c r="X1495" s="24"/>
      <c r="Y1495" s="24"/>
      <c r="Z1495" s="24"/>
      <c r="AA1495" s="24"/>
      <c r="AB1495" s="24"/>
      <c r="AC1495" s="24"/>
      <c r="AD1495" s="24"/>
      <c r="AE1495" s="24"/>
      <c r="AG1495" s="13"/>
      <c r="AH1495" s="13"/>
      <c r="AI1495" s="14"/>
      <c r="AJ1495" s="24"/>
      <c r="AK1495" s="24"/>
      <c r="AL1495" s="24"/>
      <c r="AM1495" s="24"/>
      <c r="AN1495" s="24"/>
      <c r="AO1495" s="24"/>
      <c r="AP1495" s="24"/>
      <c r="AQ1495" s="24"/>
      <c r="AS1495" s="13"/>
      <c r="AT1495" s="13"/>
      <c r="AU1495" s="14"/>
      <c r="AV1495" s="24"/>
      <c r="AW1495" s="24"/>
      <c r="AX1495" s="24"/>
      <c r="AY1495" s="24"/>
      <c r="AZ1495" s="24"/>
      <c r="BA1495" s="24"/>
      <c r="BB1495" s="24"/>
      <c r="BC1495" s="24"/>
      <c r="CW1495" s="24">
        <v>0.50905054644808745</v>
      </c>
      <c r="CX1495" s="13">
        <v>72.2</v>
      </c>
      <c r="CY1495" s="13">
        <v>69.441012075558945</v>
      </c>
      <c r="CZ1495" s="13">
        <v>68.743440499363047</v>
      </c>
      <c r="DA1495" s="13">
        <v>49.247592645451832</v>
      </c>
      <c r="DB1495" s="13" t="e">
        <f ca="1"/>
        <v>#NAME?</v>
      </c>
      <c r="DC1495" s="13" t="e">
        <f ca="1"/>
        <v>#NAME?</v>
      </c>
      <c r="DD1495" s="13">
        <v>67.678737750708606</v>
      </c>
      <c r="DE1495" s="13" t="e">
        <f ca="1"/>
        <v>#NAME?</v>
      </c>
      <c r="DF1495" s="13">
        <v>70.603723051821362</v>
      </c>
    </row>
    <row r="1496" spans="1:110" x14ac:dyDescent="0.25">
      <c r="A1496" s="9">
        <v>61.1</v>
      </c>
      <c r="B1496" s="10" t="b">
        <v>1</v>
      </c>
      <c r="U1496" s="13"/>
      <c r="V1496" s="13"/>
      <c r="W1496" s="14"/>
      <c r="X1496" s="24"/>
      <c r="Y1496" s="24"/>
      <c r="Z1496" s="24"/>
      <c r="AA1496" s="24"/>
      <c r="AB1496" s="24"/>
      <c r="AC1496" s="24"/>
      <c r="AD1496" s="24"/>
      <c r="AE1496" s="24"/>
      <c r="AG1496" s="13"/>
      <c r="AH1496" s="13"/>
      <c r="AI1496" s="14"/>
      <c r="AJ1496" s="24"/>
      <c r="AK1496" s="24"/>
      <c r="AL1496" s="24"/>
      <c r="AM1496" s="24"/>
      <c r="AN1496" s="24"/>
      <c r="AO1496" s="24"/>
      <c r="AP1496" s="24"/>
      <c r="AQ1496" s="24"/>
      <c r="AS1496" s="13"/>
      <c r="AT1496" s="13"/>
      <c r="AU1496" s="14"/>
      <c r="AV1496" s="24"/>
      <c r="AW1496" s="24"/>
      <c r="AX1496" s="24"/>
      <c r="AY1496" s="24"/>
      <c r="AZ1496" s="24"/>
      <c r="BA1496" s="24"/>
      <c r="BB1496" s="24"/>
      <c r="BC1496" s="24"/>
      <c r="CW1496" s="24">
        <v>0.50939207650273222</v>
      </c>
      <c r="CX1496" s="13">
        <v>72.3</v>
      </c>
      <c r="CY1496" s="13">
        <v>69.449167531696972</v>
      </c>
      <c r="CZ1496" s="13">
        <v>68.752097965428817</v>
      </c>
      <c r="DA1496" s="13">
        <v>49.295765877523934</v>
      </c>
      <c r="DB1496" s="13" t="e">
        <f ca="1"/>
        <v>#NAME?</v>
      </c>
      <c r="DC1496" s="13" t="e">
        <f ca="1"/>
        <v>#NAME?</v>
      </c>
      <c r="DD1496" s="13">
        <v>67.689279906883186</v>
      </c>
      <c r="DE1496" s="13" t="e">
        <f ca="1"/>
        <v>#NAME?</v>
      </c>
      <c r="DF1496" s="13">
        <v>70.612866546919292</v>
      </c>
    </row>
    <row r="1497" spans="1:110" x14ac:dyDescent="0.25">
      <c r="A1497" s="9">
        <v>67</v>
      </c>
      <c r="B1497" s="10" t="b">
        <v>1</v>
      </c>
      <c r="U1497" s="13"/>
      <c r="V1497" s="13"/>
      <c r="W1497" s="14"/>
      <c r="X1497" s="24"/>
      <c r="Y1497" s="24"/>
      <c r="Z1497" s="24"/>
      <c r="AA1497" s="24"/>
      <c r="AB1497" s="24"/>
      <c r="AC1497" s="24"/>
      <c r="AD1497" s="24"/>
      <c r="AE1497" s="24"/>
      <c r="AG1497" s="13"/>
      <c r="AH1497" s="13"/>
      <c r="AI1497" s="14"/>
      <c r="AJ1497" s="24"/>
      <c r="AK1497" s="24"/>
      <c r="AL1497" s="24"/>
      <c r="AM1497" s="24"/>
      <c r="AN1497" s="24"/>
      <c r="AO1497" s="24"/>
      <c r="AP1497" s="24"/>
      <c r="AQ1497" s="24"/>
      <c r="AS1497" s="13"/>
      <c r="AT1497" s="13"/>
      <c r="AU1497" s="14"/>
      <c r="AV1497" s="24"/>
      <c r="AW1497" s="24"/>
      <c r="AX1497" s="24"/>
      <c r="AY1497" s="24"/>
      <c r="AZ1497" s="24"/>
      <c r="BA1497" s="24"/>
      <c r="BB1497" s="24"/>
      <c r="BC1497" s="24"/>
      <c r="CW1497" s="24">
        <v>0.50973360655737709</v>
      </c>
      <c r="CX1497" s="13">
        <v>72.3</v>
      </c>
      <c r="CY1497" s="13">
        <v>69.457323152266</v>
      </c>
      <c r="CZ1497" s="13">
        <v>68.760756696390956</v>
      </c>
      <c r="DA1497" s="13">
        <v>49.343972656417748</v>
      </c>
      <c r="DB1497" s="13" t="e">
        <f ca="1"/>
        <v>#NAME?</v>
      </c>
      <c r="DC1497" s="13" t="e">
        <f ca="1"/>
        <v>#NAME?</v>
      </c>
      <c r="DD1497" s="13">
        <v>67.699818529571246</v>
      </c>
      <c r="DE1497" s="13" t="e">
        <f ca="1"/>
        <v>#NAME?</v>
      </c>
      <c r="DF1497" s="13">
        <v>70.622008782451516</v>
      </c>
    </row>
    <row r="1498" spans="1:110" x14ac:dyDescent="0.25">
      <c r="A1498" s="9">
        <v>62</v>
      </c>
      <c r="B1498" s="10" t="b">
        <v>1</v>
      </c>
      <c r="U1498" s="13"/>
      <c r="V1498" s="13"/>
      <c r="W1498" s="14"/>
      <c r="X1498" s="24"/>
      <c r="Y1498" s="24"/>
      <c r="Z1498" s="24"/>
      <c r="AA1498" s="24"/>
      <c r="AB1498" s="24"/>
      <c r="AC1498" s="24"/>
      <c r="AD1498" s="24"/>
      <c r="AE1498" s="24"/>
      <c r="AG1498" s="13"/>
      <c r="AH1498" s="13"/>
      <c r="AI1498" s="14"/>
      <c r="AJ1498" s="24"/>
      <c r="AK1498" s="24"/>
      <c r="AL1498" s="24"/>
      <c r="AM1498" s="24"/>
      <c r="AN1498" s="24"/>
      <c r="AO1498" s="24"/>
      <c r="AP1498" s="24"/>
      <c r="AQ1498" s="24"/>
      <c r="AS1498" s="13"/>
      <c r="AT1498" s="13"/>
      <c r="AU1498" s="14"/>
      <c r="AV1498" s="24"/>
      <c r="AW1498" s="24"/>
      <c r="AX1498" s="24"/>
      <c r="AY1498" s="24"/>
      <c r="AZ1498" s="24"/>
      <c r="BA1498" s="24"/>
      <c r="BB1498" s="24"/>
      <c r="BC1498" s="24"/>
      <c r="CW1498" s="24">
        <v>0.51007513661202186</v>
      </c>
      <c r="CX1498" s="13">
        <v>72.3</v>
      </c>
      <c r="CY1498" s="13">
        <v>69.465478943253501</v>
      </c>
      <c r="CZ1498" s="13">
        <v>68.769416698810744</v>
      </c>
      <c r="DA1498" s="13">
        <v>49.392213028888406</v>
      </c>
      <c r="DB1498" s="13" t="e">
        <f ca="1"/>
        <v>#NAME?</v>
      </c>
      <c r="DC1498" s="13" t="e">
        <f ca="1"/>
        <v>#NAME?</v>
      </c>
      <c r="DD1498" s="13">
        <v>67.710353622323424</v>
      </c>
      <c r="DE1498" s="13" t="e">
        <f ca="1"/>
        <v>#NAME?</v>
      </c>
      <c r="DF1498" s="13">
        <v>70.631149763298481</v>
      </c>
    </row>
    <row r="1499" spans="1:110" x14ac:dyDescent="0.25">
      <c r="A1499" s="9">
        <v>59.7</v>
      </c>
      <c r="B1499" s="10" t="b">
        <v>1</v>
      </c>
      <c r="U1499" s="13"/>
      <c r="V1499" s="13"/>
      <c r="W1499" s="14"/>
      <c r="X1499" s="24"/>
      <c r="Y1499" s="24"/>
      <c r="Z1499" s="24"/>
      <c r="AA1499" s="24"/>
      <c r="AB1499" s="24"/>
      <c r="AC1499" s="24"/>
      <c r="AD1499" s="24"/>
      <c r="AE1499" s="24"/>
      <c r="AG1499" s="13"/>
      <c r="AH1499" s="13"/>
      <c r="AI1499" s="14"/>
      <c r="AJ1499" s="24"/>
      <c r="AK1499" s="24"/>
      <c r="AL1499" s="24"/>
      <c r="AM1499" s="24"/>
      <c r="AN1499" s="24"/>
      <c r="AO1499" s="24"/>
      <c r="AP1499" s="24"/>
      <c r="AQ1499" s="24"/>
      <c r="AS1499" s="13"/>
      <c r="AT1499" s="13"/>
      <c r="AU1499" s="14"/>
      <c r="AV1499" s="24"/>
      <c r="AW1499" s="24"/>
      <c r="AX1499" s="24"/>
      <c r="AY1499" s="24"/>
      <c r="AZ1499" s="24"/>
      <c r="BA1499" s="24"/>
      <c r="BB1499" s="24"/>
      <c r="BC1499" s="24"/>
      <c r="CW1499" s="24">
        <v>0.51041666666666663</v>
      </c>
      <c r="CX1499" s="13">
        <v>72.3</v>
      </c>
      <c r="CY1499" s="13">
        <v>69.473634910647803</v>
      </c>
      <c r="CZ1499" s="13">
        <v>68.778077979253737</v>
      </c>
      <c r="DA1499" s="13">
        <v>49.440487041788899</v>
      </c>
      <c r="DB1499" s="13" t="e">
        <f ca="1"/>
        <v>#NAME?</v>
      </c>
      <c r="DC1499" s="13" t="e">
        <f ca="1"/>
        <v>#NAME?</v>
      </c>
      <c r="DD1499" s="13">
        <v>67.720885188684406</v>
      </c>
      <c r="DE1499" s="13" t="e">
        <f ca="1"/>
        <v>#NAME?</v>
      </c>
      <c r="DF1499" s="13">
        <v>70.640289494337878</v>
      </c>
    </row>
    <row r="1500" spans="1:110" x14ac:dyDescent="0.25">
      <c r="A1500" s="9">
        <v>59.2</v>
      </c>
      <c r="B1500" s="10" t="b">
        <v>1</v>
      </c>
      <c r="U1500" s="13"/>
      <c r="V1500" s="13"/>
      <c r="W1500" s="14"/>
      <c r="X1500" s="24"/>
      <c r="Y1500" s="24"/>
      <c r="Z1500" s="24"/>
      <c r="AA1500" s="24"/>
      <c r="AB1500" s="24"/>
      <c r="AC1500" s="24"/>
      <c r="AD1500" s="24"/>
      <c r="AE1500" s="24"/>
      <c r="AG1500" s="13"/>
      <c r="AH1500" s="13"/>
      <c r="AI1500" s="14"/>
      <c r="AJ1500" s="24"/>
      <c r="AK1500" s="24"/>
      <c r="AL1500" s="24"/>
      <c r="AM1500" s="24"/>
      <c r="AN1500" s="24"/>
      <c r="AO1500" s="24"/>
      <c r="AP1500" s="24"/>
      <c r="AQ1500" s="24"/>
      <c r="AS1500" s="13"/>
      <c r="AT1500" s="13"/>
      <c r="AU1500" s="14"/>
      <c r="AV1500" s="24"/>
      <c r="AW1500" s="24"/>
      <c r="AX1500" s="24"/>
      <c r="AY1500" s="24"/>
      <c r="AZ1500" s="24"/>
      <c r="BA1500" s="24"/>
      <c r="BB1500" s="24"/>
      <c r="BC1500" s="24"/>
      <c r="CW1500" s="24">
        <v>0.51075819672131151</v>
      </c>
      <c r="CX1500" s="13">
        <v>72.3</v>
      </c>
      <c r="CY1500" s="13">
        <v>69.481791060438184</v>
      </c>
      <c r="CZ1500" s="13">
        <v>68.786740544289557</v>
      </c>
      <c r="DA1500" s="13">
        <v>49.488794742070297</v>
      </c>
      <c r="DB1500" s="13" t="e">
        <f ca="1"/>
        <v>#NAME?</v>
      </c>
      <c r="DC1500" s="13" t="e">
        <f ca="1"/>
        <v>#NAME?</v>
      </c>
      <c r="DD1500" s="13">
        <v>67.73141323219302</v>
      </c>
      <c r="DE1500" s="13" t="e">
        <f ca="1"/>
        <v>#NAME?</v>
      </c>
      <c r="DF1500" s="13">
        <v>70.64942798044477</v>
      </c>
    </row>
    <row r="1501" spans="1:110" x14ac:dyDescent="0.25">
      <c r="A1501" s="9">
        <v>58.6</v>
      </c>
      <c r="B1501" s="10" t="b">
        <v>1</v>
      </c>
      <c r="U1501" s="13"/>
      <c r="V1501" s="13"/>
      <c r="W1501" s="14"/>
      <c r="X1501" s="24"/>
      <c r="Y1501" s="24"/>
      <c r="Z1501" s="24"/>
      <c r="AA1501" s="24"/>
      <c r="AB1501" s="24"/>
      <c r="AC1501" s="24"/>
      <c r="AD1501" s="24"/>
      <c r="AE1501" s="24"/>
      <c r="AG1501" s="13"/>
      <c r="AH1501" s="13"/>
      <c r="AI1501" s="14"/>
      <c r="AJ1501" s="24"/>
      <c r="AK1501" s="24"/>
      <c r="AL1501" s="24"/>
      <c r="AM1501" s="24"/>
      <c r="AN1501" s="24"/>
      <c r="AO1501" s="24"/>
      <c r="AP1501" s="24"/>
      <c r="AQ1501" s="24"/>
      <c r="AS1501" s="13"/>
      <c r="AT1501" s="13"/>
      <c r="AU1501" s="14"/>
      <c r="AV1501" s="24"/>
      <c r="AW1501" s="24"/>
      <c r="AX1501" s="24"/>
      <c r="AY1501" s="24"/>
      <c r="AZ1501" s="24"/>
      <c r="BA1501" s="24"/>
      <c r="BB1501" s="24"/>
      <c r="BC1501" s="24"/>
      <c r="CW1501" s="24">
        <v>0.51109972677595628</v>
      </c>
      <c r="CX1501" s="13">
        <v>72.3</v>
      </c>
      <c r="CY1501" s="13">
        <v>69.489947398614817</v>
      </c>
      <c r="CZ1501" s="13">
        <v>68.795404400492188</v>
      </c>
      <c r="DA1501" s="13">
        <v>49.537136176781992</v>
      </c>
      <c r="DB1501" s="13" t="e">
        <f ca="1"/>
        <v>#NAME?</v>
      </c>
      <c r="DC1501" s="13" t="e">
        <f ca="1"/>
        <v>#NAME?</v>
      </c>
      <c r="DD1501" s="13">
        <v>67.741937756382072</v>
      </c>
      <c r="DE1501" s="13" t="e">
        <f ca="1"/>
        <v>#NAME?</v>
      </c>
      <c r="DF1501" s="13">
        <v>70.658565226491419</v>
      </c>
    </row>
    <row r="1502" spans="1:110" x14ac:dyDescent="0.25">
      <c r="A1502" s="9">
        <v>57.9</v>
      </c>
      <c r="B1502" s="10" t="b">
        <v>1</v>
      </c>
      <c r="U1502" s="13"/>
      <c r="V1502" s="13"/>
      <c r="W1502" s="14"/>
      <c r="X1502" s="24"/>
      <c r="Y1502" s="24"/>
      <c r="Z1502" s="24"/>
      <c r="AA1502" s="24"/>
      <c r="AB1502" s="24"/>
      <c r="AC1502" s="24"/>
      <c r="AD1502" s="24"/>
      <c r="AE1502" s="24"/>
      <c r="AG1502" s="13"/>
      <c r="AH1502" s="13"/>
      <c r="AI1502" s="14"/>
      <c r="AJ1502" s="24"/>
      <c r="AK1502" s="24"/>
      <c r="AL1502" s="24"/>
      <c r="AM1502" s="24"/>
      <c r="AN1502" s="24"/>
      <c r="AO1502" s="24"/>
      <c r="AP1502" s="24"/>
      <c r="AQ1502" s="24"/>
      <c r="AS1502" s="13"/>
      <c r="AT1502" s="13"/>
      <c r="AU1502" s="14"/>
      <c r="AV1502" s="24"/>
      <c r="AW1502" s="24"/>
      <c r="AX1502" s="24"/>
      <c r="AY1502" s="24"/>
      <c r="AZ1502" s="24"/>
      <c r="BA1502" s="24"/>
      <c r="BB1502" s="24"/>
      <c r="BC1502" s="24"/>
      <c r="CW1502" s="24">
        <v>0.51144125683060104</v>
      </c>
      <c r="CX1502" s="13">
        <v>72.3</v>
      </c>
      <c r="CY1502" s="13">
        <v>69.498103931168856</v>
      </c>
      <c r="CZ1502" s="13">
        <v>68.804069554439678</v>
      </c>
      <c r="DA1502" s="13">
        <v>49.585511393072053</v>
      </c>
      <c r="DB1502" s="13" t="e">
        <f ca="1"/>
        <v>#NAME?</v>
      </c>
      <c r="DC1502" s="13" t="e">
        <f ca="1"/>
        <v>#NAME?</v>
      </c>
      <c r="DD1502" s="13">
        <v>67.752458764778567</v>
      </c>
      <c r="DE1502" s="13" t="e">
        <f ca="1"/>
        <v>#NAME?</v>
      </c>
      <c r="DF1502" s="13">
        <v>70.667701237347472</v>
      </c>
    </row>
    <row r="1503" spans="1:110" x14ac:dyDescent="0.25">
      <c r="A1503" s="9">
        <v>56.7</v>
      </c>
      <c r="B1503" s="10" t="b">
        <v>1</v>
      </c>
      <c r="U1503" s="13"/>
      <c r="V1503" s="13"/>
      <c r="W1503" s="14"/>
      <c r="X1503" s="24"/>
      <c r="Y1503" s="24"/>
      <c r="Z1503" s="24"/>
      <c r="AA1503" s="24"/>
      <c r="AB1503" s="24"/>
      <c r="AC1503" s="24"/>
      <c r="AD1503" s="24"/>
      <c r="AE1503" s="24"/>
      <c r="AG1503" s="13"/>
      <c r="AH1503" s="13"/>
      <c r="AI1503" s="14"/>
      <c r="AJ1503" s="24"/>
      <c r="AK1503" s="24"/>
      <c r="AL1503" s="24"/>
      <c r="AM1503" s="24"/>
      <c r="AN1503" s="24"/>
      <c r="AO1503" s="24"/>
      <c r="AP1503" s="24"/>
      <c r="AQ1503" s="24"/>
      <c r="AS1503" s="13"/>
      <c r="AT1503" s="13"/>
      <c r="AU1503" s="14"/>
      <c r="AV1503" s="24"/>
      <c r="AW1503" s="24"/>
      <c r="AX1503" s="24"/>
      <c r="AY1503" s="24"/>
      <c r="AZ1503" s="24"/>
      <c r="BA1503" s="24"/>
      <c r="BB1503" s="24"/>
      <c r="BC1503" s="24"/>
      <c r="CW1503" s="24">
        <v>0.51178278688524592</v>
      </c>
      <c r="CX1503" s="13">
        <v>72.3</v>
      </c>
      <c r="CY1503" s="13">
        <v>69.50626066409248</v>
      </c>
      <c r="CZ1503" s="13">
        <v>68.812736012714694</v>
      </c>
      <c r="DA1503" s="13">
        <v>49.633920438187474</v>
      </c>
      <c r="DB1503" s="13" t="e">
        <f ca="1"/>
        <v>#NAME?</v>
      </c>
      <c r="DC1503" s="13" t="e">
        <f ca="1"/>
        <v>#NAME?</v>
      </c>
      <c r="DD1503" s="13">
        <v>67.762976260903557</v>
      </c>
      <c r="DE1503" s="13" t="e">
        <f ca="1"/>
        <v>#NAME?</v>
      </c>
      <c r="DF1503" s="13">
        <v>70.676836017879893</v>
      </c>
    </row>
    <row r="1504" spans="1:110" x14ac:dyDescent="0.25">
      <c r="A1504" s="9">
        <v>55.3</v>
      </c>
      <c r="B1504" s="10" t="b">
        <v>1</v>
      </c>
      <c r="U1504" s="13"/>
      <c r="V1504" s="13"/>
      <c r="W1504" s="14"/>
      <c r="X1504" s="24"/>
      <c r="Y1504" s="24"/>
      <c r="Z1504" s="24"/>
      <c r="AA1504" s="24"/>
      <c r="AB1504" s="24"/>
      <c r="AC1504" s="24"/>
      <c r="AD1504" s="24"/>
      <c r="AE1504" s="24"/>
      <c r="AG1504" s="13"/>
      <c r="AH1504" s="13"/>
      <c r="AI1504" s="14"/>
      <c r="AJ1504" s="24"/>
      <c r="AK1504" s="24"/>
      <c r="AL1504" s="24"/>
      <c r="AM1504" s="24"/>
      <c r="AN1504" s="24"/>
      <c r="AO1504" s="24"/>
      <c r="AP1504" s="24"/>
      <c r="AQ1504" s="24"/>
      <c r="AS1504" s="13"/>
      <c r="AT1504" s="13"/>
      <c r="AU1504" s="14"/>
      <c r="AV1504" s="24"/>
      <c r="AW1504" s="24"/>
      <c r="AX1504" s="24"/>
      <c r="AY1504" s="24"/>
      <c r="AZ1504" s="24"/>
      <c r="BA1504" s="24"/>
      <c r="BB1504" s="24"/>
      <c r="BC1504" s="24"/>
      <c r="CW1504" s="24">
        <v>0.51212431693989069</v>
      </c>
      <c r="CX1504" s="13">
        <v>72.3</v>
      </c>
      <c r="CY1504" s="13">
        <v>69.514417603378845</v>
      </c>
      <c r="CZ1504" s="13">
        <v>68.821403781903925</v>
      </c>
      <c r="DA1504" s="13">
        <v>49.682363359474365</v>
      </c>
      <c r="DB1504" s="13" t="e">
        <f ca="1"/>
        <v>#NAME?</v>
      </c>
      <c r="DC1504" s="13" t="e">
        <f ca="1"/>
        <v>#NAME?</v>
      </c>
      <c r="DD1504" s="13">
        <v>67.773490248272253</v>
      </c>
      <c r="DE1504" s="13" t="e">
        <f ca="1"/>
        <v>#NAME?</v>
      </c>
      <c r="DF1504" s="13">
        <v>70.685969572953013</v>
      </c>
    </row>
    <row r="1505" spans="1:110" x14ac:dyDescent="0.25">
      <c r="A1505" s="9">
        <v>54</v>
      </c>
      <c r="B1505" s="10" t="b">
        <v>1</v>
      </c>
      <c r="U1505" s="13"/>
      <c r="V1505" s="13"/>
      <c r="W1505" s="14"/>
      <c r="X1505" s="24"/>
      <c r="Y1505" s="24"/>
      <c r="Z1505" s="24"/>
      <c r="AA1505" s="24"/>
      <c r="AB1505" s="24"/>
      <c r="AC1505" s="24"/>
      <c r="AD1505" s="24"/>
      <c r="AE1505" s="24"/>
      <c r="AG1505" s="13"/>
      <c r="AH1505" s="13"/>
      <c r="AI1505" s="14"/>
      <c r="AJ1505" s="24"/>
      <c r="AK1505" s="24"/>
      <c r="AL1505" s="24"/>
      <c r="AM1505" s="24"/>
      <c r="AN1505" s="24"/>
      <c r="AO1505" s="24"/>
      <c r="AP1505" s="24"/>
      <c r="AQ1505" s="24"/>
      <c r="AS1505" s="13"/>
      <c r="AT1505" s="13"/>
      <c r="AU1505" s="14"/>
      <c r="AV1505" s="24"/>
      <c r="AW1505" s="24"/>
      <c r="AX1505" s="24"/>
      <c r="AY1505" s="24"/>
      <c r="AZ1505" s="24"/>
      <c r="BA1505" s="24"/>
      <c r="BB1505" s="24"/>
      <c r="BC1505" s="24"/>
      <c r="CW1505" s="24">
        <v>0.51246584699453557</v>
      </c>
      <c r="CX1505" s="13">
        <v>72.3</v>
      </c>
      <c r="CY1505" s="13">
        <v>69.52257475502222</v>
      </c>
      <c r="CZ1505" s="13">
        <v>68.830072868598606</v>
      </c>
      <c r="DA1505" s="13">
        <v>49.730840204378389</v>
      </c>
      <c r="DB1505" s="13" t="e">
        <f ca="1"/>
        <v>#NAME?</v>
      </c>
      <c r="DC1505" s="13" t="e">
        <f ca="1"/>
        <v>#NAME?</v>
      </c>
      <c r="DD1505" s="13">
        <v>67.784000730393984</v>
      </c>
      <c r="DE1505" s="13" t="e">
        <f ca="1"/>
        <v>#NAME?</v>
      </c>
      <c r="DF1505" s="13">
        <v>70.695101907428551</v>
      </c>
    </row>
    <row r="1506" spans="1:110" x14ac:dyDescent="0.25">
      <c r="A1506" s="9">
        <v>50</v>
      </c>
      <c r="B1506" s="10" t="b">
        <v>1</v>
      </c>
      <c r="U1506" s="13"/>
      <c r="V1506" s="13"/>
      <c r="W1506" s="14"/>
      <c r="X1506" s="24"/>
      <c r="Y1506" s="24"/>
      <c r="Z1506" s="24"/>
      <c r="AA1506" s="24"/>
      <c r="AB1506" s="24"/>
      <c r="AC1506" s="24"/>
      <c r="AD1506" s="24"/>
      <c r="AE1506" s="24"/>
      <c r="AG1506" s="13"/>
      <c r="AH1506" s="13"/>
      <c r="AI1506" s="14"/>
      <c r="AJ1506" s="24"/>
      <c r="AK1506" s="24"/>
      <c r="AL1506" s="24"/>
      <c r="AM1506" s="24"/>
      <c r="AN1506" s="24"/>
      <c r="AO1506" s="24"/>
      <c r="AP1506" s="24"/>
      <c r="AQ1506" s="24"/>
      <c r="AS1506" s="13"/>
      <c r="AT1506" s="13"/>
      <c r="AU1506" s="14"/>
      <c r="AV1506" s="24"/>
      <c r="AW1506" s="24"/>
      <c r="AX1506" s="24"/>
      <c r="AY1506" s="24"/>
      <c r="AZ1506" s="24"/>
      <c r="BA1506" s="24"/>
      <c r="BB1506" s="24"/>
      <c r="BC1506" s="24"/>
      <c r="CW1506" s="24">
        <v>0.51280737704918034</v>
      </c>
      <c r="CX1506" s="13">
        <v>72.3</v>
      </c>
      <c r="CY1506" s="13">
        <v>69.530732125017934</v>
      </c>
      <c r="CZ1506" s="13">
        <v>68.83874327939445</v>
      </c>
      <c r="DA1506" s="13">
        <v>49.779351020444885</v>
      </c>
      <c r="DB1506" s="13" t="e">
        <f ca="1"/>
        <v>#NAME?</v>
      </c>
      <c r="DC1506" s="13" t="e">
        <f ca="1"/>
        <v>#NAME?</v>
      </c>
      <c r="DD1506" s="13">
        <v>67.794507710772251</v>
      </c>
      <c r="DE1506" s="13" t="e">
        <f ca="1"/>
        <v>#NAME?</v>
      </c>
      <c r="DF1506" s="13">
        <v>70.704233026165667</v>
      </c>
    </row>
    <row r="1507" spans="1:110" x14ac:dyDescent="0.25">
      <c r="A1507" s="9">
        <v>56</v>
      </c>
      <c r="B1507" s="10" t="b">
        <v>1</v>
      </c>
      <c r="U1507" s="13"/>
      <c r="V1507" s="13"/>
      <c r="W1507" s="14"/>
      <c r="X1507" s="24"/>
      <c r="Y1507" s="24"/>
      <c r="Z1507" s="24"/>
      <c r="AA1507" s="24"/>
      <c r="AB1507" s="24"/>
      <c r="AC1507" s="24"/>
      <c r="AD1507" s="24"/>
      <c r="AE1507" s="24"/>
      <c r="AG1507" s="13"/>
      <c r="AH1507" s="13"/>
      <c r="AI1507" s="14"/>
      <c r="AJ1507" s="24"/>
      <c r="AK1507" s="24"/>
      <c r="AL1507" s="24"/>
      <c r="AM1507" s="24"/>
      <c r="AN1507" s="24"/>
      <c r="AO1507" s="24"/>
      <c r="AP1507" s="24"/>
      <c r="AQ1507" s="24"/>
      <c r="AS1507" s="13"/>
      <c r="AT1507" s="13"/>
      <c r="AU1507" s="14"/>
      <c r="AV1507" s="24"/>
      <c r="AW1507" s="24"/>
      <c r="AX1507" s="24"/>
      <c r="AY1507" s="24"/>
      <c r="AZ1507" s="24"/>
      <c r="BA1507" s="24"/>
      <c r="BB1507" s="24"/>
      <c r="BC1507" s="24"/>
      <c r="CW1507" s="24">
        <v>0.5131489071038251</v>
      </c>
      <c r="CX1507" s="13">
        <v>72.3</v>
      </c>
      <c r="CY1507" s="13">
        <v>69.538889719362444</v>
      </c>
      <c r="CZ1507" s="13">
        <v>68.847415020891447</v>
      </c>
      <c r="DA1507" s="13">
        <v>49.827895855319269</v>
      </c>
      <c r="DB1507" s="13" t="e">
        <f ca="1"/>
        <v>#NAME?</v>
      </c>
      <c r="DC1507" s="13" t="e">
        <f ca="1"/>
        <v>#NAME?</v>
      </c>
      <c r="DD1507" s="13">
        <v>67.805011192904729</v>
      </c>
      <c r="DE1507" s="13" t="e">
        <f ca="1"/>
        <v>#NAME?</v>
      </c>
      <c r="DF1507" s="13">
        <v>70.713362934020893</v>
      </c>
    </row>
    <row r="1508" spans="1:110" x14ac:dyDescent="0.25">
      <c r="A1508" s="9">
        <v>51.5</v>
      </c>
      <c r="B1508" s="10" t="b">
        <v>1</v>
      </c>
      <c r="U1508" s="13"/>
      <c r="V1508" s="13"/>
      <c r="W1508" s="14"/>
      <c r="X1508" s="24"/>
      <c r="Y1508" s="24"/>
      <c r="Z1508" s="24"/>
      <c r="AA1508" s="24"/>
      <c r="AB1508" s="24"/>
      <c r="AC1508" s="24"/>
      <c r="AD1508" s="24"/>
      <c r="AE1508" s="24"/>
      <c r="AG1508" s="13"/>
      <c r="AH1508" s="13"/>
      <c r="AI1508" s="14"/>
      <c r="AJ1508" s="24"/>
      <c r="AK1508" s="24"/>
      <c r="AL1508" s="24"/>
      <c r="AM1508" s="24"/>
      <c r="AN1508" s="24"/>
      <c r="AO1508" s="24"/>
      <c r="AP1508" s="24"/>
      <c r="AQ1508" s="24"/>
      <c r="AS1508" s="13"/>
      <c r="AT1508" s="13"/>
      <c r="AU1508" s="14"/>
      <c r="AV1508" s="24"/>
      <c r="AW1508" s="24"/>
      <c r="AX1508" s="24"/>
      <c r="AY1508" s="24"/>
      <c r="AZ1508" s="24"/>
      <c r="BA1508" s="24"/>
      <c r="BB1508" s="24"/>
      <c r="BC1508" s="24"/>
      <c r="CW1508" s="24">
        <v>0.51349043715846998</v>
      </c>
      <c r="CX1508" s="13">
        <v>72.3</v>
      </c>
      <c r="CY1508" s="13">
        <v>69.54704754405337</v>
      </c>
      <c r="CZ1508" s="13">
        <v>68.856088099694134</v>
      </c>
      <c r="DA1508" s="13">
        <v>49.876474756747257</v>
      </c>
      <c r="DB1508" s="13" t="e">
        <f ca="1"/>
        <v>#NAME?</v>
      </c>
      <c r="DC1508" s="13" t="e">
        <f ca="1"/>
        <v>#NAME?</v>
      </c>
      <c r="DD1508" s="13">
        <v>67.815511180283266</v>
      </c>
      <c r="DE1508" s="13" t="e">
        <f ca="1"/>
        <v>#NAME?</v>
      </c>
      <c r="DF1508" s="13">
        <v>70.722491635848286</v>
      </c>
    </row>
    <row r="1509" spans="1:110" x14ac:dyDescent="0.25">
      <c r="A1509" s="9">
        <v>51.9</v>
      </c>
      <c r="B1509" s="10" t="b">
        <v>1</v>
      </c>
      <c r="U1509" s="13"/>
      <c r="V1509" s="13"/>
      <c r="W1509" s="14"/>
      <c r="X1509" s="24"/>
      <c r="Y1509" s="24"/>
      <c r="Z1509" s="24"/>
      <c r="AA1509" s="24"/>
      <c r="AB1509" s="24"/>
      <c r="AC1509" s="24"/>
      <c r="AD1509" s="24"/>
      <c r="AE1509" s="24"/>
      <c r="AG1509" s="13"/>
      <c r="AH1509" s="13"/>
      <c r="AI1509" s="14"/>
      <c r="AJ1509" s="24"/>
      <c r="AK1509" s="24"/>
      <c r="AL1509" s="24"/>
      <c r="AM1509" s="24"/>
      <c r="AN1509" s="24"/>
      <c r="AO1509" s="24"/>
      <c r="AP1509" s="24"/>
      <c r="AQ1509" s="24"/>
      <c r="AS1509" s="13"/>
      <c r="AT1509" s="13"/>
      <c r="AU1509" s="14"/>
      <c r="AV1509" s="24"/>
      <c r="AW1509" s="24"/>
      <c r="AX1509" s="24"/>
      <c r="AY1509" s="24"/>
      <c r="AZ1509" s="24"/>
      <c r="BA1509" s="24"/>
      <c r="BB1509" s="24"/>
      <c r="BC1509" s="24"/>
      <c r="CW1509" s="24">
        <v>0.51383196721311475</v>
      </c>
      <c r="CX1509" s="13">
        <v>72.3</v>
      </c>
      <c r="CY1509" s="13">
        <v>69.555205605089512</v>
      </c>
      <c r="CZ1509" s="13">
        <v>68.864762522411581</v>
      </c>
      <c r="DA1509" s="13">
        <v>49.92508777257509</v>
      </c>
      <c r="DB1509" s="13" t="e">
        <f ca="1"/>
        <v>#NAME?</v>
      </c>
      <c r="DC1509" s="13" t="e">
        <f ca="1"/>
        <v>#NAME?</v>
      </c>
      <c r="DD1509" s="13">
        <v>67.826007676393871</v>
      </c>
      <c r="DE1509" s="13" t="e">
        <f ca="1"/>
        <v>#NAME?</v>
      </c>
      <c r="DF1509" s="13">
        <v>70.731619136499319</v>
      </c>
    </row>
    <row r="1510" spans="1:110" x14ac:dyDescent="0.25">
      <c r="A1510" s="9">
        <v>72.7</v>
      </c>
      <c r="B1510" s="10" t="b">
        <v>1</v>
      </c>
      <c r="U1510" s="13"/>
      <c r="V1510" s="13"/>
      <c r="W1510" s="14"/>
      <c r="X1510" s="24"/>
      <c r="Y1510" s="24"/>
      <c r="Z1510" s="24"/>
      <c r="AA1510" s="24"/>
      <c r="AB1510" s="24"/>
      <c r="AC1510" s="24"/>
      <c r="AD1510" s="24"/>
      <c r="AE1510" s="24"/>
      <c r="AG1510" s="13"/>
      <c r="AH1510" s="13"/>
      <c r="AI1510" s="14"/>
      <c r="AJ1510" s="24"/>
      <c r="AK1510" s="24"/>
      <c r="AL1510" s="24"/>
      <c r="AM1510" s="24"/>
      <c r="AN1510" s="24"/>
      <c r="AO1510" s="24"/>
      <c r="AP1510" s="24"/>
      <c r="AQ1510" s="24"/>
      <c r="AS1510" s="13"/>
      <c r="AT1510" s="13"/>
      <c r="AU1510" s="14"/>
      <c r="AV1510" s="24"/>
      <c r="AW1510" s="24"/>
      <c r="AX1510" s="24"/>
      <c r="AY1510" s="24"/>
      <c r="AZ1510" s="24"/>
      <c r="BA1510" s="24"/>
      <c r="BB1510" s="24"/>
      <c r="BC1510" s="24"/>
      <c r="CW1510" s="24">
        <v>0.51417349726775952</v>
      </c>
      <c r="CX1510" s="13">
        <v>72.400000000000006</v>
      </c>
      <c r="CY1510" s="13">
        <v>69.563363908470876</v>
      </c>
      <c r="CZ1510" s="13">
        <v>68.873438295657408</v>
      </c>
      <c r="DA1510" s="13">
        <v>49.973734950749964</v>
      </c>
      <c r="DB1510" s="13" t="e">
        <f ca="1"/>
        <v>#NAME?</v>
      </c>
      <c r="DC1510" s="13" t="e">
        <f ca="1"/>
        <v>#NAME?</v>
      </c>
      <c r="DD1510" s="13">
        <v>67.83650068471681</v>
      </c>
      <c r="DE1510" s="13" t="e">
        <f ca="1"/>
        <v>#NAME?</v>
      </c>
      <c r="DF1510" s="13">
        <v>70.740745440822963</v>
      </c>
    </row>
    <row r="1511" spans="1:110" x14ac:dyDescent="0.25">
      <c r="A1511" s="9">
        <v>72.400000000000006</v>
      </c>
      <c r="B1511" s="10" t="b">
        <v>1</v>
      </c>
      <c r="U1511" s="13"/>
      <c r="V1511" s="13"/>
      <c r="W1511" s="14"/>
      <c r="X1511" s="24"/>
      <c r="Y1511" s="24"/>
      <c r="Z1511" s="24"/>
      <c r="AA1511" s="24"/>
      <c r="AB1511" s="24"/>
      <c r="AC1511" s="24"/>
      <c r="AD1511" s="24"/>
      <c r="AE1511" s="24"/>
      <c r="AG1511" s="13"/>
      <c r="AH1511" s="13"/>
      <c r="AI1511" s="14"/>
      <c r="AJ1511" s="24"/>
      <c r="AK1511" s="24"/>
      <c r="AL1511" s="24"/>
      <c r="AM1511" s="24"/>
      <c r="AN1511" s="24"/>
      <c r="AO1511" s="24"/>
      <c r="AP1511" s="24"/>
      <c r="AQ1511" s="24"/>
      <c r="AS1511" s="13"/>
      <c r="AT1511" s="13"/>
      <c r="AU1511" s="14"/>
      <c r="AV1511" s="24"/>
      <c r="AW1511" s="24"/>
      <c r="AX1511" s="24"/>
      <c r="AY1511" s="24"/>
      <c r="AZ1511" s="24"/>
      <c r="BA1511" s="24"/>
      <c r="BB1511" s="24"/>
      <c r="BC1511" s="24"/>
      <c r="CW1511" s="24">
        <v>0.51451502732240439</v>
      </c>
      <c r="CX1511" s="13">
        <v>72.400000000000006</v>
      </c>
      <c r="CY1511" s="13">
        <v>69.571522460198707</v>
      </c>
      <c r="CZ1511" s="13">
        <v>68.882115426049779</v>
      </c>
      <c r="DA1511" s="13">
        <v>50.022416339320202</v>
      </c>
      <c r="DB1511" s="13" t="e">
        <f ca="1"/>
        <v>#NAME?</v>
      </c>
      <c r="DC1511" s="13" t="e">
        <f ca="1"/>
        <v>#NAME?</v>
      </c>
      <c r="DD1511" s="13">
        <v>67.846990208726567</v>
      </c>
      <c r="DE1511" s="13" t="e">
        <f ca="1"/>
        <v>#NAME?</v>
      </c>
      <c r="DF1511" s="13">
        <v>70.749870553665772</v>
      </c>
    </row>
    <row r="1512" spans="1:110" x14ac:dyDescent="0.25">
      <c r="A1512" s="9">
        <v>72.900000000000006</v>
      </c>
      <c r="B1512" s="10" t="b">
        <v>1</v>
      </c>
      <c r="U1512" s="13"/>
      <c r="V1512" s="13"/>
      <c r="W1512" s="14"/>
      <c r="X1512" s="24"/>
      <c r="Y1512" s="24"/>
      <c r="Z1512" s="24"/>
      <c r="AA1512" s="24"/>
      <c r="AB1512" s="24"/>
      <c r="AC1512" s="24"/>
      <c r="AD1512" s="24"/>
      <c r="AE1512" s="24"/>
      <c r="AG1512" s="13"/>
      <c r="AH1512" s="13"/>
      <c r="AI1512" s="14"/>
      <c r="AJ1512" s="24"/>
      <c r="AK1512" s="24"/>
      <c r="AL1512" s="24"/>
      <c r="AM1512" s="24"/>
      <c r="AN1512" s="24"/>
      <c r="AO1512" s="24"/>
      <c r="AP1512" s="24"/>
      <c r="AQ1512" s="24"/>
      <c r="AS1512" s="13"/>
      <c r="AT1512" s="13"/>
      <c r="AU1512" s="14"/>
      <c r="AV1512" s="24"/>
      <c r="AW1512" s="24"/>
      <c r="AX1512" s="24"/>
      <c r="AY1512" s="24"/>
      <c r="AZ1512" s="24"/>
      <c r="BA1512" s="24"/>
      <c r="BB1512" s="24"/>
      <c r="BC1512" s="24"/>
      <c r="CW1512" s="24">
        <v>0.51485655737704916</v>
      </c>
      <c r="CX1512" s="13">
        <v>72.400000000000006</v>
      </c>
      <c r="CY1512" s="13">
        <v>69.579681266275571</v>
      </c>
      <c r="CZ1512" s="13">
        <v>68.890793920211578</v>
      </c>
      <c r="DA1512" s="13">
        <v>50.071131986435525</v>
      </c>
      <c r="DB1512" s="13" t="e">
        <f ca="1"/>
        <v>#NAME?</v>
      </c>
      <c r="DC1512" s="13" t="e">
        <f ca="1"/>
        <v>#NAME?</v>
      </c>
      <c r="DD1512" s="13">
        <v>67.857476251891825</v>
      </c>
      <c r="DE1512" s="13" t="e">
        <f ca="1"/>
        <v>#NAME?</v>
      </c>
      <c r="DF1512" s="13">
        <v>70.758994479871745</v>
      </c>
    </row>
    <row r="1513" spans="1:110" x14ac:dyDescent="0.25">
      <c r="A1513" s="9">
        <v>72.900000000000006</v>
      </c>
      <c r="B1513" s="10" t="b">
        <v>1</v>
      </c>
      <c r="U1513" s="13"/>
      <c r="V1513" s="13"/>
      <c r="W1513" s="14"/>
      <c r="X1513" s="24"/>
      <c r="Y1513" s="24"/>
      <c r="Z1513" s="24"/>
      <c r="AA1513" s="24"/>
      <c r="AB1513" s="24"/>
      <c r="AC1513" s="24"/>
      <c r="AD1513" s="24"/>
      <c r="AE1513" s="24"/>
      <c r="AG1513" s="13"/>
      <c r="AH1513" s="13"/>
      <c r="AI1513" s="14"/>
      <c r="AJ1513" s="24"/>
      <c r="AK1513" s="24"/>
      <c r="AL1513" s="24"/>
      <c r="AM1513" s="24"/>
      <c r="AN1513" s="24"/>
      <c r="AO1513" s="24"/>
      <c r="AP1513" s="24"/>
      <c r="AQ1513" s="24"/>
      <c r="AS1513" s="13"/>
      <c r="AT1513" s="13"/>
      <c r="AU1513" s="14"/>
      <c r="AV1513" s="24"/>
      <c r="AW1513" s="24"/>
      <c r="AX1513" s="24"/>
      <c r="AY1513" s="24"/>
      <c r="AZ1513" s="24"/>
      <c r="BA1513" s="24"/>
      <c r="BB1513" s="24"/>
      <c r="BC1513" s="24"/>
      <c r="CW1513" s="24">
        <v>0.51519808743169404</v>
      </c>
      <c r="CX1513" s="13">
        <v>72.400000000000006</v>
      </c>
      <c r="CY1513" s="13">
        <v>69.587840332705284</v>
      </c>
      <c r="CZ1513" s="13">
        <v>68.899473784770194</v>
      </c>
      <c r="DA1513" s="13">
        <v>50.119881940347433</v>
      </c>
      <c r="DB1513" s="13" t="e">
        <f ca="1"/>
        <v>#NAME?</v>
      </c>
      <c r="DC1513" s="13" t="e">
        <f ca="1"/>
        <v>#NAME?</v>
      </c>
      <c r="DD1513" s="13">
        <v>67.867958817675543</v>
      </c>
      <c r="DE1513" s="13" t="e">
        <f ca="1"/>
        <v>#NAME?</v>
      </c>
      <c r="DF1513" s="13">
        <v>70.768117224282534</v>
      </c>
    </row>
    <row r="1514" spans="1:110" x14ac:dyDescent="0.25">
      <c r="A1514" s="9">
        <v>71.3</v>
      </c>
      <c r="B1514" s="10" t="b">
        <v>1</v>
      </c>
      <c r="U1514" s="13"/>
      <c r="V1514" s="13"/>
      <c r="W1514" s="14"/>
      <c r="X1514" s="24"/>
      <c r="Y1514" s="24"/>
      <c r="Z1514" s="24"/>
      <c r="AA1514" s="24"/>
      <c r="AB1514" s="24"/>
      <c r="AC1514" s="24"/>
      <c r="AD1514" s="24"/>
      <c r="AE1514" s="24"/>
      <c r="AG1514" s="13"/>
      <c r="AH1514" s="13"/>
      <c r="AI1514" s="14"/>
      <c r="AJ1514" s="24"/>
      <c r="AK1514" s="24"/>
      <c r="AL1514" s="24"/>
      <c r="AM1514" s="24"/>
      <c r="AN1514" s="24"/>
      <c r="AO1514" s="24"/>
      <c r="AP1514" s="24"/>
      <c r="AQ1514" s="24"/>
      <c r="AS1514" s="13"/>
      <c r="AT1514" s="13"/>
      <c r="AU1514" s="14"/>
      <c r="AV1514" s="24"/>
      <c r="AW1514" s="24"/>
      <c r="AX1514" s="24"/>
      <c r="AY1514" s="24"/>
      <c r="AZ1514" s="24"/>
      <c r="BA1514" s="24"/>
      <c r="BB1514" s="24"/>
      <c r="BC1514" s="24"/>
      <c r="CW1514" s="24">
        <v>0.51553961748633881</v>
      </c>
      <c r="CX1514" s="13">
        <v>72.400000000000006</v>
      </c>
      <c r="CY1514" s="13">
        <v>69.595999665493039</v>
      </c>
      <c r="CZ1514" s="13">
        <v>68.908155026357861</v>
      </c>
      <c r="DA1514" s="13">
        <v>50.168666249409391</v>
      </c>
      <c r="DB1514" s="13" t="e">
        <f ca="1"/>
        <v>#NAME?</v>
      </c>
      <c r="DC1514" s="13" t="e">
        <f ca="1"/>
        <v>#NAME?</v>
      </c>
      <c r="DD1514" s="13">
        <v>67.878437909534938</v>
      </c>
      <c r="DE1514" s="13" t="e">
        <f ca="1"/>
        <v>#NAME?</v>
      </c>
      <c r="DF1514" s="13">
        <v>70.777238791737318</v>
      </c>
    </row>
    <row r="1515" spans="1:110" x14ac:dyDescent="0.25">
      <c r="A1515" s="9">
        <v>72.8</v>
      </c>
      <c r="B1515" s="10" t="b">
        <v>1</v>
      </c>
      <c r="U1515" s="13"/>
      <c r="V1515" s="13"/>
      <c r="W1515" s="14"/>
      <c r="X1515" s="24"/>
      <c r="Y1515" s="24"/>
      <c r="Z1515" s="24"/>
      <c r="AA1515" s="24"/>
      <c r="AB1515" s="24"/>
      <c r="AC1515" s="24"/>
      <c r="AD1515" s="24"/>
      <c r="AE1515" s="24"/>
      <c r="AG1515" s="13"/>
      <c r="AH1515" s="13"/>
      <c r="AI1515" s="14"/>
      <c r="AJ1515" s="24"/>
      <c r="AK1515" s="24"/>
      <c r="AL1515" s="24"/>
      <c r="AM1515" s="24"/>
      <c r="AN1515" s="24"/>
      <c r="AO1515" s="24"/>
      <c r="AP1515" s="24"/>
      <c r="AQ1515" s="24"/>
      <c r="AS1515" s="13"/>
      <c r="AT1515" s="13"/>
      <c r="AU1515" s="14"/>
      <c r="AV1515" s="24"/>
      <c r="AW1515" s="24"/>
      <c r="AX1515" s="24"/>
      <c r="AY1515" s="24"/>
      <c r="AZ1515" s="24"/>
      <c r="BA1515" s="24"/>
      <c r="BB1515" s="24"/>
      <c r="BC1515" s="24"/>
      <c r="CW1515" s="24">
        <v>0.51588114754098358</v>
      </c>
      <c r="CX1515" s="13">
        <v>72.400000000000006</v>
      </c>
      <c r="CY1515" s="13">
        <v>69.604159270645397</v>
      </c>
      <c r="CZ1515" s="13">
        <v>68.916837651611431</v>
      </c>
      <c r="DA1515" s="13">
        <v>50.217484962077215</v>
      </c>
      <c r="DB1515" s="13" t="e">
        <f ca="1"/>
        <v>#NAME?</v>
      </c>
      <c r="DC1515" s="13" t="e">
        <f ca="1"/>
        <v>#NAME?</v>
      </c>
      <c r="DD1515" s="13">
        <v>67.888913530921499</v>
      </c>
      <c r="DE1515" s="13" t="e">
        <f ca="1"/>
        <v>#NAME?</v>
      </c>
      <c r="DF1515" s="13">
        <v>70.78635918707289</v>
      </c>
    </row>
    <row r="1516" spans="1:110" x14ac:dyDescent="0.25">
      <c r="A1516" s="9">
        <v>72.7</v>
      </c>
      <c r="B1516" s="10" t="b">
        <v>1</v>
      </c>
      <c r="U1516" s="13"/>
      <c r="V1516" s="13"/>
      <c r="W1516" s="14"/>
      <c r="X1516" s="24"/>
      <c r="Y1516" s="24"/>
      <c r="Z1516" s="24"/>
      <c r="AA1516" s="24"/>
      <c r="AB1516" s="24"/>
      <c r="AC1516" s="24"/>
      <c r="AD1516" s="24"/>
      <c r="AE1516" s="24"/>
      <c r="AG1516" s="13"/>
      <c r="AH1516" s="13"/>
      <c r="AI1516" s="14"/>
      <c r="AJ1516" s="24"/>
      <c r="AK1516" s="24"/>
      <c r="AL1516" s="24"/>
      <c r="AM1516" s="24"/>
      <c r="AN1516" s="24"/>
      <c r="AO1516" s="24"/>
      <c r="AP1516" s="24"/>
      <c r="AQ1516" s="24"/>
      <c r="AS1516" s="13"/>
      <c r="AT1516" s="13"/>
      <c r="AU1516" s="14"/>
      <c r="AV1516" s="24"/>
      <c r="AW1516" s="24"/>
      <c r="AX1516" s="24"/>
      <c r="AY1516" s="24"/>
      <c r="AZ1516" s="24"/>
      <c r="BA1516" s="24"/>
      <c r="BB1516" s="24"/>
      <c r="BC1516" s="24"/>
      <c r="CW1516" s="24">
        <v>0.51622267759562845</v>
      </c>
      <c r="CX1516" s="13">
        <v>72.400000000000006</v>
      </c>
      <c r="CY1516" s="13">
        <v>69.612319154170294</v>
      </c>
      <c r="CZ1516" s="13">
        <v>68.925521667172532</v>
      </c>
      <c r="DA1516" s="13">
        <v>50.266338126909289</v>
      </c>
      <c r="DB1516" s="13" t="e">
        <f ca="1"/>
        <v>#NAME?</v>
      </c>
      <c r="DC1516" s="13" t="e">
        <f ca="1"/>
        <v>#NAME?</v>
      </c>
      <c r="DD1516" s="13">
        <v>67.899385685281004</v>
      </c>
      <c r="DE1516" s="13" t="e">
        <f ca="1"/>
        <v>#NAME?</v>
      </c>
      <c r="DF1516" s="13">
        <v>70.795478415123682</v>
      </c>
    </row>
    <row r="1517" spans="1:110" x14ac:dyDescent="0.25">
      <c r="A1517" s="9">
        <v>72.599999999999994</v>
      </c>
      <c r="B1517" s="10" t="b">
        <v>1</v>
      </c>
      <c r="U1517" s="13"/>
      <c r="V1517" s="13"/>
      <c r="W1517" s="14"/>
      <c r="X1517" s="24"/>
      <c r="Y1517" s="24"/>
      <c r="Z1517" s="24"/>
      <c r="AA1517" s="24"/>
      <c r="AB1517" s="24"/>
      <c r="AC1517" s="24"/>
      <c r="AD1517" s="24"/>
      <c r="AE1517" s="24"/>
      <c r="AG1517" s="13"/>
      <c r="AH1517" s="13"/>
      <c r="AI1517" s="14"/>
      <c r="AJ1517" s="24"/>
      <c r="AK1517" s="24"/>
      <c r="AL1517" s="24"/>
      <c r="AM1517" s="24"/>
      <c r="AN1517" s="24"/>
      <c r="AO1517" s="24"/>
      <c r="AP1517" s="24"/>
      <c r="AQ1517" s="24"/>
      <c r="AS1517" s="13"/>
      <c r="AT1517" s="13"/>
      <c r="AU1517" s="14"/>
      <c r="AV1517" s="24"/>
      <c r="AW1517" s="24"/>
      <c r="AX1517" s="24"/>
      <c r="AY1517" s="24"/>
      <c r="AZ1517" s="24"/>
      <c r="BA1517" s="24"/>
      <c r="BB1517" s="24"/>
      <c r="BC1517" s="24"/>
      <c r="CW1517" s="24">
        <v>0.51656420765027322</v>
      </c>
      <c r="CX1517" s="13">
        <v>72.400000000000006</v>
      </c>
      <c r="CY1517" s="13">
        <v>69.620479322077131</v>
      </c>
      <c r="CZ1517" s="13">
        <v>68.934207079687667</v>
      </c>
      <c r="DA1517" s="13">
        <v>50.315225792566828</v>
      </c>
      <c r="DB1517" s="13" t="e">
        <f ca="1"/>
        <v>#NAME?</v>
      </c>
      <c r="DC1517" s="13" t="e">
        <f ca="1"/>
        <v>#NAME?</v>
      </c>
      <c r="DD1517" s="13">
        <v>67.909854376053545</v>
      </c>
      <c r="DE1517" s="13" t="e">
        <f ca="1"/>
        <v>#NAME?</v>
      </c>
      <c r="DF1517" s="13">
        <v>70.804596480721784</v>
      </c>
    </row>
    <row r="1518" spans="1:110" x14ac:dyDescent="0.25">
      <c r="A1518" s="9">
        <v>72.5</v>
      </c>
      <c r="B1518" s="10" t="b">
        <v>1</v>
      </c>
      <c r="U1518" s="13"/>
      <c r="V1518" s="13"/>
      <c r="W1518" s="14"/>
      <c r="X1518" s="24"/>
      <c r="Y1518" s="24"/>
      <c r="Z1518" s="24"/>
      <c r="AA1518" s="24"/>
      <c r="AB1518" s="24"/>
      <c r="AC1518" s="24"/>
      <c r="AD1518" s="24"/>
      <c r="AE1518" s="24"/>
      <c r="AG1518" s="13"/>
      <c r="AH1518" s="13"/>
      <c r="AI1518" s="14"/>
      <c r="AJ1518" s="24"/>
      <c r="AK1518" s="24"/>
      <c r="AL1518" s="24"/>
      <c r="AM1518" s="24"/>
      <c r="AN1518" s="24"/>
      <c r="AO1518" s="24"/>
      <c r="AP1518" s="24"/>
      <c r="AQ1518" s="24"/>
      <c r="AS1518" s="13"/>
      <c r="AT1518" s="13"/>
      <c r="AU1518" s="14"/>
      <c r="AV1518" s="24"/>
      <c r="AW1518" s="24"/>
      <c r="AX1518" s="24"/>
      <c r="AY1518" s="24"/>
      <c r="AZ1518" s="24"/>
      <c r="BA1518" s="24"/>
      <c r="BB1518" s="24"/>
      <c r="BC1518" s="24"/>
      <c r="CW1518" s="24">
        <v>0.51690573770491799</v>
      </c>
      <c r="CX1518" s="13">
        <v>72.400000000000006</v>
      </c>
      <c r="CY1518" s="13">
        <v>69.628639780376758</v>
      </c>
      <c r="CZ1518" s="13">
        <v>68.942893895808027</v>
      </c>
      <c r="DA1518" s="13">
        <v>50.364148007814279</v>
      </c>
      <c r="DB1518" s="13" t="e">
        <f ca="1"/>
        <v>#NAME?</v>
      </c>
      <c r="DC1518" s="13" t="e">
        <f ca="1"/>
        <v>#NAME?</v>
      </c>
      <c r="DD1518" s="13">
        <v>67.920319606673488</v>
      </c>
      <c r="DE1518" s="13" t="e">
        <f ca="1"/>
        <v>#NAME?</v>
      </c>
      <c r="DF1518" s="13">
        <v>70.813713388696897</v>
      </c>
    </row>
    <row r="1519" spans="1:110" x14ac:dyDescent="0.25">
      <c r="A1519" s="9">
        <v>72.2</v>
      </c>
      <c r="B1519" s="10" t="b">
        <v>1</v>
      </c>
      <c r="U1519" s="13"/>
      <c r="V1519" s="13"/>
      <c r="W1519" s="14"/>
      <c r="X1519" s="24"/>
      <c r="Y1519" s="24"/>
      <c r="Z1519" s="24"/>
      <c r="AA1519" s="24"/>
      <c r="AB1519" s="24"/>
      <c r="AC1519" s="24"/>
      <c r="AD1519" s="24"/>
      <c r="AE1519" s="24"/>
      <c r="AG1519" s="13"/>
      <c r="AH1519" s="13"/>
      <c r="AI1519" s="14"/>
      <c r="AJ1519" s="24"/>
      <c r="AK1519" s="24"/>
      <c r="AL1519" s="24"/>
      <c r="AM1519" s="24"/>
      <c r="AN1519" s="24"/>
      <c r="AO1519" s="24"/>
      <c r="AP1519" s="24"/>
      <c r="AQ1519" s="24"/>
      <c r="AS1519" s="13"/>
      <c r="AT1519" s="13"/>
      <c r="AU1519" s="14"/>
      <c r="AV1519" s="24"/>
      <c r="AW1519" s="24"/>
      <c r="AX1519" s="24"/>
      <c r="AY1519" s="24"/>
      <c r="AZ1519" s="24"/>
      <c r="BA1519" s="24"/>
      <c r="BB1519" s="24"/>
      <c r="BC1519" s="24"/>
      <c r="CW1519" s="24">
        <v>0.51724726775956287</v>
      </c>
      <c r="CX1519" s="13">
        <v>72.400000000000006</v>
      </c>
      <c r="CY1519" s="13">
        <v>69.636800535081505</v>
      </c>
      <c r="CZ1519" s="13">
        <v>68.951582122189862</v>
      </c>
      <c r="DA1519" s="13">
        <v>50.413104821519546</v>
      </c>
      <c r="DB1519" s="13" t="e">
        <f ca="1"/>
        <v>#NAME?</v>
      </c>
      <c r="DC1519" s="13" t="e">
        <f ca="1"/>
        <v>#NAME?</v>
      </c>
      <c r="DD1519" s="13">
        <v>67.930781380569584</v>
      </c>
      <c r="DE1519" s="13" t="e">
        <f ca="1"/>
        <v>#NAME?</v>
      </c>
      <c r="DF1519" s="13">
        <v>70.822829143876504</v>
      </c>
    </row>
    <row r="1520" spans="1:110" x14ac:dyDescent="0.25">
      <c r="A1520" s="9">
        <v>71.900000000000006</v>
      </c>
      <c r="B1520" s="10" t="b">
        <v>1</v>
      </c>
      <c r="U1520" s="13"/>
      <c r="V1520" s="13"/>
      <c r="W1520" s="14"/>
      <c r="X1520" s="24"/>
      <c r="Y1520" s="24"/>
      <c r="Z1520" s="24"/>
      <c r="AA1520" s="24"/>
      <c r="AB1520" s="24"/>
      <c r="AC1520" s="24"/>
      <c r="AD1520" s="24"/>
      <c r="AE1520" s="24"/>
      <c r="AG1520" s="13"/>
      <c r="AH1520" s="13"/>
      <c r="AI1520" s="14"/>
      <c r="AJ1520" s="24"/>
      <c r="AK1520" s="24"/>
      <c r="AL1520" s="24"/>
      <c r="AM1520" s="24"/>
      <c r="AN1520" s="24"/>
      <c r="AO1520" s="24"/>
      <c r="AP1520" s="24"/>
      <c r="AQ1520" s="24"/>
      <c r="AS1520" s="13"/>
      <c r="AT1520" s="13"/>
      <c r="AU1520" s="14"/>
      <c r="AV1520" s="24"/>
      <c r="AW1520" s="24"/>
      <c r="AX1520" s="24"/>
      <c r="AY1520" s="24"/>
      <c r="AZ1520" s="24"/>
      <c r="BA1520" s="24"/>
      <c r="BB1520" s="24"/>
      <c r="BC1520" s="24"/>
      <c r="CW1520" s="24">
        <v>0.51758879781420764</v>
      </c>
      <c r="CX1520" s="13">
        <v>72.400000000000006</v>
      </c>
      <c r="CY1520" s="13">
        <v>69.644961592205249</v>
      </c>
      <c r="CZ1520" s="13">
        <v>68.960271765494056</v>
      </c>
      <c r="DA1520" s="13">
        <v>50.462096282654237</v>
      </c>
      <c r="DB1520" s="13" t="e">
        <f ca="1"/>
        <v>#NAME?</v>
      </c>
      <c r="DC1520" s="13" t="e">
        <f ca="1"/>
        <v>#NAME?</v>
      </c>
      <c r="DD1520" s="13">
        <v>67.941239701164889</v>
      </c>
      <c r="DE1520" s="13" t="e">
        <f ca="1"/>
        <v>#NAME?</v>
      </c>
      <c r="DF1520" s="13">
        <v>70.831943751085731</v>
      </c>
    </row>
    <row r="1521" spans="1:110" x14ac:dyDescent="0.25">
      <c r="A1521" s="9">
        <v>71.5</v>
      </c>
      <c r="B1521" s="10" t="b">
        <v>1</v>
      </c>
      <c r="U1521" s="13"/>
      <c r="V1521" s="13"/>
      <c r="W1521" s="14"/>
      <c r="X1521" s="24"/>
      <c r="Y1521" s="24"/>
      <c r="Z1521" s="24"/>
      <c r="AA1521" s="24"/>
      <c r="AB1521" s="24"/>
      <c r="AC1521" s="24"/>
      <c r="AD1521" s="24"/>
      <c r="AE1521" s="24"/>
      <c r="AG1521" s="13"/>
      <c r="AH1521" s="13"/>
      <c r="AI1521" s="14"/>
      <c r="AJ1521" s="24"/>
      <c r="AK1521" s="24"/>
      <c r="AL1521" s="24"/>
      <c r="AM1521" s="24"/>
      <c r="AN1521" s="24"/>
      <c r="AO1521" s="24"/>
      <c r="AP1521" s="24"/>
      <c r="AQ1521" s="24"/>
      <c r="AS1521" s="13"/>
      <c r="AT1521" s="13"/>
      <c r="AU1521" s="14"/>
      <c r="AV1521" s="24"/>
      <c r="AW1521" s="24"/>
      <c r="AX1521" s="24"/>
      <c r="AY1521" s="24"/>
      <c r="AZ1521" s="24"/>
      <c r="BA1521" s="24"/>
      <c r="BB1521" s="24"/>
      <c r="BC1521" s="24"/>
      <c r="CW1521" s="24">
        <v>0.51793032786885251</v>
      </c>
      <c r="CX1521" s="13">
        <v>72.400000000000006</v>
      </c>
      <c r="CY1521" s="13">
        <v>69.653122957763429</v>
      </c>
      <c r="CZ1521" s="13">
        <v>68.968962832386765</v>
      </c>
      <c r="DA1521" s="13">
        <v>50.511122440294059</v>
      </c>
      <c r="DB1521" s="13" t="e">
        <f ca="1"/>
        <v>#NAME?</v>
      </c>
      <c r="DC1521" s="13" t="e">
        <f ca="1"/>
        <v>#NAME?</v>
      </c>
      <c r="DD1521" s="13">
        <v>67.951694571876814</v>
      </c>
      <c r="DE1521" s="13" t="e">
        <f ca="1"/>
        <v>#NAME?</v>
      </c>
      <c r="DF1521" s="13">
        <v>70.84105721514743</v>
      </c>
    </row>
    <row r="1522" spans="1:110" x14ac:dyDescent="0.25">
      <c r="A1522" s="9">
        <v>71.3</v>
      </c>
      <c r="B1522" s="10" t="b">
        <v>1</v>
      </c>
      <c r="U1522" s="13"/>
      <c r="V1522" s="13"/>
      <c r="W1522" s="14"/>
      <c r="X1522" s="24"/>
      <c r="Y1522" s="24"/>
      <c r="Z1522" s="24"/>
      <c r="AA1522" s="24"/>
      <c r="AB1522" s="24"/>
      <c r="AC1522" s="24"/>
      <c r="AD1522" s="24"/>
      <c r="AE1522" s="24"/>
      <c r="AG1522" s="13"/>
      <c r="AH1522" s="13"/>
      <c r="AI1522" s="14"/>
      <c r="AJ1522" s="24"/>
      <c r="AK1522" s="24"/>
      <c r="AL1522" s="24"/>
      <c r="AM1522" s="24"/>
      <c r="AN1522" s="24"/>
      <c r="AO1522" s="24"/>
      <c r="AP1522" s="24"/>
      <c r="AQ1522" s="24"/>
      <c r="AS1522" s="13"/>
      <c r="AT1522" s="13"/>
      <c r="AU1522" s="14"/>
      <c r="AV1522" s="24"/>
      <c r="AW1522" s="24"/>
      <c r="AX1522" s="24"/>
      <c r="AY1522" s="24"/>
      <c r="AZ1522" s="24"/>
      <c r="BA1522" s="24"/>
      <c r="BB1522" s="24"/>
      <c r="BC1522" s="24"/>
      <c r="CW1522" s="24">
        <v>0.51827185792349728</v>
      </c>
      <c r="CX1522" s="13">
        <v>72.400000000000006</v>
      </c>
      <c r="CY1522" s="13">
        <v>69.661284637773036</v>
      </c>
      <c r="CZ1522" s="13">
        <v>68.977655329538877</v>
      </c>
      <c r="DA1522" s="13">
        <v>50.560183343619002</v>
      </c>
      <c r="DB1522" s="13" t="e">
        <f ca="1"/>
        <v>#NAME?</v>
      </c>
      <c r="DC1522" s="13" t="e">
        <f ca="1"/>
        <v>#NAME?</v>
      </c>
      <c r="DD1522" s="13">
        <v>67.962145996117158</v>
      </c>
      <c r="DE1522" s="13" t="e">
        <f ca="1"/>
        <v>#NAME?</v>
      </c>
      <c r="DF1522" s="13">
        <v>70.850169540882291</v>
      </c>
    </row>
    <row r="1523" spans="1:110" x14ac:dyDescent="0.25">
      <c r="A1523" s="9">
        <v>71.099999999999994</v>
      </c>
      <c r="B1523" s="10" t="b">
        <v>1</v>
      </c>
      <c r="U1523" s="13"/>
      <c r="V1523" s="13"/>
      <c r="W1523" s="14"/>
      <c r="X1523" s="24"/>
      <c r="Y1523" s="24"/>
      <c r="Z1523" s="24"/>
      <c r="AA1523" s="24"/>
      <c r="AB1523" s="24"/>
      <c r="AC1523" s="24"/>
      <c r="AD1523" s="24"/>
      <c r="AE1523" s="24"/>
      <c r="AG1523" s="13"/>
      <c r="AH1523" s="13"/>
      <c r="AI1523" s="14"/>
      <c r="AJ1523" s="24"/>
      <c r="AK1523" s="24"/>
      <c r="AL1523" s="24"/>
      <c r="AM1523" s="24"/>
      <c r="AN1523" s="24"/>
      <c r="AO1523" s="24"/>
      <c r="AP1523" s="24"/>
      <c r="AQ1523" s="24"/>
      <c r="AS1523" s="13"/>
      <c r="AT1523" s="13"/>
      <c r="AU1523" s="14"/>
      <c r="AV1523" s="24"/>
      <c r="AW1523" s="24"/>
      <c r="AX1523" s="24"/>
      <c r="AY1523" s="24"/>
      <c r="AZ1523" s="24"/>
      <c r="BA1523" s="24"/>
      <c r="BB1523" s="24"/>
      <c r="BC1523" s="24"/>
      <c r="CW1523" s="24">
        <v>0.51861338797814205</v>
      </c>
      <c r="CX1523" s="13">
        <v>72.400000000000006</v>
      </c>
      <c r="CY1523" s="13">
        <v>69.669446638252722</v>
      </c>
      <c r="CZ1523" s="13">
        <v>68.986349263626295</v>
      </c>
      <c r="DA1523" s="13">
        <v>50.609279041913766</v>
      </c>
      <c r="DB1523" s="13" t="e">
        <f ca="1"/>
        <v>#NAME?</v>
      </c>
      <c r="DC1523" s="13" t="e">
        <f ca="1"/>
        <v>#NAME?</v>
      </c>
      <c r="DD1523" s="13">
        <v>67.972593977292064</v>
      </c>
      <c r="DE1523" s="13" t="e">
        <f ca="1"/>
        <v>#NAME?</v>
      </c>
      <c r="DF1523" s="13">
        <v>70.85928073310869</v>
      </c>
    </row>
    <row r="1524" spans="1:110" x14ac:dyDescent="0.25">
      <c r="A1524" s="9">
        <v>71</v>
      </c>
      <c r="B1524" s="10" t="b">
        <v>1</v>
      </c>
      <c r="U1524" s="13"/>
      <c r="V1524" s="13"/>
      <c r="W1524" s="14"/>
      <c r="X1524" s="24"/>
      <c r="Y1524" s="24"/>
      <c r="Z1524" s="24"/>
      <c r="AA1524" s="24"/>
      <c r="AB1524" s="24"/>
      <c r="AC1524" s="24"/>
      <c r="AD1524" s="24"/>
      <c r="AE1524" s="24"/>
      <c r="AG1524" s="13"/>
      <c r="AH1524" s="13"/>
      <c r="AI1524" s="14"/>
      <c r="AJ1524" s="24"/>
      <c r="AK1524" s="24"/>
      <c r="AL1524" s="24"/>
      <c r="AM1524" s="24"/>
      <c r="AN1524" s="24"/>
      <c r="AO1524" s="24"/>
      <c r="AP1524" s="24"/>
      <c r="AQ1524" s="24"/>
      <c r="AS1524" s="13"/>
      <c r="AT1524" s="13"/>
      <c r="AU1524" s="14"/>
      <c r="AV1524" s="24"/>
      <c r="AW1524" s="24"/>
      <c r="AX1524" s="24"/>
      <c r="AY1524" s="24"/>
      <c r="AZ1524" s="24"/>
      <c r="BA1524" s="24"/>
      <c r="BB1524" s="24"/>
      <c r="BC1524" s="24"/>
      <c r="CW1524" s="24">
        <v>0.51895491803278693</v>
      </c>
      <c r="CX1524" s="13">
        <v>72.5</v>
      </c>
      <c r="CY1524" s="13">
        <v>69.677608965222774</v>
      </c>
      <c r="CZ1524" s="13">
        <v>68.995044641330097</v>
      </c>
      <c r="DA1524" s="13">
        <v>50.658409584567963</v>
      </c>
      <c r="DB1524" s="13" t="e">
        <f ca="1"/>
        <v>#NAME?</v>
      </c>
      <c r="DC1524" s="13" t="e">
        <f ca="1"/>
        <v>#NAME?</v>
      </c>
      <c r="DD1524" s="13">
        <v>67.983038518802118</v>
      </c>
      <c r="DE1524" s="13" t="e">
        <f ca="1"/>
        <v>#NAME?</v>
      </c>
      <c r="DF1524" s="13">
        <v>70.868390796642856</v>
      </c>
    </row>
    <row r="1525" spans="1:110" x14ac:dyDescent="0.25">
      <c r="A1525" s="9">
        <v>78</v>
      </c>
      <c r="B1525" s="10" t="b">
        <v>1</v>
      </c>
      <c r="U1525" s="13"/>
      <c r="V1525" s="13"/>
      <c r="W1525" s="14"/>
      <c r="X1525" s="24"/>
      <c r="Y1525" s="24"/>
      <c r="Z1525" s="24"/>
      <c r="AA1525" s="24"/>
      <c r="AB1525" s="24"/>
      <c r="AC1525" s="24"/>
      <c r="AD1525" s="24"/>
      <c r="AE1525" s="24"/>
      <c r="AG1525" s="13"/>
      <c r="AH1525" s="13"/>
      <c r="AI1525" s="14"/>
      <c r="AJ1525" s="24"/>
      <c r="AK1525" s="24"/>
      <c r="AL1525" s="24"/>
      <c r="AM1525" s="24"/>
      <c r="AN1525" s="24"/>
      <c r="AO1525" s="24"/>
      <c r="AP1525" s="24"/>
      <c r="AQ1525" s="24"/>
      <c r="AS1525" s="13"/>
      <c r="AT1525" s="13"/>
      <c r="AU1525" s="14"/>
      <c r="AV1525" s="24"/>
      <c r="AW1525" s="24"/>
      <c r="AX1525" s="24"/>
      <c r="AY1525" s="24"/>
      <c r="AZ1525" s="24"/>
      <c r="BA1525" s="24"/>
      <c r="BB1525" s="24"/>
      <c r="BC1525" s="24"/>
      <c r="CW1525" s="24">
        <v>0.51929644808743169</v>
      </c>
      <c r="CX1525" s="13">
        <v>72.5</v>
      </c>
      <c r="CY1525" s="13">
        <v>69.68577162470514</v>
      </c>
      <c r="CZ1525" s="13">
        <v>69.003741469336376</v>
      </c>
      <c r="DA1525" s="13">
        <v>50.707575021076394</v>
      </c>
      <c r="DB1525" s="13" t="e">
        <f ca="1"/>
        <v>#NAME?</v>
      </c>
      <c r="DC1525" s="13" t="e">
        <f ca="1"/>
        <v>#NAME?</v>
      </c>
      <c r="DD1525" s="13">
        <v>67.993479624042266</v>
      </c>
      <c r="DE1525" s="13" t="e">
        <f ca="1"/>
        <v>#NAME?</v>
      </c>
      <c r="DF1525" s="13">
        <v>70.877499736298816</v>
      </c>
    </row>
    <row r="1526" spans="1:110" x14ac:dyDescent="0.25">
      <c r="A1526" s="9">
        <v>73.599999999999994</v>
      </c>
      <c r="B1526" s="10" t="b">
        <v>1</v>
      </c>
      <c r="U1526" s="13"/>
      <c r="V1526" s="13"/>
      <c r="W1526" s="14"/>
      <c r="X1526" s="24"/>
      <c r="Y1526" s="24"/>
      <c r="Z1526" s="24"/>
      <c r="AA1526" s="24"/>
      <c r="AB1526" s="24"/>
      <c r="AC1526" s="24"/>
      <c r="AD1526" s="24"/>
      <c r="AE1526" s="24"/>
      <c r="AG1526" s="13"/>
      <c r="AH1526" s="13"/>
      <c r="AI1526" s="14"/>
      <c r="AJ1526" s="24"/>
      <c r="AK1526" s="24"/>
      <c r="AL1526" s="24"/>
      <c r="AM1526" s="24"/>
      <c r="AN1526" s="24"/>
      <c r="AO1526" s="24"/>
      <c r="AP1526" s="24"/>
      <c r="AQ1526" s="24"/>
      <c r="AS1526" s="13"/>
      <c r="AT1526" s="13"/>
      <c r="AU1526" s="14"/>
      <c r="AV1526" s="24"/>
      <c r="AW1526" s="24"/>
      <c r="AX1526" s="24"/>
      <c r="AY1526" s="24"/>
      <c r="AZ1526" s="24"/>
      <c r="BA1526" s="24"/>
      <c r="BB1526" s="24"/>
      <c r="BC1526" s="24"/>
      <c r="CW1526" s="24">
        <v>0.51963797814207646</v>
      </c>
      <c r="CX1526" s="13">
        <v>72.5</v>
      </c>
      <c r="CY1526" s="13">
        <v>69.693934622723518</v>
      </c>
      <c r="CZ1526" s="13">
        <v>69.012439754336341</v>
      </c>
      <c r="DA1526" s="13">
        <v>50.756775401039441</v>
      </c>
      <c r="DB1526" s="13" t="e">
        <f ca="1"/>
        <v>#NAME?</v>
      </c>
      <c r="DC1526" s="13" t="e">
        <f ca="1"/>
        <v>#NAME?</v>
      </c>
      <c r="DD1526" s="13">
        <v>68.003917296401909</v>
      </c>
      <c r="DE1526" s="13" t="e">
        <f ca="1"/>
        <v>#NAME?</v>
      </c>
      <c r="DF1526" s="13">
        <v>70.886607556888436</v>
      </c>
    </row>
    <row r="1527" spans="1:110" x14ac:dyDescent="0.25">
      <c r="A1527" s="9">
        <v>73.400000000000006</v>
      </c>
      <c r="B1527" s="10" t="b">
        <v>1</v>
      </c>
      <c r="U1527" s="13"/>
      <c r="V1527" s="13"/>
      <c r="W1527" s="14"/>
      <c r="X1527" s="24"/>
      <c r="Y1527" s="24"/>
      <c r="Z1527" s="24"/>
      <c r="AA1527" s="24"/>
      <c r="AB1527" s="24"/>
      <c r="AC1527" s="24"/>
      <c r="AD1527" s="24"/>
      <c r="AE1527" s="24"/>
      <c r="AG1527" s="13"/>
      <c r="AH1527" s="13"/>
      <c r="AI1527" s="14"/>
      <c r="AJ1527" s="24"/>
      <c r="AK1527" s="24"/>
      <c r="AL1527" s="24"/>
      <c r="AM1527" s="24"/>
      <c r="AN1527" s="24"/>
      <c r="AO1527" s="24"/>
      <c r="AP1527" s="24"/>
      <c r="AQ1527" s="24"/>
      <c r="AS1527" s="13"/>
      <c r="AT1527" s="13"/>
      <c r="AU1527" s="14"/>
      <c r="AV1527" s="24"/>
      <c r="AW1527" s="24"/>
      <c r="AX1527" s="24"/>
      <c r="AY1527" s="24"/>
      <c r="AZ1527" s="24"/>
      <c r="BA1527" s="24"/>
      <c r="BB1527" s="24"/>
      <c r="BC1527" s="24"/>
      <c r="CW1527" s="24">
        <v>0.51997950819672134</v>
      </c>
      <c r="CX1527" s="13">
        <v>72.5</v>
      </c>
      <c r="CY1527" s="13">
        <v>69.702097965303324</v>
      </c>
      <c r="CZ1527" s="13">
        <v>69.021139503026362</v>
      </c>
      <c r="DA1527" s="13">
        <v>50.806010774163312</v>
      </c>
      <c r="DB1527" s="13" t="e">
        <f ca="1"/>
        <v>#NAME?</v>
      </c>
      <c r="DC1527" s="13" t="e">
        <f ca="1"/>
        <v>#NAME?</v>
      </c>
      <c r="DD1527" s="13">
        <v>68.014351539264851</v>
      </c>
      <c r="DE1527" s="13" t="e">
        <f ca="1"/>
        <v>#NAME?</v>
      </c>
      <c r="DF1527" s="13">
        <v>70.895714263221478</v>
      </c>
    </row>
    <row r="1528" spans="1:110" x14ac:dyDescent="0.25">
      <c r="A1528" s="9">
        <v>73</v>
      </c>
      <c r="B1528" s="10" t="b">
        <v>1</v>
      </c>
      <c r="U1528" s="13"/>
      <c r="V1528" s="13"/>
      <c r="W1528" s="14"/>
      <c r="X1528" s="24"/>
      <c r="Y1528" s="24"/>
      <c r="Z1528" s="24"/>
      <c r="AA1528" s="24"/>
      <c r="AB1528" s="24"/>
      <c r="AC1528" s="24"/>
      <c r="AD1528" s="24"/>
      <c r="AE1528" s="24"/>
      <c r="AG1528" s="13"/>
      <c r="AH1528" s="13"/>
      <c r="AI1528" s="14"/>
      <c r="AJ1528" s="24"/>
      <c r="AK1528" s="24"/>
      <c r="AL1528" s="24"/>
      <c r="AM1528" s="24"/>
      <c r="AN1528" s="24"/>
      <c r="AO1528" s="24"/>
      <c r="AP1528" s="24"/>
      <c r="AQ1528" s="24"/>
      <c r="AS1528" s="13"/>
      <c r="AT1528" s="13"/>
      <c r="AU1528" s="14"/>
      <c r="AV1528" s="24"/>
      <c r="AW1528" s="24"/>
      <c r="AX1528" s="24"/>
      <c r="AY1528" s="24"/>
      <c r="AZ1528" s="24"/>
      <c r="BA1528" s="24"/>
      <c r="BB1528" s="24"/>
      <c r="BC1528" s="24"/>
      <c r="CW1528" s="24">
        <v>0.52032103825136611</v>
      </c>
      <c r="CX1528" s="13">
        <v>72.5</v>
      </c>
      <c r="CY1528" s="13">
        <v>69.710261658471765</v>
      </c>
      <c r="CZ1528" s="13">
        <v>69.029840722107892</v>
      </c>
      <c r="DA1528" s="13">
        <v>50.855281190260328</v>
      </c>
      <c r="DB1528" s="13" t="e">
        <f ca="1"/>
        <v>#NAME?</v>
      </c>
      <c r="DC1528" s="13" t="e">
        <f ca="1"/>
        <v>#NAME?</v>
      </c>
      <c r="DD1528" s="13">
        <v>68.024782356009354</v>
      </c>
      <c r="DE1528" s="13" t="e">
        <f ca="1"/>
        <v>#NAME?</v>
      </c>
      <c r="DF1528" s="13">
        <v>70.904819860105533</v>
      </c>
    </row>
    <row r="1529" spans="1:110" x14ac:dyDescent="0.25">
      <c r="A1529" s="9">
        <v>73</v>
      </c>
      <c r="B1529" s="10" t="b">
        <v>1</v>
      </c>
      <c r="U1529" s="13"/>
      <c r="V1529" s="13"/>
      <c r="W1529" s="14"/>
      <c r="X1529" s="24"/>
      <c r="Y1529" s="24"/>
      <c r="Z1529" s="24"/>
      <c r="AA1529" s="24"/>
      <c r="AB1529" s="24"/>
      <c r="AC1529" s="24"/>
      <c r="AD1529" s="24"/>
      <c r="AE1529" s="24"/>
      <c r="AG1529" s="13"/>
      <c r="AH1529" s="13"/>
      <c r="AI1529" s="14"/>
      <c r="AJ1529" s="24"/>
      <c r="AK1529" s="24"/>
      <c r="AL1529" s="24"/>
      <c r="AM1529" s="24"/>
      <c r="AN1529" s="24"/>
      <c r="AO1529" s="24"/>
      <c r="AP1529" s="24"/>
      <c r="AQ1529" s="24"/>
      <c r="AS1529" s="13"/>
      <c r="AT1529" s="13"/>
      <c r="AU1529" s="14"/>
      <c r="AV1529" s="24"/>
      <c r="AW1529" s="24"/>
      <c r="AX1529" s="24"/>
      <c r="AY1529" s="24"/>
      <c r="AZ1529" s="24"/>
      <c r="BA1529" s="24"/>
      <c r="BB1529" s="24"/>
      <c r="BC1529" s="24"/>
      <c r="CW1529" s="24">
        <v>0.52066256830601088</v>
      </c>
      <c r="CX1529" s="13">
        <v>72.5</v>
      </c>
      <c r="CY1529" s="13">
        <v>69.718425708257826</v>
      </c>
      <c r="CZ1529" s="13">
        <v>69.03854341828783</v>
      </c>
      <c r="DA1529" s="13">
        <v>50.904586699249272</v>
      </c>
      <c r="DB1529" s="13" t="e">
        <f ca="1"/>
        <v>#NAME?</v>
      </c>
      <c r="DC1529" s="13" t="e">
        <f ca="1"/>
        <v>#NAME?</v>
      </c>
      <c r="DD1529" s="13">
        <v>68.035209750008121</v>
      </c>
      <c r="DE1529" s="13" t="e">
        <f ca="1"/>
        <v>#NAME?</v>
      </c>
      <c r="DF1529" s="13">
        <v>70.913924352346157</v>
      </c>
    </row>
    <row r="1530" spans="1:110" x14ac:dyDescent="0.25">
      <c r="A1530" s="9">
        <v>72.8</v>
      </c>
      <c r="B1530" s="10" t="b">
        <v>1</v>
      </c>
      <c r="U1530" s="13"/>
      <c r="V1530" s="13"/>
      <c r="W1530" s="14"/>
      <c r="X1530" s="24"/>
      <c r="Y1530" s="24"/>
      <c r="Z1530" s="24"/>
      <c r="AA1530" s="24"/>
      <c r="AB1530" s="24"/>
      <c r="AC1530" s="24"/>
      <c r="AD1530" s="24"/>
      <c r="AE1530" s="24"/>
      <c r="AG1530" s="13"/>
      <c r="AH1530" s="13"/>
      <c r="AI1530" s="14"/>
      <c r="AJ1530" s="24"/>
      <c r="AK1530" s="24"/>
      <c r="AL1530" s="24"/>
      <c r="AM1530" s="24"/>
      <c r="AN1530" s="24"/>
      <c r="AO1530" s="24"/>
      <c r="AP1530" s="24"/>
      <c r="AQ1530" s="24"/>
      <c r="AS1530" s="13"/>
      <c r="AT1530" s="13"/>
      <c r="AU1530" s="14"/>
      <c r="AV1530" s="24"/>
      <c r="AW1530" s="24"/>
      <c r="AX1530" s="24"/>
      <c r="AY1530" s="24"/>
      <c r="AZ1530" s="24"/>
      <c r="BA1530" s="24"/>
      <c r="BB1530" s="24"/>
      <c r="BC1530" s="24"/>
      <c r="CW1530" s="24">
        <v>0.52100409836065575</v>
      </c>
      <c r="CX1530" s="13">
        <v>72.5</v>
      </c>
      <c r="CY1530" s="13">
        <v>69.726590120692379</v>
      </c>
      <c r="CZ1530" s="13">
        <v>69.047247598278176</v>
      </c>
      <c r="DA1530" s="13">
        <v>50.953927351155663</v>
      </c>
      <c r="DB1530" s="13" t="e">
        <f ca="1"/>
        <v>#NAME?</v>
      </c>
      <c r="DC1530" s="13" t="e">
        <f ca="1"/>
        <v>#NAME?</v>
      </c>
      <c r="DD1530" s="13">
        <v>68.045633724628374</v>
      </c>
      <c r="DE1530" s="13" t="e">
        <f ca="1"/>
        <v>#NAME?</v>
      </c>
      <c r="DF1530" s="13">
        <v>70.92302774474679</v>
      </c>
    </row>
    <row r="1531" spans="1:110" x14ac:dyDescent="0.25">
      <c r="A1531" s="9">
        <v>72.400000000000006</v>
      </c>
      <c r="B1531" s="10" t="b">
        <v>1</v>
      </c>
      <c r="U1531" s="13"/>
      <c r="V1531" s="13"/>
      <c r="W1531" s="14"/>
      <c r="X1531" s="24"/>
      <c r="Y1531" s="24"/>
      <c r="Z1531" s="24"/>
      <c r="AA1531" s="24"/>
      <c r="AB1531" s="24"/>
      <c r="AC1531" s="24"/>
      <c r="AD1531" s="24"/>
      <c r="AE1531" s="24"/>
      <c r="AG1531" s="13"/>
      <c r="AH1531" s="13"/>
      <c r="AI1531" s="14"/>
      <c r="AJ1531" s="24"/>
      <c r="AK1531" s="24"/>
      <c r="AL1531" s="24"/>
      <c r="AM1531" s="24"/>
      <c r="AN1531" s="24"/>
      <c r="AO1531" s="24"/>
      <c r="AP1531" s="24"/>
      <c r="AQ1531" s="24"/>
      <c r="AS1531" s="13"/>
      <c r="AT1531" s="13"/>
      <c r="AU1531" s="14"/>
      <c r="AV1531" s="24"/>
      <c r="AW1531" s="24"/>
      <c r="AX1531" s="24"/>
      <c r="AY1531" s="24"/>
      <c r="AZ1531" s="24"/>
      <c r="BA1531" s="24"/>
      <c r="BB1531" s="24"/>
      <c r="BC1531" s="24"/>
      <c r="CW1531" s="24">
        <v>0.52134562841530052</v>
      </c>
      <c r="CX1531" s="13">
        <v>72.5</v>
      </c>
      <c r="CY1531" s="13">
        <v>69.734754901808117</v>
      </c>
      <c r="CZ1531" s="13">
        <v>69.055953268796188</v>
      </c>
      <c r="DA1531" s="13">
        <v>51.003303196112029</v>
      </c>
      <c r="DB1531" s="13" t="e">
        <f ca="1"/>
        <v>#NAME?</v>
      </c>
      <c r="DC1531" s="13" t="e">
        <f ca="1"/>
        <v>#NAME?</v>
      </c>
      <c r="DD1531" s="13">
        <v>68.056054283231759</v>
      </c>
      <c r="DE1531" s="13" t="e">
        <f ca="1"/>
        <v>#NAME?</v>
      </c>
      <c r="DF1531" s="13">
        <v>70.93213004210881</v>
      </c>
    </row>
    <row r="1532" spans="1:110" x14ac:dyDescent="0.25">
      <c r="A1532" s="9">
        <v>72.2</v>
      </c>
      <c r="B1532" s="10" t="b">
        <v>1</v>
      </c>
      <c r="U1532" s="13"/>
      <c r="V1532" s="13"/>
      <c r="W1532" s="14"/>
      <c r="X1532" s="24"/>
      <c r="Y1532" s="24"/>
      <c r="Z1532" s="24"/>
      <c r="AA1532" s="24"/>
      <c r="AB1532" s="24"/>
      <c r="AC1532" s="24"/>
      <c r="AD1532" s="24"/>
      <c r="AE1532" s="24"/>
      <c r="AG1532" s="13"/>
      <c r="AH1532" s="13"/>
      <c r="AI1532" s="14"/>
      <c r="AJ1532" s="24"/>
      <c r="AK1532" s="24"/>
      <c r="AL1532" s="24"/>
      <c r="AM1532" s="24"/>
      <c r="AN1532" s="24"/>
      <c r="AO1532" s="24"/>
      <c r="AP1532" s="24"/>
      <c r="AQ1532" s="24"/>
      <c r="AS1532" s="13"/>
      <c r="AT1532" s="13"/>
      <c r="AU1532" s="14"/>
      <c r="AV1532" s="24"/>
      <c r="AW1532" s="24"/>
      <c r="AX1532" s="24"/>
      <c r="AY1532" s="24"/>
      <c r="AZ1532" s="24"/>
      <c r="BA1532" s="24"/>
      <c r="BB1532" s="24"/>
      <c r="BC1532" s="24"/>
      <c r="CW1532" s="24">
        <v>0.5216871584699454</v>
      </c>
      <c r="CX1532" s="13">
        <v>72.5</v>
      </c>
      <c r="CY1532" s="13">
        <v>69.742920057639679</v>
      </c>
      <c r="CZ1532" s="13">
        <v>69.064660436564623</v>
      </c>
      <c r="DA1532" s="13">
        <v>51.052714284358309</v>
      </c>
      <c r="DB1532" s="13" t="e">
        <f ca="1"/>
        <v>#NAME?</v>
      </c>
      <c r="DC1532" s="13" t="e">
        <f ca="1"/>
        <v>#NAME?</v>
      </c>
      <c r="DD1532" s="13">
        <v>68.066471429174442</v>
      </c>
      <c r="DE1532" s="13" t="e">
        <f ca="1"/>
        <v>#NAME?</v>
      </c>
      <c r="DF1532" s="13">
        <v>70.941231249231649</v>
      </c>
    </row>
    <row r="1533" spans="1:110" x14ac:dyDescent="0.25">
      <c r="A1533" s="9">
        <v>71.099999999999994</v>
      </c>
      <c r="B1533" s="10" t="b">
        <v>1</v>
      </c>
      <c r="U1533" s="13"/>
      <c r="V1533" s="13"/>
      <c r="W1533" s="14"/>
      <c r="X1533" s="24"/>
      <c r="Y1533" s="24"/>
      <c r="Z1533" s="24"/>
      <c r="AA1533" s="24"/>
      <c r="AB1533" s="24"/>
      <c r="AC1533" s="24"/>
      <c r="AD1533" s="24"/>
      <c r="AE1533" s="24"/>
      <c r="AG1533" s="13"/>
      <c r="AH1533" s="13"/>
      <c r="AI1533" s="14"/>
      <c r="AJ1533" s="24"/>
      <c r="AK1533" s="24"/>
      <c r="AL1533" s="24"/>
      <c r="AM1533" s="24"/>
      <c r="AN1533" s="24"/>
      <c r="AO1533" s="24"/>
      <c r="AP1533" s="24"/>
      <c r="AQ1533" s="24"/>
      <c r="AS1533" s="13"/>
      <c r="AT1533" s="13"/>
      <c r="AU1533" s="14"/>
      <c r="AV1533" s="24"/>
      <c r="AW1533" s="24"/>
      <c r="AX1533" s="24"/>
      <c r="AY1533" s="24"/>
      <c r="AZ1533" s="24"/>
      <c r="BA1533" s="24"/>
      <c r="BB1533" s="24"/>
      <c r="BC1533" s="24"/>
      <c r="CW1533" s="24">
        <v>0.52202868852459017</v>
      </c>
      <c r="CX1533" s="13">
        <v>72.5</v>
      </c>
      <c r="CY1533" s="13">
        <v>69.751085594223582</v>
      </c>
      <c r="CZ1533" s="13">
        <v>69.073369108311439</v>
      </c>
      <c r="DA1533" s="13">
        <v>51.102160666242035</v>
      </c>
      <c r="DB1533" s="13" t="e">
        <f ca="1"/>
        <v>#NAME?</v>
      </c>
      <c r="DC1533" s="13" t="e">
        <f ca="1"/>
        <v>#NAME?</v>
      </c>
      <c r="DD1533" s="13">
        <v>68.076885165807084</v>
      </c>
      <c r="DE1533" s="13" t="e">
        <f ca="1"/>
        <v>#NAME?</v>
      </c>
      <c r="DF1533" s="13">
        <v>70.950331370912608</v>
      </c>
    </row>
    <row r="1534" spans="1:110" x14ac:dyDescent="0.25">
      <c r="A1534" s="9">
        <v>72</v>
      </c>
      <c r="B1534" s="10" t="b">
        <v>1</v>
      </c>
      <c r="U1534" s="13"/>
      <c r="V1534" s="13"/>
      <c r="W1534" s="14"/>
      <c r="X1534" s="24"/>
      <c r="Y1534" s="24"/>
      <c r="Z1534" s="24"/>
      <c r="AA1534" s="24"/>
      <c r="AB1534" s="24"/>
      <c r="AC1534" s="24"/>
      <c r="AD1534" s="24"/>
      <c r="AE1534" s="24"/>
      <c r="AG1534" s="13"/>
      <c r="AH1534" s="13"/>
      <c r="AI1534" s="14"/>
      <c r="AJ1534" s="24"/>
      <c r="AK1534" s="24"/>
      <c r="AL1534" s="24"/>
      <c r="AM1534" s="24"/>
      <c r="AN1534" s="24"/>
      <c r="AO1534" s="24"/>
      <c r="AP1534" s="24"/>
      <c r="AQ1534" s="24"/>
      <c r="AS1534" s="13"/>
      <c r="AT1534" s="13"/>
      <c r="AU1534" s="14"/>
      <c r="AV1534" s="24"/>
      <c r="AW1534" s="24"/>
      <c r="AX1534" s="24"/>
      <c r="AY1534" s="24"/>
      <c r="AZ1534" s="24"/>
      <c r="BA1534" s="24"/>
      <c r="BB1534" s="24"/>
      <c r="BC1534" s="24"/>
      <c r="CW1534" s="24">
        <v>0.52237021857923494</v>
      </c>
      <c r="CX1534" s="13">
        <v>72.5</v>
      </c>
      <c r="CY1534" s="13">
        <v>69.759251517598372</v>
      </c>
      <c r="CZ1534" s="13">
        <v>69.082079290770196</v>
      </c>
      <c r="DA1534" s="13">
        <v>51.151642392218754</v>
      </c>
      <c r="DB1534" s="13" t="e">
        <f ca="1"/>
        <v>#NAME?</v>
      </c>
      <c r="DC1534" s="13" t="e">
        <f ca="1"/>
        <v>#NAME?</v>
      </c>
      <c r="DD1534" s="13">
        <v>68.087295496474923</v>
      </c>
      <c r="DE1534" s="13" t="e">
        <f ca="1"/>
        <v>#NAME?</v>
      </c>
      <c r="DF1534" s="13">
        <v>70.959430411947096</v>
      </c>
    </row>
    <row r="1535" spans="1:110" x14ac:dyDescent="0.25">
      <c r="A1535" s="9">
        <v>76</v>
      </c>
      <c r="B1535" s="10" t="b">
        <v>1</v>
      </c>
      <c r="U1535" s="13"/>
      <c r="V1535" s="13"/>
      <c r="W1535" s="14"/>
      <c r="X1535" s="24"/>
      <c r="Y1535" s="24"/>
      <c r="Z1535" s="24"/>
      <c r="AA1535" s="24"/>
      <c r="AB1535" s="24"/>
      <c r="AC1535" s="24"/>
      <c r="AD1535" s="24"/>
      <c r="AE1535" s="24"/>
      <c r="AG1535" s="13"/>
      <c r="AH1535" s="13"/>
      <c r="AI1535" s="14"/>
      <c r="AJ1535" s="24"/>
      <c r="AK1535" s="24"/>
      <c r="AL1535" s="24"/>
      <c r="AM1535" s="24"/>
      <c r="AN1535" s="24"/>
      <c r="AO1535" s="24"/>
      <c r="AP1535" s="24"/>
      <c r="AQ1535" s="24"/>
      <c r="AS1535" s="13"/>
      <c r="AT1535" s="13"/>
      <c r="AU1535" s="14"/>
      <c r="AV1535" s="24"/>
      <c r="AW1535" s="24"/>
      <c r="AX1535" s="24"/>
      <c r="AY1535" s="24"/>
      <c r="AZ1535" s="24"/>
      <c r="BA1535" s="24"/>
      <c r="BB1535" s="24"/>
      <c r="BC1535" s="24"/>
      <c r="CW1535" s="24">
        <v>0.52271174863387981</v>
      </c>
      <c r="CX1535" s="13">
        <v>72.5</v>
      </c>
      <c r="CY1535" s="13">
        <v>69.767417833804529</v>
      </c>
      <c r="CZ1535" s="13">
        <v>69.090790990679594</v>
      </c>
      <c r="DA1535" s="13">
        <v>51.201159512852286</v>
      </c>
      <c r="DB1535" s="13" t="e">
        <f ca="1"/>
        <v>#NAME?</v>
      </c>
      <c r="DC1535" s="13" t="e">
        <f ca="1"/>
        <v>#NAME?</v>
      </c>
      <c r="DD1535" s="13">
        <v>68.097702424517649</v>
      </c>
      <c r="DE1535" s="13" t="e">
        <f ca="1"/>
        <v>#NAME?</v>
      </c>
      <c r="DF1535" s="13">
        <v>70.968528377128507</v>
      </c>
    </row>
    <row r="1536" spans="1:110" x14ac:dyDescent="0.25">
      <c r="A1536" s="9">
        <v>78</v>
      </c>
      <c r="B1536" s="10" t="b">
        <v>1</v>
      </c>
      <c r="U1536" s="13"/>
      <c r="V1536" s="13"/>
      <c r="W1536" s="14"/>
      <c r="X1536" s="24"/>
      <c r="Y1536" s="24"/>
      <c r="Z1536" s="24"/>
      <c r="AA1536" s="24"/>
      <c r="AB1536" s="24"/>
      <c r="AC1536" s="24"/>
      <c r="AD1536" s="24"/>
      <c r="AE1536" s="24"/>
      <c r="AG1536" s="13"/>
      <c r="AH1536" s="13"/>
      <c r="AI1536" s="14"/>
      <c r="AJ1536" s="24"/>
      <c r="AK1536" s="24"/>
      <c r="AL1536" s="24"/>
      <c r="AM1536" s="24"/>
      <c r="AN1536" s="24"/>
      <c r="AO1536" s="24"/>
      <c r="AP1536" s="24"/>
      <c r="AQ1536" s="24"/>
      <c r="AS1536" s="13"/>
      <c r="AT1536" s="13"/>
      <c r="AU1536" s="14"/>
      <c r="AV1536" s="24"/>
      <c r="AW1536" s="24"/>
      <c r="AX1536" s="24"/>
      <c r="AY1536" s="24"/>
      <c r="AZ1536" s="24"/>
      <c r="BA1536" s="24"/>
      <c r="BB1536" s="24"/>
      <c r="BC1536" s="24"/>
      <c r="CW1536" s="24">
        <v>0.52305327868852458</v>
      </c>
      <c r="CX1536" s="13">
        <v>72.5</v>
      </c>
      <c r="CY1536" s="13">
        <v>69.775584548884609</v>
      </c>
      <c r="CZ1536" s="13">
        <v>69.099504214784133</v>
      </c>
      <c r="DA1536" s="13">
        <v>51.250712078814971</v>
      </c>
      <c r="DB1536" s="13" t="e">
        <f ca="1"/>
        <v>#NAME?</v>
      </c>
      <c r="DC1536" s="13" t="e">
        <f ca="1"/>
        <v>#NAME?</v>
      </c>
      <c r="DD1536" s="13">
        <v>68.108105953269529</v>
      </c>
      <c r="DE1536" s="13" t="e">
        <f ca="1"/>
        <v>#NAME?</v>
      </c>
      <c r="DF1536" s="13">
        <v>70.977625271248314</v>
      </c>
    </row>
    <row r="1537" spans="1:110" x14ac:dyDescent="0.25">
      <c r="A1537" s="9">
        <v>71.599999999999994</v>
      </c>
      <c r="B1537" s="10" t="b">
        <v>1</v>
      </c>
      <c r="U1537" s="13"/>
      <c r="V1537" s="13"/>
      <c r="W1537" s="14"/>
      <c r="X1537" s="24"/>
      <c r="Y1537" s="24"/>
      <c r="Z1537" s="24"/>
      <c r="AA1537" s="24"/>
      <c r="AB1537" s="24"/>
      <c r="AC1537" s="24"/>
      <c r="AD1537" s="24"/>
      <c r="AE1537" s="24"/>
      <c r="AG1537" s="13"/>
      <c r="AH1537" s="13"/>
      <c r="AI1537" s="14"/>
      <c r="AJ1537" s="24"/>
      <c r="AK1537" s="24"/>
      <c r="AL1537" s="24"/>
      <c r="AM1537" s="24"/>
      <c r="AN1537" s="24"/>
      <c r="AO1537" s="24"/>
      <c r="AP1537" s="24"/>
      <c r="AQ1537" s="24"/>
      <c r="AS1537" s="13"/>
      <c r="AT1537" s="13"/>
      <c r="AU1537" s="14"/>
      <c r="AV1537" s="24"/>
      <c r="AW1537" s="24"/>
      <c r="AX1537" s="24"/>
      <c r="AY1537" s="24"/>
      <c r="AZ1537" s="24"/>
      <c r="BA1537" s="24"/>
      <c r="BB1537" s="24"/>
      <c r="BC1537" s="24"/>
      <c r="CW1537" s="24">
        <v>0.52339480874316935</v>
      </c>
      <c r="CX1537" s="13">
        <v>72.5</v>
      </c>
      <c r="CY1537" s="13">
        <v>69.783751668883184</v>
      </c>
      <c r="CZ1537" s="13">
        <v>69.108218969833615</v>
      </c>
      <c r="DA1537" s="13">
        <v>51.300300140888112</v>
      </c>
      <c r="DB1537" s="13" t="e">
        <f ca="1"/>
        <v>#NAME?</v>
      </c>
      <c r="DC1537" s="13" t="e">
        <f ca="1"/>
        <v>#NAME?</v>
      </c>
      <c r="DD1537" s="13">
        <v>68.118506086059426</v>
      </c>
      <c r="DE1537" s="13" t="e">
        <f ca="1"/>
        <v>#NAME?</v>
      </c>
      <c r="DF1537" s="13">
        <v>70.986721099096073</v>
      </c>
    </row>
    <row r="1538" spans="1:110" x14ac:dyDescent="0.25">
      <c r="A1538" s="9">
        <v>71.599999999999994</v>
      </c>
      <c r="B1538" s="10" t="b">
        <v>1</v>
      </c>
      <c r="U1538" s="13"/>
      <c r="V1538" s="13"/>
      <c r="W1538" s="14"/>
      <c r="X1538" s="24"/>
      <c r="Y1538" s="24"/>
      <c r="Z1538" s="24"/>
      <c r="AA1538" s="24"/>
      <c r="AB1538" s="24"/>
      <c r="AC1538" s="24"/>
      <c r="AD1538" s="24"/>
      <c r="AE1538" s="24"/>
      <c r="AG1538" s="13"/>
      <c r="AH1538" s="13"/>
      <c r="AI1538" s="14"/>
      <c r="AJ1538" s="24"/>
      <c r="AK1538" s="24"/>
      <c r="AL1538" s="24"/>
      <c r="AM1538" s="24"/>
      <c r="AN1538" s="24"/>
      <c r="AO1538" s="24"/>
      <c r="AP1538" s="24"/>
      <c r="AQ1538" s="24"/>
      <c r="AS1538" s="13"/>
      <c r="AT1538" s="13"/>
      <c r="AU1538" s="14"/>
      <c r="AV1538" s="24"/>
      <c r="AW1538" s="24"/>
      <c r="AX1538" s="24"/>
      <c r="AY1538" s="24"/>
      <c r="AZ1538" s="24"/>
      <c r="BA1538" s="24"/>
      <c r="BB1538" s="24"/>
      <c r="BC1538" s="24"/>
      <c r="CW1538" s="24">
        <v>0.52373633879781423</v>
      </c>
      <c r="CX1538" s="13">
        <v>72.5</v>
      </c>
      <c r="CY1538" s="13">
        <v>69.791919199846959</v>
      </c>
      <c r="CZ1538" s="13">
        <v>69.116935262583453</v>
      </c>
      <c r="DA1538" s="13">
        <v>51.349923749962215</v>
      </c>
      <c r="DB1538" s="13" t="e">
        <f ca="1"/>
        <v>#NAME?</v>
      </c>
      <c r="DC1538" s="13" t="e">
        <f ca="1"/>
        <v>#NAME?</v>
      </c>
      <c r="DD1538" s="13">
        <v>68.128902826210734</v>
      </c>
      <c r="DE1538" s="13" t="e">
        <f ca="1"/>
        <v>#NAME?</v>
      </c>
      <c r="DF1538" s="13">
        <v>70.995815865459406</v>
      </c>
    </row>
    <row r="1539" spans="1:110" x14ac:dyDescent="0.25">
      <c r="A1539" s="9">
        <v>71.400000000000006</v>
      </c>
      <c r="B1539" s="10" t="b">
        <v>1</v>
      </c>
      <c r="U1539" s="13"/>
      <c r="V1539" s="13"/>
      <c r="W1539" s="14"/>
      <c r="X1539" s="24"/>
      <c r="Y1539" s="24"/>
      <c r="Z1539" s="24"/>
      <c r="AA1539" s="24"/>
      <c r="AB1539" s="24"/>
      <c r="AC1539" s="24"/>
      <c r="AD1539" s="24"/>
      <c r="AE1539" s="24"/>
      <c r="AG1539" s="13"/>
      <c r="AH1539" s="13"/>
      <c r="AI1539" s="14"/>
      <c r="AJ1539" s="24"/>
      <c r="AK1539" s="24"/>
      <c r="AL1539" s="24"/>
      <c r="AM1539" s="24"/>
      <c r="AN1539" s="24"/>
      <c r="AO1539" s="24"/>
      <c r="AP1539" s="24"/>
      <c r="AQ1539" s="24"/>
      <c r="AS1539" s="13"/>
      <c r="AT1539" s="13"/>
      <c r="AU1539" s="14"/>
      <c r="AV1539" s="24"/>
      <c r="AW1539" s="24"/>
      <c r="AX1539" s="24"/>
      <c r="AY1539" s="24"/>
      <c r="AZ1539" s="24"/>
      <c r="BA1539" s="24"/>
      <c r="BB1539" s="24"/>
      <c r="BC1539" s="24"/>
      <c r="CW1539" s="24">
        <v>0.52407786885245899</v>
      </c>
      <c r="CX1539" s="13">
        <v>72.5</v>
      </c>
      <c r="CY1539" s="13">
        <v>69.800087147824726</v>
      </c>
      <c r="CZ1539" s="13">
        <v>69.125653099794704</v>
      </c>
      <c r="DA1539" s="13">
        <v>51.399582957037261</v>
      </c>
      <c r="DB1539" s="13" t="e">
        <f ca="1"/>
        <v>#NAME?</v>
      </c>
      <c r="DC1539" s="13" t="e">
        <f ca="1"/>
        <v>#NAME?</v>
      </c>
      <c r="DD1539" s="13">
        <v>68.139296177041416</v>
      </c>
      <c r="DE1539" s="13" t="e">
        <f ca="1"/>
        <v>#NAME?</v>
      </c>
      <c r="DF1539" s="13">
        <v>71.004909575124074</v>
      </c>
    </row>
    <row r="1540" spans="1:110" x14ac:dyDescent="0.25">
      <c r="A1540" s="9">
        <v>71.2</v>
      </c>
      <c r="B1540" s="10" t="b">
        <v>1</v>
      </c>
      <c r="U1540" s="13"/>
      <c r="V1540" s="13"/>
      <c r="W1540" s="14"/>
      <c r="X1540" s="24"/>
      <c r="Y1540" s="24"/>
      <c r="Z1540" s="24"/>
      <c r="AA1540" s="24"/>
      <c r="AB1540" s="24"/>
      <c r="AC1540" s="24"/>
      <c r="AD1540" s="24"/>
      <c r="AE1540" s="24"/>
      <c r="AG1540" s="13"/>
      <c r="AH1540" s="13"/>
      <c r="AI1540" s="14"/>
      <c r="AJ1540" s="24"/>
      <c r="AK1540" s="24"/>
      <c r="AL1540" s="24"/>
      <c r="AM1540" s="24"/>
      <c r="AN1540" s="24"/>
      <c r="AO1540" s="24"/>
      <c r="AP1540" s="24"/>
      <c r="AQ1540" s="24"/>
      <c r="AS1540" s="13"/>
      <c r="AT1540" s="13"/>
      <c r="AU1540" s="14"/>
      <c r="AV1540" s="24"/>
      <c r="AW1540" s="24"/>
      <c r="AX1540" s="24"/>
      <c r="AY1540" s="24"/>
      <c r="AZ1540" s="24"/>
      <c r="BA1540" s="24"/>
      <c r="BB1540" s="24"/>
      <c r="BC1540" s="24"/>
      <c r="CW1540" s="24">
        <v>0.52441939890710387</v>
      </c>
      <c r="CX1540" s="13">
        <v>72.5</v>
      </c>
      <c r="CY1540" s="13">
        <v>69.808255518867469</v>
      </c>
      <c r="CZ1540" s="13">
        <v>69.134372488233979</v>
      </c>
      <c r="DA1540" s="13">
        <v>51.449277813223112</v>
      </c>
      <c r="DB1540" s="13" t="e">
        <f ca="1"/>
        <v>#NAME?</v>
      </c>
      <c r="DC1540" s="13" t="e">
        <f ca="1"/>
        <v>#NAME?</v>
      </c>
      <c r="DD1540" s="13">
        <v>68.149686141864066</v>
      </c>
      <c r="DE1540" s="13" t="e">
        <f ca="1"/>
        <v>#NAME?</v>
      </c>
      <c r="DF1540" s="13">
        <v>71.014002232873963</v>
      </c>
    </row>
    <row r="1541" spans="1:110" x14ac:dyDescent="0.25">
      <c r="A1541" s="9">
        <v>71.599999999999994</v>
      </c>
      <c r="B1541" s="10" t="b">
        <v>1</v>
      </c>
      <c r="U1541" s="13"/>
      <c r="V1541" s="13"/>
      <c r="W1541" s="14"/>
      <c r="X1541" s="24"/>
      <c r="Y1541" s="24"/>
      <c r="Z1541" s="24"/>
      <c r="AA1541" s="24"/>
      <c r="AB1541" s="24"/>
      <c r="AC1541" s="24"/>
      <c r="AD1541" s="24"/>
      <c r="AE1541" s="24"/>
      <c r="AG1541" s="13"/>
      <c r="AH1541" s="13"/>
      <c r="AI1541" s="14"/>
      <c r="AJ1541" s="24"/>
      <c r="AK1541" s="24"/>
      <c r="AL1541" s="24"/>
      <c r="AM1541" s="24"/>
      <c r="AN1541" s="24"/>
      <c r="AO1541" s="24"/>
      <c r="AP1541" s="24"/>
      <c r="AQ1541" s="24"/>
      <c r="AS1541" s="13"/>
      <c r="AT1541" s="13"/>
      <c r="AU1541" s="14"/>
      <c r="AV1541" s="24"/>
      <c r="AW1541" s="24"/>
      <c r="AX1541" s="24"/>
      <c r="AY1541" s="24"/>
      <c r="AZ1541" s="24"/>
      <c r="BA1541" s="24"/>
      <c r="BB1541" s="24"/>
      <c r="BC1541" s="24"/>
      <c r="CW1541" s="24">
        <v>0.52476092896174864</v>
      </c>
      <c r="CX1541" s="13">
        <v>72.5</v>
      </c>
      <c r="CY1541" s="13">
        <v>69.8164243190283</v>
      </c>
      <c r="CZ1541" s="13">
        <v>69.143093434673617</v>
      </c>
      <c r="DA1541" s="13">
        <v>51.499008369739741</v>
      </c>
      <c r="DB1541" s="13" t="e">
        <f ca="1"/>
        <v>#NAME?</v>
      </c>
      <c r="DC1541" s="13" t="e">
        <f ca="1"/>
        <v>#NAME?</v>
      </c>
      <c r="DD1541" s="13">
        <v>68.160072723985877</v>
      </c>
      <c r="DE1541" s="13" t="e">
        <f ca="1"/>
        <v>#NAME?</v>
      </c>
      <c r="DF1541" s="13">
        <v>71.023093843491125</v>
      </c>
    </row>
    <row r="1542" spans="1:110" x14ac:dyDescent="0.25">
      <c r="A1542" s="9">
        <v>82</v>
      </c>
      <c r="B1542" s="10" t="b">
        <v>1</v>
      </c>
      <c r="U1542" s="13"/>
      <c r="V1542" s="13"/>
      <c r="W1542" s="14"/>
      <c r="X1542" s="24"/>
      <c r="Y1542" s="24"/>
      <c r="Z1542" s="24"/>
      <c r="AA1542" s="24"/>
      <c r="AB1542" s="24"/>
      <c r="AC1542" s="24"/>
      <c r="AD1542" s="24"/>
      <c r="AE1542" s="24"/>
      <c r="AG1542" s="13"/>
      <c r="AH1542" s="13"/>
      <c r="AI1542" s="14"/>
      <c r="AJ1542" s="24"/>
      <c r="AK1542" s="24"/>
      <c r="AL1542" s="24"/>
      <c r="AM1542" s="24"/>
      <c r="AN1542" s="24"/>
      <c r="AO1542" s="24"/>
      <c r="AP1542" s="24"/>
      <c r="AQ1542" s="24"/>
      <c r="AS1542" s="13"/>
      <c r="AT1542" s="13"/>
      <c r="AU1542" s="14"/>
      <c r="AV1542" s="24"/>
      <c r="AW1542" s="24"/>
      <c r="AX1542" s="24"/>
      <c r="AY1542" s="24"/>
      <c r="AZ1542" s="24"/>
      <c r="BA1542" s="24"/>
      <c r="BB1542" s="24"/>
      <c r="BC1542" s="24"/>
      <c r="CW1542" s="24">
        <v>0.52510245901639341</v>
      </c>
      <c r="CX1542" s="13">
        <v>72.599999999999994</v>
      </c>
      <c r="CY1542" s="13">
        <v>69.824593554362593</v>
      </c>
      <c r="CZ1542" s="13">
        <v>69.151815945891528</v>
      </c>
      <c r="DA1542" s="13">
        <v>51.548774677917621</v>
      </c>
      <c r="DB1542" s="13" t="e">
        <f ca="1"/>
        <v>#NAME?</v>
      </c>
      <c r="DC1542" s="13" t="e">
        <f ca="1"/>
        <v>#NAME?</v>
      </c>
      <c r="DD1542" s="13">
        <v>68.170455926708641</v>
      </c>
      <c r="DE1542" s="13" t="e">
        <f ca="1"/>
        <v>#NAME?</v>
      </c>
      <c r="DF1542" s="13">
        <v>71.032184411755836</v>
      </c>
    </row>
    <row r="1543" spans="1:110" x14ac:dyDescent="0.25">
      <c r="A1543" s="9">
        <v>81.7</v>
      </c>
      <c r="B1543" s="10" t="b">
        <v>1</v>
      </c>
      <c r="U1543" s="13"/>
      <c r="V1543" s="13"/>
      <c r="W1543" s="14"/>
      <c r="X1543" s="24"/>
      <c r="Y1543" s="24"/>
      <c r="Z1543" s="24"/>
      <c r="AA1543" s="24"/>
      <c r="AB1543" s="24"/>
      <c r="AC1543" s="24"/>
      <c r="AD1543" s="24"/>
      <c r="AE1543" s="24"/>
      <c r="AG1543" s="13"/>
      <c r="AH1543" s="13"/>
      <c r="AI1543" s="14"/>
      <c r="AJ1543" s="24"/>
      <c r="AK1543" s="24"/>
      <c r="AL1543" s="24"/>
      <c r="AM1543" s="24"/>
      <c r="AN1543" s="24"/>
      <c r="AO1543" s="24"/>
      <c r="AP1543" s="24"/>
      <c r="AQ1543" s="24"/>
      <c r="AS1543" s="13"/>
      <c r="AT1543" s="13"/>
      <c r="AU1543" s="14"/>
      <c r="AV1543" s="24"/>
      <c r="AW1543" s="24"/>
      <c r="AX1543" s="24"/>
      <c r="AY1543" s="24"/>
      <c r="AZ1543" s="24"/>
      <c r="BA1543" s="24"/>
      <c r="BB1543" s="24"/>
      <c r="BC1543" s="24"/>
      <c r="CW1543" s="24">
        <v>0.52544398907103829</v>
      </c>
      <c r="CX1543" s="13">
        <v>72.599999999999994</v>
      </c>
      <c r="CY1543" s="13">
        <v>69.832763230927952</v>
      </c>
      <c r="CZ1543" s="13">
        <v>69.160540028671448</v>
      </c>
      <c r="DA1543" s="13">
        <v>51.598576789198006</v>
      </c>
      <c r="DB1543" s="13" t="e">
        <f ca="1"/>
        <v>#NAME?</v>
      </c>
      <c r="DC1543" s="13" t="e">
        <f ca="1"/>
        <v>#NAME?</v>
      </c>
      <c r="DD1543" s="13">
        <v>68.180835753328807</v>
      </c>
      <c r="DE1543" s="13" t="e">
        <f ca="1"/>
        <v>#NAME?</v>
      </c>
      <c r="DF1543" s="13">
        <v>71.041273942446523</v>
      </c>
    </row>
    <row r="1544" spans="1:110" x14ac:dyDescent="0.25">
      <c r="A1544" s="9">
        <v>81.400000000000006</v>
      </c>
      <c r="B1544" s="10" t="b">
        <v>1</v>
      </c>
      <c r="U1544" s="13"/>
      <c r="V1544" s="13"/>
      <c r="W1544" s="14"/>
      <c r="X1544" s="24"/>
      <c r="Y1544" s="24"/>
      <c r="Z1544" s="24"/>
      <c r="AA1544" s="24"/>
      <c r="AB1544" s="24"/>
      <c r="AC1544" s="24"/>
      <c r="AD1544" s="24"/>
      <c r="AE1544" s="24"/>
      <c r="AG1544" s="13"/>
      <c r="AH1544" s="13"/>
      <c r="AI1544" s="14"/>
      <c r="AJ1544" s="24"/>
      <c r="AK1544" s="24"/>
      <c r="AL1544" s="24"/>
      <c r="AM1544" s="24"/>
      <c r="AN1544" s="24"/>
      <c r="AO1544" s="24"/>
      <c r="AP1544" s="24"/>
      <c r="AQ1544" s="24"/>
      <c r="AS1544" s="13"/>
      <c r="AT1544" s="13"/>
      <c r="AU1544" s="14"/>
      <c r="AV1544" s="24"/>
      <c r="AW1544" s="24"/>
      <c r="AX1544" s="24"/>
      <c r="AY1544" s="24"/>
      <c r="AZ1544" s="24"/>
      <c r="BA1544" s="24"/>
      <c r="BB1544" s="24"/>
      <c r="BC1544" s="24"/>
      <c r="CW1544" s="24">
        <v>0.52578551912568305</v>
      </c>
      <c r="CX1544" s="13">
        <v>72.599999999999994</v>
      </c>
      <c r="CY1544" s="13">
        <v>69.840933354784283</v>
      </c>
      <c r="CZ1544" s="13">
        <v>69.169265689802984</v>
      </c>
      <c r="DA1544" s="13">
        <v>51.648414755133231</v>
      </c>
      <c r="DB1544" s="13" t="e">
        <f ca="1"/>
        <v>#NAME?</v>
      </c>
      <c r="DC1544" s="13" t="e">
        <f ca="1"/>
        <v>#NAME?</v>
      </c>
      <c r="DD1544" s="13">
        <v>68.191212207137454</v>
      </c>
      <c r="DE1544" s="13" t="e">
        <f ca="1"/>
        <v>#NAME?</v>
      </c>
      <c r="DF1544" s="13">
        <v>71.050362440339853</v>
      </c>
    </row>
    <row r="1545" spans="1:110" x14ac:dyDescent="0.25">
      <c r="A1545" s="9">
        <v>81.099999999999994</v>
      </c>
      <c r="B1545" s="10" t="b">
        <v>1</v>
      </c>
      <c r="U1545" s="13"/>
      <c r="V1545" s="13"/>
      <c r="W1545" s="14"/>
      <c r="X1545" s="24"/>
      <c r="Y1545" s="24"/>
      <c r="Z1545" s="24"/>
      <c r="AA1545" s="24"/>
      <c r="AB1545" s="24"/>
      <c r="AC1545" s="24"/>
      <c r="AD1545" s="24"/>
      <c r="AE1545" s="24"/>
      <c r="AG1545" s="13"/>
      <c r="AH1545" s="13"/>
      <c r="AI1545" s="14"/>
      <c r="AJ1545" s="24"/>
      <c r="AK1545" s="24"/>
      <c r="AL1545" s="24"/>
      <c r="AM1545" s="24"/>
      <c r="AN1545" s="24"/>
      <c r="AO1545" s="24"/>
      <c r="AP1545" s="24"/>
      <c r="AQ1545" s="24"/>
      <c r="AS1545" s="13"/>
      <c r="AT1545" s="13"/>
      <c r="AU1545" s="14"/>
      <c r="AV1545" s="24"/>
      <c r="AW1545" s="24"/>
      <c r="AX1545" s="24"/>
      <c r="AY1545" s="24"/>
      <c r="AZ1545" s="24"/>
      <c r="BA1545" s="24"/>
      <c r="BB1545" s="24"/>
      <c r="BC1545" s="24"/>
      <c r="CW1545" s="24">
        <v>0.52612704918032782</v>
      </c>
      <c r="CX1545" s="13">
        <v>72.599999999999994</v>
      </c>
      <c r="CY1545" s="13">
        <v>69.849103931993781</v>
      </c>
      <c r="CZ1545" s="13">
        <v>69.177992936081338</v>
      </c>
      <c r="DA1545" s="13">
        <v>51.698288627387072</v>
      </c>
      <c r="DB1545" s="13" t="e">
        <f ca="1"/>
        <v>#NAME?</v>
      </c>
      <c r="DC1545" s="13" t="e">
        <f ca="1"/>
        <v>#NAME?</v>
      </c>
      <c r="DD1545" s="13">
        <v>68.201585291420329</v>
      </c>
      <c r="DE1545" s="13" t="e">
        <f ca="1"/>
        <v>#NAME?</v>
      </c>
      <c r="DF1545" s="13">
        <v>71.059449910210745</v>
      </c>
    </row>
    <row r="1546" spans="1:110" x14ac:dyDescent="0.25">
      <c r="A1546" s="9">
        <v>88</v>
      </c>
      <c r="B1546" s="10" t="b">
        <v>1</v>
      </c>
      <c r="U1546" s="13"/>
      <c r="V1546" s="13"/>
      <c r="W1546" s="14"/>
      <c r="X1546" s="24"/>
      <c r="Y1546" s="24"/>
      <c r="Z1546" s="24"/>
      <c r="AA1546" s="24"/>
      <c r="AB1546" s="24"/>
      <c r="AC1546" s="24"/>
      <c r="AD1546" s="24"/>
      <c r="AE1546" s="24"/>
      <c r="AG1546" s="13"/>
      <c r="AH1546" s="13"/>
      <c r="AI1546" s="14"/>
      <c r="AJ1546" s="24"/>
      <c r="AK1546" s="24"/>
      <c r="AL1546" s="24"/>
      <c r="AM1546" s="24"/>
      <c r="AN1546" s="24"/>
      <c r="AO1546" s="24"/>
      <c r="AP1546" s="24"/>
      <c r="AQ1546" s="24"/>
      <c r="AS1546" s="13"/>
      <c r="AT1546" s="13"/>
      <c r="AU1546" s="14"/>
      <c r="AV1546" s="24"/>
      <c r="AW1546" s="24"/>
      <c r="AX1546" s="24"/>
      <c r="AY1546" s="24"/>
      <c r="AZ1546" s="24"/>
      <c r="BA1546" s="24"/>
      <c r="BB1546" s="24"/>
      <c r="BC1546" s="24"/>
      <c r="CW1546" s="24">
        <v>0.5264685792349727</v>
      </c>
      <c r="CX1546" s="13">
        <v>72.599999999999994</v>
      </c>
      <c r="CY1546" s="13">
        <v>69.857274968620999</v>
      </c>
      <c r="CZ1546" s="13">
        <v>69.186721774307699</v>
      </c>
      <c r="DA1546" s="13">
        <v>51.748198457735064</v>
      </c>
      <c r="DB1546" s="13" t="e">
        <f ca="1"/>
        <v>#NAME?</v>
      </c>
      <c r="DC1546" s="13" t="e">
        <f ca="1"/>
        <v>#NAME?</v>
      </c>
      <c r="DD1546" s="13">
        <v>68.211955009457839</v>
      </c>
      <c r="DE1546" s="13" t="e">
        <f ca="1"/>
        <v>#NAME?</v>
      </c>
      <c r="DF1546" s="13">
        <v>71.068536356832382</v>
      </c>
    </row>
    <row r="1547" spans="1:110" x14ac:dyDescent="0.25">
      <c r="A1547" s="9">
        <v>86</v>
      </c>
      <c r="B1547" s="10" t="b">
        <v>1</v>
      </c>
      <c r="U1547" s="13"/>
      <c r="V1547" s="13"/>
      <c r="W1547" s="14"/>
      <c r="X1547" s="24"/>
      <c r="Y1547" s="24"/>
      <c r="Z1547" s="24"/>
      <c r="AA1547" s="24"/>
      <c r="AB1547" s="24"/>
      <c r="AC1547" s="24"/>
      <c r="AD1547" s="24"/>
      <c r="AE1547" s="24"/>
      <c r="AG1547" s="13"/>
      <c r="AH1547" s="13"/>
      <c r="AI1547" s="14"/>
      <c r="AJ1547" s="24"/>
      <c r="AK1547" s="24"/>
      <c r="AL1547" s="24"/>
      <c r="AM1547" s="24"/>
      <c r="AN1547" s="24"/>
      <c r="AO1547" s="24"/>
      <c r="AP1547" s="24"/>
      <c r="AQ1547" s="24"/>
      <c r="AS1547" s="13"/>
      <c r="AT1547" s="13"/>
      <c r="AU1547" s="14"/>
      <c r="AV1547" s="24"/>
      <c r="AW1547" s="24"/>
      <c r="AX1547" s="24"/>
      <c r="AY1547" s="24"/>
      <c r="AZ1547" s="24"/>
      <c r="BA1547" s="24"/>
      <c r="BB1547" s="24"/>
      <c r="BC1547" s="24"/>
      <c r="CW1547" s="24">
        <v>0.52681010928961747</v>
      </c>
      <c r="CX1547" s="13">
        <v>72.599999999999994</v>
      </c>
      <c r="CY1547" s="13">
        <v>69.865446470732849</v>
      </c>
      <c r="CZ1547" s="13">
        <v>69.19545221128908</v>
      </c>
      <c r="DA1547" s="13">
        <v>51.798144298064777</v>
      </c>
      <c r="DB1547" s="13" t="e">
        <f ca="1"/>
        <v>#NAME?</v>
      </c>
      <c r="DC1547" s="13" t="e">
        <f ca="1"/>
        <v>#NAME?</v>
      </c>
      <c r="DD1547" s="13">
        <v>68.222321364525058</v>
      </c>
      <c r="DE1547" s="13" t="e">
        <f ca="1"/>
        <v>#NAME?</v>
      </c>
      <c r="DF1547" s="13">
        <v>71.07762178497623</v>
      </c>
    </row>
    <row r="1548" spans="1:110" x14ac:dyDescent="0.25">
      <c r="A1548" s="9">
        <v>83</v>
      </c>
      <c r="B1548" s="10" t="b">
        <v>1</v>
      </c>
      <c r="U1548" s="13"/>
      <c r="V1548" s="13"/>
      <c r="W1548" s="14"/>
      <c r="X1548" s="24"/>
      <c r="Y1548" s="24"/>
      <c r="Z1548" s="24"/>
      <c r="AA1548" s="24"/>
      <c r="AB1548" s="24"/>
      <c r="AC1548" s="24"/>
      <c r="AD1548" s="24"/>
      <c r="AE1548" s="24"/>
      <c r="AG1548" s="13"/>
      <c r="AH1548" s="13"/>
      <c r="AI1548" s="14"/>
      <c r="AJ1548" s="24"/>
      <c r="AK1548" s="24"/>
      <c r="AL1548" s="24"/>
      <c r="AM1548" s="24"/>
      <c r="AN1548" s="24"/>
      <c r="AO1548" s="24"/>
      <c r="AP1548" s="24"/>
      <c r="AQ1548" s="24"/>
      <c r="AS1548" s="13"/>
      <c r="AT1548" s="13"/>
      <c r="AU1548" s="14"/>
      <c r="AV1548" s="24"/>
      <c r="AW1548" s="24"/>
      <c r="AX1548" s="24"/>
      <c r="AY1548" s="24"/>
      <c r="AZ1548" s="24"/>
      <c r="BA1548" s="24"/>
      <c r="BB1548" s="24"/>
      <c r="BC1548" s="24"/>
      <c r="CW1548" s="24">
        <v>0.52715163934426235</v>
      </c>
      <c r="CX1548" s="13">
        <v>72.599999999999994</v>
      </c>
      <c r="CY1548" s="13">
        <v>69.873618444398659</v>
      </c>
      <c r="CZ1548" s="13">
        <v>69.204184253838505</v>
      </c>
      <c r="DA1548" s="13">
        <v>51.848126200376207</v>
      </c>
      <c r="DB1548" s="13" t="e">
        <f ca="1"/>
        <v>#NAME?</v>
      </c>
      <c r="DC1548" s="13" t="e">
        <f ca="1"/>
        <v>#NAME?</v>
      </c>
      <c r="DD1548" s="13">
        <v>68.232684359891792</v>
      </c>
      <c r="DE1548" s="13" t="e">
        <f ca="1"/>
        <v>#NAME?</v>
      </c>
      <c r="DF1548" s="13">
        <v>71.086706199412092</v>
      </c>
    </row>
    <row r="1549" spans="1:110" x14ac:dyDescent="0.25">
      <c r="A1549" s="9">
        <v>80</v>
      </c>
      <c r="B1549" s="10" t="b">
        <v>1</v>
      </c>
      <c r="U1549" s="13"/>
      <c r="V1549" s="13"/>
      <c r="W1549" s="14"/>
      <c r="X1549" s="24"/>
      <c r="Y1549" s="24"/>
      <c r="Z1549" s="24"/>
      <c r="AA1549" s="24"/>
      <c r="AB1549" s="24"/>
      <c r="AC1549" s="24"/>
      <c r="AD1549" s="24"/>
      <c r="AE1549" s="24"/>
      <c r="AG1549" s="13"/>
      <c r="AH1549" s="13"/>
      <c r="AI1549" s="14"/>
      <c r="AJ1549" s="24"/>
      <c r="AK1549" s="24"/>
      <c r="AL1549" s="24"/>
      <c r="AM1549" s="24"/>
      <c r="AN1549" s="24"/>
      <c r="AO1549" s="24"/>
      <c r="AP1549" s="24"/>
      <c r="AQ1549" s="24"/>
      <c r="AS1549" s="13"/>
      <c r="AT1549" s="13"/>
      <c r="AU1549" s="14"/>
      <c r="AV1549" s="24"/>
      <c r="AW1549" s="24"/>
      <c r="AX1549" s="24"/>
      <c r="AY1549" s="24"/>
      <c r="AZ1549" s="24"/>
      <c r="BA1549" s="24"/>
      <c r="BB1549" s="24"/>
      <c r="BC1549" s="24"/>
      <c r="CW1549" s="24">
        <v>0.52749316939890711</v>
      </c>
      <c r="CX1549" s="13">
        <v>72.599999999999994</v>
      </c>
      <c r="CY1549" s="13">
        <v>69.881790895690202</v>
      </c>
      <c r="CZ1549" s="13">
        <v>69.212917908774784</v>
      </c>
      <c r="DA1549" s="13">
        <v>51.898144216782029</v>
      </c>
      <c r="DB1549" s="13" t="e">
        <f ca="1"/>
        <v>#NAME?</v>
      </c>
      <c r="DC1549" s="13" t="e">
        <f ca="1"/>
        <v>#NAME?</v>
      </c>
      <c r="DD1549" s="13">
        <v>68.243043998822515</v>
      </c>
      <c r="DE1549" s="13" t="e">
        <f ca="1"/>
        <v>#NAME?</v>
      </c>
      <c r="DF1549" s="13">
        <v>71.095789604908049</v>
      </c>
    </row>
    <row r="1550" spans="1:110" x14ac:dyDescent="0.25">
      <c r="A1550" s="9">
        <v>79.7</v>
      </c>
      <c r="B1550" s="10" t="b">
        <v>1</v>
      </c>
      <c r="U1550" s="13"/>
      <c r="V1550" s="13"/>
      <c r="W1550" s="14"/>
      <c r="X1550" s="24"/>
      <c r="Y1550" s="24"/>
      <c r="Z1550" s="24"/>
      <c r="AA1550" s="24"/>
      <c r="AB1550" s="24"/>
      <c r="AC1550" s="24"/>
      <c r="AD1550" s="24"/>
      <c r="AE1550" s="24"/>
      <c r="AG1550" s="13"/>
      <c r="AH1550" s="13"/>
      <c r="AI1550" s="14"/>
      <c r="AJ1550" s="24"/>
      <c r="AK1550" s="24"/>
      <c r="AL1550" s="24"/>
      <c r="AM1550" s="24"/>
      <c r="AN1550" s="24"/>
      <c r="AO1550" s="24"/>
      <c r="AP1550" s="24"/>
      <c r="AQ1550" s="24"/>
      <c r="AS1550" s="13"/>
      <c r="AT1550" s="13"/>
      <c r="AU1550" s="14"/>
      <c r="AV1550" s="24"/>
      <c r="AW1550" s="24"/>
      <c r="AX1550" s="24"/>
      <c r="AY1550" s="24"/>
      <c r="AZ1550" s="24"/>
      <c r="BA1550" s="24"/>
      <c r="BB1550" s="24"/>
      <c r="BC1550" s="24"/>
      <c r="CW1550" s="24">
        <v>0.52783469945355188</v>
      </c>
      <c r="CX1550" s="13">
        <v>72.599999999999994</v>
      </c>
      <c r="CY1550" s="13">
        <v>69.889963830681722</v>
      </c>
      <c r="CZ1550" s="13">
        <v>69.221653182922907</v>
      </c>
      <c r="DA1550" s="13">
        <v>51.948198399508001</v>
      </c>
      <c r="DB1550" s="13" t="e">
        <f ca="1"/>
        <v>#NAME?</v>
      </c>
      <c r="DC1550" s="13" t="e">
        <f ca="1"/>
        <v>#NAME?</v>
      </c>
      <c r="DD1550" s="13">
        <v>68.253400284576415</v>
      </c>
      <c r="DE1550" s="13" t="e">
        <f ca="1"/>
        <v>#NAME?</v>
      </c>
      <c r="DF1550" s="13">
        <v>71.104872006230607</v>
      </c>
    </row>
    <row r="1551" spans="1:110" x14ac:dyDescent="0.25">
      <c r="A1551" s="9">
        <v>79.400000000000006</v>
      </c>
      <c r="B1551" s="10" t="b">
        <v>1</v>
      </c>
      <c r="U1551" s="13"/>
      <c r="V1551" s="13"/>
      <c r="W1551" s="14"/>
      <c r="X1551" s="24"/>
      <c r="Y1551" s="24"/>
      <c r="Z1551" s="24"/>
      <c r="AA1551" s="24"/>
      <c r="AB1551" s="24"/>
      <c r="AC1551" s="24"/>
      <c r="AD1551" s="24"/>
      <c r="AE1551" s="24"/>
      <c r="AG1551" s="13"/>
      <c r="AH1551" s="13"/>
      <c r="AI1551" s="14"/>
      <c r="AJ1551" s="24"/>
      <c r="AK1551" s="24"/>
      <c r="AL1551" s="24"/>
      <c r="AM1551" s="24"/>
      <c r="AN1551" s="24"/>
      <c r="AO1551" s="24"/>
      <c r="AP1551" s="24"/>
      <c r="AQ1551" s="24"/>
      <c r="AS1551" s="13"/>
      <c r="AT1551" s="13"/>
      <c r="AU1551" s="14"/>
      <c r="AV1551" s="24"/>
      <c r="AW1551" s="24"/>
      <c r="AX1551" s="24"/>
      <c r="AY1551" s="24"/>
      <c r="AZ1551" s="24"/>
      <c r="BA1551" s="24"/>
      <c r="BB1551" s="24"/>
      <c r="BC1551" s="24"/>
      <c r="CW1551" s="24">
        <v>0.52817622950819676</v>
      </c>
      <c r="CX1551" s="13">
        <v>72.599999999999994</v>
      </c>
      <c r="CY1551" s="13">
        <v>69.898137255449967</v>
      </c>
      <c r="CZ1551" s="13">
        <v>69.230390083113761</v>
      </c>
      <c r="DA1551" s="13">
        <v>51.998288800893256</v>
      </c>
      <c r="DB1551" s="13" t="e">
        <f ca="1"/>
        <v>#NAME?</v>
      </c>
      <c r="DC1551" s="13" t="e">
        <f ca="1"/>
        <v>#NAME?</v>
      </c>
      <c r="DD1551" s="13">
        <v>68.263753220407466</v>
      </c>
      <c r="DE1551" s="13" t="e">
        <f ca="1"/>
        <v>#NAME?</v>
      </c>
      <c r="DF1551" s="13">
        <v>71.113953408144567</v>
      </c>
    </row>
    <row r="1552" spans="1:110" x14ac:dyDescent="0.25">
      <c r="A1552" s="9">
        <v>78.8</v>
      </c>
      <c r="B1552" s="10" t="b">
        <v>1</v>
      </c>
      <c r="U1552" s="13"/>
      <c r="V1552" s="13"/>
      <c r="W1552" s="14"/>
      <c r="X1552" s="24"/>
      <c r="Y1552" s="24"/>
      <c r="Z1552" s="24"/>
      <c r="AA1552" s="24"/>
      <c r="AB1552" s="24"/>
      <c r="AC1552" s="24"/>
      <c r="AD1552" s="24"/>
      <c r="AE1552" s="24"/>
      <c r="AG1552" s="13"/>
      <c r="AH1552" s="13"/>
      <c r="AI1552" s="14"/>
      <c r="AJ1552" s="24"/>
      <c r="AK1552" s="24"/>
      <c r="AL1552" s="24"/>
      <c r="AM1552" s="24"/>
      <c r="AN1552" s="24"/>
      <c r="AO1552" s="24"/>
      <c r="AP1552" s="24"/>
      <c r="AQ1552" s="24"/>
      <c r="AS1552" s="13"/>
      <c r="AT1552" s="13"/>
      <c r="AU1552" s="14"/>
      <c r="AV1552" s="24"/>
      <c r="AW1552" s="24"/>
      <c r="AX1552" s="24"/>
      <c r="AY1552" s="24"/>
      <c r="AZ1552" s="24"/>
      <c r="BA1552" s="24"/>
      <c r="BB1552" s="24"/>
      <c r="BC1552" s="24"/>
      <c r="CW1552" s="24">
        <v>0.52851775956284153</v>
      </c>
      <c r="CX1552" s="13">
        <v>72.599999999999994</v>
      </c>
      <c r="CY1552" s="13">
        <v>69.906311176074212</v>
      </c>
      <c r="CZ1552" s="13">
        <v>69.239128616184331</v>
      </c>
      <c r="DA1552" s="13">
        <v>52.048415473390548</v>
      </c>
      <c r="DB1552" s="13" t="e">
        <f ca="1"/>
        <v>#NAME?</v>
      </c>
      <c r="DC1552" s="13" t="e">
        <f ca="1"/>
        <v>#NAME?</v>
      </c>
      <c r="DD1552" s="13">
        <v>68.274102809564283</v>
      </c>
      <c r="DE1552" s="13" t="e">
        <f ca="1"/>
        <v>#NAME?</v>
      </c>
      <c r="DF1552" s="13">
        <v>71.12303381541318</v>
      </c>
    </row>
    <row r="1553" spans="1:110" x14ac:dyDescent="0.25">
      <c r="A1553" s="9">
        <v>78.7</v>
      </c>
      <c r="B1553" s="10" t="b">
        <v>1</v>
      </c>
      <c r="U1553" s="13"/>
      <c r="V1553" s="13"/>
      <c r="W1553" s="14"/>
      <c r="X1553" s="24"/>
      <c r="Y1553" s="24"/>
      <c r="Z1553" s="24"/>
      <c r="AA1553" s="24"/>
      <c r="AB1553" s="24"/>
      <c r="AC1553" s="24"/>
      <c r="AD1553" s="24"/>
      <c r="AE1553" s="24"/>
      <c r="AG1553" s="13"/>
      <c r="AH1553" s="13"/>
      <c r="AI1553" s="14"/>
      <c r="AJ1553" s="24"/>
      <c r="AK1553" s="24"/>
      <c r="AL1553" s="24"/>
      <c r="AM1553" s="24"/>
      <c r="AN1553" s="24"/>
      <c r="AO1553" s="24"/>
      <c r="AP1553" s="24"/>
      <c r="AQ1553" s="24"/>
      <c r="AS1553" s="13"/>
      <c r="AT1553" s="13"/>
      <c r="AU1553" s="14"/>
      <c r="AV1553" s="24"/>
      <c r="AW1553" s="24"/>
      <c r="AX1553" s="24"/>
      <c r="AY1553" s="24"/>
      <c r="AZ1553" s="24"/>
      <c r="BA1553" s="24"/>
      <c r="BB1553" s="24"/>
      <c r="BC1553" s="24"/>
      <c r="CW1553" s="24">
        <v>0.52885928961748629</v>
      </c>
      <c r="CX1553" s="13">
        <v>72.599999999999994</v>
      </c>
      <c r="CY1553" s="13">
        <v>69.914485598636304</v>
      </c>
      <c r="CZ1553" s="13">
        <v>69.247868788977868</v>
      </c>
      <c r="DA1553" s="13">
        <v>52.098578469566739</v>
      </c>
      <c r="DB1553" s="13" t="e">
        <f ca="1"/>
        <v>#NAME?</v>
      </c>
      <c r="DC1553" s="13" t="e">
        <f ca="1"/>
        <v>#NAME?</v>
      </c>
      <c r="DD1553" s="13">
        <v>68.284449055290338</v>
      </c>
      <c r="DE1553" s="13" t="e">
        <f ca="1"/>
        <v>#NAME?</v>
      </c>
      <c r="DF1553" s="13">
        <v>71.132113232798105</v>
      </c>
    </row>
    <row r="1554" spans="1:110" x14ac:dyDescent="0.25">
      <c r="A1554" s="9">
        <v>78.599999999999994</v>
      </c>
      <c r="B1554" s="10" t="b">
        <v>1</v>
      </c>
      <c r="U1554" s="13"/>
      <c r="V1554" s="13"/>
      <c r="W1554" s="14"/>
      <c r="X1554" s="24"/>
      <c r="Y1554" s="24"/>
      <c r="Z1554" s="24"/>
      <c r="AA1554" s="24"/>
      <c r="AB1554" s="24"/>
      <c r="AC1554" s="24"/>
      <c r="AD1554" s="24"/>
      <c r="AE1554" s="24"/>
      <c r="AG1554" s="13"/>
      <c r="AH1554" s="13"/>
      <c r="AI1554" s="14"/>
      <c r="AJ1554" s="24"/>
      <c r="AK1554" s="24"/>
      <c r="AL1554" s="24"/>
      <c r="AM1554" s="24"/>
      <c r="AN1554" s="24"/>
      <c r="AO1554" s="24"/>
      <c r="AP1554" s="24"/>
      <c r="AQ1554" s="24"/>
      <c r="AS1554" s="13"/>
      <c r="AT1554" s="13"/>
      <c r="AU1554" s="14"/>
      <c r="AV1554" s="24"/>
      <c r="AW1554" s="24"/>
      <c r="AX1554" s="24"/>
      <c r="AY1554" s="24"/>
      <c r="AZ1554" s="24"/>
      <c r="BA1554" s="24"/>
      <c r="BB1554" s="24"/>
      <c r="BC1554" s="24"/>
      <c r="CW1554" s="24">
        <v>0.52920081967213117</v>
      </c>
      <c r="CX1554" s="13">
        <v>72.599999999999994</v>
      </c>
      <c r="CY1554" s="13">
        <v>69.922660529220678</v>
      </c>
      <c r="CZ1554" s="13">
        <v>69.256610608343465</v>
      </c>
      <c r="DA1554" s="13">
        <v>52.148777842103044</v>
      </c>
      <c r="DB1554" s="13" t="e">
        <f ca="1"/>
        <v>#NAME?</v>
      </c>
      <c r="DC1554" s="13" t="e">
        <f ca="1"/>
        <v>#NAME?</v>
      </c>
      <c r="DD1554" s="13">
        <v>68.294791960823829</v>
      </c>
      <c r="DE1554" s="13" t="e">
        <f ca="1"/>
        <v>#NAME?</v>
      </c>
      <c r="DF1554" s="13">
        <v>71.141191665059409</v>
      </c>
    </row>
    <row r="1555" spans="1:110" x14ac:dyDescent="0.25">
      <c r="A1555" s="9">
        <v>78.3</v>
      </c>
      <c r="B1555" s="10" t="b">
        <v>1</v>
      </c>
      <c r="U1555" s="13"/>
      <c r="V1555" s="13"/>
      <c r="W1555" s="14"/>
      <c r="X1555" s="24"/>
      <c r="Y1555" s="24"/>
      <c r="Z1555" s="24"/>
      <c r="AA1555" s="24"/>
      <c r="AB1555" s="24"/>
      <c r="AC1555" s="24"/>
      <c r="AD1555" s="24"/>
      <c r="AE1555" s="24"/>
      <c r="AG1555" s="13"/>
      <c r="AH1555" s="13"/>
      <c r="AI1555" s="14"/>
      <c r="AJ1555" s="24"/>
      <c r="AK1555" s="24"/>
      <c r="AL1555" s="24"/>
      <c r="AM1555" s="24"/>
      <c r="AN1555" s="24"/>
      <c r="AO1555" s="24"/>
      <c r="AP1555" s="24"/>
      <c r="AQ1555" s="24"/>
      <c r="AS1555" s="13"/>
      <c r="AT1555" s="13"/>
      <c r="AU1555" s="14"/>
      <c r="AV1555" s="24"/>
      <c r="AW1555" s="24"/>
      <c r="AX1555" s="24"/>
      <c r="AY1555" s="24"/>
      <c r="AZ1555" s="24"/>
      <c r="BA1555" s="24"/>
      <c r="BB1555" s="24"/>
      <c r="BC1555" s="24"/>
      <c r="CW1555" s="24">
        <v>0.52954234972677594</v>
      </c>
      <c r="CX1555" s="13">
        <v>72.599999999999994</v>
      </c>
      <c r="CY1555" s="13">
        <v>69.930835973914441</v>
      </c>
      <c r="CZ1555" s="13">
        <v>69.265354081136636</v>
      </c>
      <c r="DA1555" s="13">
        <v>52.199013643795311</v>
      </c>
      <c r="DB1555" s="13" t="e">
        <f ca="1"/>
        <v>#NAME?</v>
      </c>
      <c r="DC1555" s="13" t="e">
        <f ca="1"/>
        <v>#NAME?</v>
      </c>
      <c r="DD1555" s="13">
        <v>68.30513152939767</v>
      </c>
      <c r="DE1555" s="13" t="e">
        <f ca="1"/>
        <v>#NAME?</v>
      </c>
      <c r="DF1555" s="13">
        <v>71.150269116955627</v>
      </c>
    </row>
    <row r="1556" spans="1:110" x14ac:dyDescent="0.25">
      <c r="A1556" s="9">
        <v>78</v>
      </c>
      <c r="B1556" s="10" t="b">
        <v>1</v>
      </c>
      <c r="U1556" s="13"/>
      <c r="V1556" s="13"/>
      <c r="W1556" s="14"/>
      <c r="X1556" s="24"/>
      <c r="Y1556" s="24"/>
      <c r="Z1556" s="24"/>
      <c r="AA1556" s="24"/>
      <c r="AB1556" s="24"/>
      <c r="AC1556" s="24"/>
      <c r="AD1556" s="24"/>
      <c r="AE1556" s="24"/>
      <c r="AG1556" s="13"/>
      <c r="AH1556" s="13"/>
      <c r="AI1556" s="14"/>
      <c r="AJ1556" s="24"/>
      <c r="AK1556" s="24"/>
      <c r="AL1556" s="24"/>
      <c r="AM1556" s="24"/>
      <c r="AN1556" s="24"/>
      <c r="AO1556" s="24"/>
      <c r="AP1556" s="24"/>
      <c r="AQ1556" s="24"/>
      <c r="AS1556" s="13"/>
      <c r="AT1556" s="13"/>
      <c r="AU1556" s="14"/>
      <c r="AV1556" s="24"/>
      <c r="AW1556" s="24"/>
      <c r="AX1556" s="24"/>
      <c r="AY1556" s="24"/>
      <c r="AZ1556" s="24"/>
      <c r="BA1556" s="24"/>
      <c r="BB1556" s="24"/>
      <c r="BC1556" s="24"/>
      <c r="CW1556" s="24">
        <v>0.52988387978142082</v>
      </c>
      <c r="CX1556" s="13">
        <v>72.599999999999994</v>
      </c>
      <c r="CY1556" s="13">
        <v>69.939011938807312</v>
      </c>
      <c r="CZ1556" s="13">
        <v>69.274099214219063</v>
      </c>
      <c r="DA1556" s="13">
        <v>52.249285927554489</v>
      </c>
      <c r="DB1556" s="13" t="e">
        <f ca="1"/>
        <v>#NAME?</v>
      </c>
      <c r="DC1556" s="13" t="e">
        <f ca="1"/>
        <v>#NAME?</v>
      </c>
      <c r="DD1556" s="13">
        <v>68.315467764239656</v>
      </c>
      <c r="DE1556" s="13" t="e">
        <f ca="1"/>
        <v>#NAME?</v>
      </c>
      <c r="DF1556" s="13">
        <v>71.159345593243813</v>
      </c>
    </row>
    <row r="1557" spans="1:110" x14ac:dyDescent="0.25">
      <c r="A1557" s="9">
        <v>77.8</v>
      </c>
      <c r="B1557" s="10" t="b">
        <v>1</v>
      </c>
      <c r="U1557" s="13"/>
      <c r="V1557" s="13"/>
      <c r="W1557" s="14"/>
      <c r="X1557" s="24"/>
      <c r="Y1557" s="24"/>
      <c r="Z1557" s="24"/>
      <c r="AA1557" s="24"/>
      <c r="AB1557" s="24"/>
      <c r="AC1557" s="24"/>
      <c r="AD1557" s="24"/>
      <c r="AE1557" s="24"/>
      <c r="AG1557" s="13"/>
      <c r="AH1557" s="13"/>
      <c r="AI1557" s="14"/>
      <c r="AJ1557" s="24"/>
      <c r="AK1557" s="24"/>
      <c r="AL1557" s="24"/>
      <c r="AM1557" s="24"/>
      <c r="AN1557" s="24"/>
      <c r="AO1557" s="24"/>
      <c r="AP1557" s="24"/>
      <c r="AQ1557" s="24"/>
      <c r="AS1557" s="13"/>
      <c r="AT1557" s="13"/>
      <c r="AU1557" s="14"/>
      <c r="AV1557" s="24"/>
      <c r="AW1557" s="24"/>
      <c r="AX1557" s="24"/>
      <c r="AY1557" s="24"/>
      <c r="AZ1557" s="24"/>
      <c r="BA1557" s="24"/>
      <c r="BB1557" s="24"/>
      <c r="BC1557" s="24"/>
      <c r="CW1557" s="24">
        <v>0.53022540983606559</v>
      </c>
      <c r="CX1557" s="13">
        <v>72.599999999999994</v>
      </c>
      <c r="CY1557" s="13">
        <v>69.947188429991741</v>
      </c>
      <c r="CZ1557" s="13">
        <v>69.282846014458656</v>
      </c>
      <c r="DA1557" s="13">
        <v>52.299594746406797</v>
      </c>
      <c r="DB1557" s="13" t="e">
        <f ca="1"/>
        <v>#NAME?</v>
      </c>
      <c r="DC1557" s="13" t="e">
        <f ca="1"/>
        <v>#NAME?</v>
      </c>
      <c r="DD1557" s="13">
        <v>68.325800668572342</v>
      </c>
      <c r="DE1557" s="13" t="e">
        <f ca="1"/>
        <v>#NAME?</v>
      </c>
      <c r="DF1557" s="13">
        <v>71.16842109867946</v>
      </c>
    </row>
    <row r="1558" spans="1:110" x14ac:dyDescent="0.25">
      <c r="A1558" s="9">
        <v>65.5</v>
      </c>
      <c r="B1558" s="10" t="b">
        <v>1</v>
      </c>
      <c r="U1558" s="13"/>
      <c r="V1558" s="13"/>
      <c r="W1558" s="14"/>
      <c r="X1558" s="24"/>
      <c r="Y1558" s="24"/>
      <c r="Z1558" s="24"/>
      <c r="AA1558" s="24"/>
      <c r="AB1558" s="24"/>
      <c r="AC1558" s="24"/>
      <c r="AD1558" s="24"/>
      <c r="AE1558" s="24"/>
      <c r="AG1558" s="13"/>
      <c r="AH1558" s="13"/>
      <c r="AI1558" s="14"/>
      <c r="AJ1558" s="24"/>
      <c r="AK1558" s="24"/>
      <c r="AL1558" s="24"/>
      <c r="AM1558" s="24"/>
      <c r="AN1558" s="24"/>
      <c r="AO1558" s="24"/>
      <c r="AP1558" s="24"/>
      <c r="AQ1558" s="24"/>
      <c r="AS1558" s="13"/>
      <c r="AT1558" s="13"/>
      <c r="AU1558" s="14"/>
      <c r="AV1558" s="24"/>
      <c r="AW1558" s="24"/>
      <c r="AX1558" s="24"/>
      <c r="AY1558" s="24"/>
      <c r="AZ1558" s="24"/>
      <c r="BA1558" s="24"/>
      <c r="BB1558" s="24"/>
      <c r="BC1558" s="24"/>
      <c r="CW1558" s="24">
        <v>0.53056693989071035</v>
      </c>
      <c r="CX1558" s="13">
        <v>72.599999999999994</v>
      </c>
      <c r="CY1558" s="13">
        <v>69.955365453562891</v>
      </c>
      <c r="CZ1558" s="13">
        <v>69.291594488729601</v>
      </c>
      <c r="DA1558" s="13">
        <v>52.349940153494231</v>
      </c>
      <c r="DB1558" s="13" t="e">
        <f ca="1"/>
        <v>#NAME?</v>
      </c>
      <c r="DC1558" s="13" t="e">
        <f ca="1"/>
        <v>#NAME?</v>
      </c>
      <c r="DD1558" s="13">
        <v>68.336130245613077</v>
      </c>
      <c r="DE1558" s="13" t="e">
        <f ca="1"/>
        <v>#NAME?</v>
      </c>
      <c r="DF1558" s="13">
        <v>71.177495638016637</v>
      </c>
    </row>
    <row r="1559" spans="1:110" x14ac:dyDescent="0.25">
      <c r="A1559" s="9">
        <v>65.099999999999994</v>
      </c>
      <c r="B1559" s="10" t="b">
        <v>1</v>
      </c>
      <c r="U1559" s="13"/>
      <c r="V1559" s="13"/>
      <c r="W1559" s="14"/>
      <c r="X1559" s="24"/>
      <c r="Y1559" s="24"/>
      <c r="Z1559" s="24"/>
      <c r="AA1559" s="24"/>
      <c r="AB1559" s="24"/>
      <c r="AC1559" s="24"/>
      <c r="AD1559" s="24"/>
      <c r="AE1559" s="24"/>
      <c r="AG1559" s="13"/>
      <c r="AH1559" s="13"/>
      <c r="AI1559" s="14"/>
      <c r="AJ1559" s="24"/>
      <c r="AK1559" s="24"/>
      <c r="AL1559" s="24"/>
      <c r="AM1559" s="24"/>
      <c r="AN1559" s="24"/>
      <c r="AO1559" s="24"/>
      <c r="AP1559" s="24"/>
      <c r="AQ1559" s="24"/>
      <c r="AS1559" s="13"/>
      <c r="AT1559" s="13"/>
      <c r="AU1559" s="14"/>
      <c r="AV1559" s="24"/>
      <c r="AW1559" s="24"/>
      <c r="AX1559" s="24"/>
      <c r="AY1559" s="24"/>
      <c r="AZ1559" s="24"/>
      <c r="BA1559" s="24"/>
      <c r="BB1559" s="24"/>
      <c r="BC1559" s="24"/>
      <c r="CW1559" s="24">
        <v>0.53090846994535523</v>
      </c>
      <c r="CX1559" s="13">
        <v>72.599999999999994</v>
      </c>
      <c r="CY1559" s="13">
        <v>69.963543015618683</v>
      </c>
      <c r="CZ1559" s="13">
        <v>69.300344643912439</v>
      </c>
      <c r="DA1559" s="13">
        <v>52.400322202074783</v>
      </c>
      <c r="DB1559" s="13" t="e">
        <f ca="1"/>
        <v>#NAME?</v>
      </c>
      <c r="DC1559" s="13" t="e">
        <f ca="1"/>
        <v>#NAME?</v>
      </c>
      <c r="DD1559" s="13">
        <v>68.346456498574057</v>
      </c>
      <c r="DE1559" s="13" t="e">
        <f ca="1"/>
        <v>#NAME?</v>
      </c>
      <c r="DF1559" s="13">
        <v>71.186569216007925</v>
      </c>
    </row>
    <row r="1560" spans="1:110" x14ac:dyDescent="0.25">
      <c r="A1560" s="9">
        <v>64.7</v>
      </c>
      <c r="B1560" s="10" t="b">
        <v>1</v>
      </c>
      <c r="U1560" s="13"/>
      <c r="V1560" s="13"/>
      <c r="W1560" s="14"/>
      <c r="X1560" s="24"/>
      <c r="Y1560" s="24"/>
      <c r="Z1560" s="24"/>
      <c r="AA1560" s="24"/>
      <c r="AB1560" s="24"/>
      <c r="AC1560" s="24"/>
      <c r="AD1560" s="24"/>
      <c r="AE1560" s="24"/>
      <c r="AG1560" s="13"/>
      <c r="AH1560" s="13"/>
      <c r="AI1560" s="14"/>
      <c r="AJ1560" s="24"/>
      <c r="AK1560" s="24"/>
      <c r="AL1560" s="24"/>
      <c r="AM1560" s="24"/>
      <c r="AN1560" s="24"/>
      <c r="AO1560" s="24"/>
      <c r="AP1560" s="24"/>
      <c r="AQ1560" s="24"/>
      <c r="AS1560" s="13"/>
      <c r="AT1560" s="13"/>
      <c r="AU1560" s="14"/>
      <c r="AV1560" s="24"/>
      <c r="AW1560" s="24"/>
      <c r="AX1560" s="24"/>
      <c r="AY1560" s="24"/>
      <c r="AZ1560" s="24"/>
      <c r="BA1560" s="24"/>
      <c r="BB1560" s="24"/>
      <c r="BC1560" s="24"/>
      <c r="CW1560" s="24">
        <v>0.53125</v>
      </c>
      <c r="CX1560" s="13">
        <v>72.599999999999994</v>
      </c>
      <c r="CY1560" s="13">
        <v>69.971721122259851</v>
      </c>
      <c r="CZ1560" s="13">
        <v>69.309096486894092</v>
      </c>
      <c r="DA1560" s="13">
        <v>52.450740945522796</v>
      </c>
      <c r="DB1560" s="13" t="e">
        <f ca="1"/>
        <v>#NAME?</v>
      </c>
      <c r="DC1560" s="13" t="e">
        <f ca="1"/>
        <v>#NAME?</v>
      </c>
      <c r="DD1560" s="13">
        <v>68.3567794306623</v>
      </c>
      <c r="DE1560" s="13" t="e">
        <f ca="1"/>
        <v>#NAME?</v>
      </c>
      <c r="DF1560" s="13">
        <v>71.195641837404452</v>
      </c>
    </row>
    <row r="1561" spans="1:110" x14ac:dyDescent="0.25">
      <c r="A1561" s="9">
        <v>64.3</v>
      </c>
      <c r="B1561" s="10" t="b">
        <v>1</v>
      </c>
      <c r="U1561" s="13"/>
      <c r="V1561" s="13"/>
      <c r="W1561" s="14"/>
      <c r="X1561" s="24"/>
      <c r="Y1561" s="24"/>
      <c r="Z1561" s="24"/>
      <c r="AA1561" s="24"/>
      <c r="AB1561" s="24"/>
      <c r="AC1561" s="24"/>
      <c r="AD1561" s="24"/>
      <c r="AE1561" s="24"/>
      <c r="AG1561" s="13"/>
      <c r="AH1561" s="13"/>
      <c r="AI1561" s="14"/>
      <c r="AJ1561" s="24"/>
      <c r="AK1561" s="24"/>
      <c r="AL1561" s="24"/>
      <c r="AM1561" s="24"/>
      <c r="AN1561" s="24"/>
      <c r="AO1561" s="24"/>
      <c r="AP1561" s="24"/>
      <c r="AQ1561" s="24"/>
      <c r="AS1561" s="13"/>
      <c r="AT1561" s="13"/>
      <c r="AU1561" s="14"/>
      <c r="AV1561" s="24"/>
      <c r="AW1561" s="24"/>
      <c r="AX1561" s="24"/>
      <c r="AY1561" s="24"/>
      <c r="AZ1561" s="24"/>
      <c r="BA1561" s="24"/>
      <c r="BB1561" s="24"/>
      <c r="BC1561" s="24"/>
      <c r="CW1561" s="24">
        <v>0.53159153005464477</v>
      </c>
      <c r="CX1561" s="13">
        <v>72.599999999999994</v>
      </c>
      <c r="CY1561" s="13">
        <v>69.979899779589942</v>
      </c>
      <c r="CZ1561" s="13">
        <v>69.317850024567932</v>
      </c>
      <c r="DA1561" s="13">
        <v>52.501196437329334</v>
      </c>
      <c r="DB1561" s="13" t="e">
        <f ca="1"/>
        <v>#NAME?</v>
      </c>
      <c r="DC1561" s="13" t="e">
        <f ca="1"/>
        <v>#NAME?</v>
      </c>
      <c r="DD1561" s="13">
        <v>68.367099045079669</v>
      </c>
      <c r="DE1561" s="13" t="e">
        <f ca="1"/>
        <v>#NAME?</v>
      </c>
      <c r="DF1561" s="13">
        <v>71.204713506955954</v>
      </c>
    </row>
    <row r="1562" spans="1:110" x14ac:dyDescent="0.25">
      <c r="A1562" s="9">
        <v>63.8</v>
      </c>
      <c r="B1562" s="10" t="b">
        <v>1</v>
      </c>
      <c r="U1562" s="13"/>
      <c r="V1562" s="13"/>
      <c r="W1562" s="14"/>
      <c r="X1562" s="24"/>
      <c r="Y1562" s="24"/>
      <c r="Z1562" s="24"/>
      <c r="AA1562" s="24"/>
      <c r="AB1562" s="24"/>
      <c r="AC1562" s="24"/>
      <c r="AD1562" s="24"/>
      <c r="AE1562" s="24"/>
      <c r="AG1562" s="13"/>
      <c r="AH1562" s="13"/>
      <c r="AI1562" s="14"/>
      <c r="AJ1562" s="24"/>
      <c r="AK1562" s="24"/>
      <c r="AL1562" s="24"/>
      <c r="AM1562" s="24"/>
      <c r="AN1562" s="24"/>
      <c r="AO1562" s="24"/>
      <c r="AP1562" s="24"/>
      <c r="AQ1562" s="24"/>
      <c r="AS1562" s="13"/>
      <c r="AT1562" s="13"/>
      <c r="AU1562" s="14"/>
      <c r="AV1562" s="24"/>
      <c r="AW1562" s="24"/>
      <c r="AX1562" s="24"/>
      <c r="AY1562" s="24"/>
      <c r="AZ1562" s="24"/>
      <c r="BA1562" s="24"/>
      <c r="BB1562" s="24"/>
      <c r="BC1562" s="24"/>
      <c r="CW1562" s="24">
        <v>0.53193306010928965</v>
      </c>
      <c r="CX1562" s="13">
        <v>72.7</v>
      </c>
      <c r="CY1562" s="13">
        <v>69.988078993715348</v>
      </c>
      <c r="CZ1562" s="13">
        <v>69.326605263833713</v>
      </c>
      <c r="DA1562" s="13">
        <v>52.551688731102544</v>
      </c>
      <c r="DB1562" s="13" t="e">
        <f ca="1"/>
        <v>#NAME?</v>
      </c>
      <c r="DC1562" s="13" t="e">
        <f ca="1"/>
        <v>#NAME?</v>
      </c>
      <c r="DD1562" s="13">
        <v>68.377415345022925</v>
      </c>
      <c r="DE1562" s="13" t="e">
        <f ca="1"/>
        <v>#NAME?</v>
      </c>
      <c r="DF1562" s="13">
        <v>71.213784229410777</v>
      </c>
    </row>
    <row r="1563" spans="1:110" x14ac:dyDescent="0.25">
      <c r="A1563" s="9">
        <v>63.3</v>
      </c>
      <c r="B1563" s="10" t="b">
        <v>1</v>
      </c>
      <c r="U1563" s="13"/>
      <c r="V1563" s="13"/>
      <c r="W1563" s="14"/>
      <c r="X1563" s="24"/>
      <c r="Y1563" s="24"/>
      <c r="Z1563" s="24"/>
      <c r="AA1563" s="24"/>
      <c r="AB1563" s="24"/>
      <c r="AC1563" s="24"/>
      <c r="AD1563" s="24"/>
      <c r="AE1563" s="24"/>
      <c r="AG1563" s="13"/>
      <c r="AH1563" s="13"/>
      <c r="AI1563" s="14"/>
      <c r="AJ1563" s="24"/>
      <c r="AK1563" s="24"/>
      <c r="AL1563" s="24"/>
      <c r="AM1563" s="24"/>
      <c r="AN1563" s="24"/>
      <c r="AO1563" s="24"/>
      <c r="AP1563" s="24"/>
      <c r="AQ1563" s="24"/>
      <c r="AS1563" s="13"/>
      <c r="AT1563" s="13"/>
      <c r="AU1563" s="14"/>
      <c r="AV1563" s="24"/>
      <c r="AW1563" s="24"/>
      <c r="AX1563" s="24"/>
      <c r="AY1563" s="24"/>
      <c r="AZ1563" s="24"/>
      <c r="BA1563" s="24"/>
      <c r="BB1563" s="24"/>
      <c r="BC1563" s="24"/>
      <c r="CW1563" s="24">
        <v>0.53227459016393441</v>
      </c>
      <c r="CX1563" s="13">
        <v>72.7</v>
      </c>
      <c r="CY1563" s="13">
        <v>69.996258770745357</v>
      </c>
      <c r="CZ1563" s="13">
        <v>69.335362211597626</v>
      </c>
      <c r="DA1563" s="13">
        <v>52.602217880567899</v>
      </c>
      <c r="DB1563" s="13" t="e">
        <f ca="1"/>
        <v>#NAME?</v>
      </c>
      <c r="DC1563" s="13" t="e">
        <f ca="1"/>
        <v>#NAME?</v>
      </c>
      <c r="DD1563" s="13">
        <v>68.38772833368364</v>
      </c>
      <c r="DE1563" s="13" t="e">
        <f ca="1"/>
        <v>#NAME?</v>
      </c>
      <c r="DF1563" s="13">
        <v>71.222854009515899</v>
      </c>
    </row>
    <row r="1564" spans="1:110" x14ac:dyDescent="0.25">
      <c r="A1564" s="9">
        <v>62.8</v>
      </c>
      <c r="B1564" s="10" t="b">
        <v>1</v>
      </c>
      <c r="U1564" s="13"/>
      <c r="V1564" s="13"/>
      <c r="W1564" s="14"/>
      <c r="X1564" s="24"/>
      <c r="Y1564" s="24"/>
      <c r="Z1564" s="24"/>
      <c r="AA1564" s="24"/>
      <c r="AB1564" s="24"/>
      <c r="AC1564" s="24"/>
      <c r="AD1564" s="24"/>
      <c r="AE1564" s="24"/>
      <c r="AG1564" s="13"/>
      <c r="AH1564" s="13"/>
      <c r="AI1564" s="14"/>
      <c r="AJ1564" s="24"/>
      <c r="AK1564" s="24"/>
      <c r="AL1564" s="24"/>
      <c r="AM1564" s="24"/>
      <c r="AN1564" s="24"/>
      <c r="AO1564" s="24"/>
      <c r="AP1564" s="24"/>
      <c r="AQ1564" s="24"/>
      <c r="AS1564" s="13"/>
      <c r="AT1564" s="13"/>
      <c r="AU1564" s="14"/>
      <c r="AV1564" s="24"/>
      <c r="AW1564" s="24"/>
      <c r="AX1564" s="24"/>
      <c r="AY1564" s="24"/>
      <c r="AZ1564" s="24"/>
      <c r="BA1564" s="24"/>
      <c r="BB1564" s="24"/>
      <c r="BC1564" s="24"/>
      <c r="CW1564" s="24">
        <v>0.53261612021857918</v>
      </c>
      <c r="CX1564" s="13">
        <v>72.7</v>
      </c>
      <c r="CY1564" s="13">
        <v>70.004439116792199</v>
      </c>
      <c r="CZ1564" s="13">
        <v>69.344120874772599</v>
      </c>
      <c r="DA1564" s="13">
        <v>52.652783939568643</v>
      </c>
      <c r="DB1564" s="13" t="e">
        <f ca="1"/>
        <v>#NAME?</v>
      </c>
      <c r="DC1564" s="13" t="e">
        <f ca="1"/>
        <v>#NAME?</v>
      </c>
      <c r="DD1564" s="13">
        <v>68.398038014248286</v>
      </c>
      <c r="DE1564" s="13" t="e">
        <f ca="1"/>
        <v>#NAME?</v>
      </c>
      <c r="DF1564" s="13">
        <v>71.231922852016908</v>
      </c>
    </row>
    <row r="1565" spans="1:110" x14ac:dyDescent="0.25">
      <c r="A1565" s="9">
        <v>62.3</v>
      </c>
      <c r="B1565" s="10" t="b">
        <v>1</v>
      </c>
      <c r="U1565" s="13"/>
      <c r="V1565" s="13"/>
      <c r="W1565" s="14"/>
      <c r="X1565" s="24"/>
      <c r="Y1565" s="24"/>
      <c r="Z1565" s="24"/>
      <c r="AA1565" s="24"/>
      <c r="AB1565" s="24"/>
      <c r="AC1565" s="24"/>
      <c r="AD1565" s="24"/>
      <c r="AE1565" s="24"/>
      <c r="AG1565" s="13"/>
      <c r="AH1565" s="13"/>
      <c r="AI1565" s="14"/>
      <c r="AJ1565" s="24"/>
      <c r="AK1565" s="24"/>
      <c r="AL1565" s="24"/>
      <c r="AM1565" s="24"/>
      <c r="AN1565" s="24"/>
      <c r="AO1565" s="24"/>
      <c r="AP1565" s="24"/>
      <c r="AQ1565" s="24"/>
      <c r="AS1565" s="13"/>
      <c r="AT1565" s="13"/>
      <c r="AU1565" s="14"/>
      <c r="AV1565" s="24"/>
      <c r="AW1565" s="24"/>
      <c r="AX1565" s="24"/>
      <c r="AY1565" s="24"/>
      <c r="AZ1565" s="24"/>
      <c r="BA1565" s="24"/>
      <c r="BB1565" s="24"/>
      <c r="BC1565" s="24"/>
      <c r="CW1565" s="24">
        <v>0.53295765027322406</v>
      </c>
      <c r="CX1565" s="13">
        <v>72.7</v>
      </c>
      <c r="CY1565" s="13">
        <v>70.012620037971047</v>
      </c>
      <c r="CZ1565" s="13">
        <v>69.352881260277854</v>
      </c>
      <c r="DA1565" s="13">
        <v>52.703386962066119</v>
      </c>
      <c r="DB1565" s="13" t="e">
        <f ca="1"/>
        <v>#NAME?</v>
      </c>
      <c r="DC1565" s="13" t="e">
        <f ca="1"/>
        <v>#NAME?</v>
      </c>
      <c r="DD1565" s="13">
        <v>68.408344389898247</v>
      </c>
      <c r="DE1565" s="13" t="e">
        <f ca="1"/>
        <v>#NAME?</v>
      </c>
      <c r="DF1565" s="13">
        <v>71.240990761658111</v>
      </c>
    </row>
    <row r="1566" spans="1:110" x14ac:dyDescent="0.25">
      <c r="A1566" s="9">
        <v>61.9</v>
      </c>
      <c r="B1566" s="10" t="b">
        <v>1</v>
      </c>
      <c r="U1566" s="13"/>
      <c r="V1566" s="13"/>
      <c r="W1566" s="14"/>
      <c r="X1566" s="24"/>
      <c r="Y1566" s="24"/>
      <c r="Z1566" s="24"/>
      <c r="AA1566" s="24"/>
      <c r="AB1566" s="24"/>
      <c r="AC1566" s="24"/>
      <c r="AD1566" s="24"/>
      <c r="AE1566" s="24"/>
      <c r="AG1566" s="13"/>
      <c r="AH1566" s="13"/>
      <c r="AI1566" s="14"/>
      <c r="AJ1566" s="24"/>
      <c r="AK1566" s="24"/>
      <c r="AL1566" s="24"/>
      <c r="AM1566" s="24"/>
      <c r="AN1566" s="24"/>
      <c r="AO1566" s="24"/>
      <c r="AP1566" s="24"/>
      <c r="AQ1566" s="24"/>
      <c r="AS1566" s="13"/>
      <c r="AT1566" s="13"/>
      <c r="AU1566" s="14"/>
      <c r="AV1566" s="24"/>
      <c r="AW1566" s="24"/>
      <c r="AX1566" s="24"/>
      <c r="AY1566" s="24"/>
      <c r="AZ1566" s="24"/>
      <c r="BA1566" s="24"/>
      <c r="BB1566" s="24"/>
      <c r="BC1566" s="24"/>
      <c r="CW1566" s="24">
        <v>0.53329918032786883</v>
      </c>
      <c r="CX1566" s="13">
        <v>72.7</v>
      </c>
      <c r="CY1566" s="13">
        <v>70.020801540400043</v>
      </c>
      <c r="CZ1566" s="13">
        <v>69.361643375039407</v>
      </c>
      <c r="DA1566" s="13">
        <v>52.754027002140035</v>
      </c>
      <c r="DB1566" s="13" t="e">
        <f ca="1"/>
        <v>#NAME?</v>
      </c>
      <c r="DC1566" s="13" t="e">
        <f ca="1"/>
        <v>#NAME?</v>
      </c>
      <c r="DD1566" s="13">
        <v>68.418647463809819</v>
      </c>
      <c r="DE1566" s="13" t="e">
        <f ca="1"/>
        <v>#NAME?</v>
      </c>
      <c r="DF1566" s="13">
        <v>71.250057743182467</v>
      </c>
    </row>
    <row r="1567" spans="1:110" x14ac:dyDescent="0.25">
      <c r="A1567" s="9">
        <v>61.4</v>
      </c>
      <c r="B1567" s="10" t="b">
        <v>1</v>
      </c>
      <c r="U1567" s="13"/>
      <c r="V1567" s="13"/>
      <c r="W1567" s="14"/>
      <c r="X1567" s="24"/>
      <c r="Y1567" s="24"/>
      <c r="Z1567" s="24"/>
      <c r="AA1567" s="24"/>
      <c r="AB1567" s="24"/>
      <c r="AC1567" s="24"/>
      <c r="AD1567" s="24"/>
      <c r="AE1567" s="24"/>
      <c r="AG1567" s="13"/>
      <c r="AH1567" s="13"/>
      <c r="AI1567" s="14"/>
      <c r="AJ1567" s="24"/>
      <c r="AK1567" s="24"/>
      <c r="AL1567" s="24"/>
      <c r="AM1567" s="24"/>
      <c r="AN1567" s="24"/>
      <c r="AO1567" s="24"/>
      <c r="AP1567" s="24"/>
      <c r="AQ1567" s="24"/>
      <c r="AS1567" s="13"/>
      <c r="AT1567" s="13"/>
      <c r="AU1567" s="14"/>
      <c r="AV1567" s="24"/>
      <c r="AW1567" s="24"/>
      <c r="AX1567" s="24"/>
      <c r="AY1567" s="24"/>
      <c r="AZ1567" s="24"/>
      <c r="BA1567" s="24"/>
      <c r="BB1567" s="24"/>
      <c r="BC1567" s="24"/>
      <c r="CW1567" s="24">
        <v>0.53364071038251371</v>
      </c>
      <c r="CX1567" s="13">
        <v>72.7</v>
      </c>
      <c r="CY1567" s="13">
        <v>70.028983630200386</v>
      </c>
      <c r="CZ1567" s="13">
        <v>69.370407225989837</v>
      </c>
      <c r="DA1567" s="13">
        <v>52.804704113988919</v>
      </c>
      <c r="DB1567" s="13" t="e">
        <f ca="1"/>
        <v>#NAME?</v>
      </c>
      <c r="DC1567" s="13" t="e">
        <f ca="1"/>
        <v>#NAME?</v>
      </c>
      <c r="DD1567" s="13">
        <v>68.428947239154155</v>
      </c>
      <c r="DE1567" s="13" t="e">
        <f ca="1"/>
        <v>#NAME?</v>
      </c>
      <c r="DF1567" s="13">
        <v>71.259123801331668</v>
      </c>
    </row>
    <row r="1568" spans="1:110" x14ac:dyDescent="0.25">
      <c r="A1568" s="9">
        <v>69</v>
      </c>
      <c r="B1568" s="10" t="b">
        <v>1</v>
      </c>
      <c r="U1568" s="13"/>
      <c r="V1568" s="13"/>
      <c r="W1568" s="14"/>
      <c r="X1568" s="24"/>
      <c r="Y1568" s="24"/>
      <c r="Z1568" s="24"/>
      <c r="AA1568" s="24"/>
      <c r="AB1568" s="24"/>
      <c r="AC1568" s="24"/>
      <c r="AD1568" s="24"/>
      <c r="AE1568" s="24"/>
      <c r="AG1568" s="13"/>
      <c r="AH1568" s="13"/>
      <c r="AI1568" s="14"/>
      <c r="AJ1568" s="24"/>
      <c r="AK1568" s="24"/>
      <c r="AL1568" s="24"/>
      <c r="AM1568" s="24"/>
      <c r="AN1568" s="24"/>
      <c r="AO1568" s="24"/>
      <c r="AP1568" s="24"/>
      <c r="AQ1568" s="24"/>
      <c r="AS1568" s="13"/>
      <c r="AT1568" s="13"/>
      <c r="AU1568" s="14"/>
      <c r="AV1568" s="24"/>
      <c r="AW1568" s="24"/>
      <c r="AX1568" s="24"/>
      <c r="AY1568" s="24"/>
      <c r="AZ1568" s="24"/>
      <c r="BA1568" s="24"/>
      <c r="BB1568" s="24"/>
      <c r="BC1568" s="24"/>
      <c r="CW1568" s="24">
        <v>0.53398224043715847</v>
      </c>
      <c r="CX1568" s="13">
        <v>72.7</v>
      </c>
      <c r="CY1568" s="13">
        <v>70.037166313496286</v>
      </c>
      <c r="CZ1568" s="13">
        <v>69.379172820068348</v>
      </c>
      <c r="DA1568" s="13">
        <v>52.855418351930368</v>
      </c>
      <c r="DB1568" s="13" t="e">
        <f ca="1"/>
        <v>#NAME?</v>
      </c>
      <c r="DC1568" s="13" t="e">
        <f ca="1"/>
        <v>#NAME?</v>
      </c>
      <c r="DD1568" s="13">
        <v>68.439243719097405</v>
      </c>
      <c r="DE1568" s="13" t="e">
        <f ca="1"/>
        <v>#NAME?</v>
      </c>
      <c r="DF1568" s="13">
        <v>71.268188940846102</v>
      </c>
    </row>
    <row r="1569" spans="1:110" x14ac:dyDescent="0.25">
      <c r="A1569" s="9">
        <v>64</v>
      </c>
      <c r="B1569" s="10" t="b">
        <v>1</v>
      </c>
      <c r="U1569" s="13"/>
      <c r="V1569" s="13"/>
      <c r="W1569" s="14"/>
      <c r="X1569" s="24"/>
      <c r="Y1569" s="24"/>
      <c r="Z1569" s="24"/>
      <c r="AA1569" s="24"/>
      <c r="AB1569" s="24"/>
      <c r="AC1569" s="24"/>
      <c r="AD1569" s="24"/>
      <c r="AE1569" s="24"/>
      <c r="AG1569" s="13"/>
      <c r="AH1569" s="13"/>
      <c r="AI1569" s="14"/>
      <c r="AJ1569" s="24"/>
      <c r="AK1569" s="24"/>
      <c r="AL1569" s="24"/>
      <c r="AM1569" s="24"/>
      <c r="AN1569" s="24"/>
      <c r="AO1569" s="24"/>
      <c r="AP1569" s="24"/>
      <c r="AQ1569" s="24"/>
      <c r="AS1569" s="13"/>
      <c r="AT1569" s="13"/>
      <c r="AU1569" s="14"/>
      <c r="AV1569" s="24"/>
      <c r="AW1569" s="24"/>
      <c r="AX1569" s="24"/>
      <c r="AY1569" s="24"/>
      <c r="AZ1569" s="24"/>
      <c r="BA1569" s="24"/>
      <c r="BB1569" s="24"/>
      <c r="BC1569" s="24"/>
      <c r="CW1569" s="24">
        <v>0.53432377049180324</v>
      </c>
      <c r="CX1569" s="13">
        <v>72.7</v>
      </c>
      <c r="CY1569" s="13">
        <v>70.045349596415065</v>
      </c>
      <c r="CZ1569" s="13">
        <v>69.387940164220964</v>
      </c>
      <c r="DA1569" s="13">
        <v>52.906169770401505</v>
      </c>
      <c r="DB1569" s="13" t="e">
        <f ca="1"/>
        <v>#NAME?</v>
      </c>
      <c r="DC1569" s="13" t="e">
        <f ca="1"/>
        <v>#NAME?</v>
      </c>
      <c r="DD1569" s="13">
        <v>68.449536906800603</v>
      </c>
      <c r="DE1569" s="13" t="e">
        <f ca="1"/>
        <v>#NAME?</v>
      </c>
      <c r="DF1569" s="13">
        <v>71.277253166464959</v>
      </c>
    </row>
    <row r="1570" spans="1:110" x14ac:dyDescent="0.25">
      <c r="A1570" s="9">
        <v>59.9</v>
      </c>
      <c r="B1570" s="10" t="b">
        <v>1</v>
      </c>
      <c r="U1570" s="13"/>
      <c r="V1570" s="13"/>
      <c r="W1570" s="14"/>
      <c r="X1570" s="24"/>
      <c r="Y1570" s="24"/>
      <c r="Z1570" s="24"/>
      <c r="AA1570" s="24"/>
      <c r="AB1570" s="24"/>
      <c r="AC1570" s="24"/>
      <c r="AD1570" s="24"/>
      <c r="AE1570" s="24"/>
      <c r="AG1570" s="13"/>
      <c r="AH1570" s="13"/>
      <c r="AI1570" s="14"/>
      <c r="AJ1570" s="24"/>
      <c r="AK1570" s="24"/>
      <c r="AL1570" s="24"/>
      <c r="AM1570" s="24"/>
      <c r="AN1570" s="24"/>
      <c r="AO1570" s="24"/>
      <c r="AP1570" s="24"/>
      <c r="AQ1570" s="24"/>
      <c r="AS1570" s="13"/>
      <c r="AT1570" s="13"/>
      <c r="AU1570" s="14"/>
      <c r="AV1570" s="24"/>
      <c r="AW1570" s="24"/>
      <c r="AX1570" s="24"/>
      <c r="AY1570" s="24"/>
      <c r="AZ1570" s="24"/>
      <c r="BA1570" s="24"/>
      <c r="BB1570" s="24"/>
      <c r="BC1570" s="24"/>
      <c r="CW1570" s="24">
        <v>0.53466530054644812</v>
      </c>
      <c r="CX1570" s="13">
        <v>72.7</v>
      </c>
      <c r="CY1570" s="13">
        <v>70.053533485087158</v>
      </c>
      <c r="CZ1570" s="13">
        <v>69.396709265400503</v>
      </c>
      <c r="DA1570" s="13">
        <v>52.95695842395925</v>
      </c>
      <c r="DB1570" s="13" t="e">
        <f ca="1"/>
        <v>#NAME?</v>
      </c>
      <c r="DC1570" s="13" t="e">
        <f ca="1"/>
        <v>#NAME?</v>
      </c>
      <c r="DD1570" s="13">
        <v>68.459826805419766</v>
      </c>
      <c r="DE1570" s="13" t="e">
        <f ca="1"/>
        <v>#NAME?</v>
      </c>
      <c r="DF1570" s="13">
        <v>71.286316482926196</v>
      </c>
    </row>
    <row r="1571" spans="1:110" x14ac:dyDescent="0.25">
      <c r="A1571" s="9">
        <v>59.3</v>
      </c>
      <c r="B1571" s="10" t="b">
        <v>1</v>
      </c>
      <c r="U1571" s="13"/>
      <c r="V1571" s="13"/>
      <c r="W1571" s="14"/>
      <c r="X1571" s="24"/>
      <c r="Y1571" s="24"/>
      <c r="Z1571" s="24"/>
      <c r="AA1571" s="24"/>
      <c r="AB1571" s="24"/>
      <c r="AC1571" s="24"/>
      <c r="AD1571" s="24"/>
      <c r="AE1571" s="24"/>
      <c r="AG1571" s="13"/>
      <c r="AH1571" s="13"/>
      <c r="AI1571" s="14"/>
      <c r="AJ1571" s="24"/>
      <c r="AK1571" s="24"/>
      <c r="AL1571" s="24"/>
      <c r="AM1571" s="24"/>
      <c r="AN1571" s="24"/>
      <c r="AO1571" s="24"/>
      <c r="AP1571" s="24"/>
      <c r="AQ1571" s="24"/>
      <c r="AS1571" s="13"/>
      <c r="AT1571" s="13"/>
      <c r="AU1571" s="14"/>
      <c r="AV1571" s="24"/>
      <c r="AW1571" s="24"/>
      <c r="AX1571" s="24"/>
      <c r="AY1571" s="24"/>
      <c r="AZ1571" s="24"/>
      <c r="BA1571" s="24"/>
      <c r="BB1571" s="24"/>
      <c r="BC1571" s="24"/>
      <c r="CW1571" s="24">
        <v>0.53500683060109289</v>
      </c>
      <c r="CX1571" s="13">
        <v>72.7</v>
      </c>
      <c r="CY1571" s="13">
        <v>70.061717985646155</v>
      </c>
      <c r="CZ1571" s="13">
        <v>69.40548013056646</v>
      </c>
      <c r="DA1571" s="13">
        <v>53.007784367280649</v>
      </c>
      <c r="DB1571" s="13" t="e">
        <f ca="1"/>
        <v>#NAME?</v>
      </c>
      <c r="DC1571" s="13" t="e">
        <f ca="1"/>
        <v>#NAME?</v>
      </c>
      <c r="DD1571" s="13">
        <v>68.470113418105868</v>
      </c>
      <c r="DE1571" s="13" t="e">
        <f ca="1"/>
        <v>#NAME?</v>
      </c>
      <c r="DF1571" s="13">
        <v>71.29537889496649</v>
      </c>
    </row>
    <row r="1572" spans="1:110" x14ac:dyDescent="0.25">
      <c r="A1572" s="9">
        <v>58.7</v>
      </c>
      <c r="B1572" s="10" t="b">
        <v>1</v>
      </c>
      <c r="U1572" s="13"/>
      <c r="V1572" s="13"/>
      <c r="W1572" s="14"/>
      <c r="X1572" s="24"/>
      <c r="Y1572" s="24"/>
      <c r="Z1572" s="24"/>
      <c r="AA1572" s="24"/>
      <c r="AB1572" s="24"/>
      <c r="AC1572" s="24"/>
      <c r="AD1572" s="24"/>
      <c r="AE1572" s="24"/>
      <c r="AG1572" s="13"/>
      <c r="AH1572" s="13"/>
      <c r="AI1572" s="14"/>
      <c r="AJ1572" s="24"/>
      <c r="AK1572" s="24"/>
      <c r="AL1572" s="24"/>
      <c r="AM1572" s="24"/>
      <c r="AN1572" s="24"/>
      <c r="AO1572" s="24"/>
      <c r="AP1572" s="24"/>
      <c r="AQ1572" s="24"/>
      <c r="AS1572" s="13"/>
      <c r="AT1572" s="13"/>
      <c r="AU1572" s="14"/>
      <c r="AV1572" s="24"/>
      <c r="AW1572" s="24"/>
      <c r="AX1572" s="24"/>
      <c r="AY1572" s="24"/>
      <c r="AZ1572" s="24"/>
      <c r="BA1572" s="24"/>
      <c r="BB1572" s="24"/>
      <c r="BC1572" s="24"/>
      <c r="CW1572" s="24">
        <v>0.53534836065573765</v>
      </c>
      <c r="CX1572" s="13">
        <v>72.7</v>
      </c>
      <c r="CY1572" s="13">
        <v>70.069903104228814</v>
      </c>
      <c r="CZ1572" s="13">
        <v>69.414252766685138</v>
      </c>
      <c r="DA1572" s="13">
        <v>53.058647655163313</v>
      </c>
      <c r="DB1572" s="13" t="e">
        <f ca="1"/>
        <v>#NAME?</v>
      </c>
      <c r="DC1572" s="13" t="e">
        <f ca="1"/>
        <v>#NAME?</v>
      </c>
      <c r="DD1572" s="13">
        <v>68.480396748004836</v>
      </c>
      <c r="DE1572" s="13" t="e">
        <f ca="1"/>
        <v>#NAME?</v>
      </c>
      <c r="DF1572" s="13">
        <v>71.304440407321465</v>
      </c>
    </row>
    <row r="1573" spans="1:110" x14ac:dyDescent="0.25">
      <c r="A1573" s="9">
        <v>57.9</v>
      </c>
      <c r="B1573" s="10" t="b">
        <v>1</v>
      </c>
      <c r="U1573" s="13"/>
      <c r="V1573" s="13"/>
      <c r="W1573" s="14"/>
      <c r="X1573" s="24"/>
      <c r="Y1573" s="24"/>
      <c r="Z1573" s="24"/>
      <c r="AA1573" s="24"/>
      <c r="AB1573" s="24"/>
      <c r="AC1573" s="24"/>
      <c r="AD1573" s="24"/>
      <c r="AE1573" s="24"/>
      <c r="AG1573" s="13"/>
      <c r="AH1573" s="13"/>
      <c r="AI1573" s="14"/>
      <c r="AJ1573" s="24"/>
      <c r="AK1573" s="24"/>
      <c r="AL1573" s="24"/>
      <c r="AM1573" s="24"/>
      <c r="AN1573" s="24"/>
      <c r="AO1573" s="24"/>
      <c r="AP1573" s="24"/>
      <c r="AQ1573" s="24"/>
      <c r="AS1573" s="13"/>
      <c r="AT1573" s="13"/>
      <c r="AU1573" s="14"/>
      <c r="AV1573" s="24"/>
      <c r="AW1573" s="24"/>
      <c r="AX1573" s="24"/>
      <c r="AY1573" s="24"/>
      <c r="AZ1573" s="24"/>
      <c r="BA1573" s="24"/>
      <c r="BB1573" s="24"/>
      <c r="BC1573" s="24"/>
      <c r="CW1573" s="24">
        <v>0.53568989071038253</v>
      </c>
      <c r="CX1573" s="13">
        <v>72.7</v>
      </c>
      <c r="CY1573" s="13">
        <v>70.078088846975135</v>
      </c>
      <c r="CZ1573" s="13">
        <v>69.42302718072979</v>
      </c>
      <c r="DA1573" s="13">
        <v>53.109548342525756</v>
      </c>
      <c r="DB1573" s="13" t="e">
        <f ca="1"/>
        <v>#NAME?</v>
      </c>
      <c r="DC1573" s="13" t="e">
        <f ca="1"/>
        <v>#NAME?</v>
      </c>
      <c r="DD1573" s="13">
        <v>68.490676798257596</v>
      </c>
      <c r="DE1573" s="13" t="e">
        <f ca="1"/>
        <v>#NAME?</v>
      </c>
      <c r="DF1573" s="13">
        <v>71.313501024725468</v>
      </c>
    </row>
    <row r="1574" spans="1:110" x14ac:dyDescent="0.25">
      <c r="A1574" s="9">
        <v>58.3</v>
      </c>
      <c r="B1574" s="10" t="b">
        <v>1</v>
      </c>
      <c r="U1574" s="13"/>
      <c r="V1574" s="13"/>
      <c r="W1574" s="14"/>
      <c r="X1574" s="24"/>
      <c r="Y1574" s="24"/>
      <c r="Z1574" s="24"/>
      <c r="AA1574" s="24"/>
      <c r="AB1574" s="24"/>
      <c r="AC1574" s="24"/>
      <c r="AD1574" s="24"/>
      <c r="AE1574" s="24"/>
      <c r="AG1574" s="13"/>
      <c r="AH1574" s="13"/>
      <c r="AI1574" s="14"/>
      <c r="AJ1574" s="24"/>
      <c r="AK1574" s="24"/>
      <c r="AL1574" s="24"/>
      <c r="AM1574" s="24"/>
      <c r="AN1574" s="24"/>
      <c r="AO1574" s="24"/>
      <c r="AP1574" s="24"/>
      <c r="AQ1574" s="24"/>
      <c r="AS1574" s="13"/>
      <c r="AT1574" s="13"/>
      <c r="AU1574" s="14"/>
      <c r="AV1574" s="24"/>
      <c r="AW1574" s="24"/>
      <c r="AX1574" s="24"/>
      <c r="AY1574" s="24"/>
      <c r="AZ1574" s="24"/>
      <c r="BA1574" s="24"/>
      <c r="BB1574" s="24"/>
      <c r="BC1574" s="24"/>
      <c r="CW1574" s="24">
        <v>0.5360314207650273</v>
      </c>
      <c r="CX1574" s="13">
        <v>72.7</v>
      </c>
      <c r="CY1574" s="13">
        <v>70.086275220028341</v>
      </c>
      <c r="CZ1574" s="13">
        <v>69.431803379680673</v>
      </c>
      <c r="DA1574" s="13">
        <v>53.160486484407642</v>
      </c>
      <c r="DB1574" s="13" t="e">
        <f ca="1"/>
        <v>#NAME?</v>
      </c>
      <c r="DC1574" s="13" t="e">
        <f ca="1"/>
        <v>#NAME?</v>
      </c>
      <c r="DD1574" s="13">
        <v>68.500953572000057</v>
      </c>
      <c r="DE1574" s="13" t="e">
        <f ca="1"/>
        <v>#NAME?</v>
      </c>
      <c r="DF1574" s="13">
        <v>71.322560751911737</v>
      </c>
    </row>
    <row r="1575" spans="1:110" x14ac:dyDescent="0.25">
      <c r="A1575" s="9">
        <v>57.6</v>
      </c>
      <c r="B1575" s="10" t="b">
        <v>1</v>
      </c>
      <c r="U1575" s="13"/>
      <c r="V1575" s="13"/>
      <c r="W1575" s="14"/>
      <c r="X1575" s="24"/>
      <c r="Y1575" s="24"/>
      <c r="Z1575" s="24"/>
      <c r="AA1575" s="24"/>
      <c r="AB1575" s="24"/>
      <c r="AC1575" s="24"/>
      <c r="AD1575" s="24"/>
      <c r="AE1575" s="24"/>
      <c r="AG1575" s="13"/>
      <c r="AH1575" s="13"/>
      <c r="AI1575" s="14"/>
      <c r="AJ1575" s="24"/>
      <c r="AK1575" s="24"/>
      <c r="AL1575" s="24"/>
      <c r="AM1575" s="24"/>
      <c r="AN1575" s="24"/>
      <c r="AO1575" s="24"/>
      <c r="AP1575" s="24"/>
      <c r="AQ1575" s="24"/>
      <c r="AS1575" s="13"/>
      <c r="AT1575" s="13"/>
      <c r="AU1575" s="14"/>
      <c r="AV1575" s="24"/>
      <c r="AW1575" s="24"/>
      <c r="AX1575" s="24"/>
      <c r="AY1575" s="24"/>
      <c r="AZ1575" s="24"/>
      <c r="BA1575" s="24"/>
      <c r="BB1575" s="24"/>
      <c r="BC1575" s="24"/>
      <c r="CW1575" s="24">
        <v>0.53637295081967218</v>
      </c>
      <c r="CX1575" s="13">
        <v>72.7</v>
      </c>
      <c r="CY1575" s="13">
        <v>70.09446222953494</v>
      </c>
      <c r="CZ1575" s="13">
        <v>69.440581370524754</v>
      </c>
      <c r="DA1575" s="13">
        <v>53.211462135970322</v>
      </c>
      <c r="DB1575" s="13" t="e">
        <f ca="1"/>
        <v>#NAME?</v>
      </c>
      <c r="DC1575" s="13" t="e">
        <f ca="1"/>
        <v>#NAME?</v>
      </c>
      <c r="DD1575" s="13">
        <v>68.51122707236317</v>
      </c>
      <c r="DE1575" s="13" t="e">
        <f ca="1"/>
        <v>#NAME?</v>
      </c>
      <c r="DF1575" s="13">
        <v>71.33161959361243</v>
      </c>
    </row>
    <row r="1576" spans="1:110" x14ac:dyDescent="0.25">
      <c r="A1576" s="9">
        <v>56.7</v>
      </c>
      <c r="B1576" s="10" t="b">
        <v>1</v>
      </c>
      <c r="U1576" s="13"/>
      <c r="V1576" s="13"/>
      <c r="W1576" s="14"/>
      <c r="X1576" s="24"/>
      <c r="Y1576" s="24"/>
      <c r="Z1576" s="24"/>
      <c r="AA1576" s="24"/>
      <c r="AB1576" s="24"/>
      <c r="AC1576" s="24"/>
      <c r="AD1576" s="24"/>
      <c r="AE1576" s="24"/>
      <c r="AG1576" s="13"/>
      <c r="AH1576" s="13"/>
      <c r="AI1576" s="14"/>
      <c r="AJ1576" s="24"/>
      <c r="AK1576" s="24"/>
      <c r="AL1576" s="24"/>
      <c r="AM1576" s="24"/>
      <c r="AN1576" s="24"/>
      <c r="AO1576" s="24"/>
      <c r="AP1576" s="24"/>
      <c r="AQ1576" s="24"/>
      <c r="AS1576" s="13"/>
      <c r="AT1576" s="13"/>
      <c r="AU1576" s="14"/>
      <c r="AV1576" s="24"/>
      <c r="AW1576" s="24"/>
      <c r="AX1576" s="24"/>
      <c r="AY1576" s="24"/>
      <c r="AZ1576" s="24"/>
      <c r="BA1576" s="24"/>
      <c r="BB1576" s="24"/>
      <c r="BC1576" s="24"/>
      <c r="CW1576" s="24">
        <v>0.53671448087431695</v>
      </c>
      <c r="CX1576" s="13">
        <v>72.7</v>
      </c>
      <c r="CY1576" s="13">
        <v>70.10264988164478</v>
      </c>
      <c r="CZ1576" s="13">
        <v>69.449361160256245</v>
      </c>
      <c r="DA1576" s="13">
        <v>53.262475352496992</v>
      </c>
      <c r="DB1576" s="13" t="e">
        <f ca="1"/>
        <v>#NAME?</v>
      </c>
      <c r="DC1576" s="13" t="e">
        <f ca="1"/>
        <v>#NAME?</v>
      </c>
      <c r="DD1576" s="13">
        <v>68.521497302472824</v>
      </c>
      <c r="DE1576" s="13" t="e">
        <f ca="1"/>
        <v>#NAME?</v>
      </c>
      <c r="DF1576" s="13">
        <v>71.340677554558567</v>
      </c>
    </row>
    <row r="1577" spans="1:110" x14ac:dyDescent="0.25">
      <c r="A1577" s="9">
        <v>55.3</v>
      </c>
      <c r="B1577" s="10" t="b">
        <v>1</v>
      </c>
      <c r="U1577" s="13"/>
      <c r="V1577" s="13"/>
      <c r="W1577" s="14"/>
      <c r="X1577" s="24"/>
      <c r="Y1577" s="24"/>
      <c r="Z1577" s="24"/>
      <c r="AA1577" s="24"/>
      <c r="AB1577" s="24"/>
      <c r="AC1577" s="24"/>
      <c r="AD1577" s="24"/>
      <c r="AE1577" s="24"/>
      <c r="AG1577" s="13"/>
      <c r="AH1577" s="13"/>
      <c r="AI1577" s="14"/>
      <c r="AJ1577" s="24"/>
      <c r="AK1577" s="24"/>
      <c r="AL1577" s="24"/>
      <c r="AM1577" s="24"/>
      <c r="AN1577" s="24"/>
      <c r="AO1577" s="24"/>
      <c r="AP1577" s="24"/>
      <c r="AQ1577" s="24"/>
      <c r="AS1577" s="13"/>
      <c r="AT1577" s="13"/>
      <c r="AU1577" s="14"/>
      <c r="AV1577" s="24"/>
      <c r="AW1577" s="24"/>
      <c r="AX1577" s="24"/>
      <c r="AY1577" s="24"/>
      <c r="AZ1577" s="24"/>
      <c r="BA1577" s="24"/>
      <c r="BB1577" s="24"/>
      <c r="BC1577" s="24"/>
      <c r="CW1577" s="24">
        <v>0.53705601092896171</v>
      </c>
      <c r="CX1577" s="13">
        <v>72.7</v>
      </c>
      <c r="CY1577" s="13">
        <v>70.110838182511031</v>
      </c>
      <c r="CZ1577" s="13">
        <v>69.458142755876196</v>
      </c>
      <c r="DA1577" s="13">
        <v>53.313526189393251</v>
      </c>
      <c r="DB1577" s="13" t="e">
        <f ca="1"/>
        <v>#NAME?</v>
      </c>
      <c r="DC1577" s="13" t="e">
        <f ca="1"/>
        <v>#NAME?</v>
      </c>
      <c r="DD1577" s="13">
        <v>68.53176426545005</v>
      </c>
      <c r="DE1577" s="13" t="e">
        <f ca="1"/>
        <v>#NAME?</v>
      </c>
      <c r="DF1577" s="13">
        <v>71.349734639480076</v>
      </c>
    </row>
    <row r="1578" spans="1:110" x14ac:dyDescent="0.25">
      <c r="A1578" s="9">
        <v>54.1</v>
      </c>
      <c r="B1578" s="10" t="b">
        <v>1</v>
      </c>
      <c r="U1578" s="13"/>
      <c r="V1578" s="13"/>
      <c r="W1578" s="14"/>
      <c r="X1578" s="24"/>
      <c r="Y1578" s="24"/>
      <c r="Z1578" s="24"/>
      <c r="AA1578" s="24"/>
      <c r="AB1578" s="24"/>
      <c r="AC1578" s="24"/>
      <c r="AD1578" s="24"/>
      <c r="AE1578" s="24"/>
      <c r="AG1578" s="13"/>
      <c r="AH1578" s="13"/>
      <c r="AI1578" s="14"/>
      <c r="AJ1578" s="24"/>
      <c r="AK1578" s="24"/>
      <c r="AL1578" s="24"/>
      <c r="AM1578" s="24"/>
      <c r="AN1578" s="24"/>
      <c r="AO1578" s="24"/>
      <c r="AP1578" s="24"/>
      <c r="AQ1578" s="24"/>
      <c r="AS1578" s="13"/>
      <c r="AT1578" s="13"/>
      <c r="AU1578" s="14"/>
      <c r="AV1578" s="24"/>
      <c r="AW1578" s="24"/>
      <c r="AX1578" s="24"/>
      <c r="AY1578" s="24"/>
      <c r="AZ1578" s="24"/>
      <c r="BA1578" s="24"/>
      <c r="BB1578" s="24"/>
      <c r="BC1578" s="24"/>
      <c r="CW1578" s="24">
        <v>0.53739754098360659</v>
      </c>
      <c r="CX1578" s="13">
        <v>72.7</v>
      </c>
      <c r="CY1578" s="13">
        <v>70.119027138290264</v>
      </c>
      <c r="CZ1578" s="13">
        <v>69.466926164392873</v>
      </c>
      <c r="DA1578" s="13">
        <v>53.364614702187339</v>
      </c>
      <c r="DB1578" s="13" t="e">
        <f ca="1"/>
        <v>#NAME?</v>
      </c>
      <c r="DC1578" s="13" t="e">
        <f ca="1"/>
        <v>#NAME?</v>
      </c>
      <c r="DD1578" s="13">
        <v>68.542027964410806</v>
      </c>
      <c r="DE1578" s="13" t="e">
        <f ca="1"/>
        <v>#NAME?</v>
      </c>
      <c r="DF1578" s="13">
        <v>71.358790853105873</v>
      </c>
    </row>
    <row r="1579" spans="1:110" x14ac:dyDescent="0.25">
      <c r="A1579" s="9">
        <v>52.9</v>
      </c>
      <c r="B1579" s="10" t="b">
        <v>1</v>
      </c>
      <c r="U1579" s="13"/>
      <c r="V1579" s="13"/>
      <c r="W1579" s="14"/>
      <c r="X1579" s="24"/>
      <c r="Y1579" s="24"/>
      <c r="Z1579" s="24"/>
      <c r="AA1579" s="24"/>
      <c r="AB1579" s="24"/>
      <c r="AC1579" s="24"/>
      <c r="AD1579" s="24"/>
      <c r="AE1579" s="24"/>
      <c r="AG1579" s="13"/>
      <c r="AH1579" s="13"/>
      <c r="AI1579" s="14"/>
      <c r="AJ1579" s="24"/>
      <c r="AK1579" s="24"/>
      <c r="AL1579" s="24"/>
      <c r="AM1579" s="24"/>
      <c r="AN1579" s="24"/>
      <c r="AO1579" s="24"/>
      <c r="AP1579" s="24"/>
      <c r="AQ1579" s="24"/>
      <c r="AS1579" s="13"/>
      <c r="AT1579" s="13"/>
      <c r="AU1579" s="14"/>
      <c r="AV1579" s="24"/>
      <c r="AW1579" s="24"/>
      <c r="AX1579" s="24"/>
      <c r="AY1579" s="24"/>
      <c r="AZ1579" s="24"/>
      <c r="BA1579" s="24"/>
      <c r="BB1579" s="24"/>
      <c r="BC1579" s="24"/>
      <c r="CW1579" s="24">
        <v>0.53773907103825136</v>
      </c>
      <c r="CX1579" s="13">
        <v>72.7</v>
      </c>
      <c r="CY1579" s="13">
        <v>70.127216755142427</v>
      </c>
      <c r="CZ1579" s="13">
        <v>69.475711392821523</v>
      </c>
      <c r="DA1579" s="13">
        <v>53.415740946530462</v>
      </c>
      <c r="DB1579" s="13" t="e">
        <f ca="1"/>
        <v>#NAME?</v>
      </c>
      <c r="DC1579" s="13" t="e">
        <f ca="1"/>
        <v>#NAME?</v>
      </c>
      <c r="DD1579" s="13">
        <v>68.552288402466161</v>
      </c>
      <c r="DE1579" s="13" t="e">
        <f ca="1"/>
        <v>#NAME?</v>
      </c>
      <c r="DF1579" s="13">
        <v>71.367846200163783</v>
      </c>
    </row>
    <row r="1580" spans="1:110" x14ac:dyDescent="0.25">
      <c r="A1580" s="9">
        <v>51.5</v>
      </c>
      <c r="B1580" s="10" t="b">
        <v>1</v>
      </c>
      <c r="U1580" s="13"/>
      <c r="V1580" s="13"/>
      <c r="W1580" s="14"/>
      <c r="X1580" s="24"/>
      <c r="Y1580" s="24"/>
      <c r="Z1580" s="24"/>
      <c r="AA1580" s="24"/>
      <c r="AB1580" s="24"/>
      <c r="AC1580" s="24"/>
      <c r="AD1580" s="24"/>
      <c r="AE1580" s="24"/>
      <c r="AG1580" s="13"/>
      <c r="AH1580" s="13"/>
      <c r="AI1580" s="14"/>
      <c r="AJ1580" s="24"/>
      <c r="AK1580" s="24"/>
      <c r="AL1580" s="24"/>
      <c r="AM1580" s="24"/>
      <c r="AN1580" s="24"/>
      <c r="AO1580" s="24"/>
      <c r="AP1580" s="24"/>
      <c r="AQ1580" s="24"/>
      <c r="AS1580" s="13"/>
      <c r="AT1580" s="13"/>
      <c r="AU1580" s="14"/>
      <c r="AV1580" s="24"/>
      <c r="AW1580" s="24"/>
      <c r="AX1580" s="24"/>
      <c r="AY1580" s="24"/>
      <c r="AZ1580" s="24"/>
      <c r="BA1580" s="24"/>
      <c r="BB1580" s="24"/>
      <c r="BC1580" s="24"/>
      <c r="CW1580" s="24">
        <v>0.53808060109289613</v>
      </c>
      <c r="CX1580" s="13">
        <v>72.7</v>
      </c>
      <c r="CY1580" s="13">
        <v>70.135407039230955</v>
      </c>
      <c r="CZ1580" s="13">
        <v>69.484498448184553</v>
      </c>
      <c r="DA1580" s="13">
        <v>53.46690497819732</v>
      </c>
      <c r="DB1580" s="13" t="e">
        <f ca="1"/>
        <v>#NAME?</v>
      </c>
      <c r="DC1580" s="13" t="e">
        <f ca="1"/>
        <v>#NAME?</v>
      </c>
      <c r="DD1580" s="13">
        <v>68.562545582722237</v>
      </c>
      <c r="DE1580" s="13" t="e">
        <f ca="1"/>
        <v>#NAME?</v>
      </c>
      <c r="DF1580" s="13">
        <v>71.376900685380662</v>
      </c>
    </row>
    <row r="1581" spans="1:110" x14ac:dyDescent="0.25">
      <c r="A1581" s="9">
        <v>50</v>
      </c>
      <c r="B1581" s="10" t="b">
        <v>1</v>
      </c>
      <c r="U1581" s="13"/>
      <c r="V1581" s="13"/>
      <c r="W1581" s="14"/>
      <c r="X1581" s="24"/>
      <c r="Y1581" s="24"/>
      <c r="Z1581" s="24"/>
      <c r="AA1581" s="24"/>
      <c r="AB1581" s="24"/>
      <c r="AC1581" s="24"/>
      <c r="AD1581" s="24"/>
      <c r="AE1581" s="24"/>
      <c r="AG1581" s="13"/>
      <c r="AH1581" s="13"/>
      <c r="AI1581" s="14"/>
      <c r="AJ1581" s="24"/>
      <c r="AK1581" s="24"/>
      <c r="AL1581" s="24"/>
      <c r="AM1581" s="24"/>
      <c r="AN1581" s="24"/>
      <c r="AO1581" s="24"/>
      <c r="AP1581" s="24"/>
      <c r="AQ1581" s="24"/>
      <c r="AS1581" s="13"/>
      <c r="AT1581" s="13"/>
      <c r="AU1581" s="14"/>
      <c r="AV1581" s="24"/>
      <c r="AW1581" s="24"/>
      <c r="AX1581" s="24"/>
      <c r="AY1581" s="24"/>
      <c r="AZ1581" s="24"/>
      <c r="BA1581" s="24"/>
      <c r="BB1581" s="24"/>
      <c r="BC1581" s="24"/>
      <c r="CW1581" s="24">
        <v>0.53842213114754101</v>
      </c>
      <c r="CX1581" s="13">
        <v>72.7</v>
      </c>
      <c r="CY1581" s="13">
        <v>70.143597996722761</v>
      </c>
      <c r="CZ1581" s="13">
        <v>69.493287337511731</v>
      </c>
      <c r="DA1581" s="13">
        <v>53.518106853086323</v>
      </c>
      <c r="DB1581" s="13" t="e">
        <f ca="1"/>
        <v>#NAME?</v>
      </c>
      <c r="DC1581" s="13" t="e">
        <f ca="1"/>
        <v>#NAME?</v>
      </c>
      <c r="DD1581" s="13">
        <v>68.572799508280241</v>
      </c>
      <c r="DE1581" s="13" t="e">
        <f ca="1"/>
        <v>#NAME?</v>
      </c>
      <c r="DF1581" s="13">
        <v>71.385954313482372</v>
      </c>
    </row>
    <row r="1582" spans="1:110" x14ac:dyDescent="0.25">
      <c r="A1582" s="9">
        <v>48.5</v>
      </c>
      <c r="B1582" s="10" t="b">
        <v>1</v>
      </c>
      <c r="U1582" s="13"/>
      <c r="V1582" s="13"/>
      <c r="W1582" s="14"/>
      <c r="X1582" s="24"/>
      <c r="Y1582" s="24"/>
      <c r="Z1582" s="24"/>
      <c r="AA1582" s="24"/>
      <c r="AB1582" s="24"/>
      <c r="AC1582" s="24"/>
      <c r="AD1582" s="24"/>
      <c r="AE1582" s="24"/>
      <c r="AG1582" s="13"/>
      <c r="AH1582" s="13"/>
      <c r="AI1582" s="14"/>
      <c r="AJ1582" s="24"/>
      <c r="AK1582" s="24"/>
      <c r="AL1582" s="24"/>
      <c r="AM1582" s="24"/>
      <c r="AN1582" s="24"/>
      <c r="AO1582" s="24"/>
      <c r="AP1582" s="24"/>
      <c r="AQ1582" s="24"/>
      <c r="AS1582" s="13"/>
      <c r="AT1582" s="13"/>
      <c r="AU1582" s="14"/>
      <c r="AV1582" s="24"/>
      <c r="AW1582" s="24"/>
      <c r="AX1582" s="24"/>
      <c r="AY1582" s="24"/>
      <c r="AZ1582" s="24"/>
      <c r="BA1582" s="24"/>
      <c r="BB1582" s="24"/>
      <c r="BC1582" s="24"/>
      <c r="CW1582" s="24">
        <v>0.53876366120218577</v>
      </c>
      <c r="CX1582" s="13">
        <v>72.7</v>
      </c>
      <c r="CY1582" s="13">
        <v>70.151789633788255</v>
      </c>
      <c r="CZ1582" s="13">
        <v>69.502078067839847</v>
      </c>
      <c r="DA1582" s="13">
        <v>53.569346627219993</v>
      </c>
      <c r="DB1582" s="13" t="e">
        <f ca="1"/>
        <v>#NAME?</v>
      </c>
      <c r="DC1582" s="13" t="e">
        <f ca="1"/>
        <v>#NAME?</v>
      </c>
      <c r="DD1582" s="13">
        <v>68.583050182236406</v>
      </c>
      <c r="DE1582" s="13" t="e">
        <f ca="1"/>
        <v>#NAME?</v>
      </c>
      <c r="DF1582" s="13">
        <v>71.39500708919374</v>
      </c>
    </row>
    <row r="1583" spans="1:110" x14ac:dyDescent="0.25">
      <c r="A1583" s="9">
        <v>47.1</v>
      </c>
      <c r="B1583" s="10" t="b">
        <v>1</v>
      </c>
      <c r="U1583" s="13"/>
      <c r="V1583" s="13"/>
      <c r="W1583" s="14"/>
      <c r="X1583" s="24"/>
      <c r="Y1583" s="24"/>
      <c r="Z1583" s="24"/>
      <c r="AA1583" s="24"/>
      <c r="AB1583" s="24"/>
      <c r="AC1583" s="24"/>
      <c r="AD1583" s="24"/>
      <c r="AE1583" s="24"/>
      <c r="AG1583" s="13"/>
      <c r="AH1583" s="13"/>
      <c r="AI1583" s="14"/>
      <c r="AJ1583" s="24"/>
      <c r="AK1583" s="24"/>
      <c r="AL1583" s="24"/>
      <c r="AM1583" s="24"/>
      <c r="AN1583" s="24"/>
      <c r="AO1583" s="24"/>
      <c r="AP1583" s="24"/>
      <c r="AQ1583" s="24"/>
      <c r="AS1583" s="13"/>
      <c r="AT1583" s="13"/>
      <c r="AU1583" s="14"/>
      <c r="AV1583" s="24"/>
      <c r="AW1583" s="24"/>
      <c r="AX1583" s="24"/>
      <c r="AY1583" s="24"/>
      <c r="AZ1583" s="24"/>
      <c r="BA1583" s="24"/>
      <c r="BB1583" s="24"/>
      <c r="BC1583" s="24"/>
      <c r="CW1583" s="24">
        <v>0.53910519125683065</v>
      </c>
      <c r="CX1583" s="13">
        <v>72.8</v>
      </c>
      <c r="CY1583" s="13">
        <v>70.159981956601385</v>
      </c>
      <c r="CZ1583" s="13">
        <v>69.510870646213021</v>
      </c>
      <c r="DA1583" s="13">
        <v>53.620624356745402</v>
      </c>
      <c r="DB1583" s="13" t="e">
        <f ca="1"/>
        <v>#NAME?</v>
      </c>
      <c r="DC1583" s="13" t="e">
        <f ca="1"/>
        <v>#NAME?</v>
      </c>
      <c r="DD1583" s="13">
        <v>68.593297607682132</v>
      </c>
      <c r="DE1583" s="13" t="e">
        <f ca="1"/>
        <v>#NAME?</v>
      </c>
      <c r="DF1583" s="13">
        <v>71.404059017238723</v>
      </c>
    </row>
    <row r="1584" spans="1:110" x14ac:dyDescent="0.25">
      <c r="A1584" s="9">
        <v>46</v>
      </c>
      <c r="B1584" s="10" t="b">
        <v>1</v>
      </c>
      <c r="U1584" s="13"/>
      <c r="V1584" s="13"/>
      <c r="W1584" s="14"/>
      <c r="X1584" s="24"/>
      <c r="Y1584" s="24"/>
      <c r="Z1584" s="24"/>
      <c r="AA1584" s="24"/>
      <c r="AB1584" s="24"/>
      <c r="AC1584" s="24"/>
      <c r="AD1584" s="24"/>
      <c r="AE1584" s="24"/>
      <c r="AG1584" s="13"/>
      <c r="AH1584" s="13"/>
      <c r="AI1584" s="14"/>
      <c r="AJ1584" s="24"/>
      <c r="AK1584" s="24"/>
      <c r="AL1584" s="24"/>
      <c r="AM1584" s="24"/>
      <c r="AN1584" s="24"/>
      <c r="AO1584" s="24"/>
      <c r="AP1584" s="24"/>
      <c r="AQ1584" s="24"/>
      <c r="AS1584" s="13"/>
      <c r="AT1584" s="13"/>
      <c r="AU1584" s="14"/>
      <c r="AV1584" s="24"/>
      <c r="AW1584" s="24"/>
      <c r="AX1584" s="24"/>
      <c r="AY1584" s="24"/>
      <c r="AZ1584" s="24"/>
      <c r="BA1584" s="24"/>
      <c r="BB1584" s="24"/>
      <c r="BC1584" s="24"/>
      <c r="CW1584" s="24">
        <v>0.53944672131147542</v>
      </c>
      <c r="CX1584" s="13">
        <v>72.8</v>
      </c>
      <c r="CY1584" s="13">
        <v>70.16817497133971</v>
      </c>
      <c r="CZ1584" s="13">
        <v>69.51966507968271</v>
      </c>
      <c r="DA1584" s="13">
        <v>53.671940097934403</v>
      </c>
      <c r="DB1584" s="13" t="e">
        <f ca="1"/>
        <v>#NAME?</v>
      </c>
      <c r="DC1584" s="13" t="e">
        <f ca="1"/>
        <v>#NAME?</v>
      </c>
      <c r="DD1584" s="13">
        <v>68.603541787703875</v>
      </c>
      <c r="DE1584" s="13" t="e">
        <f ca="1"/>
        <v>#NAME?</v>
      </c>
      <c r="DF1584" s="13">
        <v>71.413110102340269</v>
      </c>
    </row>
    <row r="1585" spans="1:110" x14ac:dyDescent="0.25">
      <c r="A1585" s="9">
        <v>45.1</v>
      </c>
      <c r="B1585" s="10" t="b">
        <v>1</v>
      </c>
      <c r="U1585" s="13"/>
      <c r="V1585" s="13"/>
      <c r="W1585" s="14"/>
      <c r="X1585" s="24"/>
      <c r="Y1585" s="24"/>
      <c r="Z1585" s="24"/>
      <c r="AA1585" s="24"/>
      <c r="AB1585" s="24"/>
      <c r="AC1585" s="24"/>
      <c r="AD1585" s="24"/>
      <c r="AE1585" s="24"/>
      <c r="AG1585" s="13"/>
      <c r="AH1585" s="13"/>
      <c r="AI1585" s="14"/>
      <c r="AJ1585" s="24"/>
      <c r="AK1585" s="24"/>
      <c r="AL1585" s="24"/>
      <c r="AM1585" s="24"/>
      <c r="AN1585" s="24"/>
      <c r="AO1585" s="24"/>
      <c r="AP1585" s="24"/>
      <c r="AQ1585" s="24"/>
      <c r="AS1585" s="13"/>
      <c r="AT1585" s="13"/>
      <c r="AU1585" s="14"/>
      <c r="AV1585" s="24"/>
      <c r="AW1585" s="24"/>
      <c r="AX1585" s="24"/>
      <c r="AY1585" s="24"/>
      <c r="AZ1585" s="24"/>
      <c r="BA1585" s="24"/>
      <c r="BB1585" s="24"/>
      <c r="BC1585" s="24"/>
      <c r="CW1585" s="24">
        <v>0.53978825136612019</v>
      </c>
      <c r="CX1585" s="13">
        <v>72.8</v>
      </c>
      <c r="CY1585" s="13">
        <v>70.176368684184396</v>
      </c>
      <c r="CZ1585" s="13">
        <v>69.528461375307728</v>
      </c>
      <c r="DA1585" s="13">
        <v>53.723293907184164</v>
      </c>
      <c r="DB1585" s="13" t="e">
        <f ca="1"/>
        <v>#NAME?</v>
      </c>
      <c r="DC1585" s="13" t="e">
        <f ca="1"/>
        <v>#NAME?</v>
      </c>
      <c r="DD1585" s="13">
        <v>68.613782725383231</v>
      </c>
      <c r="DE1585" s="13" t="e">
        <f ca="1"/>
        <v>#NAME?</v>
      </c>
      <c r="DF1585" s="13">
        <v>71.422160349220491</v>
      </c>
    </row>
    <row r="1586" spans="1:110" x14ac:dyDescent="0.25">
      <c r="A1586" s="9">
        <v>44.6</v>
      </c>
      <c r="B1586" s="10" t="b">
        <v>1</v>
      </c>
      <c r="U1586" s="13"/>
      <c r="V1586" s="13"/>
      <c r="W1586" s="14"/>
      <c r="X1586" s="24"/>
      <c r="Y1586" s="24"/>
      <c r="Z1586" s="24"/>
      <c r="AA1586" s="24"/>
      <c r="AB1586" s="24"/>
      <c r="AC1586" s="24"/>
      <c r="AD1586" s="24"/>
      <c r="AE1586" s="24"/>
      <c r="AG1586" s="13"/>
      <c r="AH1586" s="13"/>
      <c r="AI1586" s="14"/>
      <c r="AJ1586" s="24"/>
      <c r="AK1586" s="24"/>
      <c r="AL1586" s="24"/>
      <c r="AM1586" s="24"/>
      <c r="AN1586" s="24"/>
      <c r="AO1586" s="24"/>
      <c r="AP1586" s="24"/>
      <c r="AQ1586" s="24"/>
      <c r="AS1586" s="13"/>
      <c r="AT1586" s="13"/>
      <c r="AU1586" s="14"/>
      <c r="AV1586" s="24"/>
      <c r="AW1586" s="24"/>
      <c r="AX1586" s="24"/>
      <c r="AY1586" s="24"/>
      <c r="AZ1586" s="24"/>
      <c r="BA1586" s="24"/>
      <c r="BB1586" s="24"/>
      <c r="BC1586" s="24"/>
      <c r="CW1586" s="24">
        <v>0.54012978142076506</v>
      </c>
      <c r="CX1586" s="13">
        <v>72.8</v>
      </c>
      <c r="CY1586" s="13">
        <v>70.184563101320222</v>
      </c>
      <c r="CZ1586" s="13">
        <v>69.537259540154295</v>
      </c>
      <c r="DA1586" s="13">
        <v>53.774685841017423</v>
      </c>
      <c r="DB1586" s="13" t="e">
        <f ca="1"/>
        <v>#NAME?</v>
      </c>
      <c r="DC1586" s="13" t="e">
        <f ca="1"/>
        <v>#NAME?</v>
      </c>
      <c r="DD1586" s="13">
        <v>68.624020423796907</v>
      </c>
      <c r="DE1586" s="13" t="e">
        <f ca="1"/>
        <v>#NAME?</v>
      </c>
      <c r="DF1586" s="13">
        <v>71.431209762600531</v>
      </c>
    </row>
    <row r="1587" spans="1:110" x14ac:dyDescent="0.25">
      <c r="A1587" s="9">
        <v>44</v>
      </c>
      <c r="B1587" s="10" t="b">
        <v>1</v>
      </c>
      <c r="U1587" s="13"/>
      <c r="V1587" s="13"/>
      <c r="W1587" s="14"/>
      <c r="X1587" s="24"/>
      <c r="Y1587" s="24"/>
      <c r="Z1587" s="24"/>
      <c r="AA1587" s="24"/>
      <c r="AB1587" s="24"/>
      <c r="AC1587" s="24"/>
      <c r="AD1587" s="24"/>
      <c r="AE1587" s="24"/>
      <c r="AG1587" s="13"/>
      <c r="AH1587" s="13"/>
      <c r="AI1587" s="14"/>
      <c r="AJ1587" s="24"/>
      <c r="AK1587" s="24"/>
      <c r="AL1587" s="24"/>
      <c r="AM1587" s="24"/>
      <c r="AN1587" s="24"/>
      <c r="AO1587" s="24"/>
      <c r="AP1587" s="24"/>
      <c r="AQ1587" s="24"/>
      <c r="AS1587" s="13"/>
      <c r="AT1587" s="13"/>
      <c r="AU1587" s="14"/>
      <c r="AV1587" s="24"/>
      <c r="AW1587" s="24"/>
      <c r="AX1587" s="24"/>
      <c r="AY1587" s="24"/>
      <c r="AZ1587" s="24"/>
      <c r="BA1587" s="24"/>
      <c r="BB1587" s="24"/>
      <c r="BC1587" s="24"/>
      <c r="CW1587" s="24">
        <v>0.54047131147540983</v>
      </c>
      <c r="CX1587" s="13">
        <v>72.8</v>
      </c>
      <c r="CY1587" s="13">
        <v>70.192758228935674</v>
      </c>
      <c r="CZ1587" s="13">
        <v>69.546059581295921</v>
      </c>
      <c r="DA1587" s="13">
        <v>53.826115956082894</v>
      </c>
      <c r="DB1587" s="13" t="e">
        <f ca="1"/>
        <v>#NAME?</v>
      </c>
      <c r="DC1587" s="13" t="e">
        <f ca="1"/>
        <v>#NAME?</v>
      </c>
      <c r="DD1587" s="13">
        <v>68.634254886016734</v>
      </c>
      <c r="DE1587" s="13" t="e">
        <f ca="1"/>
        <v>#NAME?</v>
      </c>
      <c r="DF1587" s="13">
        <v>71.440258347200754</v>
      </c>
    </row>
    <row r="1588" spans="1:110" x14ac:dyDescent="0.25">
      <c r="A1588" s="9">
        <v>43.5</v>
      </c>
      <c r="B1588" s="10" t="b">
        <v>1</v>
      </c>
      <c r="U1588" s="13"/>
      <c r="V1588" s="13"/>
      <c r="W1588" s="14"/>
      <c r="X1588" s="24"/>
      <c r="Y1588" s="24"/>
      <c r="Z1588" s="24"/>
      <c r="AA1588" s="24"/>
      <c r="AB1588" s="24"/>
      <c r="AC1588" s="24"/>
      <c r="AD1588" s="24"/>
      <c r="AE1588" s="24"/>
      <c r="AG1588" s="13"/>
      <c r="AH1588" s="13"/>
      <c r="AI1588" s="14"/>
      <c r="AJ1588" s="24"/>
      <c r="AK1588" s="24"/>
      <c r="AL1588" s="24"/>
      <c r="AM1588" s="24"/>
      <c r="AN1588" s="24"/>
      <c r="AO1588" s="24"/>
      <c r="AP1588" s="24"/>
      <c r="AQ1588" s="24"/>
      <c r="AS1588" s="13"/>
      <c r="AT1588" s="13"/>
      <c r="AU1588" s="14"/>
      <c r="AV1588" s="24"/>
      <c r="AW1588" s="24"/>
      <c r="AX1588" s="24"/>
      <c r="AY1588" s="24"/>
      <c r="AZ1588" s="24"/>
      <c r="BA1588" s="24"/>
      <c r="BB1588" s="24"/>
      <c r="BC1588" s="24"/>
      <c r="CW1588" s="24">
        <v>0.5408128415300546</v>
      </c>
      <c r="CX1588" s="13">
        <v>72.8</v>
      </c>
      <c r="CY1588" s="13">
        <v>70.200954073222974</v>
      </c>
      <c r="CZ1588" s="13">
        <v>69.554861505813733</v>
      </c>
      <c r="DA1588" s="13">
        <v>53.877584309155637</v>
      </c>
      <c r="DB1588" s="13" t="e">
        <f ca="1"/>
        <v>#NAME?</v>
      </c>
      <c r="DC1588" s="13" t="e">
        <f ca="1"/>
        <v>#NAME?</v>
      </c>
      <c r="DD1588" s="13">
        <v>68.644486115109743</v>
      </c>
      <c r="DE1588" s="13" t="e">
        <f ca="1"/>
        <v>#NAME?</v>
      </c>
      <c r="DF1588" s="13">
        <v>71.449306107740597</v>
      </c>
    </row>
    <row r="1589" spans="1:110" x14ac:dyDescent="0.25">
      <c r="A1589" s="9">
        <v>43.1</v>
      </c>
      <c r="B1589" s="10" t="b">
        <v>1</v>
      </c>
      <c r="U1589" s="13"/>
      <c r="V1589" s="13"/>
      <c r="W1589" s="14"/>
      <c r="X1589" s="24"/>
      <c r="Y1589" s="24"/>
      <c r="Z1589" s="24"/>
      <c r="AA1589" s="24"/>
      <c r="AB1589" s="24"/>
      <c r="AC1589" s="24"/>
      <c r="AD1589" s="24"/>
      <c r="AE1589" s="24"/>
      <c r="AG1589" s="13"/>
      <c r="AH1589" s="13"/>
      <c r="AI1589" s="14"/>
      <c r="AJ1589" s="24"/>
      <c r="AK1589" s="24"/>
      <c r="AL1589" s="24"/>
      <c r="AM1589" s="24"/>
      <c r="AN1589" s="24"/>
      <c r="AO1589" s="24"/>
      <c r="AP1589" s="24"/>
      <c r="AQ1589" s="24"/>
      <c r="AS1589" s="13"/>
      <c r="AT1589" s="13"/>
      <c r="AU1589" s="14"/>
      <c r="AV1589" s="24"/>
      <c r="AW1589" s="24"/>
      <c r="AX1589" s="24"/>
      <c r="AY1589" s="24"/>
      <c r="AZ1589" s="24"/>
      <c r="BA1589" s="24"/>
      <c r="BB1589" s="24"/>
      <c r="BC1589" s="24"/>
      <c r="CW1589" s="24">
        <v>0.54115437158469948</v>
      </c>
      <c r="CX1589" s="13">
        <v>72.8</v>
      </c>
      <c r="CY1589" s="13">
        <v>70.209150640378056</v>
      </c>
      <c r="CZ1589" s="13">
        <v>69.563665320796304</v>
      </c>
      <c r="DA1589" s="13">
        <v>53.929090957137504</v>
      </c>
      <c r="DB1589" s="13" t="e">
        <f ca="1"/>
        <v>#NAME?</v>
      </c>
      <c r="DC1589" s="13" t="e">
        <f ca="1"/>
        <v>#NAME?</v>
      </c>
      <c r="DD1589" s="13">
        <v>68.654714114138073</v>
      </c>
      <c r="DE1589" s="13" t="e">
        <f ca="1"/>
        <v>#NAME?</v>
      </c>
      <c r="DF1589" s="13">
        <v>71.458353048938704</v>
      </c>
    </row>
    <row r="1590" spans="1:110" x14ac:dyDescent="0.25">
      <c r="A1590" s="9">
        <v>75</v>
      </c>
      <c r="B1590" s="10" t="b">
        <v>1</v>
      </c>
      <c r="U1590" s="13"/>
      <c r="V1590" s="13"/>
      <c r="W1590" s="14"/>
      <c r="X1590" s="24"/>
      <c r="Y1590" s="24"/>
      <c r="Z1590" s="24"/>
      <c r="AA1590" s="24"/>
      <c r="AB1590" s="24"/>
      <c r="AC1590" s="24"/>
      <c r="AD1590" s="24"/>
      <c r="AE1590" s="24"/>
      <c r="AG1590" s="13"/>
      <c r="AH1590" s="13"/>
      <c r="AI1590" s="14"/>
      <c r="AJ1590" s="24"/>
      <c r="AK1590" s="24"/>
      <c r="AL1590" s="24"/>
      <c r="AM1590" s="24"/>
      <c r="AN1590" s="24"/>
      <c r="AO1590" s="24"/>
      <c r="AP1590" s="24"/>
      <c r="AQ1590" s="24"/>
      <c r="AS1590" s="13"/>
      <c r="AT1590" s="13"/>
      <c r="AU1590" s="14"/>
      <c r="AV1590" s="24"/>
      <c r="AW1590" s="24"/>
      <c r="AX1590" s="24"/>
      <c r="AY1590" s="24"/>
      <c r="AZ1590" s="24"/>
      <c r="BA1590" s="24"/>
      <c r="BB1590" s="24"/>
      <c r="BC1590" s="24"/>
      <c r="CW1590" s="24">
        <v>0.54149590163934425</v>
      </c>
      <c r="CX1590" s="13">
        <v>72.8</v>
      </c>
      <c r="CY1590" s="13">
        <v>70.217347936600632</v>
      </c>
      <c r="CZ1590" s="13">
        <v>69.572471033339795</v>
      </c>
      <c r="DA1590" s="13">
        <v>53.980635957057345</v>
      </c>
      <c r="DB1590" s="13" t="e">
        <f ca="1"/>
        <v>#NAME?</v>
      </c>
      <c r="DC1590" s="13" t="e">
        <f ca="1"/>
        <v>#NAME?</v>
      </c>
      <c r="DD1590" s="13">
        <v>68.664938886159064</v>
      </c>
      <c r="DE1590" s="13" t="e">
        <f ca="1"/>
        <v>#NAME?</v>
      </c>
      <c r="DF1590" s="13">
        <v>71.467399175512938</v>
      </c>
    </row>
    <row r="1591" spans="1:110" x14ac:dyDescent="0.25">
      <c r="A1591" s="9">
        <v>74.8</v>
      </c>
      <c r="B1591" s="10" t="b">
        <v>1</v>
      </c>
      <c r="U1591" s="13"/>
      <c r="V1591" s="13"/>
      <c r="W1591" s="14"/>
      <c r="X1591" s="24"/>
      <c r="Y1591" s="24"/>
      <c r="Z1591" s="24"/>
      <c r="AA1591" s="24"/>
      <c r="AB1591" s="24"/>
      <c r="AC1591" s="24"/>
      <c r="AD1591" s="24"/>
      <c r="AE1591" s="24"/>
      <c r="AG1591" s="13"/>
      <c r="AH1591" s="13"/>
      <c r="AI1591" s="14"/>
      <c r="AJ1591" s="24"/>
      <c r="AK1591" s="24"/>
      <c r="AL1591" s="24"/>
      <c r="AM1591" s="24"/>
      <c r="AN1591" s="24"/>
      <c r="AO1591" s="24"/>
      <c r="AP1591" s="24"/>
      <c r="AQ1591" s="24"/>
      <c r="AS1591" s="13"/>
      <c r="AT1591" s="13"/>
      <c r="AU1591" s="14"/>
      <c r="AV1591" s="24"/>
      <c r="AW1591" s="24"/>
      <c r="AX1591" s="24"/>
      <c r="AY1591" s="24"/>
      <c r="AZ1591" s="24"/>
      <c r="BA1591" s="24"/>
      <c r="BB1591" s="24"/>
      <c r="BC1591" s="24"/>
      <c r="CW1591" s="24">
        <v>0.54183743169398912</v>
      </c>
      <c r="CX1591" s="13">
        <v>72.8</v>
      </c>
      <c r="CY1591" s="13">
        <v>70.225545968094281</v>
      </c>
      <c r="CZ1591" s="13">
        <v>69.581278650547915</v>
      </c>
      <c r="DA1591" s="13">
        <v>54.032219366071615</v>
      </c>
      <c r="DB1591" s="13" t="e">
        <f ca="1"/>
        <v>#NAME?</v>
      </c>
      <c r="DC1591" s="13" t="e">
        <f ca="1"/>
        <v>#NAME?</v>
      </c>
      <c r="DD1591" s="13">
        <v>68.675160434225205</v>
      </c>
      <c r="DE1591" s="13" t="e">
        <f ca="1"/>
        <v>#NAME?</v>
      </c>
      <c r="DF1591" s="13">
        <v>71.47644449218032</v>
      </c>
    </row>
    <row r="1592" spans="1:110" x14ac:dyDescent="0.25">
      <c r="A1592" s="9">
        <v>74.599999999999994</v>
      </c>
      <c r="B1592" s="10" t="b">
        <v>1</v>
      </c>
      <c r="U1592" s="13"/>
      <c r="V1592" s="13"/>
      <c r="W1592" s="14"/>
      <c r="X1592" s="24"/>
      <c r="Y1592" s="24"/>
      <c r="Z1592" s="24"/>
      <c r="AA1592" s="24"/>
      <c r="AB1592" s="24"/>
      <c r="AC1592" s="24"/>
      <c r="AD1592" s="24"/>
      <c r="AE1592" s="24"/>
      <c r="AG1592" s="13"/>
      <c r="AH1592" s="13"/>
      <c r="AI1592" s="14"/>
      <c r="AJ1592" s="24"/>
      <c r="AK1592" s="24"/>
      <c r="AL1592" s="24"/>
      <c r="AM1592" s="24"/>
      <c r="AN1592" s="24"/>
      <c r="AO1592" s="24"/>
      <c r="AP1592" s="24"/>
      <c r="AQ1592" s="24"/>
      <c r="AS1592" s="13"/>
      <c r="AT1592" s="13"/>
      <c r="AU1592" s="14"/>
      <c r="AV1592" s="24"/>
      <c r="AW1592" s="24"/>
      <c r="AX1592" s="24"/>
      <c r="AY1592" s="24"/>
      <c r="AZ1592" s="24"/>
      <c r="BA1592" s="24"/>
      <c r="BB1592" s="24"/>
      <c r="BC1592" s="24"/>
      <c r="CW1592" s="24">
        <v>0.54217896174863389</v>
      </c>
      <c r="CX1592" s="13">
        <v>72.8</v>
      </c>
      <c r="CY1592" s="13">
        <v>70.23374474106636</v>
      </c>
      <c r="CZ1592" s="13">
        <v>69.590088179532003</v>
      </c>
      <c r="DA1592" s="13">
        <v>54.083841241464533</v>
      </c>
      <c r="DB1592" s="13" t="e">
        <f ca="1"/>
        <v>#NAME?</v>
      </c>
      <c r="DC1592" s="13" t="e">
        <f ca="1"/>
        <v>#NAME?</v>
      </c>
      <c r="DD1592" s="13">
        <v>68.685378761384186</v>
      </c>
      <c r="DE1592" s="13" t="e">
        <f ca="1"/>
        <v>#NAME?</v>
      </c>
      <c r="DF1592" s="13">
        <v>71.485489003657165</v>
      </c>
    </row>
    <row r="1593" spans="1:110" x14ac:dyDescent="0.25">
      <c r="A1593" s="9">
        <v>74.5</v>
      </c>
      <c r="B1593" s="10" t="b">
        <v>1</v>
      </c>
      <c r="U1593" s="13"/>
      <c r="V1593" s="13"/>
      <c r="W1593" s="14"/>
      <c r="X1593" s="24"/>
      <c r="Y1593" s="24"/>
      <c r="Z1593" s="24"/>
      <c r="AA1593" s="24"/>
      <c r="AB1593" s="24"/>
      <c r="AC1593" s="24"/>
      <c r="AD1593" s="24"/>
      <c r="AE1593" s="24"/>
      <c r="AG1593" s="13"/>
      <c r="AH1593" s="13"/>
      <c r="AI1593" s="14"/>
      <c r="AJ1593" s="24"/>
      <c r="AK1593" s="24"/>
      <c r="AL1593" s="24"/>
      <c r="AM1593" s="24"/>
      <c r="AN1593" s="24"/>
      <c r="AO1593" s="24"/>
      <c r="AP1593" s="24"/>
      <c r="AQ1593" s="24"/>
      <c r="AS1593" s="13"/>
      <c r="AT1593" s="13"/>
      <c r="AU1593" s="14"/>
      <c r="AV1593" s="24"/>
      <c r="AW1593" s="24"/>
      <c r="AX1593" s="24"/>
      <c r="AY1593" s="24"/>
      <c r="AZ1593" s="24"/>
      <c r="BA1593" s="24"/>
      <c r="BB1593" s="24"/>
      <c r="BC1593" s="24"/>
      <c r="CW1593" s="24">
        <v>0.54252049180327866</v>
      </c>
      <c r="CX1593" s="13">
        <v>72.8</v>
      </c>
      <c r="CY1593" s="13">
        <v>70.24194426172815</v>
      </c>
      <c r="CZ1593" s="13">
        <v>69.598899627411114</v>
      </c>
      <c r="DA1593" s="13">
        <v>54.135501640648627</v>
      </c>
      <c r="DB1593" s="13" t="e">
        <f ca="1"/>
        <v>#NAME?</v>
      </c>
      <c r="DC1593" s="13" t="e">
        <f ca="1"/>
        <v>#NAME?</v>
      </c>
      <c r="DD1593" s="13">
        <v>68.695593870678948</v>
      </c>
      <c r="DE1593" s="13" t="e">
        <f ca="1"/>
        <v>#NAME?</v>
      </c>
      <c r="DF1593" s="13">
        <v>71.494532714659002</v>
      </c>
    </row>
    <row r="1594" spans="1:110" x14ac:dyDescent="0.25">
      <c r="A1594" s="9">
        <v>74.3</v>
      </c>
      <c r="B1594" s="10" t="b">
        <v>1</v>
      </c>
      <c r="U1594" s="13"/>
      <c r="V1594" s="13"/>
      <c r="W1594" s="14"/>
      <c r="X1594" s="24"/>
      <c r="Y1594" s="24"/>
      <c r="Z1594" s="24"/>
      <c r="AA1594" s="24"/>
      <c r="AB1594" s="24"/>
      <c r="AC1594" s="24"/>
      <c r="AD1594" s="24"/>
      <c r="AE1594" s="24"/>
      <c r="AG1594" s="13"/>
      <c r="AH1594" s="13"/>
      <c r="AI1594" s="14"/>
      <c r="AJ1594" s="24"/>
      <c r="AK1594" s="24"/>
      <c r="AL1594" s="24"/>
      <c r="AM1594" s="24"/>
      <c r="AN1594" s="24"/>
      <c r="AO1594" s="24"/>
      <c r="AP1594" s="24"/>
      <c r="AQ1594" s="24"/>
      <c r="AS1594" s="13"/>
      <c r="AT1594" s="13"/>
      <c r="AU1594" s="14"/>
      <c r="AV1594" s="24"/>
      <c r="AW1594" s="24"/>
      <c r="AX1594" s="24"/>
      <c r="AY1594" s="24"/>
      <c r="AZ1594" s="24"/>
      <c r="BA1594" s="24"/>
      <c r="BB1594" s="24"/>
      <c r="BC1594" s="24"/>
      <c r="CW1594" s="24">
        <v>0.54286202185792354</v>
      </c>
      <c r="CX1594" s="13">
        <v>72.8</v>
      </c>
      <c r="CY1594" s="13">
        <v>70.250144536294869</v>
      </c>
      <c r="CZ1594" s="13">
        <v>69.607713001311978</v>
      </c>
      <c r="DA1594" s="13">
        <v>54.187200621165076</v>
      </c>
      <c r="DB1594" s="13" t="e">
        <f ca="1"/>
        <v>#NAME?</v>
      </c>
      <c r="DC1594" s="13" t="e">
        <f ca="1"/>
        <v>#NAME?</v>
      </c>
      <c r="DD1594" s="13">
        <v>68.705805765147545</v>
      </c>
      <c r="DE1594" s="13" t="e">
        <f ca="1"/>
        <v>#NAME?</v>
      </c>
      <c r="DF1594" s="13">
        <v>71.503575629900666</v>
      </c>
    </row>
    <row r="1595" spans="1:110" x14ac:dyDescent="0.25">
      <c r="A1595" s="9">
        <v>74.099999999999994</v>
      </c>
      <c r="B1595" s="10" t="b">
        <v>1</v>
      </c>
      <c r="U1595" s="13"/>
      <c r="V1595" s="13"/>
      <c r="W1595" s="14"/>
      <c r="X1595" s="24"/>
      <c r="Y1595" s="24"/>
      <c r="Z1595" s="24"/>
      <c r="AA1595" s="24"/>
      <c r="AB1595" s="24"/>
      <c r="AC1595" s="24"/>
      <c r="AD1595" s="24"/>
      <c r="AE1595" s="24"/>
      <c r="AG1595" s="13"/>
      <c r="AH1595" s="13"/>
      <c r="AI1595" s="14"/>
      <c r="AJ1595" s="24"/>
      <c r="AK1595" s="24"/>
      <c r="AL1595" s="24"/>
      <c r="AM1595" s="24"/>
      <c r="AN1595" s="24"/>
      <c r="AO1595" s="24"/>
      <c r="AP1595" s="24"/>
      <c r="AQ1595" s="24"/>
      <c r="AS1595" s="13"/>
      <c r="AT1595" s="13"/>
      <c r="AU1595" s="14"/>
      <c r="AV1595" s="24"/>
      <c r="AW1595" s="24"/>
      <c r="AX1595" s="24"/>
      <c r="AY1595" s="24"/>
      <c r="AZ1595" s="24"/>
      <c r="BA1595" s="24"/>
      <c r="BB1595" s="24"/>
      <c r="BC1595" s="24"/>
      <c r="CW1595" s="24">
        <v>0.54320355191256831</v>
      </c>
      <c r="CX1595" s="13">
        <v>72.8</v>
      </c>
      <c r="CY1595" s="13">
        <v>70.258345570985625</v>
      </c>
      <c r="CZ1595" s="13">
        <v>69.616528308369084</v>
      </c>
      <c r="DA1595" s="13">
        <v>54.238938240683986</v>
      </c>
      <c r="DB1595" s="13" t="e">
        <f ca="1"/>
        <v>#NAME?</v>
      </c>
      <c r="DC1595" s="13" t="e">
        <f ca="1"/>
        <v>#NAME?</v>
      </c>
      <c r="DD1595" s="13">
        <v>68.716014447823355</v>
      </c>
      <c r="DE1595" s="13" t="e">
        <f ca="1"/>
        <v>#NAME?</v>
      </c>
      <c r="DF1595" s="13">
        <v>71.512617754096311</v>
      </c>
    </row>
    <row r="1596" spans="1:110" x14ac:dyDescent="0.25">
      <c r="A1596" s="9">
        <v>74</v>
      </c>
      <c r="B1596" s="10" t="b">
        <v>1</v>
      </c>
      <c r="U1596" s="13"/>
      <c r="V1596" s="13"/>
      <c r="W1596" s="14"/>
      <c r="X1596" s="24"/>
      <c r="Y1596" s="24"/>
      <c r="Z1596" s="24"/>
      <c r="AA1596" s="24"/>
      <c r="AB1596" s="24"/>
      <c r="AC1596" s="24"/>
      <c r="AD1596" s="24"/>
      <c r="AE1596" s="24"/>
      <c r="AG1596" s="13"/>
      <c r="AH1596" s="13"/>
      <c r="AI1596" s="14"/>
      <c r="AJ1596" s="24"/>
      <c r="AK1596" s="24"/>
      <c r="AL1596" s="24"/>
      <c r="AM1596" s="24"/>
      <c r="AN1596" s="24"/>
      <c r="AO1596" s="24"/>
      <c r="AP1596" s="24"/>
      <c r="AQ1596" s="24"/>
      <c r="AS1596" s="13"/>
      <c r="AT1596" s="13"/>
      <c r="AU1596" s="14"/>
      <c r="AV1596" s="24"/>
      <c r="AW1596" s="24"/>
      <c r="AX1596" s="24"/>
      <c r="AY1596" s="24"/>
      <c r="AZ1596" s="24"/>
      <c r="BA1596" s="24"/>
      <c r="BB1596" s="24"/>
      <c r="BC1596" s="24"/>
      <c r="CW1596" s="24">
        <v>0.54354508196721307</v>
      </c>
      <c r="CX1596" s="13">
        <v>72.8</v>
      </c>
      <c r="CY1596" s="13">
        <v>70.266547372023552</v>
      </c>
      <c r="CZ1596" s="13">
        <v>69.625345555724763</v>
      </c>
      <c r="DA1596" s="13">
        <v>54.290714557004947</v>
      </c>
      <c r="DB1596" s="13" t="e">
        <f ca="1"/>
        <v>#NAME?</v>
      </c>
      <c r="DC1596" s="13" t="e">
        <f ca="1"/>
        <v>#NAME?</v>
      </c>
      <c r="DD1596" s="13">
        <v>68.726219921734923</v>
      </c>
      <c r="DE1596" s="13" t="e">
        <f ca="1"/>
        <v>#NAME?</v>
      </c>
      <c r="DF1596" s="13">
        <v>71.521659091959322</v>
      </c>
    </row>
    <row r="1597" spans="1:110" x14ac:dyDescent="0.25">
      <c r="A1597" s="9">
        <v>73.8</v>
      </c>
      <c r="B1597" s="10" t="b">
        <v>1</v>
      </c>
      <c r="U1597" s="13"/>
      <c r="V1597" s="13"/>
      <c r="W1597" s="14"/>
      <c r="X1597" s="24"/>
      <c r="Y1597" s="24"/>
      <c r="Z1597" s="24"/>
      <c r="AA1597" s="24"/>
      <c r="AB1597" s="24"/>
      <c r="AC1597" s="24"/>
      <c r="AD1597" s="24"/>
      <c r="AE1597" s="24"/>
      <c r="AG1597" s="13"/>
      <c r="AH1597" s="13"/>
      <c r="AI1597" s="14"/>
      <c r="AJ1597" s="24"/>
      <c r="AK1597" s="24"/>
      <c r="AL1597" s="24"/>
      <c r="AM1597" s="24"/>
      <c r="AN1597" s="24"/>
      <c r="AO1597" s="24"/>
      <c r="AP1597" s="24"/>
      <c r="AQ1597" s="24"/>
      <c r="AS1597" s="13"/>
      <c r="AT1597" s="13"/>
      <c r="AU1597" s="14"/>
      <c r="AV1597" s="24"/>
      <c r="AW1597" s="24"/>
      <c r="AX1597" s="24"/>
      <c r="AY1597" s="24"/>
      <c r="AZ1597" s="24"/>
      <c r="BA1597" s="24"/>
      <c r="BB1597" s="24"/>
      <c r="BC1597" s="24"/>
      <c r="CW1597" s="24">
        <v>0.54388661202185795</v>
      </c>
      <c r="CX1597" s="13">
        <v>72.8</v>
      </c>
      <c r="CY1597" s="13">
        <v>70.274749945635804</v>
      </c>
      <c r="CZ1597" s="13">
        <v>69.634164750529081</v>
      </c>
      <c r="DA1597" s="13">
        <v>54.342529628057328</v>
      </c>
      <c r="DB1597" s="13" t="e">
        <f ca="1"/>
        <v>#NAME?</v>
      </c>
      <c r="DC1597" s="13" t="e">
        <f ca="1"/>
        <v>#NAME?</v>
      </c>
      <c r="DD1597" s="13">
        <v>68.736422189906051</v>
      </c>
      <c r="DE1597" s="13" t="e">
        <f ca="1"/>
        <v>#NAME?</v>
      </c>
      <c r="DF1597" s="13">
        <v>71.530699648202557</v>
      </c>
    </row>
    <row r="1598" spans="1:110" x14ac:dyDescent="0.25">
      <c r="A1598" s="9">
        <v>73.7</v>
      </c>
      <c r="B1598" s="10" t="b">
        <v>1</v>
      </c>
      <c r="U1598" s="13"/>
      <c r="V1598" s="13"/>
      <c r="W1598" s="14"/>
      <c r="X1598" s="24"/>
      <c r="Y1598" s="24"/>
      <c r="Z1598" s="24"/>
      <c r="AA1598" s="24"/>
      <c r="AB1598" s="24"/>
      <c r="AC1598" s="24"/>
      <c r="AD1598" s="24"/>
      <c r="AE1598" s="24"/>
      <c r="AG1598" s="13"/>
      <c r="AH1598" s="13"/>
      <c r="AI1598" s="14"/>
      <c r="AJ1598" s="24"/>
      <c r="AK1598" s="24"/>
      <c r="AL1598" s="24"/>
      <c r="AM1598" s="24"/>
      <c r="AN1598" s="24"/>
      <c r="AO1598" s="24"/>
      <c r="AP1598" s="24"/>
      <c r="AQ1598" s="24"/>
      <c r="AS1598" s="13"/>
      <c r="AT1598" s="13"/>
      <c r="AU1598" s="14"/>
      <c r="AV1598" s="24"/>
      <c r="AW1598" s="24"/>
      <c r="AX1598" s="24"/>
      <c r="AY1598" s="24"/>
      <c r="AZ1598" s="24"/>
      <c r="BA1598" s="24"/>
      <c r="BB1598" s="24"/>
      <c r="BC1598" s="24"/>
      <c r="CW1598" s="24">
        <v>0.54422814207650272</v>
      </c>
      <c r="CX1598" s="13">
        <v>72.8</v>
      </c>
      <c r="CY1598" s="13">
        <v>70.282953298053556</v>
      </c>
      <c r="CZ1598" s="13">
        <v>69.642985899940058</v>
      </c>
      <c r="DA1598" s="13">
        <v>54.394383511900628</v>
      </c>
      <c r="DB1598" s="13" t="e">
        <f ca="1"/>
        <v>#NAME?</v>
      </c>
      <c r="DC1598" s="13" t="e">
        <f ca="1"/>
        <v>#NAME?</v>
      </c>
      <c r="DD1598" s="13">
        <v>68.746621255355805</v>
      </c>
      <c r="DE1598" s="13" t="e">
        <f ca="1"/>
        <v>#NAME?</v>
      </c>
      <c r="DF1598" s="13">
        <v>71.539739427538109</v>
      </c>
    </row>
    <row r="1599" spans="1:110" x14ac:dyDescent="0.25">
      <c r="A1599" s="9">
        <v>73.599999999999994</v>
      </c>
      <c r="B1599" s="10" t="b">
        <v>1</v>
      </c>
      <c r="U1599" s="13"/>
      <c r="V1599" s="13"/>
      <c r="W1599" s="14"/>
      <c r="X1599" s="24"/>
      <c r="Y1599" s="24"/>
      <c r="Z1599" s="24"/>
      <c r="AA1599" s="24"/>
      <c r="AB1599" s="24"/>
      <c r="AC1599" s="24"/>
      <c r="AD1599" s="24"/>
      <c r="AE1599" s="24"/>
      <c r="AG1599" s="13"/>
      <c r="AH1599" s="13"/>
      <c r="AI1599" s="14"/>
      <c r="AJ1599" s="24"/>
      <c r="AK1599" s="24"/>
      <c r="AL1599" s="24"/>
      <c r="AM1599" s="24"/>
      <c r="AN1599" s="24"/>
      <c r="AO1599" s="24"/>
      <c r="AP1599" s="24"/>
      <c r="AQ1599" s="24"/>
      <c r="AS1599" s="13"/>
      <c r="AT1599" s="13"/>
      <c r="AU1599" s="14"/>
      <c r="AV1599" s="24"/>
      <c r="AW1599" s="24"/>
      <c r="AX1599" s="24"/>
      <c r="AY1599" s="24"/>
      <c r="AZ1599" s="24"/>
      <c r="BA1599" s="24"/>
      <c r="BB1599" s="24"/>
      <c r="BC1599" s="24"/>
      <c r="CW1599" s="24">
        <v>0.54456967213114749</v>
      </c>
      <c r="CX1599" s="13">
        <v>72.8</v>
      </c>
      <c r="CY1599" s="13">
        <v>70.291157435512119</v>
      </c>
      <c r="CZ1599" s="13">
        <v>69.651809011123575</v>
      </c>
      <c r="DA1599" s="13">
        <v>54.446276266724958</v>
      </c>
      <c r="DB1599" s="13" t="e">
        <f ca="1"/>
        <v>#NAME?</v>
      </c>
      <c r="DC1599" s="13" t="e">
        <f ca="1"/>
        <v>#NAME?</v>
      </c>
      <c r="DD1599" s="13">
        <v>68.756817121098521</v>
      </c>
      <c r="DE1599" s="13" t="e">
        <f ca="1"/>
        <v>#NAME?</v>
      </c>
      <c r="DF1599" s="13">
        <v>71.548778434677558</v>
      </c>
    </row>
    <row r="1600" spans="1:110" x14ac:dyDescent="0.25">
      <c r="A1600" s="9">
        <v>73.400000000000006</v>
      </c>
      <c r="B1600" s="10" t="b">
        <v>1</v>
      </c>
      <c r="U1600" s="13"/>
      <c r="V1600" s="13"/>
      <c r="W1600" s="14"/>
      <c r="X1600" s="24"/>
      <c r="Y1600" s="24"/>
      <c r="Z1600" s="24"/>
      <c r="AA1600" s="24"/>
      <c r="AB1600" s="24"/>
      <c r="AC1600" s="24"/>
      <c r="AD1600" s="24"/>
      <c r="AE1600" s="24"/>
      <c r="AG1600" s="13"/>
      <c r="AH1600" s="13"/>
      <c r="AI1600" s="14"/>
      <c r="AJ1600" s="24"/>
      <c r="AK1600" s="24"/>
      <c r="AL1600" s="24"/>
      <c r="AM1600" s="24"/>
      <c r="AN1600" s="24"/>
      <c r="AO1600" s="24"/>
      <c r="AP1600" s="24"/>
      <c r="AQ1600" s="24"/>
      <c r="AS1600" s="13"/>
      <c r="AT1600" s="13"/>
      <c r="AU1600" s="14"/>
      <c r="AV1600" s="24"/>
      <c r="AW1600" s="24"/>
      <c r="AX1600" s="24"/>
      <c r="AY1600" s="24"/>
      <c r="AZ1600" s="24"/>
      <c r="BA1600" s="24"/>
      <c r="BB1600" s="24"/>
      <c r="BC1600" s="24"/>
      <c r="CW1600" s="24">
        <v>0.54491120218579236</v>
      </c>
      <c r="CX1600" s="13">
        <v>72.8</v>
      </c>
      <c r="CY1600" s="13">
        <v>70.299362364250868</v>
      </c>
      <c r="CZ1600" s="13">
        <v>69.660634091253613</v>
      </c>
      <c r="DA1600" s="13">
        <v>54.498207950851395</v>
      </c>
      <c r="DB1600" s="13" t="e">
        <f ca="1"/>
        <v>#NAME?</v>
      </c>
      <c r="DC1600" s="13" t="e">
        <f ca="1"/>
        <v>#NAME?</v>
      </c>
      <c r="DD1600" s="13">
        <v>68.767009790143788</v>
      </c>
      <c r="DE1600" s="13" t="e">
        <f ca="1"/>
        <v>#NAME?</v>
      </c>
      <c r="DF1600" s="13">
        <v>71.557816674331832</v>
      </c>
    </row>
    <row r="1601" spans="1:110" x14ac:dyDescent="0.25">
      <c r="A1601" s="9">
        <v>73.2</v>
      </c>
      <c r="B1601" s="10" t="b">
        <v>1</v>
      </c>
      <c r="U1601" s="13"/>
      <c r="V1601" s="13"/>
      <c r="W1601" s="14"/>
      <c r="X1601" s="24"/>
      <c r="Y1601" s="24"/>
      <c r="Z1601" s="24"/>
      <c r="AA1601" s="24"/>
      <c r="AB1601" s="24"/>
      <c r="AC1601" s="24"/>
      <c r="AD1601" s="24"/>
      <c r="AE1601" s="24"/>
      <c r="AG1601" s="13"/>
      <c r="AH1601" s="13"/>
      <c r="AI1601" s="14"/>
      <c r="AJ1601" s="24"/>
      <c r="AK1601" s="24"/>
      <c r="AL1601" s="24"/>
      <c r="AM1601" s="24"/>
      <c r="AN1601" s="24"/>
      <c r="AO1601" s="24"/>
      <c r="AP1601" s="24"/>
      <c r="AQ1601" s="24"/>
      <c r="AS1601" s="13"/>
      <c r="AT1601" s="13"/>
      <c r="AU1601" s="14"/>
      <c r="AV1601" s="24"/>
      <c r="AW1601" s="24"/>
      <c r="AX1601" s="24"/>
      <c r="AY1601" s="24"/>
      <c r="AZ1601" s="24"/>
      <c r="BA1601" s="24"/>
      <c r="BB1601" s="24"/>
      <c r="BC1601" s="24"/>
      <c r="CW1601" s="24">
        <v>0.54525273224043713</v>
      </c>
      <c r="CX1601" s="13">
        <v>72.8</v>
      </c>
      <c r="CY1601" s="13">
        <v>70.307568090513385</v>
      </c>
      <c r="CZ1601" s="13">
        <v>69.669461147511953</v>
      </c>
      <c r="DA1601" s="13">
        <v>54.550178622732325</v>
      </c>
      <c r="DB1601" s="13" t="e">
        <f ca="1"/>
        <v>#NAME?</v>
      </c>
      <c r="DC1601" s="13" t="e">
        <f ca="1"/>
        <v>#NAME?</v>
      </c>
      <c r="DD1601" s="13">
        <v>68.777199265496506</v>
      </c>
      <c r="DE1601" s="13" t="e">
        <f ca="1"/>
        <v>#NAME?</v>
      </c>
      <c r="DF1601" s="13">
        <v>71.566854151211288</v>
      </c>
    </row>
    <row r="1602" spans="1:110" x14ac:dyDescent="0.25">
      <c r="A1602" s="9">
        <v>73.099999999999994</v>
      </c>
      <c r="B1602" s="10" t="b">
        <v>1</v>
      </c>
      <c r="U1602" s="13"/>
      <c r="V1602" s="13"/>
      <c r="W1602" s="14"/>
      <c r="X1602" s="24"/>
      <c r="Y1602" s="24"/>
      <c r="Z1602" s="24"/>
      <c r="AA1602" s="24"/>
      <c r="AB1602" s="24"/>
      <c r="AC1602" s="24"/>
      <c r="AD1602" s="24"/>
      <c r="AE1602" s="24"/>
      <c r="AG1602" s="13"/>
      <c r="AH1602" s="13"/>
      <c r="AI1602" s="14"/>
      <c r="AJ1602" s="24"/>
      <c r="AK1602" s="24"/>
      <c r="AL1602" s="24"/>
      <c r="AM1602" s="24"/>
      <c r="AN1602" s="24"/>
      <c r="AO1602" s="24"/>
      <c r="AP1602" s="24"/>
      <c r="AQ1602" s="24"/>
      <c r="AS1602" s="13"/>
      <c r="AT1602" s="13"/>
      <c r="AU1602" s="14"/>
      <c r="AV1602" s="24"/>
      <c r="AW1602" s="24"/>
      <c r="AX1602" s="24"/>
      <c r="AY1602" s="24"/>
      <c r="AZ1602" s="24"/>
      <c r="BA1602" s="24"/>
      <c r="BB1602" s="24"/>
      <c r="BC1602" s="24"/>
      <c r="CW1602" s="24">
        <v>0.54559426229508201</v>
      </c>
      <c r="CX1602" s="13">
        <v>72.900000000000006</v>
      </c>
      <c r="CY1602" s="13">
        <v>70.315774620547401</v>
      </c>
      <c r="CZ1602" s="13">
        <v>69.678290187088592</v>
      </c>
      <c r="DA1602" s="13">
        <v>54.602188340951948</v>
      </c>
      <c r="DB1602" s="13" t="e">
        <f ca="1"/>
        <v>#NAME?</v>
      </c>
      <c r="DC1602" s="13" t="e">
        <f ca="1"/>
        <v>#NAME?</v>
      </c>
      <c r="DD1602" s="13">
        <v>68.787385550156856</v>
      </c>
      <c r="DE1602" s="13" t="e">
        <f ca="1"/>
        <v>#NAME?</v>
      </c>
      <c r="DF1602" s="13">
        <v>71.575890870025759</v>
      </c>
    </row>
    <row r="1603" spans="1:110" x14ac:dyDescent="0.25">
      <c r="A1603" s="9">
        <v>72.900000000000006</v>
      </c>
      <c r="B1603" s="10" t="b">
        <v>1</v>
      </c>
      <c r="U1603" s="13"/>
      <c r="V1603" s="13"/>
      <c r="W1603" s="14"/>
      <c r="X1603" s="24"/>
      <c r="Y1603" s="24"/>
      <c r="Z1603" s="24"/>
      <c r="AA1603" s="24"/>
      <c r="AB1603" s="24"/>
      <c r="AC1603" s="24"/>
      <c r="AD1603" s="24"/>
      <c r="AE1603" s="24"/>
      <c r="AG1603" s="13"/>
      <c r="AH1603" s="13"/>
      <c r="AI1603" s="14"/>
      <c r="AJ1603" s="24"/>
      <c r="AK1603" s="24"/>
      <c r="AL1603" s="24"/>
      <c r="AM1603" s="24"/>
      <c r="AN1603" s="24"/>
      <c r="AO1603" s="24"/>
      <c r="AP1603" s="24"/>
      <c r="AQ1603" s="24"/>
      <c r="AS1603" s="13"/>
      <c r="AT1603" s="13"/>
      <c r="AU1603" s="14"/>
      <c r="AV1603" s="24"/>
      <c r="AW1603" s="24"/>
      <c r="AX1603" s="24"/>
      <c r="AY1603" s="24"/>
      <c r="AZ1603" s="24"/>
      <c r="BA1603" s="24"/>
      <c r="BB1603" s="24"/>
      <c r="BC1603" s="24"/>
      <c r="CW1603" s="24">
        <v>0.54593579234972678</v>
      </c>
      <c r="CX1603" s="13">
        <v>72.900000000000006</v>
      </c>
      <c r="CY1603" s="13">
        <v>70.323981960604883</v>
      </c>
      <c r="CZ1603" s="13">
        <v>69.687121217181513</v>
      </c>
      <c r="DA1603" s="13">
        <v>54.654237164226522</v>
      </c>
      <c r="DB1603" s="13" t="e">
        <f ca="1"/>
        <v>#NAME?</v>
      </c>
      <c r="DC1603" s="13" t="e">
        <f ca="1"/>
        <v>#NAME?</v>
      </c>
      <c r="DD1603" s="13">
        <v>68.797568647120301</v>
      </c>
      <c r="DE1603" s="13" t="e">
        <f ca="1"/>
        <v>#NAME?</v>
      </c>
      <c r="DF1603" s="13">
        <v>71.584926835484509</v>
      </c>
    </row>
    <row r="1604" spans="1:110" x14ac:dyDescent="0.25">
      <c r="A1604" s="9">
        <v>72.7</v>
      </c>
      <c r="B1604" s="10" t="b">
        <v>1</v>
      </c>
      <c r="U1604" s="13"/>
      <c r="V1604" s="13"/>
      <c r="W1604" s="14"/>
      <c r="X1604" s="24"/>
      <c r="Y1604" s="24"/>
      <c r="Z1604" s="24"/>
      <c r="AA1604" s="24"/>
      <c r="AB1604" s="24"/>
      <c r="AC1604" s="24"/>
      <c r="AD1604" s="24"/>
      <c r="AE1604" s="24"/>
      <c r="AG1604" s="13"/>
      <c r="AH1604" s="13"/>
      <c r="AI1604" s="14"/>
      <c r="AJ1604" s="24"/>
      <c r="AK1604" s="24"/>
      <c r="AL1604" s="24"/>
      <c r="AM1604" s="24"/>
      <c r="AN1604" s="24"/>
      <c r="AO1604" s="24"/>
      <c r="AP1604" s="24"/>
      <c r="AQ1604" s="24"/>
      <c r="AS1604" s="13"/>
      <c r="AT1604" s="13"/>
      <c r="AU1604" s="14"/>
      <c r="AV1604" s="24"/>
      <c r="AW1604" s="24"/>
      <c r="AX1604" s="24"/>
      <c r="AY1604" s="24"/>
      <c r="AZ1604" s="24"/>
      <c r="BA1604" s="24"/>
      <c r="BB1604" s="24"/>
      <c r="BC1604" s="24"/>
      <c r="CW1604" s="24">
        <v>0.54627732240437155</v>
      </c>
      <c r="CX1604" s="13">
        <v>72.900000000000006</v>
      </c>
      <c r="CY1604" s="13">
        <v>70.332190116942073</v>
      </c>
      <c r="CZ1604" s="13">
        <v>69.69595424499677</v>
      </c>
      <c r="DA1604" s="13">
        <v>54.706325151404926</v>
      </c>
      <c r="DB1604" s="13" t="e">
        <f ca="1"/>
        <v>#NAME?</v>
      </c>
      <c r="DC1604" s="13" t="e">
        <f ca="1"/>
        <v>#NAME?</v>
      </c>
      <c r="DD1604" s="13">
        <v>68.807748559377671</v>
      </c>
      <c r="DE1604" s="13" t="e">
        <f ca="1"/>
        <v>#NAME?</v>
      </c>
      <c r="DF1604" s="13">
        <v>71.593962052296334</v>
      </c>
    </row>
    <row r="1605" spans="1:110" x14ac:dyDescent="0.25">
      <c r="A1605" s="9">
        <v>72.400000000000006</v>
      </c>
      <c r="B1605" s="10" t="b">
        <v>1</v>
      </c>
      <c r="U1605" s="13"/>
      <c r="V1605" s="13"/>
      <c r="W1605" s="14"/>
      <c r="X1605" s="24"/>
      <c r="Y1605" s="24"/>
      <c r="Z1605" s="24"/>
      <c r="AA1605" s="24"/>
      <c r="AB1605" s="24"/>
      <c r="AC1605" s="24"/>
      <c r="AD1605" s="24"/>
      <c r="AE1605" s="24"/>
      <c r="AG1605" s="13"/>
      <c r="AH1605" s="13"/>
      <c r="AI1605" s="14"/>
      <c r="AJ1605" s="24"/>
      <c r="AK1605" s="24"/>
      <c r="AL1605" s="24"/>
      <c r="AM1605" s="24"/>
      <c r="AN1605" s="24"/>
      <c r="AO1605" s="24"/>
      <c r="AP1605" s="24"/>
      <c r="AQ1605" s="24"/>
      <c r="AS1605" s="13"/>
      <c r="AT1605" s="13"/>
      <c r="AU1605" s="14"/>
      <c r="AV1605" s="24"/>
      <c r="AW1605" s="24"/>
      <c r="AX1605" s="24"/>
      <c r="AY1605" s="24"/>
      <c r="AZ1605" s="24"/>
      <c r="BA1605" s="24"/>
      <c r="BB1605" s="24"/>
      <c r="BC1605" s="24"/>
      <c r="CW1605" s="24">
        <v>0.54661885245901642</v>
      </c>
      <c r="CX1605" s="13">
        <v>72.900000000000006</v>
      </c>
      <c r="CY1605" s="13">
        <v>70.340399095819478</v>
      </c>
      <c r="CZ1605" s="13">
        <v>69.704789277748816</v>
      </c>
      <c r="DA1605" s="13">
        <v>54.758452361468954</v>
      </c>
      <c r="DB1605" s="13" t="e">
        <f ca="1"/>
        <v>#NAME?</v>
      </c>
      <c r="DC1605" s="13" t="e">
        <f ca="1"/>
        <v>#NAME?</v>
      </c>
      <c r="DD1605" s="13">
        <v>68.817925289915081</v>
      </c>
      <c r="DE1605" s="13" t="e">
        <f ca="1"/>
        <v>#NAME?</v>
      </c>
      <c r="DF1605" s="13">
        <v>71.602996525169502</v>
      </c>
    </row>
    <row r="1606" spans="1:110" x14ac:dyDescent="0.25">
      <c r="A1606" s="9">
        <v>78.5</v>
      </c>
      <c r="B1606" s="10" t="b">
        <v>1</v>
      </c>
      <c r="U1606" s="13"/>
      <c r="V1606" s="13"/>
      <c r="W1606" s="14"/>
      <c r="X1606" s="24"/>
      <c r="Y1606" s="24"/>
      <c r="Z1606" s="24"/>
      <c r="AA1606" s="24"/>
      <c r="AB1606" s="24"/>
      <c r="AC1606" s="24"/>
      <c r="AD1606" s="24"/>
      <c r="AE1606" s="24"/>
      <c r="AG1606" s="13"/>
      <c r="AH1606" s="13"/>
      <c r="AI1606" s="14"/>
      <c r="AJ1606" s="24"/>
      <c r="AK1606" s="24"/>
      <c r="AL1606" s="24"/>
      <c r="AM1606" s="24"/>
      <c r="AN1606" s="24"/>
      <c r="AO1606" s="24"/>
      <c r="AP1606" s="24"/>
      <c r="AQ1606" s="24"/>
      <c r="AS1606" s="13"/>
      <c r="AT1606" s="13"/>
      <c r="AU1606" s="14"/>
      <c r="AV1606" s="24"/>
      <c r="AW1606" s="24"/>
      <c r="AX1606" s="24"/>
      <c r="AY1606" s="24"/>
      <c r="AZ1606" s="24"/>
      <c r="BA1606" s="24"/>
      <c r="BB1606" s="24"/>
      <c r="BC1606" s="24"/>
      <c r="CW1606" s="24">
        <v>0.54696038251366119</v>
      </c>
      <c r="CX1606" s="13">
        <v>72.900000000000006</v>
      </c>
      <c r="CY1606" s="13">
        <v>70.348608903501955</v>
      </c>
      <c r="CZ1606" s="13">
        <v>69.713626322660076</v>
      </c>
      <c r="DA1606" s="13">
        <v>54.810618853533725</v>
      </c>
      <c r="DB1606" s="13" t="e">
        <f ca="1"/>
        <v>#NAME?</v>
      </c>
      <c r="DC1606" s="13" t="e">
        <f ca="1"/>
        <v>#NAME?</v>
      </c>
      <c r="DD1606" s="13">
        <v>68.828098841713995</v>
      </c>
      <c r="DE1606" s="13" t="e">
        <f ca="1"/>
        <v>#NAME?</v>
      </c>
      <c r="DF1606" s="13">
        <v>71.612030258811814</v>
      </c>
    </row>
    <row r="1607" spans="1:110" x14ac:dyDescent="0.25">
      <c r="A1607" s="9">
        <v>78.2</v>
      </c>
      <c r="B1607" s="10" t="b">
        <v>1</v>
      </c>
      <c r="U1607" s="13"/>
      <c r="V1607" s="13"/>
      <c r="W1607" s="14"/>
      <c r="X1607" s="24"/>
      <c r="Y1607" s="24"/>
      <c r="Z1607" s="24"/>
      <c r="AA1607" s="24"/>
      <c r="AB1607" s="24"/>
      <c r="AC1607" s="24"/>
      <c r="AD1607" s="24"/>
      <c r="AE1607" s="24"/>
      <c r="AG1607" s="13"/>
      <c r="AH1607" s="13"/>
      <c r="AI1607" s="14"/>
      <c r="AJ1607" s="24"/>
      <c r="AK1607" s="24"/>
      <c r="AL1607" s="24"/>
      <c r="AM1607" s="24"/>
      <c r="AN1607" s="24"/>
      <c r="AO1607" s="24"/>
      <c r="AP1607" s="24"/>
      <c r="AQ1607" s="24"/>
      <c r="AS1607" s="13"/>
      <c r="AT1607" s="13"/>
      <c r="AU1607" s="14"/>
      <c r="AV1607" s="24"/>
      <c r="AW1607" s="24"/>
      <c r="AX1607" s="24"/>
      <c r="AY1607" s="24"/>
      <c r="AZ1607" s="24"/>
      <c r="BA1607" s="24"/>
      <c r="BB1607" s="24"/>
      <c r="BC1607" s="24"/>
      <c r="CW1607" s="24">
        <v>0.54730191256830596</v>
      </c>
      <c r="CX1607" s="13">
        <v>72.900000000000006</v>
      </c>
      <c r="CY1607" s="13">
        <v>70.356819546258706</v>
      </c>
      <c r="CZ1607" s="13">
        <v>69.722465386961261</v>
      </c>
      <c r="DA1607" s="13">
        <v>54.862824686848114</v>
      </c>
      <c r="DB1607" s="13" t="e">
        <f ca="1"/>
        <v>#NAME?</v>
      </c>
      <c r="DC1607" s="13" t="e">
        <f ca="1"/>
        <v>#NAME?</v>
      </c>
      <c r="DD1607" s="13">
        <v>68.838269217751218</v>
      </c>
      <c r="DE1607" s="13" t="e">
        <f ca="1"/>
        <v>#NAME?</v>
      </c>
      <c r="DF1607" s="13">
        <v>71.621063257930672</v>
      </c>
    </row>
    <row r="1608" spans="1:110" x14ac:dyDescent="0.25">
      <c r="A1608" s="9">
        <v>77.900000000000006</v>
      </c>
      <c r="B1608" s="10" t="b">
        <v>1</v>
      </c>
      <c r="U1608" s="13"/>
      <c r="V1608" s="13"/>
      <c r="W1608" s="14"/>
      <c r="X1608" s="24"/>
      <c r="Y1608" s="24"/>
      <c r="Z1608" s="24"/>
      <c r="AA1608" s="24"/>
      <c r="AB1608" s="24"/>
      <c r="AC1608" s="24"/>
      <c r="AD1608" s="24"/>
      <c r="AE1608" s="24"/>
      <c r="AG1608" s="13"/>
      <c r="AH1608" s="13"/>
      <c r="AI1608" s="14"/>
      <c r="AJ1608" s="24"/>
      <c r="AK1608" s="24"/>
      <c r="AL1608" s="24"/>
      <c r="AM1608" s="24"/>
      <c r="AN1608" s="24"/>
      <c r="AO1608" s="24"/>
      <c r="AP1608" s="24"/>
      <c r="AQ1608" s="24"/>
      <c r="AS1608" s="13"/>
      <c r="AT1608" s="13"/>
      <c r="AU1608" s="14"/>
      <c r="AV1608" s="24"/>
      <c r="AW1608" s="24"/>
      <c r="AX1608" s="24"/>
      <c r="AY1608" s="24"/>
      <c r="AZ1608" s="24"/>
      <c r="BA1608" s="24"/>
      <c r="BB1608" s="24"/>
      <c r="BC1608" s="24"/>
      <c r="CW1608" s="24">
        <v>0.54764344262295084</v>
      </c>
      <c r="CX1608" s="13">
        <v>72.900000000000006</v>
      </c>
      <c r="CY1608" s="13">
        <v>70.36503103036334</v>
      </c>
      <c r="CZ1608" s="13">
        <v>69.731306477891607</v>
      </c>
      <c r="DA1608" s="13">
        <v>54.91506992079519</v>
      </c>
      <c r="DB1608" s="13" t="e">
        <f ca="1"/>
        <v>#NAME?</v>
      </c>
      <c r="DC1608" s="13" t="e">
        <f ca="1"/>
        <v>#NAME?</v>
      </c>
      <c r="DD1608" s="13">
        <v>68.848436420998951</v>
      </c>
      <c r="DE1608" s="13" t="e">
        <f ca="1"/>
        <v>#NAME?</v>
      </c>
      <c r="DF1608" s="13">
        <v>71.63009552723301</v>
      </c>
    </row>
    <row r="1609" spans="1:110" x14ac:dyDescent="0.25">
      <c r="A1609" s="9">
        <v>77.599999999999994</v>
      </c>
      <c r="B1609" s="10" t="b">
        <v>1</v>
      </c>
      <c r="U1609" s="13"/>
      <c r="V1609" s="13"/>
      <c r="W1609" s="14"/>
      <c r="X1609" s="24"/>
      <c r="Y1609" s="24"/>
      <c r="Z1609" s="24"/>
      <c r="AA1609" s="24"/>
      <c r="AB1609" s="24"/>
      <c r="AC1609" s="24"/>
      <c r="AD1609" s="24"/>
      <c r="AE1609" s="24"/>
      <c r="AG1609" s="13"/>
      <c r="AH1609" s="13"/>
      <c r="AI1609" s="14"/>
      <c r="AJ1609" s="24"/>
      <c r="AK1609" s="24"/>
      <c r="AL1609" s="24"/>
      <c r="AM1609" s="24"/>
      <c r="AN1609" s="24"/>
      <c r="AO1609" s="24"/>
      <c r="AP1609" s="24"/>
      <c r="AQ1609" s="24"/>
      <c r="AS1609" s="13"/>
      <c r="AT1609" s="13"/>
      <c r="AU1609" s="14"/>
      <c r="AV1609" s="24"/>
      <c r="AW1609" s="24"/>
      <c r="AX1609" s="24"/>
      <c r="AY1609" s="24"/>
      <c r="AZ1609" s="24"/>
      <c r="BA1609" s="24"/>
      <c r="BB1609" s="24"/>
      <c r="BC1609" s="24"/>
      <c r="CW1609" s="24">
        <v>0.54798497267759561</v>
      </c>
      <c r="CX1609" s="13">
        <v>72.900000000000006</v>
      </c>
      <c r="CY1609" s="13">
        <v>70.373243362093888</v>
      </c>
      <c r="CZ1609" s="13">
        <v>69.740149602698366</v>
      </c>
      <c r="DA1609" s="13">
        <v>54.967354614892479</v>
      </c>
      <c r="DB1609" s="13" t="e">
        <f ca="1"/>
        <v>#NAME?</v>
      </c>
      <c r="DC1609" s="13" t="e">
        <f ca="1"/>
        <v>#NAME?</v>
      </c>
      <c r="DD1609" s="13">
        <v>68.858600454424703</v>
      </c>
      <c r="DE1609" s="13" t="e">
        <f ca="1"/>
        <v>#NAME?</v>
      </c>
      <c r="DF1609" s="13">
        <v>71.639127071425349</v>
      </c>
    </row>
    <row r="1610" spans="1:110" x14ac:dyDescent="0.25">
      <c r="A1610" s="9">
        <v>77.3</v>
      </c>
      <c r="B1610" s="10" t="b">
        <v>1</v>
      </c>
      <c r="U1610" s="13"/>
      <c r="V1610" s="13"/>
      <c r="W1610" s="14"/>
      <c r="X1610" s="24"/>
      <c r="Y1610" s="24"/>
      <c r="Z1610" s="24"/>
      <c r="AA1610" s="24"/>
      <c r="AB1610" s="24"/>
      <c r="AC1610" s="24"/>
      <c r="AD1610" s="24"/>
      <c r="AE1610" s="24"/>
      <c r="AG1610" s="13"/>
      <c r="AH1610" s="13"/>
      <c r="AI1610" s="14"/>
      <c r="AJ1610" s="24"/>
      <c r="AK1610" s="24"/>
      <c r="AL1610" s="24"/>
      <c r="AM1610" s="24"/>
      <c r="AN1610" s="24"/>
      <c r="AO1610" s="24"/>
      <c r="AP1610" s="24"/>
      <c r="AQ1610" s="24"/>
      <c r="AS1610" s="13"/>
      <c r="AT1610" s="13"/>
      <c r="AU1610" s="14"/>
      <c r="AV1610" s="24"/>
      <c r="AW1610" s="24"/>
      <c r="AX1610" s="24"/>
      <c r="AY1610" s="24"/>
      <c r="AZ1610" s="24"/>
      <c r="BA1610" s="24"/>
      <c r="BB1610" s="24"/>
      <c r="BC1610" s="24"/>
      <c r="CW1610" s="24">
        <v>0.54832650273224048</v>
      </c>
      <c r="CX1610" s="13">
        <v>72.900000000000006</v>
      </c>
      <c r="CY1610" s="13">
        <v>70.381456547732853</v>
      </c>
      <c r="CZ1610" s="13">
        <v>69.748994768637345</v>
      </c>
      <c r="DA1610" s="13">
        <v>55.019678828792557</v>
      </c>
      <c r="DB1610" s="13" t="e">
        <f ca="1"/>
        <v>#NAME?</v>
      </c>
      <c r="DC1610" s="13" t="e">
        <f ca="1"/>
        <v>#NAME?</v>
      </c>
      <c r="DD1610" s="13">
        <v>68.868761320991382</v>
      </c>
      <c r="DE1610" s="13" t="e">
        <f ca="1"/>
        <v>#NAME?</v>
      </c>
      <c r="DF1610" s="13">
        <v>71.64815789521387</v>
      </c>
    </row>
    <row r="1611" spans="1:110" x14ac:dyDescent="0.25">
      <c r="A1611" s="9">
        <v>76.7</v>
      </c>
      <c r="B1611" s="10" t="b">
        <v>1</v>
      </c>
      <c r="U1611" s="13"/>
      <c r="V1611" s="13"/>
      <c r="W1611" s="14"/>
      <c r="X1611" s="24"/>
      <c r="Y1611" s="24"/>
      <c r="Z1611" s="24"/>
      <c r="AA1611" s="24"/>
      <c r="AB1611" s="24"/>
      <c r="AC1611" s="24"/>
      <c r="AD1611" s="24"/>
      <c r="AE1611" s="24"/>
      <c r="AG1611" s="13"/>
      <c r="AH1611" s="13"/>
      <c r="AI1611" s="14"/>
      <c r="AJ1611" s="24"/>
      <c r="AK1611" s="24"/>
      <c r="AL1611" s="24"/>
      <c r="AM1611" s="24"/>
      <c r="AN1611" s="24"/>
      <c r="AO1611" s="24"/>
      <c r="AP1611" s="24"/>
      <c r="AQ1611" s="24"/>
      <c r="AS1611" s="13"/>
      <c r="AT1611" s="13"/>
      <c r="AU1611" s="14"/>
      <c r="AV1611" s="24"/>
      <c r="AW1611" s="24"/>
      <c r="AX1611" s="24"/>
      <c r="AY1611" s="24"/>
      <c r="AZ1611" s="24"/>
      <c r="BA1611" s="24"/>
      <c r="BB1611" s="24"/>
      <c r="BC1611" s="24"/>
      <c r="CW1611" s="24">
        <v>0.54866803278688525</v>
      </c>
      <c r="CX1611" s="13">
        <v>72.900000000000006</v>
      </c>
      <c r="CY1611" s="13">
        <v>70.389670593567232</v>
      </c>
      <c r="CZ1611" s="13">
        <v>69.757841982972778</v>
      </c>
      <c r="DA1611" s="13">
        <v>55.07204262228332</v>
      </c>
      <c r="DB1611" s="13" t="e">
        <f ca="1"/>
        <v>#NAME?</v>
      </c>
      <c r="DC1611" s="13" t="e">
        <f ca="1"/>
        <v>#NAME?</v>
      </c>
      <c r="DD1611" s="13">
        <v>68.878919023657289</v>
      </c>
      <c r="DE1611" s="13" t="e">
        <f ca="1"/>
        <v>#NAME?</v>
      </c>
      <c r="DF1611" s="13">
        <v>71.657188003304327</v>
      </c>
    </row>
    <row r="1612" spans="1:110" x14ac:dyDescent="0.25">
      <c r="A1612" s="9">
        <v>76.3</v>
      </c>
      <c r="B1612" s="10" t="b">
        <v>1</v>
      </c>
      <c r="U1612" s="13"/>
      <c r="V1612" s="13"/>
      <c r="W1612" s="14"/>
      <c r="X1612" s="24"/>
      <c r="Y1612" s="24"/>
      <c r="Z1612" s="24"/>
      <c r="AA1612" s="24"/>
      <c r="AB1612" s="24"/>
      <c r="AC1612" s="24"/>
      <c r="AD1612" s="24"/>
      <c r="AE1612" s="24"/>
      <c r="AG1612" s="13"/>
      <c r="AH1612" s="13"/>
      <c r="AI1612" s="14"/>
      <c r="AJ1612" s="24"/>
      <c r="AK1612" s="24"/>
      <c r="AL1612" s="24"/>
      <c r="AM1612" s="24"/>
      <c r="AN1612" s="24"/>
      <c r="AO1612" s="24"/>
      <c r="AP1612" s="24"/>
      <c r="AQ1612" s="24"/>
      <c r="AS1612" s="13"/>
      <c r="AT1612" s="13"/>
      <c r="AU1612" s="14"/>
      <c r="AV1612" s="24"/>
      <c r="AW1612" s="24"/>
      <c r="AX1612" s="24"/>
      <c r="AY1612" s="24"/>
      <c r="AZ1612" s="24"/>
      <c r="BA1612" s="24"/>
      <c r="BB1612" s="24"/>
      <c r="BC1612" s="24"/>
      <c r="CW1612" s="24">
        <v>0.54900956284153002</v>
      </c>
      <c r="CX1612" s="13">
        <v>72.900000000000006</v>
      </c>
      <c r="CY1612" s="13">
        <v>70.397885505888553</v>
      </c>
      <c r="CZ1612" s="13">
        <v>69.766691252977282</v>
      </c>
      <c r="DA1612" s="13">
        <v>55.124446055288438</v>
      </c>
      <c r="DB1612" s="13" t="e">
        <f ca="1"/>
        <v>#NAME?</v>
      </c>
      <c r="DC1612" s="13" t="e">
        <f ca="1"/>
        <v>#NAME?</v>
      </c>
      <c r="DD1612" s="13">
        <v>68.889073565376151</v>
      </c>
      <c r="DE1612" s="13" t="e">
        <f ca="1"/>
        <v>#NAME?</v>
      </c>
      <c r="DF1612" s="13">
        <v>71.666217400402189</v>
      </c>
    </row>
    <row r="1613" spans="1:110" x14ac:dyDescent="0.25">
      <c r="A1613" s="9">
        <v>75.900000000000006</v>
      </c>
      <c r="B1613" s="10" t="b">
        <v>1</v>
      </c>
      <c r="U1613" s="13"/>
      <c r="V1613" s="13"/>
      <c r="W1613" s="14"/>
      <c r="X1613" s="24"/>
      <c r="Y1613" s="24"/>
      <c r="Z1613" s="24"/>
      <c r="AA1613" s="24"/>
      <c r="AB1613" s="24"/>
      <c r="AC1613" s="24"/>
      <c r="AD1613" s="24"/>
      <c r="AE1613" s="24"/>
      <c r="AG1613" s="13"/>
      <c r="AH1613" s="13"/>
      <c r="AI1613" s="14"/>
      <c r="AJ1613" s="24"/>
      <c r="AK1613" s="24"/>
      <c r="AL1613" s="24"/>
      <c r="AM1613" s="24"/>
      <c r="AN1613" s="24"/>
      <c r="AO1613" s="24"/>
      <c r="AP1613" s="24"/>
      <c r="AQ1613" s="24"/>
      <c r="AS1613" s="13"/>
      <c r="AT1613" s="13"/>
      <c r="AU1613" s="14"/>
      <c r="AV1613" s="24"/>
      <c r="AW1613" s="24"/>
      <c r="AX1613" s="24"/>
      <c r="AY1613" s="24"/>
      <c r="AZ1613" s="24"/>
      <c r="BA1613" s="24"/>
      <c r="BB1613" s="24"/>
      <c r="BC1613" s="24"/>
      <c r="CW1613" s="24">
        <v>0.5493510928961749</v>
      </c>
      <c r="CX1613" s="13">
        <v>72.900000000000006</v>
      </c>
      <c r="CY1613" s="13">
        <v>70.40610129099295</v>
      </c>
      <c r="CZ1613" s="13">
        <v>69.775542585932101</v>
      </c>
      <c r="DA1613" s="13">
        <v>55.176889187867836</v>
      </c>
      <c r="DB1613" s="13" t="e">
        <f ca="1"/>
        <v>#NAME?</v>
      </c>
      <c r="DC1613" s="13" t="e">
        <f ca="1"/>
        <v>#NAME?</v>
      </c>
      <c r="DD1613" s="13">
        <v>68.899224949097032</v>
      </c>
      <c r="DE1613" s="13" t="e">
        <f ca="1"/>
        <v>#NAME?</v>
      </c>
      <c r="DF1613" s="13">
        <v>71.675246091212585</v>
      </c>
    </row>
    <row r="1614" spans="1:110" x14ac:dyDescent="0.25">
      <c r="A1614" s="9">
        <v>75.400000000000006</v>
      </c>
      <c r="B1614" s="10" t="b">
        <v>1</v>
      </c>
      <c r="U1614" s="13"/>
      <c r="V1614" s="13"/>
      <c r="W1614" s="14"/>
      <c r="X1614" s="24"/>
      <c r="Y1614" s="24"/>
      <c r="Z1614" s="24"/>
      <c r="AA1614" s="24"/>
      <c r="AB1614" s="24"/>
      <c r="AC1614" s="24"/>
      <c r="AD1614" s="24"/>
      <c r="AE1614" s="24"/>
      <c r="AG1614" s="13"/>
      <c r="AH1614" s="13"/>
      <c r="AI1614" s="14"/>
      <c r="AJ1614" s="24"/>
      <c r="AK1614" s="24"/>
      <c r="AL1614" s="24"/>
      <c r="AM1614" s="24"/>
      <c r="AN1614" s="24"/>
      <c r="AO1614" s="24"/>
      <c r="AP1614" s="24"/>
      <c r="AQ1614" s="24"/>
      <c r="AS1614" s="13"/>
      <c r="AT1614" s="13"/>
      <c r="AU1614" s="14"/>
      <c r="AV1614" s="24"/>
      <c r="AW1614" s="24"/>
      <c r="AX1614" s="24"/>
      <c r="AY1614" s="24"/>
      <c r="AZ1614" s="24"/>
      <c r="BA1614" s="24"/>
      <c r="BB1614" s="24"/>
      <c r="BC1614" s="24"/>
      <c r="CW1614" s="24">
        <v>0.54969262295081966</v>
      </c>
      <c r="CX1614" s="13">
        <v>72.900000000000006</v>
      </c>
      <c r="CY1614" s="13">
        <v>70.414317955181104</v>
      </c>
      <c r="CZ1614" s="13">
        <v>69.784395989126949</v>
      </c>
      <c r="DA1614" s="13">
        <v>55.229372080217956</v>
      </c>
      <c r="DB1614" s="13" t="e">
        <f ca="1"/>
        <v>#NAME?</v>
      </c>
      <c r="DC1614" s="13" t="e">
        <f ca="1"/>
        <v>#NAME?</v>
      </c>
      <c r="DD1614" s="13">
        <v>68.909373177764479</v>
      </c>
      <c r="DE1614" s="13" t="e">
        <f ca="1"/>
        <v>#NAME?</v>
      </c>
      <c r="DF1614" s="13">
        <v>71.684274080440332</v>
      </c>
    </row>
    <row r="1615" spans="1:110" x14ac:dyDescent="0.25">
      <c r="A1615" s="9">
        <v>75</v>
      </c>
      <c r="B1615" s="10" t="b">
        <v>1</v>
      </c>
      <c r="U1615" s="13"/>
      <c r="V1615" s="13"/>
      <c r="W1615" s="14"/>
      <c r="X1615" s="24"/>
      <c r="Y1615" s="24"/>
      <c r="Z1615" s="24"/>
      <c r="AA1615" s="24"/>
      <c r="AB1615" s="24"/>
      <c r="AC1615" s="24"/>
      <c r="AD1615" s="24"/>
      <c r="AE1615" s="24"/>
      <c r="AG1615" s="13"/>
      <c r="AH1615" s="13"/>
      <c r="AI1615" s="14"/>
      <c r="AJ1615" s="24"/>
      <c r="AK1615" s="24"/>
      <c r="AL1615" s="24"/>
      <c r="AM1615" s="24"/>
      <c r="AN1615" s="24"/>
      <c r="AO1615" s="24"/>
      <c r="AP1615" s="24"/>
      <c r="AQ1615" s="24"/>
      <c r="AS1615" s="13"/>
      <c r="AT1615" s="13"/>
      <c r="AU1615" s="14"/>
      <c r="AV1615" s="24"/>
      <c r="AW1615" s="24"/>
      <c r="AX1615" s="24"/>
      <c r="AY1615" s="24"/>
      <c r="AZ1615" s="24"/>
      <c r="BA1615" s="24"/>
      <c r="BB1615" s="24"/>
      <c r="BC1615" s="24"/>
      <c r="CW1615" s="24">
        <v>0.55003415300546443</v>
      </c>
      <c r="CX1615" s="13">
        <v>72.900000000000006</v>
      </c>
      <c r="CY1615" s="13">
        <v>70.422535504758386</v>
      </c>
      <c r="CZ1615" s="13">
        <v>69.793251469860138</v>
      </c>
      <c r="DA1615" s="13">
        <v>55.281894792672311</v>
      </c>
      <c r="DB1615" s="13" t="e">
        <f ca="1"/>
        <v>#NAME?</v>
      </c>
      <c r="DC1615" s="13" t="e">
        <f ca="1"/>
        <v>#NAME?</v>
      </c>
      <c r="DD1615" s="13">
        <v>68.919518254318405</v>
      </c>
      <c r="DE1615" s="13" t="e">
        <f ca="1"/>
        <v>#NAME?</v>
      </c>
      <c r="DF1615" s="13">
        <v>71.693301372789989</v>
      </c>
    </row>
    <row r="1616" spans="1:110" x14ac:dyDescent="0.25">
      <c r="A1616" s="9">
        <v>74.3</v>
      </c>
      <c r="B1616" s="10" t="b">
        <v>1</v>
      </c>
      <c r="U1616" s="13"/>
      <c r="V1616" s="13"/>
      <c r="W1616" s="14"/>
      <c r="X1616" s="24"/>
      <c r="Y1616" s="24"/>
      <c r="Z1616" s="24"/>
      <c r="AA1616" s="24"/>
      <c r="AB1616" s="24"/>
      <c r="AC1616" s="24"/>
      <c r="AD1616" s="24"/>
      <c r="AE1616" s="24"/>
      <c r="AG1616" s="13"/>
      <c r="AH1616" s="13"/>
      <c r="AI1616" s="14"/>
      <c r="AJ1616" s="24"/>
      <c r="AK1616" s="24"/>
      <c r="AL1616" s="24"/>
      <c r="AM1616" s="24"/>
      <c r="AN1616" s="24"/>
      <c r="AO1616" s="24"/>
      <c r="AP1616" s="24"/>
      <c r="AQ1616" s="24"/>
      <c r="AS1616" s="13"/>
      <c r="AT1616" s="13"/>
      <c r="AU1616" s="14"/>
      <c r="AV1616" s="24"/>
      <c r="AW1616" s="24"/>
      <c r="AX1616" s="24"/>
      <c r="AY1616" s="24"/>
      <c r="AZ1616" s="24"/>
      <c r="BA1616" s="24"/>
      <c r="BB1616" s="24"/>
      <c r="BC1616" s="24"/>
      <c r="CW1616" s="24">
        <v>0.55037568306010931</v>
      </c>
      <c r="CX1616" s="13">
        <v>72.900000000000006</v>
      </c>
      <c r="CY1616" s="13">
        <v>70.430753946034812</v>
      </c>
      <c r="CZ1616" s="13">
        <v>69.80210903543859</v>
      </c>
      <c r="DA1616" s="13">
        <v>55.334457385701853</v>
      </c>
      <c r="DB1616" s="13" t="e">
        <f ca="1"/>
        <v>#NAME?</v>
      </c>
      <c r="DC1616" s="13" t="e">
        <f ca="1"/>
        <v>#NAME?</v>
      </c>
      <c r="DD1616" s="13">
        <v>68.92966018169426</v>
      </c>
      <c r="DE1616" s="13" t="e">
        <f ca="1"/>
        <v>#NAME?</v>
      </c>
      <c r="DF1616" s="13">
        <v>71.70232797296589</v>
      </c>
    </row>
    <row r="1617" spans="1:110" x14ac:dyDescent="0.25">
      <c r="A1617" s="9">
        <v>73.400000000000006</v>
      </c>
      <c r="B1617" s="10" t="b">
        <v>1</v>
      </c>
      <c r="U1617" s="13"/>
      <c r="V1617" s="13"/>
      <c r="W1617" s="14"/>
      <c r="X1617" s="24"/>
      <c r="Y1617" s="24"/>
      <c r="Z1617" s="24"/>
      <c r="AA1617" s="24"/>
      <c r="AB1617" s="24"/>
      <c r="AC1617" s="24"/>
      <c r="AD1617" s="24"/>
      <c r="AE1617" s="24"/>
      <c r="AG1617" s="13"/>
      <c r="AH1617" s="13"/>
      <c r="AI1617" s="14"/>
      <c r="AJ1617" s="24"/>
      <c r="AK1617" s="24"/>
      <c r="AL1617" s="24"/>
      <c r="AM1617" s="24"/>
      <c r="AN1617" s="24"/>
      <c r="AO1617" s="24"/>
      <c r="AP1617" s="24"/>
      <c r="AQ1617" s="24"/>
      <c r="AS1617" s="13"/>
      <c r="AT1617" s="13"/>
      <c r="AU1617" s="14"/>
      <c r="AV1617" s="24"/>
      <c r="AW1617" s="24"/>
      <c r="AX1617" s="24"/>
      <c r="AY1617" s="24"/>
      <c r="AZ1617" s="24"/>
      <c r="BA1617" s="24"/>
      <c r="BB1617" s="24"/>
      <c r="BC1617" s="24"/>
      <c r="CW1617" s="24">
        <v>0.55071721311475408</v>
      </c>
      <c r="CX1617" s="13">
        <v>72.900000000000006</v>
      </c>
      <c r="CY1617" s="13">
        <v>70.438973285325133</v>
      </c>
      <c r="CZ1617" s="13">
        <v>69.810968693177912</v>
      </c>
      <c r="DA1617" s="13">
        <v>55.387059919915338</v>
      </c>
      <c r="DB1617" s="13" t="e">
        <f ca="1"/>
        <v>#NAME?</v>
      </c>
      <c r="DC1617" s="13" t="e">
        <f ca="1"/>
        <v>#NAME?</v>
      </c>
      <c r="DD1617" s="13">
        <v>68.939798962822806</v>
      </c>
      <c r="DE1617" s="13" t="e">
        <f ca="1"/>
        <v>#NAME?</v>
      </c>
      <c r="DF1617" s="13">
        <v>71.711353885672025</v>
      </c>
    </row>
    <row r="1618" spans="1:110" x14ac:dyDescent="0.25">
      <c r="A1618" s="9">
        <v>72.7</v>
      </c>
      <c r="B1618" s="10" t="b">
        <v>1</v>
      </c>
      <c r="U1618" s="13"/>
      <c r="V1618" s="13"/>
      <c r="W1618" s="14"/>
      <c r="X1618" s="24"/>
      <c r="Y1618" s="24"/>
      <c r="Z1618" s="24"/>
      <c r="AA1618" s="24"/>
      <c r="AB1618" s="24"/>
      <c r="AC1618" s="24"/>
      <c r="AD1618" s="24"/>
      <c r="AE1618" s="24"/>
      <c r="AG1618" s="13"/>
      <c r="AH1618" s="13"/>
      <c r="AI1618" s="14"/>
      <c r="AJ1618" s="24"/>
      <c r="AK1618" s="24"/>
      <c r="AL1618" s="24"/>
      <c r="AM1618" s="24"/>
      <c r="AN1618" s="24"/>
      <c r="AO1618" s="24"/>
      <c r="AP1618" s="24"/>
      <c r="AQ1618" s="24"/>
      <c r="AS1618" s="13"/>
      <c r="AT1618" s="13"/>
      <c r="AU1618" s="14"/>
      <c r="AV1618" s="24"/>
      <c r="AW1618" s="24"/>
      <c r="AX1618" s="24"/>
      <c r="AY1618" s="24"/>
      <c r="AZ1618" s="24"/>
      <c r="BA1618" s="24"/>
      <c r="BB1618" s="24"/>
      <c r="BC1618" s="24"/>
      <c r="CW1618" s="24">
        <v>0.55105874316939896</v>
      </c>
      <c r="CX1618" s="13">
        <v>72.900000000000006</v>
      </c>
      <c r="CY1618" s="13">
        <v>70.447193528948816</v>
      </c>
      <c r="CZ1618" s="13">
        <v>69.819830450402591</v>
      </c>
      <c r="DA1618" s="13">
        <v>55.439702456059855</v>
      </c>
      <c r="DB1618" s="13" t="e">
        <f ca="1"/>
        <v>#NAME?</v>
      </c>
      <c r="DC1618" s="13" t="e">
        <f ca="1"/>
        <v>#NAME?</v>
      </c>
      <c r="DD1618" s="13">
        <v>68.949934600630371</v>
      </c>
      <c r="DE1618" s="13" t="e">
        <f ca="1"/>
        <v>#NAME?</v>
      </c>
      <c r="DF1618" s="13">
        <v>71.720379115612289</v>
      </c>
    </row>
    <row r="1619" spans="1:110" x14ac:dyDescent="0.25">
      <c r="A1619" s="9">
        <v>71.8</v>
      </c>
      <c r="B1619" s="10" t="b">
        <v>1</v>
      </c>
      <c r="U1619" s="13"/>
      <c r="V1619" s="13"/>
      <c r="W1619" s="14"/>
      <c r="X1619" s="24"/>
      <c r="Y1619" s="24"/>
      <c r="Z1619" s="24"/>
      <c r="AA1619" s="24"/>
      <c r="AB1619" s="24"/>
      <c r="AC1619" s="24"/>
      <c r="AD1619" s="24"/>
      <c r="AE1619" s="24"/>
      <c r="AG1619" s="13"/>
      <c r="AH1619" s="13"/>
      <c r="AI1619" s="14"/>
      <c r="AJ1619" s="24"/>
      <c r="AK1619" s="24"/>
      <c r="AL1619" s="24"/>
      <c r="AM1619" s="24"/>
      <c r="AN1619" s="24"/>
      <c r="AO1619" s="24"/>
      <c r="AP1619" s="24"/>
      <c r="AQ1619" s="24"/>
      <c r="AS1619" s="13"/>
      <c r="AT1619" s="13"/>
      <c r="AU1619" s="14"/>
      <c r="AV1619" s="24"/>
      <c r="AW1619" s="24"/>
      <c r="AX1619" s="24"/>
      <c r="AY1619" s="24"/>
      <c r="AZ1619" s="24"/>
      <c r="BA1619" s="24"/>
      <c r="BB1619" s="24"/>
      <c r="BC1619" s="24"/>
      <c r="CW1619" s="24">
        <v>0.55140027322404372</v>
      </c>
      <c r="CX1619" s="13">
        <v>72.900000000000006</v>
      </c>
      <c r="CY1619" s="13">
        <v>70.455414683230117</v>
      </c>
      <c r="CZ1619" s="13">
        <v>69.828694314445698</v>
      </c>
      <c r="DA1619" s="13">
        <v>55.49238505502111</v>
      </c>
      <c r="DB1619" s="13" t="e">
        <f ca="1"/>
        <v>#NAME?</v>
      </c>
      <c r="DC1619" s="13" t="e">
        <f ca="1"/>
        <v>#NAME?</v>
      </c>
      <c r="DD1619" s="13">
        <v>68.960067098038678</v>
      </c>
      <c r="DE1619" s="13" t="e">
        <f ca="1"/>
        <v>#NAME?</v>
      </c>
      <c r="DF1619" s="13">
        <v>71.729403667490317</v>
      </c>
    </row>
    <row r="1620" spans="1:110" x14ac:dyDescent="0.25">
      <c r="A1620" s="9">
        <v>78</v>
      </c>
      <c r="B1620" s="10" t="b">
        <v>1</v>
      </c>
      <c r="U1620" s="13"/>
      <c r="V1620" s="13"/>
      <c r="W1620" s="14"/>
      <c r="X1620" s="24"/>
      <c r="Y1620" s="24"/>
      <c r="Z1620" s="24"/>
      <c r="AA1620" s="24"/>
      <c r="AB1620" s="24"/>
      <c r="AC1620" s="24"/>
      <c r="AD1620" s="24"/>
      <c r="AE1620" s="24"/>
      <c r="AG1620" s="13"/>
      <c r="AH1620" s="13"/>
      <c r="AI1620" s="14"/>
      <c r="AJ1620" s="24"/>
      <c r="AK1620" s="24"/>
      <c r="AL1620" s="24"/>
      <c r="AM1620" s="24"/>
      <c r="AN1620" s="24"/>
      <c r="AO1620" s="24"/>
      <c r="AP1620" s="24"/>
      <c r="AQ1620" s="24"/>
      <c r="AS1620" s="13"/>
      <c r="AT1620" s="13"/>
      <c r="AU1620" s="14"/>
      <c r="AV1620" s="24"/>
      <c r="AW1620" s="24"/>
      <c r="AX1620" s="24"/>
      <c r="AY1620" s="24"/>
      <c r="AZ1620" s="24"/>
      <c r="BA1620" s="24"/>
      <c r="BB1620" s="24"/>
      <c r="BC1620" s="24"/>
      <c r="CW1620" s="24">
        <v>0.55174180327868849</v>
      </c>
      <c r="CX1620" s="13">
        <v>72.900000000000006</v>
      </c>
      <c r="CY1620" s="13">
        <v>70.46363675449814</v>
      </c>
      <c r="CZ1620" s="13">
        <v>69.837560292649144</v>
      </c>
      <c r="DA1620" s="13">
        <v>55.545107777823986</v>
      </c>
      <c r="DB1620" s="13" t="e">
        <f ca="1"/>
        <v>#NAME?</v>
      </c>
      <c r="DC1620" s="13" t="e">
        <f ca="1"/>
        <v>#NAME?</v>
      </c>
      <c r="DD1620" s="13">
        <v>68.970196457965002</v>
      </c>
      <c r="DE1620" s="13" t="e">
        <f ca="1"/>
        <v>#NAME?</v>
      </c>
      <c r="DF1620" s="13">
        <v>71.738427546009575</v>
      </c>
    </row>
    <row r="1621" spans="1:110" x14ac:dyDescent="0.25">
      <c r="A1621" s="9">
        <v>69.599999999999994</v>
      </c>
      <c r="B1621" s="10" t="b">
        <v>1</v>
      </c>
      <c r="U1621" s="13"/>
      <c r="V1621" s="13"/>
      <c r="W1621" s="14"/>
      <c r="X1621" s="24"/>
      <c r="Y1621" s="24"/>
      <c r="Z1621" s="24"/>
      <c r="AA1621" s="24"/>
      <c r="AB1621" s="24"/>
      <c r="AC1621" s="24"/>
      <c r="AD1621" s="24"/>
      <c r="AE1621" s="24"/>
      <c r="AG1621" s="13"/>
      <c r="AH1621" s="13"/>
      <c r="AI1621" s="14"/>
      <c r="AJ1621" s="24"/>
      <c r="AK1621" s="24"/>
      <c r="AL1621" s="24"/>
      <c r="AM1621" s="24"/>
      <c r="AN1621" s="24"/>
      <c r="AO1621" s="24"/>
      <c r="AP1621" s="24"/>
      <c r="AQ1621" s="24"/>
      <c r="AS1621" s="13"/>
      <c r="AT1621" s="13"/>
      <c r="AU1621" s="14"/>
      <c r="AV1621" s="24"/>
      <c r="AW1621" s="24"/>
      <c r="AX1621" s="24"/>
      <c r="AY1621" s="24"/>
      <c r="AZ1621" s="24"/>
      <c r="BA1621" s="24"/>
      <c r="BB1621" s="24"/>
      <c r="BC1621" s="24"/>
      <c r="CW1621" s="24">
        <v>0.55208333333333337</v>
      </c>
      <c r="CX1621" s="13">
        <v>73</v>
      </c>
      <c r="CY1621" s="13">
        <v>70.471859749086818</v>
      </c>
      <c r="CZ1621" s="13">
        <v>69.846428392363691</v>
      </c>
      <c r="DA1621" s="13">
        <v>55.597870685632913</v>
      </c>
      <c r="DB1621" s="13" t="e">
        <f ca="1"/>
        <v>#NAME?</v>
      </c>
      <c r="DC1621" s="13" t="e">
        <f ca="1"/>
        <v>#NAME?</v>
      </c>
      <c r="DD1621" s="13">
        <v>68.980322683322044</v>
      </c>
      <c r="DE1621" s="13" t="e">
        <f ca="1"/>
        <v>#NAME?</v>
      </c>
      <c r="DF1621" s="13">
        <v>71.747450755873388</v>
      </c>
    </row>
    <row r="1622" spans="1:110" x14ac:dyDescent="0.25">
      <c r="A1622" s="9">
        <v>58.2</v>
      </c>
      <c r="B1622" s="10" t="b">
        <v>1</v>
      </c>
      <c r="U1622" s="13"/>
      <c r="V1622" s="13"/>
      <c r="W1622" s="14"/>
      <c r="X1622" s="24"/>
      <c r="Y1622" s="24"/>
      <c r="Z1622" s="24"/>
      <c r="AA1622" s="24"/>
      <c r="AB1622" s="24"/>
      <c r="AC1622" s="24"/>
      <c r="AD1622" s="24"/>
      <c r="AE1622" s="24"/>
      <c r="AG1622" s="13"/>
      <c r="AH1622" s="13"/>
      <c r="AI1622" s="14"/>
      <c r="AJ1622" s="24"/>
      <c r="AK1622" s="24"/>
      <c r="AL1622" s="24"/>
      <c r="AM1622" s="24"/>
      <c r="AN1622" s="24"/>
      <c r="AO1622" s="24"/>
      <c r="AP1622" s="24"/>
      <c r="AQ1622" s="24"/>
      <c r="AS1622" s="13"/>
      <c r="AT1622" s="13"/>
      <c r="AU1622" s="14"/>
      <c r="AV1622" s="24"/>
      <c r="AW1622" s="24"/>
      <c r="AX1622" s="24"/>
      <c r="AY1622" s="24"/>
      <c r="AZ1622" s="24"/>
      <c r="BA1622" s="24"/>
      <c r="BB1622" s="24"/>
      <c r="BC1622" s="24"/>
      <c r="CW1622" s="24">
        <v>0.55242486338797814</v>
      </c>
      <c r="CX1622" s="13">
        <v>73</v>
      </c>
      <c r="CY1622" s="13">
        <v>70.480083673334946</v>
      </c>
      <c r="CZ1622" s="13">
        <v>69.8552986209491</v>
      </c>
      <c r="DA1622" s="13">
        <v>55.650673839752208</v>
      </c>
      <c r="DB1622" s="13" t="e">
        <f ca="1"/>
        <v>#NAME?</v>
      </c>
      <c r="DC1622" s="13" t="e">
        <f ca="1"/>
        <v>#NAME?</v>
      </c>
      <c r="DD1622" s="13">
        <v>68.990445777017996</v>
      </c>
      <c r="DE1622" s="13" t="e">
        <f ca="1"/>
        <v>#NAME?</v>
      </c>
      <c r="DF1622" s="13">
        <v>71.756473301785007</v>
      </c>
    </row>
    <row r="1623" spans="1:110" x14ac:dyDescent="0.25">
      <c r="A1623" s="9">
        <v>57.8</v>
      </c>
      <c r="B1623" s="10" t="b">
        <v>1</v>
      </c>
      <c r="U1623" s="13"/>
      <c r="V1623" s="13"/>
      <c r="W1623" s="14"/>
      <c r="X1623" s="24"/>
      <c r="Y1623" s="24"/>
      <c r="Z1623" s="24"/>
      <c r="AA1623" s="24"/>
      <c r="AB1623" s="24"/>
      <c r="AC1623" s="24"/>
      <c r="AD1623" s="24"/>
      <c r="AE1623" s="24"/>
      <c r="AG1623" s="13"/>
      <c r="AH1623" s="13"/>
      <c r="AI1623" s="14"/>
      <c r="AJ1623" s="24"/>
      <c r="AK1623" s="24"/>
      <c r="AL1623" s="24"/>
      <c r="AM1623" s="24"/>
      <c r="AN1623" s="24"/>
      <c r="AO1623" s="24"/>
      <c r="AP1623" s="24"/>
      <c r="AQ1623" s="24"/>
      <c r="AS1623" s="13"/>
      <c r="AT1623" s="13"/>
      <c r="AU1623" s="14"/>
      <c r="AV1623" s="24"/>
      <c r="AW1623" s="24"/>
      <c r="AX1623" s="24"/>
      <c r="AY1623" s="24"/>
      <c r="AZ1623" s="24"/>
      <c r="BA1623" s="24"/>
      <c r="BB1623" s="24"/>
      <c r="BC1623" s="24"/>
      <c r="CW1623" s="24">
        <v>0.55276639344262291</v>
      </c>
      <c r="CX1623" s="13">
        <v>73</v>
      </c>
      <c r="CY1623" s="13">
        <v>70.488308533586292</v>
      </c>
      <c r="CZ1623" s="13">
        <v>69.864170985773995</v>
      </c>
      <c r="DA1623" s="13">
        <v>55.703517301626654</v>
      </c>
      <c r="DB1623" s="13" t="e">
        <f ca="1"/>
        <v>#NAME?</v>
      </c>
      <c r="DC1623" s="13" t="e">
        <f ca="1"/>
        <v>#NAME?</v>
      </c>
      <c r="DD1623" s="13">
        <v>69.000565741956592</v>
      </c>
      <c r="DE1623" s="13" t="e">
        <f ca="1"/>
        <v>#NAME?</v>
      </c>
      <c r="DF1623" s="13">
        <v>71.76549518844746</v>
      </c>
    </row>
    <row r="1624" spans="1:110" x14ac:dyDescent="0.25">
      <c r="A1624" s="9">
        <v>57.3</v>
      </c>
      <c r="B1624" s="10" t="b">
        <v>1</v>
      </c>
      <c r="U1624" s="13"/>
      <c r="V1624" s="13"/>
      <c r="W1624" s="14"/>
      <c r="X1624" s="24"/>
      <c r="Y1624" s="24"/>
      <c r="Z1624" s="24"/>
      <c r="AA1624" s="24"/>
      <c r="AB1624" s="24"/>
      <c r="AC1624" s="24"/>
      <c r="AD1624" s="24"/>
      <c r="AE1624" s="24"/>
      <c r="AG1624" s="13"/>
      <c r="AH1624" s="13"/>
      <c r="AI1624" s="14"/>
      <c r="AJ1624" s="24"/>
      <c r="AK1624" s="24"/>
      <c r="AL1624" s="24"/>
      <c r="AM1624" s="24"/>
      <c r="AN1624" s="24"/>
      <c r="AO1624" s="24"/>
      <c r="AP1624" s="24"/>
      <c r="AQ1624" s="24"/>
      <c r="AS1624" s="13"/>
      <c r="AT1624" s="13"/>
      <c r="AU1624" s="14"/>
      <c r="AV1624" s="24"/>
      <c r="AW1624" s="24"/>
      <c r="AX1624" s="24"/>
      <c r="AY1624" s="24"/>
      <c r="AZ1624" s="24"/>
      <c r="BA1624" s="24"/>
      <c r="BB1624" s="24"/>
      <c r="BC1624" s="24"/>
      <c r="CW1624" s="24">
        <v>0.55310792349726778</v>
      </c>
      <c r="CX1624" s="13">
        <v>73</v>
      </c>
      <c r="CY1624" s="13">
        <v>70.496534336189541</v>
      </c>
      <c r="CZ1624" s="13">
        <v>69.873045494215972</v>
      </c>
      <c r="DA1624" s="13">
        <v>55.756401132841837</v>
      </c>
      <c r="DB1624" s="13" t="e">
        <f ca="1"/>
        <v>#NAME?</v>
      </c>
      <c r="DC1624" s="13" t="e">
        <f ca="1"/>
        <v>#NAME?</v>
      </c>
      <c r="DD1624" s="13">
        <v>69.010682581037074</v>
      </c>
      <c r="DE1624" s="13" t="e">
        <f ca="1"/>
        <v>#NAME?</v>
      </c>
      <c r="DF1624" s="13">
        <v>71.774516420563799</v>
      </c>
    </row>
    <row r="1625" spans="1:110" x14ac:dyDescent="0.25">
      <c r="A1625" s="9">
        <v>57.2</v>
      </c>
      <c r="B1625" s="10" t="b">
        <v>1</v>
      </c>
      <c r="U1625" s="13"/>
      <c r="V1625" s="13"/>
      <c r="W1625" s="14"/>
      <c r="X1625" s="24"/>
      <c r="Y1625" s="24"/>
      <c r="Z1625" s="24"/>
      <c r="AA1625" s="24"/>
      <c r="AB1625" s="24"/>
      <c r="AC1625" s="24"/>
      <c r="AD1625" s="24"/>
      <c r="AE1625" s="24"/>
      <c r="AG1625" s="13"/>
      <c r="AH1625" s="13"/>
      <c r="AI1625" s="14"/>
      <c r="AJ1625" s="24"/>
      <c r="AK1625" s="24"/>
      <c r="AL1625" s="24"/>
      <c r="AM1625" s="24"/>
      <c r="AN1625" s="24"/>
      <c r="AO1625" s="24"/>
      <c r="AP1625" s="24"/>
      <c r="AQ1625" s="24"/>
      <c r="AS1625" s="13"/>
      <c r="AT1625" s="13"/>
      <c r="AU1625" s="14"/>
      <c r="AV1625" s="24"/>
      <c r="AW1625" s="24"/>
      <c r="AX1625" s="24"/>
      <c r="AY1625" s="24"/>
      <c r="AZ1625" s="24"/>
      <c r="BA1625" s="24"/>
      <c r="BB1625" s="24"/>
      <c r="BC1625" s="24"/>
      <c r="CW1625" s="24">
        <v>0.55344945355191255</v>
      </c>
      <c r="CX1625" s="13">
        <v>73</v>
      </c>
      <c r="CY1625" s="13">
        <v>70.504761087498409</v>
      </c>
      <c r="CZ1625" s="13">
        <v>69.881922153661648</v>
      </c>
      <c r="DA1625" s="13">
        <v>55.809325395124574</v>
      </c>
      <c r="DB1625" s="13" t="e">
        <f ca="1"/>
        <v>#NAME?</v>
      </c>
      <c r="DC1625" s="13" t="e">
        <f ca="1"/>
        <v>#NAME?</v>
      </c>
      <c r="DD1625" s="13">
        <v>69.020796297154192</v>
      </c>
      <c r="DE1625" s="13" t="e">
        <f ca="1"/>
        <v>#NAME?</v>
      </c>
      <c r="DF1625" s="13">
        <v>71.783537002836908</v>
      </c>
    </row>
    <row r="1626" spans="1:110" x14ac:dyDescent="0.25">
      <c r="A1626" s="9">
        <v>56.8</v>
      </c>
      <c r="B1626" s="10" t="b">
        <v>1</v>
      </c>
      <c r="U1626" s="13"/>
      <c r="V1626" s="13"/>
      <c r="W1626" s="14"/>
      <c r="X1626" s="24"/>
      <c r="Y1626" s="24"/>
      <c r="Z1626" s="24"/>
      <c r="AA1626" s="24"/>
      <c r="AB1626" s="24"/>
      <c r="AC1626" s="24"/>
      <c r="AD1626" s="24"/>
      <c r="AE1626" s="24"/>
      <c r="AG1626" s="13"/>
      <c r="AH1626" s="13"/>
      <c r="AI1626" s="14"/>
      <c r="AJ1626" s="24"/>
      <c r="AK1626" s="24"/>
      <c r="AL1626" s="24"/>
      <c r="AM1626" s="24"/>
      <c r="AN1626" s="24"/>
      <c r="AO1626" s="24"/>
      <c r="AP1626" s="24"/>
      <c r="AQ1626" s="24"/>
      <c r="AS1626" s="13"/>
      <c r="AT1626" s="13"/>
      <c r="AU1626" s="14"/>
      <c r="AV1626" s="24"/>
      <c r="AW1626" s="24"/>
      <c r="AX1626" s="24"/>
      <c r="AY1626" s="24"/>
      <c r="AZ1626" s="24"/>
      <c r="BA1626" s="24"/>
      <c r="BB1626" s="24"/>
      <c r="BC1626" s="24"/>
      <c r="CW1626" s="24">
        <v>0.55379098360655743</v>
      </c>
      <c r="CX1626" s="13">
        <v>73</v>
      </c>
      <c r="CY1626" s="13">
        <v>70.5129887938716</v>
      </c>
      <c r="CZ1626" s="13">
        <v>69.89080097150682</v>
      </c>
      <c r="DA1626" s="13">
        <v>55.862290150343391</v>
      </c>
      <c r="DB1626" s="13" t="e">
        <f ca="1"/>
        <v>#NAME?</v>
      </c>
      <c r="DC1626" s="13" t="e">
        <f ca="1"/>
        <v>#NAME?</v>
      </c>
      <c r="DD1626" s="13">
        <v>69.030906893198249</v>
      </c>
      <c r="DE1626" s="13" t="e">
        <f ca="1"/>
        <v>#NAME?</v>
      </c>
      <c r="DF1626" s="13">
        <v>71.792556939969728</v>
      </c>
    </row>
    <row r="1627" spans="1:110" x14ac:dyDescent="0.25">
      <c r="A1627" s="9">
        <v>56.5</v>
      </c>
      <c r="B1627" s="10" t="b">
        <v>1</v>
      </c>
      <c r="U1627" s="13"/>
      <c r="V1627" s="13"/>
      <c r="W1627" s="14"/>
      <c r="X1627" s="24"/>
      <c r="Y1627" s="24"/>
      <c r="Z1627" s="24"/>
      <c r="AA1627" s="24"/>
      <c r="AB1627" s="24"/>
      <c r="AC1627" s="24"/>
      <c r="AD1627" s="24"/>
      <c r="AE1627" s="24"/>
      <c r="AG1627" s="13"/>
      <c r="AH1627" s="13"/>
      <c r="AI1627" s="14"/>
      <c r="AJ1627" s="24"/>
      <c r="AK1627" s="24"/>
      <c r="AL1627" s="24"/>
      <c r="AM1627" s="24"/>
      <c r="AN1627" s="24"/>
      <c r="AO1627" s="24"/>
      <c r="AP1627" s="24"/>
      <c r="AQ1627" s="24"/>
      <c r="AS1627" s="13"/>
      <c r="AT1627" s="13"/>
      <c r="AU1627" s="14"/>
      <c r="AV1627" s="24"/>
      <c r="AW1627" s="24"/>
      <c r="AX1627" s="24"/>
      <c r="AY1627" s="24"/>
      <c r="AZ1627" s="24"/>
      <c r="BA1627" s="24"/>
      <c r="BB1627" s="24"/>
      <c r="BC1627" s="24"/>
      <c r="CW1627" s="24">
        <v>0.5541325136612022</v>
      </c>
      <c r="CX1627" s="13">
        <v>73</v>
      </c>
      <c r="CY1627" s="13">
        <v>70.521217461672919</v>
      </c>
      <c r="CZ1627" s="13">
        <v>69.899681955156282</v>
      </c>
      <c r="DA1627" s="13">
        <v>55.915295460508894</v>
      </c>
      <c r="DB1627" s="13" t="e">
        <f ca="1"/>
        <v>#NAME?</v>
      </c>
      <c r="DC1627" s="13" t="e">
        <f ca="1"/>
        <v>#NAME?</v>
      </c>
      <c r="DD1627" s="13">
        <v>69.041014372055088</v>
      </c>
      <c r="DE1627" s="13" t="e">
        <f ca="1"/>
        <v>#NAME?</v>
      </c>
      <c r="DF1627" s="13">
        <v>71.801576236665113</v>
      </c>
    </row>
    <row r="1628" spans="1:110" x14ac:dyDescent="0.25">
      <c r="A1628" s="9">
        <v>56</v>
      </c>
      <c r="B1628" s="10" t="b">
        <v>1</v>
      </c>
      <c r="U1628" s="13"/>
      <c r="V1628" s="13"/>
      <c r="W1628" s="14"/>
      <c r="X1628" s="24"/>
      <c r="Y1628" s="24"/>
      <c r="Z1628" s="24"/>
      <c r="AA1628" s="24"/>
      <c r="AB1628" s="24"/>
      <c r="AC1628" s="24"/>
      <c r="AD1628" s="24"/>
      <c r="AE1628" s="24"/>
      <c r="AG1628" s="13"/>
      <c r="AH1628" s="13"/>
      <c r="AI1628" s="14"/>
      <c r="AJ1628" s="24"/>
      <c r="AK1628" s="24"/>
      <c r="AL1628" s="24"/>
      <c r="AM1628" s="24"/>
      <c r="AN1628" s="24"/>
      <c r="AO1628" s="24"/>
      <c r="AP1628" s="24"/>
      <c r="AQ1628" s="24"/>
      <c r="AS1628" s="13"/>
      <c r="AT1628" s="13"/>
      <c r="AU1628" s="14"/>
      <c r="AV1628" s="24"/>
      <c r="AW1628" s="24"/>
      <c r="AX1628" s="24"/>
      <c r="AY1628" s="24"/>
      <c r="AZ1628" s="24"/>
      <c r="BA1628" s="24"/>
      <c r="BB1628" s="24"/>
      <c r="BC1628" s="24"/>
      <c r="CW1628" s="24">
        <v>0.55447404371584696</v>
      </c>
      <c r="CX1628" s="13">
        <v>73</v>
      </c>
      <c r="CY1628" s="13">
        <v>70.529447097271259</v>
      </c>
      <c r="CZ1628" s="13">
        <v>69.908565112024007</v>
      </c>
      <c r="DA1628" s="13">
        <v>55.968341387774288</v>
      </c>
      <c r="DB1628" s="13" t="e">
        <f ca="1"/>
        <v>#NAME?</v>
      </c>
      <c r="DC1628" s="13" t="e">
        <f ca="1"/>
        <v>#NAME?</v>
      </c>
      <c r="DD1628" s="13">
        <v>69.051118736606085</v>
      </c>
      <c r="DE1628" s="13" t="e">
        <f ca="1"/>
        <v>#NAME?</v>
      </c>
      <c r="DF1628" s="13">
        <v>71.810594897625919</v>
      </c>
    </row>
    <row r="1629" spans="1:110" x14ac:dyDescent="0.25">
      <c r="A1629" s="9">
        <v>55.5</v>
      </c>
      <c r="B1629" s="10" t="b">
        <v>1</v>
      </c>
      <c r="U1629" s="13"/>
      <c r="V1629" s="13"/>
      <c r="W1629" s="14"/>
      <c r="X1629" s="24"/>
      <c r="Y1629" s="24"/>
      <c r="Z1629" s="24"/>
      <c r="AA1629" s="24"/>
      <c r="AB1629" s="24"/>
      <c r="AC1629" s="24"/>
      <c r="AD1629" s="24"/>
      <c r="AE1629" s="24"/>
      <c r="AG1629" s="13"/>
      <c r="AH1629" s="13"/>
      <c r="AI1629" s="14"/>
      <c r="AJ1629" s="24"/>
      <c r="AK1629" s="24"/>
      <c r="AL1629" s="24"/>
      <c r="AM1629" s="24"/>
      <c r="AN1629" s="24"/>
      <c r="AO1629" s="24"/>
      <c r="AP1629" s="24"/>
      <c r="AQ1629" s="24"/>
      <c r="AS1629" s="13"/>
      <c r="AT1629" s="13"/>
      <c r="AU1629" s="14"/>
      <c r="AV1629" s="24"/>
      <c r="AW1629" s="24"/>
      <c r="AX1629" s="24"/>
      <c r="AY1629" s="24"/>
      <c r="AZ1629" s="24"/>
      <c r="BA1629" s="24"/>
      <c r="BB1629" s="24"/>
      <c r="BC1629" s="24"/>
      <c r="CW1629" s="24">
        <v>0.55481557377049184</v>
      </c>
      <c r="CX1629" s="13">
        <v>73</v>
      </c>
      <c r="CY1629" s="13">
        <v>70.537677707040658</v>
      </c>
      <c r="CZ1629" s="13">
        <v>69.917450449533277</v>
      </c>
      <c r="DA1629" s="13">
        <v>56.021427994435747</v>
      </c>
      <c r="DB1629" s="13" t="e">
        <f ca="1"/>
        <v>#NAME?</v>
      </c>
      <c r="DC1629" s="13" t="e">
        <f ca="1"/>
        <v>#NAME?</v>
      </c>
      <c r="DD1629" s="13">
        <v>69.061219989728215</v>
      </c>
      <c r="DE1629" s="13" t="e">
        <f ca="1"/>
        <v>#NAME?</v>
      </c>
      <c r="DF1629" s="13">
        <v>71.819612927555028</v>
      </c>
    </row>
    <row r="1630" spans="1:110" x14ac:dyDescent="0.25">
      <c r="A1630" s="9">
        <v>55</v>
      </c>
      <c r="B1630" s="10" t="b">
        <v>1</v>
      </c>
      <c r="U1630" s="13"/>
      <c r="V1630" s="13"/>
      <c r="W1630" s="14"/>
      <c r="X1630" s="24"/>
      <c r="Y1630" s="24"/>
      <c r="Z1630" s="24"/>
      <c r="AA1630" s="24"/>
      <c r="AB1630" s="24"/>
      <c r="AC1630" s="24"/>
      <c r="AD1630" s="24"/>
      <c r="AE1630" s="24"/>
      <c r="AG1630" s="13"/>
      <c r="AH1630" s="13"/>
      <c r="AI1630" s="14"/>
      <c r="AJ1630" s="24"/>
      <c r="AK1630" s="24"/>
      <c r="AL1630" s="24"/>
      <c r="AM1630" s="24"/>
      <c r="AN1630" s="24"/>
      <c r="AO1630" s="24"/>
      <c r="AP1630" s="24"/>
      <c r="AQ1630" s="24"/>
      <c r="AS1630" s="13"/>
      <c r="AT1630" s="13"/>
      <c r="AU1630" s="14"/>
      <c r="AV1630" s="24"/>
      <c r="AW1630" s="24"/>
      <c r="AX1630" s="24"/>
      <c r="AY1630" s="24"/>
      <c r="AZ1630" s="24"/>
      <c r="BA1630" s="24"/>
      <c r="BB1630" s="24"/>
      <c r="BC1630" s="24"/>
      <c r="CW1630" s="24">
        <v>0.55515710382513661</v>
      </c>
      <c r="CX1630" s="13">
        <v>73</v>
      </c>
      <c r="CY1630" s="13">
        <v>70.545909297360325</v>
      </c>
      <c r="CZ1630" s="13">
        <v>69.926337975116553</v>
      </c>
      <c r="DA1630" s="13">
        <v>56.074555342932861</v>
      </c>
      <c r="DB1630" s="13" t="e">
        <f ca="1"/>
        <v>#NAME?</v>
      </c>
      <c r="DC1630" s="13" t="e">
        <f ca="1"/>
        <v>#NAME?</v>
      </c>
      <c r="DD1630" s="13">
        <v>69.071318134293989</v>
      </c>
      <c r="DE1630" s="13" t="e">
        <f ca="1"/>
        <v>#NAME?</v>
      </c>
      <c r="DF1630" s="13">
        <v>71.828630331155409</v>
      </c>
    </row>
    <row r="1631" spans="1:110" x14ac:dyDescent="0.25">
      <c r="A1631" s="9">
        <v>54.3</v>
      </c>
      <c r="B1631" s="10" t="b">
        <v>1</v>
      </c>
      <c r="U1631" s="13"/>
      <c r="V1631" s="13"/>
      <c r="W1631" s="14"/>
      <c r="X1631" s="24"/>
      <c r="Y1631" s="24"/>
      <c r="Z1631" s="24"/>
      <c r="AA1631" s="24"/>
      <c r="AB1631" s="24"/>
      <c r="AC1631" s="24"/>
      <c r="AD1631" s="24"/>
      <c r="AE1631" s="24"/>
      <c r="AG1631" s="13"/>
      <c r="AH1631" s="13"/>
      <c r="AI1631" s="14"/>
      <c r="AJ1631" s="24"/>
      <c r="AK1631" s="24"/>
      <c r="AL1631" s="24"/>
      <c r="AM1631" s="24"/>
      <c r="AN1631" s="24"/>
      <c r="AO1631" s="24"/>
      <c r="AP1631" s="24"/>
      <c r="AQ1631" s="24"/>
      <c r="AS1631" s="13"/>
      <c r="AT1631" s="13"/>
      <c r="AU1631" s="14"/>
      <c r="AV1631" s="24"/>
      <c r="AW1631" s="24"/>
      <c r="AX1631" s="24"/>
      <c r="AY1631" s="24"/>
      <c r="AZ1631" s="24"/>
      <c r="BA1631" s="24"/>
      <c r="BB1631" s="24"/>
      <c r="BC1631" s="24"/>
      <c r="CW1631" s="24">
        <v>0.55549863387978138</v>
      </c>
      <c r="CX1631" s="13">
        <v>73</v>
      </c>
      <c r="CY1631" s="13">
        <v>70.554141874614658</v>
      </c>
      <c r="CZ1631" s="13">
        <v>69.93522769621552</v>
      </c>
      <c r="DA1631" s="13">
        <v>56.127723495849118</v>
      </c>
      <c r="DB1631" s="13" t="e">
        <f ca="1"/>
        <v>#NAME?</v>
      </c>
      <c r="DC1631" s="13" t="e">
        <f ca="1"/>
        <v>#NAME?</v>
      </c>
      <c r="DD1631" s="13">
        <v>69.081413173171541</v>
      </c>
      <c r="DE1631" s="13" t="e">
        <f ca="1"/>
        <v>#NAME?</v>
      </c>
      <c r="DF1631" s="13">
        <v>71.837647113130004</v>
      </c>
    </row>
    <row r="1632" spans="1:110" x14ac:dyDescent="0.25">
      <c r="A1632" s="9">
        <v>53.6</v>
      </c>
      <c r="B1632" s="10" t="b">
        <v>1</v>
      </c>
      <c r="U1632" s="13"/>
      <c r="V1632" s="13"/>
      <c r="W1632" s="14"/>
      <c r="X1632" s="24"/>
      <c r="Y1632" s="24"/>
      <c r="Z1632" s="24"/>
      <c r="AA1632" s="24"/>
      <c r="AB1632" s="24"/>
      <c r="AC1632" s="24"/>
      <c r="AD1632" s="24"/>
      <c r="AE1632" s="24"/>
      <c r="AG1632" s="13"/>
      <c r="AH1632" s="13"/>
      <c r="AI1632" s="14"/>
      <c r="AJ1632" s="24"/>
      <c r="AK1632" s="24"/>
      <c r="AL1632" s="24"/>
      <c r="AM1632" s="24"/>
      <c r="AN1632" s="24"/>
      <c r="AO1632" s="24"/>
      <c r="AP1632" s="24"/>
      <c r="AQ1632" s="24"/>
      <c r="AS1632" s="13"/>
      <c r="AT1632" s="13"/>
      <c r="AU1632" s="14"/>
      <c r="AV1632" s="24"/>
      <c r="AW1632" s="24"/>
      <c r="AX1632" s="24"/>
      <c r="AY1632" s="24"/>
      <c r="AZ1632" s="24"/>
      <c r="BA1632" s="24"/>
      <c r="BB1632" s="24"/>
      <c r="BC1632" s="24"/>
      <c r="CW1632" s="24">
        <v>0.55584016393442626</v>
      </c>
      <c r="CX1632" s="13">
        <v>73</v>
      </c>
      <c r="CY1632" s="13">
        <v>70.562375445193354</v>
      </c>
      <c r="CZ1632" s="13">
        <v>69.94411962028137</v>
      </c>
      <c r="DA1632" s="13">
        <v>56.180932515912311</v>
      </c>
      <c r="DB1632" s="13" t="e">
        <f ca="1"/>
        <v>#NAME?</v>
      </c>
      <c r="DC1632" s="13" t="e">
        <f ca="1"/>
        <v>#NAME?</v>
      </c>
      <c r="DD1632" s="13">
        <v>69.09150510922457</v>
      </c>
      <c r="DE1632" s="13" t="e">
        <f ca="1"/>
        <v>#NAME?</v>
      </c>
      <c r="DF1632" s="13">
        <v>71.846663278181921</v>
      </c>
    </row>
    <row r="1633" spans="1:110" x14ac:dyDescent="0.25">
      <c r="A1633" s="9">
        <v>52.8</v>
      </c>
      <c r="B1633" s="10" t="b">
        <v>1</v>
      </c>
      <c r="U1633" s="13"/>
      <c r="V1633" s="13"/>
      <c r="W1633" s="14"/>
      <c r="X1633" s="24"/>
      <c r="Y1633" s="24"/>
      <c r="Z1633" s="24"/>
      <c r="AA1633" s="24"/>
      <c r="AB1633" s="24"/>
      <c r="AC1633" s="24"/>
      <c r="AD1633" s="24"/>
      <c r="AE1633" s="24"/>
      <c r="AG1633" s="13"/>
      <c r="AH1633" s="13"/>
      <c r="AI1633" s="14"/>
      <c r="AJ1633" s="24"/>
      <c r="AK1633" s="24"/>
      <c r="AL1633" s="24"/>
      <c r="AM1633" s="24"/>
      <c r="AN1633" s="24"/>
      <c r="AO1633" s="24"/>
      <c r="AP1633" s="24"/>
      <c r="AQ1633" s="24"/>
      <c r="AS1633" s="13"/>
      <c r="AT1633" s="13"/>
      <c r="AU1633" s="14"/>
      <c r="AV1633" s="24"/>
      <c r="AW1633" s="24"/>
      <c r="AX1633" s="24"/>
      <c r="AY1633" s="24"/>
      <c r="AZ1633" s="24"/>
      <c r="BA1633" s="24"/>
      <c r="BB1633" s="24"/>
      <c r="BC1633" s="24"/>
      <c r="CW1633" s="24">
        <v>0.55618169398907102</v>
      </c>
      <c r="CX1633" s="13">
        <v>73</v>
      </c>
      <c r="CY1633" s="13">
        <v>70.570610015491326</v>
      </c>
      <c r="CZ1633" s="13">
        <v>69.953013754774489</v>
      </c>
      <c r="DA1633" s="13">
        <v>56.234182465994955</v>
      </c>
      <c r="DB1633" s="13" t="e">
        <f ca="1"/>
        <v>#NAME?</v>
      </c>
      <c r="DC1633" s="13" t="e">
        <f ca="1"/>
        <v>#NAME?</v>
      </c>
      <c r="DD1633" s="13">
        <v>69.101593945312374</v>
      </c>
      <c r="DE1633" s="13" t="e">
        <f ca="1"/>
        <v>#NAME?</v>
      </c>
      <c r="DF1633" s="13">
        <v>71.855678831014302</v>
      </c>
    </row>
    <row r="1634" spans="1:110" x14ac:dyDescent="0.25">
      <c r="A1634" s="9">
        <v>52</v>
      </c>
      <c r="B1634" s="10" t="b">
        <v>1</v>
      </c>
      <c r="U1634" s="13"/>
      <c r="V1634" s="13"/>
      <c r="W1634" s="14"/>
      <c r="X1634" s="24"/>
      <c r="Y1634" s="24"/>
      <c r="Z1634" s="24"/>
      <c r="AA1634" s="24"/>
      <c r="AB1634" s="24"/>
      <c r="AC1634" s="24"/>
      <c r="AD1634" s="24"/>
      <c r="AE1634" s="24"/>
      <c r="AG1634" s="13"/>
      <c r="AH1634" s="13"/>
      <c r="AI1634" s="14"/>
      <c r="AJ1634" s="24"/>
      <c r="AK1634" s="24"/>
      <c r="AL1634" s="24"/>
      <c r="AM1634" s="24"/>
      <c r="AN1634" s="24"/>
      <c r="AO1634" s="24"/>
      <c r="AP1634" s="24"/>
      <c r="AQ1634" s="24"/>
      <c r="AS1634" s="13"/>
      <c r="AT1634" s="13"/>
      <c r="AU1634" s="14"/>
      <c r="AV1634" s="24"/>
      <c r="AW1634" s="24"/>
      <c r="AX1634" s="24"/>
      <c r="AY1634" s="24"/>
      <c r="AZ1634" s="24"/>
      <c r="BA1634" s="24"/>
      <c r="BB1634" s="24"/>
      <c r="BC1634" s="24"/>
      <c r="CW1634" s="24">
        <v>0.55652322404371579</v>
      </c>
      <c r="CX1634" s="13">
        <v>73</v>
      </c>
      <c r="CY1634" s="13">
        <v>70.578845591908859</v>
      </c>
      <c r="CZ1634" s="13">
        <v>69.961910107164925</v>
      </c>
      <c r="DA1634" s="13">
        <v>56.287473409114817</v>
      </c>
      <c r="DB1634" s="13" t="e">
        <f ca="1"/>
        <v>#NAME?</v>
      </c>
      <c r="DC1634" s="13" t="e">
        <f ca="1"/>
        <v>#NAME?</v>
      </c>
      <c r="DD1634" s="13">
        <v>69.111679684289896</v>
      </c>
      <c r="DE1634" s="13" t="e">
        <f ca="1"/>
        <v>#NAME?</v>
      </c>
      <c r="DF1634" s="13">
        <v>71.864693776330483</v>
      </c>
    </row>
    <row r="1635" spans="1:110" x14ac:dyDescent="0.25">
      <c r="A1635" s="9">
        <v>51.2</v>
      </c>
      <c r="B1635" s="10" t="b">
        <v>1</v>
      </c>
      <c r="U1635" s="13"/>
      <c r="V1635" s="13"/>
      <c r="W1635" s="14"/>
      <c r="X1635" s="24"/>
      <c r="Y1635" s="24"/>
      <c r="Z1635" s="24"/>
      <c r="AA1635" s="24"/>
      <c r="AB1635" s="24"/>
      <c r="AC1635" s="24"/>
      <c r="AD1635" s="24"/>
      <c r="AE1635" s="24"/>
      <c r="AG1635" s="13"/>
      <c r="AH1635" s="13"/>
      <c r="AI1635" s="14"/>
      <c r="AJ1635" s="24"/>
      <c r="AK1635" s="24"/>
      <c r="AL1635" s="24"/>
      <c r="AM1635" s="24"/>
      <c r="AN1635" s="24"/>
      <c r="AO1635" s="24"/>
      <c r="AP1635" s="24"/>
      <c r="AQ1635" s="24"/>
      <c r="AS1635" s="13"/>
      <c r="AT1635" s="13"/>
      <c r="AU1635" s="14"/>
      <c r="AV1635" s="24"/>
      <c r="AW1635" s="24"/>
      <c r="AX1635" s="24"/>
      <c r="AY1635" s="24"/>
      <c r="AZ1635" s="24"/>
      <c r="BA1635" s="24"/>
      <c r="BB1635" s="24"/>
      <c r="BC1635" s="24"/>
      <c r="CW1635" s="24">
        <v>0.55686475409836067</v>
      </c>
      <c r="CX1635" s="13">
        <v>73</v>
      </c>
      <c r="CY1635" s="13">
        <v>70.587082180851596</v>
      </c>
      <c r="CZ1635" s="13">
        <v>69.970808684931953</v>
      </c>
      <c r="DA1635" s="13">
        <v>56.340805408435301</v>
      </c>
      <c r="DB1635" s="13" t="e">
        <f ca="1"/>
        <v>#NAME?</v>
      </c>
      <c r="DC1635" s="13" t="e">
        <f ca="1"/>
        <v>#NAME?</v>
      </c>
      <c r="DD1635" s="13">
        <v>69.121762329007638</v>
      </c>
      <c r="DE1635" s="13" t="e">
        <f ca="1"/>
        <v>#NAME?</v>
      </c>
      <c r="DF1635" s="13">
        <v>71.873708118833918</v>
      </c>
    </row>
    <row r="1636" spans="1:110" x14ac:dyDescent="0.25">
      <c r="A1636" s="9">
        <v>55</v>
      </c>
      <c r="B1636" s="10" t="b">
        <v>1</v>
      </c>
      <c r="U1636" s="13"/>
      <c r="V1636" s="13"/>
      <c r="W1636" s="14"/>
      <c r="X1636" s="24"/>
      <c r="Y1636" s="24"/>
      <c r="Z1636" s="24"/>
      <c r="AA1636" s="24"/>
      <c r="AB1636" s="24"/>
      <c r="AC1636" s="24"/>
      <c r="AD1636" s="24"/>
      <c r="AE1636" s="24"/>
      <c r="AG1636" s="13"/>
      <c r="AH1636" s="13"/>
      <c r="AI1636" s="14"/>
      <c r="AJ1636" s="24"/>
      <c r="AK1636" s="24"/>
      <c r="AL1636" s="24"/>
      <c r="AM1636" s="24"/>
      <c r="AN1636" s="24"/>
      <c r="AO1636" s="24"/>
      <c r="AP1636" s="24"/>
      <c r="AQ1636" s="24"/>
      <c r="AS1636" s="13"/>
      <c r="AT1636" s="13"/>
      <c r="AU1636" s="14"/>
      <c r="AV1636" s="24"/>
      <c r="AW1636" s="24"/>
      <c r="AX1636" s="24"/>
      <c r="AY1636" s="24"/>
      <c r="AZ1636" s="24"/>
      <c r="BA1636" s="24"/>
      <c r="BB1636" s="24"/>
      <c r="BC1636" s="24"/>
      <c r="CW1636" s="24">
        <v>0.55720628415300544</v>
      </c>
      <c r="CX1636" s="13">
        <v>73</v>
      </c>
      <c r="CY1636" s="13">
        <v>70.595319788730507</v>
      </c>
      <c r="CZ1636" s="13">
        <v>69.979709495564578</v>
      </c>
      <c r="DA1636" s="13">
        <v>56.394178527265872</v>
      </c>
      <c r="DB1636" s="13" t="e">
        <f ca="1"/>
        <v>#NAME?</v>
      </c>
      <c r="DC1636" s="13" t="e">
        <f ca="1"/>
        <v>#NAME?</v>
      </c>
      <c r="DD1636" s="13">
        <v>69.13184188231179</v>
      </c>
      <c r="DE1636" s="13" t="e">
        <f ca="1"/>
        <v>#NAME?</v>
      </c>
      <c r="DF1636" s="13">
        <v>71.882721863228198</v>
      </c>
    </row>
    <row r="1637" spans="1:110" x14ac:dyDescent="0.25">
      <c r="A1637" s="9">
        <v>49.8</v>
      </c>
      <c r="B1637" s="10" t="b">
        <v>1</v>
      </c>
      <c r="U1637" s="13"/>
      <c r="V1637" s="13"/>
      <c r="W1637" s="14"/>
      <c r="X1637" s="24"/>
      <c r="Y1637" s="24"/>
      <c r="Z1637" s="24"/>
      <c r="AA1637" s="24"/>
      <c r="AB1637" s="24"/>
      <c r="AC1637" s="24"/>
      <c r="AD1637" s="24"/>
      <c r="AE1637" s="24"/>
      <c r="AG1637" s="13"/>
      <c r="AH1637" s="13"/>
      <c r="AI1637" s="14"/>
      <c r="AJ1637" s="24"/>
      <c r="AK1637" s="24"/>
      <c r="AL1637" s="24"/>
      <c r="AM1637" s="24"/>
      <c r="AN1637" s="24"/>
      <c r="AO1637" s="24"/>
      <c r="AP1637" s="24"/>
      <c r="AQ1637" s="24"/>
      <c r="AS1637" s="13"/>
      <c r="AT1637" s="13"/>
      <c r="AU1637" s="14"/>
      <c r="AV1637" s="24"/>
      <c r="AW1637" s="24"/>
      <c r="AX1637" s="24"/>
      <c r="AY1637" s="24"/>
      <c r="AZ1637" s="24"/>
      <c r="BA1637" s="24"/>
      <c r="BB1637" s="24"/>
      <c r="BC1637" s="24"/>
      <c r="CW1637" s="24">
        <v>0.55754781420765032</v>
      </c>
      <c r="CX1637" s="13">
        <v>73</v>
      </c>
      <c r="CY1637" s="13">
        <v>70.603558421962077</v>
      </c>
      <c r="CZ1637" s="13">
        <v>69.988612546561257</v>
      </c>
      <c r="DA1637" s="13">
        <v>56.447592829062607</v>
      </c>
      <c r="DB1637" s="13" t="e">
        <f ca="1"/>
        <v>#NAME?</v>
      </c>
      <c r="DC1637" s="13" t="e">
        <f ca="1"/>
        <v>#NAME?</v>
      </c>
      <c r="DD1637" s="13">
        <v>69.141918347044168</v>
      </c>
      <c r="DE1637" s="13" t="e">
        <f ca="1"/>
        <v>#NAME?</v>
      </c>
      <c r="DF1637" s="13">
        <v>71.891735014217147</v>
      </c>
    </row>
    <row r="1638" spans="1:110" x14ac:dyDescent="0.25">
      <c r="A1638" s="9">
        <v>81.7</v>
      </c>
      <c r="B1638" s="10" t="b">
        <v>1</v>
      </c>
      <c r="U1638" s="13"/>
      <c r="V1638" s="13"/>
      <c r="W1638" s="14"/>
      <c r="X1638" s="24"/>
      <c r="Y1638" s="24"/>
      <c r="Z1638" s="24"/>
      <c r="AA1638" s="24"/>
      <c r="AB1638" s="24"/>
      <c r="AC1638" s="24"/>
      <c r="AD1638" s="24"/>
      <c r="AE1638" s="24"/>
      <c r="AG1638" s="13"/>
      <c r="AH1638" s="13"/>
      <c r="AI1638" s="14"/>
      <c r="AJ1638" s="24"/>
      <c r="AK1638" s="24"/>
      <c r="AL1638" s="24"/>
      <c r="AM1638" s="24"/>
      <c r="AN1638" s="24"/>
      <c r="AO1638" s="24"/>
      <c r="AP1638" s="24"/>
      <c r="AQ1638" s="24"/>
      <c r="AS1638" s="13"/>
      <c r="AT1638" s="13"/>
      <c r="AU1638" s="14"/>
      <c r="AV1638" s="24"/>
      <c r="AW1638" s="24"/>
      <c r="AX1638" s="24"/>
      <c r="AY1638" s="24"/>
      <c r="AZ1638" s="24"/>
      <c r="BA1638" s="24"/>
      <c r="BB1638" s="24"/>
      <c r="BC1638" s="24"/>
      <c r="CW1638" s="24">
        <v>0.55788934426229508</v>
      </c>
      <c r="CX1638" s="13">
        <v>73</v>
      </c>
      <c r="CY1638" s="13">
        <v>70.611798086968193</v>
      </c>
      <c r="CZ1638" s="13">
        <v>69.997517845430096</v>
      </c>
      <c r="DA1638" s="13">
        <v>56.501048377428503</v>
      </c>
      <c r="DB1638" s="13" t="e">
        <f ca="1"/>
        <v>#NAME?</v>
      </c>
      <c r="DC1638" s="13" t="e">
        <f ca="1"/>
        <v>#NAME?</v>
      </c>
      <c r="DD1638" s="13">
        <v>69.151991726042212</v>
      </c>
      <c r="DE1638" s="13" t="e">
        <f ca="1"/>
        <v>#NAME?</v>
      </c>
      <c r="DF1638" s="13">
        <v>71.900747576504799</v>
      </c>
    </row>
    <row r="1639" spans="1:110" x14ac:dyDescent="0.25">
      <c r="A1639" s="9">
        <v>81.400000000000006</v>
      </c>
      <c r="B1639" s="10" t="b">
        <v>1</v>
      </c>
      <c r="U1639" s="13"/>
      <c r="V1639" s="13"/>
      <c r="W1639" s="14"/>
      <c r="X1639" s="24"/>
      <c r="Y1639" s="24"/>
      <c r="Z1639" s="24"/>
      <c r="AA1639" s="24"/>
      <c r="AB1639" s="24"/>
      <c r="AC1639" s="24"/>
      <c r="AD1639" s="24"/>
      <c r="AE1639" s="24"/>
      <c r="AG1639" s="13"/>
      <c r="AH1639" s="13"/>
      <c r="AI1639" s="14"/>
      <c r="AJ1639" s="24"/>
      <c r="AK1639" s="24"/>
      <c r="AL1639" s="24"/>
      <c r="AM1639" s="24"/>
      <c r="AN1639" s="24"/>
      <c r="AO1639" s="24"/>
      <c r="AP1639" s="24"/>
      <c r="AQ1639" s="24"/>
      <c r="AS1639" s="13"/>
      <c r="AT1639" s="13"/>
      <c r="AU1639" s="14"/>
      <c r="AV1639" s="24"/>
      <c r="AW1639" s="24"/>
      <c r="AX1639" s="24"/>
      <c r="AY1639" s="24"/>
      <c r="AZ1639" s="24"/>
      <c r="BA1639" s="24"/>
      <c r="BB1639" s="24"/>
      <c r="BC1639" s="24"/>
      <c r="CW1639" s="24">
        <v>0.55823087431693985</v>
      </c>
      <c r="CX1639" s="13">
        <v>73</v>
      </c>
      <c r="CY1639" s="13">
        <v>70.620038790176267</v>
      </c>
      <c r="CZ1639" s="13">
        <v>70.006425399688865</v>
      </c>
      <c r="DA1639" s="13">
        <v>56.554545236114109</v>
      </c>
      <c r="DB1639" s="13" t="e">
        <f ca="1"/>
        <v>#NAME?</v>
      </c>
      <c r="DC1639" s="13" t="e">
        <f ca="1"/>
        <v>#NAME?</v>
      </c>
      <c r="DD1639" s="13">
        <v>69.162062022139054</v>
      </c>
      <c r="DE1639" s="13" t="e">
        <f ca="1"/>
        <v>#NAME?</v>
      </c>
      <c r="DF1639" s="13">
        <v>71.9097595547954</v>
      </c>
    </row>
    <row r="1640" spans="1:110" x14ac:dyDescent="0.25">
      <c r="A1640" s="9">
        <v>81.099999999999994</v>
      </c>
      <c r="B1640" s="10" t="b">
        <v>1</v>
      </c>
      <c r="U1640" s="13"/>
      <c r="V1640" s="13"/>
      <c r="W1640" s="14"/>
      <c r="X1640" s="24"/>
      <c r="Y1640" s="24"/>
      <c r="Z1640" s="24"/>
      <c r="AA1640" s="24"/>
      <c r="AB1640" s="24"/>
      <c r="AC1640" s="24"/>
      <c r="AD1640" s="24"/>
      <c r="AE1640" s="24"/>
      <c r="AG1640" s="13"/>
      <c r="AH1640" s="13"/>
      <c r="AI1640" s="14"/>
      <c r="AJ1640" s="24"/>
      <c r="AK1640" s="24"/>
      <c r="AL1640" s="24"/>
      <c r="AM1640" s="24"/>
      <c r="AN1640" s="24"/>
      <c r="AO1640" s="24"/>
      <c r="AP1640" s="24"/>
      <c r="AQ1640" s="24"/>
      <c r="AS1640" s="13"/>
      <c r="AT1640" s="13"/>
      <c r="AU1640" s="14"/>
      <c r="AV1640" s="24"/>
      <c r="AW1640" s="24"/>
      <c r="AX1640" s="24"/>
      <c r="AY1640" s="24"/>
      <c r="AZ1640" s="24"/>
      <c r="BA1640" s="24"/>
      <c r="BB1640" s="24"/>
      <c r="BC1640" s="24"/>
      <c r="CW1640" s="24">
        <v>0.55857240437158473</v>
      </c>
      <c r="CX1640" s="13">
        <v>73</v>
      </c>
      <c r="CY1640" s="13">
        <v>70.628280538019268</v>
      </c>
      <c r="CZ1640" s="13">
        <v>70.015335216865026</v>
      </c>
      <c r="DA1640" s="13">
        <v>56.608083469017842</v>
      </c>
      <c r="DB1640" s="13" t="e">
        <f ca="1"/>
        <v>#NAME?</v>
      </c>
      <c r="DC1640" s="13" t="e">
        <f ca="1"/>
        <v>#NAME?</v>
      </c>
      <c r="DD1640" s="13">
        <v>69.17212923816345</v>
      </c>
      <c r="DE1640" s="13" t="e">
        <f ca="1"/>
        <v>#NAME?</v>
      </c>
      <c r="DF1640" s="13">
        <v>71.918770953793455</v>
      </c>
    </row>
    <row r="1641" spans="1:110" x14ac:dyDescent="0.25">
      <c r="A1641" s="9">
        <v>81</v>
      </c>
      <c r="B1641" s="10" t="b">
        <v>1</v>
      </c>
      <c r="U1641" s="13"/>
      <c r="V1641" s="13"/>
      <c r="W1641" s="14"/>
      <c r="X1641" s="24"/>
      <c r="Y1641" s="24"/>
      <c r="Z1641" s="24"/>
      <c r="AA1641" s="24"/>
      <c r="AB1641" s="24"/>
      <c r="AC1641" s="24"/>
      <c r="AD1641" s="24"/>
      <c r="AE1641" s="24"/>
      <c r="AG1641" s="13"/>
      <c r="AH1641" s="13"/>
      <c r="AI1641" s="14"/>
      <c r="AJ1641" s="24"/>
      <c r="AK1641" s="24"/>
      <c r="AL1641" s="24"/>
      <c r="AM1641" s="24"/>
      <c r="AN1641" s="24"/>
      <c r="AO1641" s="24"/>
      <c r="AP1641" s="24"/>
      <c r="AQ1641" s="24"/>
      <c r="AS1641" s="13"/>
      <c r="AT1641" s="13"/>
      <c r="AU1641" s="14"/>
      <c r="AV1641" s="24"/>
      <c r="AW1641" s="24"/>
      <c r="AX1641" s="24"/>
      <c r="AY1641" s="24"/>
      <c r="AZ1641" s="24"/>
      <c r="BA1641" s="24"/>
      <c r="BB1641" s="24"/>
      <c r="BC1641" s="24"/>
      <c r="CW1641" s="24">
        <v>0.5589139344262295</v>
      </c>
      <c r="CX1641" s="13">
        <v>73</v>
      </c>
      <c r="CY1641" s="13">
        <v>70.63652333693571</v>
      </c>
      <c r="CZ1641" s="13">
        <v>70.02424730449583</v>
      </c>
      <c r="DA1641" s="13">
        <v>56.661663140186441</v>
      </c>
      <c r="DB1641" s="13" t="e">
        <f ca="1"/>
        <v>#NAME?</v>
      </c>
      <c r="DC1641" s="13" t="e">
        <f ca="1"/>
        <v>#NAME?</v>
      </c>
      <c r="DD1641" s="13">
        <v>69.182193376939892</v>
      </c>
      <c r="DE1641" s="13" t="e">
        <f ca="1"/>
        <v>#NAME?</v>
      </c>
      <c r="DF1641" s="13">
        <v>71.927781778203752</v>
      </c>
    </row>
    <row r="1642" spans="1:110" x14ac:dyDescent="0.25">
      <c r="A1642" s="9">
        <v>87</v>
      </c>
      <c r="B1642" s="10" t="b">
        <v>1</v>
      </c>
      <c r="U1642" s="13"/>
      <c r="V1642" s="13"/>
      <c r="W1642" s="14"/>
      <c r="X1642" s="24"/>
      <c r="Y1642" s="24"/>
      <c r="Z1642" s="24"/>
      <c r="AA1642" s="24"/>
      <c r="AB1642" s="24"/>
      <c r="AC1642" s="24"/>
      <c r="AD1642" s="24"/>
      <c r="AE1642" s="24"/>
      <c r="AG1642" s="13"/>
      <c r="AH1642" s="13"/>
      <c r="AI1642" s="14"/>
      <c r="AJ1642" s="24"/>
      <c r="AK1642" s="24"/>
      <c r="AL1642" s="24"/>
      <c r="AM1642" s="24"/>
      <c r="AN1642" s="24"/>
      <c r="AO1642" s="24"/>
      <c r="AP1642" s="24"/>
      <c r="AQ1642" s="24"/>
      <c r="AS1642" s="13"/>
      <c r="AT1642" s="13"/>
      <c r="AU1642" s="14"/>
      <c r="AV1642" s="24"/>
      <c r="AW1642" s="24"/>
      <c r="AX1642" s="24"/>
      <c r="AY1642" s="24"/>
      <c r="AZ1642" s="24"/>
      <c r="BA1642" s="24"/>
      <c r="BB1642" s="24"/>
      <c r="BC1642" s="24"/>
      <c r="CW1642" s="24">
        <v>0.55925546448087426</v>
      </c>
      <c r="CX1642" s="13">
        <v>73</v>
      </c>
      <c r="CY1642" s="13">
        <v>70.644767193369731</v>
      </c>
      <c r="CZ1642" s="13">
        <v>70.033161670128223</v>
      </c>
      <c r="DA1642" s="13">
        <v>56.715284313815566</v>
      </c>
      <c r="DB1642" s="13" t="e">
        <f ca="1"/>
        <v>#NAME?</v>
      </c>
      <c r="DC1642" s="13" t="e">
        <f ca="1"/>
        <v>#NAME?</v>
      </c>
      <c r="DD1642" s="13">
        <v>69.192254441288512</v>
      </c>
      <c r="DE1642" s="13" t="e">
        <f ca="1"/>
        <v>#NAME?</v>
      </c>
      <c r="DF1642" s="13">
        <v>71.93679203273139</v>
      </c>
    </row>
    <row r="1643" spans="1:110" x14ac:dyDescent="0.25">
      <c r="A1643" s="9">
        <v>83</v>
      </c>
      <c r="B1643" s="10" t="b">
        <v>1</v>
      </c>
      <c r="U1643" s="13"/>
      <c r="V1643" s="13"/>
      <c r="W1643" s="14"/>
      <c r="X1643" s="24"/>
      <c r="Y1643" s="24"/>
      <c r="Z1643" s="24"/>
      <c r="AA1643" s="24"/>
      <c r="AB1643" s="24"/>
      <c r="AC1643" s="24"/>
      <c r="AD1643" s="24"/>
      <c r="AE1643" s="24"/>
      <c r="AG1643" s="13"/>
      <c r="AH1643" s="13"/>
      <c r="AI1643" s="14"/>
      <c r="AJ1643" s="24"/>
      <c r="AK1643" s="24"/>
      <c r="AL1643" s="24"/>
      <c r="AM1643" s="24"/>
      <c r="AN1643" s="24"/>
      <c r="AO1643" s="24"/>
      <c r="AP1643" s="24"/>
      <c r="AQ1643" s="24"/>
      <c r="AS1643" s="13"/>
      <c r="AT1643" s="13"/>
      <c r="AU1643" s="14"/>
      <c r="AV1643" s="24"/>
      <c r="AW1643" s="24"/>
      <c r="AX1643" s="24"/>
      <c r="AY1643" s="24"/>
      <c r="AZ1643" s="24"/>
      <c r="BA1643" s="24"/>
      <c r="BB1643" s="24"/>
      <c r="BC1643" s="24"/>
      <c r="CW1643" s="24">
        <v>0.55959699453551914</v>
      </c>
      <c r="CX1643" s="13">
        <v>73</v>
      </c>
      <c r="CY1643" s="13">
        <v>70.65301211377114</v>
      </c>
      <c r="CZ1643" s="13">
        <v>70.042078321319167</v>
      </c>
      <c r="DA1643" s="13">
        <v>56.768947054250134</v>
      </c>
      <c r="DB1643" s="13" t="e">
        <f ca="1"/>
        <v>#NAME?</v>
      </c>
      <c r="DC1643" s="13" t="e">
        <f ca="1"/>
        <v>#NAME?</v>
      </c>
      <c r="DD1643" s="13">
        <v>69.202312434025146</v>
      </c>
      <c r="DE1643" s="13" t="e">
        <f ca="1"/>
        <v>#NAME?</v>
      </c>
      <c r="DF1643" s="13">
        <v>71.945801722081768</v>
      </c>
    </row>
    <row r="1644" spans="1:110" x14ac:dyDescent="0.25">
      <c r="A1644" s="9">
        <v>82</v>
      </c>
      <c r="B1644" s="10" t="b">
        <v>1</v>
      </c>
      <c r="U1644" s="13"/>
      <c r="V1644" s="13"/>
      <c r="W1644" s="14"/>
      <c r="X1644" s="24"/>
      <c r="Y1644" s="24"/>
      <c r="Z1644" s="24"/>
      <c r="AA1644" s="24"/>
      <c r="AB1644" s="24"/>
      <c r="AC1644" s="24"/>
      <c r="AD1644" s="24"/>
      <c r="AE1644" s="24"/>
      <c r="AG1644" s="13"/>
      <c r="AH1644" s="13"/>
      <c r="AI1644" s="14"/>
      <c r="AJ1644" s="24"/>
      <c r="AK1644" s="24"/>
      <c r="AL1644" s="24"/>
      <c r="AM1644" s="24"/>
      <c r="AN1644" s="24"/>
      <c r="AO1644" s="24"/>
      <c r="AP1644" s="24"/>
      <c r="AQ1644" s="24"/>
      <c r="AS1644" s="13"/>
      <c r="AT1644" s="13"/>
      <c r="AU1644" s="14"/>
      <c r="AV1644" s="24"/>
      <c r="AW1644" s="24"/>
      <c r="AX1644" s="24"/>
      <c r="AY1644" s="24"/>
      <c r="AZ1644" s="24"/>
      <c r="BA1644" s="24"/>
      <c r="BB1644" s="24"/>
      <c r="BC1644" s="24"/>
      <c r="CW1644" s="24">
        <v>0.55993852459016391</v>
      </c>
      <c r="CX1644" s="13">
        <v>73</v>
      </c>
      <c r="CY1644" s="13">
        <v>70.66125810459539</v>
      </c>
      <c r="CZ1644" s="13">
        <v>70.050997265635331</v>
      </c>
      <c r="DA1644" s="13">
        <v>56.822651425984773</v>
      </c>
      <c r="DB1644" s="13" t="e">
        <f ca="1"/>
        <v>#NAME?</v>
      </c>
      <c r="DC1644" s="13" t="e">
        <f ca="1"/>
        <v>#NAME?</v>
      </c>
      <c r="DD1644" s="13">
        <v>69.212367357961341</v>
      </c>
      <c r="DE1644" s="13" t="e">
        <f ca="1"/>
        <v>#NAME?</v>
      </c>
      <c r="DF1644" s="13">
        <v>71.954810850960612</v>
      </c>
    </row>
    <row r="1645" spans="1:110" x14ac:dyDescent="0.25">
      <c r="A1645" s="9">
        <v>80</v>
      </c>
      <c r="B1645" s="10" t="b">
        <v>1</v>
      </c>
      <c r="U1645" s="13"/>
      <c r="V1645" s="13"/>
      <c r="W1645" s="14"/>
      <c r="X1645" s="24"/>
      <c r="Y1645" s="24"/>
      <c r="Z1645" s="24"/>
      <c r="AA1645" s="24"/>
      <c r="AB1645" s="24"/>
      <c r="AC1645" s="24"/>
      <c r="AD1645" s="24"/>
      <c r="AE1645" s="24"/>
      <c r="AG1645" s="13"/>
      <c r="AH1645" s="13"/>
      <c r="AI1645" s="14"/>
      <c r="AJ1645" s="24"/>
      <c r="AK1645" s="24"/>
      <c r="AL1645" s="24"/>
      <c r="AM1645" s="24"/>
      <c r="AN1645" s="24"/>
      <c r="AO1645" s="24"/>
      <c r="AP1645" s="24"/>
      <c r="AQ1645" s="24"/>
      <c r="AS1645" s="13"/>
      <c r="AT1645" s="13"/>
      <c r="AU1645" s="14"/>
      <c r="AV1645" s="24"/>
      <c r="AW1645" s="24"/>
      <c r="AX1645" s="24"/>
      <c r="AY1645" s="24"/>
      <c r="AZ1645" s="24"/>
      <c r="BA1645" s="24"/>
      <c r="BB1645" s="24"/>
      <c r="BC1645" s="24"/>
      <c r="CW1645" s="24">
        <v>0.56028005464480879</v>
      </c>
      <c r="CX1645" s="13">
        <v>73</v>
      </c>
      <c r="CY1645" s="13">
        <v>70.669505172303701</v>
      </c>
      <c r="CZ1645" s="13">
        <v>70.059918510653489</v>
      </c>
      <c r="DA1645" s="13">
        <v>56.876397493664399</v>
      </c>
      <c r="DB1645" s="13" t="e">
        <f ca="1"/>
        <v>#NAME?</v>
      </c>
      <c r="DC1645" s="13" t="e">
        <f ca="1"/>
        <v>#NAME?</v>
      </c>
      <c r="DD1645" s="13">
        <v>69.222419215904353</v>
      </c>
      <c r="DE1645" s="13" t="e">
        <f ca="1"/>
        <v>#NAME?</v>
      </c>
      <c r="DF1645" s="13">
        <v>71.963819424074046</v>
      </c>
    </row>
    <row r="1646" spans="1:110" x14ac:dyDescent="0.25">
      <c r="A1646" s="9">
        <v>79.599999999999994</v>
      </c>
      <c r="B1646" s="10" t="b">
        <v>1</v>
      </c>
      <c r="U1646" s="13"/>
      <c r="V1646" s="13"/>
      <c r="W1646" s="14"/>
      <c r="X1646" s="24"/>
      <c r="Y1646" s="24"/>
      <c r="Z1646" s="24"/>
      <c r="AA1646" s="24"/>
      <c r="AB1646" s="24"/>
      <c r="AC1646" s="24"/>
      <c r="AD1646" s="24"/>
      <c r="AE1646" s="24"/>
      <c r="AG1646" s="13"/>
      <c r="AH1646" s="13"/>
      <c r="AI1646" s="14"/>
      <c r="AJ1646" s="24"/>
      <c r="AK1646" s="24"/>
      <c r="AL1646" s="24"/>
      <c r="AM1646" s="24"/>
      <c r="AN1646" s="24"/>
      <c r="AO1646" s="24"/>
      <c r="AP1646" s="24"/>
      <c r="AQ1646" s="24"/>
      <c r="AS1646" s="13"/>
      <c r="AT1646" s="13"/>
      <c r="AU1646" s="14"/>
      <c r="AV1646" s="24"/>
      <c r="AW1646" s="24"/>
      <c r="AX1646" s="24"/>
      <c r="AY1646" s="24"/>
      <c r="AZ1646" s="24"/>
      <c r="BA1646" s="24"/>
      <c r="BB1646" s="24"/>
      <c r="BC1646" s="24"/>
      <c r="CW1646" s="24">
        <v>0.56062158469945356</v>
      </c>
      <c r="CX1646" s="13">
        <v>73</v>
      </c>
      <c r="CY1646" s="13">
        <v>70.677753323363035</v>
      </c>
      <c r="CZ1646" s="13">
        <v>70.068842063960219</v>
      </c>
      <c r="DA1646" s="13">
        <v>56.930185322084562</v>
      </c>
      <c r="DB1646" s="13" t="e">
        <f ca="1"/>
        <v>#NAME?</v>
      </c>
      <c r="DC1646" s="13" t="e">
        <f ca="1"/>
        <v>#NAME?</v>
      </c>
      <c r="DD1646" s="13">
        <v>69.232468010657158</v>
      </c>
      <c r="DE1646" s="13" t="e">
        <f ca="1"/>
        <v>#NAME?</v>
      </c>
      <c r="DF1646" s="13">
        <v>71.972827446128548</v>
      </c>
    </row>
    <row r="1647" spans="1:110" x14ac:dyDescent="0.25">
      <c r="A1647" s="9">
        <v>79.3</v>
      </c>
      <c r="B1647" s="10" t="b">
        <v>1</v>
      </c>
      <c r="U1647" s="13"/>
      <c r="V1647" s="13"/>
      <c r="W1647" s="14"/>
      <c r="X1647" s="24"/>
      <c r="Y1647" s="24"/>
      <c r="Z1647" s="24"/>
      <c r="AA1647" s="24"/>
      <c r="AB1647" s="24"/>
      <c r="AC1647" s="24"/>
      <c r="AD1647" s="24"/>
      <c r="AE1647" s="24"/>
      <c r="AG1647" s="13"/>
      <c r="AH1647" s="13"/>
      <c r="AI1647" s="14"/>
      <c r="AJ1647" s="24"/>
      <c r="AK1647" s="24"/>
      <c r="AL1647" s="24"/>
      <c r="AM1647" s="24"/>
      <c r="AN1647" s="24"/>
      <c r="AO1647" s="24"/>
      <c r="AP1647" s="24"/>
      <c r="AQ1647" s="24"/>
      <c r="AS1647" s="13"/>
      <c r="AT1647" s="13"/>
      <c r="AU1647" s="14"/>
      <c r="AV1647" s="24"/>
      <c r="AW1647" s="24"/>
      <c r="AX1647" s="24"/>
      <c r="AY1647" s="24"/>
      <c r="AZ1647" s="24"/>
      <c r="BA1647" s="24"/>
      <c r="BB1647" s="24"/>
      <c r="BC1647" s="24"/>
      <c r="CW1647" s="24">
        <v>0.56096311475409832</v>
      </c>
      <c r="CX1647" s="13">
        <v>73</v>
      </c>
      <c r="CY1647" s="13">
        <v>70.686002564246152</v>
      </c>
      <c r="CZ1647" s="13">
        <v>70.077767933152344</v>
      </c>
      <c r="DA1647" s="13">
        <v>56.984014976192</v>
      </c>
      <c r="DB1647" s="13" t="e">
        <f ca="1"/>
        <v>#NAME?</v>
      </c>
      <c r="DC1647" s="13" t="e">
        <f ca="1"/>
        <v>#NAME?</v>
      </c>
      <c r="DD1647" s="13">
        <v>69.242513745018485</v>
      </c>
      <c r="DE1647" s="13" t="e">
        <f ca="1"/>
        <v>#NAME?</v>
      </c>
      <c r="DF1647" s="13">
        <v>71.981834921831023</v>
      </c>
    </row>
    <row r="1648" spans="1:110" x14ac:dyDescent="0.25">
      <c r="A1648" s="9">
        <v>79</v>
      </c>
      <c r="B1648" s="10" t="b">
        <v>1</v>
      </c>
      <c r="U1648" s="13"/>
      <c r="V1648" s="13"/>
      <c r="W1648" s="14"/>
      <c r="X1648" s="24"/>
      <c r="Y1648" s="24"/>
      <c r="Z1648" s="24"/>
      <c r="AA1648" s="24"/>
      <c r="AB1648" s="24"/>
      <c r="AC1648" s="24"/>
      <c r="AD1648" s="24"/>
      <c r="AE1648" s="24"/>
      <c r="AG1648" s="13"/>
      <c r="AH1648" s="13"/>
      <c r="AI1648" s="14"/>
      <c r="AJ1648" s="24"/>
      <c r="AK1648" s="24"/>
      <c r="AL1648" s="24"/>
      <c r="AM1648" s="24"/>
      <c r="AN1648" s="24"/>
      <c r="AO1648" s="24"/>
      <c r="AP1648" s="24"/>
      <c r="AQ1648" s="24"/>
      <c r="AS1648" s="13"/>
      <c r="AT1648" s="13"/>
      <c r="AU1648" s="14"/>
      <c r="AV1648" s="24"/>
      <c r="AW1648" s="24"/>
      <c r="AX1648" s="24"/>
      <c r="AY1648" s="24"/>
      <c r="AZ1648" s="24"/>
      <c r="BA1648" s="24"/>
      <c r="BB1648" s="24"/>
      <c r="BC1648" s="24"/>
      <c r="CW1648" s="24">
        <v>0.5613046448087432</v>
      </c>
      <c r="CX1648" s="13">
        <v>73</v>
      </c>
      <c r="CY1648" s="13">
        <v>70.694252901431653</v>
      </c>
      <c r="CZ1648" s="13">
        <v>70.086696125836525</v>
      </c>
      <c r="DA1648" s="13">
        <v>57.037886521085085</v>
      </c>
      <c r="DB1648" s="13" t="e">
        <f ca="1"/>
        <v>#NAME?</v>
      </c>
      <c r="DC1648" s="13" t="e">
        <f ca="1"/>
        <v>#NAME?</v>
      </c>
      <c r="DD1648" s="13">
        <v>69.252556421782771</v>
      </c>
      <c r="DE1648" s="13" t="e">
        <f ca="1"/>
        <v>#NAME?</v>
      </c>
      <c r="DF1648" s="13">
        <v>71.990841855888817</v>
      </c>
    </row>
    <row r="1649" spans="1:110" x14ac:dyDescent="0.25">
      <c r="A1649" s="9">
        <v>78.7</v>
      </c>
      <c r="B1649" s="10" t="b">
        <v>1</v>
      </c>
      <c r="U1649" s="13"/>
      <c r="V1649" s="13"/>
      <c r="W1649" s="14"/>
      <c r="X1649" s="24"/>
      <c r="Y1649" s="24"/>
      <c r="Z1649" s="24"/>
      <c r="AA1649" s="24"/>
      <c r="AB1649" s="24"/>
      <c r="AC1649" s="24"/>
      <c r="AD1649" s="24"/>
      <c r="AE1649" s="24"/>
      <c r="AG1649" s="13"/>
      <c r="AH1649" s="13"/>
      <c r="AI1649" s="14"/>
      <c r="AJ1649" s="24"/>
      <c r="AK1649" s="24"/>
      <c r="AL1649" s="24"/>
      <c r="AM1649" s="24"/>
      <c r="AN1649" s="24"/>
      <c r="AO1649" s="24"/>
      <c r="AP1649" s="24"/>
      <c r="AQ1649" s="24"/>
      <c r="AS1649" s="13"/>
      <c r="AT1649" s="13"/>
      <c r="AU1649" s="14"/>
      <c r="AV1649" s="24"/>
      <c r="AW1649" s="24"/>
      <c r="AX1649" s="24"/>
      <c r="AY1649" s="24"/>
      <c r="AZ1649" s="24"/>
      <c r="BA1649" s="24"/>
      <c r="BB1649" s="24"/>
      <c r="BC1649" s="24"/>
      <c r="CW1649" s="24">
        <v>0.56164617486338797</v>
      </c>
      <c r="CX1649" s="13">
        <v>73</v>
      </c>
      <c r="CY1649" s="13">
        <v>70.702504341404023</v>
      </c>
      <c r="CZ1649" s="13">
        <v>70.095626649629736</v>
      </c>
      <c r="DA1649" s="13">
        <v>57.091800022014247</v>
      </c>
      <c r="DB1649" s="13" t="e">
        <f ca="1"/>
        <v>#NAME?</v>
      </c>
      <c r="DC1649" s="13" t="e">
        <f ca="1"/>
        <v>#NAME?</v>
      </c>
      <c r="DD1649" s="13">
        <v>69.262596043740231</v>
      </c>
      <c r="DE1649" s="13" t="e">
        <f ca="1"/>
        <v>#NAME?</v>
      </c>
      <c r="DF1649" s="13">
        <v>71.99984825300966</v>
      </c>
    </row>
    <row r="1650" spans="1:110" x14ac:dyDescent="0.25">
      <c r="A1650" s="9">
        <v>78.5</v>
      </c>
      <c r="B1650" s="10" t="b">
        <v>1</v>
      </c>
      <c r="U1650" s="13"/>
      <c r="V1650" s="13"/>
      <c r="W1650" s="14"/>
      <c r="X1650" s="24"/>
      <c r="Y1650" s="24"/>
      <c r="Z1650" s="24"/>
      <c r="AA1650" s="24"/>
      <c r="AB1650" s="24"/>
      <c r="AC1650" s="24"/>
      <c r="AD1650" s="24"/>
      <c r="AE1650" s="24"/>
      <c r="AG1650" s="13"/>
      <c r="AH1650" s="13"/>
      <c r="AI1650" s="14"/>
      <c r="AJ1650" s="24"/>
      <c r="AK1650" s="24"/>
      <c r="AL1650" s="24"/>
      <c r="AM1650" s="24"/>
      <c r="AN1650" s="24"/>
      <c r="AO1650" s="24"/>
      <c r="AP1650" s="24"/>
      <c r="AQ1650" s="24"/>
      <c r="AS1650" s="13"/>
      <c r="AT1650" s="13"/>
      <c r="AU1650" s="14"/>
      <c r="AV1650" s="24"/>
      <c r="AW1650" s="24"/>
      <c r="AX1650" s="24"/>
      <c r="AY1650" s="24"/>
      <c r="AZ1650" s="24"/>
      <c r="BA1650" s="24"/>
      <c r="BB1650" s="24"/>
      <c r="BC1650" s="24"/>
      <c r="CW1650" s="24">
        <v>0.56198770491803274</v>
      </c>
      <c r="CX1650" s="13">
        <v>73</v>
      </c>
      <c r="CY1650" s="13">
        <v>70.710756890653641</v>
      </c>
      <c r="CZ1650" s="13">
        <v>70.104559512159014</v>
      </c>
      <c r="DA1650" s="13">
        <v>57.145755544382517</v>
      </c>
      <c r="DB1650" s="13" t="e">
        <f ca="1"/>
        <v>#NAME?</v>
      </c>
      <c r="DC1650" s="13" t="e">
        <f ca="1"/>
        <v>#NAME?</v>
      </c>
      <c r="DD1650" s="13">
        <v>69.272632613676819</v>
      </c>
      <c r="DE1650" s="13" t="e">
        <f ca="1"/>
        <v>#NAME?</v>
      </c>
      <c r="DF1650" s="13">
        <v>72.008854117901819</v>
      </c>
    </row>
    <row r="1651" spans="1:110" x14ac:dyDescent="0.25">
      <c r="A1651" s="9">
        <v>78.2</v>
      </c>
      <c r="B1651" s="10" t="b">
        <v>1</v>
      </c>
      <c r="U1651" s="13"/>
      <c r="V1651" s="13"/>
      <c r="W1651" s="14"/>
      <c r="X1651" s="24"/>
      <c r="Y1651" s="24"/>
      <c r="Z1651" s="24"/>
      <c r="AA1651" s="24"/>
      <c r="AB1651" s="24"/>
      <c r="AC1651" s="24"/>
      <c r="AD1651" s="24"/>
      <c r="AE1651" s="24"/>
      <c r="AG1651" s="13"/>
      <c r="AH1651" s="13"/>
      <c r="AI1651" s="14"/>
      <c r="AJ1651" s="24"/>
      <c r="AK1651" s="24"/>
      <c r="AL1651" s="24"/>
      <c r="AM1651" s="24"/>
      <c r="AN1651" s="24"/>
      <c r="AO1651" s="24"/>
      <c r="AP1651" s="24"/>
      <c r="AQ1651" s="24"/>
      <c r="AS1651" s="13"/>
      <c r="AT1651" s="13"/>
      <c r="AU1651" s="14"/>
      <c r="AV1651" s="24"/>
      <c r="AW1651" s="24"/>
      <c r="AX1651" s="24"/>
      <c r="AY1651" s="24"/>
      <c r="AZ1651" s="24"/>
      <c r="BA1651" s="24"/>
      <c r="BB1651" s="24"/>
      <c r="BC1651" s="24"/>
      <c r="CW1651" s="24">
        <v>0.56232923497267762</v>
      </c>
      <c r="CX1651" s="13">
        <v>73</v>
      </c>
      <c r="CY1651" s="13">
        <v>70.719010555676846</v>
      </c>
      <c r="CZ1651" s="13">
        <v>70.113494721061713</v>
      </c>
      <c r="DA1651" s="13">
        <v>57.199753153746002</v>
      </c>
      <c r="DB1651" s="13" t="e">
        <f ca="1"/>
        <v>#NAME?</v>
      </c>
      <c r="DC1651" s="13" t="e">
        <f ca="1"/>
        <v>#NAME?</v>
      </c>
      <c r="DD1651" s="13">
        <v>69.282666134374267</v>
      </c>
      <c r="DE1651" s="13" t="e">
        <f ca="1"/>
        <v>#NAME?</v>
      </c>
      <c r="DF1651" s="13">
        <v>72.017859455274007</v>
      </c>
    </row>
    <row r="1652" spans="1:110" x14ac:dyDescent="0.25">
      <c r="A1652" s="9">
        <v>77.8</v>
      </c>
      <c r="B1652" s="10" t="b">
        <v>1</v>
      </c>
      <c r="U1652" s="13"/>
      <c r="V1652" s="13"/>
      <c r="W1652" s="14"/>
      <c r="X1652" s="24"/>
      <c r="Y1652" s="24"/>
      <c r="Z1652" s="24"/>
      <c r="AA1652" s="24"/>
      <c r="AB1652" s="24"/>
      <c r="AC1652" s="24"/>
      <c r="AD1652" s="24"/>
      <c r="AE1652" s="24"/>
      <c r="AG1652" s="13"/>
      <c r="AH1652" s="13"/>
      <c r="AI1652" s="14"/>
      <c r="AJ1652" s="24"/>
      <c r="AK1652" s="24"/>
      <c r="AL1652" s="24"/>
      <c r="AM1652" s="24"/>
      <c r="AN1652" s="24"/>
      <c r="AO1652" s="24"/>
      <c r="AP1652" s="24"/>
      <c r="AQ1652" s="24"/>
      <c r="AS1652" s="13"/>
      <c r="AT1652" s="13"/>
      <c r="AU1652" s="14"/>
      <c r="AV1652" s="24"/>
      <c r="AW1652" s="24"/>
      <c r="AX1652" s="24"/>
      <c r="AY1652" s="24"/>
      <c r="AZ1652" s="24"/>
      <c r="BA1652" s="24"/>
      <c r="BB1652" s="24"/>
      <c r="BC1652" s="24"/>
      <c r="CW1652" s="24">
        <v>0.56267076502732238</v>
      </c>
      <c r="CX1652" s="13">
        <v>73</v>
      </c>
      <c r="CY1652" s="13">
        <v>70.727265342975954</v>
      </c>
      <c r="CZ1652" s="13">
        <v>70.122432283985432</v>
      </c>
      <c r="DA1652" s="13">
        <v>57.253792915814273</v>
      </c>
      <c r="DB1652" s="13" t="e">
        <f ca="1"/>
        <v>#NAME?</v>
      </c>
      <c r="DC1652" s="13" t="e">
        <f ca="1"/>
        <v>#NAME?</v>
      </c>
      <c r="DD1652" s="13">
        <v>69.292696608610072</v>
      </c>
      <c r="DE1652" s="13" t="e">
        <f ca="1"/>
        <v>#NAME?</v>
      </c>
      <c r="DF1652" s="13">
        <v>72.026864269835499</v>
      </c>
    </row>
    <row r="1653" spans="1:110" x14ac:dyDescent="0.25">
      <c r="A1653" s="9">
        <v>77.5</v>
      </c>
      <c r="B1653" s="10" t="b">
        <v>1</v>
      </c>
      <c r="U1653" s="13"/>
      <c r="V1653" s="13"/>
      <c r="W1653" s="14"/>
      <c r="X1653" s="24"/>
      <c r="Y1653" s="24"/>
      <c r="Z1653" s="24"/>
      <c r="AA1653" s="24"/>
      <c r="AB1653" s="24"/>
      <c r="AC1653" s="24"/>
      <c r="AD1653" s="24"/>
      <c r="AE1653" s="24"/>
      <c r="AG1653" s="13"/>
      <c r="AH1653" s="13"/>
      <c r="AI1653" s="14"/>
      <c r="AJ1653" s="24"/>
      <c r="AK1653" s="24"/>
      <c r="AL1653" s="24"/>
      <c r="AM1653" s="24"/>
      <c r="AN1653" s="24"/>
      <c r="AO1653" s="24"/>
      <c r="AP1653" s="24"/>
      <c r="AQ1653" s="24"/>
      <c r="AS1653" s="13"/>
      <c r="AT1653" s="13"/>
      <c r="AU1653" s="14"/>
      <c r="AV1653" s="24"/>
      <c r="AW1653" s="24"/>
      <c r="AX1653" s="24"/>
      <c r="AY1653" s="24"/>
      <c r="AZ1653" s="24"/>
      <c r="BA1653" s="24"/>
      <c r="BB1653" s="24"/>
      <c r="BC1653" s="24"/>
      <c r="CW1653" s="24">
        <v>0.56301229508196726</v>
      </c>
      <c r="CX1653" s="13">
        <v>73</v>
      </c>
      <c r="CY1653" s="13">
        <v>70.73552125905934</v>
      </c>
      <c r="CZ1653" s="13">
        <v>70.131372208587948</v>
      </c>
      <c r="DA1653" s="13">
        <v>57.307874896450969</v>
      </c>
      <c r="DB1653" s="13" t="e">
        <f ca="1"/>
        <v>#NAME?</v>
      </c>
      <c r="DC1653" s="13" t="e">
        <f ca="1"/>
        <v>#NAME?</v>
      </c>
      <c r="DD1653" s="13">
        <v>69.302724039157539</v>
      </c>
      <c r="DE1653" s="13" t="e">
        <f ca="1"/>
        <v>#NAME?</v>
      </c>
      <c r="DF1653" s="13">
        <v>72.03586856629606</v>
      </c>
    </row>
    <row r="1654" spans="1:110" x14ac:dyDescent="0.25">
      <c r="A1654" s="9" t="str">
        <v/>
      </c>
      <c r="B1654" s="10" t="b">
        <v>0</v>
      </c>
      <c r="U1654" s="13"/>
      <c r="V1654" s="13"/>
      <c r="W1654" s="14"/>
      <c r="X1654" s="24"/>
      <c r="Y1654" s="24"/>
      <c r="Z1654" s="24"/>
      <c r="AA1654" s="24"/>
      <c r="AB1654" s="24"/>
      <c r="AC1654" s="24"/>
      <c r="AD1654" s="24"/>
      <c r="AE1654" s="24"/>
      <c r="AG1654" s="13"/>
      <c r="AH1654" s="13"/>
      <c r="AI1654" s="14"/>
      <c r="AJ1654" s="24"/>
      <c r="AK1654" s="24"/>
      <c r="AL1654" s="24"/>
      <c r="AM1654" s="24"/>
      <c r="AN1654" s="24"/>
      <c r="AO1654" s="24"/>
      <c r="AP1654" s="24"/>
      <c r="AQ1654" s="24"/>
      <c r="AS1654" s="13"/>
      <c r="AT1654" s="13"/>
      <c r="AU1654" s="14"/>
      <c r="AV1654" s="24"/>
      <c r="AW1654" s="24"/>
      <c r="AX1654" s="24"/>
      <c r="AY1654" s="24"/>
      <c r="AZ1654" s="24"/>
      <c r="BA1654" s="24"/>
      <c r="BB1654" s="24"/>
      <c r="BC1654" s="24"/>
      <c r="CW1654" s="24">
        <v>0.56335382513661203</v>
      </c>
      <c r="CX1654" s="13">
        <v>73</v>
      </c>
      <c r="CY1654" s="13">
        <v>70.7437783104414</v>
      </c>
      <c r="CZ1654" s="13">
        <v>70.140314502537507</v>
      </c>
      <c r="DA1654" s="13">
        <v>57.361999161674142</v>
      </c>
      <c r="DB1654" s="13" t="e">
        <f ca="1"/>
        <v>#NAME?</v>
      </c>
      <c r="DC1654" s="13" t="e">
        <f ca="1"/>
        <v>#NAME?</v>
      </c>
      <c r="DD1654" s="13">
        <v>69.312748428785767</v>
      </c>
      <c r="DE1654" s="13" t="e">
        <f ca="1"/>
        <v>#NAME?</v>
      </c>
      <c r="DF1654" s="13">
        <v>72.044872349366031</v>
      </c>
    </row>
    <row r="1655" spans="1:110" x14ac:dyDescent="0.25">
      <c r="A1655" s="9">
        <v>63.1</v>
      </c>
      <c r="B1655" s="10" t="b">
        <v>1</v>
      </c>
      <c r="U1655" s="13"/>
      <c r="V1655" s="13"/>
      <c r="W1655" s="14"/>
      <c r="X1655" s="24"/>
      <c r="Y1655" s="24"/>
      <c r="Z1655" s="24"/>
      <c r="AA1655" s="24"/>
      <c r="AB1655" s="24"/>
      <c r="AC1655" s="24"/>
      <c r="AD1655" s="24"/>
      <c r="AE1655" s="24"/>
      <c r="AG1655" s="13"/>
      <c r="AH1655" s="13"/>
      <c r="AI1655" s="14"/>
      <c r="AJ1655" s="24"/>
      <c r="AK1655" s="24"/>
      <c r="AL1655" s="24"/>
      <c r="AM1655" s="24"/>
      <c r="AN1655" s="24"/>
      <c r="AO1655" s="24"/>
      <c r="AP1655" s="24"/>
      <c r="AQ1655" s="24"/>
      <c r="AS1655" s="13"/>
      <c r="AT1655" s="13"/>
      <c r="AU1655" s="14"/>
      <c r="AV1655" s="24"/>
      <c r="AW1655" s="24"/>
      <c r="AX1655" s="24"/>
      <c r="AY1655" s="24"/>
      <c r="AZ1655" s="24"/>
      <c r="BA1655" s="24"/>
      <c r="BB1655" s="24"/>
      <c r="BC1655" s="24"/>
      <c r="CW1655" s="24">
        <v>0.5636953551912568</v>
      </c>
      <c r="CX1655" s="13">
        <v>73</v>
      </c>
      <c r="CY1655" s="13">
        <v>70.752036503642643</v>
      </c>
      <c r="CZ1655" s="13">
        <v>70.149259173512874</v>
      </c>
      <c r="DA1655" s="13">
        <v>57.416165777656907</v>
      </c>
      <c r="DB1655" s="13" t="e">
        <f ca="1"/>
        <v>#NAME?</v>
      </c>
      <c r="DC1655" s="13" t="e">
        <f ca="1"/>
        <v>#NAME?</v>
      </c>
      <c r="DD1655" s="13">
        <v>69.322769780259605</v>
      </c>
      <c r="DE1655" s="13" t="e">
        <f ca="1"/>
        <v>#NAME?</v>
      </c>
      <c r="DF1655" s="13">
        <v>72.05387562375634</v>
      </c>
    </row>
    <row r="1656" spans="1:110" x14ac:dyDescent="0.25">
      <c r="A1656" s="9">
        <v>63</v>
      </c>
      <c r="B1656" s="10" t="b">
        <v>1</v>
      </c>
      <c r="U1656" s="13"/>
      <c r="V1656" s="13"/>
      <c r="W1656" s="14"/>
      <c r="X1656" s="24"/>
      <c r="Y1656" s="24"/>
      <c r="Z1656" s="24"/>
      <c r="AA1656" s="24"/>
      <c r="AB1656" s="24"/>
      <c r="AC1656" s="24"/>
      <c r="AD1656" s="24"/>
      <c r="AE1656" s="24"/>
      <c r="AG1656" s="13"/>
      <c r="AH1656" s="13"/>
      <c r="AI1656" s="14"/>
      <c r="AJ1656" s="24"/>
      <c r="AK1656" s="24"/>
      <c r="AL1656" s="24"/>
      <c r="AM1656" s="24"/>
      <c r="AN1656" s="24"/>
      <c r="AO1656" s="24"/>
      <c r="AP1656" s="24"/>
      <c r="AQ1656" s="24"/>
      <c r="AS1656" s="13"/>
      <c r="AT1656" s="13"/>
      <c r="AU1656" s="14"/>
      <c r="AV1656" s="24"/>
      <c r="AW1656" s="24"/>
      <c r="AX1656" s="24"/>
      <c r="AY1656" s="24"/>
      <c r="AZ1656" s="24"/>
      <c r="BA1656" s="24"/>
      <c r="BB1656" s="24"/>
      <c r="BC1656" s="24"/>
      <c r="CW1656" s="24">
        <v>0.56403688524590168</v>
      </c>
      <c r="CX1656" s="13">
        <v>73</v>
      </c>
      <c r="CY1656" s="13">
        <v>70.760295845189731</v>
      </c>
      <c r="CZ1656" s="13">
        <v>70.158206229203017</v>
      </c>
      <c r="DA1656" s="13">
        <v>57.470374810727805</v>
      </c>
      <c r="DB1656" s="13" t="e">
        <f ca="1"/>
        <v>#NAME?</v>
      </c>
      <c r="DC1656" s="13" t="e">
        <f ca="1"/>
        <v>#NAME?</v>
      </c>
      <c r="DD1656" s="13">
        <v>69.332788096339812</v>
      </c>
      <c r="DE1656" s="13" t="e">
        <f ca="1"/>
        <v>#NAME?</v>
      </c>
      <c r="DF1656" s="13">
        <v>72.062878394178512</v>
      </c>
    </row>
    <row r="1657" spans="1:110" x14ac:dyDescent="0.25">
      <c r="A1657" s="9">
        <v>62.7</v>
      </c>
      <c r="B1657" s="10" t="b">
        <v>1</v>
      </c>
      <c r="U1657" s="13"/>
      <c r="V1657" s="13"/>
      <c r="W1657" s="14"/>
      <c r="X1657" s="24"/>
      <c r="Y1657" s="24"/>
      <c r="Z1657" s="24"/>
      <c r="AA1657" s="24"/>
      <c r="AB1657" s="24"/>
      <c r="AC1657" s="24"/>
      <c r="AD1657" s="24"/>
      <c r="AE1657" s="24"/>
      <c r="AG1657" s="13"/>
      <c r="AH1657" s="13"/>
      <c r="AI1657" s="14"/>
      <c r="AJ1657" s="24"/>
      <c r="AK1657" s="24"/>
      <c r="AL1657" s="24"/>
      <c r="AM1657" s="24"/>
      <c r="AN1657" s="24"/>
      <c r="AO1657" s="24"/>
      <c r="AP1657" s="24"/>
      <c r="AQ1657" s="24"/>
      <c r="AS1657" s="13"/>
      <c r="AT1657" s="13"/>
      <c r="AU1657" s="14"/>
      <c r="AV1657" s="24"/>
      <c r="AW1657" s="24"/>
      <c r="AX1657" s="24"/>
      <c r="AY1657" s="24"/>
      <c r="AZ1657" s="24"/>
      <c r="BA1657" s="24"/>
      <c r="BB1657" s="24"/>
      <c r="BC1657" s="24"/>
      <c r="CW1657" s="24">
        <v>0.56437841530054644</v>
      </c>
      <c r="CX1657" s="13">
        <v>73</v>
      </c>
      <c r="CY1657" s="13">
        <v>70.768556341615508</v>
      </c>
      <c r="CZ1657" s="13">
        <v>70.167155677307676</v>
      </c>
      <c r="DA1657" s="13">
        <v>57.524626327371259</v>
      </c>
      <c r="DB1657" s="13" t="e">
        <f ca="1"/>
        <v>#NAME?</v>
      </c>
      <c r="DC1657" s="13" t="e">
        <f ca="1"/>
        <v>#NAME?</v>
      </c>
      <c r="DD1657" s="13">
        <v>69.342803379782865</v>
      </c>
      <c r="DE1657" s="13" t="e">
        <f ca="1"/>
        <v>#NAME?</v>
      </c>
      <c r="DF1657" s="13">
        <v>72.071880665344651</v>
      </c>
    </row>
    <row r="1658" spans="1:110" x14ac:dyDescent="0.25">
      <c r="A1658" s="9">
        <v>62.5</v>
      </c>
      <c r="B1658" s="10" t="b">
        <v>1</v>
      </c>
      <c r="U1658" s="13"/>
      <c r="V1658" s="13"/>
      <c r="W1658" s="14"/>
      <c r="X1658" s="24"/>
      <c r="Y1658" s="24"/>
      <c r="Z1658" s="24"/>
      <c r="AA1658" s="24"/>
      <c r="AB1658" s="24"/>
      <c r="AC1658" s="24"/>
      <c r="AD1658" s="24"/>
      <c r="AE1658" s="24"/>
      <c r="AG1658" s="13"/>
      <c r="AH1658" s="13"/>
      <c r="AI1658" s="14"/>
      <c r="AJ1658" s="24"/>
      <c r="AK1658" s="24"/>
      <c r="AL1658" s="24"/>
      <c r="AM1658" s="24"/>
      <c r="AN1658" s="24"/>
      <c r="AO1658" s="24"/>
      <c r="AP1658" s="24"/>
      <c r="AQ1658" s="24"/>
      <c r="AS1658" s="13"/>
      <c r="AT1658" s="13"/>
      <c r="AU1658" s="14"/>
      <c r="AV1658" s="24"/>
      <c r="AW1658" s="24"/>
      <c r="AX1658" s="24"/>
      <c r="AY1658" s="24"/>
      <c r="AZ1658" s="24"/>
      <c r="BA1658" s="24"/>
      <c r="BB1658" s="24"/>
      <c r="BC1658" s="24"/>
      <c r="CW1658" s="24">
        <v>0.56471994535519121</v>
      </c>
      <c r="CX1658" s="13">
        <v>73</v>
      </c>
      <c r="CY1658" s="13">
        <v>70.776817999459013</v>
      </c>
      <c r="CZ1658" s="13">
        <v>70.176107525536949</v>
      </c>
      <c r="DA1658" s="13">
        <v>57.578920394228213</v>
      </c>
      <c r="DB1658" s="13" t="e">
        <f ca="1"/>
        <v>#NAME?</v>
      </c>
      <c r="DC1658" s="13" t="e">
        <f ca="1"/>
        <v>#NAME?</v>
      </c>
      <c r="DD1658" s="13">
        <v>69.352815633341152</v>
      </c>
      <c r="DE1658" s="13" t="e">
        <f ca="1"/>
        <v>#NAME?</v>
      </c>
      <c r="DF1658" s="13">
        <v>72.080882441967589</v>
      </c>
    </row>
    <row r="1659" spans="1:110" x14ac:dyDescent="0.25">
      <c r="A1659" s="9">
        <v>62.2</v>
      </c>
      <c r="B1659" s="10" t="b">
        <v>1</v>
      </c>
      <c r="U1659" s="13"/>
      <c r="V1659" s="13"/>
      <c r="W1659" s="14"/>
      <c r="X1659" s="24"/>
      <c r="Y1659" s="24"/>
      <c r="Z1659" s="24"/>
      <c r="AA1659" s="24"/>
      <c r="AB1659" s="24"/>
      <c r="AC1659" s="24"/>
      <c r="AD1659" s="24"/>
      <c r="AE1659" s="24"/>
      <c r="AG1659" s="13"/>
      <c r="AH1659" s="13"/>
      <c r="AI1659" s="14"/>
      <c r="AJ1659" s="24"/>
      <c r="AK1659" s="24"/>
      <c r="AL1659" s="24"/>
      <c r="AM1659" s="24"/>
      <c r="AN1659" s="24"/>
      <c r="AO1659" s="24"/>
      <c r="AP1659" s="24"/>
      <c r="AQ1659" s="24"/>
      <c r="AS1659" s="13"/>
      <c r="AT1659" s="13"/>
      <c r="AU1659" s="14"/>
      <c r="AV1659" s="24"/>
      <c r="AW1659" s="24"/>
      <c r="AX1659" s="24"/>
      <c r="AY1659" s="24"/>
      <c r="AZ1659" s="24"/>
      <c r="BA1659" s="24"/>
      <c r="BB1659" s="24"/>
      <c r="BC1659" s="24"/>
      <c r="CW1659" s="24">
        <v>0.56506147540983609</v>
      </c>
      <c r="CX1659" s="13">
        <v>73</v>
      </c>
      <c r="CY1659" s="13">
        <v>70.785080825265538</v>
      </c>
      <c r="CZ1659" s="13">
        <v>70.185061781611608</v>
      </c>
      <c r="DA1659" s="13">
        <v>57.633257078096506</v>
      </c>
      <c r="DB1659" s="13" t="e">
        <f ca="1"/>
        <v>#NAME?</v>
      </c>
      <c r="DC1659" s="13" t="e">
        <f ca="1"/>
        <v>#NAME?</v>
      </c>
      <c r="DD1659" s="13">
        <v>69.362824859762853</v>
      </c>
      <c r="DE1659" s="13" t="e">
        <f ca="1"/>
        <v>#NAME?</v>
      </c>
      <c r="DF1659" s="13">
        <v>72.089883728760753</v>
      </c>
    </row>
    <row r="1660" spans="1:110" x14ac:dyDescent="0.25">
      <c r="A1660" s="9">
        <v>62</v>
      </c>
      <c r="B1660" s="10" t="b">
        <v>1</v>
      </c>
      <c r="U1660" s="13"/>
      <c r="V1660" s="13"/>
      <c r="W1660" s="14"/>
      <c r="X1660" s="24"/>
      <c r="Y1660" s="24"/>
      <c r="Z1660" s="24"/>
      <c r="AA1660" s="24"/>
      <c r="AB1660" s="24"/>
      <c r="AC1660" s="24"/>
      <c r="AD1660" s="24"/>
      <c r="AE1660" s="24"/>
      <c r="AG1660" s="13"/>
      <c r="AH1660" s="13"/>
      <c r="AI1660" s="14"/>
      <c r="AJ1660" s="24"/>
      <c r="AK1660" s="24"/>
      <c r="AL1660" s="24"/>
      <c r="AM1660" s="24"/>
      <c r="AN1660" s="24"/>
      <c r="AO1660" s="24"/>
      <c r="AP1660" s="24"/>
      <c r="AQ1660" s="24"/>
      <c r="AS1660" s="13"/>
      <c r="AT1660" s="13"/>
      <c r="AU1660" s="14"/>
      <c r="AV1660" s="24"/>
      <c r="AW1660" s="24"/>
      <c r="AX1660" s="24"/>
      <c r="AY1660" s="24"/>
      <c r="AZ1660" s="24"/>
      <c r="BA1660" s="24"/>
      <c r="BB1660" s="24"/>
      <c r="BC1660" s="24"/>
      <c r="CW1660" s="24">
        <v>0.56540300546448086</v>
      </c>
      <c r="CX1660" s="13">
        <v>73</v>
      </c>
      <c r="CY1660" s="13">
        <v>70.793344825586701</v>
      </c>
      <c r="CZ1660" s="13">
        <v>70.194018453263098</v>
      </c>
      <c r="DA1660" s="13">
        <v>57.687636445931361</v>
      </c>
      <c r="DB1660" s="13" t="e">
        <f ca="1"/>
        <v>#NAME?</v>
      </c>
      <c r="DC1660" s="13" t="e">
        <f ca="1"/>
        <v>#NAME?</v>
      </c>
      <c r="DD1660" s="13">
        <v>69.372831061792027</v>
      </c>
      <c r="DE1660" s="13" t="e">
        <f ca="1"/>
        <v>#NAME?</v>
      </c>
      <c r="DF1660" s="13">
        <v>72.098884530438283</v>
      </c>
    </row>
    <row r="1661" spans="1:110" x14ac:dyDescent="0.25">
      <c r="A1661" s="9">
        <v>61.7</v>
      </c>
      <c r="B1661" s="10" t="b">
        <v>1</v>
      </c>
      <c r="U1661" s="13"/>
      <c r="V1661" s="13"/>
      <c r="W1661" s="14"/>
      <c r="X1661" s="24"/>
      <c r="Y1661" s="24"/>
      <c r="Z1661" s="24"/>
      <c r="AA1661" s="24"/>
      <c r="AB1661" s="24"/>
      <c r="AC1661" s="24"/>
      <c r="AD1661" s="24"/>
      <c r="AE1661" s="24"/>
      <c r="AG1661" s="13"/>
      <c r="AH1661" s="13"/>
      <c r="AI1661" s="14"/>
      <c r="AJ1661" s="24"/>
      <c r="AK1661" s="24"/>
      <c r="AL1661" s="24"/>
      <c r="AM1661" s="24"/>
      <c r="AN1661" s="24"/>
      <c r="AO1661" s="24"/>
      <c r="AP1661" s="24"/>
      <c r="AQ1661" s="24"/>
      <c r="AS1661" s="13"/>
      <c r="AT1661" s="13"/>
      <c r="AU1661" s="14"/>
      <c r="AV1661" s="24"/>
      <c r="AW1661" s="24"/>
      <c r="AX1661" s="24"/>
      <c r="AY1661" s="24"/>
      <c r="AZ1661" s="24"/>
      <c r="BA1661" s="24"/>
      <c r="BB1661" s="24"/>
      <c r="BC1661" s="24"/>
      <c r="CW1661" s="24">
        <v>0.56574453551912574</v>
      </c>
      <c r="CX1661" s="13">
        <v>73</v>
      </c>
      <c r="CY1661" s="13">
        <v>70.801610006980425</v>
      </c>
      <c r="CZ1661" s="13">
        <v>70.202977548233477</v>
      </c>
      <c r="DA1661" s="13">
        <v>57.742058564845976</v>
      </c>
      <c r="DB1661" s="13" t="e">
        <f ca="1"/>
        <v>#NAME?</v>
      </c>
      <c r="DC1661" s="13" t="e">
        <f ca="1"/>
        <v>#NAME?</v>
      </c>
      <c r="DD1661" s="13">
        <v>69.382834242168542</v>
      </c>
      <c r="DE1661" s="13" t="e">
        <f ca="1"/>
        <v>#NAME?</v>
      </c>
      <c r="DF1661" s="13">
        <v>72.107884851715042</v>
      </c>
    </row>
    <row r="1662" spans="1:110" x14ac:dyDescent="0.25">
      <c r="A1662" s="9">
        <v>61.4</v>
      </c>
      <c r="B1662" s="10" t="b">
        <v>1</v>
      </c>
      <c r="U1662" s="13"/>
      <c r="V1662" s="13"/>
      <c r="W1662" s="14"/>
      <c r="X1662" s="24"/>
      <c r="Y1662" s="24"/>
      <c r="Z1662" s="24"/>
      <c r="AA1662" s="24"/>
      <c r="AB1662" s="24"/>
      <c r="AC1662" s="24"/>
      <c r="AD1662" s="24"/>
      <c r="AE1662" s="24"/>
      <c r="AG1662" s="13"/>
      <c r="AH1662" s="13"/>
      <c r="AI1662" s="14"/>
      <c r="AJ1662" s="24"/>
      <c r="AK1662" s="24"/>
      <c r="AL1662" s="24"/>
      <c r="AM1662" s="24"/>
      <c r="AN1662" s="24"/>
      <c r="AO1662" s="24"/>
      <c r="AP1662" s="24"/>
      <c r="AQ1662" s="24"/>
      <c r="AS1662" s="13"/>
      <c r="AT1662" s="13"/>
      <c r="AU1662" s="14"/>
      <c r="AV1662" s="24"/>
      <c r="AW1662" s="24"/>
      <c r="AX1662" s="24"/>
      <c r="AY1662" s="24"/>
      <c r="AZ1662" s="24"/>
      <c r="BA1662" s="24"/>
      <c r="BB1662" s="24"/>
      <c r="BC1662" s="24"/>
      <c r="CW1662" s="24">
        <v>0.5660860655737705</v>
      </c>
      <c r="CX1662" s="13">
        <v>73</v>
      </c>
      <c r="CY1662" s="13">
        <v>70.809876376011005</v>
      </c>
      <c r="CZ1662" s="13">
        <v>70.211939074275762</v>
      </c>
      <c r="DA1662" s="13">
        <v>57.796523502111903</v>
      </c>
      <c r="DB1662" s="13" t="e">
        <f ca="1"/>
        <v>#NAME?</v>
      </c>
      <c r="DC1662" s="13" t="e">
        <f ca="1"/>
        <v>#NAME?</v>
      </c>
      <c r="DD1662" s="13">
        <v>69.3928344036282</v>
      </c>
      <c r="DE1662" s="13" t="e">
        <f ca="1"/>
        <v>#NAME?</v>
      </c>
      <c r="DF1662" s="13">
        <v>72.116884697306602</v>
      </c>
    </row>
    <row r="1663" spans="1:110" x14ac:dyDescent="0.25">
      <c r="A1663" s="9">
        <v>61.2</v>
      </c>
      <c r="B1663" s="10" t="b">
        <v>1</v>
      </c>
      <c r="U1663" s="13"/>
      <c r="V1663" s="13"/>
      <c r="W1663" s="14"/>
      <c r="X1663" s="24"/>
      <c r="Y1663" s="24"/>
      <c r="Z1663" s="24"/>
      <c r="AA1663" s="24"/>
      <c r="AB1663" s="24"/>
      <c r="AC1663" s="24"/>
      <c r="AD1663" s="24"/>
      <c r="AE1663" s="24"/>
      <c r="AG1663" s="13"/>
      <c r="AH1663" s="13"/>
      <c r="AI1663" s="14"/>
      <c r="AJ1663" s="24"/>
      <c r="AK1663" s="24"/>
      <c r="AL1663" s="24"/>
      <c r="AM1663" s="24"/>
      <c r="AN1663" s="24"/>
      <c r="AO1663" s="24"/>
      <c r="AP1663" s="24"/>
      <c r="AQ1663" s="24"/>
      <c r="AS1663" s="13"/>
      <c r="AT1663" s="13"/>
      <c r="AU1663" s="14"/>
      <c r="AV1663" s="24"/>
      <c r="AW1663" s="24"/>
      <c r="AX1663" s="24"/>
      <c r="AY1663" s="24"/>
      <c r="AZ1663" s="24"/>
      <c r="BA1663" s="24"/>
      <c r="BB1663" s="24"/>
      <c r="BC1663" s="24"/>
      <c r="CW1663" s="24">
        <v>0.56642759562841527</v>
      </c>
      <c r="CX1663" s="13">
        <v>73</v>
      </c>
      <c r="CY1663" s="13">
        <v>70.81814393924914</v>
      </c>
      <c r="CZ1663" s="13">
        <v>70.220903039153498</v>
      </c>
      <c r="DA1663" s="13">
        <v>57.851031325159624</v>
      </c>
      <c r="DB1663" s="13" t="e">
        <f ca="1"/>
        <v>#NAME?</v>
      </c>
      <c r="DC1663" s="13" t="e">
        <f ca="1"/>
        <v>#NAME?</v>
      </c>
      <c r="DD1663" s="13">
        <v>69.402831548902611</v>
      </c>
      <c r="DE1663" s="13" t="e">
        <f ca="1"/>
        <v>#NAME?</v>
      </c>
      <c r="DF1663" s="13">
        <v>72.125884071929292</v>
      </c>
    </row>
    <row r="1664" spans="1:110" x14ac:dyDescent="0.25">
      <c r="A1664" s="9">
        <v>69</v>
      </c>
      <c r="B1664" s="10" t="b">
        <v>1</v>
      </c>
      <c r="U1664" s="13"/>
      <c r="V1664" s="13"/>
      <c r="W1664" s="14"/>
      <c r="X1664" s="24"/>
      <c r="Y1664" s="24"/>
      <c r="Z1664" s="24"/>
      <c r="AA1664" s="24"/>
      <c r="AB1664" s="24"/>
      <c r="AC1664" s="24"/>
      <c r="AD1664" s="24"/>
      <c r="AE1664" s="24"/>
      <c r="AG1664" s="13"/>
      <c r="AH1664" s="13"/>
      <c r="AI1664" s="14"/>
      <c r="AJ1664" s="24"/>
      <c r="AK1664" s="24"/>
      <c r="AL1664" s="24"/>
      <c r="AM1664" s="24"/>
      <c r="AN1664" s="24"/>
      <c r="AO1664" s="24"/>
      <c r="AP1664" s="24"/>
      <c r="AQ1664" s="24"/>
      <c r="AS1664" s="13"/>
      <c r="AT1664" s="13"/>
      <c r="AU1664" s="14"/>
      <c r="AV1664" s="24"/>
      <c r="AW1664" s="24"/>
      <c r="AX1664" s="24"/>
      <c r="AY1664" s="24"/>
      <c r="AZ1664" s="24"/>
      <c r="BA1664" s="24"/>
      <c r="BB1664" s="24"/>
      <c r="BC1664" s="24"/>
      <c r="CW1664" s="24">
        <v>0.56676912568306015</v>
      </c>
      <c r="CX1664" s="13">
        <v>73</v>
      </c>
      <c r="CY1664" s="13">
        <v>70.826412703271998</v>
      </c>
      <c r="CZ1664" s="13">
        <v>70.229869450641246</v>
      </c>
      <c r="DA1664" s="13">
        <v>57.905582101579064</v>
      </c>
      <c r="DB1664" s="13" t="e">
        <f ca="1"/>
        <v>#NAME?</v>
      </c>
      <c r="DC1664" s="13" t="e">
        <f ca="1"/>
        <v>#NAME?</v>
      </c>
      <c r="DD1664" s="13">
        <v>69.412825680719322</v>
      </c>
      <c r="DE1664" s="13" t="e">
        <f ca="1"/>
        <v>#NAME?</v>
      </c>
      <c r="DF1664" s="13">
        <v>72.134882980300233</v>
      </c>
    </row>
    <row r="1665" spans="1:110" x14ac:dyDescent="0.25">
      <c r="A1665" s="9">
        <v>66</v>
      </c>
      <c r="B1665" s="10" t="b">
        <v>1</v>
      </c>
      <c r="U1665" s="13"/>
      <c r="V1665" s="13"/>
      <c r="W1665" s="14"/>
      <c r="X1665" s="24"/>
      <c r="Y1665" s="24"/>
      <c r="Z1665" s="24"/>
      <c r="AA1665" s="24"/>
      <c r="AB1665" s="24"/>
      <c r="AC1665" s="24"/>
      <c r="AD1665" s="24"/>
      <c r="AE1665" s="24"/>
      <c r="AG1665" s="13"/>
      <c r="AH1665" s="13"/>
      <c r="AI1665" s="14"/>
      <c r="AJ1665" s="24"/>
      <c r="AK1665" s="24"/>
      <c r="AL1665" s="24"/>
      <c r="AM1665" s="24"/>
      <c r="AN1665" s="24"/>
      <c r="AO1665" s="24"/>
      <c r="AP1665" s="24"/>
      <c r="AQ1665" s="24"/>
      <c r="AS1665" s="13"/>
      <c r="AT1665" s="13"/>
      <c r="AU1665" s="14"/>
      <c r="AV1665" s="24"/>
      <c r="AW1665" s="24"/>
      <c r="AX1665" s="24"/>
      <c r="AY1665" s="24"/>
      <c r="AZ1665" s="24"/>
      <c r="BA1665" s="24"/>
      <c r="BB1665" s="24"/>
      <c r="BC1665" s="24"/>
      <c r="CW1665" s="24">
        <v>0.56711065573770492</v>
      </c>
      <c r="CX1665" s="13">
        <v>73</v>
      </c>
      <c r="CY1665" s="13">
        <v>70.834682674663227</v>
      </c>
      <c r="CZ1665" s="13">
        <v>70.238838316524408</v>
      </c>
      <c r="DA1665" s="13">
        <v>57.960175899119996</v>
      </c>
      <c r="DB1665" s="13" t="e">
        <f ca="1"/>
        <v>#NAME?</v>
      </c>
      <c r="DC1665" s="13" t="e">
        <f ca="1"/>
        <v>#NAME?</v>
      </c>
      <c r="DD1665" s="13">
        <v>69.42281680180173</v>
      </c>
      <c r="DE1665" s="13" t="e">
        <f ca="1"/>
        <v>#NAME?</v>
      </c>
      <c r="DF1665" s="13">
        <v>72.143881427137302</v>
      </c>
    </row>
    <row r="1666" spans="1:110" x14ac:dyDescent="0.25">
      <c r="A1666" s="9">
        <v>64</v>
      </c>
      <c r="B1666" s="10" t="b">
        <v>1</v>
      </c>
      <c r="U1666" s="13"/>
      <c r="V1666" s="13"/>
      <c r="W1666" s="14"/>
      <c r="X1666" s="24"/>
      <c r="Y1666" s="24"/>
      <c r="Z1666" s="24"/>
      <c r="AA1666" s="24"/>
      <c r="AB1666" s="24"/>
      <c r="AC1666" s="24"/>
      <c r="AD1666" s="24"/>
      <c r="AE1666" s="24"/>
      <c r="AG1666" s="13"/>
      <c r="AH1666" s="13"/>
      <c r="AI1666" s="14"/>
      <c r="AJ1666" s="24"/>
      <c r="AK1666" s="24"/>
      <c r="AL1666" s="24"/>
      <c r="AM1666" s="24"/>
      <c r="AN1666" s="24"/>
      <c r="AO1666" s="24"/>
      <c r="AP1666" s="24"/>
      <c r="AQ1666" s="24"/>
      <c r="AS1666" s="13"/>
      <c r="AT1666" s="13"/>
      <c r="AU1666" s="14"/>
      <c r="AV1666" s="24"/>
      <c r="AW1666" s="24"/>
      <c r="AX1666" s="24"/>
      <c r="AY1666" s="24"/>
      <c r="AZ1666" s="24"/>
      <c r="BA1666" s="24"/>
      <c r="BB1666" s="24"/>
      <c r="BC1666" s="24"/>
      <c r="CW1666" s="24">
        <v>0.56745218579234968</v>
      </c>
      <c r="CX1666" s="13">
        <v>73.099999999999994</v>
      </c>
      <c r="CY1666" s="13">
        <v>70.842953860012997</v>
      </c>
      <c r="CZ1666" s="13">
        <v>70.247809644599371</v>
      </c>
      <c r="DA1666" s="13">
        <v>58.014812785692662</v>
      </c>
      <c r="DB1666" s="13" t="e">
        <f ca="1"/>
        <v>#NAME?</v>
      </c>
      <c r="DC1666" s="13" t="e">
        <f ca="1"/>
        <v>#NAME?</v>
      </c>
      <c r="DD1666" s="13">
        <v>69.432804914869166</v>
      </c>
      <c r="DE1666" s="13" t="e">
        <f ca="1"/>
        <v>#NAME?</v>
      </c>
      <c r="DF1666" s="13">
        <v>72.152879417159255</v>
      </c>
    </row>
    <row r="1667" spans="1:110" x14ac:dyDescent="0.25">
      <c r="A1667" s="9">
        <v>63</v>
      </c>
      <c r="B1667" s="10" t="b">
        <v>1</v>
      </c>
      <c r="U1667" s="13"/>
      <c r="V1667" s="13"/>
      <c r="W1667" s="14"/>
      <c r="X1667" s="24"/>
      <c r="Y1667" s="24"/>
      <c r="Z1667" s="24"/>
      <c r="AA1667" s="24"/>
      <c r="AB1667" s="24"/>
      <c r="AC1667" s="24"/>
      <c r="AD1667" s="24"/>
      <c r="AE1667" s="24"/>
      <c r="AG1667" s="13"/>
      <c r="AH1667" s="13"/>
      <c r="AI1667" s="14"/>
      <c r="AJ1667" s="24"/>
      <c r="AK1667" s="24"/>
      <c r="AL1667" s="24"/>
      <c r="AM1667" s="24"/>
      <c r="AN1667" s="24"/>
      <c r="AO1667" s="24"/>
      <c r="AP1667" s="24"/>
      <c r="AQ1667" s="24"/>
      <c r="AS1667" s="13"/>
      <c r="AT1667" s="13"/>
      <c r="AU1667" s="14"/>
      <c r="AV1667" s="24"/>
      <c r="AW1667" s="24"/>
      <c r="AX1667" s="24"/>
      <c r="AY1667" s="24"/>
      <c r="AZ1667" s="24"/>
      <c r="BA1667" s="24"/>
      <c r="BB1667" s="24"/>
      <c r="BC1667" s="24"/>
      <c r="CW1667" s="24">
        <v>0.56779371584699456</v>
      </c>
      <c r="CX1667" s="13">
        <v>73.099999999999994</v>
      </c>
      <c r="CY1667" s="13">
        <v>70.851226265918029</v>
      </c>
      <c r="CZ1667" s="13">
        <v>70.256783442673409</v>
      </c>
      <c r="DA1667" s="13">
        <v>58.069492829368237</v>
      </c>
      <c r="DB1667" s="13" t="e">
        <f ca="1"/>
        <v>#NAME?</v>
      </c>
      <c r="DC1667" s="13" t="e">
        <f ca="1"/>
        <v>#NAME?</v>
      </c>
      <c r="DD1667" s="13">
        <v>69.442790022636842</v>
      </c>
      <c r="DE1667" s="13" t="e">
        <f ca="1"/>
        <v>#NAME?</v>
      </c>
      <c r="DF1667" s="13">
        <v>72.16187695508566</v>
      </c>
    </row>
    <row r="1668" spans="1:110" x14ac:dyDescent="0.25">
      <c r="A1668" s="9">
        <v>62</v>
      </c>
      <c r="B1668" s="10" t="b">
        <v>1</v>
      </c>
      <c r="U1668" s="13"/>
      <c r="V1668" s="13"/>
      <c r="W1668" s="14"/>
      <c r="X1668" s="24"/>
      <c r="Y1668" s="24"/>
      <c r="Z1668" s="24"/>
      <c r="AA1668" s="24"/>
      <c r="AB1668" s="24"/>
      <c r="AC1668" s="24"/>
      <c r="AD1668" s="24"/>
      <c r="AE1668" s="24"/>
      <c r="AG1668" s="13"/>
      <c r="AH1668" s="13"/>
      <c r="AI1668" s="14"/>
      <c r="AJ1668" s="24"/>
      <c r="AK1668" s="24"/>
      <c r="AL1668" s="24"/>
      <c r="AM1668" s="24"/>
      <c r="AN1668" s="24"/>
      <c r="AO1668" s="24"/>
      <c r="AP1668" s="24"/>
      <c r="AQ1668" s="24"/>
      <c r="AS1668" s="13"/>
      <c r="AT1668" s="13"/>
      <c r="AU1668" s="14"/>
      <c r="AV1668" s="24"/>
      <c r="AW1668" s="24"/>
      <c r="AX1668" s="24"/>
      <c r="AY1668" s="24"/>
      <c r="AZ1668" s="24"/>
      <c r="BA1668" s="24"/>
      <c r="BB1668" s="24"/>
      <c r="BC1668" s="24"/>
      <c r="CW1668" s="24">
        <v>0.56813524590163933</v>
      </c>
      <c r="CX1668" s="13">
        <v>73.099999999999994</v>
      </c>
      <c r="CY1668" s="13">
        <v>70.859499898981682</v>
      </c>
      <c r="CZ1668" s="13">
        <v>70.265759718565008</v>
      </c>
      <c r="DA1668" s="13">
        <v>58.124216098379243</v>
      </c>
      <c r="DB1668" s="13" t="e">
        <f ca="1"/>
        <v>#NAME?</v>
      </c>
      <c r="DC1668" s="13" t="e">
        <f ca="1"/>
        <v>#NAME?</v>
      </c>
      <c r="DD1668" s="13">
        <v>69.452772127815877</v>
      </c>
      <c r="DE1668" s="13" t="e">
        <f ca="1"/>
        <v>#NAME?</v>
      </c>
      <c r="DF1668" s="13">
        <v>72.170874045636936</v>
      </c>
    </row>
    <row r="1669" spans="1:110" x14ac:dyDescent="0.25">
      <c r="A1669" s="9">
        <v>61</v>
      </c>
      <c r="B1669" s="10" t="b">
        <v>1</v>
      </c>
      <c r="U1669" s="13"/>
      <c r="V1669" s="13"/>
      <c r="W1669" s="14"/>
      <c r="X1669" s="24"/>
      <c r="Y1669" s="24"/>
      <c r="Z1669" s="24"/>
      <c r="AA1669" s="24"/>
      <c r="AB1669" s="24"/>
      <c r="AC1669" s="24"/>
      <c r="AD1669" s="24"/>
      <c r="AE1669" s="24"/>
      <c r="AG1669" s="13"/>
      <c r="AH1669" s="13"/>
      <c r="AI1669" s="14"/>
      <c r="AJ1669" s="24"/>
      <c r="AK1669" s="24"/>
      <c r="AL1669" s="24"/>
      <c r="AM1669" s="24"/>
      <c r="AN1669" s="24"/>
      <c r="AO1669" s="24"/>
      <c r="AP1669" s="24"/>
      <c r="AQ1669" s="24"/>
      <c r="AS1669" s="13"/>
      <c r="AT1669" s="13"/>
      <c r="AU1669" s="14"/>
      <c r="AV1669" s="24"/>
      <c r="AW1669" s="24"/>
      <c r="AX1669" s="24"/>
      <c r="AY1669" s="24"/>
      <c r="AZ1669" s="24"/>
      <c r="BA1669" s="24"/>
      <c r="BB1669" s="24"/>
      <c r="BC1669" s="24"/>
      <c r="CW1669" s="24">
        <v>0.56847677595628421</v>
      </c>
      <c r="CX1669" s="13">
        <v>73.099999999999994</v>
      </c>
      <c r="CY1669" s="13">
        <v>70.86777476581392</v>
      </c>
      <c r="CZ1669" s="13">
        <v>70.27473848010365</v>
      </c>
      <c r="DA1669" s="13">
        <v>58.17898266112028</v>
      </c>
      <c r="DB1669" s="13" t="e">
        <f ca="1"/>
        <v>#NAME?</v>
      </c>
      <c r="DC1669" s="13" t="e">
        <f ca="1"/>
        <v>#NAME?</v>
      </c>
      <c r="DD1669" s="13">
        <v>69.462751233113394</v>
      </c>
      <c r="DE1669" s="13" t="e">
        <f ca="1"/>
        <v>#NAME?</v>
      </c>
      <c r="DF1669" s="13">
        <v>72.179870693534383</v>
      </c>
    </row>
    <row r="1670" spans="1:110" x14ac:dyDescent="0.25">
      <c r="A1670" s="9">
        <v>60</v>
      </c>
      <c r="B1670" s="10" t="b">
        <v>1</v>
      </c>
      <c r="U1670" s="13"/>
      <c r="V1670" s="13"/>
      <c r="W1670" s="14"/>
      <c r="X1670" s="24"/>
      <c r="Y1670" s="24"/>
      <c r="Z1670" s="24"/>
      <c r="AA1670" s="24"/>
      <c r="AB1670" s="24"/>
      <c r="AC1670" s="24"/>
      <c r="AD1670" s="24"/>
      <c r="AE1670" s="24"/>
      <c r="AG1670" s="13"/>
      <c r="AH1670" s="13"/>
      <c r="AI1670" s="14"/>
      <c r="AJ1670" s="24"/>
      <c r="AK1670" s="24"/>
      <c r="AL1670" s="24"/>
      <c r="AM1670" s="24"/>
      <c r="AN1670" s="24"/>
      <c r="AO1670" s="24"/>
      <c r="AP1670" s="24"/>
      <c r="AQ1670" s="24"/>
      <c r="AS1670" s="13"/>
      <c r="AT1670" s="13"/>
      <c r="AU1670" s="14"/>
      <c r="AV1670" s="24"/>
      <c r="AW1670" s="24"/>
      <c r="AX1670" s="24"/>
      <c r="AY1670" s="24"/>
      <c r="AZ1670" s="24"/>
      <c r="BA1670" s="24"/>
      <c r="BB1670" s="24"/>
      <c r="BC1670" s="24"/>
      <c r="CW1670" s="24">
        <v>0.56881830601092898</v>
      </c>
      <c r="CX1670" s="13">
        <v>73.099999999999994</v>
      </c>
      <c r="CY1670" s="13">
        <v>70.876050873031417</v>
      </c>
      <c r="CZ1670" s="13">
        <v>70.283719735129921</v>
      </c>
      <c r="DA1670" s="13">
        <v>58.233792586148283</v>
      </c>
      <c r="DB1670" s="13" t="e">
        <f ca="1"/>
        <v>#NAME?</v>
      </c>
      <c r="DC1670" s="13" t="e">
        <f ca="1"/>
        <v>#NAME?</v>
      </c>
      <c r="DD1670" s="13">
        <v>69.472727341232343</v>
      </c>
      <c r="DE1670" s="13" t="e">
        <f ca="1"/>
        <v>#NAME?</v>
      </c>
      <c r="DF1670" s="13">
        <v>72.188866903500241</v>
      </c>
    </row>
    <row r="1671" spans="1:110" x14ac:dyDescent="0.25">
      <c r="A1671" s="9">
        <v>74.599999999999994</v>
      </c>
      <c r="B1671" s="10" t="b">
        <v>1</v>
      </c>
      <c r="U1671" s="13"/>
      <c r="V1671" s="13"/>
      <c r="W1671" s="14"/>
      <c r="X1671" s="24"/>
      <c r="Y1671" s="24"/>
      <c r="Z1671" s="24"/>
      <c r="AA1671" s="24"/>
      <c r="AB1671" s="24"/>
      <c r="AC1671" s="24"/>
      <c r="AD1671" s="24"/>
      <c r="AE1671" s="24"/>
      <c r="AG1671" s="13"/>
      <c r="AH1671" s="13"/>
      <c r="AI1671" s="14"/>
      <c r="AJ1671" s="24"/>
      <c r="AK1671" s="24"/>
      <c r="AL1671" s="24"/>
      <c r="AM1671" s="24"/>
      <c r="AN1671" s="24"/>
      <c r="AO1671" s="24"/>
      <c r="AP1671" s="24"/>
      <c r="AQ1671" s="24"/>
      <c r="AS1671" s="13"/>
      <c r="AT1671" s="13"/>
      <c r="AU1671" s="14"/>
      <c r="AV1671" s="24"/>
      <c r="AW1671" s="24"/>
      <c r="AX1671" s="24"/>
      <c r="AY1671" s="24"/>
      <c r="AZ1671" s="24"/>
      <c r="BA1671" s="24"/>
      <c r="BB1671" s="24"/>
      <c r="BC1671" s="24"/>
      <c r="CW1671" s="24">
        <v>0.56915983606557374</v>
      </c>
      <c r="CX1671" s="13">
        <v>73.099999999999994</v>
      </c>
      <c r="CY1671" s="13">
        <v>70.884328227257569</v>
      </c>
      <c r="CZ1671" s="13">
        <v>70.292703491495701</v>
      </c>
      <c r="DA1671" s="13">
        <v>58.28864594218323</v>
      </c>
      <c r="DB1671" s="13" t="e">
        <f ca="1"/>
        <v>#NAME?</v>
      </c>
      <c r="DC1671" s="13" t="e">
        <f ca="1"/>
        <v>#NAME?</v>
      </c>
      <c r="DD1671" s="13">
        <v>69.482700454871704</v>
      </c>
      <c r="DE1671" s="13" t="e">
        <f ca="1"/>
        <v>#NAME?</v>
      </c>
      <c r="DF1671" s="13">
        <v>72.197862680257671</v>
      </c>
    </row>
    <row r="1672" spans="1:110" x14ac:dyDescent="0.25">
      <c r="A1672" s="9">
        <v>74.2</v>
      </c>
      <c r="B1672" s="10" t="b">
        <v>1</v>
      </c>
      <c r="U1672" s="13"/>
      <c r="V1672" s="13"/>
      <c r="W1672" s="14"/>
      <c r="X1672" s="24"/>
      <c r="Y1672" s="24"/>
      <c r="Z1672" s="24"/>
      <c r="AA1672" s="24"/>
      <c r="AB1672" s="24"/>
      <c r="AC1672" s="24"/>
      <c r="AD1672" s="24"/>
      <c r="AE1672" s="24"/>
      <c r="AG1672" s="13"/>
      <c r="AH1672" s="13"/>
      <c r="AI1672" s="14"/>
      <c r="AJ1672" s="24"/>
      <c r="AK1672" s="24"/>
      <c r="AL1672" s="24"/>
      <c r="AM1672" s="24"/>
      <c r="AN1672" s="24"/>
      <c r="AO1672" s="24"/>
      <c r="AP1672" s="24"/>
      <c r="AQ1672" s="24"/>
      <c r="AS1672" s="13"/>
      <c r="AT1672" s="13"/>
      <c r="AU1672" s="14"/>
      <c r="AV1672" s="24"/>
      <c r="AW1672" s="24"/>
      <c r="AX1672" s="24"/>
      <c r="AY1672" s="24"/>
      <c r="AZ1672" s="24"/>
      <c r="BA1672" s="24"/>
      <c r="BB1672" s="24"/>
      <c r="BC1672" s="24"/>
      <c r="CW1672" s="24">
        <v>0.56950136612021862</v>
      </c>
      <c r="CX1672" s="13">
        <v>73.099999999999994</v>
      </c>
      <c r="CY1672" s="13">
        <v>70.892606835122521</v>
      </c>
      <c r="CZ1672" s="13">
        <v>70.30168975706404</v>
      </c>
      <c r="DA1672" s="13">
        <v>58.343542798108587</v>
      </c>
      <c r="DB1672" s="13" t="e">
        <f ca="1"/>
        <v>#NAME?</v>
      </c>
      <c r="DC1672" s="13" t="e">
        <f ca="1"/>
        <v>#NAME?</v>
      </c>
      <c r="DD1672" s="13">
        <v>69.492670576726368</v>
      </c>
      <c r="DE1672" s="13" t="e">
        <f ca="1"/>
        <v>#NAME?</v>
      </c>
      <c r="DF1672" s="13">
        <v>72.20685802853076</v>
      </c>
    </row>
    <row r="1673" spans="1:110" x14ac:dyDescent="0.25">
      <c r="A1673" s="9">
        <v>74.099999999999994</v>
      </c>
      <c r="B1673" s="10" t="b">
        <v>1</v>
      </c>
      <c r="U1673" s="13"/>
      <c r="V1673" s="13"/>
      <c r="W1673" s="14"/>
      <c r="X1673" s="24"/>
      <c r="Y1673" s="24"/>
      <c r="Z1673" s="24"/>
      <c r="AA1673" s="24"/>
      <c r="AB1673" s="24"/>
      <c r="AC1673" s="24"/>
      <c r="AD1673" s="24"/>
      <c r="AE1673" s="24"/>
      <c r="AG1673" s="13"/>
      <c r="AH1673" s="13"/>
      <c r="AI1673" s="14"/>
      <c r="AJ1673" s="24"/>
      <c r="AK1673" s="24"/>
      <c r="AL1673" s="24"/>
      <c r="AM1673" s="24"/>
      <c r="AN1673" s="24"/>
      <c r="AO1673" s="24"/>
      <c r="AP1673" s="24"/>
      <c r="AQ1673" s="24"/>
      <c r="AS1673" s="13"/>
      <c r="AT1673" s="13"/>
      <c r="AU1673" s="14"/>
      <c r="AV1673" s="24"/>
      <c r="AW1673" s="24"/>
      <c r="AX1673" s="24"/>
      <c r="AY1673" s="24"/>
      <c r="AZ1673" s="24"/>
      <c r="BA1673" s="24"/>
      <c r="BB1673" s="24"/>
      <c r="BC1673" s="24"/>
      <c r="CW1673" s="24">
        <v>0.56984289617486339</v>
      </c>
      <c r="CX1673" s="13">
        <v>73.099999999999994</v>
      </c>
      <c r="CY1673" s="13">
        <v>70.900886703263225</v>
      </c>
      <c r="CZ1673" s="13">
        <v>70.310678539709329</v>
      </c>
      <c r="DA1673" s="13">
        <v>58.398483222971763</v>
      </c>
      <c r="DB1673" s="13" t="e">
        <f ca="1"/>
        <v>#NAME?</v>
      </c>
      <c r="DC1673" s="13" t="e">
        <f ca="1"/>
        <v>#NAME?</v>
      </c>
      <c r="DD1673" s="13">
        <v>69.502637709487161</v>
      </c>
      <c r="DE1673" s="13" t="e">
        <f ca="1"/>
        <v>#NAME?</v>
      </c>
      <c r="DF1673" s="13">
        <v>72.215852953044589</v>
      </c>
    </row>
    <row r="1674" spans="1:110" x14ac:dyDescent="0.25">
      <c r="A1674" s="9">
        <v>73.900000000000006</v>
      </c>
      <c r="B1674" s="10" t="b">
        <v>1</v>
      </c>
      <c r="U1674" s="13"/>
      <c r="V1674" s="13"/>
      <c r="W1674" s="14"/>
      <c r="X1674" s="24"/>
      <c r="Y1674" s="24"/>
      <c r="Z1674" s="24"/>
      <c r="AA1674" s="24"/>
      <c r="AB1674" s="24"/>
      <c r="AC1674" s="24"/>
      <c r="AD1674" s="24"/>
      <c r="AE1674" s="24"/>
      <c r="AG1674" s="13"/>
      <c r="AH1674" s="13"/>
      <c r="AI1674" s="14"/>
      <c r="AJ1674" s="24"/>
      <c r="AK1674" s="24"/>
      <c r="AL1674" s="24"/>
      <c r="AM1674" s="24"/>
      <c r="AN1674" s="24"/>
      <c r="AO1674" s="24"/>
      <c r="AP1674" s="24"/>
      <c r="AQ1674" s="24"/>
      <c r="AS1674" s="13"/>
      <c r="AT1674" s="13"/>
      <c r="AU1674" s="14"/>
      <c r="AV1674" s="24"/>
      <c r="AW1674" s="24"/>
      <c r="AX1674" s="24"/>
      <c r="AY1674" s="24"/>
      <c r="AZ1674" s="24"/>
      <c r="BA1674" s="24"/>
      <c r="BB1674" s="24"/>
      <c r="BC1674" s="24"/>
      <c r="CW1674" s="24">
        <v>0.57018442622950816</v>
      </c>
      <c r="CX1674" s="13">
        <v>73.099999999999994</v>
      </c>
      <c r="CY1674" s="13">
        <v>70.909167838323484</v>
      </c>
      <c r="CZ1674" s="13">
        <v>70.319669847317343</v>
      </c>
      <c r="DA1674" s="13">
        <v>58.453467285984779</v>
      </c>
      <c r="DB1674" s="13" t="e">
        <f ca="1"/>
        <v>#NAME?</v>
      </c>
      <c r="DC1674" s="13" t="e">
        <f ca="1"/>
        <v>#NAME?</v>
      </c>
      <c r="DD1674" s="13">
        <v>69.512601855840941</v>
      </c>
      <c r="DE1674" s="13" t="e">
        <f ca="1"/>
        <v>#NAME?</v>
      </c>
      <c r="DF1674" s="13">
        <v>72.224847458525232</v>
      </c>
    </row>
    <row r="1675" spans="1:110" x14ac:dyDescent="0.25">
      <c r="A1675" s="9">
        <v>73.599999999999994</v>
      </c>
      <c r="B1675" s="10" t="b">
        <v>1</v>
      </c>
      <c r="U1675" s="13"/>
      <c r="V1675" s="13"/>
      <c r="W1675" s="14"/>
      <c r="X1675" s="24"/>
      <c r="Y1675" s="24"/>
      <c r="Z1675" s="24"/>
      <c r="AA1675" s="24"/>
      <c r="AB1675" s="24"/>
      <c r="AC1675" s="24"/>
      <c r="AD1675" s="24"/>
      <c r="AE1675" s="24"/>
      <c r="AG1675" s="13"/>
      <c r="AH1675" s="13"/>
      <c r="AI1675" s="14"/>
      <c r="AJ1675" s="24"/>
      <c r="AK1675" s="24"/>
      <c r="AL1675" s="24"/>
      <c r="AM1675" s="24"/>
      <c r="AN1675" s="24"/>
      <c r="AO1675" s="24"/>
      <c r="AP1675" s="24"/>
      <c r="AQ1675" s="24"/>
      <c r="AS1675" s="13"/>
      <c r="AT1675" s="13"/>
      <c r="AU1675" s="14"/>
      <c r="AV1675" s="24"/>
      <c r="AW1675" s="24"/>
      <c r="AX1675" s="24"/>
      <c r="AY1675" s="24"/>
      <c r="AZ1675" s="24"/>
      <c r="BA1675" s="24"/>
      <c r="BB1675" s="24"/>
      <c r="BC1675" s="24"/>
      <c r="CW1675" s="24">
        <v>0.57052595628415304</v>
      </c>
      <c r="CX1675" s="13">
        <v>73.099999999999994</v>
      </c>
      <c r="CY1675" s="13">
        <v>70.917450246953976</v>
      </c>
      <c r="CZ1675" s="13">
        <v>70.328663687785067</v>
      </c>
      <c r="DA1675" s="13">
        <v>58.508495056524666</v>
      </c>
      <c r="DB1675" s="13" t="e">
        <f ca="1"/>
        <v>#NAME?</v>
      </c>
      <c r="DC1675" s="13" t="e">
        <f ca="1"/>
        <v>#NAME?</v>
      </c>
      <c r="DD1675" s="13">
        <v>69.522563018470521</v>
      </c>
      <c r="DE1675" s="13" t="e">
        <f ca="1"/>
        <v>#NAME?</v>
      </c>
      <c r="DF1675" s="13">
        <v>72.233841549699775</v>
      </c>
    </row>
    <row r="1676" spans="1:110" x14ac:dyDescent="0.25">
      <c r="A1676" s="9">
        <v>73.3</v>
      </c>
      <c r="B1676" s="10" t="b">
        <v>1</v>
      </c>
      <c r="U1676" s="13"/>
      <c r="V1676" s="13"/>
      <c r="W1676" s="14"/>
      <c r="X1676" s="24"/>
      <c r="Y1676" s="24"/>
      <c r="Z1676" s="24"/>
      <c r="AA1676" s="24"/>
      <c r="AB1676" s="24"/>
      <c r="AC1676" s="24"/>
      <c r="AD1676" s="24"/>
      <c r="AE1676" s="24"/>
      <c r="AG1676" s="13"/>
      <c r="AH1676" s="13"/>
      <c r="AI1676" s="14"/>
      <c r="AJ1676" s="24"/>
      <c r="AK1676" s="24"/>
      <c r="AL1676" s="24"/>
      <c r="AM1676" s="24"/>
      <c r="AN1676" s="24"/>
      <c r="AO1676" s="24"/>
      <c r="AP1676" s="24"/>
      <c r="AQ1676" s="24"/>
      <c r="AS1676" s="13"/>
      <c r="AT1676" s="13"/>
      <c r="AU1676" s="14"/>
      <c r="AV1676" s="24"/>
      <c r="AW1676" s="24"/>
      <c r="AX1676" s="24"/>
      <c r="AY1676" s="24"/>
      <c r="AZ1676" s="24"/>
      <c r="BA1676" s="24"/>
      <c r="BB1676" s="24"/>
      <c r="BC1676" s="24"/>
      <c r="CW1676" s="24">
        <v>0.5708674863387978</v>
      </c>
      <c r="CX1676" s="13">
        <v>73.099999999999994</v>
      </c>
      <c r="CY1676" s="13">
        <v>70.925733935812303</v>
      </c>
      <c r="CZ1676" s="13">
        <v>70.337660069021183</v>
      </c>
      <c r="DA1676" s="13">
        <v>58.563566604134039</v>
      </c>
      <c r="DB1676" s="13" t="e">
        <f ca="1"/>
        <v>#NAME?</v>
      </c>
      <c r="DC1676" s="13" t="e">
        <f ca="1"/>
        <v>#NAME?</v>
      </c>
      <c r="DD1676" s="13">
        <v>69.532521200054646</v>
      </c>
      <c r="DE1676" s="13" t="e">
        <f ca="1"/>
        <v>#NAME?</v>
      </c>
      <c r="DF1676" s="13">
        <v>72.242835231296354</v>
      </c>
    </row>
    <row r="1677" spans="1:110" x14ac:dyDescent="0.25">
      <c r="A1677" s="9">
        <v>72.8</v>
      </c>
      <c r="B1677" s="10" t="b">
        <v>1</v>
      </c>
      <c r="U1677" s="13"/>
      <c r="V1677" s="13"/>
      <c r="W1677" s="14"/>
      <c r="X1677" s="24"/>
      <c r="Y1677" s="24"/>
      <c r="Z1677" s="24"/>
      <c r="AA1677" s="24"/>
      <c r="AB1677" s="24"/>
      <c r="AC1677" s="24"/>
      <c r="AD1677" s="24"/>
      <c r="AE1677" s="24"/>
      <c r="AG1677" s="13"/>
      <c r="AH1677" s="13"/>
      <c r="AI1677" s="14"/>
      <c r="AJ1677" s="24"/>
      <c r="AK1677" s="24"/>
      <c r="AL1677" s="24"/>
      <c r="AM1677" s="24"/>
      <c r="AN1677" s="24"/>
      <c r="AO1677" s="24"/>
      <c r="AP1677" s="24"/>
      <c r="AQ1677" s="24"/>
      <c r="AS1677" s="13"/>
      <c r="AT1677" s="13"/>
      <c r="AU1677" s="14"/>
      <c r="AV1677" s="24"/>
      <c r="AW1677" s="24"/>
      <c r="AX1677" s="24"/>
      <c r="AY1677" s="24"/>
      <c r="AZ1677" s="24"/>
      <c r="BA1677" s="24"/>
      <c r="BB1677" s="24"/>
      <c r="BC1677" s="24"/>
      <c r="CW1677" s="24">
        <v>0.57120901639344257</v>
      </c>
      <c r="CX1677" s="13">
        <v>73.099999999999994</v>
      </c>
      <c r="CY1677" s="13">
        <v>70.934018911563015</v>
      </c>
      <c r="CZ1677" s="13">
        <v>70.346658998945671</v>
      </c>
      <c r="DA1677" s="13">
        <v>58.618681998521609</v>
      </c>
      <c r="DB1677" s="13" t="e">
        <f ca="1"/>
        <v>#NAME?</v>
      </c>
      <c r="DC1677" s="13" t="e">
        <f ca="1"/>
        <v>#NAME?</v>
      </c>
      <c r="DD1677" s="13">
        <v>69.54247640326814</v>
      </c>
      <c r="DE1677" s="13" t="e">
        <f ca="1"/>
        <v>#NAME?</v>
      </c>
      <c r="DF1677" s="13">
        <v>72.251828508044156</v>
      </c>
    </row>
    <row r="1678" spans="1:110" x14ac:dyDescent="0.25">
      <c r="A1678" s="9">
        <v>72.7</v>
      </c>
      <c r="B1678" s="10" t="b">
        <v>1</v>
      </c>
      <c r="U1678" s="13"/>
      <c r="V1678" s="13"/>
      <c r="W1678" s="14"/>
      <c r="X1678" s="24"/>
      <c r="Y1678" s="24"/>
      <c r="Z1678" s="24"/>
      <c r="AA1678" s="24"/>
      <c r="AB1678" s="24"/>
      <c r="AC1678" s="24"/>
      <c r="AD1678" s="24"/>
      <c r="AE1678" s="24"/>
      <c r="AG1678" s="13"/>
      <c r="AH1678" s="13"/>
      <c r="AI1678" s="14"/>
      <c r="AJ1678" s="24"/>
      <c r="AK1678" s="24"/>
      <c r="AL1678" s="24"/>
      <c r="AM1678" s="24"/>
      <c r="AN1678" s="24"/>
      <c r="AO1678" s="24"/>
      <c r="AP1678" s="24"/>
      <c r="AQ1678" s="24"/>
      <c r="AS1678" s="13"/>
      <c r="AT1678" s="13"/>
      <c r="AU1678" s="14"/>
      <c r="AV1678" s="24"/>
      <c r="AW1678" s="24"/>
      <c r="AX1678" s="24"/>
      <c r="AY1678" s="24"/>
      <c r="AZ1678" s="24"/>
      <c r="BA1678" s="24"/>
      <c r="BB1678" s="24"/>
      <c r="BC1678" s="24"/>
      <c r="CW1678" s="24">
        <v>0.57155054644808745</v>
      </c>
      <c r="CX1678" s="13">
        <v>73.099999999999994</v>
      </c>
      <c r="CY1678" s="13">
        <v>70.942305180877696</v>
      </c>
      <c r="CZ1678" s="13">
        <v>70.355660485490205</v>
      </c>
      <c r="DA1678" s="13">
        <v>58.673841309562754</v>
      </c>
      <c r="DB1678" s="13" t="e">
        <f ca="1"/>
        <v>#NAME?</v>
      </c>
      <c r="DC1678" s="13" t="e">
        <f ca="1"/>
        <v>#NAME?</v>
      </c>
      <c r="DD1678" s="13">
        <v>69.552428630781776</v>
      </c>
      <c r="DE1678" s="13" t="e">
        <f ca="1"/>
        <v>#NAME?</v>
      </c>
      <c r="DF1678" s="13">
        <v>72.260821384673477</v>
      </c>
    </row>
    <row r="1679" spans="1:110" x14ac:dyDescent="0.25">
      <c r="A1679" s="9">
        <v>72.900000000000006</v>
      </c>
      <c r="B1679" s="10" t="b">
        <v>1</v>
      </c>
      <c r="U1679" s="13"/>
      <c r="V1679" s="13"/>
      <c r="W1679" s="14"/>
      <c r="X1679" s="24"/>
      <c r="Y1679" s="24"/>
      <c r="Z1679" s="24"/>
      <c r="AA1679" s="24"/>
      <c r="AB1679" s="24"/>
      <c r="AC1679" s="24"/>
      <c r="AD1679" s="24"/>
      <c r="AE1679" s="24"/>
      <c r="AG1679" s="13"/>
      <c r="AH1679" s="13"/>
      <c r="AI1679" s="14"/>
      <c r="AJ1679" s="24"/>
      <c r="AK1679" s="24"/>
      <c r="AL1679" s="24"/>
      <c r="AM1679" s="24"/>
      <c r="AN1679" s="24"/>
      <c r="AO1679" s="24"/>
      <c r="AP1679" s="24"/>
      <c r="AQ1679" s="24"/>
      <c r="AS1679" s="13"/>
      <c r="AT1679" s="13"/>
      <c r="AU1679" s="14"/>
      <c r="AV1679" s="24"/>
      <c r="AW1679" s="24"/>
      <c r="AX1679" s="24"/>
      <c r="AY1679" s="24"/>
      <c r="AZ1679" s="24"/>
      <c r="BA1679" s="24"/>
      <c r="BB1679" s="24"/>
      <c r="BC1679" s="24"/>
      <c r="CW1679" s="24">
        <v>0.57189207650273222</v>
      </c>
      <c r="CX1679" s="13">
        <v>73.099999999999994</v>
      </c>
      <c r="CY1679" s="13">
        <v>70.950592750434936</v>
      </c>
      <c r="CZ1679" s="13">
        <v>70.364664536597957</v>
      </c>
      <c r="DA1679" s="13">
        <v>58.729044607299961</v>
      </c>
      <c r="DB1679" s="13" t="e">
        <f ca="1"/>
        <v>#NAME?</v>
      </c>
      <c r="DC1679" s="13" t="e">
        <f ca="1"/>
        <v>#NAME?</v>
      </c>
      <c r="DD1679" s="13">
        <v>69.56237788526235</v>
      </c>
      <c r="DE1679" s="13" t="e">
        <f ca="1"/>
        <v>#NAME?</v>
      </c>
      <c r="DF1679" s="13">
        <v>72.269813865915665</v>
      </c>
    </row>
    <row r="1680" spans="1:110" x14ac:dyDescent="0.25">
      <c r="A1680" s="9">
        <v>71.8</v>
      </c>
      <c r="B1680" s="10" t="b">
        <v>1</v>
      </c>
      <c r="U1680" s="13"/>
      <c r="V1680" s="13"/>
      <c r="W1680" s="14"/>
      <c r="X1680" s="24"/>
      <c r="Y1680" s="24"/>
      <c r="Z1680" s="24"/>
      <c r="AA1680" s="24"/>
      <c r="AB1680" s="24"/>
      <c r="AC1680" s="24"/>
      <c r="AD1680" s="24"/>
      <c r="AE1680" s="24"/>
      <c r="AG1680" s="13"/>
      <c r="AH1680" s="13"/>
      <c r="AI1680" s="14"/>
      <c r="AJ1680" s="24"/>
      <c r="AK1680" s="24"/>
      <c r="AL1680" s="24"/>
      <c r="AM1680" s="24"/>
      <c r="AN1680" s="24"/>
      <c r="AO1680" s="24"/>
      <c r="AP1680" s="24"/>
      <c r="AQ1680" s="24"/>
      <c r="AS1680" s="13"/>
      <c r="AT1680" s="13"/>
      <c r="AU1680" s="14"/>
      <c r="AV1680" s="24"/>
      <c r="AW1680" s="24"/>
      <c r="AX1680" s="24"/>
      <c r="AY1680" s="24"/>
      <c r="AZ1680" s="24"/>
      <c r="BA1680" s="24"/>
      <c r="BB1680" s="24"/>
      <c r="BC1680" s="24"/>
      <c r="CW1680" s="24">
        <v>0.57223360655737709</v>
      </c>
      <c r="CX1680" s="13">
        <v>73.099999999999994</v>
      </c>
      <c r="CY1680" s="13">
        <v>70.958881626920444</v>
      </c>
      <c r="CZ1680" s="13">
        <v>70.373671160223921</v>
      </c>
      <c r="DA1680" s="13">
        <v>58.784291961943488</v>
      </c>
      <c r="DB1680" s="13" t="e">
        <f ca="1"/>
        <v>#NAME?</v>
      </c>
      <c r="DC1680" s="13" t="e">
        <f ca="1"/>
        <v>#NAME?</v>
      </c>
      <c r="DD1680" s="13">
        <v>69.572324169372678</v>
      </c>
      <c r="DE1680" s="13" t="e">
        <f ca="1"/>
        <v>#NAME?</v>
      </c>
      <c r="DF1680" s="13">
        <v>72.278805956503277</v>
      </c>
    </row>
    <row r="1681" spans="1:110" x14ac:dyDescent="0.25">
      <c r="A1681" s="9">
        <v>72.099999999999994</v>
      </c>
      <c r="B1681" s="10" t="b">
        <v>1</v>
      </c>
      <c r="U1681" s="13"/>
      <c r="V1681" s="13"/>
      <c r="W1681" s="14"/>
      <c r="X1681" s="24"/>
      <c r="Y1681" s="24"/>
      <c r="Z1681" s="24"/>
      <c r="AA1681" s="24"/>
      <c r="AB1681" s="24"/>
      <c r="AC1681" s="24"/>
      <c r="AD1681" s="24"/>
      <c r="AE1681" s="24"/>
      <c r="AG1681" s="13"/>
      <c r="AH1681" s="13"/>
      <c r="AI1681" s="14"/>
      <c r="AJ1681" s="24"/>
      <c r="AK1681" s="24"/>
      <c r="AL1681" s="24"/>
      <c r="AM1681" s="24"/>
      <c r="AN1681" s="24"/>
      <c r="AO1681" s="24"/>
      <c r="AP1681" s="24"/>
      <c r="AQ1681" s="24"/>
      <c r="AS1681" s="13"/>
      <c r="AT1681" s="13"/>
      <c r="AU1681" s="14"/>
      <c r="AV1681" s="24"/>
      <c r="AW1681" s="24"/>
      <c r="AX1681" s="24"/>
      <c r="AY1681" s="24"/>
      <c r="AZ1681" s="24"/>
      <c r="BA1681" s="24"/>
      <c r="BB1681" s="24"/>
      <c r="BC1681" s="24"/>
      <c r="CW1681" s="24">
        <v>0.57257513661202186</v>
      </c>
      <c r="CX1681" s="13">
        <v>73.099999999999994</v>
      </c>
      <c r="CY1681" s="13">
        <v>70.967171817027008</v>
      </c>
      <c r="CZ1681" s="13">
        <v>70.382680364334462</v>
      </c>
      <c r="DA1681" s="13">
        <v>58.83958344387176</v>
      </c>
      <c r="DB1681" s="13" t="e">
        <f ca="1"/>
        <v>#NAME?</v>
      </c>
      <c r="DC1681" s="13" t="e">
        <f ca="1"/>
        <v>#NAME?</v>
      </c>
      <c r="DD1681" s="13">
        <v>69.582267485771581</v>
      </c>
      <c r="DE1681" s="13" t="e">
        <f ca="1"/>
        <v>#NAME?</v>
      </c>
      <c r="DF1681" s="13">
        <v>72.287797661169947</v>
      </c>
    </row>
    <row r="1682" spans="1:110" x14ac:dyDescent="0.25">
      <c r="A1682" s="9">
        <v>71.900000000000006</v>
      </c>
      <c r="B1682" s="10" t="b">
        <v>1</v>
      </c>
      <c r="U1682" s="13"/>
      <c r="V1682" s="13"/>
      <c r="W1682" s="14"/>
      <c r="X1682" s="24"/>
      <c r="Y1682" s="24"/>
      <c r="Z1682" s="24"/>
      <c r="AA1682" s="24"/>
      <c r="AB1682" s="24"/>
      <c r="AC1682" s="24"/>
      <c r="AD1682" s="24"/>
      <c r="AE1682" s="24"/>
      <c r="AG1682" s="13"/>
      <c r="AH1682" s="13"/>
      <c r="AI1682" s="14"/>
      <c r="AJ1682" s="24"/>
      <c r="AK1682" s="24"/>
      <c r="AL1682" s="24"/>
      <c r="AM1682" s="24"/>
      <c r="AN1682" s="24"/>
      <c r="AO1682" s="24"/>
      <c r="AP1682" s="24"/>
      <c r="AQ1682" s="24"/>
      <c r="AS1682" s="13"/>
      <c r="AT1682" s="13"/>
      <c r="AU1682" s="14"/>
      <c r="AV1682" s="24"/>
      <c r="AW1682" s="24"/>
      <c r="AX1682" s="24"/>
      <c r="AY1682" s="24"/>
      <c r="AZ1682" s="24"/>
      <c r="BA1682" s="24"/>
      <c r="BB1682" s="24"/>
      <c r="BC1682" s="24"/>
      <c r="CW1682" s="24">
        <v>0.57291666666666663</v>
      </c>
      <c r="CX1682" s="13">
        <v>73.099999999999994</v>
      </c>
      <c r="CY1682" s="13">
        <v>70.975463327454634</v>
      </c>
      <c r="CZ1682" s="13">
        <v>70.391692156908078</v>
      </c>
      <c r="DA1682" s="13">
        <v>58.894919123632015</v>
      </c>
      <c r="DB1682" s="13" t="e">
        <f ca="1"/>
        <v>#NAME?</v>
      </c>
      <c r="DC1682" s="13" t="e">
        <f ca="1"/>
        <v>#NAME?</v>
      </c>
      <c r="DD1682" s="13">
        <v>69.592207837113975</v>
      </c>
      <c r="DE1682" s="13" t="e">
        <f ca="1"/>
        <v>#NAME?</v>
      </c>
      <c r="DF1682" s="13">
        <v>72.296788984650533</v>
      </c>
    </row>
    <row r="1683" spans="1:110" x14ac:dyDescent="0.25">
      <c r="A1683" s="9">
        <v>71.5</v>
      </c>
      <c r="B1683" s="10" t="b">
        <v>1</v>
      </c>
      <c r="U1683" s="13"/>
      <c r="V1683" s="13"/>
      <c r="W1683" s="14"/>
      <c r="X1683" s="24"/>
      <c r="Y1683" s="24"/>
      <c r="Z1683" s="24"/>
      <c r="AA1683" s="24"/>
      <c r="AB1683" s="24"/>
      <c r="AC1683" s="24"/>
      <c r="AD1683" s="24"/>
      <c r="AE1683" s="24"/>
      <c r="AG1683" s="13"/>
      <c r="AH1683" s="13"/>
      <c r="AI1683" s="14"/>
      <c r="AJ1683" s="24"/>
      <c r="AK1683" s="24"/>
      <c r="AL1683" s="24"/>
      <c r="AM1683" s="24"/>
      <c r="AN1683" s="24"/>
      <c r="AO1683" s="24"/>
      <c r="AP1683" s="24"/>
      <c r="AQ1683" s="24"/>
      <c r="AS1683" s="13"/>
      <c r="AT1683" s="13"/>
      <c r="AU1683" s="14"/>
      <c r="AV1683" s="24"/>
      <c r="AW1683" s="24"/>
      <c r="AX1683" s="24"/>
      <c r="AY1683" s="24"/>
      <c r="AZ1683" s="24"/>
      <c r="BA1683" s="24"/>
      <c r="BB1683" s="24"/>
      <c r="BC1683" s="24"/>
      <c r="CW1683" s="24">
        <v>0.57325819672131151</v>
      </c>
      <c r="CX1683" s="13">
        <v>73.099999999999994</v>
      </c>
      <c r="CY1683" s="13">
        <v>70.983756164910488</v>
      </c>
      <c r="CZ1683" s="13">
        <v>70.400706545934867</v>
      </c>
      <c r="DA1683" s="13">
        <v>58.950299071940812</v>
      </c>
      <c r="DB1683" s="13" t="e">
        <f ca="1"/>
        <v>#NAME?</v>
      </c>
      <c r="DC1683" s="13" t="e">
        <f ca="1"/>
        <v>#NAME?</v>
      </c>
      <c r="DD1683" s="13">
        <v>69.602145226050766</v>
      </c>
      <c r="DE1683" s="13" t="e">
        <f ca="1"/>
        <v>#NAME?</v>
      </c>
      <c r="DF1683" s="13">
        <v>72.305779931681059</v>
      </c>
    </row>
    <row r="1684" spans="1:110" x14ac:dyDescent="0.25">
      <c r="A1684" s="9">
        <v>71.5</v>
      </c>
      <c r="B1684" s="10" t="b">
        <v>1</v>
      </c>
      <c r="U1684" s="13"/>
      <c r="V1684" s="13"/>
      <c r="W1684" s="14"/>
      <c r="X1684" s="24"/>
      <c r="Y1684" s="24"/>
      <c r="Z1684" s="24"/>
      <c r="AA1684" s="24"/>
      <c r="AB1684" s="24"/>
      <c r="AC1684" s="24"/>
      <c r="AD1684" s="24"/>
      <c r="AE1684" s="24"/>
      <c r="AG1684" s="13"/>
      <c r="AH1684" s="13"/>
      <c r="AI1684" s="14"/>
      <c r="AJ1684" s="24"/>
      <c r="AK1684" s="24"/>
      <c r="AL1684" s="24"/>
      <c r="AM1684" s="24"/>
      <c r="AN1684" s="24"/>
      <c r="AO1684" s="24"/>
      <c r="AP1684" s="24"/>
      <c r="AQ1684" s="24"/>
      <c r="AS1684" s="13"/>
      <c r="AT1684" s="13"/>
      <c r="AU1684" s="14"/>
      <c r="AV1684" s="24"/>
      <c r="AW1684" s="24"/>
      <c r="AX1684" s="24"/>
      <c r="AY1684" s="24"/>
      <c r="AZ1684" s="24"/>
      <c r="BA1684" s="24"/>
      <c r="BB1684" s="24"/>
      <c r="BC1684" s="24"/>
      <c r="CW1684" s="24">
        <v>0.57359972677595628</v>
      </c>
      <c r="CX1684" s="13">
        <v>73.2</v>
      </c>
      <c r="CY1684" s="13">
        <v>70.992050336109003</v>
      </c>
      <c r="CZ1684" s="13">
        <v>70.409723539416831</v>
      </c>
      <c r="DA1684" s="13">
        <v>59.005723359684524</v>
      </c>
      <c r="DB1684" s="13" t="e">
        <f ca="1"/>
        <v>#NAME?</v>
      </c>
      <c r="DC1684" s="13" t="e">
        <f ca="1"/>
        <v>#NAME?</v>
      </c>
      <c r="DD1684" s="13">
        <v>69.612079655228911</v>
      </c>
      <c r="DE1684" s="13" t="e">
        <f ca="1"/>
        <v>#NAME?</v>
      </c>
      <c r="DF1684" s="13">
        <v>72.314770506998784</v>
      </c>
    </row>
    <row r="1685" spans="1:110" x14ac:dyDescent="0.25">
      <c r="A1685" s="9">
        <v>71.5</v>
      </c>
      <c r="B1685" s="10" t="b">
        <v>1</v>
      </c>
      <c r="U1685" s="13"/>
      <c r="V1685" s="13"/>
      <c r="W1685" s="14"/>
      <c r="X1685" s="24"/>
      <c r="Y1685" s="24"/>
      <c r="Z1685" s="24"/>
      <c r="AA1685" s="24"/>
      <c r="AB1685" s="24"/>
      <c r="AC1685" s="24"/>
      <c r="AD1685" s="24"/>
      <c r="AE1685" s="24"/>
      <c r="AG1685" s="13"/>
      <c r="AH1685" s="13"/>
      <c r="AI1685" s="14"/>
      <c r="AJ1685" s="24"/>
      <c r="AK1685" s="24"/>
      <c r="AL1685" s="24"/>
      <c r="AM1685" s="24"/>
      <c r="AN1685" s="24"/>
      <c r="AO1685" s="24"/>
      <c r="AP1685" s="24"/>
      <c r="AQ1685" s="24"/>
      <c r="AS1685" s="13"/>
      <c r="AT1685" s="13"/>
      <c r="AU1685" s="14"/>
      <c r="AV1685" s="24"/>
      <c r="AW1685" s="24"/>
      <c r="AX1685" s="24"/>
      <c r="AY1685" s="24"/>
      <c r="AZ1685" s="24"/>
      <c r="BA1685" s="24"/>
      <c r="BB1685" s="24"/>
      <c r="BC1685" s="24"/>
      <c r="CW1685" s="24">
        <v>0.57394125683060104</v>
      </c>
      <c r="CX1685" s="13">
        <v>73.2</v>
      </c>
      <c r="CY1685" s="13">
        <v>71.000345847771882</v>
      </c>
      <c r="CZ1685" s="13">
        <v>70.418743145367813</v>
      </c>
      <c r="DA1685" s="13">
        <v>59.061192057919953</v>
      </c>
      <c r="DB1685" s="13" t="e">
        <f ca="1"/>
        <v>#NAME?</v>
      </c>
      <c r="DC1685" s="13" t="e">
        <f ca="1"/>
        <v>#NAME?</v>
      </c>
      <c r="DD1685" s="13">
        <v>69.622011127291472</v>
      </c>
      <c r="DE1685" s="13" t="e">
        <f ca="1"/>
        <v>#NAME?</v>
      </c>
      <c r="DF1685" s="13">
        <v>72.323760715342189</v>
      </c>
    </row>
    <row r="1686" spans="1:110" x14ac:dyDescent="0.25">
      <c r="A1686" s="9">
        <v>71</v>
      </c>
      <c r="B1686" s="10" t="b">
        <v>1</v>
      </c>
      <c r="U1686" s="13"/>
      <c r="V1686" s="13"/>
      <c r="W1686" s="14"/>
      <c r="X1686" s="24"/>
      <c r="Y1686" s="24"/>
      <c r="Z1686" s="24"/>
      <c r="AA1686" s="24"/>
      <c r="AB1686" s="24"/>
      <c r="AC1686" s="24"/>
      <c r="AD1686" s="24"/>
      <c r="AE1686" s="24"/>
      <c r="AG1686" s="13"/>
      <c r="AH1686" s="13"/>
      <c r="AI1686" s="14"/>
      <c r="AJ1686" s="24"/>
      <c r="AK1686" s="24"/>
      <c r="AL1686" s="24"/>
      <c r="AM1686" s="24"/>
      <c r="AN1686" s="24"/>
      <c r="AO1686" s="24"/>
      <c r="AP1686" s="24"/>
      <c r="AQ1686" s="24"/>
      <c r="AS1686" s="13"/>
      <c r="AT1686" s="13"/>
      <c r="AU1686" s="14"/>
      <c r="AV1686" s="24"/>
      <c r="AW1686" s="24"/>
      <c r="AX1686" s="24"/>
      <c r="AY1686" s="24"/>
      <c r="AZ1686" s="24"/>
      <c r="BA1686" s="24"/>
      <c r="BB1686" s="24"/>
      <c r="BC1686" s="24"/>
      <c r="CW1686" s="24">
        <v>0.57428278688524592</v>
      </c>
      <c r="CX1686" s="13">
        <v>73.2</v>
      </c>
      <c r="CY1686" s="13">
        <v>71.008642706628194</v>
      </c>
      <c r="CZ1686" s="13">
        <v>70.427765371813805</v>
      </c>
      <c r="DA1686" s="13">
        <v>59.116705237874882</v>
      </c>
      <c r="DB1686" s="13" t="e">
        <f ca="1"/>
        <v>#NAME?</v>
      </c>
      <c r="DC1686" s="13" t="e">
        <f ca="1"/>
        <v>#NAME?</v>
      </c>
      <c r="DD1686" s="13">
        <v>69.631939644877548</v>
      </c>
      <c r="DE1686" s="13" t="e">
        <f ca="1"/>
        <v>#NAME?</v>
      </c>
      <c r="DF1686" s="13">
        <v>72.332750561451064</v>
      </c>
    </row>
    <row r="1687" spans="1:110" x14ac:dyDescent="0.25">
      <c r="A1687" s="9">
        <v>76.7</v>
      </c>
      <c r="B1687" s="10" t="b">
        <v>1</v>
      </c>
      <c r="U1687" s="13"/>
      <c r="V1687" s="13"/>
      <c r="W1687" s="14"/>
      <c r="X1687" s="24"/>
      <c r="Y1687" s="24"/>
      <c r="Z1687" s="24"/>
      <c r="AA1687" s="24"/>
      <c r="AB1687" s="24"/>
      <c r="AC1687" s="24"/>
      <c r="AD1687" s="24"/>
      <c r="AE1687" s="24"/>
      <c r="AG1687" s="13"/>
      <c r="AH1687" s="13"/>
      <c r="AI1687" s="14"/>
      <c r="AJ1687" s="24"/>
      <c r="AK1687" s="24"/>
      <c r="AL1687" s="24"/>
      <c r="AM1687" s="24"/>
      <c r="AN1687" s="24"/>
      <c r="AO1687" s="24"/>
      <c r="AP1687" s="24"/>
      <c r="AQ1687" s="24"/>
      <c r="AS1687" s="13"/>
      <c r="AT1687" s="13"/>
      <c r="AU1687" s="14"/>
      <c r="AV1687" s="24"/>
      <c r="AW1687" s="24"/>
      <c r="AX1687" s="24"/>
      <c r="AY1687" s="24"/>
      <c r="AZ1687" s="24"/>
      <c r="BA1687" s="24"/>
      <c r="BB1687" s="24"/>
      <c r="BC1687" s="24"/>
      <c r="CW1687" s="24">
        <v>0.57462431693989069</v>
      </c>
      <c r="CX1687" s="13">
        <v>73.2</v>
      </c>
      <c r="CY1687" s="13">
        <v>71.016940919414338</v>
      </c>
      <c r="CZ1687" s="13">
        <v>70.436790226792667</v>
      </c>
      <c r="DA1687" s="13">
        <v>59.172262970948488</v>
      </c>
      <c r="DB1687" s="13" t="e">
        <f ca="1"/>
        <v>#NAME?</v>
      </c>
      <c r="DC1687" s="13" t="e">
        <f ca="1"/>
        <v>#NAME?</v>
      </c>
      <c r="DD1687" s="13">
        <v>69.641865210622313</v>
      </c>
      <c r="DE1687" s="13" t="e">
        <f ca="1"/>
        <v>#NAME?</v>
      </c>
      <c r="DF1687" s="13">
        <v>72.341740050066434</v>
      </c>
    </row>
    <row r="1688" spans="1:110" x14ac:dyDescent="0.25">
      <c r="A1688" s="9">
        <v>76.599999999999994</v>
      </c>
      <c r="B1688" s="10" t="b">
        <v>1</v>
      </c>
      <c r="U1688" s="13"/>
      <c r="V1688" s="13"/>
      <c r="W1688" s="14"/>
      <c r="X1688" s="24"/>
      <c r="Y1688" s="24"/>
      <c r="Z1688" s="24"/>
      <c r="AA1688" s="24"/>
      <c r="AB1688" s="24"/>
      <c r="AC1688" s="24"/>
      <c r="AD1688" s="24"/>
      <c r="AE1688" s="24"/>
      <c r="AG1688" s="13"/>
      <c r="AH1688" s="13"/>
      <c r="AI1688" s="14"/>
      <c r="AJ1688" s="24"/>
      <c r="AK1688" s="24"/>
      <c r="AL1688" s="24"/>
      <c r="AM1688" s="24"/>
      <c r="AN1688" s="24"/>
      <c r="AO1688" s="24"/>
      <c r="AP1688" s="24"/>
      <c r="AQ1688" s="24"/>
      <c r="AS1688" s="13"/>
      <c r="AT1688" s="13"/>
      <c r="AU1688" s="14"/>
      <c r="AV1688" s="24"/>
      <c r="AW1688" s="24"/>
      <c r="AX1688" s="24"/>
      <c r="AY1688" s="24"/>
      <c r="AZ1688" s="24"/>
      <c r="BA1688" s="24"/>
      <c r="BB1688" s="24"/>
      <c r="BC1688" s="24"/>
      <c r="CW1688" s="24">
        <v>0.57496584699453557</v>
      </c>
      <c r="CX1688" s="13">
        <v>73.2</v>
      </c>
      <c r="CY1688" s="13">
        <v>71.025240492874147</v>
      </c>
      <c r="CZ1688" s="13">
        <v>70.445817718354377</v>
      </c>
      <c r="DA1688" s="13">
        <v>59.227865328712113</v>
      </c>
      <c r="DB1688" s="13" t="e">
        <f ca="1"/>
        <v>#NAME?</v>
      </c>
      <c r="DC1688" s="13" t="e">
        <f ca="1"/>
        <v>#NAME?</v>
      </c>
      <c r="DD1688" s="13">
        <v>69.651787827157023</v>
      </c>
      <c r="DE1688" s="13" t="e">
        <f ca="1"/>
        <v>#NAME?</v>
      </c>
      <c r="DF1688" s="13">
        <v>72.350729185930646</v>
      </c>
    </row>
    <row r="1689" spans="1:110" x14ac:dyDescent="0.25">
      <c r="A1689" s="9">
        <v>76.599999999999994</v>
      </c>
      <c r="B1689" s="10" t="b">
        <v>1</v>
      </c>
      <c r="U1689" s="13"/>
      <c r="V1689" s="13"/>
      <c r="W1689" s="14"/>
      <c r="X1689" s="24"/>
      <c r="Y1689" s="24"/>
      <c r="Z1689" s="24"/>
      <c r="AA1689" s="24"/>
      <c r="AB1689" s="24"/>
      <c r="AC1689" s="24"/>
      <c r="AD1689" s="24"/>
      <c r="AE1689" s="24"/>
      <c r="AG1689" s="13"/>
      <c r="AH1689" s="13"/>
      <c r="AI1689" s="14"/>
      <c r="AJ1689" s="24"/>
      <c r="AK1689" s="24"/>
      <c r="AL1689" s="24"/>
      <c r="AM1689" s="24"/>
      <c r="AN1689" s="24"/>
      <c r="AO1689" s="24"/>
      <c r="AP1689" s="24"/>
      <c r="AQ1689" s="24"/>
      <c r="AS1689" s="13"/>
      <c r="AT1689" s="13"/>
      <c r="AU1689" s="14"/>
      <c r="AV1689" s="24"/>
      <c r="AW1689" s="24"/>
      <c r="AX1689" s="24"/>
      <c r="AY1689" s="24"/>
      <c r="AZ1689" s="24"/>
      <c r="BA1689" s="24"/>
      <c r="BB1689" s="24"/>
      <c r="BC1689" s="24"/>
      <c r="CW1689" s="24">
        <v>0.57530737704918034</v>
      </c>
      <c r="CX1689" s="13">
        <v>73.2</v>
      </c>
      <c r="CY1689" s="13">
        <v>71.03354143375887</v>
      </c>
      <c r="CZ1689" s="13">
        <v>70.454847854560995</v>
      </c>
      <c r="DA1689" s="13">
        <v>59.283512382909606</v>
      </c>
      <c r="DB1689" s="13" t="e">
        <f ca="1"/>
        <v>#NAME?</v>
      </c>
      <c r="DC1689" s="13" t="e">
        <f ca="1"/>
        <v>#NAME?</v>
      </c>
      <c r="DD1689" s="13">
        <v>69.661707497109063</v>
      </c>
      <c r="DE1689" s="13" t="e">
        <f ca="1"/>
        <v>#NAME?</v>
      </c>
      <c r="DF1689" s="13">
        <v>72.359717973787411</v>
      </c>
    </row>
    <row r="1690" spans="1:110" x14ac:dyDescent="0.25">
      <c r="A1690" s="9">
        <v>76.3</v>
      </c>
      <c r="B1690" s="10" t="b">
        <v>1</v>
      </c>
      <c r="U1690" s="13"/>
      <c r="V1690" s="13"/>
      <c r="W1690" s="14"/>
      <c r="X1690" s="24"/>
      <c r="Y1690" s="24"/>
      <c r="Z1690" s="24"/>
      <c r="AA1690" s="24"/>
      <c r="AB1690" s="24"/>
      <c r="AC1690" s="24"/>
      <c r="AD1690" s="24"/>
      <c r="AE1690" s="24"/>
      <c r="AG1690" s="13"/>
      <c r="AH1690" s="13"/>
      <c r="AI1690" s="14"/>
      <c r="AJ1690" s="24"/>
      <c r="AK1690" s="24"/>
      <c r="AL1690" s="24"/>
      <c r="AM1690" s="24"/>
      <c r="AN1690" s="24"/>
      <c r="AO1690" s="24"/>
      <c r="AP1690" s="24"/>
      <c r="AQ1690" s="24"/>
      <c r="AS1690" s="13"/>
      <c r="AT1690" s="13"/>
      <c r="AU1690" s="14"/>
      <c r="AV1690" s="24"/>
      <c r="AW1690" s="24"/>
      <c r="AX1690" s="24"/>
      <c r="AY1690" s="24"/>
      <c r="AZ1690" s="24"/>
      <c r="BA1690" s="24"/>
      <c r="BB1690" s="24"/>
      <c r="BC1690" s="24"/>
      <c r="CW1690" s="24">
        <v>0.5756489071038251</v>
      </c>
      <c r="CX1690" s="13">
        <v>73.2</v>
      </c>
      <c r="CY1690" s="13">
        <v>71.041843748827304</v>
      </c>
      <c r="CZ1690" s="13">
        <v>70.463880643486789</v>
      </c>
      <c r="DA1690" s="13">
        <v>59.33920420545801</v>
      </c>
      <c r="DB1690" s="13" t="e">
        <f ca="1"/>
        <v>#NAME?</v>
      </c>
      <c r="DC1690" s="13" t="e">
        <f ca="1"/>
        <v>#NAME?</v>
      </c>
      <c r="DD1690" s="13">
        <v>69.671624223101873</v>
      </c>
      <c r="DE1690" s="13" t="e">
        <f ca="1"/>
        <v>#NAME?</v>
      </c>
      <c r="DF1690" s="13">
        <v>72.368706418381748</v>
      </c>
    </row>
    <row r="1691" spans="1:110" x14ac:dyDescent="0.25">
      <c r="A1691" s="9">
        <v>76.099999999999994</v>
      </c>
      <c r="B1691" s="10" t="b">
        <v>1</v>
      </c>
      <c r="U1691" s="13"/>
      <c r="V1691" s="13"/>
      <c r="W1691" s="14"/>
      <c r="X1691" s="24"/>
      <c r="Y1691" s="24"/>
      <c r="Z1691" s="24"/>
      <c r="AA1691" s="24"/>
      <c r="AB1691" s="24"/>
      <c r="AC1691" s="24"/>
      <c r="AD1691" s="24"/>
      <c r="AE1691" s="24"/>
      <c r="AG1691" s="13"/>
      <c r="AH1691" s="13"/>
      <c r="AI1691" s="14"/>
      <c r="AJ1691" s="24"/>
      <c r="AK1691" s="24"/>
      <c r="AL1691" s="24"/>
      <c r="AM1691" s="24"/>
      <c r="AN1691" s="24"/>
      <c r="AO1691" s="24"/>
      <c r="AP1691" s="24"/>
      <c r="AQ1691" s="24"/>
      <c r="AS1691" s="13"/>
      <c r="AT1691" s="13"/>
      <c r="AU1691" s="14"/>
      <c r="AV1691" s="24"/>
      <c r="AW1691" s="24"/>
      <c r="AX1691" s="24"/>
      <c r="AY1691" s="24"/>
      <c r="AZ1691" s="24"/>
      <c r="BA1691" s="24"/>
      <c r="BB1691" s="24"/>
      <c r="BC1691" s="24"/>
      <c r="CW1691" s="24">
        <v>0.57599043715846998</v>
      </c>
      <c r="CX1691" s="13">
        <v>73.2</v>
      </c>
      <c r="CY1691" s="13">
        <v>71.050147444845734</v>
      </c>
      <c r="CZ1691" s="13">
        <v>70.472916093218316</v>
      </c>
      <c r="DA1691" s="13">
        <v>59.394940868448124</v>
      </c>
      <c r="DB1691" s="13" t="e">
        <f ca="1"/>
        <v>#NAME?</v>
      </c>
      <c r="DC1691" s="13" t="e">
        <f ca="1"/>
        <v>#NAME?</v>
      </c>
      <c r="DD1691" s="13">
        <v>69.681538007755023</v>
      </c>
      <c r="DE1691" s="13" t="e">
        <f ca="1"/>
        <v>#NAME?</v>
      </c>
      <c r="DF1691" s="13">
        <v>72.377694524460082</v>
      </c>
    </row>
    <row r="1692" spans="1:110" x14ac:dyDescent="0.25">
      <c r="A1692" s="9">
        <v>75.599999999999994</v>
      </c>
      <c r="B1692" s="10" t="b">
        <v>1</v>
      </c>
      <c r="U1692" s="13"/>
      <c r="V1692" s="13"/>
      <c r="W1692" s="14"/>
      <c r="X1692" s="24"/>
      <c r="Y1692" s="24"/>
      <c r="Z1692" s="24"/>
      <c r="AA1692" s="24"/>
      <c r="AB1692" s="24"/>
      <c r="AC1692" s="24"/>
      <c r="AD1692" s="24"/>
      <c r="AE1692" s="24"/>
      <c r="AG1692" s="13"/>
      <c r="AH1692" s="13"/>
      <c r="AI1692" s="14"/>
      <c r="AJ1692" s="24"/>
      <c r="AK1692" s="24"/>
      <c r="AL1692" s="24"/>
      <c r="AM1692" s="24"/>
      <c r="AN1692" s="24"/>
      <c r="AO1692" s="24"/>
      <c r="AP1692" s="24"/>
      <c r="AQ1692" s="24"/>
      <c r="AS1692" s="13"/>
      <c r="AT1692" s="13"/>
      <c r="AU1692" s="14"/>
      <c r="AV1692" s="24"/>
      <c r="AW1692" s="24"/>
      <c r="AX1692" s="24"/>
      <c r="AY1692" s="24"/>
      <c r="AZ1692" s="24"/>
      <c r="BA1692" s="24"/>
      <c r="BB1692" s="24"/>
      <c r="BC1692" s="24"/>
      <c r="CW1692" s="24">
        <v>0.57633196721311475</v>
      </c>
      <c r="CX1692" s="13">
        <v>73.2</v>
      </c>
      <c r="CY1692" s="13">
        <v>71.058452528588035</v>
      </c>
      <c r="CZ1692" s="13">
        <v>70.481954211854372</v>
      </c>
      <c r="DA1692" s="13">
        <v>59.450722444144922</v>
      </c>
      <c r="DB1692" s="13" t="e">
        <f ca="1"/>
        <v>#NAME?</v>
      </c>
      <c r="DC1692" s="13" t="e">
        <f ca="1"/>
        <v>#NAME?</v>
      </c>
      <c r="DD1692" s="13">
        <v>69.691448853684221</v>
      </c>
      <c r="DE1692" s="13" t="e">
        <f ca="1"/>
        <v>#NAME?</v>
      </c>
      <c r="DF1692" s="13">
        <v>72.386682296770203</v>
      </c>
    </row>
    <row r="1693" spans="1:110" x14ac:dyDescent="0.25">
      <c r="A1693" s="9">
        <v>75.7</v>
      </c>
      <c r="B1693" s="10" t="b">
        <v>1</v>
      </c>
      <c r="U1693" s="13"/>
      <c r="V1693" s="13"/>
      <c r="W1693" s="14"/>
      <c r="X1693" s="24"/>
      <c r="Y1693" s="24"/>
      <c r="Z1693" s="24"/>
      <c r="AA1693" s="24"/>
      <c r="AB1693" s="24"/>
      <c r="AC1693" s="24"/>
      <c r="AD1693" s="24"/>
      <c r="AE1693" s="24"/>
      <c r="AG1693" s="13"/>
      <c r="AH1693" s="13"/>
      <c r="AI1693" s="14"/>
      <c r="AJ1693" s="24"/>
      <c r="AK1693" s="24"/>
      <c r="AL1693" s="24"/>
      <c r="AM1693" s="24"/>
      <c r="AN1693" s="24"/>
      <c r="AO1693" s="24"/>
      <c r="AP1693" s="24"/>
      <c r="AQ1693" s="24"/>
      <c r="AS1693" s="13"/>
      <c r="AT1693" s="13"/>
      <c r="AU1693" s="14"/>
      <c r="AV1693" s="24"/>
      <c r="AW1693" s="24"/>
      <c r="AX1693" s="24"/>
      <c r="AY1693" s="24"/>
      <c r="AZ1693" s="24"/>
      <c r="BA1693" s="24"/>
      <c r="BB1693" s="24"/>
      <c r="BC1693" s="24"/>
      <c r="CW1693" s="24">
        <v>0.57667349726775952</v>
      </c>
      <c r="CX1693" s="13">
        <v>73.2</v>
      </c>
      <c r="CY1693" s="13">
        <v>71.066759006835724</v>
      </c>
      <c r="CZ1693" s="13">
        <v>70.490995007506015</v>
      </c>
      <c r="DA1693" s="13">
        <v>59.50654900498828</v>
      </c>
      <c r="DB1693" s="13" t="e">
        <f ca="1"/>
        <v>#NAME?</v>
      </c>
      <c r="DC1693" s="13" t="e">
        <f ca="1"/>
        <v>#NAME?</v>
      </c>
      <c r="DD1693" s="13">
        <v>69.701356763501252</v>
      </c>
      <c r="DE1693" s="13" t="e">
        <f ca="1"/>
        <v>#NAME?</v>
      </c>
      <c r="DF1693" s="13">
        <v>72.395669740061408</v>
      </c>
    </row>
    <row r="1694" spans="1:110" x14ac:dyDescent="0.25">
      <c r="A1694" s="9">
        <v>75.599999999999994</v>
      </c>
      <c r="B1694" s="10" t="b">
        <v>1</v>
      </c>
      <c r="U1694" s="13"/>
      <c r="V1694" s="13"/>
      <c r="W1694" s="14"/>
      <c r="X1694" s="24"/>
      <c r="Y1694" s="24"/>
      <c r="Z1694" s="24"/>
      <c r="AA1694" s="24"/>
      <c r="AB1694" s="24"/>
      <c r="AC1694" s="24"/>
      <c r="AD1694" s="24"/>
      <c r="AE1694" s="24"/>
      <c r="AG1694" s="13"/>
      <c r="AH1694" s="13"/>
      <c r="AI1694" s="14"/>
      <c r="AJ1694" s="24"/>
      <c r="AK1694" s="24"/>
      <c r="AL1694" s="24"/>
      <c r="AM1694" s="24"/>
      <c r="AN1694" s="24"/>
      <c r="AO1694" s="24"/>
      <c r="AP1694" s="24"/>
      <c r="AQ1694" s="24"/>
      <c r="AS1694" s="13"/>
      <c r="AT1694" s="13"/>
      <c r="AU1694" s="14"/>
      <c r="AV1694" s="24"/>
      <c r="AW1694" s="24"/>
      <c r="AX1694" s="24"/>
      <c r="AY1694" s="24"/>
      <c r="AZ1694" s="24"/>
      <c r="BA1694" s="24"/>
      <c r="BB1694" s="24"/>
      <c r="BC1694" s="24"/>
      <c r="CW1694" s="24">
        <v>0.57701502732240439</v>
      </c>
      <c r="CX1694" s="13">
        <v>73.2</v>
      </c>
      <c r="CY1694" s="13">
        <v>71.07506688637794</v>
      </c>
      <c r="CZ1694" s="13">
        <v>70.500038488296852</v>
      </c>
      <c r="DA1694" s="13">
        <v>59.562420623593482</v>
      </c>
      <c r="DB1694" s="13" t="e">
        <f ca="1"/>
        <v>#NAME?</v>
      </c>
      <c r="DC1694" s="13" t="e">
        <f ca="1"/>
        <v>#NAME?</v>
      </c>
      <c r="DD1694" s="13">
        <v>69.711261739814063</v>
      </c>
      <c r="DE1694" s="13" t="e">
        <f ca="1"/>
        <v>#NAME?</v>
      </c>
      <c r="DF1694" s="13">
        <v>72.404656859084298</v>
      </c>
    </row>
    <row r="1695" spans="1:110" x14ac:dyDescent="0.25">
      <c r="A1695" s="9">
        <v>76</v>
      </c>
      <c r="B1695" s="10" t="b">
        <v>1</v>
      </c>
      <c r="U1695" s="13"/>
      <c r="V1695" s="13"/>
      <c r="W1695" s="14"/>
      <c r="X1695" s="24"/>
      <c r="Y1695" s="24"/>
      <c r="Z1695" s="24"/>
      <c r="AA1695" s="24"/>
      <c r="AB1695" s="24"/>
      <c r="AC1695" s="24"/>
      <c r="AD1695" s="24"/>
      <c r="AE1695" s="24"/>
      <c r="AG1695" s="13"/>
      <c r="AH1695" s="13"/>
      <c r="AI1695" s="14"/>
      <c r="AJ1695" s="24"/>
      <c r="AK1695" s="24"/>
      <c r="AL1695" s="24"/>
      <c r="AM1695" s="24"/>
      <c r="AN1695" s="24"/>
      <c r="AO1695" s="24"/>
      <c r="AP1695" s="24"/>
      <c r="AQ1695" s="24"/>
      <c r="AS1695" s="13"/>
      <c r="AT1695" s="13"/>
      <c r="AU1695" s="14"/>
      <c r="AV1695" s="24"/>
      <c r="AW1695" s="24"/>
      <c r="AX1695" s="24"/>
      <c r="AY1695" s="24"/>
      <c r="AZ1695" s="24"/>
      <c r="BA1695" s="24"/>
      <c r="BB1695" s="24"/>
      <c r="BC1695" s="24"/>
      <c r="CW1695" s="24">
        <v>0.57735655737704916</v>
      </c>
      <c r="CX1695" s="13">
        <v>73.2</v>
      </c>
      <c r="CY1695" s="13">
        <v>71.083376174011548</v>
      </c>
      <c r="CZ1695" s="13">
        <v>70.509084662362781</v>
      </c>
      <c r="DA1695" s="13">
        <v>59.618337372751718</v>
      </c>
      <c r="DB1695" s="13" t="e">
        <f ca="1"/>
        <v>#NAME?</v>
      </c>
      <c r="DC1695" s="13" t="e">
        <f ca="1"/>
        <v>#NAME?</v>
      </c>
      <c r="DD1695" s="13">
        <v>69.721163785226764</v>
      </c>
      <c r="DE1695" s="13" t="e">
        <f ca="1"/>
        <v>#NAME?</v>
      </c>
      <c r="DF1695" s="13">
        <v>72.413643658591099</v>
      </c>
    </row>
    <row r="1696" spans="1:110" x14ac:dyDescent="0.25">
      <c r="A1696" s="9">
        <v>75.8</v>
      </c>
      <c r="B1696" s="10" t="b">
        <v>1</v>
      </c>
      <c r="U1696" s="13"/>
      <c r="V1696" s="13"/>
      <c r="W1696" s="14"/>
      <c r="X1696" s="24"/>
      <c r="Y1696" s="24"/>
      <c r="Z1696" s="24"/>
      <c r="AA1696" s="24"/>
      <c r="AB1696" s="24"/>
      <c r="AC1696" s="24"/>
      <c r="AD1696" s="24"/>
      <c r="AE1696" s="24"/>
      <c r="AG1696" s="13"/>
      <c r="AH1696" s="13"/>
      <c r="AI1696" s="14"/>
      <c r="AJ1696" s="24"/>
      <c r="AK1696" s="24"/>
      <c r="AL1696" s="24"/>
      <c r="AM1696" s="24"/>
      <c r="AN1696" s="24"/>
      <c r="AO1696" s="24"/>
      <c r="AP1696" s="24"/>
      <c r="AQ1696" s="24"/>
      <c r="AS1696" s="13"/>
      <c r="AT1696" s="13"/>
      <c r="AU1696" s="14"/>
      <c r="AV1696" s="24"/>
      <c r="AW1696" s="24"/>
      <c r="AX1696" s="24"/>
      <c r="AY1696" s="24"/>
      <c r="AZ1696" s="24"/>
      <c r="BA1696" s="24"/>
      <c r="BB1696" s="24"/>
      <c r="BC1696" s="24"/>
      <c r="CW1696" s="24">
        <v>0.57769808743169404</v>
      </c>
      <c r="CX1696" s="13">
        <v>73.2</v>
      </c>
      <c r="CY1696" s="13">
        <v>71.091686876541146</v>
      </c>
      <c r="CZ1696" s="13">
        <v>70.518133537852236</v>
      </c>
      <c r="DA1696" s="13">
        <v>59.674299325430795</v>
      </c>
      <c r="DB1696" s="13" t="e">
        <f ca="1"/>
        <v>#NAME?</v>
      </c>
      <c r="DC1696" s="13" t="e">
        <f ca="1"/>
        <v>#NAME?</v>
      </c>
      <c r="DD1696" s="13">
        <v>69.731062902339573</v>
      </c>
      <c r="DE1696" s="13" t="e">
        <f ca="1"/>
        <v>#NAME?</v>
      </c>
      <c r="DF1696" s="13">
        <v>72.422630143335397</v>
      </c>
    </row>
    <row r="1697" spans="1:110" x14ac:dyDescent="0.25">
      <c r="A1697" s="9">
        <v>75.3</v>
      </c>
      <c r="B1697" s="10" t="b">
        <v>1</v>
      </c>
      <c r="U1697" s="13"/>
      <c r="V1697" s="13"/>
      <c r="W1697" s="14"/>
      <c r="X1697" s="24"/>
      <c r="Y1697" s="24"/>
      <c r="Z1697" s="24"/>
      <c r="AA1697" s="24"/>
      <c r="AB1697" s="24"/>
      <c r="AC1697" s="24"/>
      <c r="AD1697" s="24"/>
      <c r="AE1697" s="24"/>
      <c r="AG1697" s="13"/>
      <c r="AH1697" s="13"/>
      <c r="AI1697" s="14"/>
      <c r="AJ1697" s="24"/>
      <c r="AK1697" s="24"/>
      <c r="AL1697" s="24"/>
      <c r="AM1697" s="24"/>
      <c r="AN1697" s="24"/>
      <c r="AO1697" s="24"/>
      <c r="AP1697" s="24"/>
      <c r="AQ1697" s="24"/>
      <c r="AS1697" s="13"/>
      <c r="AT1697" s="13"/>
      <c r="AU1697" s="14"/>
      <c r="AV1697" s="24"/>
      <c r="AW1697" s="24"/>
      <c r="AX1697" s="24"/>
      <c r="AY1697" s="24"/>
      <c r="AZ1697" s="24"/>
      <c r="BA1697" s="24"/>
      <c r="BB1697" s="24"/>
      <c r="BC1697" s="24"/>
      <c r="CW1697" s="24">
        <v>0.57803961748633881</v>
      </c>
      <c r="CX1697" s="13">
        <v>73.2</v>
      </c>
      <c r="CY1697" s="13">
        <v>71.099999000779121</v>
      </c>
      <c r="CZ1697" s="13">
        <v>70.527185122926326</v>
      </c>
      <c r="DA1697" s="13">
        <v>59.730306554775524</v>
      </c>
      <c r="DB1697" s="13" t="e">
        <f ca="1"/>
        <v>#NAME?</v>
      </c>
      <c r="DC1697" s="13" t="e">
        <f ca="1"/>
        <v>#NAME?</v>
      </c>
      <c r="DD1697" s="13">
        <v>69.740959093748899</v>
      </c>
      <c r="DE1697" s="13" t="e">
        <f ca="1"/>
        <v>#NAME?</v>
      </c>
      <c r="DF1697" s="13">
        <v>72.431616318072372</v>
      </c>
    </row>
    <row r="1698" spans="1:110" x14ac:dyDescent="0.25">
      <c r="A1698" s="9">
        <v>75.400000000000006</v>
      </c>
      <c r="B1698" s="10" t="b">
        <v>1</v>
      </c>
      <c r="U1698" s="13"/>
      <c r="V1698" s="13"/>
      <c r="W1698" s="14"/>
      <c r="X1698" s="24"/>
      <c r="Y1698" s="24"/>
      <c r="Z1698" s="24"/>
      <c r="AA1698" s="24"/>
      <c r="AB1698" s="24"/>
      <c r="AC1698" s="24"/>
      <c r="AD1698" s="24"/>
      <c r="AE1698" s="24"/>
      <c r="AG1698" s="13"/>
      <c r="AH1698" s="13"/>
      <c r="AI1698" s="14"/>
      <c r="AJ1698" s="24"/>
      <c r="AK1698" s="24"/>
      <c r="AL1698" s="24"/>
      <c r="AM1698" s="24"/>
      <c r="AN1698" s="24"/>
      <c r="AO1698" s="24"/>
      <c r="AP1698" s="24"/>
      <c r="AQ1698" s="24"/>
      <c r="AS1698" s="13"/>
      <c r="AT1698" s="13"/>
      <c r="AU1698" s="14"/>
      <c r="AV1698" s="24"/>
      <c r="AW1698" s="24"/>
      <c r="AX1698" s="24"/>
      <c r="AY1698" s="24"/>
      <c r="AZ1698" s="24"/>
      <c r="BA1698" s="24"/>
      <c r="BB1698" s="24"/>
      <c r="BC1698" s="24"/>
      <c r="CW1698" s="24">
        <v>0.57838114754098358</v>
      </c>
      <c r="CX1698" s="13">
        <v>73.2</v>
      </c>
      <c r="CY1698" s="13">
        <v>71.108312553545716</v>
      </c>
      <c r="CZ1698" s="13">
        <v>70.536239425758666</v>
      </c>
      <c r="DA1698" s="13">
        <v>59.78635913410848</v>
      </c>
      <c r="DB1698" s="13" t="e">
        <f ca="1"/>
        <v>#NAME?</v>
      </c>
      <c r="DC1698" s="13" t="e">
        <f ca="1"/>
        <v>#NAME?</v>
      </c>
      <c r="DD1698" s="13">
        <v>69.750852362047283</v>
      </c>
      <c r="DE1698" s="13" t="e">
        <f ca="1"/>
        <v>#NAME?</v>
      </c>
      <c r="DF1698" s="13">
        <v>72.440602187558696</v>
      </c>
    </row>
    <row r="1699" spans="1:110" x14ac:dyDescent="0.25">
      <c r="A1699" s="9">
        <v>75</v>
      </c>
      <c r="B1699" s="10" t="b">
        <v>1</v>
      </c>
      <c r="U1699" s="13"/>
      <c r="V1699" s="13"/>
      <c r="W1699" s="14"/>
      <c r="X1699" s="24"/>
      <c r="Y1699" s="24"/>
      <c r="Z1699" s="24"/>
      <c r="AA1699" s="24"/>
      <c r="AB1699" s="24"/>
      <c r="AC1699" s="24"/>
      <c r="AD1699" s="24"/>
      <c r="AE1699" s="24"/>
      <c r="AG1699" s="13"/>
      <c r="AH1699" s="13"/>
      <c r="AI1699" s="14"/>
      <c r="AJ1699" s="24"/>
      <c r="AK1699" s="24"/>
      <c r="AL1699" s="24"/>
      <c r="AM1699" s="24"/>
      <c r="AN1699" s="24"/>
      <c r="AO1699" s="24"/>
      <c r="AP1699" s="24"/>
      <c r="AQ1699" s="24"/>
      <c r="AS1699" s="13"/>
      <c r="AT1699" s="13"/>
      <c r="AU1699" s="14"/>
      <c r="AV1699" s="24"/>
      <c r="AW1699" s="24"/>
      <c r="AX1699" s="24"/>
      <c r="AY1699" s="24"/>
      <c r="AZ1699" s="24"/>
      <c r="BA1699" s="24"/>
      <c r="BB1699" s="24"/>
      <c r="BC1699" s="24"/>
      <c r="CW1699" s="24">
        <v>0.57872267759562845</v>
      </c>
      <c r="CX1699" s="13">
        <v>73.2</v>
      </c>
      <c r="CY1699" s="13">
        <v>71.116627541669004</v>
      </c>
      <c r="CZ1699" s="13">
        <v>70.545296454535503</v>
      </c>
      <c r="DA1699" s="13">
        <v>59.842457136930491</v>
      </c>
      <c r="DB1699" s="13" t="e">
        <f ca="1"/>
        <v>#NAME?</v>
      </c>
      <c r="DC1699" s="13" t="e">
        <f ca="1"/>
        <v>#NAME?</v>
      </c>
      <c r="DD1699" s="13">
        <v>69.760742709823489</v>
      </c>
      <c r="DE1699" s="13" t="e">
        <f ca="1"/>
        <v>#NAME?</v>
      </c>
      <c r="DF1699" s="13">
        <v>72.449587756552631</v>
      </c>
    </row>
    <row r="1700" spans="1:110" x14ac:dyDescent="0.25">
      <c r="A1700" s="9">
        <v>75</v>
      </c>
      <c r="B1700" s="10" t="b">
        <v>1</v>
      </c>
      <c r="U1700" s="13"/>
      <c r="V1700" s="13"/>
      <c r="W1700" s="14"/>
      <c r="X1700" s="24"/>
      <c r="Y1700" s="24"/>
      <c r="Z1700" s="24"/>
      <c r="AA1700" s="24"/>
      <c r="AB1700" s="24"/>
      <c r="AC1700" s="24"/>
      <c r="AD1700" s="24"/>
      <c r="AE1700" s="24"/>
      <c r="AG1700" s="13"/>
      <c r="AH1700" s="13"/>
      <c r="AI1700" s="14"/>
      <c r="AJ1700" s="24"/>
      <c r="AK1700" s="24"/>
      <c r="AL1700" s="24"/>
      <c r="AM1700" s="24"/>
      <c r="AN1700" s="24"/>
      <c r="AO1700" s="24"/>
      <c r="AP1700" s="24"/>
      <c r="AQ1700" s="24"/>
      <c r="AS1700" s="13"/>
      <c r="AT1700" s="13"/>
      <c r="AU1700" s="14"/>
      <c r="AV1700" s="24"/>
      <c r="AW1700" s="24"/>
      <c r="AX1700" s="24"/>
      <c r="AY1700" s="24"/>
      <c r="AZ1700" s="24"/>
      <c r="BA1700" s="24"/>
      <c r="BB1700" s="24"/>
      <c r="BC1700" s="24"/>
      <c r="CW1700" s="24">
        <v>0.57906420765027322</v>
      </c>
      <c r="CX1700" s="13">
        <v>73.2</v>
      </c>
      <c r="CY1700" s="13">
        <v>71.124943971984976</v>
      </c>
      <c r="CZ1700" s="13">
        <v>70.55435621745589</v>
      </c>
      <c r="DA1700" s="13">
        <v>59.898600636921152</v>
      </c>
      <c r="DB1700" s="13" t="e">
        <f ca="1"/>
        <v>#NAME?</v>
      </c>
      <c r="DC1700" s="13" t="e">
        <f ca="1"/>
        <v>#NAME?</v>
      </c>
      <c r="DD1700" s="13">
        <v>69.770630139662387</v>
      </c>
      <c r="DE1700" s="13" t="e">
        <f ca="1"/>
        <v>#NAME?</v>
      </c>
      <c r="DF1700" s="13">
        <v>72.458573029813977</v>
      </c>
    </row>
    <row r="1701" spans="1:110" x14ac:dyDescent="0.25">
      <c r="A1701" s="9">
        <v>75</v>
      </c>
      <c r="B1701" s="10" t="b">
        <v>1</v>
      </c>
      <c r="U1701" s="13"/>
      <c r="V1701" s="13"/>
      <c r="W1701" s="14"/>
      <c r="X1701" s="24"/>
      <c r="Y1701" s="24"/>
      <c r="Z1701" s="24"/>
      <c r="AA1701" s="24"/>
      <c r="AB1701" s="24"/>
      <c r="AC1701" s="24"/>
      <c r="AD1701" s="24"/>
      <c r="AE1701" s="24"/>
      <c r="AG1701" s="13"/>
      <c r="AH1701" s="13"/>
      <c r="AI1701" s="14"/>
      <c r="AJ1701" s="24"/>
      <c r="AK1701" s="24"/>
      <c r="AL1701" s="24"/>
      <c r="AM1701" s="24"/>
      <c r="AN1701" s="24"/>
      <c r="AO1701" s="24"/>
      <c r="AP1701" s="24"/>
      <c r="AQ1701" s="24"/>
      <c r="AS1701" s="13"/>
      <c r="AT1701" s="13"/>
      <c r="AU1701" s="14"/>
      <c r="AV1701" s="24"/>
      <c r="AW1701" s="24"/>
      <c r="AX1701" s="24"/>
      <c r="AY1701" s="24"/>
      <c r="AZ1701" s="24"/>
      <c r="BA1701" s="24"/>
      <c r="BB1701" s="24"/>
      <c r="BC1701" s="24"/>
      <c r="CW1701" s="24">
        <v>0.57940573770491799</v>
      </c>
      <c r="CX1701" s="13">
        <v>73.2</v>
      </c>
      <c r="CY1701" s="13">
        <v>71.133261851337608</v>
      </c>
      <c r="CZ1701" s="13">
        <v>70.563418722731626</v>
      </c>
      <c r="DA1701" s="13">
        <v>59.954789707939533</v>
      </c>
      <c r="DB1701" s="13" t="e">
        <f ca="1"/>
        <v>#NAME?</v>
      </c>
      <c r="DC1701" s="13" t="e">
        <f ca="1"/>
        <v>#NAME?</v>
      </c>
      <c r="DD1701" s="13">
        <v>69.780514654145122</v>
      </c>
      <c r="DE1701" s="13" t="e">
        <f ca="1"/>
        <v>#NAME?</v>
      </c>
      <c r="DF1701" s="13">
        <v>72.467558012104206</v>
      </c>
    </row>
    <row r="1702" spans="1:110" x14ac:dyDescent="0.25">
      <c r="A1702" s="9">
        <v>74.8</v>
      </c>
      <c r="B1702" s="10" t="b">
        <v>1</v>
      </c>
      <c r="U1702" s="13"/>
      <c r="V1702" s="13"/>
      <c r="W1702" s="14"/>
      <c r="X1702" s="24"/>
      <c r="Y1702" s="24"/>
      <c r="Z1702" s="24"/>
      <c r="AA1702" s="24"/>
      <c r="AB1702" s="24"/>
      <c r="AC1702" s="24"/>
      <c r="AD1702" s="24"/>
      <c r="AE1702" s="24"/>
      <c r="AG1702" s="13"/>
      <c r="AH1702" s="13"/>
      <c r="AI1702" s="14"/>
      <c r="AJ1702" s="24"/>
      <c r="AK1702" s="24"/>
      <c r="AL1702" s="24"/>
      <c r="AM1702" s="24"/>
      <c r="AN1702" s="24"/>
      <c r="AO1702" s="24"/>
      <c r="AP1702" s="24"/>
      <c r="AQ1702" s="24"/>
      <c r="AS1702" s="13"/>
      <c r="AT1702" s="13"/>
      <c r="AU1702" s="14"/>
      <c r="AV1702" s="24"/>
      <c r="AW1702" s="24"/>
      <c r="AX1702" s="24"/>
      <c r="AY1702" s="24"/>
      <c r="AZ1702" s="24"/>
      <c r="BA1702" s="24"/>
      <c r="BB1702" s="24"/>
      <c r="BC1702" s="24"/>
      <c r="CW1702" s="24">
        <v>0.57974726775956287</v>
      </c>
      <c r="CX1702" s="13">
        <v>73.2</v>
      </c>
      <c r="CY1702" s="13">
        <v>71.141581186578875</v>
      </c>
      <c r="CZ1702" s="13">
        <v>70.572483978587215</v>
      </c>
      <c r="DA1702" s="13">
        <v>60.011024424024711</v>
      </c>
      <c r="DB1702" s="13" t="e">
        <f ca="1"/>
        <v>#NAME?</v>
      </c>
      <c r="DC1702" s="13" t="e">
        <f ca="1"/>
        <v>#NAME?</v>
      </c>
      <c r="DD1702" s="13">
        <v>69.790396255848975</v>
      </c>
      <c r="DE1702" s="13" t="e">
        <f ca="1"/>
        <v>#NAME?</v>
      </c>
      <c r="DF1702" s="13">
        <v>72.476542708186344</v>
      </c>
    </row>
    <row r="1703" spans="1:110" x14ac:dyDescent="0.25">
      <c r="A1703" s="9">
        <v>69.400000000000006</v>
      </c>
      <c r="B1703" s="10" t="b">
        <v>1</v>
      </c>
      <c r="U1703" s="13"/>
      <c r="V1703" s="13"/>
      <c r="W1703" s="14"/>
      <c r="X1703" s="24"/>
      <c r="Y1703" s="24"/>
      <c r="Z1703" s="24"/>
      <c r="AA1703" s="24"/>
      <c r="AB1703" s="24"/>
      <c r="AC1703" s="24"/>
      <c r="AD1703" s="24"/>
      <c r="AE1703" s="24"/>
      <c r="AG1703" s="13"/>
      <c r="AH1703" s="13"/>
      <c r="AI1703" s="14"/>
      <c r="AJ1703" s="24"/>
      <c r="AK1703" s="24"/>
      <c r="AL1703" s="24"/>
      <c r="AM1703" s="24"/>
      <c r="AN1703" s="24"/>
      <c r="AO1703" s="24"/>
      <c r="AP1703" s="24"/>
      <c r="AQ1703" s="24"/>
      <c r="AS1703" s="13"/>
      <c r="AT1703" s="13"/>
      <c r="AU1703" s="14"/>
      <c r="AV1703" s="24"/>
      <c r="AW1703" s="24"/>
      <c r="AX1703" s="24"/>
      <c r="AY1703" s="24"/>
      <c r="AZ1703" s="24"/>
      <c r="BA1703" s="24"/>
      <c r="BB1703" s="24"/>
      <c r="BC1703" s="24"/>
      <c r="CW1703" s="24">
        <v>0.58008879781420764</v>
      </c>
      <c r="CX1703" s="13">
        <v>73.2</v>
      </c>
      <c r="CY1703" s="13">
        <v>71.149901984568757</v>
      </c>
      <c r="CZ1703" s="13">
        <v>70.581551993260305</v>
      </c>
      <c r="DA1703" s="13">
        <v>60.067304859396266</v>
      </c>
      <c r="DB1703" s="13" t="e">
        <f ca="1"/>
        <v>#NAME?</v>
      </c>
      <c r="DC1703" s="13" t="e">
        <f ca="1"/>
        <v>#NAME?</v>
      </c>
      <c r="DD1703" s="13">
        <v>69.800274947347447</v>
      </c>
      <c r="DE1703" s="13" t="e">
        <f ca="1"/>
        <v>#NAME?</v>
      </c>
      <c r="DF1703" s="13">
        <v>72.485527122825133</v>
      </c>
    </row>
    <row r="1704" spans="1:110" x14ac:dyDescent="0.25">
      <c r="A1704" s="9">
        <v>69.400000000000006</v>
      </c>
      <c r="B1704" s="10" t="b">
        <v>1</v>
      </c>
      <c r="U1704" s="13"/>
      <c r="V1704" s="13"/>
      <c r="W1704" s="14"/>
      <c r="X1704" s="24"/>
      <c r="Y1704" s="24"/>
      <c r="Z1704" s="24"/>
      <c r="AA1704" s="24"/>
      <c r="AB1704" s="24"/>
      <c r="AC1704" s="24"/>
      <c r="AD1704" s="24"/>
      <c r="AE1704" s="24"/>
      <c r="AG1704" s="13"/>
      <c r="AH1704" s="13"/>
      <c r="AI1704" s="14"/>
      <c r="AJ1704" s="24"/>
      <c r="AK1704" s="24"/>
      <c r="AL1704" s="24"/>
      <c r="AM1704" s="24"/>
      <c r="AN1704" s="24"/>
      <c r="AO1704" s="24"/>
      <c r="AP1704" s="24"/>
      <c r="AQ1704" s="24"/>
      <c r="AS1704" s="13"/>
      <c r="AT1704" s="13"/>
      <c r="AU1704" s="14"/>
      <c r="AV1704" s="24"/>
      <c r="AW1704" s="24"/>
      <c r="AX1704" s="24"/>
      <c r="AY1704" s="24"/>
      <c r="AZ1704" s="24"/>
      <c r="BA1704" s="24"/>
      <c r="BB1704" s="24"/>
      <c r="BC1704" s="24"/>
      <c r="CW1704" s="24">
        <v>0.58043032786885251</v>
      </c>
      <c r="CX1704" s="13">
        <v>73.2</v>
      </c>
      <c r="CY1704" s="13">
        <v>71.158224252175344</v>
      </c>
      <c r="CZ1704" s="13">
        <v>70.590622775001265</v>
      </c>
      <c r="DA1704" s="13">
        <v>60.123631088455056</v>
      </c>
      <c r="DB1704" s="13" t="e">
        <f ca="1"/>
        <v>#NAME?</v>
      </c>
      <c r="DC1704" s="13" t="e">
        <f ca="1"/>
        <v>#NAME?</v>
      </c>
      <c r="DD1704" s="13">
        <v>69.810150731210271</v>
      </c>
      <c r="DE1704" s="13" t="e">
        <f ca="1"/>
        <v>#NAME?</v>
      </c>
      <c r="DF1704" s="13">
        <v>72.494511260786936</v>
      </c>
    </row>
    <row r="1705" spans="1:110" x14ac:dyDescent="0.25">
      <c r="A1705" s="9">
        <v>69.2</v>
      </c>
      <c r="B1705" s="10" t="b">
        <v>1</v>
      </c>
      <c r="U1705" s="13"/>
      <c r="V1705" s="13"/>
      <c r="W1705" s="14"/>
      <c r="X1705" s="24"/>
      <c r="Y1705" s="24"/>
      <c r="Z1705" s="24"/>
      <c r="AA1705" s="24"/>
      <c r="AB1705" s="24"/>
      <c r="AC1705" s="24"/>
      <c r="AD1705" s="24"/>
      <c r="AE1705" s="24"/>
      <c r="AG1705" s="13"/>
      <c r="AH1705" s="13"/>
      <c r="AI1705" s="14"/>
      <c r="AJ1705" s="24"/>
      <c r="AK1705" s="24"/>
      <c r="AL1705" s="24"/>
      <c r="AM1705" s="24"/>
      <c r="AN1705" s="24"/>
      <c r="AO1705" s="24"/>
      <c r="AP1705" s="24"/>
      <c r="AQ1705" s="24"/>
      <c r="AS1705" s="13"/>
      <c r="AT1705" s="13"/>
      <c r="AU1705" s="14"/>
      <c r="AV1705" s="24"/>
      <c r="AW1705" s="24"/>
      <c r="AX1705" s="24"/>
      <c r="AY1705" s="24"/>
      <c r="AZ1705" s="24"/>
      <c r="BA1705" s="24"/>
      <c r="BB1705" s="24"/>
      <c r="BC1705" s="24"/>
      <c r="CW1705" s="24">
        <v>0.58077185792349728</v>
      </c>
      <c r="CX1705" s="13">
        <v>73.2</v>
      </c>
      <c r="CY1705" s="13">
        <v>71.166547996274858</v>
      </c>
      <c r="CZ1705" s="13">
        <v>70.599696332073549</v>
      </c>
      <c r="DA1705" s="13">
        <v>60.180003185783605</v>
      </c>
      <c r="DB1705" s="13" t="e">
        <f ca="1"/>
        <v>#NAME?</v>
      </c>
      <c r="DC1705" s="13" t="e">
        <f ca="1"/>
        <v>#NAME?</v>
      </c>
      <c r="DD1705" s="13">
        <v>69.820023610003375</v>
      </c>
      <c r="DE1705" s="13" t="e">
        <f ca="1"/>
        <v>#NAME?</v>
      </c>
      <c r="DF1705" s="13">
        <v>72.503495126839823</v>
      </c>
    </row>
    <row r="1706" spans="1:110" x14ac:dyDescent="0.25">
      <c r="A1706" s="9">
        <v>69</v>
      </c>
      <c r="B1706" s="10" t="b">
        <v>1</v>
      </c>
      <c r="U1706" s="13"/>
      <c r="V1706" s="13"/>
      <c r="W1706" s="14"/>
      <c r="X1706" s="24"/>
      <c r="Y1706" s="24"/>
      <c r="Z1706" s="24"/>
      <c r="AA1706" s="24"/>
      <c r="AB1706" s="24"/>
      <c r="AC1706" s="24"/>
      <c r="AD1706" s="24"/>
      <c r="AE1706" s="24"/>
      <c r="AG1706" s="13"/>
      <c r="AH1706" s="13"/>
      <c r="AI1706" s="14"/>
      <c r="AJ1706" s="24"/>
      <c r="AK1706" s="24"/>
      <c r="AL1706" s="24"/>
      <c r="AM1706" s="24"/>
      <c r="AN1706" s="24"/>
      <c r="AO1706" s="24"/>
      <c r="AP1706" s="24"/>
      <c r="AQ1706" s="24"/>
      <c r="AS1706" s="13"/>
      <c r="AT1706" s="13"/>
      <c r="AU1706" s="14"/>
      <c r="AV1706" s="24"/>
      <c r="AW1706" s="24"/>
      <c r="AX1706" s="24"/>
      <c r="AY1706" s="24"/>
      <c r="AZ1706" s="24"/>
      <c r="BA1706" s="24"/>
      <c r="BB1706" s="24"/>
      <c r="BC1706" s="24"/>
      <c r="CW1706" s="24">
        <v>0.58111338797814205</v>
      </c>
      <c r="CX1706" s="13">
        <v>73.2</v>
      </c>
      <c r="CY1706" s="13">
        <v>71.174873223751703</v>
      </c>
      <c r="CZ1706" s="13">
        <v>70.608772672753631</v>
      </c>
      <c r="DA1706" s="13">
        <v>60.236421226146838</v>
      </c>
      <c r="DB1706" s="13" t="e">
        <f ca="1"/>
        <v>#NAME?</v>
      </c>
      <c r="DC1706" s="13" t="e">
        <f ca="1"/>
        <v>#NAME?</v>
      </c>
      <c r="DD1706" s="13">
        <v>69.829893586288932</v>
      </c>
      <c r="DE1706" s="13" t="e">
        <f ca="1"/>
        <v>#NAME?</v>
      </c>
      <c r="DF1706" s="13">
        <v>72.512478725753624</v>
      </c>
    </row>
    <row r="1707" spans="1:110" x14ac:dyDescent="0.25">
      <c r="A1707" s="9">
        <v>68.900000000000006</v>
      </c>
      <c r="B1707" s="10" t="b">
        <v>1</v>
      </c>
      <c r="U1707" s="13"/>
      <c r="V1707" s="13"/>
      <c r="W1707" s="14"/>
      <c r="X1707" s="24"/>
      <c r="Y1707" s="24"/>
      <c r="Z1707" s="24"/>
      <c r="AA1707" s="24"/>
      <c r="AB1707" s="24"/>
      <c r="AC1707" s="24"/>
      <c r="AD1707" s="24"/>
      <c r="AE1707" s="24"/>
      <c r="AG1707" s="13"/>
      <c r="AH1707" s="13"/>
      <c r="AI1707" s="14"/>
      <c r="AJ1707" s="24"/>
      <c r="AK1707" s="24"/>
      <c r="AL1707" s="24"/>
      <c r="AM1707" s="24"/>
      <c r="AN1707" s="24"/>
      <c r="AO1707" s="24"/>
      <c r="AP1707" s="24"/>
      <c r="AQ1707" s="24"/>
      <c r="AS1707" s="13"/>
      <c r="AT1707" s="13"/>
      <c r="AU1707" s="14"/>
      <c r="AV1707" s="24"/>
      <c r="AW1707" s="24"/>
      <c r="AX1707" s="24"/>
      <c r="AY1707" s="24"/>
      <c r="AZ1707" s="24"/>
      <c r="BA1707" s="24"/>
      <c r="BB1707" s="24"/>
      <c r="BC1707" s="24"/>
      <c r="CW1707" s="24">
        <v>0.58145491803278693</v>
      </c>
      <c r="CX1707" s="13">
        <v>73.3</v>
      </c>
      <c r="CY1707" s="13">
        <v>71.183199941498472</v>
      </c>
      <c r="CZ1707" s="13">
        <v>70.617851805331057</v>
      </c>
      <c r="DA1707" s="13">
        <v>60.292885284492641</v>
      </c>
      <c r="DB1707" s="13" t="e">
        <f ca="1"/>
        <v>#NAME?</v>
      </c>
      <c r="DC1707" s="13" t="e">
        <f ca="1"/>
        <v>#NAME?</v>
      </c>
      <c r="DD1707" s="13">
        <v>69.839760662625338</v>
      </c>
      <c r="DE1707" s="13" t="e">
        <f ca="1"/>
        <v>#NAME?</v>
      </c>
      <c r="DF1707" s="13">
        <v>72.521462062299861</v>
      </c>
    </row>
    <row r="1708" spans="1:110" x14ac:dyDescent="0.25">
      <c r="A1708" s="9">
        <v>68.7</v>
      </c>
      <c r="B1708" s="10" t="b">
        <v>1</v>
      </c>
      <c r="U1708" s="13"/>
      <c r="V1708" s="13"/>
      <c r="W1708" s="14"/>
      <c r="X1708" s="24"/>
      <c r="Y1708" s="24"/>
      <c r="Z1708" s="24"/>
      <c r="AA1708" s="24"/>
      <c r="AB1708" s="24"/>
      <c r="AC1708" s="24"/>
      <c r="AD1708" s="24"/>
      <c r="AE1708" s="24"/>
      <c r="AG1708" s="13"/>
      <c r="AH1708" s="13"/>
      <c r="AI1708" s="14"/>
      <c r="AJ1708" s="24"/>
      <c r="AK1708" s="24"/>
      <c r="AL1708" s="24"/>
      <c r="AM1708" s="24"/>
      <c r="AN1708" s="24"/>
      <c r="AO1708" s="24"/>
      <c r="AP1708" s="24"/>
      <c r="AQ1708" s="24"/>
      <c r="AS1708" s="13"/>
      <c r="AT1708" s="13"/>
      <c r="AU1708" s="14"/>
      <c r="AV1708" s="24"/>
      <c r="AW1708" s="24"/>
      <c r="AX1708" s="24"/>
      <c r="AY1708" s="24"/>
      <c r="AZ1708" s="24"/>
      <c r="BA1708" s="24"/>
      <c r="BB1708" s="24"/>
      <c r="BC1708" s="24"/>
      <c r="CW1708" s="24">
        <v>0.58179644808743169</v>
      </c>
      <c r="CX1708" s="13">
        <v>73.3</v>
      </c>
      <c r="CY1708" s="13">
        <v>71.191528156416027</v>
      </c>
      <c r="CZ1708" s="13">
        <v>70.626933738108718</v>
      </c>
      <c r="DA1708" s="13">
        <v>60.34939543595241</v>
      </c>
      <c r="DB1708" s="13" t="e">
        <f ca="1"/>
        <v>#NAME?</v>
      </c>
      <c r="DC1708" s="13" t="e">
        <f ca="1"/>
        <v>#NAME?</v>
      </c>
      <c r="DD1708" s="13">
        <v>69.849624841567248</v>
      </c>
      <c r="DE1708" s="13" t="e">
        <f ca="1"/>
        <v>#NAME?</v>
      </c>
      <c r="DF1708" s="13">
        <v>72.53044514125186</v>
      </c>
    </row>
    <row r="1709" spans="1:110" x14ac:dyDescent="0.25">
      <c r="A1709" s="9">
        <v>68.5</v>
      </c>
      <c r="B1709" s="10" t="b">
        <v>1</v>
      </c>
      <c r="U1709" s="13"/>
      <c r="V1709" s="13"/>
      <c r="W1709" s="14"/>
      <c r="X1709" s="24"/>
      <c r="Y1709" s="24"/>
      <c r="Z1709" s="24"/>
      <c r="AA1709" s="24"/>
      <c r="AB1709" s="24"/>
      <c r="AC1709" s="24"/>
      <c r="AD1709" s="24"/>
      <c r="AE1709" s="24"/>
      <c r="AG1709" s="13"/>
      <c r="AH1709" s="13"/>
      <c r="AI1709" s="14"/>
      <c r="AJ1709" s="24"/>
      <c r="AK1709" s="24"/>
      <c r="AL1709" s="24"/>
      <c r="AM1709" s="24"/>
      <c r="AN1709" s="24"/>
      <c r="AO1709" s="24"/>
      <c r="AP1709" s="24"/>
      <c r="AQ1709" s="24"/>
      <c r="AS1709" s="13"/>
      <c r="AT1709" s="13"/>
      <c r="AU1709" s="14"/>
      <c r="AV1709" s="24"/>
      <c r="AW1709" s="24"/>
      <c r="AX1709" s="24"/>
      <c r="AY1709" s="24"/>
      <c r="AZ1709" s="24"/>
      <c r="BA1709" s="24"/>
      <c r="BB1709" s="24"/>
      <c r="BC1709" s="24"/>
      <c r="CW1709" s="24">
        <v>0.58213797814207646</v>
      </c>
      <c r="CX1709" s="13">
        <v>73.3</v>
      </c>
      <c r="CY1709" s="13">
        <v>71.199857875413542</v>
      </c>
      <c r="CZ1709" s="13">
        <v>70.636018479402452</v>
      </c>
      <c r="DA1709" s="13">
        <v>60.405951755841699</v>
      </c>
      <c r="DB1709" s="13" t="e">
        <f ca="1"/>
        <v>#NAME?</v>
      </c>
      <c r="DC1709" s="13" t="e">
        <f ca="1"/>
        <v>#NAME?</v>
      </c>
      <c r="DD1709" s="13">
        <v>69.859486125665541</v>
      </c>
      <c r="DE1709" s="13" t="e">
        <f ca="1"/>
        <v>#NAME?</v>
      </c>
      <c r="DF1709" s="13">
        <v>72.539427967384711</v>
      </c>
    </row>
    <row r="1710" spans="1:110" x14ac:dyDescent="0.25">
      <c r="A1710" s="9">
        <v>68.400000000000006</v>
      </c>
      <c r="B1710" s="10" t="b">
        <v>1</v>
      </c>
      <c r="U1710" s="13"/>
      <c r="V1710" s="13"/>
      <c r="W1710" s="14"/>
      <c r="X1710" s="24"/>
      <c r="Y1710" s="24"/>
      <c r="Z1710" s="24"/>
      <c r="AA1710" s="24"/>
      <c r="AB1710" s="24"/>
      <c r="AC1710" s="24"/>
      <c r="AD1710" s="24"/>
      <c r="AE1710" s="24"/>
      <c r="AG1710" s="13"/>
      <c r="AH1710" s="13"/>
      <c r="AI1710" s="14"/>
      <c r="AJ1710" s="24"/>
      <c r="AK1710" s="24"/>
      <c r="AL1710" s="24"/>
      <c r="AM1710" s="24"/>
      <c r="AN1710" s="24"/>
      <c r="AO1710" s="24"/>
      <c r="AP1710" s="24"/>
      <c r="AQ1710" s="24"/>
      <c r="AS1710" s="13"/>
      <c r="AT1710" s="13"/>
      <c r="AU1710" s="14"/>
      <c r="AV1710" s="24"/>
      <c r="AW1710" s="24"/>
      <c r="AX1710" s="24"/>
      <c r="AY1710" s="24"/>
      <c r="AZ1710" s="24"/>
      <c r="BA1710" s="24"/>
      <c r="BB1710" s="24"/>
      <c r="BC1710" s="24"/>
      <c r="CW1710" s="24">
        <v>0.58247950819672134</v>
      </c>
      <c r="CX1710" s="13">
        <v>73.3</v>
      </c>
      <c r="CY1710" s="13">
        <v>71.208189105408536</v>
      </c>
      <c r="CZ1710" s="13">
        <v>70.645106037541666</v>
      </c>
      <c r="DA1710" s="13">
        <v>60.462554319660846</v>
      </c>
      <c r="DB1710" s="13" t="e">
        <f ca="1"/>
        <v>#NAME?</v>
      </c>
      <c r="DC1710" s="13" t="e">
        <f ca="1"/>
        <v>#NAME?</v>
      </c>
      <c r="DD1710" s="13">
        <v>69.869344517467397</v>
      </c>
      <c r="DE1710" s="13" t="e">
        <f ca="1"/>
        <v>#NAME?</v>
      </c>
      <c r="DF1710" s="13">
        <v>72.548410545475321</v>
      </c>
    </row>
    <row r="1711" spans="1:110" x14ac:dyDescent="0.25">
      <c r="A1711" s="9">
        <v>68.2</v>
      </c>
      <c r="B1711" s="10" t="b">
        <v>1</v>
      </c>
      <c r="U1711" s="13"/>
      <c r="V1711" s="13"/>
      <c r="W1711" s="14"/>
      <c r="X1711" s="24"/>
      <c r="Y1711" s="24"/>
      <c r="Z1711" s="24"/>
      <c r="AA1711" s="24"/>
      <c r="AB1711" s="24"/>
      <c r="AC1711" s="24"/>
      <c r="AD1711" s="24"/>
      <c r="AE1711" s="24"/>
      <c r="AG1711" s="13"/>
      <c r="AH1711" s="13"/>
      <c r="AI1711" s="14"/>
      <c r="AJ1711" s="24"/>
      <c r="AK1711" s="24"/>
      <c r="AL1711" s="24"/>
      <c r="AM1711" s="24"/>
      <c r="AN1711" s="24"/>
      <c r="AO1711" s="24"/>
      <c r="AP1711" s="24"/>
      <c r="AQ1711" s="24"/>
      <c r="AS1711" s="13"/>
      <c r="AT1711" s="13"/>
      <c r="AU1711" s="14"/>
      <c r="AV1711" s="24"/>
      <c r="AW1711" s="24"/>
      <c r="AX1711" s="24"/>
      <c r="AY1711" s="24"/>
      <c r="AZ1711" s="24"/>
      <c r="BA1711" s="24"/>
      <c r="BB1711" s="24"/>
      <c r="BC1711" s="24"/>
      <c r="CW1711" s="24">
        <v>0.58282103825136611</v>
      </c>
      <c r="CX1711" s="13">
        <v>73.3</v>
      </c>
      <c r="CY1711" s="13">
        <v>71.216521853326896</v>
      </c>
      <c r="CZ1711" s="13">
        <v>70.654196420868814</v>
      </c>
      <c r="DA1711" s="13">
        <v>60.519203203095465</v>
      </c>
      <c r="DB1711" s="13" t="e">
        <f ca="1"/>
        <v>#NAME?</v>
      </c>
      <c r="DC1711" s="13" t="e">
        <f ca="1"/>
        <v>#NAME?</v>
      </c>
      <c r="DD1711" s="13">
        <v>69.879200019516219</v>
      </c>
      <c r="DE1711" s="13" t="e">
        <f ca="1"/>
        <v>#NAME?</v>
      </c>
      <c r="DF1711" s="13">
        <v>72.557392880302444</v>
      </c>
    </row>
    <row r="1712" spans="1:110" x14ac:dyDescent="0.25">
      <c r="A1712" s="9">
        <v>68</v>
      </c>
      <c r="B1712" s="10" t="b">
        <v>1</v>
      </c>
      <c r="U1712" s="13"/>
      <c r="V1712" s="13"/>
      <c r="W1712" s="14"/>
      <c r="X1712" s="24"/>
      <c r="Y1712" s="24"/>
      <c r="Z1712" s="24"/>
      <c r="AA1712" s="24"/>
      <c r="AB1712" s="24"/>
      <c r="AC1712" s="24"/>
      <c r="AD1712" s="24"/>
      <c r="AE1712" s="24"/>
      <c r="AG1712" s="13"/>
      <c r="AH1712" s="13"/>
      <c r="AI1712" s="14"/>
      <c r="AJ1712" s="24"/>
      <c r="AK1712" s="24"/>
      <c r="AL1712" s="24"/>
      <c r="AM1712" s="24"/>
      <c r="AN1712" s="24"/>
      <c r="AO1712" s="24"/>
      <c r="AP1712" s="24"/>
      <c r="AQ1712" s="24"/>
      <c r="AS1712" s="13"/>
      <c r="AT1712" s="13"/>
      <c r="AU1712" s="14"/>
      <c r="AV1712" s="24"/>
      <c r="AW1712" s="24"/>
      <c r="AX1712" s="24"/>
      <c r="AY1712" s="24"/>
      <c r="AZ1712" s="24"/>
      <c r="BA1712" s="24"/>
      <c r="BB1712" s="24"/>
      <c r="BC1712" s="24"/>
      <c r="CW1712" s="24">
        <v>0.58316256830601088</v>
      </c>
      <c r="CX1712" s="13">
        <v>73.3</v>
      </c>
      <c r="CY1712" s="13">
        <v>71.224856126102992</v>
      </c>
      <c r="CZ1712" s="13">
        <v>70.66328963773995</v>
      </c>
      <c r="DA1712" s="13">
        <v>60.575898482017195</v>
      </c>
      <c r="DB1712" s="13" t="e">
        <f ca="1"/>
        <v>#NAME?</v>
      </c>
      <c r="DC1712" s="13" t="e">
        <f ca="1"/>
        <v>#NAME?</v>
      </c>
      <c r="DD1712" s="13">
        <v>69.889052634351742</v>
      </c>
      <c r="DE1712" s="13" t="e">
        <f ca="1"/>
        <v>#NAME?</v>
      </c>
      <c r="DF1712" s="13">
        <v>72.566374976646699</v>
      </c>
    </row>
    <row r="1713" spans="1:110" x14ac:dyDescent="0.25">
      <c r="A1713" s="9">
        <v>67.900000000000006</v>
      </c>
      <c r="B1713" s="10" t="b">
        <v>1</v>
      </c>
      <c r="U1713" s="13"/>
      <c r="V1713" s="13"/>
      <c r="W1713" s="14"/>
      <c r="X1713" s="24"/>
      <c r="Y1713" s="24"/>
      <c r="Z1713" s="24"/>
      <c r="AA1713" s="24"/>
      <c r="AB1713" s="24"/>
      <c r="AC1713" s="24"/>
      <c r="AD1713" s="24"/>
      <c r="AE1713" s="24"/>
      <c r="AG1713" s="13"/>
      <c r="AH1713" s="13"/>
      <c r="AI1713" s="14"/>
      <c r="AJ1713" s="24"/>
      <c r="AK1713" s="24"/>
      <c r="AL1713" s="24"/>
      <c r="AM1713" s="24"/>
      <c r="AN1713" s="24"/>
      <c r="AO1713" s="24"/>
      <c r="AP1713" s="24"/>
      <c r="AQ1713" s="24"/>
      <c r="AS1713" s="13"/>
      <c r="AT1713" s="13"/>
      <c r="AU1713" s="14"/>
      <c r="AV1713" s="24"/>
      <c r="AW1713" s="24"/>
      <c r="AX1713" s="24"/>
      <c r="AY1713" s="24"/>
      <c r="AZ1713" s="24"/>
      <c r="BA1713" s="24"/>
      <c r="BB1713" s="24"/>
      <c r="BC1713" s="24"/>
      <c r="CW1713" s="24">
        <v>0.58350409836065575</v>
      </c>
      <c r="CX1713" s="13">
        <v>73.3</v>
      </c>
      <c r="CY1713" s="13">
        <v>71.23319193067961</v>
      </c>
      <c r="CZ1713" s="13">
        <v>70.672385696524529</v>
      </c>
      <c r="DA1713" s="13">
        <v>60.632640232484249</v>
      </c>
      <c r="DB1713" s="13" t="e">
        <f ca="1"/>
        <v>#NAME?</v>
      </c>
      <c r="DC1713" s="13" t="e">
        <f ca="1"/>
        <v>#NAME?</v>
      </c>
      <c r="DD1713" s="13">
        <v>69.898902364509894</v>
      </c>
      <c r="DE1713" s="13" t="e">
        <f ca="1"/>
        <v>#NAME?</v>
      </c>
      <c r="DF1713" s="13">
        <v>72.575356839290549</v>
      </c>
    </row>
    <row r="1714" spans="1:110" x14ac:dyDescent="0.25">
      <c r="A1714" s="9">
        <v>67.7</v>
      </c>
      <c r="B1714" s="10" t="b">
        <v>1</v>
      </c>
      <c r="U1714" s="13"/>
      <c r="V1714" s="13"/>
      <c r="W1714" s="14"/>
      <c r="X1714" s="24"/>
      <c r="Y1714" s="24"/>
      <c r="Z1714" s="24"/>
      <c r="AA1714" s="24"/>
      <c r="AB1714" s="24"/>
      <c r="AC1714" s="24"/>
      <c r="AD1714" s="24"/>
      <c r="AE1714" s="24"/>
      <c r="AG1714" s="13"/>
      <c r="AH1714" s="13"/>
      <c r="AI1714" s="14"/>
      <c r="AJ1714" s="24"/>
      <c r="AK1714" s="24"/>
      <c r="AL1714" s="24"/>
      <c r="AM1714" s="24"/>
      <c r="AN1714" s="24"/>
      <c r="AO1714" s="24"/>
      <c r="AP1714" s="24"/>
      <c r="AQ1714" s="24"/>
      <c r="AS1714" s="13"/>
      <c r="AT1714" s="13"/>
      <c r="AU1714" s="14"/>
      <c r="AV1714" s="24"/>
      <c r="AW1714" s="24"/>
      <c r="AX1714" s="24"/>
      <c r="AY1714" s="24"/>
      <c r="AZ1714" s="24"/>
      <c r="BA1714" s="24"/>
      <c r="BB1714" s="24"/>
      <c r="BC1714" s="24"/>
      <c r="CW1714" s="24">
        <v>0.58384562841530052</v>
      </c>
      <c r="CX1714" s="13">
        <v>73.3</v>
      </c>
      <c r="CY1714" s="13">
        <v>71.241529274008101</v>
      </c>
      <c r="CZ1714" s="13">
        <v>70.681484605605476</v>
      </c>
      <c r="DA1714" s="13">
        <v>60.689428530741957</v>
      </c>
      <c r="DB1714" s="13" t="e">
        <f ca="1"/>
        <v>#NAME?</v>
      </c>
      <c r="DC1714" s="13" t="e">
        <f ca="1"/>
        <v>#NAME?</v>
      </c>
      <c r="DD1714" s="13">
        <v>69.908749212522991</v>
      </c>
      <c r="DE1714" s="13" t="e">
        <f ca="1"/>
        <v>#NAME?</v>
      </c>
      <c r="DF1714" s="13">
        <v>72.58433847301842</v>
      </c>
    </row>
    <row r="1715" spans="1:110" x14ac:dyDescent="0.25">
      <c r="A1715" s="9">
        <v>67.5</v>
      </c>
      <c r="B1715" s="10" t="b">
        <v>1</v>
      </c>
      <c r="U1715" s="13"/>
      <c r="V1715" s="13"/>
      <c r="W1715" s="14"/>
      <c r="X1715" s="24"/>
      <c r="Y1715" s="24"/>
      <c r="Z1715" s="24"/>
      <c r="AA1715" s="24"/>
      <c r="AB1715" s="24"/>
      <c r="AC1715" s="24"/>
      <c r="AD1715" s="24"/>
      <c r="AE1715" s="24"/>
      <c r="AG1715" s="13"/>
      <c r="AH1715" s="13"/>
      <c r="AI1715" s="14"/>
      <c r="AJ1715" s="24"/>
      <c r="AK1715" s="24"/>
      <c r="AL1715" s="24"/>
      <c r="AM1715" s="24"/>
      <c r="AN1715" s="24"/>
      <c r="AO1715" s="24"/>
      <c r="AP1715" s="24"/>
      <c r="AQ1715" s="24"/>
      <c r="AS1715" s="13"/>
      <c r="AT1715" s="13"/>
      <c r="AU1715" s="14"/>
      <c r="AV1715" s="24"/>
      <c r="AW1715" s="24"/>
      <c r="AX1715" s="24"/>
      <c r="AY1715" s="24"/>
      <c r="AZ1715" s="24"/>
      <c r="BA1715" s="24"/>
      <c r="BB1715" s="24"/>
      <c r="BC1715" s="24"/>
      <c r="CW1715" s="24">
        <v>0.5841871584699454</v>
      </c>
      <c r="CX1715" s="13">
        <v>73.3</v>
      </c>
      <c r="CY1715" s="13">
        <v>71.24986816304839</v>
      </c>
      <c r="CZ1715" s="13">
        <v>70.690586373379247</v>
      </c>
      <c r="DA1715" s="13">
        <v>60.74626345322352</v>
      </c>
      <c r="DB1715" s="13" t="e">
        <f ca="1"/>
        <v>#NAME?</v>
      </c>
      <c r="DC1715" s="13" t="e">
        <f ca="1"/>
        <v>#NAME?</v>
      </c>
      <c r="DD1715" s="13">
        <v>69.918593180919572</v>
      </c>
      <c r="DE1715" s="13" t="e">
        <f ca="1"/>
        <v>#NAME?</v>
      </c>
      <c r="DF1715" s="13">
        <v>72.593319882616612</v>
      </c>
    </row>
    <row r="1716" spans="1:110" x14ac:dyDescent="0.25">
      <c r="A1716" s="9">
        <v>66.2</v>
      </c>
      <c r="B1716" s="10" t="b">
        <v>1</v>
      </c>
      <c r="U1716" s="13"/>
      <c r="V1716" s="13"/>
      <c r="W1716" s="14"/>
      <c r="X1716" s="24"/>
      <c r="Y1716" s="24"/>
      <c r="Z1716" s="24"/>
      <c r="AA1716" s="24"/>
      <c r="AB1716" s="24"/>
      <c r="AC1716" s="24"/>
      <c r="AD1716" s="24"/>
      <c r="AE1716" s="24"/>
      <c r="AG1716" s="13"/>
      <c r="AH1716" s="13"/>
      <c r="AI1716" s="14"/>
      <c r="AJ1716" s="24"/>
      <c r="AK1716" s="24"/>
      <c r="AL1716" s="24"/>
      <c r="AM1716" s="24"/>
      <c r="AN1716" s="24"/>
      <c r="AO1716" s="24"/>
      <c r="AP1716" s="24"/>
      <c r="AQ1716" s="24"/>
      <c r="AS1716" s="13"/>
      <c r="AT1716" s="13"/>
      <c r="AU1716" s="14"/>
      <c r="AV1716" s="24"/>
      <c r="AW1716" s="24"/>
      <c r="AX1716" s="24"/>
      <c r="AY1716" s="24"/>
      <c r="AZ1716" s="24"/>
      <c r="BA1716" s="24"/>
      <c r="BB1716" s="24"/>
      <c r="BC1716" s="24"/>
      <c r="CW1716" s="24">
        <v>0.58452868852459017</v>
      </c>
      <c r="CX1716" s="13">
        <v>73.3</v>
      </c>
      <c r="CY1716" s="13">
        <v>71.258208604768981</v>
      </c>
      <c r="CZ1716" s="13">
        <v>70.699691008256025</v>
      </c>
      <c r="DA1716" s="13">
        <v>60.803145076550486</v>
      </c>
      <c r="DB1716" s="13" t="e">
        <f ca="1"/>
        <v>#NAME?</v>
      </c>
      <c r="DC1716" s="13" t="e">
        <f ca="1"/>
        <v>#NAME?</v>
      </c>
      <c r="DD1716" s="13">
        <v>69.928434272224507</v>
      </c>
      <c r="DE1716" s="13" t="e">
        <f ca="1"/>
        <v>#NAME?</v>
      </c>
      <c r="DF1716" s="13">
        <v>72.602301072873416</v>
      </c>
    </row>
    <row r="1717" spans="1:110" x14ac:dyDescent="0.25">
      <c r="A1717" s="9">
        <v>67.2</v>
      </c>
      <c r="B1717" s="10" t="b">
        <v>1</v>
      </c>
      <c r="U1717" s="13"/>
      <c r="V1717" s="13"/>
      <c r="W1717" s="14"/>
      <c r="X1717" s="24"/>
      <c r="Y1717" s="24"/>
      <c r="Z1717" s="24"/>
      <c r="AA1717" s="24"/>
      <c r="AB1717" s="24"/>
      <c r="AC1717" s="24"/>
      <c r="AD1717" s="24"/>
      <c r="AE1717" s="24"/>
      <c r="AG1717" s="13"/>
      <c r="AH1717" s="13"/>
      <c r="AI1717" s="14"/>
      <c r="AJ1717" s="24"/>
      <c r="AK1717" s="24"/>
      <c r="AL1717" s="24"/>
      <c r="AM1717" s="24"/>
      <c r="AN1717" s="24"/>
      <c r="AO1717" s="24"/>
      <c r="AP1717" s="24"/>
      <c r="AQ1717" s="24"/>
      <c r="AS1717" s="13"/>
      <c r="AT1717" s="13"/>
      <c r="AU1717" s="14"/>
      <c r="AV1717" s="24"/>
      <c r="AW1717" s="24"/>
      <c r="AX1717" s="24"/>
      <c r="AY1717" s="24"/>
      <c r="AZ1717" s="24"/>
      <c r="BA1717" s="24"/>
      <c r="BB1717" s="24"/>
      <c r="BC1717" s="24"/>
      <c r="CW1717" s="24">
        <v>0.58487021857923494</v>
      </c>
      <c r="CX1717" s="13">
        <v>73.3</v>
      </c>
      <c r="CY1717" s="13">
        <v>71.266550606147064</v>
      </c>
      <c r="CZ1717" s="13">
        <v>70.70879851865962</v>
      </c>
      <c r="DA1717" s="13">
        <v>60.860073477533483</v>
      </c>
      <c r="DB1717" s="13" t="e">
        <f ca="1"/>
        <v>#NAME?</v>
      </c>
      <c r="DC1717" s="13" t="e">
        <f ca="1"/>
        <v>#NAME?</v>
      </c>
      <c r="DD1717" s="13">
        <v>69.938272488959001</v>
      </c>
      <c r="DE1717" s="13" t="e">
        <f ca="1"/>
        <v>#NAME?</v>
      </c>
      <c r="DF1717" s="13">
        <v>72.611282048579085</v>
      </c>
    </row>
    <row r="1718" spans="1:110" x14ac:dyDescent="0.25">
      <c r="A1718" s="9">
        <v>67</v>
      </c>
      <c r="B1718" s="10" t="b">
        <v>1</v>
      </c>
      <c r="U1718" s="13"/>
      <c r="V1718" s="13"/>
      <c r="W1718" s="14"/>
      <c r="X1718" s="24"/>
      <c r="Y1718" s="24"/>
      <c r="Z1718" s="24"/>
      <c r="AA1718" s="24"/>
      <c r="AB1718" s="24"/>
      <c r="AC1718" s="24"/>
      <c r="AD1718" s="24"/>
      <c r="AE1718" s="24"/>
      <c r="AG1718" s="13"/>
      <c r="AH1718" s="13"/>
      <c r="AI1718" s="14"/>
      <c r="AJ1718" s="24"/>
      <c r="AK1718" s="24"/>
      <c r="AL1718" s="24"/>
      <c r="AM1718" s="24"/>
      <c r="AN1718" s="24"/>
      <c r="AO1718" s="24"/>
      <c r="AP1718" s="24"/>
      <c r="AQ1718" s="24"/>
      <c r="AS1718" s="13"/>
      <c r="AT1718" s="13"/>
      <c r="AU1718" s="14"/>
      <c r="AV1718" s="24"/>
      <c r="AW1718" s="24"/>
      <c r="AX1718" s="24"/>
      <c r="AY1718" s="24"/>
      <c r="AZ1718" s="24"/>
      <c r="BA1718" s="24"/>
      <c r="BB1718" s="24"/>
      <c r="BC1718" s="24"/>
      <c r="CW1718" s="24">
        <v>0.58521174863387981</v>
      </c>
      <c r="CX1718" s="13">
        <v>73.3</v>
      </c>
      <c r="CY1718" s="13">
        <v>71.274894174168523</v>
      </c>
      <c r="CZ1718" s="13">
        <v>70.717908913027514</v>
      </c>
      <c r="DA1718" s="13">
        <v>60.917048733172798</v>
      </c>
      <c r="DB1718" s="13" t="e">
        <f ca="1"/>
        <v>#NAME?</v>
      </c>
      <c r="DC1718" s="13" t="e">
        <f ca="1"/>
        <v>#NAME?</v>
      </c>
      <c r="DD1718" s="13">
        <v>69.948107833640563</v>
      </c>
      <c r="DE1718" s="13" t="e">
        <f ca="1"/>
        <v>#NAME?</v>
      </c>
      <c r="DF1718" s="13">
        <v>72.620262814525873</v>
      </c>
    </row>
    <row r="1719" spans="1:110" x14ac:dyDescent="0.25">
      <c r="A1719" s="9" t="str">
        <v/>
      </c>
      <c r="B1719" s="10" t="b">
        <v>0</v>
      </c>
      <c r="U1719" s="13"/>
      <c r="V1719" s="13"/>
      <c r="W1719" s="14"/>
      <c r="X1719" s="24"/>
      <c r="Y1719" s="24"/>
      <c r="Z1719" s="24"/>
      <c r="AA1719" s="24"/>
      <c r="AB1719" s="24"/>
      <c r="AC1719" s="24"/>
      <c r="AD1719" s="24"/>
      <c r="AE1719" s="24"/>
      <c r="AG1719" s="13"/>
      <c r="AH1719" s="13"/>
      <c r="AI1719" s="14"/>
      <c r="AJ1719" s="24"/>
      <c r="AK1719" s="24"/>
      <c r="AL1719" s="24"/>
      <c r="AM1719" s="24"/>
      <c r="AN1719" s="24"/>
      <c r="AO1719" s="24"/>
      <c r="AP1719" s="24"/>
      <c r="AQ1719" s="24"/>
      <c r="AS1719" s="13"/>
      <c r="AT1719" s="13"/>
      <c r="AU1719" s="14"/>
      <c r="AV1719" s="24"/>
      <c r="AW1719" s="24"/>
      <c r="AX1719" s="24"/>
      <c r="AY1719" s="24"/>
      <c r="AZ1719" s="24"/>
      <c r="BA1719" s="24"/>
      <c r="BB1719" s="24"/>
      <c r="BC1719" s="24"/>
      <c r="CW1719" s="24">
        <v>0.58555327868852458</v>
      </c>
      <c r="CX1719" s="13">
        <v>73.3</v>
      </c>
      <c r="CY1719" s="13">
        <v>71.28323931582797</v>
      </c>
      <c r="CZ1719" s="13">
        <v>70.727022199811117</v>
      </c>
      <c r="DA1719" s="13">
        <v>60.974070920658953</v>
      </c>
      <c r="DB1719" s="13" t="e">
        <f ca="1"/>
        <v>#NAME?</v>
      </c>
      <c r="DC1719" s="13" t="e">
        <f ca="1"/>
        <v>#NAME?</v>
      </c>
      <c r="DD1719" s="13">
        <v>69.957940308783009</v>
      </c>
      <c r="DE1719" s="13" t="e">
        <f ca="1"/>
        <v>#NAME?</v>
      </c>
      <c r="DF1719" s="13">
        <v>72.629243375508054</v>
      </c>
    </row>
    <row r="1720" spans="1:110" x14ac:dyDescent="0.25">
      <c r="A1720" s="9">
        <v>68.8</v>
      </c>
      <c r="B1720" s="10" t="b">
        <v>1</v>
      </c>
      <c r="U1720" s="13"/>
      <c r="V1720" s="13"/>
      <c r="W1720" s="14"/>
      <c r="X1720" s="24"/>
      <c r="Y1720" s="24"/>
      <c r="Z1720" s="24"/>
      <c r="AA1720" s="24"/>
      <c r="AB1720" s="24"/>
      <c r="AC1720" s="24"/>
      <c r="AD1720" s="24"/>
      <c r="AE1720" s="24"/>
      <c r="AG1720" s="13"/>
      <c r="AH1720" s="13"/>
      <c r="AI1720" s="14"/>
      <c r="AJ1720" s="24"/>
      <c r="AK1720" s="24"/>
      <c r="AL1720" s="24"/>
      <c r="AM1720" s="24"/>
      <c r="AN1720" s="24"/>
      <c r="AO1720" s="24"/>
      <c r="AP1720" s="24"/>
      <c r="AQ1720" s="24"/>
      <c r="AS1720" s="13"/>
      <c r="AT1720" s="13"/>
      <c r="AU1720" s="14"/>
      <c r="AV1720" s="24"/>
      <c r="AW1720" s="24"/>
      <c r="AX1720" s="24"/>
      <c r="AY1720" s="24"/>
      <c r="AZ1720" s="24"/>
      <c r="BA1720" s="24"/>
      <c r="BB1720" s="24"/>
      <c r="BC1720" s="24"/>
      <c r="CW1720" s="24">
        <v>0.58589480874316935</v>
      </c>
      <c r="CX1720" s="13">
        <v>73.3</v>
      </c>
      <c r="CY1720" s="13">
        <v>71.291586038128827</v>
      </c>
      <c r="CZ1720" s="13">
        <v>70.73613838747562</v>
      </c>
      <c r="DA1720" s="13">
        <v>61.031140117373418</v>
      </c>
      <c r="DB1720" s="13" t="e">
        <f ca="1"/>
        <v>#NAME?</v>
      </c>
      <c r="DC1720" s="13" t="e">
        <f ca="1"/>
        <v>#NAME?</v>
      </c>
      <c r="DD1720" s="13">
        <v>69.967769916896486</v>
      </c>
      <c r="DE1720" s="13" t="e">
        <f ca="1"/>
        <v>#NAME?</v>
      </c>
      <c r="DF1720" s="13">
        <v>72.638223736321962</v>
      </c>
    </row>
    <row r="1721" spans="1:110" x14ac:dyDescent="0.25">
      <c r="A1721" s="9">
        <v>68.400000000000006</v>
      </c>
      <c r="B1721" s="10" t="b">
        <v>1</v>
      </c>
      <c r="U1721" s="13"/>
      <c r="V1721" s="13"/>
      <c r="W1721" s="14"/>
      <c r="X1721" s="24"/>
      <c r="Y1721" s="24"/>
      <c r="Z1721" s="24"/>
      <c r="AA1721" s="24"/>
      <c r="AB1721" s="24"/>
      <c r="AC1721" s="24"/>
      <c r="AD1721" s="24"/>
      <c r="AE1721" s="24"/>
      <c r="AG1721" s="13"/>
      <c r="AH1721" s="13"/>
      <c r="AI1721" s="14"/>
      <c r="AJ1721" s="24"/>
      <c r="AK1721" s="24"/>
      <c r="AL1721" s="24"/>
      <c r="AM1721" s="24"/>
      <c r="AN1721" s="24"/>
      <c r="AO1721" s="24"/>
      <c r="AP1721" s="24"/>
      <c r="AQ1721" s="24"/>
      <c r="AS1721" s="13"/>
      <c r="AT1721" s="13"/>
      <c r="AU1721" s="14"/>
      <c r="AV1721" s="24"/>
      <c r="AW1721" s="24"/>
      <c r="AX1721" s="24"/>
      <c r="AY1721" s="24"/>
      <c r="AZ1721" s="24"/>
      <c r="BA1721" s="24"/>
      <c r="BB1721" s="24"/>
      <c r="BC1721" s="24"/>
      <c r="CW1721" s="24">
        <v>0.58623633879781423</v>
      </c>
      <c r="CX1721" s="13">
        <v>73.3</v>
      </c>
      <c r="CY1721" s="13">
        <v>71.299934348083355</v>
      </c>
      <c r="CZ1721" s="13">
        <v>70.745257484500101</v>
      </c>
      <c r="DA1721" s="13">
        <v>61.088256400889215</v>
      </c>
      <c r="DB1721" s="13" t="e">
        <f ca="1"/>
        <v>#NAME?</v>
      </c>
      <c r="DC1721" s="13" t="e">
        <f ca="1"/>
        <v>#NAME?</v>
      </c>
      <c r="DD1721" s="13">
        <v>69.977596660487563</v>
      </c>
      <c r="DE1721" s="13" t="e">
        <f ca="1"/>
        <v>#NAME?</v>
      </c>
      <c r="DF1721" s="13">
        <v>72.647203901765991</v>
      </c>
    </row>
    <row r="1722" spans="1:110" x14ac:dyDescent="0.25">
      <c r="A1722" s="9">
        <v>68.099999999999994</v>
      </c>
      <c r="B1722" s="10" t="b">
        <v>1</v>
      </c>
      <c r="U1722" s="13"/>
      <c r="V1722" s="13"/>
      <c r="W1722" s="14"/>
      <c r="X1722" s="24"/>
      <c r="Y1722" s="24"/>
      <c r="Z1722" s="24"/>
      <c r="AA1722" s="24"/>
      <c r="AB1722" s="24"/>
      <c r="AC1722" s="24"/>
      <c r="AD1722" s="24"/>
      <c r="AE1722" s="24"/>
      <c r="AG1722" s="13"/>
      <c r="AH1722" s="13"/>
      <c r="AI1722" s="14"/>
      <c r="AJ1722" s="24"/>
      <c r="AK1722" s="24"/>
      <c r="AL1722" s="24"/>
      <c r="AM1722" s="24"/>
      <c r="AN1722" s="24"/>
      <c r="AO1722" s="24"/>
      <c r="AP1722" s="24"/>
      <c r="AQ1722" s="24"/>
      <c r="AS1722" s="13"/>
      <c r="AT1722" s="13"/>
      <c r="AU1722" s="14"/>
      <c r="AV1722" s="24"/>
      <c r="AW1722" s="24"/>
      <c r="AX1722" s="24"/>
      <c r="AY1722" s="24"/>
      <c r="AZ1722" s="24"/>
      <c r="BA1722" s="24"/>
      <c r="BB1722" s="24"/>
      <c r="BC1722" s="24"/>
      <c r="CW1722" s="24">
        <v>0.58657786885245899</v>
      </c>
      <c r="CX1722" s="13">
        <v>73.3</v>
      </c>
      <c r="CY1722" s="13">
        <v>71.308284252712681</v>
      </c>
      <c r="CZ1722" s="13">
        <v>70.754379499377634</v>
      </c>
      <c r="DA1722" s="13">
        <v>61.145419848971464</v>
      </c>
      <c r="DB1722" s="13" t="e">
        <f ca="1"/>
        <v>#NAME?</v>
      </c>
      <c r="DC1722" s="13" t="e">
        <f ca="1"/>
        <v>#NAME?</v>
      </c>
      <c r="DD1722" s="13">
        <v>69.987420542059027</v>
      </c>
      <c r="DE1722" s="13" t="e">
        <f ca="1"/>
        <v>#NAME?</v>
      </c>
      <c r="DF1722" s="13">
        <v>72.656183876640625</v>
      </c>
    </row>
    <row r="1723" spans="1:110" x14ac:dyDescent="0.25">
      <c r="A1723" s="9">
        <v>67.8</v>
      </c>
      <c r="B1723" s="10" t="b">
        <v>1</v>
      </c>
      <c r="U1723" s="13"/>
      <c r="V1723" s="13"/>
      <c r="W1723" s="14"/>
      <c r="X1723" s="24"/>
      <c r="Y1723" s="24"/>
      <c r="Z1723" s="24"/>
      <c r="AA1723" s="24"/>
      <c r="AB1723" s="24"/>
      <c r="AC1723" s="24"/>
      <c r="AD1723" s="24"/>
      <c r="AE1723" s="24"/>
      <c r="AG1723" s="13"/>
      <c r="AH1723" s="13"/>
      <c r="AI1723" s="14"/>
      <c r="AJ1723" s="24"/>
      <c r="AK1723" s="24"/>
      <c r="AL1723" s="24"/>
      <c r="AM1723" s="24"/>
      <c r="AN1723" s="24"/>
      <c r="AO1723" s="24"/>
      <c r="AP1723" s="24"/>
      <c r="AQ1723" s="24"/>
      <c r="AS1723" s="13"/>
      <c r="AT1723" s="13"/>
      <c r="AU1723" s="14"/>
      <c r="AV1723" s="24"/>
      <c r="AW1723" s="24"/>
      <c r="AX1723" s="24"/>
      <c r="AY1723" s="24"/>
      <c r="AZ1723" s="24"/>
      <c r="BA1723" s="24"/>
      <c r="BB1723" s="24"/>
      <c r="BC1723" s="24"/>
      <c r="CW1723" s="24">
        <v>0.58691939890710387</v>
      </c>
      <c r="CX1723" s="13">
        <v>73.3</v>
      </c>
      <c r="CY1723" s="13">
        <v>71.316635759046889</v>
      </c>
      <c r="CZ1723" s="13">
        <v>70.763504440615392</v>
      </c>
      <c r="DA1723" s="13">
        <v>61.202630539578188</v>
      </c>
      <c r="DB1723" s="13" t="e">
        <f ca="1"/>
        <v>#NAME?</v>
      </c>
      <c r="DC1723" s="13" t="e">
        <f ca="1"/>
        <v>#NAME?</v>
      </c>
      <c r="DD1723" s="13">
        <v>69.997241564110155</v>
      </c>
      <c r="DE1723" s="13" t="e">
        <f ca="1"/>
        <v>#NAME?</v>
      </c>
      <c r="DF1723" s="13">
        <v>72.66516366574848</v>
      </c>
    </row>
    <row r="1724" spans="1:110" x14ac:dyDescent="0.25">
      <c r="A1724" s="9">
        <v>67.3</v>
      </c>
      <c r="B1724" s="10" t="b">
        <v>1</v>
      </c>
      <c r="U1724" s="13"/>
      <c r="V1724" s="13"/>
      <c r="W1724" s="14"/>
      <c r="X1724" s="24"/>
      <c r="Y1724" s="24"/>
      <c r="Z1724" s="24"/>
      <c r="AA1724" s="24"/>
      <c r="AB1724" s="24"/>
      <c r="AC1724" s="24"/>
      <c r="AD1724" s="24"/>
      <c r="AE1724" s="24"/>
      <c r="AG1724" s="13"/>
      <c r="AH1724" s="13"/>
      <c r="AI1724" s="14"/>
      <c r="AJ1724" s="24"/>
      <c r="AK1724" s="24"/>
      <c r="AL1724" s="24"/>
      <c r="AM1724" s="24"/>
      <c r="AN1724" s="24"/>
      <c r="AO1724" s="24"/>
      <c r="AP1724" s="24"/>
      <c r="AQ1724" s="24"/>
      <c r="AS1724" s="13"/>
      <c r="AT1724" s="13"/>
      <c r="AU1724" s="14"/>
      <c r="AV1724" s="24"/>
      <c r="AW1724" s="24"/>
      <c r="AX1724" s="24"/>
      <c r="AY1724" s="24"/>
      <c r="AZ1724" s="24"/>
      <c r="BA1724" s="24"/>
      <c r="BB1724" s="24"/>
      <c r="BC1724" s="24"/>
      <c r="CW1724" s="24">
        <v>0.58726092896174864</v>
      </c>
      <c r="CX1724" s="13">
        <v>73.3</v>
      </c>
      <c r="CY1724" s="13">
        <v>71.324988874125012</v>
      </c>
      <c r="CZ1724" s="13">
        <v>70.772632316734516</v>
      </c>
      <c r="DA1724" s="13">
        <v>61.259888550860758</v>
      </c>
      <c r="DB1724" s="13" t="e">
        <f ca="1"/>
        <v>#NAME?</v>
      </c>
      <c r="DC1724" s="13" t="e">
        <f ca="1"/>
        <v>#NAME?</v>
      </c>
      <c r="DD1724" s="13">
        <v>70.0070597291365</v>
      </c>
      <c r="DE1724" s="13" t="e">
        <f ca="1"/>
        <v>#NAME?</v>
      </c>
      <c r="DF1724" s="13">
        <v>72.674143273894316</v>
      </c>
    </row>
    <row r="1725" spans="1:110" x14ac:dyDescent="0.25">
      <c r="A1725" s="9">
        <v>66.3</v>
      </c>
      <c r="B1725" s="10" t="b">
        <v>1</v>
      </c>
      <c r="U1725" s="13"/>
      <c r="V1725" s="13"/>
      <c r="W1725" s="14"/>
      <c r="X1725" s="24"/>
      <c r="Y1725" s="24"/>
      <c r="Z1725" s="24"/>
      <c r="AA1725" s="24"/>
      <c r="AB1725" s="24"/>
      <c r="AC1725" s="24"/>
      <c r="AD1725" s="24"/>
      <c r="AE1725" s="24"/>
      <c r="AG1725" s="13"/>
      <c r="AH1725" s="13"/>
      <c r="AI1725" s="14"/>
      <c r="AJ1725" s="24"/>
      <c r="AK1725" s="24"/>
      <c r="AL1725" s="24"/>
      <c r="AM1725" s="24"/>
      <c r="AN1725" s="24"/>
      <c r="AO1725" s="24"/>
      <c r="AP1725" s="24"/>
      <c r="AQ1725" s="24"/>
      <c r="AS1725" s="13"/>
      <c r="AT1725" s="13"/>
      <c r="AU1725" s="14"/>
      <c r="AV1725" s="24"/>
      <c r="AW1725" s="24"/>
      <c r="AX1725" s="24"/>
      <c r="AY1725" s="24"/>
      <c r="AZ1725" s="24"/>
      <c r="BA1725" s="24"/>
      <c r="BB1725" s="24"/>
      <c r="BC1725" s="24"/>
      <c r="CW1725" s="24">
        <v>0.58760245901639341</v>
      </c>
      <c r="CX1725" s="13">
        <v>73.3</v>
      </c>
      <c r="CY1725" s="13">
        <v>71.333343604995108</v>
      </c>
      <c r="CZ1725" s="13">
        <v>70.78176313627047</v>
      </c>
      <c r="DA1725" s="13">
        <v>61.317193961164712</v>
      </c>
      <c r="DB1725" s="13" t="e">
        <f ca="1"/>
        <v>#NAME?</v>
      </c>
      <c r="DC1725" s="13" t="e">
        <f ca="1"/>
        <v>#NAME?</v>
      </c>
      <c r="DD1725" s="13">
        <v>70.016875039630023</v>
      </c>
      <c r="DE1725" s="13" t="e">
        <f ca="1"/>
        <v>#NAME?</v>
      </c>
      <c r="DF1725" s="13">
        <v>72.683122705885054</v>
      </c>
    </row>
    <row r="1726" spans="1:110" x14ac:dyDescent="0.25">
      <c r="A1726" s="9">
        <v>66.900000000000006</v>
      </c>
      <c r="B1726" s="10" t="b">
        <v>1</v>
      </c>
      <c r="U1726" s="13"/>
      <c r="V1726" s="13"/>
      <c r="W1726" s="14"/>
      <c r="X1726" s="24"/>
      <c r="Y1726" s="24"/>
      <c r="Z1726" s="24"/>
      <c r="AA1726" s="24"/>
      <c r="AB1726" s="24"/>
      <c r="AC1726" s="24"/>
      <c r="AD1726" s="24"/>
      <c r="AE1726" s="24"/>
      <c r="AG1726" s="13"/>
      <c r="AH1726" s="13"/>
      <c r="AI1726" s="14"/>
      <c r="AJ1726" s="24"/>
      <c r="AK1726" s="24"/>
      <c r="AL1726" s="24"/>
      <c r="AM1726" s="24"/>
      <c r="AN1726" s="24"/>
      <c r="AO1726" s="24"/>
      <c r="AP1726" s="24"/>
      <c r="AQ1726" s="24"/>
      <c r="AS1726" s="13"/>
      <c r="AT1726" s="13"/>
      <c r="AU1726" s="14"/>
      <c r="AV1726" s="24"/>
      <c r="AW1726" s="24"/>
      <c r="AX1726" s="24"/>
      <c r="AY1726" s="24"/>
      <c r="AZ1726" s="24"/>
      <c r="BA1726" s="24"/>
      <c r="BB1726" s="24"/>
      <c r="BC1726" s="24"/>
      <c r="CW1726" s="24">
        <v>0.58794398907103829</v>
      </c>
      <c r="CX1726" s="13">
        <v>73.3</v>
      </c>
      <c r="CY1726" s="13">
        <v>71.341699958714287</v>
      </c>
      <c r="CZ1726" s="13">
        <v>70.790896907772733</v>
      </c>
      <c r="DA1726" s="13">
        <v>61.374546849030281</v>
      </c>
      <c r="DB1726" s="13" t="e">
        <f ca="1"/>
        <v>#NAME?</v>
      </c>
      <c r="DC1726" s="13" t="e">
        <f ca="1"/>
        <v>#NAME?</v>
      </c>
      <c r="DD1726" s="13">
        <v>70.026687498079042</v>
      </c>
      <c r="DE1726" s="13" t="e">
        <f ca="1"/>
        <v>#NAME?</v>
      </c>
      <c r="DF1726" s="13">
        <v>72.692101966529776</v>
      </c>
    </row>
    <row r="1727" spans="1:110" x14ac:dyDescent="0.25">
      <c r="A1727" s="9">
        <v>67.400000000000006</v>
      </c>
      <c r="B1727" s="10" t="b">
        <v>1</v>
      </c>
      <c r="U1727" s="13"/>
      <c r="V1727" s="13"/>
      <c r="W1727" s="14"/>
      <c r="X1727" s="24"/>
      <c r="Y1727" s="24"/>
      <c r="Z1727" s="24"/>
      <c r="AA1727" s="24"/>
      <c r="AB1727" s="24"/>
      <c r="AC1727" s="24"/>
      <c r="AD1727" s="24"/>
      <c r="AE1727" s="24"/>
      <c r="AG1727" s="13"/>
      <c r="AH1727" s="13"/>
      <c r="AI1727" s="14"/>
      <c r="AJ1727" s="24"/>
      <c r="AK1727" s="24"/>
      <c r="AL1727" s="24"/>
      <c r="AM1727" s="24"/>
      <c r="AN1727" s="24"/>
      <c r="AO1727" s="24"/>
      <c r="AP1727" s="24"/>
      <c r="AQ1727" s="24"/>
      <c r="AS1727" s="13"/>
      <c r="AT1727" s="13"/>
      <c r="AU1727" s="14"/>
      <c r="AV1727" s="24"/>
      <c r="AW1727" s="24"/>
      <c r="AX1727" s="24"/>
      <c r="AY1727" s="24"/>
      <c r="AZ1727" s="24"/>
      <c r="BA1727" s="24"/>
      <c r="BB1727" s="24"/>
      <c r="BC1727" s="24"/>
      <c r="CW1727" s="24">
        <v>0.58828551912568305</v>
      </c>
      <c r="CX1727" s="13">
        <v>73.3</v>
      </c>
      <c r="CY1727" s="13">
        <v>71.350057942348798</v>
      </c>
      <c r="CZ1727" s="13">
        <v>70.800033639805164</v>
      </c>
      <c r="DA1727" s="13">
        <v>61.431947293193041</v>
      </c>
      <c r="DB1727" s="13" t="e">
        <f ca="1"/>
        <v>#NAME?</v>
      </c>
      <c r="DC1727" s="13" t="e">
        <f ca="1"/>
        <v>#NAME?</v>
      </c>
      <c r="DD1727" s="13">
        <v>70.036497106968312</v>
      </c>
      <c r="DE1727" s="13" t="e">
        <f ca="1"/>
        <v>#NAME?</v>
      </c>
      <c r="DF1727" s="13">
        <v>72.701081060639837</v>
      </c>
    </row>
    <row r="1728" spans="1:110" x14ac:dyDescent="0.25">
      <c r="A1728" s="9">
        <v>65.900000000000006</v>
      </c>
      <c r="B1728" s="10" t="b">
        <v>1</v>
      </c>
      <c r="U1728" s="13"/>
      <c r="V1728" s="13"/>
      <c r="W1728" s="14"/>
      <c r="X1728" s="24"/>
      <c r="Y1728" s="24"/>
      <c r="Z1728" s="24"/>
      <c r="AA1728" s="24"/>
      <c r="AB1728" s="24"/>
      <c r="AC1728" s="24"/>
      <c r="AD1728" s="24"/>
      <c r="AE1728" s="24"/>
      <c r="AG1728" s="13"/>
      <c r="AH1728" s="13"/>
      <c r="AI1728" s="14"/>
      <c r="AJ1728" s="24"/>
      <c r="AK1728" s="24"/>
      <c r="AL1728" s="24"/>
      <c r="AM1728" s="24"/>
      <c r="AN1728" s="24"/>
      <c r="AO1728" s="24"/>
      <c r="AP1728" s="24"/>
      <c r="AQ1728" s="24"/>
      <c r="AS1728" s="13"/>
      <c r="AT1728" s="13"/>
      <c r="AU1728" s="14"/>
      <c r="AV1728" s="24"/>
      <c r="AW1728" s="24"/>
      <c r="AX1728" s="24"/>
      <c r="AY1728" s="24"/>
      <c r="AZ1728" s="24"/>
      <c r="BA1728" s="24"/>
      <c r="BB1728" s="24"/>
      <c r="BC1728" s="24"/>
      <c r="CW1728" s="24">
        <v>0.58862704918032782</v>
      </c>
      <c r="CX1728" s="13">
        <v>73.400000000000006</v>
      </c>
      <c r="CY1728" s="13">
        <v>71.35841756297404</v>
      </c>
      <c r="CZ1728" s="13">
        <v>70.809173340946018</v>
      </c>
      <c r="DA1728" s="13">
        <v>61.489395372584646</v>
      </c>
      <c r="DB1728" s="13" t="e">
        <f ca="1"/>
        <v>#NAME?</v>
      </c>
      <c r="DC1728" s="13" t="e">
        <f ca="1"/>
        <v>#NAME?</v>
      </c>
      <c r="DD1728" s="13">
        <v>70.046303868778907</v>
      </c>
      <c r="DE1728" s="13" t="e">
        <f ca="1"/>
        <v>#NAME?</v>
      </c>
      <c r="DF1728" s="13">
        <v>72.710059993028779</v>
      </c>
    </row>
    <row r="1729" spans="1:110" x14ac:dyDescent="0.25">
      <c r="A1729" s="9">
        <v>65</v>
      </c>
      <c r="B1729" s="10" t="b">
        <v>1</v>
      </c>
      <c r="U1729" s="13"/>
      <c r="V1729" s="13"/>
      <c r="W1729" s="14"/>
      <c r="X1729" s="24"/>
      <c r="Y1729" s="24"/>
      <c r="Z1729" s="24"/>
      <c r="AA1729" s="24"/>
      <c r="AB1729" s="24"/>
      <c r="AC1729" s="24"/>
      <c r="AD1729" s="24"/>
      <c r="AE1729" s="24"/>
      <c r="AG1729" s="13"/>
      <c r="AH1729" s="13"/>
      <c r="AI1729" s="14"/>
      <c r="AJ1729" s="24"/>
      <c r="AK1729" s="24"/>
      <c r="AL1729" s="24"/>
      <c r="AM1729" s="24"/>
      <c r="AN1729" s="24"/>
      <c r="AO1729" s="24"/>
      <c r="AP1729" s="24"/>
      <c r="AQ1729" s="24"/>
      <c r="AS1729" s="13"/>
      <c r="AT1729" s="13"/>
      <c r="AU1729" s="14"/>
      <c r="AV1729" s="24"/>
      <c r="AW1729" s="24"/>
      <c r="AX1729" s="24"/>
      <c r="AY1729" s="24"/>
      <c r="AZ1729" s="24"/>
      <c r="BA1729" s="24"/>
      <c r="BB1729" s="24"/>
      <c r="BC1729" s="24"/>
      <c r="CW1729" s="24">
        <v>0.5889685792349727</v>
      </c>
      <c r="CX1729" s="13">
        <v>73.400000000000006</v>
      </c>
      <c r="CY1729" s="13">
        <v>71.36677882767458</v>
      </c>
      <c r="CZ1729" s="13">
        <v>70.81831601978773</v>
      </c>
      <c r="DA1729" s="13">
        <v>61.546891166333396</v>
      </c>
      <c r="DB1729" s="13" t="e">
        <f ca="1"/>
        <v>#NAME?</v>
      </c>
      <c r="DC1729" s="13" t="e">
        <f ca="1"/>
        <v>#NAME?</v>
      </c>
      <c r="DD1729" s="13">
        <v>70.05610778598836</v>
      </c>
      <c r="DE1729" s="13" t="e">
        <f ca="1"/>
        <v>#NAME?</v>
      </c>
      <c r="DF1729" s="13">
        <v>72.719038768512434</v>
      </c>
    </row>
    <row r="1730" spans="1:110" x14ac:dyDescent="0.25">
      <c r="A1730" s="9">
        <v>64.5</v>
      </c>
      <c r="B1730" s="10" t="b">
        <v>1</v>
      </c>
      <c r="U1730" s="13"/>
      <c r="V1730" s="13"/>
      <c r="W1730" s="14"/>
      <c r="X1730" s="24"/>
      <c r="Y1730" s="24"/>
      <c r="Z1730" s="24"/>
      <c r="AA1730" s="24"/>
      <c r="AB1730" s="24"/>
      <c r="AC1730" s="24"/>
      <c r="AD1730" s="24"/>
      <c r="AE1730" s="24"/>
      <c r="AG1730" s="13"/>
      <c r="AH1730" s="13"/>
      <c r="AI1730" s="14"/>
      <c r="AJ1730" s="24"/>
      <c r="AK1730" s="24"/>
      <c r="AL1730" s="24"/>
      <c r="AM1730" s="24"/>
      <c r="AN1730" s="24"/>
      <c r="AO1730" s="24"/>
      <c r="AP1730" s="24"/>
      <c r="AQ1730" s="24"/>
      <c r="AS1730" s="13"/>
      <c r="AT1730" s="13"/>
      <c r="AU1730" s="14"/>
      <c r="AV1730" s="24"/>
      <c r="AW1730" s="24"/>
      <c r="AX1730" s="24"/>
      <c r="AY1730" s="24"/>
      <c r="AZ1730" s="24"/>
      <c r="BA1730" s="24"/>
      <c r="BB1730" s="24"/>
      <c r="BC1730" s="24"/>
      <c r="CW1730" s="24">
        <v>0.58931010928961747</v>
      </c>
      <c r="CX1730" s="13">
        <v>73.400000000000006</v>
      </c>
      <c r="CY1730" s="13">
        <v>71.37514174354429</v>
      </c>
      <c r="CZ1730" s="13">
        <v>70.82746168493739</v>
      </c>
      <c r="DA1730" s="13">
        <v>61.604434753764899</v>
      </c>
      <c r="DB1730" s="13" t="e">
        <f ca="1"/>
        <v>#NAME?</v>
      </c>
      <c r="DC1730" s="13" t="e">
        <f ca="1"/>
        <v>#NAME?</v>
      </c>
      <c r="DD1730" s="13">
        <v>70.065908861070625</v>
      </c>
      <c r="DE1730" s="13" t="e">
        <f ca="1"/>
        <v>#NAME?</v>
      </c>
      <c r="DF1730" s="13">
        <v>72.728017391908907</v>
      </c>
    </row>
    <row r="1731" spans="1:110" x14ac:dyDescent="0.25">
      <c r="A1731" s="9">
        <v>64</v>
      </c>
      <c r="B1731" s="10" t="b">
        <v>1</v>
      </c>
      <c r="U1731" s="13"/>
      <c r="V1731" s="13"/>
      <c r="W1731" s="14"/>
      <c r="X1731" s="24"/>
      <c r="Y1731" s="24"/>
      <c r="Z1731" s="24"/>
      <c r="AA1731" s="24"/>
      <c r="AB1731" s="24"/>
      <c r="AC1731" s="24"/>
      <c r="AD1731" s="24"/>
      <c r="AE1731" s="24"/>
      <c r="AG1731" s="13"/>
      <c r="AH1731" s="13"/>
      <c r="AI1731" s="14"/>
      <c r="AJ1731" s="24"/>
      <c r="AK1731" s="24"/>
      <c r="AL1731" s="24"/>
      <c r="AM1731" s="24"/>
      <c r="AN1731" s="24"/>
      <c r="AO1731" s="24"/>
      <c r="AP1731" s="24"/>
      <c r="AQ1731" s="24"/>
      <c r="AS1731" s="13"/>
      <c r="AT1731" s="13"/>
      <c r="AU1731" s="14"/>
      <c r="AV1731" s="24"/>
      <c r="AW1731" s="24"/>
      <c r="AX1731" s="24"/>
      <c r="AY1731" s="24"/>
      <c r="AZ1731" s="24"/>
      <c r="BA1731" s="24"/>
      <c r="BB1731" s="24"/>
      <c r="BC1731" s="24"/>
      <c r="CW1731" s="24">
        <v>0.58965163934426235</v>
      </c>
      <c r="CX1731" s="13">
        <v>73.400000000000006</v>
      </c>
      <c r="CY1731" s="13">
        <v>71.383506317686312</v>
      </c>
      <c r="CZ1731" s="13">
        <v>70.836610345016538</v>
      </c>
      <c r="DA1731" s="13">
        <v>61.6620262144028</v>
      </c>
      <c r="DB1731" s="13" t="e">
        <f ca="1"/>
        <v>#NAME?</v>
      </c>
      <c r="DC1731" s="13" t="e">
        <f ca="1"/>
        <v>#NAME?</v>
      </c>
      <c r="DD1731" s="13">
        <v>70.075707096495989</v>
      </c>
      <c r="DE1731" s="13" t="e">
        <f ca="1"/>
        <v>#NAME?</v>
      </c>
      <c r="DF1731" s="13">
        <v>72.736995868038605</v>
      </c>
    </row>
    <row r="1732" spans="1:110" x14ac:dyDescent="0.25">
      <c r="A1732" s="9">
        <v>64</v>
      </c>
      <c r="B1732" s="10" t="b">
        <v>1</v>
      </c>
      <c r="U1732" s="13"/>
      <c r="V1732" s="13"/>
      <c r="W1732" s="14"/>
      <c r="X1732" s="24"/>
      <c r="Y1732" s="24"/>
      <c r="Z1732" s="24"/>
      <c r="AA1732" s="24"/>
      <c r="AB1732" s="24"/>
      <c r="AC1732" s="24"/>
      <c r="AD1732" s="24"/>
      <c r="AE1732" s="24"/>
      <c r="AG1732" s="13"/>
      <c r="AH1732" s="13"/>
      <c r="AI1732" s="14"/>
      <c r="AJ1732" s="24"/>
      <c r="AK1732" s="24"/>
      <c r="AL1732" s="24"/>
      <c r="AM1732" s="24"/>
      <c r="AN1732" s="24"/>
      <c r="AO1732" s="24"/>
      <c r="AP1732" s="24"/>
      <c r="AQ1732" s="24"/>
      <c r="AS1732" s="13"/>
      <c r="AT1732" s="13"/>
      <c r="AU1732" s="14"/>
      <c r="AV1732" s="24"/>
      <c r="AW1732" s="24"/>
      <c r="AX1732" s="24"/>
      <c r="AY1732" s="24"/>
      <c r="AZ1732" s="24"/>
      <c r="BA1732" s="24"/>
      <c r="BB1732" s="24"/>
      <c r="BC1732" s="24"/>
      <c r="CW1732" s="24">
        <v>0.58999316939890711</v>
      </c>
      <c r="CX1732" s="13">
        <v>73.400000000000006</v>
      </c>
      <c r="CY1732" s="13">
        <v>71.391872557213105</v>
      </c>
      <c r="CZ1732" s="13">
        <v>70.845762008661282</v>
      </c>
      <c r="DA1732" s="13">
        <v>61.719665627969313</v>
      </c>
      <c r="DB1732" s="13" t="e">
        <f ca="1"/>
        <v>#NAME?</v>
      </c>
      <c r="DC1732" s="13" t="e">
        <f ca="1"/>
        <v>#NAME?</v>
      </c>
      <c r="DD1732" s="13">
        <v>70.085502494731259</v>
      </c>
      <c r="DE1732" s="13" t="e">
        <f ca="1"/>
        <v>#NAME?</v>
      </c>
      <c r="DF1732" s="13">
        <v>72.745974201724295</v>
      </c>
    </row>
    <row r="1733" spans="1:110" x14ac:dyDescent="0.25">
      <c r="A1733" s="9">
        <v>63.8</v>
      </c>
      <c r="B1733" s="10" t="b">
        <v>1</v>
      </c>
      <c r="U1733" s="13"/>
      <c r="V1733" s="13"/>
      <c r="W1733" s="14"/>
      <c r="X1733" s="24"/>
      <c r="Y1733" s="24"/>
      <c r="Z1733" s="24"/>
      <c r="AA1733" s="24"/>
      <c r="AB1733" s="24"/>
      <c r="AC1733" s="24"/>
      <c r="AD1733" s="24"/>
      <c r="AE1733" s="24"/>
      <c r="AG1733" s="13"/>
      <c r="AH1733" s="13"/>
      <c r="AI1733" s="14"/>
      <c r="AJ1733" s="24"/>
      <c r="AK1733" s="24"/>
      <c r="AL1733" s="24"/>
      <c r="AM1733" s="24"/>
      <c r="AN1733" s="24"/>
      <c r="AO1733" s="24"/>
      <c r="AP1733" s="24"/>
      <c r="AQ1733" s="24"/>
      <c r="AS1733" s="13"/>
      <c r="AT1733" s="13"/>
      <c r="AU1733" s="14"/>
      <c r="AV1733" s="24"/>
      <c r="AW1733" s="24"/>
      <c r="AX1733" s="24"/>
      <c r="AY1733" s="24"/>
      <c r="AZ1733" s="24"/>
      <c r="BA1733" s="24"/>
      <c r="BB1733" s="24"/>
      <c r="BC1733" s="24"/>
      <c r="CW1733" s="24">
        <v>0.59033469945355188</v>
      </c>
      <c r="CX1733" s="13">
        <v>73.400000000000006</v>
      </c>
      <c r="CY1733" s="13">
        <v>71.400240469246569</v>
      </c>
      <c r="CZ1733" s="13">
        <v>70.854916684522351</v>
      </c>
      <c r="DA1733" s="13">
        <v>61.777353074386028</v>
      </c>
      <c r="DB1733" s="13" t="e">
        <f ca="1"/>
        <v>#NAME?</v>
      </c>
      <c r="DC1733" s="13" t="e">
        <f ca="1"/>
        <v>#NAME?</v>
      </c>
      <c r="DD1733" s="13">
        <v>70.0952950582396</v>
      </c>
      <c r="DE1733" s="13" t="e">
        <f ca="1"/>
        <v>#NAME?</v>
      </c>
      <c r="DF1733" s="13">
        <v>72.754952397791072</v>
      </c>
    </row>
    <row r="1734" spans="1:110" x14ac:dyDescent="0.25">
      <c r="A1734" s="9">
        <v>63.2</v>
      </c>
      <c r="B1734" s="10" t="b">
        <v>1</v>
      </c>
      <c r="U1734" s="13"/>
      <c r="V1734" s="13"/>
      <c r="W1734" s="14"/>
      <c r="X1734" s="24"/>
      <c r="Y1734" s="24"/>
      <c r="Z1734" s="24"/>
      <c r="AA1734" s="24"/>
      <c r="AB1734" s="24"/>
      <c r="AC1734" s="24"/>
      <c r="AD1734" s="24"/>
      <c r="AE1734" s="24"/>
      <c r="AG1734" s="13"/>
      <c r="AH1734" s="13"/>
      <c r="AI1734" s="14"/>
      <c r="AJ1734" s="24"/>
      <c r="AK1734" s="24"/>
      <c r="AL1734" s="24"/>
      <c r="AM1734" s="24"/>
      <c r="AN1734" s="24"/>
      <c r="AO1734" s="24"/>
      <c r="AP1734" s="24"/>
      <c r="AQ1734" s="24"/>
      <c r="AS1734" s="13"/>
      <c r="AT1734" s="13"/>
      <c r="AU1734" s="14"/>
      <c r="AV1734" s="24"/>
      <c r="AW1734" s="24"/>
      <c r="AX1734" s="24"/>
      <c r="AY1734" s="24"/>
      <c r="AZ1734" s="24"/>
      <c r="BA1734" s="24"/>
      <c r="BB1734" s="24"/>
      <c r="BC1734" s="24"/>
      <c r="CW1734" s="24">
        <v>0.59067622950819676</v>
      </c>
      <c r="CX1734" s="13">
        <v>73.400000000000006</v>
      </c>
      <c r="CY1734" s="13">
        <v>71.408610060918022</v>
      </c>
      <c r="CZ1734" s="13">
        <v>70.864074381265198</v>
      </c>
      <c r="DA1734" s="13">
        <v>61.835088633774483</v>
      </c>
      <c r="DB1734" s="13" t="e">
        <f ca="1"/>
        <v>#NAME?</v>
      </c>
      <c r="DC1734" s="13" t="e">
        <f ca="1"/>
        <v>#NAME?</v>
      </c>
      <c r="DD1734" s="13">
        <v>70.105084789480671</v>
      </c>
      <c r="DE1734" s="13" t="e">
        <f ca="1"/>
        <v>#NAME?</v>
      </c>
      <c r="DF1734" s="13">
        <v>72.763930461066465</v>
      </c>
    </row>
    <row r="1735" spans="1:110" x14ac:dyDescent="0.25">
      <c r="A1735" s="9">
        <v>62.8</v>
      </c>
      <c r="B1735" s="10" t="b">
        <v>1</v>
      </c>
      <c r="U1735" s="13"/>
      <c r="V1735" s="13"/>
      <c r="W1735" s="14"/>
      <c r="X1735" s="24"/>
      <c r="Y1735" s="24"/>
      <c r="Z1735" s="24"/>
      <c r="AA1735" s="24"/>
      <c r="AB1735" s="24"/>
      <c r="AC1735" s="24"/>
      <c r="AD1735" s="24"/>
      <c r="AE1735" s="24"/>
      <c r="AG1735" s="13"/>
      <c r="AH1735" s="13"/>
      <c r="AI1735" s="14"/>
      <c r="AJ1735" s="24"/>
      <c r="AK1735" s="24"/>
      <c r="AL1735" s="24"/>
      <c r="AM1735" s="24"/>
      <c r="AN1735" s="24"/>
      <c r="AO1735" s="24"/>
      <c r="AP1735" s="24"/>
      <c r="AQ1735" s="24"/>
      <c r="AS1735" s="13"/>
      <c r="AT1735" s="13"/>
      <c r="AU1735" s="14"/>
      <c r="AV1735" s="24"/>
      <c r="AW1735" s="24"/>
      <c r="AX1735" s="24"/>
      <c r="AY1735" s="24"/>
      <c r="AZ1735" s="24"/>
      <c r="BA1735" s="24"/>
      <c r="BB1735" s="24"/>
      <c r="BC1735" s="24"/>
      <c r="CW1735" s="24">
        <v>0.59101775956284153</v>
      </c>
      <c r="CX1735" s="13">
        <v>73.400000000000006</v>
      </c>
      <c r="CY1735" s="13">
        <v>71.416981339368235</v>
      </c>
      <c r="CZ1735" s="13">
        <v>70.873235107569968</v>
      </c>
      <c r="DA1735" s="13">
        <v>61.892872386456823</v>
      </c>
      <c r="DB1735" s="13" t="e">
        <f ca="1"/>
        <v>#NAME?</v>
      </c>
      <c r="DC1735" s="13" t="e">
        <f ca="1"/>
        <v>#NAME?</v>
      </c>
      <c r="DD1735" s="13">
        <v>70.114871690910547</v>
      </c>
      <c r="DE1735" s="13" t="e">
        <f ca="1"/>
        <v>#NAME?</v>
      </c>
      <c r="DF1735" s="13">
        <v>72.772908396380345</v>
      </c>
    </row>
    <row r="1736" spans="1:110" x14ac:dyDescent="0.25">
      <c r="A1736" s="9">
        <v>76.099999999999994</v>
      </c>
      <c r="B1736" s="10" t="b">
        <v>1</v>
      </c>
      <c r="U1736" s="13"/>
      <c r="V1736" s="13"/>
      <c r="W1736" s="14"/>
      <c r="X1736" s="24"/>
      <c r="Y1736" s="24"/>
      <c r="Z1736" s="24"/>
      <c r="AA1736" s="24"/>
      <c r="AB1736" s="24"/>
      <c r="AC1736" s="24"/>
      <c r="AD1736" s="24"/>
      <c r="AE1736" s="24"/>
      <c r="AG1736" s="13"/>
      <c r="AH1736" s="13"/>
      <c r="AI1736" s="14"/>
      <c r="AJ1736" s="24"/>
      <c r="AK1736" s="24"/>
      <c r="AL1736" s="24"/>
      <c r="AM1736" s="24"/>
      <c r="AN1736" s="24"/>
      <c r="AO1736" s="24"/>
      <c r="AP1736" s="24"/>
      <c r="AQ1736" s="24"/>
      <c r="AS1736" s="13"/>
      <c r="AT1736" s="13"/>
      <c r="AU1736" s="14"/>
      <c r="AV1736" s="24"/>
      <c r="AW1736" s="24"/>
      <c r="AX1736" s="24"/>
      <c r="AY1736" s="24"/>
      <c r="AZ1736" s="24"/>
      <c r="BA1736" s="24"/>
      <c r="BB1736" s="24"/>
      <c r="BC1736" s="24"/>
      <c r="CW1736" s="24">
        <v>0.59135928961748629</v>
      </c>
      <c r="CX1736" s="13">
        <v>73.400000000000006</v>
      </c>
      <c r="CY1736" s="13">
        <v>71.42535431174754</v>
      </c>
      <c r="CZ1736" s="13">
        <v>70.882398872131787</v>
      </c>
      <c r="DA1736" s="13">
        <v>61.950704412956533</v>
      </c>
      <c r="DB1736" s="13" t="e">
        <f ca="1"/>
        <v>#NAME?</v>
      </c>
      <c r="DC1736" s="13" t="e">
        <f ca="1"/>
        <v>#NAME?</v>
      </c>
      <c r="DD1736" s="13">
        <v>70.124655764981739</v>
      </c>
      <c r="DE1736" s="13" t="e">
        <f ca="1"/>
        <v>#NAME?</v>
      </c>
      <c r="DF1736" s="13">
        <v>72.781886208565055</v>
      </c>
    </row>
    <row r="1737" spans="1:110" x14ac:dyDescent="0.25">
      <c r="A1737" s="9">
        <v>75.900000000000006</v>
      </c>
      <c r="B1737" s="10" t="b">
        <v>1</v>
      </c>
      <c r="U1737" s="13"/>
      <c r="V1737" s="13"/>
      <c r="W1737" s="14"/>
      <c r="X1737" s="24"/>
      <c r="Y1737" s="24"/>
      <c r="Z1737" s="24"/>
      <c r="AA1737" s="24"/>
      <c r="AB1737" s="24"/>
      <c r="AC1737" s="24"/>
      <c r="AD1737" s="24"/>
      <c r="AE1737" s="24"/>
      <c r="AG1737" s="13"/>
      <c r="AH1737" s="13"/>
      <c r="AI1737" s="14"/>
      <c r="AJ1737" s="24"/>
      <c r="AK1737" s="24"/>
      <c r="AL1737" s="24"/>
      <c r="AM1737" s="24"/>
      <c r="AN1737" s="24"/>
      <c r="AO1737" s="24"/>
      <c r="AP1737" s="24"/>
      <c r="AQ1737" s="24"/>
      <c r="AS1737" s="13"/>
      <c r="AT1737" s="13"/>
      <c r="AU1737" s="14"/>
      <c r="AV1737" s="24"/>
      <c r="AW1737" s="24"/>
      <c r="AX1737" s="24"/>
      <c r="AY1737" s="24"/>
      <c r="AZ1737" s="24"/>
      <c r="BA1737" s="24"/>
      <c r="BB1737" s="24"/>
      <c r="BC1737" s="24"/>
      <c r="CW1737" s="24">
        <v>0.59170081967213117</v>
      </c>
      <c r="CX1737" s="13">
        <v>73.400000000000006</v>
      </c>
      <c r="CY1737" s="13">
        <v>71.433728985215879</v>
      </c>
      <c r="CZ1737" s="13">
        <v>70.891565683660531</v>
      </c>
      <c r="DA1737" s="13">
        <v>62.008584793999106</v>
      </c>
      <c r="DB1737" s="13" t="e">
        <f ca="1"/>
        <v>#NAME?</v>
      </c>
      <c r="DC1737" s="13" t="e">
        <f ca="1"/>
        <v>#NAME?</v>
      </c>
      <c r="DD1737" s="13">
        <v>70.134437014143259</v>
      </c>
      <c r="DE1737" s="13" t="e">
        <f ca="1"/>
        <v>#NAME?</v>
      </c>
      <c r="DF1737" s="13">
        <v>72.790863902455371</v>
      </c>
    </row>
    <row r="1738" spans="1:110" x14ac:dyDescent="0.25">
      <c r="A1738" s="9">
        <v>75.8</v>
      </c>
      <c r="B1738" s="10" t="b">
        <v>1</v>
      </c>
      <c r="U1738" s="13"/>
      <c r="V1738" s="13"/>
      <c r="W1738" s="14"/>
      <c r="X1738" s="24"/>
      <c r="Y1738" s="24"/>
      <c r="Z1738" s="24"/>
      <c r="AA1738" s="24"/>
      <c r="AB1738" s="24"/>
      <c r="AC1738" s="24"/>
      <c r="AD1738" s="24"/>
      <c r="AE1738" s="24"/>
      <c r="AG1738" s="13"/>
      <c r="AH1738" s="13"/>
      <c r="AI1738" s="14"/>
      <c r="AJ1738" s="24"/>
      <c r="AK1738" s="24"/>
      <c r="AL1738" s="24"/>
      <c r="AM1738" s="24"/>
      <c r="AN1738" s="24"/>
      <c r="AO1738" s="24"/>
      <c r="AP1738" s="24"/>
      <c r="AQ1738" s="24"/>
      <c r="AS1738" s="13"/>
      <c r="AT1738" s="13"/>
      <c r="AU1738" s="14"/>
      <c r="AV1738" s="24"/>
      <c r="AW1738" s="24"/>
      <c r="AX1738" s="24"/>
      <c r="AY1738" s="24"/>
      <c r="AZ1738" s="24"/>
      <c r="BA1738" s="24"/>
      <c r="BB1738" s="24"/>
      <c r="BC1738" s="24"/>
      <c r="CW1738" s="24">
        <v>0.59204234972677594</v>
      </c>
      <c r="CX1738" s="13">
        <v>73.400000000000006</v>
      </c>
      <c r="CY1738" s="13">
        <v>71.442105366942741</v>
      </c>
      <c r="CZ1738" s="13">
        <v>70.900735550880995</v>
      </c>
      <c r="DA1738" s="13">
        <v>62.066513610512615</v>
      </c>
      <c r="DB1738" s="13" t="e">
        <f ca="1"/>
        <v>#NAME?</v>
      </c>
      <c r="DC1738" s="13" t="e">
        <f ca="1"/>
        <v>#NAME?</v>
      </c>
      <c r="DD1738" s="13">
        <v>70.14421544084054</v>
      </c>
      <c r="DE1738" s="13" t="e">
        <f ca="1"/>
        <v>#NAME?</v>
      </c>
      <c r="DF1738" s="13">
        <v>72.799841482888581</v>
      </c>
    </row>
    <row r="1739" spans="1:110" x14ac:dyDescent="0.25">
      <c r="A1739" s="9">
        <v>75.599999999999994</v>
      </c>
      <c r="B1739" s="10" t="b">
        <v>1</v>
      </c>
      <c r="U1739" s="13"/>
      <c r="V1739" s="13"/>
      <c r="W1739" s="14"/>
      <c r="X1739" s="24"/>
      <c r="Y1739" s="24"/>
      <c r="Z1739" s="24"/>
      <c r="AA1739" s="24"/>
      <c r="AB1739" s="24"/>
      <c r="AC1739" s="24"/>
      <c r="AD1739" s="24"/>
      <c r="AE1739" s="24"/>
      <c r="AG1739" s="13"/>
      <c r="AH1739" s="13"/>
      <c r="AI1739" s="14"/>
      <c r="AJ1739" s="24"/>
      <c r="AK1739" s="24"/>
      <c r="AL1739" s="24"/>
      <c r="AM1739" s="24"/>
      <c r="AN1739" s="24"/>
      <c r="AO1739" s="24"/>
      <c r="AP1739" s="24"/>
      <c r="AQ1739" s="24"/>
      <c r="AS1739" s="13"/>
      <c r="AT1739" s="13"/>
      <c r="AU1739" s="14"/>
      <c r="AV1739" s="24"/>
      <c r="AW1739" s="24"/>
      <c r="AX1739" s="24"/>
      <c r="AY1739" s="24"/>
      <c r="AZ1739" s="24"/>
      <c r="BA1739" s="24"/>
      <c r="BB1739" s="24"/>
      <c r="BC1739" s="24"/>
      <c r="CW1739" s="24">
        <v>0.59238387978142082</v>
      </c>
      <c r="CX1739" s="13">
        <v>73.400000000000006</v>
      </c>
      <c r="CY1739" s="13">
        <v>71.450483464107364</v>
      </c>
      <c r="CZ1739" s="13">
        <v>70.909908482533083</v>
      </c>
      <c r="DA1739" s="13">
        <v>62.124490943628565</v>
      </c>
      <c r="DB1739" s="13" t="e">
        <f ca="1"/>
        <v>#NAME?</v>
      </c>
      <c r="DC1739" s="13" t="e">
        <f ca="1"/>
        <v>#NAME?</v>
      </c>
      <c r="DD1739" s="13">
        <v>70.153991047515532</v>
      </c>
      <c r="DE1739" s="13" t="e">
        <f ca="1"/>
        <v>#NAME?</v>
      </c>
      <c r="DF1739" s="13">
        <v>72.808818954704464</v>
      </c>
    </row>
    <row r="1740" spans="1:110" x14ac:dyDescent="0.25">
      <c r="A1740" s="9">
        <v>75.400000000000006</v>
      </c>
      <c r="B1740" s="10" t="b">
        <v>1</v>
      </c>
      <c r="U1740" s="13"/>
      <c r="V1740" s="13"/>
      <c r="W1740" s="14"/>
      <c r="X1740" s="24"/>
      <c r="Y1740" s="24"/>
      <c r="Z1740" s="24"/>
      <c r="AA1740" s="24"/>
      <c r="AB1740" s="24"/>
      <c r="AC1740" s="24"/>
      <c r="AD1740" s="24"/>
      <c r="AE1740" s="24"/>
      <c r="AG1740" s="13"/>
      <c r="AH1740" s="13"/>
      <c r="AI1740" s="14"/>
      <c r="AJ1740" s="24"/>
      <c r="AK1740" s="24"/>
      <c r="AL1740" s="24"/>
      <c r="AM1740" s="24"/>
      <c r="AN1740" s="24"/>
      <c r="AO1740" s="24"/>
      <c r="AP1740" s="24"/>
      <c r="AQ1740" s="24"/>
      <c r="AS1740" s="13"/>
      <c r="AT1740" s="13"/>
      <c r="AU1740" s="14"/>
      <c r="AV1740" s="24"/>
      <c r="AW1740" s="24"/>
      <c r="AX1740" s="24"/>
      <c r="AY1740" s="24"/>
      <c r="AZ1740" s="24"/>
      <c r="BA1740" s="24"/>
      <c r="BB1740" s="24"/>
      <c r="BC1740" s="24"/>
      <c r="CW1740" s="24">
        <v>0.59272540983606559</v>
      </c>
      <c r="CX1740" s="13">
        <v>73.400000000000006</v>
      </c>
      <c r="CY1740" s="13">
        <v>71.45886328389868</v>
      </c>
      <c r="CZ1740" s="13">
        <v>70.919084487371734</v>
      </c>
      <c r="DA1740" s="13">
        <v>62.182516874682385</v>
      </c>
      <c r="DB1740" s="13" t="e">
        <f ca="1"/>
        <v>#NAME?</v>
      </c>
      <c r="DC1740" s="13" t="e">
        <f ca="1"/>
        <v>#NAME?</v>
      </c>
      <c r="DD1740" s="13">
        <v>70.163763836606648</v>
      </c>
      <c r="DE1740" s="13" t="e">
        <f ca="1"/>
        <v>#NAME?</v>
      </c>
      <c r="DF1740" s="13">
        <v>72.817796322745295</v>
      </c>
    </row>
    <row r="1741" spans="1:110" x14ac:dyDescent="0.25">
      <c r="A1741" s="9">
        <v>75.3</v>
      </c>
      <c r="B1741" s="10" t="b">
        <v>1</v>
      </c>
      <c r="U1741" s="13"/>
      <c r="V1741" s="13"/>
      <c r="W1741" s="14"/>
      <c r="X1741" s="24"/>
      <c r="Y1741" s="24"/>
      <c r="Z1741" s="24"/>
      <c r="AA1741" s="24"/>
      <c r="AB1741" s="24"/>
      <c r="AC1741" s="24"/>
      <c r="AD1741" s="24"/>
      <c r="AE1741" s="24"/>
      <c r="AG1741" s="13"/>
      <c r="AH1741" s="13"/>
      <c r="AI1741" s="14"/>
      <c r="AJ1741" s="24"/>
      <c r="AK1741" s="24"/>
      <c r="AL1741" s="24"/>
      <c r="AM1741" s="24"/>
      <c r="AN1741" s="24"/>
      <c r="AO1741" s="24"/>
      <c r="AP1741" s="24"/>
      <c r="AQ1741" s="24"/>
      <c r="AS1741" s="13"/>
      <c r="AT1741" s="13"/>
      <c r="AU1741" s="14"/>
      <c r="AV1741" s="24"/>
      <c r="AW1741" s="24"/>
      <c r="AX1741" s="24"/>
      <c r="AY1741" s="24"/>
      <c r="AZ1741" s="24"/>
      <c r="BA1741" s="24"/>
      <c r="BB1741" s="24"/>
      <c r="BC1741" s="24"/>
      <c r="CW1741" s="24">
        <v>0.59306693989071035</v>
      </c>
      <c r="CX1741" s="13">
        <v>73.400000000000006</v>
      </c>
      <c r="CY1741" s="13">
        <v>71.467244833515366</v>
      </c>
      <c r="CZ1741" s="13">
        <v>70.928263574166991</v>
      </c>
      <c r="DA1741" s="13">
        <v>62.240591485214267</v>
      </c>
      <c r="DB1741" s="13" t="e">
        <f ca="1"/>
        <v>#NAME?</v>
      </c>
      <c r="DC1741" s="13" t="e">
        <f ca="1"/>
        <v>#NAME?</v>
      </c>
      <c r="DD1741" s="13">
        <v>70.173533810548776</v>
      </c>
      <c r="DE1741" s="13" t="e">
        <f ca="1"/>
        <v>#NAME?</v>
      </c>
      <c r="DF1741" s="13">
        <v>72.826773591855925</v>
      </c>
    </row>
    <row r="1742" spans="1:110" x14ac:dyDescent="0.25">
      <c r="A1742" s="9">
        <v>75</v>
      </c>
      <c r="B1742" s="10" t="b">
        <v>1</v>
      </c>
      <c r="U1742" s="13"/>
      <c r="V1742" s="13"/>
      <c r="W1742" s="14"/>
      <c r="X1742" s="24"/>
      <c r="Y1742" s="24"/>
      <c r="Z1742" s="24"/>
      <c r="AA1742" s="24"/>
      <c r="AB1742" s="24"/>
      <c r="AC1742" s="24"/>
      <c r="AD1742" s="24"/>
      <c r="AE1742" s="24"/>
      <c r="AG1742" s="13"/>
      <c r="AH1742" s="13"/>
      <c r="AI1742" s="14"/>
      <c r="AJ1742" s="24"/>
      <c r="AK1742" s="24"/>
      <c r="AL1742" s="24"/>
      <c r="AM1742" s="24"/>
      <c r="AN1742" s="24"/>
      <c r="AO1742" s="24"/>
      <c r="AP1742" s="24"/>
      <c r="AQ1742" s="24"/>
      <c r="AS1742" s="13"/>
      <c r="AT1742" s="13"/>
      <c r="AU1742" s="14"/>
      <c r="AV1742" s="24"/>
      <c r="AW1742" s="24"/>
      <c r="AX1742" s="24"/>
      <c r="AY1742" s="24"/>
      <c r="AZ1742" s="24"/>
      <c r="BA1742" s="24"/>
      <c r="BB1742" s="24"/>
      <c r="BC1742" s="24"/>
      <c r="CW1742" s="24">
        <v>0.59340846994535523</v>
      </c>
      <c r="CX1742" s="13">
        <v>73.400000000000006</v>
      </c>
      <c r="CY1742" s="13">
        <v>71.475628120165979</v>
      </c>
      <c r="CZ1742" s="13">
        <v>70.93744575170409</v>
      </c>
      <c r="DA1742" s="13">
        <v>62.298714856969809</v>
      </c>
      <c r="DB1742" s="13" t="e">
        <f ca="1"/>
        <v>#NAME?</v>
      </c>
      <c r="DC1742" s="13" t="e">
        <f ca="1"/>
        <v>#NAME?</v>
      </c>
      <c r="DD1742" s="13">
        <v>70.183300971773306</v>
      </c>
      <c r="DE1742" s="13" t="e">
        <f ca="1"/>
        <v>#NAME?</v>
      </c>
      <c r="DF1742" s="13">
        <v>72.835750766883848</v>
      </c>
    </row>
    <row r="1743" spans="1:110" x14ac:dyDescent="0.25">
      <c r="A1743" s="9">
        <v>74.599999999999994</v>
      </c>
      <c r="B1743" s="10" t="b">
        <v>1</v>
      </c>
      <c r="U1743" s="13"/>
      <c r="V1743" s="13"/>
      <c r="W1743" s="14"/>
      <c r="X1743" s="24"/>
      <c r="Y1743" s="24"/>
      <c r="Z1743" s="24"/>
      <c r="AA1743" s="24"/>
      <c r="AB1743" s="24"/>
      <c r="AC1743" s="24"/>
      <c r="AD1743" s="24"/>
      <c r="AE1743" s="24"/>
      <c r="AG1743" s="13"/>
      <c r="AH1743" s="13"/>
      <c r="AI1743" s="14"/>
      <c r="AJ1743" s="24"/>
      <c r="AK1743" s="24"/>
      <c r="AL1743" s="24"/>
      <c r="AM1743" s="24"/>
      <c r="AN1743" s="24"/>
      <c r="AO1743" s="24"/>
      <c r="AP1743" s="24"/>
      <c r="AQ1743" s="24"/>
      <c r="AS1743" s="13"/>
      <c r="AT1743" s="13"/>
      <c r="AU1743" s="14"/>
      <c r="AV1743" s="24"/>
      <c r="AW1743" s="24"/>
      <c r="AX1743" s="24"/>
      <c r="AY1743" s="24"/>
      <c r="AZ1743" s="24"/>
      <c r="BA1743" s="24"/>
      <c r="BB1743" s="24"/>
      <c r="BC1743" s="24"/>
      <c r="CW1743" s="24">
        <v>0.59375</v>
      </c>
      <c r="CX1743" s="13">
        <v>73.400000000000006</v>
      </c>
      <c r="CY1743" s="13">
        <v>71.484013151068865</v>
      </c>
      <c r="CZ1743" s="13">
        <v>70.9466310287836</v>
      </c>
      <c r="DA1743" s="13">
        <v>62.356887071900623</v>
      </c>
      <c r="DB1743" s="13" t="e">
        <f ca="1"/>
        <v>#NAME?</v>
      </c>
      <c r="DC1743" s="13" t="e">
        <f ca="1"/>
        <v>#NAME?</v>
      </c>
      <c r="DD1743" s="13">
        <v>70.193065322708151</v>
      </c>
      <c r="DE1743" s="13" t="e">
        <f ca="1"/>
        <v>#NAME?</v>
      </c>
      <c r="DF1743" s="13">
        <v>72.844727852679029</v>
      </c>
    </row>
    <row r="1744" spans="1:110" x14ac:dyDescent="0.25">
      <c r="A1744" s="9">
        <v>74.2</v>
      </c>
      <c r="B1744" s="10" t="b">
        <v>1</v>
      </c>
      <c r="U1744" s="13"/>
      <c r="V1744" s="13"/>
      <c r="W1744" s="14"/>
      <c r="X1744" s="24"/>
      <c r="Y1744" s="24"/>
      <c r="Z1744" s="24"/>
      <c r="AA1744" s="24"/>
      <c r="AB1744" s="24"/>
      <c r="AC1744" s="24"/>
      <c r="AD1744" s="24"/>
      <c r="AE1744" s="24"/>
      <c r="AG1744" s="13"/>
      <c r="AH1744" s="13"/>
      <c r="AI1744" s="14"/>
      <c r="AJ1744" s="24"/>
      <c r="AK1744" s="24"/>
      <c r="AL1744" s="24"/>
      <c r="AM1744" s="24"/>
      <c r="AN1744" s="24"/>
      <c r="AO1744" s="24"/>
      <c r="AP1744" s="24"/>
      <c r="AQ1744" s="24"/>
      <c r="AS1744" s="13"/>
      <c r="AT1744" s="13"/>
      <c r="AU1744" s="14"/>
      <c r="AV1744" s="24"/>
      <c r="AW1744" s="24"/>
      <c r="AX1744" s="24"/>
      <c r="AY1744" s="24"/>
      <c r="AZ1744" s="24"/>
      <c r="BA1744" s="24"/>
      <c r="BB1744" s="24"/>
      <c r="BC1744" s="24"/>
      <c r="CW1744" s="24">
        <v>0.59409153005464477</v>
      </c>
      <c r="CX1744" s="13">
        <v>73.400000000000006</v>
      </c>
      <c r="CY1744" s="13">
        <v>71.492399933452361</v>
      </c>
      <c r="CZ1744" s="13">
        <v>70.955819414221381</v>
      </c>
      <c r="DA1744" s="13">
        <v>62.415108212165144</v>
      </c>
      <c r="DB1744" s="13" t="e">
        <f ca="1"/>
        <v>#NAME?</v>
      </c>
      <c r="DC1744" s="13" t="e">
        <f ca="1"/>
        <v>#NAME?</v>
      </c>
      <c r="DD1744" s="13">
        <v>70.202826865777695</v>
      </c>
      <c r="DE1744" s="13" t="e">
        <f ca="1"/>
        <v>#NAME?</v>
      </c>
      <c r="DF1744" s="13">
        <v>72.853704854094161</v>
      </c>
    </row>
    <row r="1745" spans="1:110" x14ac:dyDescent="0.25">
      <c r="A1745" s="9">
        <v>73.8</v>
      </c>
      <c r="B1745" s="10" t="b">
        <v>1</v>
      </c>
      <c r="U1745" s="13"/>
      <c r="V1745" s="13"/>
      <c r="W1745" s="14"/>
      <c r="X1745" s="24"/>
      <c r="Y1745" s="24"/>
      <c r="Z1745" s="24"/>
      <c r="AA1745" s="24"/>
      <c r="AB1745" s="24"/>
      <c r="AC1745" s="24"/>
      <c r="AD1745" s="24"/>
      <c r="AE1745" s="24"/>
      <c r="AG1745" s="13"/>
      <c r="AH1745" s="13"/>
      <c r="AI1745" s="14"/>
      <c r="AJ1745" s="24"/>
      <c r="AK1745" s="24"/>
      <c r="AL1745" s="24"/>
      <c r="AM1745" s="24"/>
      <c r="AN1745" s="24"/>
      <c r="AO1745" s="24"/>
      <c r="AP1745" s="24"/>
      <c r="AQ1745" s="24"/>
      <c r="AS1745" s="13"/>
      <c r="AT1745" s="13"/>
      <c r="AU1745" s="14"/>
      <c r="AV1745" s="24"/>
      <c r="AW1745" s="24"/>
      <c r="AX1745" s="24"/>
      <c r="AY1745" s="24"/>
      <c r="AZ1745" s="24"/>
      <c r="BA1745" s="24"/>
      <c r="BB1745" s="24"/>
      <c r="BC1745" s="24"/>
      <c r="CW1745" s="24">
        <v>0.59443306010928965</v>
      </c>
      <c r="CX1745" s="13">
        <v>73.400000000000006</v>
      </c>
      <c r="CY1745" s="13">
        <v>71.50078847455471</v>
      </c>
      <c r="CZ1745" s="13">
        <v>70.965010916848613</v>
      </c>
      <c r="DA1745" s="13">
        <v>62.473378360129303</v>
      </c>
      <c r="DB1745" s="13" t="e">
        <f ca="1"/>
        <v>#NAME?</v>
      </c>
      <c r="DC1745" s="13" t="e">
        <f ca="1"/>
        <v>#NAME?</v>
      </c>
      <c r="DD1745" s="13">
        <v>70.212585603402886</v>
      </c>
      <c r="DE1745" s="13" t="e">
        <f ca="1"/>
        <v>#NAME?</v>
      </c>
      <c r="DF1745" s="13">
        <v>72.862681775984584</v>
      </c>
    </row>
    <row r="1746" spans="1:110" x14ac:dyDescent="0.25">
      <c r="A1746" s="9">
        <v>73.599999999999994</v>
      </c>
      <c r="B1746" s="10" t="b">
        <v>1</v>
      </c>
      <c r="U1746" s="13"/>
      <c r="V1746" s="13"/>
      <c r="W1746" s="14"/>
      <c r="X1746" s="24"/>
      <c r="Y1746" s="24"/>
      <c r="Z1746" s="24"/>
      <c r="AA1746" s="24"/>
      <c r="AB1746" s="24"/>
      <c r="AC1746" s="24"/>
      <c r="AD1746" s="24"/>
      <c r="AE1746" s="24"/>
      <c r="AG1746" s="13"/>
      <c r="AH1746" s="13"/>
      <c r="AI1746" s="14"/>
      <c r="AJ1746" s="24"/>
      <c r="AK1746" s="24"/>
      <c r="AL1746" s="24"/>
      <c r="AM1746" s="24"/>
      <c r="AN1746" s="24"/>
      <c r="AO1746" s="24"/>
      <c r="AP1746" s="24"/>
      <c r="AQ1746" s="24"/>
      <c r="AS1746" s="13"/>
      <c r="AT1746" s="13"/>
      <c r="AU1746" s="14"/>
      <c r="AV1746" s="24"/>
      <c r="AW1746" s="24"/>
      <c r="AX1746" s="24"/>
      <c r="AY1746" s="24"/>
      <c r="AZ1746" s="24"/>
      <c r="BA1746" s="24"/>
      <c r="BB1746" s="24"/>
      <c r="BC1746" s="24"/>
      <c r="CW1746" s="24">
        <v>0.59477459016393441</v>
      </c>
      <c r="CX1746" s="13">
        <v>73.400000000000006</v>
      </c>
      <c r="CY1746" s="13">
        <v>71.5091787816242</v>
      </c>
      <c r="CZ1746" s="13">
        <v>70.974205545512064</v>
      </c>
      <c r="DA1746" s="13">
        <v>62.53169759836711</v>
      </c>
      <c r="DB1746" s="13" t="e">
        <f ca="1"/>
        <v>#NAME?</v>
      </c>
      <c r="DC1746" s="13" t="e">
        <f ca="1"/>
        <v>#NAME?</v>
      </c>
      <c r="DD1746" s="13">
        <v>70.22234153800116</v>
      </c>
      <c r="DE1746" s="13" t="e">
        <f ca="1"/>
        <v>#NAME?</v>
      </c>
      <c r="DF1746" s="13">
        <v>72.871658623208262</v>
      </c>
    </row>
    <row r="1747" spans="1:110" x14ac:dyDescent="0.25">
      <c r="A1747" s="9">
        <v>73.5</v>
      </c>
      <c r="B1747" s="10" t="b">
        <v>1</v>
      </c>
      <c r="U1747" s="13"/>
      <c r="V1747" s="13"/>
      <c r="W1747" s="14"/>
      <c r="X1747" s="24"/>
      <c r="Y1747" s="24"/>
      <c r="Z1747" s="24"/>
      <c r="AA1747" s="24"/>
      <c r="AB1747" s="24"/>
      <c r="AC1747" s="24"/>
      <c r="AD1747" s="24"/>
      <c r="AE1747" s="24"/>
      <c r="AG1747" s="13"/>
      <c r="AH1747" s="13"/>
      <c r="AI1747" s="14"/>
      <c r="AJ1747" s="24"/>
      <c r="AK1747" s="24"/>
      <c r="AL1747" s="24"/>
      <c r="AM1747" s="24"/>
      <c r="AN1747" s="24"/>
      <c r="AO1747" s="24"/>
      <c r="AP1747" s="24"/>
      <c r="AQ1747" s="24"/>
      <c r="AS1747" s="13"/>
      <c r="AT1747" s="13"/>
      <c r="AU1747" s="14"/>
      <c r="AV1747" s="24"/>
      <c r="AW1747" s="24"/>
      <c r="AX1747" s="24"/>
      <c r="AY1747" s="24"/>
      <c r="AZ1747" s="24"/>
      <c r="BA1747" s="24"/>
      <c r="BB1747" s="24"/>
      <c r="BC1747" s="24"/>
      <c r="CW1747" s="24">
        <v>0.59511612021857918</v>
      </c>
      <c r="CX1747" s="13">
        <v>73.5</v>
      </c>
      <c r="CY1747" s="13">
        <v>71.517570861919168</v>
      </c>
      <c r="CZ1747" s="13">
        <v>70.983403309073893</v>
      </c>
      <c r="DA1747" s="13">
        <v>62.590066009661548</v>
      </c>
      <c r="DB1747" s="13" t="e">
        <f ca="1"/>
        <v>#NAME?</v>
      </c>
      <c r="DC1747" s="13" t="e">
        <f ca="1"/>
        <v>#NAME?</v>
      </c>
      <c r="DD1747" s="13">
        <v>70.232094671986459</v>
      </c>
      <c r="DE1747" s="13" t="e">
        <f ca="1"/>
        <v>#NAME?</v>
      </c>
      <c r="DF1747" s="13">
        <v>72.880635400625906</v>
      </c>
    </row>
    <row r="1748" spans="1:110" x14ac:dyDescent="0.25">
      <c r="A1748" s="9">
        <v>73.5</v>
      </c>
      <c r="B1748" s="10" t="b">
        <v>1</v>
      </c>
      <c r="U1748" s="13"/>
      <c r="V1748" s="13"/>
      <c r="W1748" s="14"/>
      <c r="X1748" s="24"/>
      <c r="Y1748" s="24"/>
      <c r="Z1748" s="24"/>
      <c r="AA1748" s="24"/>
      <c r="AB1748" s="24"/>
      <c r="AC1748" s="24"/>
      <c r="AD1748" s="24"/>
      <c r="AE1748" s="24"/>
      <c r="AG1748" s="13"/>
      <c r="AH1748" s="13"/>
      <c r="AI1748" s="14"/>
      <c r="AJ1748" s="24"/>
      <c r="AK1748" s="24"/>
      <c r="AL1748" s="24"/>
      <c r="AM1748" s="24"/>
      <c r="AN1748" s="24"/>
      <c r="AO1748" s="24"/>
      <c r="AP1748" s="24"/>
      <c r="AQ1748" s="24"/>
      <c r="AS1748" s="13"/>
      <c r="AT1748" s="13"/>
      <c r="AU1748" s="14"/>
      <c r="AV1748" s="24"/>
      <c r="AW1748" s="24"/>
      <c r="AX1748" s="24"/>
      <c r="AY1748" s="24"/>
      <c r="AZ1748" s="24"/>
      <c r="BA1748" s="24"/>
      <c r="BB1748" s="24"/>
      <c r="BC1748" s="24"/>
      <c r="CW1748" s="24">
        <v>0.59545765027322406</v>
      </c>
      <c r="CX1748" s="13">
        <v>73.5</v>
      </c>
      <c r="CY1748" s="13">
        <v>71.525964722708082</v>
      </c>
      <c r="CZ1748" s="13">
        <v>70.992604216411891</v>
      </c>
      <c r="DA1748" s="13">
        <v>62.648483677005117</v>
      </c>
      <c r="DB1748" s="13" t="e">
        <f ca="1"/>
        <v>#NAME?</v>
      </c>
      <c r="DC1748" s="13" t="e">
        <f ca="1"/>
        <v>#NAME?</v>
      </c>
      <c r="DD1748" s="13">
        <v>70.241845007769342</v>
      </c>
      <c r="DE1748" s="13" t="e">
        <f ca="1"/>
        <v>#NAME?</v>
      </c>
      <c r="DF1748" s="13">
        <v>72.889612113100938</v>
      </c>
    </row>
    <row r="1749" spans="1:110" x14ac:dyDescent="0.25">
      <c r="A1749" s="9">
        <v>73.400000000000006</v>
      </c>
      <c r="B1749" s="10" t="b">
        <v>1</v>
      </c>
      <c r="U1749" s="13"/>
      <c r="V1749" s="13"/>
      <c r="W1749" s="14"/>
      <c r="X1749" s="24"/>
      <c r="Y1749" s="24"/>
      <c r="Z1749" s="24"/>
      <c r="AA1749" s="24"/>
      <c r="AB1749" s="24"/>
      <c r="AC1749" s="24"/>
      <c r="AD1749" s="24"/>
      <c r="AE1749" s="24"/>
      <c r="AG1749" s="13"/>
      <c r="AH1749" s="13"/>
      <c r="AI1749" s="14"/>
      <c r="AJ1749" s="24"/>
      <c r="AK1749" s="24"/>
      <c r="AL1749" s="24"/>
      <c r="AM1749" s="24"/>
      <c r="AN1749" s="24"/>
      <c r="AO1749" s="24"/>
      <c r="AP1749" s="24"/>
      <c r="AQ1749" s="24"/>
      <c r="AS1749" s="13"/>
      <c r="AT1749" s="13"/>
      <c r="AU1749" s="14"/>
      <c r="AV1749" s="24"/>
      <c r="AW1749" s="24"/>
      <c r="AX1749" s="24"/>
      <c r="AY1749" s="24"/>
      <c r="AZ1749" s="24"/>
      <c r="BA1749" s="24"/>
      <c r="BB1749" s="24"/>
      <c r="BC1749" s="24"/>
      <c r="CW1749" s="24">
        <v>0.59579918032786883</v>
      </c>
      <c r="CX1749" s="13">
        <v>73.5</v>
      </c>
      <c r="CY1749" s="13">
        <v>71.534360371269528</v>
      </c>
      <c r="CZ1749" s="13">
        <v>71.001808276419496</v>
      </c>
      <c r="DA1749" s="13">
        <v>62.706950683600603</v>
      </c>
      <c r="DB1749" s="13" t="e">
        <f ca="1"/>
        <v>#NAME?</v>
      </c>
      <c r="DC1749" s="13" t="e">
        <f ca="1"/>
        <v>#NAME?</v>
      </c>
      <c r="DD1749" s="13">
        <v>70.251592547756857</v>
      </c>
      <c r="DE1749" s="13" t="e">
        <f ca="1"/>
        <v>#NAME?</v>
      </c>
      <c r="DF1749" s="13">
        <v>72.898588765499525</v>
      </c>
    </row>
    <row r="1750" spans="1:110" x14ac:dyDescent="0.25">
      <c r="A1750" s="9">
        <v>73.3</v>
      </c>
      <c r="B1750" s="10" t="b">
        <v>1</v>
      </c>
      <c r="U1750" s="13"/>
      <c r="V1750" s="13"/>
      <c r="W1750" s="14"/>
      <c r="X1750" s="24"/>
      <c r="Y1750" s="24"/>
      <c r="Z1750" s="24"/>
      <c r="AA1750" s="24"/>
      <c r="AB1750" s="24"/>
      <c r="AC1750" s="24"/>
      <c r="AD1750" s="24"/>
      <c r="AE1750" s="24"/>
      <c r="AG1750" s="13"/>
      <c r="AH1750" s="13"/>
      <c r="AI1750" s="14"/>
      <c r="AJ1750" s="24"/>
      <c r="AK1750" s="24"/>
      <c r="AL1750" s="24"/>
      <c r="AM1750" s="24"/>
      <c r="AN1750" s="24"/>
      <c r="AO1750" s="24"/>
      <c r="AP1750" s="24"/>
      <c r="AQ1750" s="24"/>
      <c r="AS1750" s="13"/>
      <c r="AT1750" s="13"/>
      <c r="AU1750" s="14"/>
      <c r="AV1750" s="24"/>
      <c r="AW1750" s="24"/>
      <c r="AX1750" s="24"/>
      <c r="AY1750" s="24"/>
      <c r="AZ1750" s="24"/>
      <c r="BA1750" s="24"/>
      <c r="BB1750" s="24"/>
      <c r="BC1750" s="24"/>
      <c r="CW1750" s="24">
        <v>0.59614071038251371</v>
      </c>
      <c r="CX1750" s="13">
        <v>73.5</v>
      </c>
      <c r="CY1750" s="13">
        <v>71.542757814892354</v>
      </c>
      <c r="CZ1750" s="13">
        <v>71.011015498005847</v>
      </c>
      <c r="DA1750" s="13">
        <v>62.765467112861835</v>
      </c>
      <c r="DB1750" s="13" t="e">
        <f ca="1"/>
        <v>#NAME?</v>
      </c>
      <c r="DC1750" s="13" t="e">
        <f ca="1"/>
        <v>#NAME?</v>
      </c>
      <c r="DD1750" s="13">
        <v>70.261337294352586</v>
      </c>
      <c r="DE1750" s="13" t="e">
        <f ca="1"/>
        <v>#NAME?</v>
      </c>
      <c r="DF1750" s="13">
        <v>72.907565362690633</v>
      </c>
    </row>
    <row r="1751" spans="1:110" x14ac:dyDescent="0.25">
      <c r="A1751" s="9">
        <v>73</v>
      </c>
      <c r="B1751" s="10" t="b">
        <v>1</v>
      </c>
      <c r="U1751" s="13"/>
      <c r="V1751" s="13"/>
      <c r="W1751" s="14"/>
      <c r="X1751" s="24"/>
      <c r="Y1751" s="24"/>
      <c r="Z1751" s="24"/>
      <c r="AA1751" s="24"/>
      <c r="AB1751" s="24"/>
      <c r="AC1751" s="24"/>
      <c r="AD1751" s="24"/>
      <c r="AE1751" s="24"/>
      <c r="AG1751" s="13"/>
      <c r="AH1751" s="13"/>
      <c r="AI1751" s="14"/>
      <c r="AJ1751" s="24"/>
      <c r="AK1751" s="24"/>
      <c r="AL1751" s="24"/>
      <c r="AM1751" s="24"/>
      <c r="AN1751" s="24"/>
      <c r="AO1751" s="24"/>
      <c r="AP1751" s="24"/>
      <c r="AQ1751" s="24"/>
      <c r="AS1751" s="13"/>
      <c r="AT1751" s="13"/>
      <c r="AU1751" s="14"/>
      <c r="AV1751" s="24"/>
      <c r="AW1751" s="24"/>
      <c r="AX1751" s="24"/>
      <c r="AY1751" s="24"/>
      <c r="AZ1751" s="24"/>
      <c r="BA1751" s="24"/>
      <c r="BB1751" s="24"/>
      <c r="BC1751" s="24"/>
      <c r="CW1751" s="24">
        <v>0.59648224043715847</v>
      </c>
      <c r="CX1751" s="13">
        <v>73.5</v>
      </c>
      <c r="CY1751" s="13">
        <v>71.55115706087561</v>
      </c>
      <c r="CZ1751" s="13">
        <v>71.020225890095887</v>
      </c>
      <c r="DA1751" s="13">
        <v>62.824033048414293</v>
      </c>
      <c r="DB1751" s="13" t="e">
        <f ca="1"/>
        <v>#NAME?</v>
      </c>
      <c r="DC1751" s="13" t="e">
        <f ca="1"/>
        <v>#NAME?</v>
      </c>
      <c r="DD1751" s="13">
        <v>70.271079249956713</v>
      </c>
      <c r="DE1751" s="13" t="e">
        <f ca="1"/>
        <v>#NAME?</v>
      </c>
      <c r="DF1751" s="13">
        <v>72.916541909545998</v>
      </c>
    </row>
    <row r="1752" spans="1:110" x14ac:dyDescent="0.25">
      <c r="A1752" s="9">
        <v>74.3</v>
      </c>
      <c r="B1752" s="10" t="b">
        <v>1</v>
      </c>
      <c r="U1752" s="13"/>
      <c r="V1752" s="13"/>
      <c r="W1752" s="14"/>
      <c r="X1752" s="24"/>
      <c r="Y1752" s="24"/>
      <c r="Z1752" s="24"/>
      <c r="AA1752" s="24"/>
      <c r="AB1752" s="24"/>
      <c r="AC1752" s="24"/>
      <c r="AD1752" s="24"/>
      <c r="AE1752" s="24"/>
      <c r="AG1752" s="13"/>
      <c r="AH1752" s="13"/>
      <c r="AI1752" s="14"/>
      <c r="AJ1752" s="24"/>
      <c r="AK1752" s="24"/>
      <c r="AL1752" s="24"/>
      <c r="AM1752" s="24"/>
      <c r="AN1752" s="24"/>
      <c r="AO1752" s="24"/>
      <c r="AP1752" s="24"/>
      <c r="AQ1752" s="24"/>
      <c r="AS1752" s="13"/>
      <c r="AT1752" s="13"/>
      <c r="AU1752" s="14"/>
      <c r="AV1752" s="24"/>
      <c r="AW1752" s="24"/>
      <c r="AX1752" s="24"/>
      <c r="AY1752" s="24"/>
      <c r="AZ1752" s="24"/>
      <c r="BA1752" s="24"/>
      <c r="BB1752" s="24"/>
      <c r="BC1752" s="24"/>
      <c r="CW1752" s="24">
        <v>0.59682377049180324</v>
      </c>
      <c r="CX1752" s="13">
        <v>73.5</v>
      </c>
      <c r="CY1752" s="13">
        <v>71.559558116528706</v>
      </c>
      <c r="CZ1752" s="13">
        <v>71.029439461630403</v>
      </c>
      <c r="DA1752" s="13">
        <v>62.882648574095903</v>
      </c>
      <c r="DB1752" s="13" t="e">
        <f ca="1"/>
        <v>#NAME?</v>
      </c>
      <c r="DC1752" s="13" t="e">
        <f ca="1"/>
        <v>#NAME?</v>
      </c>
      <c r="DD1752" s="13">
        <v>70.280818416965957</v>
      </c>
      <c r="DE1752" s="13" t="e">
        <f ca="1"/>
        <v>#NAME?</v>
      </c>
      <c r="DF1752" s="13">
        <v>72.925518410940214</v>
      </c>
    </row>
    <row r="1753" spans="1:110" x14ac:dyDescent="0.25">
      <c r="A1753" s="9">
        <v>74.099999999999994</v>
      </c>
      <c r="B1753" s="10" t="b">
        <v>1</v>
      </c>
      <c r="U1753" s="13"/>
      <c r="V1753" s="13"/>
      <c r="W1753" s="14"/>
      <c r="X1753" s="24"/>
      <c r="Y1753" s="24"/>
      <c r="Z1753" s="24"/>
      <c r="AA1753" s="24"/>
      <c r="AB1753" s="24"/>
      <c r="AC1753" s="24"/>
      <c r="AD1753" s="24"/>
      <c r="AE1753" s="24"/>
      <c r="AG1753" s="13"/>
      <c r="AH1753" s="13"/>
      <c r="AI1753" s="14"/>
      <c r="AJ1753" s="24"/>
      <c r="AK1753" s="24"/>
      <c r="AL1753" s="24"/>
      <c r="AM1753" s="24"/>
      <c r="AN1753" s="24"/>
      <c r="AO1753" s="24"/>
      <c r="AP1753" s="24"/>
      <c r="AQ1753" s="24"/>
      <c r="AS1753" s="13"/>
      <c r="AT1753" s="13"/>
      <c r="AU1753" s="14"/>
      <c r="AV1753" s="24"/>
      <c r="AW1753" s="24"/>
      <c r="AX1753" s="24"/>
      <c r="AY1753" s="24"/>
      <c r="AZ1753" s="24"/>
      <c r="BA1753" s="24"/>
      <c r="BB1753" s="24"/>
      <c r="BC1753" s="24"/>
      <c r="CW1753" s="24">
        <v>0.59716530054644812</v>
      </c>
      <c r="CX1753" s="13">
        <v>73.5</v>
      </c>
      <c r="CY1753" s="13">
        <v>71.567960989171382</v>
      </c>
      <c r="CZ1753" s="13">
        <v>71.038656221565972</v>
      </c>
      <c r="DA1753" s="13">
        <v>62.941313773957795</v>
      </c>
      <c r="DB1753" s="13" t="e">
        <f ca="1"/>
        <v>#NAME?</v>
      </c>
      <c r="DC1753" s="13" t="e">
        <f ca="1"/>
        <v>#NAME?</v>
      </c>
      <c r="DD1753" s="13">
        <v>70.290554797773638</v>
      </c>
      <c r="DE1753" s="13" t="e">
        <f ca="1"/>
        <v>#NAME?</v>
      </c>
      <c r="DF1753" s="13">
        <v>72.934494871750729</v>
      </c>
    </row>
    <row r="1754" spans="1:110" x14ac:dyDescent="0.25">
      <c r="A1754" s="9">
        <v>73.900000000000006</v>
      </c>
      <c r="B1754" s="10" t="b">
        <v>1</v>
      </c>
      <c r="U1754" s="13"/>
      <c r="V1754" s="13"/>
      <c r="W1754" s="14"/>
      <c r="X1754" s="24"/>
      <c r="Y1754" s="24"/>
      <c r="Z1754" s="24"/>
      <c r="AA1754" s="24"/>
      <c r="AB1754" s="24"/>
      <c r="AC1754" s="24"/>
      <c r="AD1754" s="24"/>
      <c r="AE1754" s="24"/>
      <c r="AG1754" s="13"/>
      <c r="AH1754" s="13"/>
      <c r="AI1754" s="14"/>
      <c r="AJ1754" s="24"/>
      <c r="AK1754" s="24"/>
      <c r="AL1754" s="24"/>
      <c r="AM1754" s="24"/>
      <c r="AN1754" s="24"/>
      <c r="AO1754" s="24"/>
      <c r="AP1754" s="24"/>
      <c r="AQ1754" s="24"/>
      <c r="AS1754" s="13"/>
      <c r="AT1754" s="13"/>
      <c r="AU1754" s="14"/>
      <c r="AV1754" s="24"/>
      <c r="AW1754" s="24"/>
      <c r="AX1754" s="24"/>
      <c r="AY1754" s="24"/>
      <c r="AZ1754" s="24"/>
      <c r="BA1754" s="24"/>
      <c r="BB1754" s="24"/>
      <c r="BC1754" s="24"/>
      <c r="CW1754" s="24">
        <v>0.59750683060109289</v>
      </c>
      <c r="CX1754" s="13">
        <v>73.5</v>
      </c>
      <c r="CY1754" s="13">
        <v>71.576365686133798</v>
      </c>
      <c r="CZ1754" s="13">
        <v>71.04787617887537</v>
      </c>
      <c r="DA1754" s="13">
        <v>63.000028732264859</v>
      </c>
      <c r="DB1754" s="13" t="e">
        <f ca="1"/>
        <v>#NAME?</v>
      </c>
      <c r="DC1754" s="13" t="e">
        <f ca="1"/>
        <v>#NAME?</v>
      </c>
      <c r="DD1754" s="13">
        <v>70.300288394769609</v>
      </c>
      <c r="DE1754" s="13" t="e">
        <f ca="1"/>
        <v>#NAME?</v>
      </c>
      <c r="DF1754" s="13">
        <v>72.943471296857822</v>
      </c>
    </row>
    <row r="1755" spans="1:110" x14ac:dyDescent="0.25">
      <c r="A1755" s="9">
        <v>73.599999999999994</v>
      </c>
      <c r="B1755" s="10" t="b">
        <v>1</v>
      </c>
      <c r="U1755" s="13"/>
      <c r="V1755" s="13"/>
      <c r="W1755" s="14"/>
      <c r="X1755" s="24"/>
      <c r="Y1755" s="24"/>
      <c r="Z1755" s="24"/>
      <c r="AA1755" s="24"/>
      <c r="AB1755" s="24"/>
      <c r="AC1755" s="24"/>
      <c r="AD1755" s="24"/>
      <c r="AE1755" s="24"/>
      <c r="AG1755" s="13"/>
      <c r="AH1755" s="13"/>
      <c r="AI1755" s="14"/>
      <c r="AJ1755" s="24"/>
      <c r="AK1755" s="24"/>
      <c r="AL1755" s="24"/>
      <c r="AM1755" s="24"/>
      <c r="AN1755" s="24"/>
      <c r="AO1755" s="24"/>
      <c r="AP1755" s="24"/>
      <c r="AQ1755" s="24"/>
      <c r="AS1755" s="13"/>
      <c r="AT1755" s="13"/>
      <c r="AU1755" s="14"/>
      <c r="AV1755" s="24"/>
      <c r="AW1755" s="24"/>
      <c r="AX1755" s="24"/>
      <c r="AY1755" s="24"/>
      <c r="AZ1755" s="24"/>
      <c r="BA1755" s="24"/>
      <c r="BB1755" s="24"/>
      <c r="BC1755" s="24"/>
      <c r="CW1755" s="24">
        <v>0.59784836065573765</v>
      </c>
      <c r="CX1755" s="13">
        <v>73.5</v>
      </c>
      <c r="CY1755" s="13">
        <v>71.584772214756569</v>
      </c>
      <c r="CZ1755" s="13">
        <v>71.057099342547261</v>
      </c>
      <c r="DA1755" s="13">
        <v>63.058793533496683</v>
      </c>
      <c r="DB1755" s="13" t="e">
        <f ca="1"/>
        <v>#NAME?</v>
      </c>
      <c r="DC1755" s="13" t="e">
        <f ca="1"/>
        <v>#NAME?</v>
      </c>
      <c r="DD1755" s="13">
        <v>70.310019210340357</v>
      </c>
      <c r="DE1755" s="13" t="e">
        <f ca="1"/>
        <v>#NAME?</v>
      </c>
      <c r="DF1755" s="13">
        <v>72.952447691144727</v>
      </c>
    </row>
    <row r="1756" spans="1:110" x14ac:dyDescent="0.25">
      <c r="A1756" s="9">
        <v>73.3</v>
      </c>
      <c r="B1756" s="10" t="b">
        <v>1</v>
      </c>
      <c r="U1756" s="13"/>
      <c r="V1756" s="13"/>
      <c r="W1756" s="14"/>
      <c r="X1756" s="24"/>
      <c r="Y1756" s="24"/>
      <c r="Z1756" s="24"/>
      <c r="AA1756" s="24"/>
      <c r="AB1756" s="24"/>
      <c r="AC1756" s="24"/>
      <c r="AD1756" s="24"/>
      <c r="AE1756" s="24"/>
      <c r="AG1756" s="13"/>
      <c r="AH1756" s="13"/>
      <c r="AI1756" s="14"/>
      <c r="AJ1756" s="24"/>
      <c r="AK1756" s="24"/>
      <c r="AL1756" s="24"/>
      <c r="AM1756" s="24"/>
      <c r="AN1756" s="24"/>
      <c r="AO1756" s="24"/>
      <c r="AP1756" s="24"/>
      <c r="AQ1756" s="24"/>
      <c r="AS1756" s="13"/>
      <c r="AT1756" s="13"/>
      <c r="AU1756" s="14"/>
      <c r="AV1756" s="24"/>
      <c r="AW1756" s="24"/>
      <c r="AX1756" s="24"/>
      <c r="AY1756" s="24"/>
      <c r="AZ1756" s="24"/>
      <c r="BA1756" s="24"/>
      <c r="BB1756" s="24"/>
      <c r="BC1756" s="24"/>
      <c r="CW1756" s="24">
        <v>0.59818989071038253</v>
      </c>
      <c r="CX1756" s="13">
        <v>73.5</v>
      </c>
      <c r="CY1756" s="13">
        <v>71.593180582390829</v>
      </c>
      <c r="CZ1756" s="13">
        <v>71.066325721586381</v>
      </c>
      <c r="DA1756" s="13">
        <v>63.117608262348149</v>
      </c>
      <c r="DB1756" s="13" t="e">
        <f ca="1"/>
        <v>#NAME?</v>
      </c>
      <c r="DC1756" s="13" t="e">
        <f ca="1"/>
        <v>#NAME?</v>
      </c>
      <c r="DD1756" s="13">
        <v>70.319747246868928</v>
      </c>
      <c r="DE1756" s="13" t="e">
        <f ca="1"/>
        <v>#NAME?</v>
      </c>
      <c r="DF1756" s="13">
        <v>72.961424059497602</v>
      </c>
    </row>
    <row r="1757" spans="1:110" x14ac:dyDescent="0.25">
      <c r="A1757" s="9">
        <v>72.8</v>
      </c>
      <c r="B1757" s="10" t="b">
        <v>1</v>
      </c>
      <c r="U1757" s="13"/>
      <c r="V1757" s="13"/>
      <c r="W1757" s="14"/>
      <c r="X1757" s="24"/>
      <c r="Y1757" s="24"/>
      <c r="Z1757" s="24"/>
      <c r="AA1757" s="24"/>
      <c r="AB1757" s="24"/>
      <c r="AC1757" s="24"/>
      <c r="AD1757" s="24"/>
      <c r="AE1757" s="24"/>
      <c r="AG1757" s="13"/>
      <c r="AH1757" s="13"/>
      <c r="AI1757" s="14"/>
      <c r="AJ1757" s="24"/>
      <c r="AK1757" s="24"/>
      <c r="AL1757" s="24"/>
      <c r="AM1757" s="24"/>
      <c r="AN1757" s="24"/>
      <c r="AO1757" s="24"/>
      <c r="AP1757" s="24"/>
      <c r="AQ1757" s="24"/>
      <c r="AS1757" s="13"/>
      <c r="AT1757" s="13"/>
      <c r="AU1757" s="14"/>
      <c r="AV1757" s="24"/>
      <c r="AW1757" s="24"/>
      <c r="AX1757" s="24"/>
      <c r="AY1757" s="24"/>
      <c r="AZ1757" s="24"/>
      <c r="BA1757" s="24"/>
      <c r="BB1757" s="24"/>
      <c r="BC1757" s="24"/>
      <c r="CW1757" s="24">
        <v>0.5985314207650273</v>
      </c>
      <c r="CX1757" s="13">
        <v>73.5</v>
      </c>
      <c r="CY1757" s="13">
        <v>71.601590796398241</v>
      </c>
      <c r="CZ1757" s="13">
        <v>71.075555325013795</v>
      </c>
      <c r="DA1757" s="13">
        <v>63.176473003730145</v>
      </c>
      <c r="DB1757" s="13" t="e">
        <f ca="1"/>
        <v>#NAME?</v>
      </c>
      <c r="DC1757" s="13" t="e">
        <f ca="1"/>
        <v>#NAME?</v>
      </c>
      <c r="DD1757" s="13">
        <v>70.329472506734987</v>
      </c>
      <c r="DE1757" s="13" t="e">
        <f ca="1"/>
        <v>#NAME?</v>
      </c>
      <c r="DF1757" s="13">
        <v>72.97040040680551</v>
      </c>
    </row>
    <row r="1758" spans="1:110" x14ac:dyDescent="0.25">
      <c r="A1758" s="9">
        <v>72.3</v>
      </c>
      <c r="B1758" s="10" t="b">
        <v>1</v>
      </c>
      <c r="U1758" s="13"/>
      <c r="V1758" s="13"/>
      <c r="W1758" s="14"/>
      <c r="X1758" s="24"/>
      <c r="Y1758" s="24"/>
      <c r="Z1758" s="24"/>
      <c r="AA1758" s="24"/>
      <c r="AB1758" s="24"/>
      <c r="AC1758" s="24"/>
      <c r="AD1758" s="24"/>
      <c r="AE1758" s="24"/>
      <c r="AG1758" s="13"/>
      <c r="AH1758" s="13"/>
      <c r="AI1758" s="14"/>
      <c r="AJ1758" s="24"/>
      <c r="AK1758" s="24"/>
      <c r="AL1758" s="24"/>
      <c r="AM1758" s="24"/>
      <c r="AN1758" s="24"/>
      <c r="AO1758" s="24"/>
      <c r="AP1758" s="24"/>
      <c r="AQ1758" s="24"/>
      <c r="AS1758" s="13"/>
      <c r="AT1758" s="13"/>
      <c r="AU1758" s="14"/>
      <c r="AV1758" s="24"/>
      <c r="AW1758" s="24"/>
      <c r="AX1758" s="24"/>
      <c r="AY1758" s="24"/>
      <c r="AZ1758" s="24"/>
      <c r="BA1758" s="24"/>
      <c r="BB1758" s="24"/>
      <c r="BC1758" s="24"/>
      <c r="CW1758" s="24">
        <v>0.59887295081967218</v>
      </c>
      <c r="CX1758" s="13">
        <v>73.5</v>
      </c>
      <c r="CY1758" s="13">
        <v>71.610002864151113</v>
      </c>
      <c r="CZ1758" s="13">
        <v>71.084788161866598</v>
      </c>
      <c r="DA1758" s="13">
        <v>63.235387842770457</v>
      </c>
      <c r="DB1758" s="13" t="e">
        <f ca="1"/>
        <v>#NAME?</v>
      </c>
      <c r="DC1758" s="13" t="e">
        <f ca="1"/>
        <v>#NAME?</v>
      </c>
      <c r="DD1758" s="13">
        <v>70.339194992314788</v>
      </c>
      <c r="DE1758" s="13" t="e">
        <f ca="1"/>
        <v>#NAME?</v>
      </c>
      <c r="DF1758" s="13">
        <v>72.979376737960536</v>
      </c>
    </row>
    <row r="1759" spans="1:110" x14ac:dyDescent="0.25">
      <c r="A1759" s="9">
        <v>71.8</v>
      </c>
      <c r="B1759" s="10" t="b">
        <v>1</v>
      </c>
      <c r="U1759" s="13"/>
      <c r="V1759" s="13"/>
      <c r="W1759" s="14"/>
      <c r="X1759" s="24"/>
      <c r="Y1759" s="24"/>
      <c r="Z1759" s="24"/>
      <c r="AA1759" s="24"/>
      <c r="AB1759" s="24"/>
      <c r="AC1759" s="24"/>
      <c r="AD1759" s="24"/>
      <c r="AE1759" s="24"/>
      <c r="AG1759" s="13"/>
      <c r="AH1759" s="13"/>
      <c r="AI1759" s="14"/>
      <c r="AJ1759" s="24"/>
      <c r="AK1759" s="24"/>
      <c r="AL1759" s="24"/>
      <c r="AM1759" s="24"/>
      <c r="AN1759" s="24"/>
      <c r="AO1759" s="24"/>
      <c r="AP1759" s="24"/>
      <c r="AQ1759" s="24"/>
      <c r="AS1759" s="13"/>
      <c r="AT1759" s="13"/>
      <c r="AU1759" s="14"/>
      <c r="AV1759" s="24"/>
      <c r="AW1759" s="24"/>
      <c r="AX1759" s="24"/>
      <c r="AY1759" s="24"/>
      <c r="AZ1759" s="24"/>
      <c r="BA1759" s="24"/>
      <c r="BB1759" s="24"/>
      <c r="BC1759" s="24"/>
      <c r="CW1759" s="24">
        <v>0.59921448087431695</v>
      </c>
      <c r="CX1759" s="13">
        <v>73.5</v>
      </c>
      <c r="CY1759" s="13">
        <v>71.618416793032395</v>
      </c>
      <c r="CZ1759" s="13">
        <v>71.094024241198397</v>
      </c>
      <c r="DA1759" s="13">
        <v>63.294352864814286</v>
      </c>
      <c r="DB1759" s="13" t="e">
        <f ca="1"/>
        <v>#NAME?</v>
      </c>
      <c r="DC1759" s="13" t="e">
        <f ca="1"/>
        <v>#NAME?</v>
      </c>
      <c r="DD1759" s="13">
        <v>70.34891470598123</v>
      </c>
      <c r="DE1759" s="13" t="e">
        <f ca="1"/>
        <v>#NAME?</v>
      </c>
      <c r="DF1759" s="13">
        <v>72.988353057857751</v>
      </c>
    </row>
    <row r="1760" spans="1:110" x14ac:dyDescent="0.25">
      <c r="A1760" s="9">
        <v>71.400000000000006</v>
      </c>
      <c r="B1760" s="10" t="b">
        <v>1</v>
      </c>
      <c r="U1760" s="13"/>
      <c r="V1760" s="13"/>
      <c r="W1760" s="14"/>
      <c r="X1760" s="24"/>
      <c r="Y1760" s="24"/>
      <c r="Z1760" s="24"/>
      <c r="AA1760" s="24"/>
      <c r="AB1760" s="24"/>
      <c r="AC1760" s="24"/>
      <c r="AD1760" s="24"/>
      <c r="AE1760" s="24"/>
      <c r="AG1760" s="13"/>
      <c r="AH1760" s="13"/>
      <c r="AI1760" s="14"/>
      <c r="AJ1760" s="24"/>
      <c r="AK1760" s="24"/>
      <c r="AL1760" s="24"/>
      <c r="AM1760" s="24"/>
      <c r="AN1760" s="24"/>
      <c r="AO1760" s="24"/>
      <c r="AP1760" s="24"/>
      <c r="AQ1760" s="24"/>
      <c r="AS1760" s="13"/>
      <c r="AT1760" s="13"/>
      <c r="AU1760" s="14"/>
      <c r="AV1760" s="24"/>
      <c r="AW1760" s="24"/>
      <c r="AX1760" s="24"/>
      <c r="AY1760" s="24"/>
      <c r="AZ1760" s="24"/>
      <c r="BA1760" s="24"/>
      <c r="BB1760" s="24"/>
      <c r="BC1760" s="24"/>
      <c r="CW1760" s="24">
        <v>0.59955601092896171</v>
      </c>
      <c r="CX1760" s="13">
        <v>73.5</v>
      </c>
      <c r="CY1760" s="13">
        <v>71.626832590435768</v>
      </c>
      <c r="CZ1760" s="13">
        <v>71.103263572079072</v>
      </c>
      <c r="DA1760" s="13">
        <v>63.353368155425201</v>
      </c>
      <c r="DB1760" s="13" t="e">
        <f ca="1"/>
        <v>#NAME?</v>
      </c>
      <c r="DC1760" s="13" t="e">
        <f ca="1"/>
        <v>#NAME?</v>
      </c>
      <c r="DD1760" s="13">
        <v>70.358631650103774</v>
      </c>
      <c r="DE1760" s="13" t="e">
        <f ca="1"/>
        <v>#NAME?</v>
      </c>
      <c r="DF1760" s="13">
        <v>72.997329371395281</v>
      </c>
    </row>
    <row r="1761" spans="1:110" x14ac:dyDescent="0.25">
      <c r="A1761" s="9">
        <v>71</v>
      </c>
      <c r="B1761" s="10" t="b">
        <v>1</v>
      </c>
      <c r="U1761" s="13"/>
      <c r="V1761" s="13"/>
      <c r="W1761" s="14"/>
      <c r="X1761" s="24"/>
      <c r="Y1761" s="24"/>
      <c r="Z1761" s="24"/>
      <c r="AA1761" s="24"/>
      <c r="AB1761" s="24"/>
      <c r="AC1761" s="24"/>
      <c r="AD1761" s="24"/>
      <c r="AE1761" s="24"/>
      <c r="AG1761" s="13"/>
      <c r="AH1761" s="13"/>
      <c r="AI1761" s="14"/>
      <c r="AJ1761" s="24"/>
      <c r="AK1761" s="24"/>
      <c r="AL1761" s="24"/>
      <c r="AM1761" s="24"/>
      <c r="AN1761" s="24"/>
      <c r="AO1761" s="24"/>
      <c r="AP1761" s="24"/>
      <c r="AQ1761" s="24"/>
      <c r="AS1761" s="13"/>
      <c r="AT1761" s="13"/>
      <c r="AU1761" s="14"/>
      <c r="AV1761" s="24"/>
      <c r="AW1761" s="24"/>
      <c r="AX1761" s="24"/>
      <c r="AY1761" s="24"/>
      <c r="AZ1761" s="24"/>
      <c r="BA1761" s="24"/>
      <c r="BB1761" s="24"/>
      <c r="BC1761" s="24"/>
      <c r="CW1761" s="24">
        <v>0.59989754098360659</v>
      </c>
      <c r="CX1761" s="13">
        <v>73.5</v>
      </c>
      <c r="CY1761" s="13">
        <v>71.635250263765656</v>
      </c>
      <c r="CZ1761" s="13">
        <v>71.112506163594958</v>
      </c>
      <c r="DA1761" s="13">
        <v>63.412433800385756</v>
      </c>
      <c r="DB1761" s="13" t="e">
        <f ca="1"/>
        <v>#NAME?</v>
      </c>
      <c r="DC1761" s="13" t="e">
        <f ca="1"/>
        <v>#NAME?</v>
      </c>
      <c r="DD1761" s="13">
        <v>70.368345827048557</v>
      </c>
      <c r="DE1761" s="13" t="e">
        <f ca="1"/>
        <v>#NAME?</v>
      </c>
      <c r="DF1761" s="13">
        <v>73.006305683474295</v>
      </c>
    </row>
    <row r="1762" spans="1:110" x14ac:dyDescent="0.25">
      <c r="A1762" s="9">
        <v>77</v>
      </c>
      <c r="B1762" s="10" t="b">
        <v>1</v>
      </c>
      <c r="U1762" s="13"/>
      <c r="V1762" s="13"/>
      <c r="W1762" s="14"/>
      <c r="X1762" s="24"/>
      <c r="Y1762" s="24"/>
      <c r="Z1762" s="24"/>
      <c r="AA1762" s="24"/>
      <c r="AB1762" s="24"/>
      <c r="AC1762" s="24"/>
      <c r="AD1762" s="24"/>
      <c r="AE1762" s="24"/>
      <c r="AG1762" s="13"/>
      <c r="AH1762" s="13"/>
      <c r="AI1762" s="14"/>
      <c r="AJ1762" s="24"/>
      <c r="AK1762" s="24"/>
      <c r="AL1762" s="24"/>
      <c r="AM1762" s="24"/>
      <c r="AN1762" s="24"/>
      <c r="AO1762" s="24"/>
      <c r="AP1762" s="24"/>
      <c r="AQ1762" s="24"/>
      <c r="AS1762" s="13"/>
      <c r="AT1762" s="13"/>
      <c r="AU1762" s="14"/>
      <c r="AV1762" s="24"/>
      <c r="AW1762" s="24"/>
      <c r="AX1762" s="24"/>
      <c r="AY1762" s="24"/>
      <c r="AZ1762" s="24"/>
      <c r="BA1762" s="24"/>
      <c r="BB1762" s="24"/>
      <c r="BC1762" s="24"/>
      <c r="CW1762" s="24">
        <v>0.60023907103825136</v>
      </c>
      <c r="CX1762" s="13">
        <v>73.5</v>
      </c>
      <c r="CY1762" s="13">
        <v>71.64366982043731</v>
      </c>
      <c r="CZ1762" s="13">
        <v>71.121752024848945</v>
      </c>
      <c r="DA1762" s="13">
        <v>63.471549885698252</v>
      </c>
      <c r="DB1762" s="13" t="e">
        <f ca="1"/>
        <v>#NAME?</v>
      </c>
      <c r="DC1762" s="13" t="e">
        <f ca="1"/>
        <v>#NAME?</v>
      </c>
      <c r="DD1762" s="13">
        <v>70.378057239178318</v>
      </c>
      <c r="DE1762" s="13" t="e">
        <f ca="1"/>
        <v>#NAME?</v>
      </c>
      <c r="DF1762" s="13">
        <v>73.015281998999001</v>
      </c>
    </row>
    <row r="1763" spans="1:110" x14ac:dyDescent="0.25">
      <c r="A1763" s="9">
        <v>72</v>
      </c>
      <c r="B1763" s="10" t="b">
        <v>1</v>
      </c>
      <c r="U1763" s="13"/>
      <c r="V1763" s="13"/>
      <c r="W1763" s="14"/>
      <c r="X1763" s="24"/>
      <c r="Y1763" s="24"/>
      <c r="Z1763" s="24"/>
      <c r="AA1763" s="24"/>
      <c r="AB1763" s="24"/>
      <c r="AC1763" s="24"/>
      <c r="AD1763" s="24"/>
      <c r="AE1763" s="24"/>
      <c r="AG1763" s="13"/>
      <c r="AH1763" s="13"/>
      <c r="AI1763" s="14"/>
      <c r="AJ1763" s="24"/>
      <c r="AK1763" s="24"/>
      <c r="AL1763" s="24"/>
      <c r="AM1763" s="24"/>
      <c r="AN1763" s="24"/>
      <c r="AO1763" s="24"/>
      <c r="AP1763" s="24"/>
      <c r="AQ1763" s="24"/>
      <c r="AS1763" s="13"/>
      <c r="AT1763" s="13"/>
      <c r="AU1763" s="14"/>
      <c r="AV1763" s="24"/>
      <c r="AW1763" s="24"/>
      <c r="AX1763" s="24"/>
      <c r="AY1763" s="24"/>
      <c r="AZ1763" s="24"/>
      <c r="BA1763" s="24"/>
      <c r="BB1763" s="24"/>
      <c r="BC1763" s="24"/>
      <c r="CW1763" s="24">
        <v>0.60058060109289613</v>
      </c>
      <c r="CX1763" s="13">
        <v>73.5</v>
      </c>
      <c r="CY1763" s="13">
        <v>71.652091267876841</v>
      </c>
      <c r="CZ1763" s="13">
        <v>71.131001164960352</v>
      </c>
      <c r="DA1763" s="13">
        <v>63.530716497585544</v>
      </c>
      <c r="DB1763" s="13" t="e">
        <f ca="1"/>
        <v>#NAME?</v>
      </c>
      <c r="DC1763" s="13" t="e">
        <f ca="1"/>
        <v>#NAME?</v>
      </c>
      <c r="DD1763" s="13">
        <v>70.387765888852471</v>
      </c>
      <c r="DE1763" s="13" t="e">
        <f ca="1"/>
        <v>#NAME?</v>
      </c>
      <c r="DF1763" s="13">
        <v>73.024258322876804</v>
      </c>
    </row>
    <row r="1764" spans="1:110" x14ac:dyDescent="0.25">
      <c r="A1764" s="9">
        <v>69.900000000000006</v>
      </c>
      <c r="B1764" s="10" t="b">
        <v>1</v>
      </c>
      <c r="U1764" s="13"/>
      <c r="V1764" s="13"/>
      <c r="W1764" s="14"/>
      <c r="X1764" s="24"/>
      <c r="Y1764" s="24"/>
      <c r="Z1764" s="24"/>
      <c r="AA1764" s="24"/>
      <c r="AB1764" s="24"/>
      <c r="AC1764" s="24"/>
      <c r="AD1764" s="24"/>
      <c r="AE1764" s="24"/>
      <c r="AG1764" s="13"/>
      <c r="AH1764" s="13"/>
      <c r="AI1764" s="14"/>
      <c r="AJ1764" s="24"/>
      <c r="AK1764" s="24"/>
      <c r="AL1764" s="24"/>
      <c r="AM1764" s="24"/>
      <c r="AN1764" s="24"/>
      <c r="AO1764" s="24"/>
      <c r="AP1764" s="24"/>
      <c r="AQ1764" s="24"/>
      <c r="AS1764" s="13"/>
      <c r="AT1764" s="13"/>
      <c r="AU1764" s="14"/>
      <c r="AV1764" s="24"/>
      <c r="AW1764" s="24"/>
      <c r="AX1764" s="24"/>
      <c r="AY1764" s="24"/>
      <c r="AZ1764" s="24"/>
      <c r="BA1764" s="24"/>
      <c r="BB1764" s="24"/>
      <c r="BC1764" s="24"/>
      <c r="CW1764" s="24">
        <v>0.60092213114754101</v>
      </c>
      <c r="CX1764" s="13">
        <v>73.5</v>
      </c>
      <c r="CY1764" s="13">
        <v>71.660514613521286</v>
      </c>
      <c r="CZ1764" s="13">
        <v>71.14025359306541</v>
      </c>
      <c r="DA1764" s="13">
        <v>63.589933722491757</v>
      </c>
      <c r="DB1764" s="13" t="e">
        <f ca="1"/>
        <v>#NAME?</v>
      </c>
      <c r="DC1764" s="13" t="e">
        <f ca="1"/>
        <v>#NAME?</v>
      </c>
      <c r="DD1764" s="13">
        <v>70.397471778427061</v>
      </c>
      <c r="DE1764" s="13" t="e">
        <f ca="1"/>
        <v>#NAME?</v>
      </c>
      <c r="DF1764" s="13">
        <v>73.033234660018138</v>
      </c>
    </row>
    <row r="1765" spans="1:110" x14ac:dyDescent="0.25">
      <c r="A1765" s="9">
        <v>69.5</v>
      </c>
      <c r="B1765" s="10" t="b">
        <v>1</v>
      </c>
      <c r="U1765" s="13"/>
      <c r="V1765" s="13"/>
      <c r="W1765" s="14"/>
      <c r="X1765" s="24"/>
      <c r="Y1765" s="24"/>
      <c r="Z1765" s="24"/>
      <c r="AA1765" s="24"/>
      <c r="AB1765" s="24"/>
      <c r="AC1765" s="24"/>
      <c r="AD1765" s="24"/>
      <c r="AE1765" s="24"/>
      <c r="AG1765" s="13"/>
      <c r="AH1765" s="13"/>
      <c r="AI1765" s="14"/>
      <c r="AJ1765" s="24"/>
      <c r="AK1765" s="24"/>
      <c r="AL1765" s="24"/>
      <c r="AM1765" s="24"/>
      <c r="AN1765" s="24"/>
      <c r="AO1765" s="24"/>
      <c r="AP1765" s="24"/>
      <c r="AQ1765" s="24"/>
      <c r="AS1765" s="13"/>
      <c r="AT1765" s="13"/>
      <c r="AU1765" s="14"/>
      <c r="AV1765" s="24"/>
      <c r="AW1765" s="24"/>
      <c r="AX1765" s="24"/>
      <c r="AY1765" s="24"/>
      <c r="AZ1765" s="24"/>
      <c r="BA1765" s="24"/>
      <c r="BB1765" s="24"/>
      <c r="BC1765" s="24"/>
      <c r="CW1765" s="24">
        <v>0.60126366120218577</v>
      </c>
      <c r="CX1765" s="13">
        <v>73.5</v>
      </c>
      <c r="CY1765" s="13">
        <v>71.668939864818654</v>
      </c>
      <c r="CZ1765" s="13">
        <v>71.149509318316845</v>
      </c>
      <c r="DA1765" s="13">
        <v>63.649201647083004</v>
      </c>
      <c r="DB1765" s="13" t="e">
        <f ca="1"/>
        <v>#NAME?</v>
      </c>
      <c r="DC1765" s="13" t="e">
        <f ca="1"/>
        <v>#NAME?</v>
      </c>
      <c r="DD1765" s="13">
        <v>70.407174910254753</v>
      </c>
      <c r="DE1765" s="13" t="e">
        <f ca="1"/>
        <v>#NAME?</v>
      </c>
      <c r="DF1765" s="13">
        <v>73.042211015336676</v>
      </c>
    </row>
    <row r="1766" spans="1:110" x14ac:dyDescent="0.25">
      <c r="A1766" s="9">
        <v>69</v>
      </c>
      <c r="B1766" s="10" t="b">
        <v>1</v>
      </c>
      <c r="U1766" s="13"/>
      <c r="V1766" s="13"/>
      <c r="W1766" s="14"/>
      <c r="X1766" s="24"/>
      <c r="Y1766" s="24"/>
      <c r="Z1766" s="24"/>
      <c r="AA1766" s="24"/>
      <c r="AB1766" s="24"/>
      <c r="AC1766" s="24"/>
      <c r="AD1766" s="24"/>
      <c r="AE1766" s="24"/>
      <c r="AG1766" s="13"/>
      <c r="AH1766" s="13"/>
      <c r="AI1766" s="14"/>
      <c r="AJ1766" s="24"/>
      <c r="AK1766" s="24"/>
      <c r="AL1766" s="24"/>
      <c r="AM1766" s="24"/>
      <c r="AN1766" s="24"/>
      <c r="AO1766" s="24"/>
      <c r="AP1766" s="24"/>
      <c r="AQ1766" s="24"/>
      <c r="AS1766" s="13"/>
      <c r="AT1766" s="13"/>
      <c r="AU1766" s="14"/>
      <c r="AV1766" s="24"/>
      <c r="AW1766" s="24"/>
      <c r="AX1766" s="24"/>
      <c r="AY1766" s="24"/>
      <c r="AZ1766" s="24"/>
      <c r="BA1766" s="24"/>
      <c r="BB1766" s="24"/>
      <c r="BC1766" s="24"/>
      <c r="CW1766" s="24">
        <v>0.60160519125683065</v>
      </c>
      <c r="CX1766" s="13">
        <v>73.5</v>
      </c>
      <c r="CY1766" s="13">
        <v>71.677367029227952</v>
      </c>
      <c r="CZ1766" s="13">
        <v>71.158768349884184</v>
      </c>
      <c r="DA1766" s="13">
        <v>63.708520358248251</v>
      </c>
      <c r="DB1766" s="13" t="e">
        <f ca="1"/>
        <v>#NAME?</v>
      </c>
      <c r="DC1766" s="13" t="e">
        <f ca="1"/>
        <v>#NAME?</v>
      </c>
      <c r="DD1766" s="13">
        <v>70.416875286684913</v>
      </c>
      <c r="DE1766" s="13" t="e">
        <f ca="1"/>
        <v>#NAME?</v>
      </c>
      <c r="DF1766" s="13">
        <v>73.051187393749245</v>
      </c>
    </row>
    <row r="1767" spans="1:110" x14ac:dyDescent="0.25">
      <c r="A1767" s="9">
        <v>68.599999999999994</v>
      </c>
      <c r="B1767" s="10" t="b">
        <v>1</v>
      </c>
      <c r="U1767" s="13"/>
      <c r="V1767" s="13"/>
      <c r="W1767" s="14"/>
      <c r="X1767" s="24"/>
      <c r="Y1767" s="24"/>
      <c r="Z1767" s="24"/>
      <c r="AA1767" s="24"/>
      <c r="AB1767" s="24"/>
      <c r="AC1767" s="24"/>
      <c r="AD1767" s="24"/>
      <c r="AE1767" s="24"/>
      <c r="AG1767" s="13"/>
      <c r="AH1767" s="13"/>
      <c r="AI1767" s="14"/>
      <c r="AJ1767" s="24"/>
      <c r="AK1767" s="24"/>
      <c r="AL1767" s="24"/>
      <c r="AM1767" s="24"/>
      <c r="AN1767" s="24"/>
      <c r="AO1767" s="24"/>
      <c r="AP1767" s="24"/>
      <c r="AQ1767" s="24"/>
      <c r="AS1767" s="13"/>
      <c r="AT1767" s="13"/>
      <c r="AU1767" s="14"/>
      <c r="AV1767" s="24"/>
      <c r="AW1767" s="24"/>
      <c r="AX1767" s="24"/>
      <c r="AY1767" s="24"/>
      <c r="AZ1767" s="24"/>
      <c r="BA1767" s="24"/>
      <c r="BB1767" s="24"/>
      <c r="BC1767" s="24"/>
      <c r="CW1767" s="24">
        <v>0.60194672131147542</v>
      </c>
      <c r="CX1767" s="13">
        <v>73.5</v>
      </c>
      <c r="CY1767" s="13">
        <v>71.685796114219286</v>
      </c>
      <c r="CZ1767" s="13">
        <v>71.168030696953977</v>
      </c>
      <c r="DA1767" s="13">
        <v>63.767889943099959</v>
      </c>
      <c r="DB1767" s="13" t="e">
        <f ca="1"/>
        <v>#NAME?</v>
      </c>
      <c r="DC1767" s="13" t="e">
        <f ca="1"/>
        <v>#NAME?</v>
      </c>
      <c r="DD1767" s="13">
        <v>70.426572910063555</v>
      </c>
      <c r="DE1767" s="13" t="e">
        <f ca="1"/>
        <v>#NAME?</v>
      </c>
      <c r="DF1767" s="13">
        <v>73.060163800175857</v>
      </c>
    </row>
    <row r="1768" spans="1:110" x14ac:dyDescent="0.25">
      <c r="A1768" s="9">
        <v>57.6</v>
      </c>
      <c r="B1768" s="10" t="b">
        <v>1</v>
      </c>
      <c r="U1768" s="13"/>
      <c r="V1768" s="13"/>
      <c r="W1768" s="14"/>
      <c r="X1768" s="24"/>
      <c r="Y1768" s="24"/>
      <c r="Z1768" s="24"/>
      <c r="AA1768" s="24"/>
      <c r="AB1768" s="24"/>
      <c r="AC1768" s="24"/>
      <c r="AD1768" s="24"/>
      <c r="AE1768" s="24"/>
      <c r="AG1768" s="13"/>
      <c r="AH1768" s="13"/>
      <c r="AI1768" s="14"/>
      <c r="AJ1768" s="24"/>
      <c r="AK1768" s="24"/>
      <c r="AL1768" s="24"/>
      <c r="AM1768" s="24"/>
      <c r="AN1768" s="24"/>
      <c r="AO1768" s="24"/>
      <c r="AP1768" s="24"/>
      <c r="AQ1768" s="24"/>
      <c r="AS1768" s="13"/>
      <c r="AT1768" s="13"/>
      <c r="AU1768" s="14"/>
      <c r="AV1768" s="24"/>
      <c r="AW1768" s="24"/>
      <c r="AX1768" s="24"/>
      <c r="AY1768" s="24"/>
      <c r="AZ1768" s="24"/>
      <c r="BA1768" s="24"/>
      <c r="BB1768" s="24"/>
      <c r="BC1768" s="24"/>
      <c r="CW1768" s="24">
        <v>0.60228825136612019</v>
      </c>
      <c r="CX1768" s="13">
        <v>73.5</v>
      </c>
      <c r="CY1768" s="13">
        <v>71.694227127273891</v>
      </c>
      <c r="CZ1768" s="13">
        <v>71.177296368729529</v>
      </c>
      <c r="DA1768" s="13">
        <v>63.827310488974959</v>
      </c>
      <c r="DB1768" s="13" t="e">
        <f ca="1"/>
        <v>#NAME?</v>
      </c>
      <c r="DC1768" s="13" t="e">
        <f ca="1"/>
        <v>#NAME?</v>
      </c>
      <c r="DD1768" s="13">
        <v>70.436267782733381</v>
      </c>
      <c r="DE1768" s="13" t="e">
        <f ca="1"/>
        <v>#NAME?</v>
      </c>
      <c r="DF1768" s="13">
        <v>73.06914023953982</v>
      </c>
    </row>
    <row r="1769" spans="1:110" x14ac:dyDescent="0.25">
      <c r="A1769" s="9">
        <v>56.7</v>
      </c>
      <c r="B1769" s="10" t="b">
        <v>1</v>
      </c>
      <c r="U1769" s="13"/>
      <c r="V1769" s="13"/>
      <c r="W1769" s="14"/>
      <c r="X1769" s="24"/>
      <c r="Y1769" s="24"/>
      <c r="Z1769" s="24"/>
      <c r="AA1769" s="24"/>
      <c r="AB1769" s="24"/>
      <c r="AC1769" s="24"/>
      <c r="AD1769" s="24"/>
      <c r="AE1769" s="24"/>
      <c r="AG1769" s="13"/>
      <c r="AH1769" s="13"/>
      <c r="AI1769" s="14"/>
      <c r="AJ1769" s="24"/>
      <c r="AK1769" s="24"/>
      <c r="AL1769" s="24"/>
      <c r="AM1769" s="24"/>
      <c r="AN1769" s="24"/>
      <c r="AO1769" s="24"/>
      <c r="AP1769" s="24"/>
      <c r="AQ1769" s="24"/>
      <c r="AS1769" s="13"/>
      <c r="AT1769" s="13"/>
      <c r="AU1769" s="14"/>
      <c r="AV1769" s="24"/>
      <c r="AW1769" s="24"/>
      <c r="AX1769" s="24"/>
      <c r="AY1769" s="24"/>
      <c r="AZ1769" s="24"/>
      <c r="BA1769" s="24"/>
      <c r="BB1769" s="24"/>
      <c r="BC1769" s="24"/>
      <c r="CW1769" s="24">
        <v>0.60262978142076506</v>
      </c>
      <c r="CX1769" s="13">
        <v>73.5</v>
      </c>
      <c r="CY1769" s="13">
        <v>71.702660075884182</v>
      </c>
      <c r="CZ1769" s="13">
        <v>71.186565374431183</v>
      </c>
      <c r="DA1769" s="13">
        <v>63.886782083435193</v>
      </c>
      <c r="DB1769" s="13" t="e">
        <f ca="1"/>
        <v>#NAME?</v>
      </c>
      <c r="DC1769" s="13" t="e">
        <f ca="1"/>
        <v>#NAME?</v>
      </c>
      <c r="DD1769" s="13">
        <v>70.445959907033739</v>
      </c>
      <c r="DE1769" s="13" t="e">
        <f ca="1"/>
        <v>#NAME?</v>
      </c>
      <c r="DF1769" s="13">
        <v>73.078116716767624</v>
      </c>
    </row>
    <row r="1770" spans="1:110" x14ac:dyDescent="0.25">
      <c r="A1770" s="9">
        <v>55.3</v>
      </c>
      <c r="B1770" s="10" t="b">
        <v>1</v>
      </c>
      <c r="U1770" s="13"/>
      <c r="V1770" s="13"/>
      <c r="W1770" s="14"/>
      <c r="X1770" s="24"/>
      <c r="Y1770" s="24"/>
      <c r="Z1770" s="24"/>
      <c r="AA1770" s="24"/>
      <c r="AB1770" s="24"/>
      <c r="AC1770" s="24"/>
      <c r="AD1770" s="24"/>
      <c r="AE1770" s="24"/>
      <c r="AG1770" s="13"/>
      <c r="AH1770" s="13"/>
      <c r="AI1770" s="14"/>
      <c r="AJ1770" s="24"/>
      <c r="AK1770" s="24"/>
      <c r="AL1770" s="24"/>
      <c r="AM1770" s="24"/>
      <c r="AN1770" s="24"/>
      <c r="AO1770" s="24"/>
      <c r="AP1770" s="24"/>
      <c r="AQ1770" s="24"/>
      <c r="AS1770" s="13"/>
      <c r="AT1770" s="13"/>
      <c r="AU1770" s="14"/>
      <c r="AV1770" s="24"/>
      <c r="AW1770" s="24"/>
      <c r="AX1770" s="24"/>
      <c r="AY1770" s="24"/>
      <c r="AZ1770" s="24"/>
      <c r="BA1770" s="24"/>
      <c r="BB1770" s="24"/>
      <c r="BC1770" s="24"/>
      <c r="CW1770" s="24">
        <v>0.60297131147540983</v>
      </c>
      <c r="CX1770" s="13">
        <v>73.599999999999994</v>
      </c>
      <c r="CY1770" s="13">
        <v>71.711094967553763</v>
      </c>
      <c r="CZ1770" s="13">
        <v>71.195837723296336</v>
      </c>
      <c r="DA1770" s="13">
        <v>63.946304814268387</v>
      </c>
      <c r="DB1770" s="13" t="e">
        <f ca="1"/>
        <v>#NAME?</v>
      </c>
      <c r="DC1770" s="13" t="e">
        <f ca="1"/>
        <v>#NAME?</v>
      </c>
      <c r="DD1770" s="13">
        <v>70.455649285300694</v>
      </c>
      <c r="DE1770" s="13" t="e">
        <f ca="1"/>
        <v>#NAME?</v>
      </c>
      <c r="DF1770" s="13">
        <v>73.087093236789144</v>
      </c>
    </row>
    <row r="1771" spans="1:110" x14ac:dyDescent="0.25">
      <c r="A1771" s="9">
        <v>54.8</v>
      </c>
      <c r="B1771" s="10" t="b">
        <v>1</v>
      </c>
      <c r="U1771" s="13"/>
      <c r="V1771" s="13"/>
      <c r="W1771" s="14"/>
      <c r="X1771" s="24"/>
      <c r="Y1771" s="24"/>
      <c r="Z1771" s="24"/>
      <c r="AA1771" s="24"/>
      <c r="AB1771" s="24"/>
      <c r="AC1771" s="24"/>
      <c r="AD1771" s="24"/>
      <c r="AE1771" s="24"/>
      <c r="AG1771" s="13"/>
      <c r="AH1771" s="13"/>
      <c r="AI1771" s="14"/>
      <c r="AJ1771" s="24"/>
      <c r="AK1771" s="24"/>
      <c r="AL1771" s="24"/>
      <c r="AM1771" s="24"/>
      <c r="AN1771" s="24"/>
      <c r="AO1771" s="24"/>
      <c r="AP1771" s="24"/>
      <c r="AQ1771" s="24"/>
      <c r="AS1771" s="13"/>
      <c r="AT1771" s="13"/>
      <c r="AU1771" s="14"/>
      <c r="AV1771" s="24"/>
      <c r="AW1771" s="24"/>
      <c r="AX1771" s="24"/>
      <c r="AY1771" s="24"/>
      <c r="AZ1771" s="24"/>
      <c r="BA1771" s="24"/>
      <c r="BB1771" s="24"/>
      <c r="BC1771" s="24"/>
      <c r="CW1771" s="24">
        <v>0.6033128415300546</v>
      </c>
      <c r="CX1771" s="13">
        <v>73.599999999999994</v>
      </c>
      <c r="CY1771" s="13">
        <v>71.719531809797587</v>
      </c>
      <c r="CZ1771" s="13">
        <v>71.205113424579622</v>
      </c>
      <c r="DA1771" s="13">
        <v>64.005878769489001</v>
      </c>
      <c r="DB1771" s="13" t="e">
        <f ca="1"/>
        <v>#NAME?</v>
      </c>
      <c r="DC1771" s="13" t="e">
        <f ca="1"/>
        <v>#NAME?</v>
      </c>
      <c r="DD1771" s="13">
        <v>70.465335919867016</v>
      </c>
      <c r="DE1771" s="13" t="e">
        <f ca="1"/>
        <v>#NAME?</v>
      </c>
      <c r="DF1771" s="13">
        <v>73.096069804537478</v>
      </c>
    </row>
    <row r="1772" spans="1:110" x14ac:dyDescent="0.25">
      <c r="A1772" s="9">
        <v>54.3</v>
      </c>
      <c r="B1772" s="10" t="b">
        <v>1</v>
      </c>
      <c r="U1772" s="13"/>
      <c r="V1772" s="13"/>
      <c r="W1772" s="14"/>
      <c r="X1772" s="24"/>
      <c r="Y1772" s="24"/>
      <c r="Z1772" s="24"/>
      <c r="AA1772" s="24"/>
      <c r="AB1772" s="24"/>
      <c r="AC1772" s="24"/>
      <c r="AD1772" s="24"/>
      <c r="AE1772" s="24"/>
      <c r="AG1772" s="13"/>
      <c r="AH1772" s="13"/>
      <c r="AI1772" s="14"/>
      <c r="AJ1772" s="24"/>
      <c r="AK1772" s="24"/>
      <c r="AL1772" s="24"/>
      <c r="AM1772" s="24"/>
      <c r="AN1772" s="24"/>
      <c r="AO1772" s="24"/>
      <c r="AP1772" s="24"/>
      <c r="AQ1772" s="24"/>
      <c r="AS1772" s="13"/>
      <c r="AT1772" s="13"/>
      <c r="AU1772" s="14"/>
      <c r="AV1772" s="24"/>
      <c r="AW1772" s="24"/>
      <c r="AX1772" s="24"/>
      <c r="AY1772" s="24"/>
      <c r="AZ1772" s="24"/>
      <c r="BA1772" s="24"/>
      <c r="BB1772" s="24"/>
      <c r="BC1772" s="24"/>
      <c r="CW1772" s="24">
        <v>0.60365437158469948</v>
      </c>
      <c r="CX1772" s="13">
        <v>73.599999999999994</v>
      </c>
      <c r="CY1772" s="13">
        <v>71.727970610141909</v>
      </c>
      <c r="CZ1772" s="13">
        <v>71.214392487552814</v>
      </c>
      <c r="DA1772" s="13">
        <v>64.065504037338897</v>
      </c>
      <c r="DB1772" s="13" t="e">
        <f ca="1"/>
        <v>#NAME?</v>
      </c>
      <c r="DC1772" s="13" t="e">
        <f ca="1"/>
        <v>#NAME?</v>
      </c>
      <c r="DD1772" s="13">
        <v>70.475019813062119</v>
      </c>
      <c r="DE1772" s="13" t="e">
        <f ca="1"/>
        <v>#NAME?</v>
      </c>
      <c r="DF1772" s="13">
        <v>73.105046424949137</v>
      </c>
    </row>
    <row r="1773" spans="1:110" x14ac:dyDescent="0.25">
      <c r="A1773" s="9">
        <v>54</v>
      </c>
      <c r="B1773" s="10" t="b">
        <v>1</v>
      </c>
      <c r="U1773" s="13"/>
      <c r="V1773" s="13"/>
      <c r="W1773" s="14"/>
      <c r="X1773" s="24"/>
      <c r="Y1773" s="24"/>
      <c r="Z1773" s="24"/>
      <c r="AA1773" s="24"/>
      <c r="AB1773" s="24"/>
      <c r="AC1773" s="24"/>
      <c r="AD1773" s="24"/>
      <c r="AE1773" s="24"/>
      <c r="AG1773" s="13"/>
      <c r="AH1773" s="13"/>
      <c r="AI1773" s="14"/>
      <c r="AJ1773" s="24"/>
      <c r="AK1773" s="24"/>
      <c r="AL1773" s="24"/>
      <c r="AM1773" s="24"/>
      <c r="AN1773" s="24"/>
      <c r="AO1773" s="24"/>
      <c r="AP1773" s="24"/>
      <c r="AQ1773" s="24"/>
      <c r="AS1773" s="13"/>
      <c r="AT1773" s="13"/>
      <c r="AU1773" s="14"/>
      <c r="AV1773" s="24"/>
      <c r="AW1773" s="24"/>
      <c r="AX1773" s="24"/>
      <c r="AY1773" s="24"/>
      <c r="AZ1773" s="24"/>
      <c r="BA1773" s="24"/>
      <c r="BB1773" s="24"/>
      <c r="BC1773" s="24"/>
      <c r="CW1773" s="24">
        <v>0.60399590163934425</v>
      </c>
      <c r="CX1773" s="13">
        <v>73.599999999999994</v>
      </c>
      <c r="CY1773" s="13">
        <v>71.73641137612438</v>
      </c>
      <c r="CZ1773" s="13">
        <v>71.223674921504866</v>
      </c>
      <c r="DA1773" s="13">
        <v>64.12518070628812</v>
      </c>
      <c r="DB1773" s="13" t="e">
        <f ca="1"/>
        <v>#NAME?</v>
      </c>
      <c r="DC1773" s="13" t="e">
        <f ca="1"/>
        <v>#NAME?</v>
      </c>
      <c r="DD1773" s="13">
        <v>70.484700967212177</v>
      </c>
      <c r="DE1773" s="13" t="e">
        <f ca="1"/>
        <v>#NAME?</v>
      </c>
      <c r="DF1773" s="13">
        <v>73.114023102963927</v>
      </c>
    </row>
    <row r="1774" spans="1:110" x14ac:dyDescent="0.25">
      <c r="A1774" s="9">
        <v>53.8</v>
      </c>
      <c r="B1774" s="10" t="b">
        <v>1</v>
      </c>
      <c r="U1774" s="13"/>
      <c r="V1774" s="13"/>
      <c r="W1774" s="14"/>
      <c r="X1774" s="24"/>
      <c r="Y1774" s="24"/>
      <c r="Z1774" s="24"/>
      <c r="AA1774" s="24"/>
      <c r="AB1774" s="24"/>
      <c r="AC1774" s="24"/>
      <c r="AD1774" s="24"/>
      <c r="AE1774" s="24"/>
      <c r="AG1774" s="13"/>
      <c r="AH1774" s="13"/>
      <c r="AI1774" s="14"/>
      <c r="AJ1774" s="24"/>
      <c r="AK1774" s="24"/>
      <c r="AL1774" s="24"/>
      <c r="AM1774" s="24"/>
      <c r="AN1774" s="24"/>
      <c r="AO1774" s="24"/>
      <c r="AP1774" s="24"/>
      <c r="AQ1774" s="24"/>
      <c r="AS1774" s="13"/>
      <c r="AT1774" s="13"/>
      <c r="AU1774" s="14"/>
      <c r="AV1774" s="24"/>
      <c r="AW1774" s="24"/>
      <c r="AX1774" s="24"/>
      <c r="AY1774" s="24"/>
      <c r="AZ1774" s="24"/>
      <c r="BA1774" s="24"/>
      <c r="BB1774" s="24"/>
      <c r="BC1774" s="24"/>
      <c r="CW1774" s="24">
        <v>0.60433743169398912</v>
      </c>
      <c r="CX1774" s="13">
        <v>73.599999999999994</v>
      </c>
      <c r="CY1774" s="13">
        <v>71.744854115294103</v>
      </c>
      <c r="CZ1774" s="13">
        <v>71.232960735742196</v>
      </c>
      <c r="DA1774" s="13">
        <v>64.184908865035766</v>
      </c>
      <c r="DB1774" s="13" t="e">
        <f ca="1"/>
        <v>#NAME?</v>
      </c>
      <c r="DC1774" s="13" t="e">
        <f ca="1"/>
        <v>#NAME?</v>
      </c>
      <c r="DD1774" s="13">
        <v>70.494379384640069</v>
      </c>
      <c r="DE1774" s="13" t="e">
        <f ca="1"/>
        <v>#NAME?</v>
      </c>
      <c r="DF1774" s="13">
        <v>73.122999843525122</v>
      </c>
    </row>
    <row r="1775" spans="1:110" x14ac:dyDescent="0.25">
      <c r="A1775" s="9">
        <v>53.2</v>
      </c>
      <c r="B1775" s="10" t="b">
        <v>1</v>
      </c>
      <c r="U1775" s="13"/>
      <c r="V1775" s="13"/>
      <c r="W1775" s="14"/>
      <c r="X1775" s="24"/>
      <c r="Y1775" s="24"/>
      <c r="Z1775" s="24"/>
      <c r="AA1775" s="24"/>
      <c r="AB1775" s="24"/>
      <c r="AC1775" s="24"/>
      <c r="AD1775" s="24"/>
      <c r="AE1775" s="24"/>
      <c r="AG1775" s="13"/>
      <c r="AH1775" s="13"/>
      <c r="AI1775" s="14"/>
      <c r="AJ1775" s="24"/>
      <c r="AK1775" s="24"/>
      <c r="AL1775" s="24"/>
      <c r="AM1775" s="24"/>
      <c r="AN1775" s="24"/>
      <c r="AO1775" s="24"/>
      <c r="AP1775" s="24"/>
      <c r="AQ1775" s="24"/>
      <c r="AS1775" s="13"/>
      <c r="AT1775" s="13"/>
      <c r="AU1775" s="14"/>
      <c r="AV1775" s="24"/>
      <c r="AW1775" s="24"/>
      <c r="AX1775" s="24"/>
      <c r="AY1775" s="24"/>
      <c r="AZ1775" s="24"/>
      <c r="BA1775" s="24"/>
      <c r="BB1775" s="24"/>
      <c r="BC1775" s="24"/>
      <c r="CW1775" s="24">
        <v>0.60467896174863389</v>
      </c>
      <c r="CX1775" s="13">
        <v>73.599999999999994</v>
      </c>
      <c r="CY1775" s="13">
        <v>71.753298835211666</v>
      </c>
      <c r="CZ1775" s="13">
        <v>71.242249939588589</v>
      </c>
      <c r="DA1775" s="13">
        <v>64.244688602510664</v>
      </c>
      <c r="DB1775" s="13" t="e">
        <f ca="1"/>
        <v>#NAME?</v>
      </c>
      <c r="DC1775" s="13" t="e">
        <f ca="1"/>
        <v>#NAME?</v>
      </c>
      <c r="DD1775" s="13">
        <v>70.504055067665334</v>
      </c>
      <c r="DE1775" s="13" t="e">
        <f ca="1"/>
        <v>#NAME?</v>
      </c>
      <c r="DF1775" s="13">
        <v>73.131976651579365</v>
      </c>
    </row>
    <row r="1776" spans="1:110" x14ac:dyDescent="0.25">
      <c r="A1776" s="9">
        <v>52.1</v>
      </c>
      <c r="B1776" s="10" t="b">
        <v>1</v>
      </c>
      <c r="U1776" s="13"/>
      <c r="V1776" s="13"/>
      <c r="W1776" s="14"/>
      <c r="X1776" s="24"/>
      <c r="Y1776" s="24"/>
      <c r="Z1776" s="24"/>
      <c r="AA1776" s="24"/>
      <c r="AB1776" s="24"/>
      <c r="AC1776" s="24"/>
      <c r="AD1776" s="24"/>
      <c r="AE1776" s="24"/>
      <c r="AG1776" s="13"/>
      <c r="AH1776" s="13"/>
      <c r="AI1776" s="14"/>
      <c r="AJ1776" s="24"/>
      <c r="AK1776" s="24"/>
      <c r="AL1776" s="24"/>
      <c r="AM1776" s="24"/>
      <c r="AN1776" s="24"/>
      <c r="AO1776" s="24"/>
      <c r="AP1776" s="24"/>
      <c r="AQ1776" s="24"/>
      <c r="AS1776" s="13"/>
      <c r="AT1776" s="13"/>
      <c r="AU1776" s="14"/>
      <c r="AV1776" s="24"/>
      <c r="AW1776" s="24"/>
      <c r="AX1776" s="24"/>
      <c r="AY1776" s="24"/>
      <c r="AZ1776" s="24"/>
      <c r="BA1776" s="24"/>
      <c r="BB1776" s="24"/>
      <c r="BC1776" s="24"/>
      <c r="CW1776" s="24">
        <v>0.60502049180327866</v>
      </c>
      <c r="CX1776" s="13">
        <v>73.599999999999994</v>
      </c>
      <c r="CY1776" s="13">
        <v>71.761745543449223</v>
      </c>
      <c r="CZ1776" s="13">
        <v>71.251542542385437</v>
      </c>
      <c r="DA1776" s="13">
        <v>64.304520007872242</v>
      </c>
      <c r="DB1776" s="13" t="e">
        <f ca="1"/>
        <v>#NAME?</v>
      </c>
      <c r="DC1776" s="13" t="e">
        <f ca="1"/>
        <v>#NAME?</v>
      </c>
      <c r="DD1776" s="13">
        <v>70.513728018604311</v>
      </c>
      <c r="DE1776" s="13" t="e">
        <f ca="1"/>
        <v>#NAME?</v>
      </c>
      <c r="DF1776" s="13">
        <v>73.140953532076765</v>
      </c>
    </row>
    <row r="1777" spans="1:110" x14ac:dyDescent="0.25">
      <c r="A1777" s="9">
        <v>51.2</v>
      </c>
      <c r="B1777" s="10" t="b">
        <v>1</v>
      </c>
      <c r="U1777" s="13"/>
      <c r="V1777" s="13"/>
      <c r="W1777" s="14"/>
      <c r="X1777" s="24"/>
      <c r="Y1777" s="24"/>
      <c r="Z1777" s="24"/>
      <c r="AA1777" s="24"/>
      <c r="AB1777" s="24"/>
      <c r="AC1777" s="24"/>
      <c r="AD1777" s="24"/>
      <c r="AE1777" s="24"/>
      <c r="AG1777" s="13"/>
      <c r="AH1777" s="13"/>
      <c r="AI1777" s="14"/>
      <c r="AJ1777" s="24"/>
      <c r="AK1777" s="24"/>
      <c r="AL1777" s="24"/>
      <c r="AM1777" s="24"/>
      <c r="AN1777" s="24"/>
      <c r="AO1777" s="24"/>
      <c r="AP1777" s="24"/>
      <c r="AQ1777" s="24"/>
      <c r="AS1777" s="13"/>
      <c r="AT1777" s="13"/>
      <c r="AU1777" s="14"/>
      <c r="AV1777" s="24"/>
      <c r="AW1777" s="24"/>
      <c r="AX1777" s="24"/>
      <c r="AY1777" s="24"/>
      <c r="AZ1777" s="24"/>
      <c r="BA1777" s="24"/>
      <c r="BB1777" s="24"/>
      <c r="BC1777" s="24"/>
      <c r="CW1777" s="24">
        <v>0.60536202185792354</v>
      </c>
      <c r="CX1777" s="13">
        <v>73.599999999999994</v>
      </c>
      <c r="CY1777" s="13">
        <v>71.770194247590538</v>
      </c>
      <c r="CZ1777" s="13">
        <v>71.260838553491482</v>
      </c>
      <c r="DA1777" s="13">
        <v>64.36440317051138</v>
      </c>
      <c r="DB1777" s="13" t="e">
        <f ca="1"/>
        <v>#NAME?</v>
      </c>
      <c r="DC1777" s="13" t="e">
        <f ca="1"/>
        <v>#NAME?</v>
      </c>
      <c r="DD1777" s="13">
        <v>70.523398239770046</v>
      </c>
      <c r="DE1777" s="13" t="e">
        <f ca="1"/>
        <v>#NAME?</v>
      </c>
      <c r="DF1777" s="13">
        <v>73.149930489970885</v>
      </c>
    </row>
    <row r="1778" spans="1:110" x14ac:dyDescent="0.25">
      <c r="A1778" s="9">
        <v>58</v>
      </c>
      <c r="B1778" s="10" t="b">
        <v>1</v>
      </c>
      <c r="U1778" s="13"/>
      <c r="V1778" s="13"/>
      <c r="W1778" s="14"/>
      <c r="X1778" s="24"/>
      <c r="Y1778" s="24"/>
      <c r="Z1778" s="24"/>
      <c r="AA1778" s="24"/>
      <c r="AB1778" s="24"/>
      <c r="AC1778" s="24"/>
      <c r="AD1778" s="24"/>
      <c r="AE1778" s="24"/>
      <c r="AG1778" s="13"/>
      <c r="AH1778" s="13"/>
      <c r="AI1778" s="14"/>
      <c r="AJ1778" s="24"/>
      <c r="AK1778" s="24"/>
      <c r="AL1778" s="24"/>
      <c r="AM1778" s="24"/>
      <c r="AN1778" s="24"/>
      <c r="AO1778" s="24"/>
      <c r="AP1778" s="24"/>
      <c r="AQ1778" s="24"/>
      <c r="AS1778" s="13"/>
      <c r="AT1778" s="13"/>
      <c r="AU1778" s="14"/>
      <c r="AV1778" s="24"/>
      <c r="AW1778" s="24"/>
      <c r="AX1778" s="24"/>
      <c r="AY1778" s="24"/>
      <c r="AZ1778" s="24"/>
      <c r="BA1778" s="24"/>
      <c r="BB1778" s="24"/>
      <c r="BC1778" s="24"/>
      <c r="CW1778" s="24">
        <v>0.60570355191256831</v>
      </c>
      <c r="CX1778" s="13">
        <v>73.599999999999994</v>
      </c>
      <c r="CY1778" s="13">
        <v>71.77864495523103</v>
      </c>
      <c r="CZ1778" s="13">
        <v>71.270137982283245</v>
      </c>
      <c r="DA1778" s="13">
        <v>64.424338180051038</v>
      </c>
      <c r="DB1778" s="13" t="e">
        <f ca="1"/>
        <v>#NAME?</v>
      </c>
      <c r="DC1778" s="13" t="e">
        <f ca="1"/>
        <v>#NAME?</v>
      </c>
      <c r="DD1778" s="13">
        <v>70.533065733472299</v>
      </c>
      <c r="DE1778" s="13" t="e">
        <f ca="1"/>
        <v>#NAME?</v>
      </c>
      <c r="DF1778" s="13">
        <v>73.158907530218812</v>
      </c>
    </row>
    <row r="1779" spans="1:110" x14ac:dyDescent="0.25">
      <c r="A1779" s="9">
        <v>54</v>
      </c>
      <c r="B1779" s="10" t="b">
        <v>1</v>
      </c>
      <c r="U1779" s="13"/>
      <c r="V1779" s="13"/>
      <c r="W1779" s="14"/>
      <c r="X1779" s="24"/>
      <c r="Y1779" s="24"/>
      <c r="Z1779" s="24"/>
      <c r="AA1779" s="24"/>
      <c r="AB1779" s="24"/>
      <c r="AC1779" s="24"/>
      <c r="AD1779" s="24"/>
      <c r="AE1779" s="24"/>
      <c r="AG1779" s="13"/>
      <c r="AH1779" s="13"/>
      <c r="AI1779" s="14"/>
      <c r="AJ1779" s="24"/>
      <c r="AK1779" s="24"/>
      <c r="AL1779" s="24"/>
      <c r="AM1779" s="24"/>
      <c r="AN1779" s="24"/>
      <c r="AO1779" s="24"/>
      <c r="AP1779" s="24"/>
      <c r="AQ1779" s="24"/>
      <c r="AS1779" s="13"/>
      <c r="AT1779" s="13"/>
      <c r="AU1779" s="14"/>
      <c r="AV1779" s="24"/>
      <c r="AW1779" s="24"/>
      <c r="AX1779" s="24"/>
      <c r="AY1779" s="24"/>
      <c r="AZ1779" s="24"/>
      <c r="BA1779" s="24"/>
      <c r="BB1779" s="24"/>
      <c r="BC1779" s="24"/>
      <c r="CW1779" s="24">
        <v>0.60604508196721307</v>
      </c>
      <c r="CX1779" s="13">
        <v>73.599999999999994</v>
      </c>
      <c r="CY1779" s="13">
        <v>71.787097673977811</v>
      </c>
      <c r="CZ1779" s="13">
        <v>71.279440838154969</v>
      </c>
      <c r="DA1779" s="13">
        <v>64.484325126347215</v>
      </c>
      <c r="DB1779" s="13" t="e">
        <f ca="1"/>
        <v>#NAME?</v>
      </c>
      <c r="DC1779" s="13" t="e">
        <f ca="1"/>
        <v>#NAME?</v>
      </c>
      <c r="DD1779" s="13">
        <v>70.542730502017605</v>
      </c>
      <c r="DE1779" s="13" t="e">
        <f ca="1"/>
        <v>#NAME?</v>
      </c>
      <c r="DF1779" s="13">
        <v>73.167884657781187</v>
      </c>
    </row>
    <row r="1780" spans="1:110" x14ac:dyDescent="0.25">
      <c r="A1780" s="9">
        <v>51</v>
      </c>
      <c r="B1780" s="10" t="b">
        <v>1</v>
      </c>
      <c r="U1780" s="13"/>
      <c r="V1780" s="13"/>
      <c r="W1780" s="14"/>
      <c r="X1780" s="24"/>
      <c r="Y1780" s="24"/>
      <c r="Z1780" s="24"/>
      <c r="AA1780" s="24"/>
      <c r="AB1780" s="24"/>
      <c r="AC1780" s="24"/>
      <c r="AD1780" s="24"/>
      <c r="AE1780" s="24"/>
      <c r="AG1780" s="13"/>
      <c r="AH1780" s="13"/>
      <c r="AI1780" s="14"/>
      <c r="AJ1780" s="24"/>
      <c r="AK1780" s="24"/>
      <c r="AL1780" s="24"/>
      <c r="AM1780" s="24"/>
      <c r="AN1780" s="24"/>
      <c r="AO1780" s="24"/>
      <c r="AP1780" s="24"/>
      <c r="AQ1780" s="24"/>
      <c r="AS1780" s="13"/>
      <c r="AT1780" s="13"/>
      <c r="AU1780" s="14"/>
      <c r="AV1780" s="24"/>
      <c r="AW1780" s="24"/>
      <c r="AX1780" s="24"/>
      <c r="AY1780" s="24"/>
      <c r="AZ1780" s="24"/>
      <c r="BA1780" s="24"/>
      <c r="BB1780" s="24"/>
      <c r="BC1780" s="24"/>
      <c r="CW1780" s="24">
        <v>0.60638661202185795</v>
      </c>
      <c r="CX1780" s="13">
        <v>73.599999999999994</v>
      </c>
      <c r="CY1780" s="13">
        <v>71.79555241144979</v>
      </c>
      <c r="CZ1780" s="13">
        <v>71.288747130518558</v>
      </c>
      <c r="DA1780" s="13">
        <v>64.544364099489741</v>
      </c>
      <c r="DB1780" s="13" t="e">
        <f ca="1"/>
        <v>#NAME?</v>
      </c>
      <c r="DC1780" s="13" t="e">
        <f ca="1"/>
        <v>#NAME?</v>
      </c>
      <c r="DD1780" s="13">
        <v>70.552392547709232</v>
      </c>
      <c r="DE1780" s="13" t="e">
        <f ca="1"/>
        <v>#NAME?</v>
      </c>
      <c r="DF1780" s="13">
        <v>73.176861877622116</v>
      </c>
    </row>
    <row r="1781" spans="1:110" x14ac:dyDescent="0.25">
      <c r="A1781" s="9">
        <v>49.8</v>
      </c>
      <c r="B1781" s="10" t="b">
        <v>1</v>
      </c>
      <c r="U1781" s="13"/>
      <c r="V1781" s="13"/>
      <c r="W1781" s="14"/>
      <c r="X1781" s="24"/>
      <c r="Y1781" s="24"/>
      <c r="Z1781" s="24"/>
      <c r="AA1781" s="24"/>
      <c r="AB1781" s="24"/>
      <c r="AC1781" s="24"/>
      <c r="AD1781" s="24"/>
      <c r="AE1781" s="24"/>
      <c r="AG1781" s="13"/>
      <c r="AH1781" s="13"/>
      <c r="AI1781" s="14"/>
      <c r="AJ1781" s="24"/>
      <c r="AK1781" s="24"/>
      <c r="AL1781" s="24"/>
      <c r="AM1781" s="24"/>
      <c r="AN1781" s="24"/>
      <c r="AO1781" s="24"/>
      <c r="AP1781" s="24"/>
      <c r="AQ1781" s="24"/>
      <c r="AS1781" s="13"/>
      <c r="AT1781" s="13"/>
      <c r="AU1781" s="14"/>
      <c r="AV1781" s="24"/>
      <c r="AW1781" s="24"/>
      <c r="AX1781" s="24"/>
      <c r="AY1781" s="24"/>
      <c r="AZ1781" s="24"/>
      <c r="BA1781" s="24"/>
      <c r="BB1781" s="24"/>
      <c r="BC1781" s="24"/>
      <c r="CW1781" s="24">
        <v>0.60672814207650272</v>
      </c>
      <c r="CX1781" s="13">
        <v>73.599999999999994</v>
      </c>
      <c r="CY1781" s="13">
        <v>71.804009175277713</v>
      </c>
      <c r="CZ1781" s="13">
        <v>71.298056868803926</v>
      </c>
      <c r="DA1781" s="13">
        <v>64.604455189802977</v>
      </c>
      <c r="DB1781" s="13" t="e">
        <f ca="1"/>
        <v>#NAME?</v>
      </c>
      <c r="DC1781" s="13" t="e">
        <f ca="1"/>
        <v>#NAME?</v>
      </c>
      <c r="DD1781" s="13">
        <v>70.562051872847221</v>
      </c>
      <c r="DE1781" s="13" t="e">
        <f ca="1"/>
        <v>#NAME?</v>
      </c>
      <c r="DF1781" s="13">
        <v>73.185839194709331</v>
      </c>
    </row>
    <row r="1782" spans="1:110" x14ac:dyDescent="0.25">
      <c r="A1782" s="9">
        <v>49.5</v>
      </c>
      <c r="B1782" s="10" t="b">
        <v>1</v>
      </c>
      <c r="U1782" s="13"/>
      <c r="V1782" s="13"/>
      <c r="W1782" s="14"/>
      <c r="X1782" s="24"/>
      <c r="Y1782" s="24"/>
      <c r="Z1782" s="24"/>
      <c r="AA1782" s="24"/>
      <c r="AB1782" s="24"/>
      <c r="AC1782" s="24"/>
      <c r="AD1782" s="24"/>
      <c r="AE1782" s="24"/>
      <c r="AG1782" s="13"/>
      <c r="AH1782" s="13"/>
      <c r="AI1782" s="14"/>
      <c r="AJ1782" s="24"/>
      <c r="AK1782" s="24"/>
      <c r="AL1782" s="24"/>
      <c r="AM1782" s="24"/>
      <c r="AN1782" s="24"/>
      <c r="AO1782" s="24"/>
      <c r="AP1782" s="24"/>
      <c r="AQ1782" s="24"/>
      <c r="AS1782" s="13"/>
      <c r="AT1782" s="13"/>
      <c r="AU1782" s="14"/>
      <c r="AV1782" s="24"/>
      <c r="AW1782" s="24"/>
      <c r="AX1782" s="24"/>
      <c r="AY1782" s="24"/>
      <c r="AZ1782" s="24"/>
      <c r="BA1782" s="24"/>
      <c r="BB1782" s="24"/>
      <c r="BC1782" s="24"/>
      <c r="CW1782" s="24">
        <v>0.60706967213114749</v>
      </c>
      <c r="CX1782" s="13">
        <v>73.599999999999994</v>
      </c>
      <c r="CY1782" s="13">
        <v>71.812467973104162</v>
      </c>
      <c r="CZ1782" s="13">
        <v>71.307370062458702</v>
      </c>
      <c r="DA1782" s="13">
        <v>64.664598487846774</v>
      </c>
      <c r="DB1782" s="13" t="e">
        <f ca="1"/>
        <v>#NAME?</v>
      </c>
      <c r="DC1782" s="13" t="e">
        <f ca="1"/>
        <v>#NAME?</v>
      </c>
      <c r="DD1782" s="13">
        <v>70.571708479728358</v>
      </c>
      <c r="DE1782" s="13" t="e">
        <f ca="1"/>
        <v>#NAME?</v>
      </c>
      <c r="DF1782" s="13">
        <v>73.194816614014186</v>
      </c>
    </row>
    <row r="1783" spans="1:110" x14ac:dyDescent="0.25">
      <c r="A1783" s="9">
        <v>49</v>
      </c>
      <c r="B1783" s="10" t="b">
        <v>1</v>
      </c>
      <c r="U1783" s="13"/>
      <c r="V1783" s="13"/>
      <c r="W1783" s="14"/>
      <c r="X1783" s="24"/>
      <c r="Y1783" s="24"/>
      <c r="Z1783" s="24"/>
      <c r="AA1783" s="24"/>
      <c r="AB1783" s="24"/>
      <c r="AC1783" s="24"/>
      <c r="AD1783" s="24"/>
      <c r="AE1783" s="24"/>
      <c r="AG1783" s="13"/>
      <c r="AH1783" s="13"/>
      <c r="AI1783" s="14"/>
      <c r="AJ1783" s="24"/>
      <c r="AK1783" s="24"/>
      <c r="AL1783" s="24"/>
      <c r="AM1783" s="24"/>
      <c r="AN1783" s="24"/>
      <c r="AO1783" s="24"/>
      <c r="AP1783" s="24"/>
      <c r="AQ1783" s="24"/>
      <c r="AS1783" s="13"/>
      <c r="AT1783" s="13"/>
      <c r="AU1783" s="14"/>
      <c r="AV1783" s="24"/>
      <c r="AW1783" s="24"/>
      <c r="AX1783" s="24"/>
      <c r="AY1783" s="24"/>
      <c r="AZ1783" s="24"/>
      <c r="BA1783" s="24"/>
      <c r="BB1783" s="24"/>
      <c r="BC1783" s="24"/>
      <c r="CW1783" s="24">
        <v>0.60741120218579236</v>
      </c>
      <c r="CX1783" s="13">
        <v>73.599999999999994</v>
      </c>
      <c r="CY1783" s="13">
        <v>71.820928812583702</v>
      </c>
      <c r="CZ1783" s="13">
        <v>71.31668672094878</v>
      </c>
      <c r="DA1783" s="13">
        <v>64.724794084417212</v>
      </c>
      <c r="DB1783" s="13" t="e">
        <f ca="1"/>
        <v>#NAME?</v>
      </c>
      <c r="DC1783" s="13" t="e">
        <f ca="1"/>
        <v>#NAME?</v>
      </c>
      <c r="DD1783" s="13">
        <v>70.581362370646218</v>
      </c>
      <c r="DE1783" s="13" t="e">
        <f ca="1"/>
        <v>#NAME?</v>
      </c>
      <c r="DF1783" s="13">
        <v>73.203794140511661</v>
      </c>
    </row>
    <row r="1784" spans="1:110" x14ac:dyDescent="0.25">
      <c r="A1784" s="9">
        <v>66.599999999999994</v>
      </c>
      <c r="B1784" s="10" t="b">
        <v>1</v>
      </c>
      <c r="U1784" s="13"/>
      <c r="V1784" s="13"/>
      <c r="W1784" s="14"/>
      <c r="X1784" s="24"/>
      <c r="Y1784" s="24"/>
      <c r="Z1784" s="24"/>
      <c r="AA1784" s="24"/>
      <c r="AB1784" s="24"/>
      <c r="AC1784" s="24"/>
      <c r="AD1784" s="24"/>
      <c r="AE1784" s="24"/>
      <c r="AG1784" s="13"/>
      <c r="AH1784" s="13"/>
      <c r="AI1784" s="14"/>
      <c r="AJ1784" s="24"/>
      <c r="AK1784" s="24"/>
      <c r="AL1784" s="24"/>
      <c r="AM1784" s="24"/>
      <c r="AN1784" s="24"/>
      <c r="AO1784" s="24"/>
      <c r="AP1784" s="24"/>
      <c r="AQ1784" s="24"/>
      <c r="AS1784" s="13"/>
      <c r="AT1784" s="13"/>
      <c r="AU1784" s="14"/>
      <c r="AV1784" s="24"/>
      <c r="AW1784" s="24"/>
      <c r="AX1784" s="24"/>
      <c r="AY1784" s="24"/>
      <c r="AZ1784" s="24"/>
      <c r="BA1784" s="24"/>
      <c r="BB1784" s="24"/>
      <c r="BC1784" s="24"/>
      <c r="CW1784" s="24">
        <v>0.60775273224043713</v>
      </c>
      <c r="CX1784" s="13">
        <v>73.599999999999994</v>
      </c>
      <c r="CY1784" s="13">
        <v>71.829391701382846</v>
      </c>
      <c r="CZ1784" s="13">
        <v>71.326006853757917</v>
      </c>
      <c r="DA1784" s="13">
        <v>64.785042070547391</v>
      </c>
      <c r="DB1784" s="13" t="e">
        <f ca="1"/>
        <v>#NAME?</v>
      </c>
      <c r="DC1784" s="13" t="e">
        <f ca="1"/>
        <v>#NAME?</v>
      </c>
      <c r="DD1784" s="13">
        <v>70.591013547891123</v>
      </c>
      <c r="DE1784" s="13" t="e">
        <f ca="1"/>
        <v>#NAME?</v>
      </c>
      <c r="DF1784" s="13">
        <v>73.2127717791804</v>
      </c>
    </row>
    <row r="1785" spans="1:110" x14ac:dyDescent="0.25">
      <c r="A1785" s="9">
        <v>66.400000000000006</v>
      </c>
      <c r="B1785" s="10" t="b">
        <v>1</v>
      </c>
      <c r="U1785" s="13"/>
      <c r="V1785" s="13"/>
      <c r="W1785" s="14"/>
      <c r="X1785" s="24"/>
      <c r="Y1785" s="24"/>
      <c r="Z1785" s="24"/>
      <c r="AA1785" s="24"/>
      <c r="AB1785" s="24"/>
      <c r="AC1785" s="24"/>
      <c r="AD1785" s="24"/>
      <c r="AE1785" s="24"/>
      <c r="AG1785" s="13"/>
      <c r="AH1785" s="13"/>
      <c r="AI1785" s="14"/>
      <c r="AJ1785" s="24"/>
      <c r="AK1785" s="24"/>
      <c r="AL1785" s="24"/>
      <c r="AM1785" s="24"/>
      <c r="AN1785" s="24"/>
      <c r="AO1785" s="24"/>
      <c r="AP1785" s="24"/>
      <c r="AQ1785" s="24"/>
      <c r="AS1785" s="13"/>
      <c r="AT1785" s="13"/>
      <c r="AU1785" s="14"/>
      <c r="AV1785" s="24"/>
      <c r="AW1785" s="24"/>
      <c r="AX1785" s="24"/>
      <c r="AY1785" s="24"/>
      <c r="AZ1785" s="24"/>
      <c r="BA1785" s="24"/>
      <c r="BB1785" s="24"/>
      <c r="BC1785" s="24"/>
      <c r="CW1785" s="24">
        <v>0.60809426229508201</v>
      </c>
      <c r="CX1785" s="13">
        <v>73.599999999999994</v>
      </c>
      <c r="CY1785" s="13">
        <v>71.837856647180175</v>
      </c>
      <c r="CZ1785" s="13">
        <v>71.335330470388058</v>
      </c>
      <c r="DA1785" s="13">
        <v>64.845342537508373</v>
      </c>
      <c r="DB1785" s="13" t="e">
        <f ca="1"/>
        <v>#NAME?</v>
      </c>
      <c r="DC1785" s="13" t="e">
        <f ca="1"/>
        <v>#NAME?</v>
      </c>
      <c r="DD1785" s="13">
        <v>70.600662013750224</v>
      </c>
      <c r="DE1785" s="13" t="e">
        <f ca="1"/>
        <v>#NAME?</v>
      </c>
      <c r="DF1785" s="13">
        <v>73.221749535002687</v>
      </c>
    </row>
    <row r="1786" spans="1:110" x14ac:dyDescent="0.25">
      <c r="A1786" s="9">
        <v>66.2</v>
      </c>
      <c r="B1786" s="10" t="b">
        <v>1</v>
      </c>
      <c r="U1786" s="13"/>
      <c r="V1786" s="13"/>
      <c r="W1786" s="14"/>
      <c r="X1786" s="24"/>
      <c r="Y1786" s="24"/>
      <c r="Z1786" s="24"/>
      <c r="AA1786" s="24"/>
      <c r="AB1786" s="24"/>
      <c r="AC1786" s="24"/>
      <c r="AD1786" s="24"/>
      <c r="AE1786" s="24"/>
      <c r="AG1786" s="13"/>
      <c r="AH1786" s="13"/>
      <c r="AI1786" s="14"/>
      <c r="AJ1786" s="24"/>
      <c r="AK1786" s="24"/>
      <c r="AL1786" s="24"/>
      <c r="AM1786" s="24"/>
      <c r="AN1786" s="24"/>
      <c r="AO1786" s="24"/>
      <c r="AP1786" s="24"/>
      <c r="AQ1786" s="24"/>
      <c r="AS1786" s="13"/>
      <c r="AT1786" s="13"/>
      <c r="AU1786" s="14"/>
      <c r="AV1786" s="24"/>
      <c r="AW1786" s="24"/>
      <c r="AX1786" s="24"/>
      <c r="AY1786" s="24"/>
      <c r="AZ1786" s="24"/>
      <c r="BA1786" s="24"/>
      <c r="BB1786" s="24"/>
      <c r="BC1786" s="24"/>
      <c r="CW1786" s="24">
        <v>0.60843579234972678</v>
      </c>
      <c r="CX1786" s="13">
        <v>73.599999999999994</v>
      </c>
      <c r="CY1786" s="13">
        <v>71.84632365766636</v>
      </c>
      <c r="CZ1786" s="13">
        <v>71.344657580359481</v>
      </c>
      <c r="DA1786" s="13">
        <v>64.90569557680989</v>
      </c>
      <c r="DB1786" s="13" t="e">
        <f ca="1"/>
        <v>#NAME?</v>
      </c>
      <c r="DC1786" s="13" t="e">
        <f ca="1"/>
        <v>#NAME?</v>
      </c>
      <c r="DD1786" s="13">
        <v>70.610307770507404</v>
      </c>
      <c r="DE1786" s="13" t="e">
        <f ca="1"/>
        <v>#NAME?</v>
      </c>
      <c r="DF1786" s="13">
        <v>73.230727412964598</v>
      </c>
    </row>
    <row r="1787" spans="1:110" x14ac:dyDescent="0.25">
      <c r="A1787" s="9">
        <v>65.900000000000006</v>
      </c>
      <c r="B1787" s="10" t="b">
        <v>1</v>
      </c>
      <c r="U1787" s="13"/>
      <c r="V1787" s="13"/>
      <c r="W1787" s="14"/>
      <c r="X1787" s="24"/>
      <c r="Y1787" s="24"/>
      <c r="Z1787" s="24"/>
      <c r="AA1787" s="24"/>
      <c r="AB1787" s="24"/>
      <c r="AC1787" s="24"/>
      <c r="AD1787" s="24"/>
      <c r="AE1787" s="24"/>
      <c r="AG1787" s="13"/>
      <c r="AH1787" s="13"/>
      <c r="AI1787" s="14"/>
      <c r="AJ1787" s="24"/>
      <c r="AK1787" s="24"/>
      <c r="AL1787" s="24"/>
      <c r="AM1787" s="24"/>
      <c r="AN1787" s="24"/>
      <c r="AO1787" s="24"/>
      <c r="AP1787" s="24"/>
      <c r="AQ1787" s="24"/>
      <c r="AS1787" s="13"/>
      <c r="AT1787" s="13"/>
      <c r="AU1787" s="14"/>
      <c r="AV1787" s="24"/>
      <c r="AW1787" s="24"/>
      <c r="AX1787" s="24"/>
      <c r="AY1787" s="24"/>
      <c r="AZ1787" s="24"/>
      <c r="BA1787" s="24"/>
      <c r="BB1787" s="24"/>
      <c r="BC1787" s="24"/>
      <c r="CW1787" s="24">
        <v>0.60877732240437155</v>
      </c>
      <c r="CX1787" s="13">
        <v>73.599999999999994</v>
      </c>
      <c r="CY1787" s="13">
        <v>71.854792740544255</v>
      </c>
      <c r="CZ1787" s="13">
        <v>71.353988193210569</v>
      </c>
      <c r="DA1787" s="13">
        <v>64.966101280201229</v>
      </c>
      <c r="DB1787" s="13" t="e">
        <f ca="1"/>
        <v>#NAME?</v>
      </c>
      <c r="DC1787" s="13" t="e">
        <f ca="1"/>
        <v>#NAME?</v>
      </c>
      <c r="DD1787" s="13">
        <v>70.619950820443407</v>
      </c>
      <c r="DE1787" s="13" t="e">
        <f ca="1"/>
        <v>#NAME?</v>
      </c>
      <c r="DF1787" s="13">
        <v>73.239705418055891</v>
      </c>
    </row>
    <row r="1788" spans="1:110" x14ac:dyDescent="0.25">
      <c r="A1788" s="9">
        <v>65.599999999999994</v>
      </c>
      <c r="B1788" s="10" t="b">
        <v>1</v>
      </c>
      <c r="U1788" s="13"/>
      <c r="V1788" s="13"/>
      <c r="W1788" s="14"/>
      <c r="X1788" s="24"/>
      <c r="Y1788" s="24"/>
      <c r="Z1788" s="24"/>
      <c r="AA1788" s="24"/>
      <c r="AB1788" s="24"/>
      <c r="AC1788" s="24"/>
      <c r="AD1788" s="24"/>
      <c r="AE1788" s="24"/>
      <c r="AG1788" s="13"/>
      <c r="AH1788" s="13"/>
      <c r="AI1788" s="14"/>
      <c r="AJ1788" s="24"/>
      <c r="AK1788" s="24"/>
      <c r="AL1788" s="24"/>
      <c r="AM1788" s="24"/>
      <c r="AN1788" s="24"/>
      <c r="AO1788" s="24"/>
      <c r="AP1788" s="24"/>
      <c r="AQ1788" s="24"/>
      <c r="AS1788" s="13"/>
      <c r="AT1788" s="13"/>
      <c r="AU1788" s="14"/>
      <c r="AV1788" s="24"/>
      <c r="AW1788" s="24"/>
      <c r="AX1788" s="24"/>
      <c r="AY1788" s="24"/>
      <c r="AZ1788" s="24"/>
      <c r="BA1788" s="24"/>
      <c r="BB1788" s="24"/>
      <c r="BC1788" s="24"/>
      <c r="CW1788" s="24">
        <v>0.60911885245901642</v>
      </c>
      <c r="CX1788" s="13">
        <v>73.599999999999994</v>
      </c>
      <c r="CY1788" s="13">
        <v>71.863263903528889</v>
      </c>
      <c r="CZ1788" s="13">
        <v>71.363322318498305</v>
      </c>
      <c r="DA1788" s="13">
        <v>65.026559739672138</v>
      </c>
      <c r="DB1788" s="13" t="e">
        <f ca="1"/>
        <v>#NAME?</v>
      </c>
      <c r="DC1788" s="13" t="e">
        <f ca="1"/>
        <v>#NAME?</v>
      </c>
      <c r="DD1788" s="13">
        <v>70.629591165835734</v>
      </c>
      <c r="DE1788" s="13" t="e">
        <f ca="1"/>
        <v>#NAME?</v>
      </c>
      <c r="DF1788" s="13">
        <v>73.248683555270105</v>
      </c>
    </row>
    <row r="1789" spans="1:110" x14ac:dyDescent="0.25">
      <c r="A1789" s="9">
        <v>65.400000000000006</v>
      </c>
      <c r="B1789" s="10" t="b">
        <v>1</v>
      </c>
      <c r="U1789" s="13"/>
      <c r="V1789" s="13"/>
      <c r="W1789" s="14"/>
      <c r="X1789" s="24"/>
      <c r="Y1789" s="24"/>
      <c r="Z1789" s="24"/>
      <c r="AA1789" s="24"/>
      <c r="AB1789" s="24"/>
      <c r="AC1789" s="24"/>
      <c r="AD1789" s="24"/>
      <c r="AE1789" s="24"/>
      <c r="AG1789" s="13"/>
      <c r="AH1789" s="13"/>
      <c r="AI1789" s="14"/>
      <c r="AJ1789" s="24"/>
      <c r="AK1789" s="24"/>
      <c r="AL1789" s="24"/>
      <c r="AM1789" s="24"/>
      <c r="AN1789" s="24"/>
      <c r="AO1789" s="24"/>
      <c r="AP1789" s="24"/>
      <c r="AQ1789" s="24"/>
      <c r="AS1789" s="13"/>
      <c r="AT1789" s="13"/>
      <c r="AU1789" s="14"/>
      <c r="AV1789" s="24"/>
      <c r="AW1789" s="24"/>
      <c r="AX1789" s="24"/>
      <c r="AY1789" s="24"/>
      <c r="AZ1789" s="24"/>
      <c r="BA1789" s="24"/>
      <c r="BB1789" s="24"/>
      <c r="BC1789" s="24"/>
      <c r="CW1789" s="24">
        <v>0.60946038251366119</v>
      </c>
      <c r="CX1789" s="13">
        <v>73.599999999999994</v>
      </c>
      <c r="CY1789" s="13">
        <v>71.871737154347585</v>
      </c>
      <c r="CZ1789" s="13">
        <v>71.37265996579788</v>
      </c>
      <c r="DA1789" s="13">
        <v>65.087071047453477</v>
      </c>
      <c r="DB1789" s="13" t="e">
        <f ca="1"/>
        <v>#NAME?</v>
      </c>
      <c r="DC1789" s="13" t="e">
        <f ca="1"/>
        <v>#NAME?</v>
      </c>
      <c r="DD1789" s="13">
        <v>70.639228808958677</v>
      </c>
      <c r="DE1789" s="13" t="e">
        <f ca="1"/>
        <v>#NAME?</v>
      </c>
      <c r="DF1789" s="13">
        <v>73.257661829604615</v>
      </c>
    </row>
    <row r="1790" spans="1:110" x14ac:dyDescent="0.25">
      <c r="A1790" s="9">
        <v>65.2</v>
      </c>
      <c r="B1790" s="10" t="b">
        <v>1</v>
      </c>
      <c r="U1790" s="13"/>
      <c r="V1790" s="13"/>
      <c r="W1790" s="14"/>
      <c r="X1790" s="24"/>
      <c r="Y1790" s="24"/>
      <c r="Z1790" s="24"/>
      <c r="AA1790" s="24"/>
      <c r="AB1790" s="24"/>
      <c r="AC1790" s="24"/>
      <c r="AD1790" s="24"/>
      <c r="AE1790" s="24"/>
      <c r="AG1790" s="13"/>
      <c r="AH1790" s="13"/>
      <c r="AI1790" s="14"/>
      <c r="AJ1790" s="24"/>
      <c r="AK1790" s="24"/>
      <c r="AL1790" s="24"/>
      <c r="AM1790" s="24"/>
      <c r="AN1790" s="24"/>
      <c r="AO1790" s="24"/>
      <c r="AP1790" s="24"/>
      <c r="AQ1790" s="24"/>
      <c r="AS1790" s="13"/>
      <c r="AT1790" s="13"/>
      <c r="AU1790" s="14"/>
      <c r="AV1790" s="24"/>
      <c r="AW1790" s="24"/>
      <c r="AX1790" s="24"/>
      <c r="AY1790" s="24"/>
      <c r="AZ1790" s="24"/>
      <c r="BA1790" s="24"/>
      <c r="BB1790" s="24"/>
      <c r="BC1790" s="24"/>
      <c r="CW1790" s="24">
        <v>0.60980191256830596</v>
      </c>
      <c r="CX1790" s="13">
        <v>73.599999999999994</v>
      </c>
      <c r="CY1790" s="13">
        <v>71.880212500740001</v>
      </c>
      <c r="CZ1790" s="13">
        <v>71.382001144703182</v>
      </c>
      <c r="DA1790" s="13">
        <v>65.147635296018279</v>
      </c>
      <c r="DB1790" s="13" t="e">
        <f ca="1"/>
        <v>#NAME?</v>
      </c>
      <c r="DC1790" s="13" t="e">
        <f ca="1"/>
        <v>#NAME?</v>
      </c>
      <c r="DD1790" s="13">
        <v>70.648863752083386</v>
      </c>
      <c r="DE1790" s="13" t="e">
        <f ca="1"/>
        <v>#NAME?</v>
      </c>
      <c r="DF1790" s="13">
        <v>73.266640246060518</v>
      </c>
    </row>
    <row r="1791" spans="1:110" x14ac:dyDescent="0.25">
      <c r="A1791" s="9">
        <v>59.2</v>
      </c>
      <c r="B1791" s="10" t="b">
        <v>1</v>
      </c>
      <c r="U1791" s="13"/>
      <c r="V1791" s="13"/>
      <c r="W1791" s="14"/>
      <c r="X1791" s="24"/>
      <c r="Y1791" s="24"/>
      <c r="Z1791" s="24"/>
      <c r="AA1791" s="24"/>
      <c r="AB1791" s="24"/>
      <c r="AC1791" s="24"/>
      <c r="AD1791" s="24"/>
      <c r="AE1791" s="24"/>
      <c r="AG1791" s="13"/>
      <c r="AH1791" s="13"/>
      <c r="AI1791" s="14"/>
      <c r="AJ1791" s="24"/>
      <c r="AK1791" s="24"/>
      <c r="AL1791" s="24"/>
      <c r="AM1791" s="24"/>
      <c r="AN1791" s="24"/>
      <c r="AO1791" s="24"/>
      <c r="AP1791" s="24"/>
      <c r="AQ1791" s="24"/>
      <c r="AS1791" s="13"/>
      <c r="AT1791" s="13"/>
      <c r="AU1791" s="14"/>
      <c r="AV1791" s="24"/>
      <c r="AW1791" s="24"/>
      <c r="AX1791" s="24"/>
      <c r="AY1791" s="24"/>
      <c r="AZ1791" s="24"/>
      <c r="BA1791" s="24"/>
      <c r="BB1791" s="24"/>
      <c r="BC1791" s="24"/>
      <c r="CW1791" s="24">
        <v>0.61014344262295084</v>
      </c>
      <c r="CX1791" s="13">
        <v>73.599999999999994</v>
      </c>
      <c r="CY1791" s="13">
        <v>71.888689950458144</v>
      </c>
      <c r="CZ1791" s="13">
        <v>71.39134586482669</v>
      </c>
      <c r="DA1791" s="13">
        <v>65.208252578082494</v>
      </c>
      <c r="DB1791" s="13" t="e">
        <f ca="1"/>
        <v>#NAME?</v>
      </c>
      <c r="DC1791" s="13" t="e">
        <f ca="1"/>
        <v>#NAME?</v>
      </c>
      <c r="DD1791" s="13">
        <v>70.658495997477829</v>
      </c>
      <c r="DE1791" s="13" t="e">
        <f ca="1"/>
        <v>#NAME?</v>
      </c>
      <c r="DF1791" s="13">
        <v>73.275618809642907</v>
      </c>
    </row>
    <row r="1792" spans="1:110" x14ac:dyDescent="0.25">
      <c r="A1792" s="9">
        <v>64.5</v>
      </c>
      <c r="B1792" s="10" t="b">
        <v>1</v>
      </c>
      <c r="U1792" s="13"/>
      <c r="V1792" s="13"/>
      <c r="W1792" s="14"/>
      <c r="X1792" s="24"/>
      <c r="Y1792" s="24"/>
      <c r="Z1792" s="24"/>
      <c r="AA1792" s="24"/>
      <c r="AB1792" s="24"/>
      <c r="AC1792" s="24"/>
      <c r="AD1792" s="24"/>
      <c r="AE1792" s="24"/>
      <c r="AG1792" s="13"/>
      <c r="AH1792" s="13"/>
      <c r="AI1792" s="14"/>
      <c r="AJ1792" s="24"/>
      <c r="AK1792" s="24"/>
      <c r="AL1792" s="24"/>
      <c r="AM1792" s="24"/>
      <c r="AN1792" s="24"/>
      <c r="AO1792" s="24"/>
      <c r="AP1792" s="24"/>
      <c r="AQ1792" s="24"/>
      <c r="AS1792" s="13"/>
      <c r="AT1792" s="13"/>
      <c r="AU1792" s="14"/>
      <c r="AV1792" s="24"/>
      <c r="AW1792" s="24"/>
      <c r="AX1792" s="24"/>
      <c r="AY1792" s="24"/>
      <c r="AZ1792" s="24"/>
      <c r="BA1792" s="24"/>
      <c r="BB1792" s="24"/>
      <c r="BC1792" s="24"/>
      <c r="CW1792" s="24">
        <v>0.61048497267759561</v>
      </c>
      <c r="CX1792" s="13">
        <v>73.599999999999994</v>
      </c>
      <c r="CY1792" s="13">
        <v>71.897169511266497</v>
      </c>
      <c r="CZ1792" s="13">
        <v>71.400694135799398</v>
      </c>
      <c r="DA1792" s="13">
        <v>65.268922986605773</v>
      </c>
      <c r="DB1792" s="13" t="e">
        <f ca="1"/>
        <v>#NAME?</v>
      </c>
      <c r="DC1792" s="13" t="e">
        <f ca="1"/>
        <v>#NAME?</v>
      </c>
      <c r="DD1792" s="13">
        <v>70.66812554740676</v>
      </c>
      <c r="DE1792" s="13" t="e">
        <f ca="1"/>
        <v>#NAME?</v>
      </c>
      <c r="DF1792" s="13">
        <v>73.284597525360624</v>
      </c>
    </row>
    <row r="1793" spans="1:110" x14ac:dyDescent="0.25">
      <c r="A1793" s="9">
        <v>64.2</v>
      </c>
      <c r="B1793" s="10" t="b">
        <v>1</v>
      </c>
      <c r="U1793" s="13"/>
      <c r="V1793" s="13"/>
      <c r="W1793" s="14"/>
      <c r="X1793" s="24"/>
      <c r="Y1793" s="24"/>
      <c r="Z1793" s="24"/>
      <c r="AA1793" s="24"/>
      <c r="AB1793" s="24"/>
      <c r="AC1793" s="24"/>
      <c r="AD1793" s="24"/>
      <c r="AE1793" s="24"/>
      <c r="AG1793" s="13"/>
      <c r="AH1793" s="13"/>
      <c r="AI1793" s="14"/>
      <c r="AJ1793" s="24"/>
      <c r="AK1793" s="24"/>
      <c r="AL1793" s="24"/>
      <c r="AM1793" s="24"/>
      <c r="AN1793" s="24"/>
      <c r="AO1793" s="24"/>
      <c r="AP1793" s="24"/>
      <c r="AQ1793" s="24"/>
      <c r="AS1793" s="13"/>
      <c r="AT1793" s="13"/>
      <c r="AU1793" s="14"/>
      <c r="AV1793" s="24"/>
      <c r="AW1793" s="24"/>
      <c r="AX1793" s="24"/>
      <c r="AY1793" s="24"/>
      <c r="AZ1793" s="24"/>
      <c r="BA1793" s="24"/>
      <c r="BB1793" s="24"/>
      <c r="BC1793" s="24"/>
      <c r="CW1793" s="24">
        <v>0.61082650273224048</v>
      </c>
      <c r="CX1793" s="13">
        <v>73.599999999999994</v>
      </c>
      <c r="CY1793" s="13">
        <v>71.90565119094201</v>
      </c>
      <c r="CZ1793" s="13">
        <v>71.410045967271174</v>
      </c>
      <c r="DA1793" s="13">
        <v>65.329646614792495</v>
      </c>
      <c r="DB1793" s="13" t="e">
        <f ca="1"/>
        <v>#NAME?</v>
      </c>
      <c r="DC1793" s="13" t="e">
        <f ca="1"/>
        <v>#NAME?</v>
      </c>
      <c r="DD1793" s="13">
        <v>70.677752404131823</v>
      </c>
      <c r="DE1793" s="13" t="e">
        <f ca="1"/>
        <v>#NAME?</v>
      </c>
      <c r="DF1793" s="13">
        <v>73.293576398226492</v>
      </c>
    </row>
    <row r="1794" spans="1:110" x14ac:dyDescent="0.25">
      <c r="A1794" s="9">
        <v>63.9</v>
      </c>
      <c r="B1794" s="10" t="b">
        <v>1</v>
      </c>
      <c r="U1794" s="13"/>
      <c r="V1794" s="13"/>
      <c r="W1794" s="14"/>
      <c r="X1794" s="24"/>
      <c r="Y1794" s="24"/>
      <c r="Z1794" s="24"/>
      <c r="AA1794" s="24"/>
      <c r="AB1794" s="24"/>
      <c r="AC1794" s="24"/>
      <c r="AD1794" s="24"/>
      <c r="AE1794" s="24"/>
      <c r="AG1794" s="13"/>
      <c r="AH1794" s="13"/>
      <c r="AI1794" s="14"/>
      <c r="AJ1794" s="24"/>
      <c r="AK1794" s="24"/>
      <c r="AL1794" s="24"/>
      <c r="AM1794" s="24"/>
      <c r="AN1794" s="24"/>
      <c r="AO1794" s="24"/>
      <c r="AP1794" s="24"/>
      <c r="AQ1794" s="24"/>
      <c r="AS1794" s="13"/>
      <c r="AT1794" s="13"/>
      <c r="AU1794" s="14"/>
      <c r="AV1794" s="24"/>
      <c r="AW1794" s="24"/>
      <c r="AX1794" s="24"/>
      <c r="AY1794" s="24"/>
      <c r="AZ1794" s="24"/>
      <c r="BA1794" s="24"/>
      <c r="BB1794" s="24"/>
      <c r="BC1794" s="24"/>
      <c r="CW1794" s="24">
        <v>0.61116803278688525</v>
      </c>
      <c r="CX1794" s="13">
        <v>73.599999999999994</v>
      </c>
      <c r="CY1794" s="13">
        <v>71.914134997274218</v>
      </c>
      <c r="CZ1794" s="13">
        <v>71.419401368910769</v>
      </c>
      <c r="DA1794" s="13">
        <v>65.390423556092443</v>
      </c>
      <c r="DB1794" s="13" t="e">
        <f ca="1"/>
        <v>#NAME?</v>
      </c>
      <c r="DC1794" s="13" t="e">
        <f ca="1"/>
        <v>#NAME?</v>
      </c>
      <c r="DD1794" s="13">
        <v>70.687376569911436</v>
      </c>
      <c r="DE1794" s="13" t="e">
        <f ca="1"/>
        <v>#NAME?</v>
      </c>
      <c r="DF1794" s="13">
        <v>73.302555433257226</v>
      </c>
    </row>
    <row r="1795" spans="1:110" x14ac:dyDescent="0.25">
      <c r="A1795" s="9">
        <v>63.5</v>
      </c>
      <c r="B1795" s="10" t="b">
        <v>1</v>
      </c>
      <c r="U1795" s="13"/>
      <c r="V1795" s="13"/>
      <c r="W1795" s="14"/>
      <c r="X1795" s="24"/>
      <c r="Y1795" s="24"/>
      <c r="Z1795" s="24"/>
      <c r="AA1795" s="24"/>
      <c r="AB1795" s="24"/>
      <c r="AC1795" s="24"/>
      <c r="AD1795" s="24"/>
      <c r="AE1795" s="24"/>
      <c r="AG1795" s="13"/>
      <c r="AH1795" s="13"/>
      <c r="AI1795" s="14"/>
      <c r="AJ1795" s="24"/>
      <c r="AK1795" s="24"/>
      <c r="AL1795" s="24"/>
      <c r="AM1795" s="24"/>
      <c r="AN1795" s="24"/>
      <c r="AO1795" s="24"/>
      <c r="AP1795" s="24"/>
      <c r="AQ1795" s="24"/>
      <c r="AS1795" s="13"/>
      <c r="AT1795" s="13"/>
      <c r="AU1795" s="14"/>
      <c r="AV1795" s="24"/>
      <c r="AW1795" s="24"/>
      <c r="AX1795" s="24"/>
      <c r="AY1795" s="24"/>
      <c r="AZ1795" s="24"/>
      <c r="BA1795" s="24"/>
      <c r="BB1795" s="24"/>
      <c r="BC1795" s="24"/>
      <c r="CW1795" s="24">
        <v>0.61150956284153002</v>
      </c>
      <c r="CX1795" s="13">
        <v>73.599999999999994</v>
      </c>
      <c r="CY1795" s="13">
        <v>71.922620938065236</v>
      </c>
      <c r="CZ1795" s="13">
        <v>71.42876035040571</v>
      </c>
      <c r="DA1795" s="13">
        <v>65.451253904201806</v>
      </c>
      <c r="DB1795" s="13" t="e">
        <f ca="1"/>
        <v>#NAME?</v>
      </c>
      <c r="DC1795" s="13" t="e">
        <f ca="1"/>
        <v>#NAME?</v>
      </c>
      <c r="DD1795" s="13">
        <v>70.696998047000918</v>
      </c>
      <c r="DE1795" s="13" t="e">
        <f ca="1"/>
        <v>#NAME?</v>
      </c>
      <c r="DF1795" s="13">
        <v>73.311534635473535</v>
      </c>
    </row>
    <row r="1796" spans="1:110" x14ac:dyDescent="0.25">
      <c r="A1796" s="9">
        <v>63.2</v>
      </c>
      <c r="B1796" s="10" t="b">
        <v>1</v>
      </c>
      <c r="U1796" s="13"/>
      <c r="V1796" s="13"/>
      <c r="W1796" s="14"/>
      <c r="X1796" s="24"/>
      <c r="Y1796" s="24"/>
      <c r="Z1796" s="24"/>
      <c r="AA1796" s="24"/>
      <c r="AB1796" s="24"/>
      <c r="AC1796" s="24"/>
      <c r="AD1796" s="24"/>
      <c r="AE1796" s="24"/>
      <c r="AG1796" s="13"/>
      <c r="AH1796" s="13"/>
      <c r="AI1796" s="14"/>
      <c r="AJ1796" s="24"/>
      <c r="AK1796" s="24"/>
      <c r="AL1796" s="24"/>
      <c r="AM1796" s="24"/>
      <c r="AN1796" s="24"/>
      <c r="AO1796" s="24"/>
      <c r="AP1796" s="24"/>
      <c r="AQ1796" s="24"/>
      <c r="AS1796" s="13"/>
      <c r="AT1796" s="13"/>
      <c r="AU1796" s="14"/>
      <c r="AV1796" s="24"/>
      <c r="AW1796" s="24"/>
      <c r="AX1796" s="24"/>
      <c r="AY1796" s="24"/>
      <c r="AZ1796" s="24"/>
      <c r="BA1796" s="24"/>
      <c r="BB1796" s="24"/>
      <c r="BC1796" s="24"/>
      <c r="CW1796" s="24">
        <v>0.6118510928961749</v>
      </c>
      <c r="CX1796" s="13">
        <v>73.599999999999994</v>
      </c>
      <c r="CY1796" s="13">
        <v>71.93110902112987</v>
      </c>
      <c r="CZ1796" s="13">
        <v>71.438122921462607</v>
      </c>
      <c r="DA1796" s="13">
        <v>65.51213775306401</v>
      </c>
      <c r="DB1796" s="13" t="e">
        <f ca="1"/>
        <v>#NAME?</v>
      </c>
      <c r="DC1796" s="13" t="e">
        <f ca="1"/>
        <v>#NAME?</v>
      </c>
      <c r="DD1796" s="13">
        <v>70.706616837652405</v>
      </c>
      <c r="DE1796" s="13" t="e">
        <f ca="1"/>
        <v>#NAME?</v>
      </c>
      <c r="DF1796" s="13">
        <v>73.320514009900108</v>
      </c>
    </row>
    <row r="1797" spans="1:110" x14ac:dyDescent="0.25">
      <c r="A1797" s="9">
        <v>62.8</v>
      </c>
      <c r="B1797" s="10" t="b">
        <v>1</v>
      </c>
      <c r="U1797" s="13"/>
      <c r="V1797" s="13"/>
      <c r="W1797" s="14"/>
      <c r="X1797" s="24"/>
      <c r="Y1797" s="24"/>
      <c r="Z1797" s="24"/>
      <c r="AA1797" s="24"/>
      <c r="AB1797" s="24"/>
      <c r="AC1797" s="24"/>
      <c r="AD1797" s="24"/>
      <c r="AE1797" s="24"/>
      <c r="AG1797" s="13"/>
      <c r="AH1797" s="13"/>
      <c r="AI1797" s="14"/>
      <c r="AJ1797" s="24"/>
      <c r="AK1797" s="24"/>
      <c r="AL1797" s="24"/>
      <c r="AM1797" s="24"/>
      <c r="AN1797" s="24"/>
      <c r="AO1797" s="24"/>
      <c r="AP1797" s="24"/>
      <c r="AQ1797" s="24"/>
      <c r="AS1797" s="13"/>
      <c r="AT1797" s="13"/>
      <c r="AU1797" s="14"/>
      <c r="AV1797" s="24"/>
      <c r="AW1797" s="24"/>
      <c r="AX1797" s="24"/>
      <c r="AY1797" s="24"/>
      <c r="AZ1797" s="24"/>
      <c r="BA1797" s="24"/>
      <c r="BB1797" s="24"/>
      <c r="BC1797" s="24"/>
      <c r="CW1797" s="24">
        <v>0.61219262295081966</v>
      </c>
      <c r="CX1797" s="13">
        <v>73.599999999999994</v>
      </c>
      <c r="CY1797" s="13">
        <v>71.939599254295629</v>
      </c>
      <c r="CZ1797" s="13">
        <v>71.447489091807014</v>
      </c>
      <c r="DA1797" s="13">
        <v>65.573075196870491</v>
      </c>
      <c r="DB1797" s="13" t="e">
        <f ca="1"/>
        <v>#NAME?</v>
      </c>
      <c r="DC1797" s="13" t="e">
        <f ca="1"/>
        <v>#NAME?</v>
      </c>
      <c r="DD1797" s="13">
        <v>70.716232944114921</v>
      </c>
      <c r="DE1797" s="13" t="e">
        <f ca="1"/>
        <v>#NAME?</v>
      </c>
      <c r="DF1797" s="13">
        <v>73.329493561565613</v>
      </c>
    </row>
    <row r="1798" spans="1:110" x14ac:dyDescent="0.25">
      <c r="A1798" s="9">
        <v>62.5</v>
      </c>
      <c r="B1798" s="10" t="b">
        <v>1</v>
      </c>
      <c r="U1798" s="13"/>
      <c r="V1798" s="13"/>
      <c r="W1798" s="14"/>
      <c r="X1798" s="24"/>
      <c r="Y1798" s="24"/>
      <c r="Z1798" s="24"/>
      <c r="AA1798" s="24"/>
      <c r="AB1798" s="24"/>
      <c r="AC1798" s="24"/>
      <c r="AD1798" s="24"/>
      <c r="AE1798" s="24"/>
      <c r="AG1798" s="13"/>
      <c r="AH1798" s="13"/>
      <c r="AI1798" s="14"/>
      <c r="AJ1798" s="24"/>
      <c r="AK1798" s="24"/>
      <c r="AL1798" s="24"/>
      <c r="AM1798" s="24"/>
      <c r="AN1798" s="24"/>
      <c r="AO1798" s="24"/>
      <c r="AP1798" s="24"/>
      <c r="AQ1798" s="24"/>
      <c r="AS1798" s="13"/>
      <c r="AT1798" s="13"/>
      <c r="AU1798" s="14"/>
      <c r="AV1798" s="24"/>
      <c r="AW1798" s="24"/>
      <c r="AX1798" s="24"/>
      <c r="AY1798" s="24"/>
      <c r="AZ1798" s="24"/>
      <c r="BA1798" s="24"/>
      <c r="BB1798" s="24"/>
      <c r="BC1798" s="24"/>
      <c r="CW1798" s="24">
        <v>0.61253415300546443</v>
      </c>
      <c r="CX1798" s="13">
        <v>73.7</v>
      </c>
      <c r="CY1798" s="13">
        <v>71.948091645402869</v>
      </c>
      <c r="CZ1798" s="13">
        <v>71.456858871183769</v>
      </c>
      <c r="DA1798" s="13">
        <v>65.634066330061714</v>
      </c>
      <c r="DB1798" s="13" t="e">
        <f ca="1"/>
        <v>#NAME?</v>
      </c>
      <c r="DC1798" s="13" t="e">
        <f ca="1"/>
        <v>#NAME?</v>
      </c>
      <c r="DD1798" s="13">
        <v>70.725846368634336</v>
      </c>
      <c r="DE1798" s="13" t="e">
        <f ca="1"/>
        <v>#NAME?</v>
      </c>
      <c r="DF1798" s="13">
        <v>73.338473295502837</v>
      </c>
    </row>
    <row r="1799" spans="1:110" x14ac:dyDescent="0.25">
      <c r="A1799" s="9">
        <v>62.1</v>
      </c>
      <c r="B1799" s="10" t="b">
        <v>1</v>
      </c>
      <c r="U1799" s="13"/>
      <c r="V1799" s="13"/>
      <c r="W1799" s="14"/>
      <c r="X1799" s="24"/>
      <c r="Y1799" s="24"/>
      <c r="Z1799" s="24"/>
      <c r="AA1799" s="24"/>
      <c r="AB1799" s="24"/>
      <c r="AC1799" s="24"/>
      <c r="AD1799" s="24"/>
      <c r="AE1799" s="24"/>
      <c r="AG1799" s="13"/>
      <c r="AH1799" s="13"/>
      <c r="AI1799" s="14"/>
      <c r="AJ1799" s="24"/>
      <c r="AK1799" s="24"/>
      <c r="AL1799" s="24"/>
      <c r="AM1799" s="24"/>
      <c r="AN1799" s="24"/>
      <c r="AO1799" s="24"/>
      <c r="AP1799" s="24"/>
      <c r="AQ1799" s="24"/>
      <c r="AS1799" s="13"/>
      <c r="AT1799" s="13"/>
      <c r="AU1799" s="14"/>
      <c r="AV1799" s="24"/>
      <c r="AW1799" s="24"/>
      <c r="AX1799" s="24"/>
      <c r="AY1799" s="24"/>
      <c r="AZ1799" s="24"/>
      <c r="BA1799" s="24"/>
      <c r="BB1799" s="24"/>
      <c r="BC1799" s="24"/>
      <c r="CW1799" s="24">
        <v>0.61287568306010931</v>
      </c>
      <c r="CX1799" s="13">
        <v>73.7</v>
      </c>
      <c r="CY1799" s="13">
        <v>71.956586202304706</v>
      </c>
      <c r="CZ1799" s="13">
        <v>71.46623226935678</v>
      </c>
      <c r="DA1799" s="13">
        <v>65.695111247327986</v>
      </c>
      <c r="DB1799" s="13" t="e">
        <f ca="1"/>
        <v>#NAME?</v>
      </c>
      <c r="DC1799" s="13" t="e">
        <f ca="1"/>
        <v>#NAME?</v>
      </c>
      <c r="DD1799" s="13">
        <v>70.735457113453364</v>
      </c>
      <c r="DE1799" s="13" t="e">
        <f ca="1"/>
        <v>#NAME?</v>
      </c>
      <c r="DF1799" s="13">
        <v>73.347453216748576</v>
      </c>
    </row>
    <row r="1800" spans="1:110" x14ac:dyDescent="0.25">
      <c r="A1800" s="9">
        <v>65.8</v>
      </c>
      <c r="B1800" s="10" t="b">
        <v>1</v>
      </c>
      <c r="U1800" s="13"/>
      <c r="V1800" s="13"/>
      <c r="W1800" s="14"/>
      <c r="X1800" s="24"/>
      <c r="Y1800" s="24"/>
      <c r="Z1800" s="24"/>
      <c r="AA1800" s="24"/>
      <c r="AB1800" s="24"/>
      <c r="AC1800" s="24"/>
      <c r="AD1800" s="24"/>
      <c r="AE1800" s="24"/>
      <c r="AG1800" s="13"/>
      <c r="AH1800" s="13"/>
      <c r="AI1800" s="14"/>
      <c r="AJ1800" s="24"/>
      <c r="AK1800" s="24"/>
      <c r="AL1800" s="24"/>
      <c r="AM1800" s="24"/>
      <c r="AN1800" s="24"/>
      <c r="AO1800" s="24"/>
      <c r="AP1800" s="24"/>
      <c r="AQ1800" s="24"/>
      <c r="AS1800" s="13"/>
      <c r="AT1800" s="13"/>
      <c r="AU1800" s="14"/>
      <c r="AV1800" s="24"/>
      <c r="AW1800" s="24"/>
      <c r="AX1800" s="24"/>
      <c r="AY1800" s="24"/>
      <c r="AZ1800" s="24"/>
      <c r="BA1800" s="24"/>
      <c r="BB1800" s="24"/>
      <c r="BC1800" s="24"/>
      <c r="CW1800" s="24">
        <v>0.61321721311475408</v>
      </c>
      <c r="CX1800" s="13">
        <v>73.7</v>
      </c>
      <c r="CY1800" s="13">
        <v>71.965082932867205</v>
      </c>
      <c r="CZ1800" s="13">
        <v>71.475609296109297</v>
      </c>
      <c r="DA1800" s="13">
        <v>65.756210043610295</v>
      </c>
      <c r="DB1800" s="13" t="e">
        <f ca="1"/>
        <v>#NAME?</v>
      </c>
      <c r="DC1800" s="13" t="e">
        <f ca="1"/>
        <v>#NAME?</v>
      </c>
      <c r="DD1800" s="13">
        <v>70.74506518081165</v>
      </c>
      <c r="DE1800" s="13" t="e">
        <f ca="1"/>
        <v>#NAME?</v>
      </c>
      <c r="DF1800" s="13">
        <v>73.356433330343734</v>
      </c>
    </row>
    <row r="1801" spans="1:110" x14ac:dyDescent="0.25">
      <c r="A1801" s="9">
        <v>65.900000000000006</v>
      </c>
      <c r="B1801" s="10" t="b">
        <v>1</v>
      </c>
      <c r="U1801" s="13"/>
      <c r="V1801" s="13"/>
      <c r="W1801" s="14"/>
      <c r="X1801" s="24"/>
      <c r="Y1801" s="24"/>
      <c r="Z1801" s="24"/>
      <c r="AA1801" s="24"/>
      <c r="AB1801" s="24"/>
      <c r="AC1801" s="24"/>
      <c r="AD1801" s="24"/>
      <c r="AE1801" s="24"/>
      <c r="AG1801" s="13"/>
      <c r="AH1801" s="13"/>
      <c r="AI1801" s="14"/>
      <c r="AJ1801" s="24"/>
      <c r="AK1801" s="24"/>
      <c r="AL1801" s="24"/>
      <c r="AM1801" s="24"/>
      <c r="AN1801" s="24"/>
      <c r="AO1801" s="24"/>
      <c r="AP1801" s="24"/>
      <c r="AQ1801" s="24"/>
      <c r="AS1801" s="13"/>
      <c r="AT1801" s="13"/>
      <c r="AU1801" s="14"/>
      <c r="AV1801" s="24"/>
      <c r="AW1801" s="24"/>
      <c r="AX1801" s="24"/>
      <c r="AY1801" s="24"/>
      <c r="AZ1801" s="24"/>
      <c r="BA1801" s="24"/>
      <c r="BB1801" s="24"/>
      <c r="BC1801" s="24"/>
      <c r="CW1801" s="24">
        <v>0.61355874316939896</v>
      </c>
      <c r="CX1801" s="13">
        <v>73.7</v>
      </c>
      <c r="CY1801" s="13">
        <v>71.973581844969402</v>
      </c>
      <c r="CZ1801" s="13">
        <v>71.48498996124404</v>
      </c>
      <c r="DA1801" s="13">
        <v>65.817362814101315</v>
      </c>
      <c r="DB1801" s="13" t="e">
        <f ca="1"/>
        <v>#NAME?</v>
      </c>
      <c r="DC1801" s="13" t="e">
        <f ca="1"/>
        <v>#NAME?</v>
      </c>
      <c r="DD1801" s="13">
        <v>70.754670572945656</v>
      </c>
      <c r="DE1801" s="13" t="e">
        <f ca="1"/>
        <v>#NAME?</v>
      </c>
      <c r="DF1801" s="13">
        <v>73.36541364133339</v>
      </c>
    </row>
    <row r="1802" spans="1:110" x14ac:dyDescent="0.25">
      <c r="A1802" s="9">
        <v>66.099999999999994</v>
      </c>
      <c r="B1802" s="10" t="b">
        <v>1</v>
      </c>
      <c r="U1802" s="13"/>
      <c r="V1802" s="13"/>
      <c r="W1802" s="14"/>
      <c r="X1802" s="24"/>
      <c r="Y1802" s="24"/>
      <c r="Z1802" s="24"/>
      <c r="AA1802" s="24"/>
      <c r="AB1802" s="24"/>
      <c r="AC1802" s="24"/>
      <c r="AD1802" s="24"/>
      <c r="AE1802" s="24"/>
      <c r="AG1802" s="13"/>
      <c r="AH1802" s="13"/>
      <c r="AI1802" s="14"/>
      <c r="AJ1802" s="24"/>
      <c r="AK1802" s="24"/>
      <c r="AL1802" s="24"/>
      <c r="AM1802" s="24"/>
      <c r="AN1802" s="24"/>
      <c r="AO1802" s="24"/>
      <c r="AP1802" s="24"/>
      <c r="AQ1802" s="24"/>
      <c r="AS1802" s="13"/>
      <c r="AT1802" s="13"/>
      <c r="AU1802" s="14"/>
      <c r="AV1802" s="24"/>
      <c r="AW1802" s="24"/>
      <c r="AX1802" s="24"/>
      <c r="AY1802" s="24"/>
      <c r="AZ1802" s="24"/>
      <c r="BA1802" s="24"/>
      <c r="BB1802" s="24"/>
      <c r="BC1802" s="24"/>
      <c r="CW1802" s="24">
        <v>0.61390027322404372</v>
      </c>
      <c r="CX1802" s="13">
        <v>73.7</v>
      </c>
      <c r="CY1802" s="13">
        <v>71.982082946503326</v>
      </c>
      <c r="CZ1802" s="13">
        <v>71.494374274582981</v>
      </c>
      <c r="DA1802" s="13">
        <v>65.878569654246121</v>
      </c>
      <c r="DB1802" s="13" t="e">
        <f ca="1"/>
        <v>#NAME?</v>
      </c>
      <c r="DC1802" s="13" t="e">
        <f ca="1"/>
        <v>#NAME?</v>
      </c>
      <c r="DD1802" s="13">
        <v>70.764273292088816</v>
      </c>
      <c r="DE1802" s="13" t="e">
        <f ca="1"/>
        <v>#NAME?</v>
      </c>
      <c r="DF1802" s="13">
        <v>73.374394154766719</v>
      </c>
    </row>
    <row r="1803" spans="1:110" x14ac:dyDescent="0.25">
      <c r="A1803" s="9">
        <v>65.8</v>
      </c>
      <c r="B1803" s="10" t="b">
        <v>1</v>
      </c>
      <c r="U1803" s="13"/>
      <c r="V1803" s="13"/>
      <c r="W1803" s="14"/>
      <c r="X1803" s="24"/>
      <c r="Y1803" s="24"/>
      <c r="Z1803" s="24"/>
      <c r="AA1803" s="24"/>
      <c r="AB1803" s="24"/>
      <c r="AC1803" s="24"/>
      <c r="AD1803" s="24"/>
      <c r="AE1803" s="24"/>
      <c r="AG1803" s="13"/>
      <c r="AH1803" s="13"/>
      <c r="AI1803" s="14"/>
      <c r="AJ1803" s="24"/>
      <c r="AK1803" s="24"/>
      <c r="AL1803" s="24"/>
      <c r="AM1803" s="24"/>
      <c r="AN1803" s="24"/>
      <c r="AO1803" s="24"/>
      <c r="AP1803" s="24"/>
      <c r="AQ1803" s="24"/>
      <c r="AS1803" s="13"/>
      <c r="AT1803" s="13"/>
      <c r="AU1803" s="14"/>
      <c r="AV1803" s="24"/>
      <c r="AW1803" s="24"/>
      <c r="AX1803" s="24"/>
      <c r="AY1803" s="24"/>
      <c r="AZ1803" s="24"/>
      <c r="BA1803" s="24"/>
      <c r="BB1803" s="24"/>
      <c r="BC1803" s="24"/>
      <c r="CW1803" s="24">
        <v>0.61424180327868849</v>
      </c>
      <c r="CX1803" s="13">
        <v>73.7</v>
      </c>
      <c r="CY1803" s="13">
        <v>71.990586245374104</v>
      </c>
      <c r="CZ1803" s="13">
        <v>71.50376224596792</v>
      </c>
      <c r="DA1803" s="13">
        <v>65.939830659743237</v>
      </c>
      <c r="DB1803" s="13" t="e">
        <f ca="1"/>
        <v>#NAME?</v>
      </c>
      <c r="DC1803" s="13" t="e">
        <f ca="1"/>
        <v>#NAME?</v>
      </c>
      <c r="DD1803" s="13">
        <v>70.773873340471368</v>
      </c>
      <c r="DE1803" s="13" t="e">
        <f ca="1"/>
        <v>#NAME?</v>
      </c>
      <c r="DF1803" s="13">
        <v>73.383374875697143</v>
      </c>
    </row>
    <row r="1804" spans="1:110" x14ac:dyDescent="0.25">
      <c r="A1804" s="9">
        <v>64.3</v>
      </c>
      <c r="B1804" s="10" t="b">
        <v>1</v>
      </c>
      <c r="U1804" s="13"/>
      <c r="V1804" s="13"/>
      <c r="W1804" s="14"/>
      <c r="X1804" s="24"/>
      <c r="Y1804" s="24"/>
      <c r="Z1804" s="24"/>
      <c r="AA1804" s="24"/>
      <c r="AB1804" s="24"/>
      <c r="AC1804" s="24"/>
      <c r="AD1804" s="24"/>
      <c r="AE1804" s="24"/>
      <c r="AG1804" s="13"/>
      <c r="AH1804" s="13"/>
      <c r="AI1804" s="14"/>
      <c r="AJ1804" s="24"/>
      <c r="AK1804" s="24"/>
      <c r="AL1804" s="24"/>
      <c r="AM1804" s="24"/>
      <c r="AN1804" s="24"/>
      <c r="AO1804" s="24"/>
      <c r="AP1804" s="24"/>
      <c r="AQ1804" s="24"/>
      <c r="AS1804" s="13"/>
      <c r="AT1804" s="13"/>
      <c r="AU1804" s="14"/>
      <c r="AV1804" s="24"/>
      <c r="AW1804" s="24"/>
      <c r="AX1804" s="24"/>
      <c r="AY1804" s="24"/>
      <c r="AZ1804" s="24"/>
      <c r="BA1804" s="24"/>
      <c r="BB1804" s="24"/>
      <c r="BC1804" s="24"/>
      <c r="CW1804" s="24">
        <v>0.61458333333333337</v>
      </c>
      <c r="CX1804" s="13">
        <v>73.7</v>
      </c>
      <c r="CY1804" s="13">
        <v>71.999091749499996</v>
      </c>
      <c r="CZ1804" s="13">
        <v>71.513153885259896</v>
      </c>
      <c r="DA1804" s="13">
        <v>66.001145926545533</v>
      </c>
      <c r="DB1804" s="13" t="e">
        <f ca="1"/>
        <v>#NAME?</v>
      </c>
      <c r="DC1804" s="13" t="e">
        <f ca="1"/>
        <v>#NAME?</v>
      </c>
      <c r="DD1804" s="13">
        <v>70.783470720320537</v>
      </c>
      <c r="DE1804" s="13" t="e">
        <f ca="1"/>
        <v>#NAME?</v>
      </c>
      <c r="DF1804" s="13">
        <v>73.39235580918222</v>
      </c>
    </row>
    <row r="1805" spans="1:110" x14ac:dyDescent="0.25">
      <c r="A1805" s="9">
        <v>63</v>
      </c>
      <c r="B1805" s="10" t="b">
        <v>1</v>
      </c>
      <c r="U1805" s="13"/>
      <c r="V1805" s="13"/>
      <c r="W1805" s="14"/>
      <c r="X1805" s="24"/>
      <c r="Y1805" s="24"/>
      <c r="Z1805" s="24"/>
      <c r="AA1805" s="24"/>
      <c r="AB1805" s="24"/>
      <c r="AC1805" s="24"/>
      <c r="AD1805" s="24"/>
      <c r="AE1805" s="24"/>
      <c r="AG1805" s="13"/>
      <c r="AH1805" s="13"/>
      <c r="AI1805" s="14"/>
      <c r="AJ1805" s="24"/>
      <c r="AK1805" s="24"/>
      <c r="AL1805" s="24"/>
      <c r="AM1805" s="24"/>
      <c r="AN1805" s="24"/>
      <c r="AO1805" s="24"/>
      <c r="AP1805" s="24"/>
      <c r="AQ1805" s="24"/>
      <c r="AS1805" s="13"/>
      <c r="AT1805" s="13"/>
      <c r="AU1805" s="14"/>
      <c r="AV1805" s="24"/>
      <c r="AW1805" s="24"/>
      <c r="AX1805" s="24"/>
      <c r="AY1805" s="24"/>
      <c r="AZ1805" s="24"/>
      <c r="BA1805" s="24"/>
      <c r="BB1805" s="24"/>
      <c r="BC1805" s="24"/>
      <c r="CW1805" s="24">
        <v>0.61492486338797814</v>
      </c>
      <c r="CX1805" s="13">
        <v>73.7</v>
      </c>
      <c r="CY1805" s="13">
        <v>72.007599466812451</v>
      </c>
      <c r="CZ1805" s="13">
        <v>71.522549202340002</v>
      </c>
      <c r="DA1805" s="13">
        <v>66.062515550860951</v>
      </c>
      <c r="DB1805" s="13" t="e">
        <f ca="1"/>
        <v>#NAME?</v>
      </c>
      <c r="DC1805" s="13" t="e">
        <f ca="1"/>
        <v>#NAME?</v>
      </c>
      <c r="DD1805" s="13">
        <v>70.793065433860363</v>
      </c>
      <c r="DE1805" s="13" t="e">
        <f ca="1"/>
        <v>#NAME?</v>
      </c>
      <c r="DF1805" s="13">
        <v>73.401336960283857</v>
      </c>
    </row>
    <row r="1806" spans="1:110" x14ac:dyDescent="0.25">
      <c r="A1806" s="9">
        <v>62.4</v>
      </c>
      <c r="B1806" s="10" t="b">
        <v>1</v>
      </c>
      <c r="U1806" s="13"/>
      <c r="V1806" s="13"/>
      <c r="W1806" s="14"/>
      <c r="X1806" s="24"/>
      <c r="Y1806" s="24"/>
      <c r="Z1806" s="24"/>
      <c r="AA1806" s="24"/>
      <c r="AB1806" s="24"/>
      <c r="AC1806" s="24"/>
      <c r="AD1806" s="24"/>
      <c r="AE1806" s="24"/>
      <c r="AG1806" s="13"/>
      <c r="AH1806" s="13"/>
      <c r="AI1806" s="14"/>
      <c r="AJ1806" s="24"/>
      <c r="AK1806" s="24"/>
      <c r="AL1806" s="24"/>
      <c r="AM1806" s="24"/>
      <c r="AN1806" s="24"/>
      <c r="AO1806" s="24"/>
      <c r="AP1806" s="24"/>
      <c r="AQ1806" s="24"/>
      <c r="AS1806" s="13"/>
      <c r="AT1806" s="13"/>
      <c r="AU1806" s="14"/>
      <c r="AV1806" s="24"/>
      <c r="AW1806" s="24"/>
      <c r="AX1806" s="24"/>
      <c r="AY1806" s="24"/>
      <c r="AZ1806" s="24"/>
      <c r="BA1806" s="24"/>
      <c r="BB1806" s="24"/>
      <c r="BC1806" s="24"/>
      <c r="CW1806" s="24">
        <v>0.61526639344262291</v>
      </c>
      <c r="CX1806" s="13">
        <v>73.7</v>
      </c>
      <c r="CY1806" s="13">
        <v>72.016109405256174</v>
      </c>
      <c r="CZ1806" s="13">
        <v>71.531948207108769</v>
      </c>
      <c r="DA1806" s="13">
        <v>66.123939629153611</v>
      </c>
      <c r="DB1806" s="13" t="e">
        <f ca="1"/>
        <v>#NAME?</v>
      </c>
      <c r="DC1806" s="13" t="e">
        <f ca="1"/>
        <v>#NAME?</v>
      </c>
      <c r="DD1806" s="13">
        <v>70.802657483311862</v>
      </c>
      <c r="DE1806" s="13" t="e">
        <f ca="1"/>
        <v>#NAME?</v>
      </c>
      <c r="DF1806" s="13">
        <v>73.410318334068108</v>
      </c>
    </row>
    <row r="1807" spans="1:110" x14ac:dyDescent="0.25">
      <c r="A1807" s="9">
        <v>61.7</v>
      </c>
      <c r="B1807" s="10" t="b">
        <v>1</v>
      </c>
      <c r="U1807" s="13"/>
      <c r="V1807" s="13"/>
      <c r="W1807" s="14"/>
      <c r="X1807" s="24"/>
      <c r="Y1807" s="24"/>
      <c r="Z1807" s="24"/>
      <c r="AA1807" s="24"/>
      <c r="AB1807" s="24"/>
      <c r="AC1807" s="24"/>
      <c r="AD1807" s="24"/>
      <c r="AE1807" s="24"/>
      <c r="AG1807" s="13"/>
      <c r="AH1807" s="13"/>
      <c r="AI1807" s="14"/>
      <c r="AJ1807" s="24"/>
      <c r="AK1807" s="24"/>
      <c r="AL1807" s="24"/>
      <c r="AM1807" s="24"/>
      <c r="AN1807" s="24"/>
      <c r="AO1807" s="24"/>
      <c r="AP1807" s="24"/>
      <c r="AQ1807" s="24"/>
      <c r="AS1807" s="13"/>
      <c r="AT1807" s="13"/>
      <c r="AU1807" s="14"/>
      <c r="AV1807" s="24"/>
      <c r="AW1807" s="24"/>
      <c r="AX1807" s="24"/>
      <c r="AY1807" s="24"/>
      <c r="AZ1807" s="24"/>
      <c r="BA1807" s="24"/>
      <c r="BB1807" s="24"/>
      <c r="BC1807" s="24"/>
      <c r="CW1807" s="24">
        <v>0.61560792349726778</v>
      </c>
      <c r="CX1807" s="13">
        <v>73.7</v>
      </c>
      <c r="CY1807" s="13">
        <v>72.024621572789229</v>
      </c>
      <c r="CZ1807" s="13">
        <v>71.541350909486923</v>
      </c>
      <c r="DA1807" s="13">
        <v>66.185418258144679</v>
      </c>
      <c r="DB1807" s="13" t="e">
        <f ca="1"/>
        <v>#NAME?</v>
      </c>
      <c r="DC1807" s="13" t="e">
        <f ca="1"/>
        <v>#NAME?</v>
      </c>
      <c r="DD1807" s="13">
        <v>70.812246870892977</v>
      </c>
      <c r="DE1807" s="13" t="e">
        <f ca="1"/>
        <v>#NAME?</v>
      </c>
      <c r="DF1807" s="13">
        <v>73.419299935605423</v>
      </c>
    </row>
    <row r="1808" spans="1:110" x14ac:dyDescent="0.25">
      <c r="A1808" s="9">
        <v>60</v>
      </c>
      <c r="B1808" s="10" t="b">
        <v>1</v>
      </c>
      <c r="U1808" s="13"/>
      <c r="V1808" s="13"/>
      <c r="W1808" s="14"/>
      <c r="X1808" s="24"/>
      <c r="Y1808" s="24"/>
      <c r="Z1808" s="24"/>
      <c r="AA1808" s="24"/>
      <c r="AB1808" s="24"/>
      <c r="AC1808" s="24"/>
      <c r="AD1808" s="24"/>
      <c r="AE1808" s="24"/>
      <c r="AG1808" s="13"/>
      <c r="AH1808" s="13"/>
      <c r="AI1808" s="14"/>
      <c r="AJ1808" s="24"/>
      <c r="AK1808" s="24"/>
      <c r="AL1808" s="24"/>
      <c r="AM1808" s="24"/>
      <c r="AN1808" s="24"/>
      <c r="AO1808" s="24"/>
      <c r="AP1808" s="24"/>
      <c r="AQ1808" s="24"/>
      <c r="AS1808" s="13"/>
      <c r="AT1808" s="13"/>
      <c r="AU1808" s="14"/>
      <c r="AV1808" s="24"/>
      <c r="AW1808" s="24"/>
      <c r="AX1808" s="24"/>
      <c r="AY1808" s="24"/>
      <c r="AZ1808" s="24"/>
      <c r="BA1808" s="24"/>
      <c r="BB1808" s="24"/>
      <c r="BC1808" s="24"/>
      <c r="CW1808" s="24">
        <v>0.61594945355191255</v>
      </c>
      <c r="CX1808" s="13">
        <v>73.7</v>
      </c>
      <c r="CY1808" s="13">
        <v>72.033135977383012</v>
      </c>
      <c r="CZ1808" s="13">
        <v>71.550757319414799</v>
      </c>
      <c r="DA1808" s="13">
        <v>66.246951534813121</v>
      </c>
      <c r="DB1808" s="13" t="e">
        <f ca="1"/>
        <v>#NAME?</v>
      </c>
      <c r="DC1808" s="13" t="e">
        <f ca="1"/>
        <v>#NAME?</v>
      </c>
      <c r="DD1808" s="13">
        <v>70.8218335988185</v>
      </c>
      <c r="DE1808" s="13" t="e">
        <f ca="1"/>
        <v>#NAME?</v>
      </c>
      <c r="DF1808" s="13">
        <v>73.428281769970539</v>
      </c>
    </row>
    <row r="1809" spans="1:110" x14ac:dyDescent="0.25">
      <c r="A1809" s="9">
        <v>57</v>
      </c>
      <c r="B1809" s="10" t="b">
        <v>1</v>
      </c>
      <c r="U1809" s="13"/>
      <c r="V1809" s="13"/>
      <c r="W1809" s="14"/>
      <c r="X1809" s="24"/>
      <c r="Y1809" s="24"/>
      <c r="Z1809" s="24"/>
      <c r="AA1809" s="24"/>
      <c r="AB1809" s="24"/>
      <c r="AC1809" s="24"/>
      <c r="AD1809" s="24"/>
      <c r="AE1809" s="24"/>
      <c r="AG1809" s="13"/>
      <c r="AH1809" s="13"/>
      <c r="AI1809" s="14"/>
      <c r="AJ1809" s="24"/>
      <c r="AK1809" s="24"/>
      <c r="AL1809" s="24"/>
      <c r="AM1809" s="24"/>
      <c r="AN1809" s="24"/>
      <c r="AO1809" s="24"/>
      <c r="AP1809" s="24"/>
      <c r="AQ1809" s="24"/>
      <c r="AS1809" s="13"/>
      <c r="AT1809" s="13"/>
      <c r="AU1809" s="14"/>
      <c r="AV1809" s="24"/>
      <c r="AW1809" s="24"/>
      <c r="AX1809" s="24"/>
      <c r="AY1809" s="24"/>
      <c r="AZ1809" s="24"/>
      <c r="BA1809" s="24"/>
      <c r="BB1809" s="24"/>
      <c r="BC1809" s="24"/>
      <c r="CW1809" s="24">
        <v>0.61629098360655743</v>
      </c>
      <c r="CX1809" s="13">
        <v>73.7</v>
      </c>
      <c r="CY1809" s="13">
        <v>72.041652627022387</v>
      </c>
      <c r="CZ1809" s="13">
        <v>71.56016744685293</v>
      </c>
      <c r="DA1809" s="13">
        <v>66.30853955639688</v>
      </c>
      <c r="DB1809" s="13" t="e">
        <f ca="1"/>
        <v>#NAME?</v>
      </c>
      <c r="DC1809" s="13" t="e">
        <f ca="1"/>
        <v>#NAME?</v>
      </c>
      <c r="DD1809" s="13">
        <v>70.831417669300265</v>
      </c>
      <c r="DE1809" s="13" t="e">
        <f ca="1"/>
        <v>#NAME?</v>
      </c>
      <c r="DF1809" s="13">
        <v>73.437263842242572</v>
      </c>
    </row>
    <row r="1810" spans="1:110" x14ac:dyDescent="0.25">
      <c r="A1810" s="9">
        <v>55.1</v>
      </c>
      <c r="B1810" s="10" t="b">
        <v>1</v>
      </c>
      <c r="U1810" s="13"/>
      <c r="V1810" s="13"/>
      <c r="W1810" s="14"/>
      <c r="X1810" s="24"/>
      <c r="Y1810" s="24"/>
      <c r="Z1810" s="24"/>
      <c r="AA1810" s="24"/>
      <c r="AB1810" s="24"/>
      <c r="AC1810" s="24"/>
      <c r="AD1810" s="24"/>
      <c r="AE1810" s="24"/>
      <c r="AG1810" s="13"/>
      <c r="AH1810" s="13"/>
      <c r="AI1810" s="14"/>
      <c r="AJ1810" s="24"/>
      <c r="AK1810" s="24"/>
      <c r="AL1810" s="24"/>
      <c r="AM1810" s="24"/>
      <c r="AN1810" s="24"/>
      <c r="AO1810" s="24"/>
      <c r="AP1810" s="24"/>
      <c r="AQ1810" s="24"/>
      <c r="AS1810" s="13"/>
      <c r="AT1810" s="13"/>
      <c r="AU1810" s="14"/>
      <c r="AV1810" s="24"/>
      <c r="AW1810" s="24"/>
      <c r="AX1810" s="24"/>
      <c r="AY1810" s="24"/>
      <c r="AZ1810" s="24"/>
      <c r="BA1810" s="24"/>
      <c r="BB1810" s="24"/>
      <c r="BC1810" s="24"/>
      <c r="CW1810" s="24">
        <v>0.6166325136612022</v>
      </c>
      <c r="CX1810" s="13">
        <v>73.7</v>
      </c>
      <c r="CY1810" s="13">
        <v>72.050171529705693</v>
      </c>
      <c r="CZ1810" s="13">
        <v>71.569581301781895</v>
      </c>
      <c r="DA1810" s="13">
        <v>66.370182420393533</v>
      </c>
      <c r="DB1810" s="13" t="e">
        <f ca="1"/>
        <v>#NAME?</v>
      </c>
      <c r="DC1810" s="13" t="e">
        <f ca="1"/>
        <v>#NAME?</v>
      </c>
      <c r="DD1810" s="13">
        <v>70.840999084546922</v>
      </c>
      <c r="DE1810" s="13" t="e">
        <f ca="1"/>
        <v>#NAME?</v>
      </c>
      <c r="DF1810" s="13">
        <v>73.446246157504987</v>
      </c>
    </row>
    <row r="1811" spans="1:110" x14ac:dyDescent="0.25">
      <c r="A1811" s="9">
        <v>54.7</v>
      </c>
      <c r="B1811" s="10" t="b">
        <v>1</v>
      </c>
      <c r="U1811" s="13"/>
      <c r="V1811" s="13"/>
      <c r="W1811" s="14"/>
      <c r="X1811" s="24"/>
      <c r="Y1811" s="24"/>
      <c r="Z1811" s="24"/>
      <c r="AA1811" s="24"/>
      <c r="AB1811" s="24"/>
      <c r="AC1811" s="24"/>
      <c r="AD1811" s="24"/>
      <c r="AE1811" s="24"/>
      <c r="AG1811" s="13"/>
      <c r="AH1811" s="13"/>
      <c r="AI1811" s="14"/>
      <c r="AJ1811" s="24"/>
      <c r="AK1811" s="24"/>
      <c r="AL1811" s="24"/>
      <c r="AM1811" s="24"/>
      <c r="AN1811" s="24"/>
      <c r="AO1811" s="24"/>
      <c r="AP1811" s="24"/>
      <c r="AQ1811" s="24"/>
      <c r="AS1811" s="13"/>
      <c r="AT1811" s="13"/>
      <c r="AU1811" s="14"/>
      <c r="AV1811" s="24"/>
      <c r="AW1811" s="24"/>
      <c r="AX1811" s="24"/>
      <c r="AY1811" s="24"/>
      <c r="AZ1811" s="24"/>
      <c r="BA1811" s="24"/>
      <c r="BB1811" s="24"/>
      <c r="BC1811" s="24"/>
      <c r="CW1811" s="24">
        <v>0.61697404371584696</v>
      </c>
      <c r="CX1811" s="13">
        <v>73.7</v>
      </c>
      <c r="CY1811" s="13">
        <v>72.058692693444854</v>
      </c>
      <c r="CZ1811" s="13">
        <v>71.578998894202442</v>
      </c>
      <c r="DA1811" s="13">
        <v>66.431880224561468</v>
      </c>
      <c r="DB1811" s="13" t="e">
        <f ca="1"/>
        <v>#NAME?</v>
      </c>
      <c r="DC1811" s="13" t="e">
        <f ca="1"/>
        <v>#NAME?</v>
      </c>
      <c r="DD1811" s="13">
        <v>70.850577846764153</v>
      </c>
      <c r="DE1811" s="13" t="e">
        <f ca="1"/>
        <v>#NAME?</v>
      </c>
      <c r="DF1811" s="13">
        <v>73.455228720845696</v>
      </c>
    </row>
    <row r="1812" spans="1:110" x14ac:dyDescent="0.25">
      <c r="A1812" s="9">
        <v>55</v>
      </c>
      <c r="B1812" s="10" t="b">
        <v>1</v>
      </c>
      <c r="U1812" s="13"/>
      <c r="V1812" s="13"/>
      <c r="W1812" s="14"/>
      <c r="X1812" s="24"/>
      <c r="Y1812" s="24"/>
      <c r="Z1812" s="24"/>
      <c r="AA1812" s="24"/>
      <c r="AB1812" s="24"/>
      <c r="AC1812" s="24"/>
      <c r="AD1812" s="24"/>
      <c r="AE1812" s="24"/>
      <c r="AG1812" s="13"/>
      <c r="AH1812" s="13"/>
      <c r="AI1812" s="14"/>
      <c r="AJ1812" s="24"/>
      <c r="AK1812" s="24"/>
      <c r="AL1812" s="24"/>
      <c r="AM1812" s="24"/>
      <c r="AN1812" s="24"/>
      <c r="AO1812" s="24"/>
      <c r="AP1812" s="24"/>
      <c r="AQ1812" s="24"/>
      <c r="AS1812" s="13"/>
      <c r="AT1812" s="13"/>
      <c r="AU1812" s="14"/>
      <c r="AV1812" s="24"/>
      <c r="AW1812" s="24"/>
      <c r="AX1812" s="24"/>
      <c r="AY1812" s="24"/>
      <c r="AZ1812" s="24"/>
      <c r="BA1812" s="24"/>
      <c r="BB1812" s="24"/>
      <c r="BC1812" s="24"/>
      <c r="CW1812" s="24">
        <v>0.61731557377049184</v>
      </c>
      <c r="CX1812" s="13">
        <v>73.7</v>
      </c>
      <c r="CY1812" s="13">
        <v>72.067216126265393</v>
      </c>
      <c r="CZ1812" s="13">
        <v>71.588420234135697</v>
      </c>
      <c r="DA1812" s="13">
        <v>66.493633066920609</v>
      </c>
      <c r="DB1812" s="13" t="e">
        <f ca="1"/>
        <v>#NAME?</v>
      </c>
      <c r="DC1812" s="13" t="e">
        <f ca="1"/>
        <v>#NAME?</v>
      </c>
      <c r="DD1812" s="13">
        <v>70.860153958154541</v>
      </c>
      <c r="DE1812" s="13" t="e">
        <f ca="1"/>
        <v>#NAME?</v>
      </c>
      <c r="DF1812" s="13">
        <v>73.464211537357016</v>
      </c>
    </row>
    <row r="1813" spans="1:110" x14ac:dyDescent="0.25">
      <c r="A1813" s="9">
        <v>55.7</v>
      </c>
      <c r="B1813" s="10" t="b">
        <v>1</v>
      </c>
      <c r="U1813" s="13"/>
      <c r="V1813" s="13"/>
      <c r="W1813" s="14"/>
      <c r="X1813" s="24"/>
      <c r="Y1813" s="24"/>
      <c r="Z1813" s="24"/>
      <c r="AA1813" s="24"/>
      <c r="AB1813" s="24"/>
      <c r="AC1813" s="24"/>
      <c r="AD1813" s="24"/>
      <c r="AE1813" s="24"/>
      <c r="AG1813" s="13"/>
      <c r="AH1813" s="13"/>
      <c r="AI1813" s="14"/>
      <c r="AJ1813" s="24"/>
      <c r="AK1813" s="24"/>
      <c r="AL1813" s="24"/>
      <c r="AM1813" s="24"/>
      <c r="AN1813" s="24"/>
      <c r="AO1813" s="24"/>
      <c r="AP1813" s="24"/>
      <c r="AQ1813" s="24"/>
      <c r="AS1813" s="13"/>
      <c r="AT1813" s="13"/>
      <c r="AU1813" s="14"/>
      <c r="AV1813" s="24"/>
      <c r="AW1813" s="24"/>
      <c r="AX1813" s="24"/>
      <c r="AY1813" s="24"/>
      <c r="AZ1813" s="24"/>
      <c r="BA1813" s="24"/>
      <c r="BB1813" s="24"/>
      <c r="BC1813" s="24"/>
      <c r="CW1813" s="24">
        <v>0.61765710382513661</v>
      </c>
      <c r="CX1813" s="13">
        <v>73.7</v>
      </c>
      <c r="CY1813" s="13">
        <v>72.075741836206532</v>
      </c>
      <c r="CZ1813" s="13">
        <v>71.597845331622963</v>
      </c>
      <c r="DA1813" s="13">
        <v>66.555441045753454</v>
      </c>
      <c r="DB1813" s="13" t="e">
        <f ca="1"/>
        <v>#NAME?</v>
      </c>
      <c r="DC1813" s="13" t="e">
        <f ca="1"/>
        <v>#NAME?</v>
      </c>
      <c r="DD1813" s="13">
        <v>70.869727420917656</v>
      </c>
      <c r="DE1813" s="13" t="e">
        <f ca="1"/>
        <v>#NAME?</v>
      </c>
      <c r="DF1813" s="13">
        <v>73.473194612135813</v>
      </c>
    </row>
    <row r="1814" spans="1:110" x14ac:dyDescent="0.25">
      <c r="A1814" s="9">
        <v>56.5</v>
      </c>
      <c r="B1814" s="10" t="b">
        <v>1</v>
      </c>
      <c r="U1814" s="13"/>
      <c r="V1814" s="13"/>
      <c r="W1814" s="14"/>
      <c r="X1814" s="24"/>
      <c r="Y1814" s="24"/>
      <c r="Z1814" s="24"/>
      <c r="AA1814" s="24"/>
      <c r="AB1814" s="24"/>
      <c r="AC1814" s="24"/>
      <c r="AD1814" s="24"/>
      <c r="AE1814" s="24"/>
      <c r="AG1814" s="13"/>
      <c r="AH1814" s="13"/>
      <c r="AI1814" s="14"/>
      <c r="AJ1814" s="24"/>
      <c r="AK1814" s="24"/>
      <c r="AL1814" s="24"/>
      <c r="AM1814" s="24"/>
      <c r="AN1814" s="24"/>
      <c r="AO1814" s="24"/>
      <c r="AP1814" s="24"/>
      <c r="AQ1814" s="24"/>
      <c r="AS1814" s="13"/>
      <c r="AT1814" s="13"/>
      <c r="AU1814" s="14"/>
      <c r="AV1814" s="24"/>
      <c r="AW1814" s="24"/>
      <c r="AX1814" s="24"/>
      <c r="AY1814" s="24"/>
      <c r="AZ1814" s="24"/>
      <c r="BA1814" s="24"/>
      <c r="BB1814" s="24"/>
      <c r="BC1814" s="24"/>
      <c r="CW1814" s="24">
        <v>0.61799863387978138</v>
      </c>
      <c r="CX1814" s="13">
        <v>73.7</v>
      </c>
      <c r="CY1814" s="13">
        <v>72.084269831321251</v>
      </c>
      <c r="CZ1814" s="13">
        <v>71.607274196726053</v>
      </c>
      <c r="DA1814" s="13">
        <v>66.617304259606016</v>
      </c>
      <c r="DB1814" s="13" t="e">
        <f ca="1"/>
        <v>#NAME?</v>
      </c>
      <c r="DC1814" s="13" t="e">
        <f ca="1"/>
        <v>#NAME?</v>
      </c>
      <c r="DD1814" s="13">
        <v>70.879298237249998</v>
      </c>
      <c r="DE1814" s="13" t="e">
        <f ca="1"/>
        <v>#NAME?</v>
      </c>
      <c r="DF1814" s="13">
        <v>73.482177950283372</v>
      </c>
    </row>
    <row r="1815" spans="1:110" x14ac:dyDescent="0.25">
      <c r="A1815" s="9">
        <v>57.4</v>
      </c>
      <c r="B1815" s="10" t="b">
        <v>1</v>
      </c>
      <c r="U1815" s="13"/>
      <c r="V1815" s="13"/>
      <c r="W1815" s="14"/>
      <c r="X1815" s="24"/>
      <c r="Y1815" s="24"/>
      <c r="Z1815" s="24"/>
      <c r="AA1815" s="24"/>
      <c r="AB1815" s="24"/>
      <c r="AC1815" s="24"/>
      <c r="AD1815" s="24"/>
      <c r="AE1815" s="24"/>
      <c r="AG1815" s="13"/>
      <c r="AH1815" s="13"/>
      <c r="AI1815" s="14"/>
      <c r="AJ1815" s="24"/>
      <c r="AK1815" s="24"/>
      <c r="AL1815" s="24"/>
      <c r="AM1815" s="24"/>
      <c r="AN1815" s="24"/>
      <c r="AO1815" s="24"/>
      <c r="AP1815" s="24"/>
      <c r="AQ1815" s="24"/>
      <c r="AS1815" s="13"/>
      <c r="AT1815" s="13"/>
      <c r="AU1815" s="14"/>
      <c r="AV1815" s="24"/>
      <c r="AW1815" s="24"/>
      <c r="AX1815" s="24"/>
      <c r="AY1815" s="24"/>
      <c r="AZ1815" s="24"/>
      <c r="BA1815" s="24"/>
      <c r="BB1815" s="24"/>
      <c r="BC1815" s="24"/>
      <c r="CW1815" s="24">
        <v>0.61834016393442626</v>
      </c>
      <c r="CX1815" s="13">
        <v>73.7</v>
      </c>
      <c r="CY1815" s="13">
        <v>72.092800119676326</v>
      </c>
      <c r="CZ1815" s="13">
        <v>71.616706839527254</v>
      </c>
      <c r="DA1815" s="13">
        <v>66.679222807288738</v>
      </c>
      <c r="DB1815" s="13" t="e">
        <f ca="1"/>
        <v>#NAME?</v>
      </c>
      <c r="DC1815" s="13" t="e">
        <f ca="1"/>
        <v>#NAME?</v>
      </c>
      <c r="DD1815" s="13">
        <v>70.888866409345056</v>
      </c>
      <c r="DE1815" s="13" t="e">
        <f ca="1"/>
        <v>#NAME?</v>
      </c>
      <c r="DF1815" s="13">
        <v>73.491161556905553</v>
      </c>
    </row>
    <row r="1816" spans="1:110" x14ac:dyDescent="0.25">
      <c r="A1816" s="9" t="str">
        <v/>
      </c>
      <c r="B1816" s="10" t="b">
        <v>0</v>
      </c>
      <c r="U1816" s="13"/>
      <c r="V1816" s="13"/>
      <c r="W1816" s="14"/>
      <c r="X1816" s="24"/>
      <c r="Y1816" s="24"/>
      <c r="Z1816" s="24"/>
      <c r="AA1816" s="24"/>
      <c r="AB1816" s="24"/>
      <c r="AC1816" s="24"/>
      <c r="AD1816" s="24"/>
      <c r="AE1816" s="24"/>
      <c r="AG1816" s="13"/>
      <c r="AH1816" s="13"/>
      <c r="AI1816" s="14"/>
      <c r="AJ1816" s="24"/>
      <c r="AK1816" s="24"/>
      <c r="AL1816" s="24"/>
      <c r="AM1816" s="24"/>
      <c r="AN1816" s="24"/>
      <c r="AO1816" s="24"/>
      <c r="AP1816" s="24"/>
      <c r="AQ1816" s="24"/>
      <c r="AS1816" s="13"/>
      <c r="AT1816" s="13"/>
      <c r="AU1816" s="14"/>
      <c r="AV1816" s="24"/>
      <c r="AW1816" s="24"/>
      <c r="AX1816" s="24"/>
      <c r="AY1816" s="24"/>
      <c r="AZ1816" s="24"/>
      <c r="BA1816" s="24"/>
      <c r="BB1816" s="24"/>
      <c r="BC1816" s="24"/>
      <c r="CW1816" s="24">
        <v>0.61868169398907102</v>
      </c>
      <c r="CX1816" s="13">
        <v>73.7</v>
      </c>
      <c r="CY1816" s="13">
        <v>72.101332709352363</v>
      </c>
      <c r="CZ1816" s="13">
        <v>71.626143270129447</v>
      </c>
      <c r="DA1816" s="13">
        <v>66.741196787877385</v>
      </c>
      <c r="DB1816" s="13" t="e">
        <f ca="1"/>
        <v>#NAME?</v>
      </c>
      <c r="DC1816" s="13" t="e">
        <f ca="1"/>
        <v>#NAME?</v>
      </c>
      <c r="DD1816" s="13">
        <v>70.898431939393248</v>
      </c>
      <c r="DE1816" s="13" t="e">
        <f ca="1"/>
        <v>#NAME?</v>
      </c>
      <c r="DF1816" s="13">
        <v>73.500145437112764</v>
      </c>
    </row>
    <row r="1817" spans="1:110" x14ac:dyDescent="0.25">
      <c r="A1817" s="9">
        <v>69.2</v>
      </c>
      <c r="B1817" s="10" t="b">
        <v>1</v>
      </c>
      <c r="U1817" s="13"/>
      <c r="V1817" s="13"/>
      <c r="W1817" s="14"/>
      <c r="X1817" s="24"/>
      <c r="Y1817" s="24"/>
      <c r="Z1817" s="24"/>
      <c r="AA1817" s="24"/>
      <c r="AB1817" s="24"/>
      <c r="AC1817" s="24"/>
      <c r="AD1817" s="24"/>
      <c r="AE1817" s="24"/>
      <c r="AG1817" s="13"/>
      <c r="AH1817" s="13"/>
      <c r="AI1817" s="14"/>
      <c r="AJ1817" s="24"/>
      <c r="AK1817" s="24"/>
      <c r="AL1817" s="24"/>
      <c r="AM1817" s="24"/>
      <c r="AN1817" s="24"/>
      <c r="AO1817" s="24"/>
      <c r="AP1817" s="24"/>
      <c r="AQ1817" s="24"/>
      <c r="AS1817" s="13"/>
      <c r="AT1817" s="13"/>
      <c r="AU1817" s="14"/>
      <c r="AV1817" s="24"/>
      <c r="AW1817" s="24"/>
      <c r="AX1817" s="24"/>
      <c r="AY1817" s="24"/>
      <c r="AZ1817" s="24"/>
      <c r="BA1817" s="24"/>
      <c r="BB1817" s="24"/>
      <c r="BC1817" s="24"/>
      <c r="CW1817" s="24">
        <v>0.61902322404371579</v>
      </c>
      <c r="CX1817" s="13">
        <v>73.8</v>
      </c>
      <c r="CY1817" s="13">
        <v>72.109867608443963</v>
      </c>
      <c r="CZ1817" s="13">
        <v>71.635583498656203</v>
      </c>
      <c r="DA1817" s="13">
        <v>66.803226300714144</v>
      </c>
      <c r="DB1817" s="13" t="e">
        <f ca="1"/>
        <v>#NAME?</v>
      </c>
      <c r="DC1817" s="13" t="e">
        <f ca="1"/>
        <v>#NAME?</v>
      </c>
      <c r="DD1817" s="13">
        <v>70.907994829582051</v>
      </c>
      <c r="DE1817" s="13" t="e">
        <f ca="1"/>
        <v>#NAME?</v>
      </c>
      <c r="DF1817" s="13">
        <v>73.509129596020003</v>
      </c>
    </row>
    <row r="1818" spans="1:110" x14ac:dyDescent="0.25">
      <c r="A1818" s="9">
        <v>69.599999999999994</v>
      </c>
      <c r="B1818" s="10" t="b">
        <v>1</v>
      </c>
      <c r="U1818" s="13"/>
      <c r="V1818" s="13"/>
      <c r="W1818" s="14"/>
      <c r="X1818" s="24"/>
      <c r="Y1818" s="24"/>
      <c r="Z1818" s="24"/>
      <c r="AA1818" s="24"/>
      <c r="AB1818" s="24"/>
      <c r="AC1818" s="24"/>
      <c r="AD1818" s="24"/>
      <c r="AE1818" s="24"/>
      <c r="AG1818" s="13"/>
      <c r="AH1818" s="13"/>
      <c r="AI1818" s="14"/>
      <c r="AJ1818" s="24"/>
      <c r="AK1818" s="24"/>
      <c r="AL1818" s="24"/>
      <c r="AM1818" s="24"/>
      <c r="AN1818" s="24"/>
      <c r="AO1818" s="24"/>
      <c r="AP1818" s="24"/>
      <c r="AQ1818" s="24"/>
      <c r="AS1818" s="13"/>
      <c r="AT1818" s="13"/>
      <c r="AU1818" s="14"/>
      <c r="AV1818" s="24"/>
      <c r="AW1818" s="24"/>
      <c r="AX1818" s="24"/>
      <c r="AY1818" s="24"/>
      <c r="AZ1818" s="24"/>
      <c r="BA1818" s="24"/>
      <c r="BB1818" s="24"/>
      <c r="BC1818" s="24"/>
      <c r="CW1818" s="24">
        <v>0.61936475409836067</v>
      </c>
      <c r="CX1818" s="13">
        <v>73.8</v>
      </c>
      <c r="CY1818" s="13">
        <v>72.118404825059699</v>
      </c>
      <c r="CZ1818" s="13">
        <v>71.645027535251913</v>
      </c>
      <c r="DA1818" s="13">
        <v>66.865311445408452</v>
      </c>
      <c r="DB1818" s="13" t="e">
        <f ca="1"/>
        <v>#NAME?</v>
      </c>
      <c r="DC1818" s="13" t="e">
        <f ca="1"/>
        <v>#NAME?</v>
      </c>
      <c r="DD1818" s="13">
        <v>70.917555082095845</v>
      </c>
      <c r="DE1818" s="13" t="e">
        <f ca="1"/>
        <v>#NAME?</v>
      </c>
      <c r="DF1818" s="13">
        <v>73.518114038746887</v>
      </c>
    </row>
    <row r="1819" spans="1:110" x14ac:dyDescent="0.25">
      <c r="A1819" s="9">
        <v>69.3</v>
      </c>
      <c r="B1819" s="10" t="b">
        <v>1</v>
      </c>
      <c r="U1819" s="13"/>
      <c r="V1819" s="13"/>
      <c r="W1819" s="14"/>
      <c r="X1819" s="24"/>
      <c r="Y1819" s="24"/>
      <c r="Z1819" s="24"/>
      <c r="AA1819" s="24"/>
      <c r="AB1819" s="24"/>
      <c r="AC1819" s="24"/>
      <c r="AD1819" s="24"/>
      <c r="AE1819" s="24"/>
      <c r="AG1819" s="13"/>
      <c r="AH1819" s="13"/>
      <c r="AI1819" s="14"/>
      <c r="AJ1819" s="24"/>
      <c r="AK1819" s="24"/>
      <c r="AL1819" s="24"/>
      <c r="AM1819" s="24"/>
      <c r="AN1819" s="24"/>
      <c r="AO1819" s="24"/>
      <c r="AP1819" s="24"/>
      <c r="AQ1819" s="24"/>
      <c r="AS1819" s="13"/>
      <c r="AT1819" s="13"/>
      <c r="AU1819" s="14"/>
      <c r="AV1819" s="24"/>
      <c r="AW1819" s="24"/>
      <c r="AX1819" s="24"/>
      <c r="AY1819" s="24"/>
      <c r="AZ1819" s="24"/>
      <c r="BA1819" s="24"/>
      <c r="BB1819" s="24"/>
      <c r="BC1819" s="24"/>
      <c r="CW1819" s="24">
        <v>0.61970628415300544</v>
      </c>
      <c r="CX1819" s="13">
        <v>73.8</v>
      </c>
      <c r="CY1819" s="13">
        <v>72.126944367322167</v>
      </c>
      <c r="CZ1819" s="13">
        <v>71.654475390081771</v>
      </c>
      <c r="DA1819" s="13">
        <v>66.927452321837947</v>
      </c>
      <c r="DB1819" s="13" t="e">
        <f ca="1"/>
        <v>#NAME?</v>
      </c>
      <c r="DC1819" s="13" t="e">
        <f ca="1"/>
        <v>#NAME?</v>
      </c>
      <c r="DD1819" s="13">
        <v>70.927112699116009</v>
      </c>
      <c r="DE1819" s="13" t="e">
        <f ca="1"/>
        <v>#NAME?</v>
      </c>
      <c r="DF1819" s="13">
        <v>73.527098770417695</v>
      </c>
    </row>
    <row r="1820" spans="1:110" x14ac:dyDescent="0.25">
      <c r="A1820" s="9">
        <v>68.900000000000006</v>
      </c>
      <c r="B1820" s="10" t="b">
        <v>1</v>
      </c>
      <c r="U1820" s="13"/>
      <c r="V1820" s="13"/>
      <c r="W1820" s="14"/>
      <c r="X1820" s="24"/>
      <c r="Y1820" s="24"/>
      <c r="Z1820" s="24"/>
      <c r="AA1820" s="24"/>
      <c r="AB1820" s="24"/>
      <c r="AC1820" s="24"/>
      <c r="AD1820" s="24"/>
      <c r="AE1820" s="24"/>
      <c r="AG1820" s="13"/>
      <c r="AH1820" s="13"/>
      <c r="AI1820" s="14"/>
      <c r="AJ1820" s="24"/>
      <c r="AK1820" s="24"/>
      <c r="AL1820" s="24"/>
      <c r="AM1820" s="24"/>
      <c r="AN1820" s="24"/>
      <c r="AO1820" s="24"/>
      <c r="AP1820" s="24"/>
      <c r="AQ1820" s="24"/>
      <c r="AS1820" s="13"/>
      <c r="AT1820" s="13"/>
      <c r="AU1820" s="14"/>
      <c r="AV1820" s="24"/>
      <c r="AW1820" s="24"/>
      <c r="AX1820" s="24"/>
      <c r="AY1820" s="24"/>
      <c r="AZ1820" s="24"/>
      <c r="BA1820" s="24"/>
      <c r="BB1820" s="24"/>
      <c r="BC1820" s="24"/>
      <c r="CW1820" s="24">
        <v>0.62004781420765032</v>
      </c>
      <c r="CX1820" s="13">
        <v>73.8</v>
      </c>
      <c r="CY1820" s="13">
        <v>72.135486243368149</v>
      </c>
      <c r="CZ1820" s="13">
        <v>71.66392707333182</v>
      </c>
      <c r="DA1820" s="13">
        <v>66.989649030149565</v>
      </c>
      <c r="DB1820" s="13" t="e">
        <f ca="1"/>
        <v>#NAME?</v>
      </c>
      <c r="DC1820" s="13" t="e">
        <f ca="1"/>
        <v>#NAME?</v>
      </c>
      <c r="DD1820" s="13">
        <v>70.936667682820982</v>
      </c>
      <c r="DE1820" s="13" t="e">
        <f ca="1"/>
        <v>#NAME?</v>
      </c>
      <c r="DF1820" s="13">
        <v>73.536083796161336</v>
      </c>
    </row>
    <row r="1821" spans="1:110" x14ac:dyDescent="0.25">
      <c r="A1821" s="9">
        <v>68.400000000000006</v>
      </c>
      <c r="B1821" s="10" t="b">
        <v>1</v>
      </c>
      <c r="U1821" s="13"/>
      <c r="V1821" s="13"/>
      <c r="W1821" s="14"/>
      <c r="X1821" s="24"/>
      <c r="Y1821" s="24"/>
      <c r="Z1821" s="24"/>
      <c r="AA1821" s="24"/>
      <c r="AB1821" s="24"/>
      <c r="AC1821" s="24"/>
      <c r="AD1821" s="24"/>
      <c r="AE1821" s="24"/>
      <c r="AG1821" s="13"/>
      <c r="AH1821" s="13"/>
      <c r="AI1821" s="14"/>
      <c r="AJ1821" s="24"/>
      <c r="AK1821" s="24"/>
      <c r="AL1821" s="24"/>
      <c r="AM1821" s="24"/>
      <c r="AN1821" s="24"/>
      <c r="AO1821" s="24"/>
      <c r="AP1821" s="24"/>
      <c r="AQ1821" s="24"/>
      <c r="AS1821" s="13"/>
      <c r="AT1821" s="13"/>
      <c r="AU1821" s="14"/>
      <c r="AV1821" s="24"/>
      <c r="AW1821" s="24"/>
      <c r="AX1821" s="24"/>
      <c r="AY1821" s="24"/>
      <c r="AZ1821" s="24"/>
      <c r="BA1821" s="24"/>
      <c r="BB1821" s="24"/>
      <c r="BC1821" s="24"/>
      <c r="CW1821" s="24">
        <v>0.62038934426229508</v>
      </c>
      <c r="CX1821" s="13">
        <v>73.8</v>
      </c>
      <c r="CY1821" s="13">
        <v>72.144030461348535</v>
      </c>
      <c r="CZ1821" s="13">
        <v>71.673382595209262</v>
      </c>
      <c r="DA1821" s="13">
        <v>67.051901670760358</v>
      </c>
      <c r="DB1821" s="13" t="e">
        <f ca="1"/>
        <v>#NAME?</v>
      </c>
      <c r="DC1821" s="13" t="e">
        <f ca="1"/>
        <v>#NAME?</v>
      </c>
      <c r="DD1821" s="13">
        <v>70.946220035386133</v>
      </c>
      <c r="DE1821" s="13" t="e">
        <f ca="1"/>
        <v>#NAME?</v>
      </c>
      <c r="DF1821" s="13">
        <v>73.54506912111151</v>
      </c>
    </row>
    <row r="1822" spans="1:110" x14ac:dyDescent="0.25">
      <c r="A1822" s="9">
        <v>68</v>
      </c>
      <c r="B1822" s="10" t="b">
        <v>1</v>
      </c>
      <c r="U1822" s="13"/>
      <c r="V1822" s="13"/>
      <c r="W1822" s="14"/>
      <c r="X1822" s="24"/>
      <c r="Y1822" s="24"/>
      <c r="Z1822" s="24"/>
      <c r="AA1822" s="24"/>
      <c r="AB1822" s="24"/>
      <c r="AC1822" s="24"/>
      <c r="AD1822" s="24"/>
      <c r="AE1822" s="24"/>
      <c r="AG1822" s="13"/>
      <c r="AH1822" s="13"/>
      <c r="AI1822" s="14"/>
      <c r="AJ1822" s="24"/>
      <c r="AK1822" s="24"/>
      <c r="AL1822" s="24"/>
      <c r="AM1822" s="24"/>
      <c r="AN1822" s="24"/>
      <c r="AO1822" s="24"/>
      <c r="AP1822" s="24"/>
      <c r="AQ1822" s="24"/>
      <c r="AS1822" s="13"/>
      <c r="AT1822" s="13"/>
      <c r="AU1822" s="14"/>
      <c r="AV1822" s="24"/>
      <c r="AW1822" s="24"/>
      <c r="AX1822" s="24"/>
      <c r="AY1822" s="24"/>
      <c r="AZ1822" s="24"/>
      <c r="BA1822" s="24"/>
      <c r="BB1822" s="24"/>
      <c r="BC1822" s="24"/>
      <c r="CW1822" s="24">
        <v>0.62073087431693985</v>
      </c>
      <c r="CX1822" s="13">
        <v>73.8</v>
      </c>
      <c r="CY1822" s="13">
        <v>72.152577029428514</v>
      </c>
      <c r="CZ1822" s="13">
        <v>71.682841965942288</v>
      </c>
      <c r="DA1822" s="13">
        <v>67.114210344358554</v>
      </c>
      <c r="DB1822" s="13" t="e">
        <f ca="1"/>
        <v>#NAME?</v>
      </c>
      <c r="DC1822" s="13" t="e">
        <f ca="1"/>
        <v>#NAME?</v>
      </c>
      <c r="DD1822" s="13">
        <v>70.955769758983848</v>
      </c>
      <c r="DE1822" s="13" t="e">
        <f ca="1"/>
        <v>#NAME?</v>
      </c>
      <c r="DF1822" s="13">
        <v>73.554054750406564</v>
      </c>
    </row>
    <row r="1823" spans="1:110" x14ac:dyDescent="0.25">
      <c r="A1823" s="9">
        <v>67.5</v>
      </c>
      <c r="B1823" s="10" t="b">
        <v>1</v>
      </c>
      <c r="U1823" s="13"/>
      <c r="V1823" s="13"/>
      <c r="W1823" s="14"/>
      <c r="X1823" s="24"/>
      <c r="Y1823" s="24"/>
      <c r="Z1823" s="24"/>
      <c r="AA1823" s="24"/>
      <c r="AB1823" s="24"/>
      <c r="AC1823" s="24"/>
      <c r="AD1823" s="24"/>
      <c r="AE1823" s="24"/>
      <c r="AG1823" s="13"/>
      <c r="AH1823" s="13"/>
      <c r="AI1823" s="14"/>
      <c r="AJ1823" s="24"/>
      <c r="AK1823" s="24"/>
      <c r="AL1823" s="24"/>
      <c r="AM1823" s="24"/>
      <c r="AN1823" s="24"/>
      <c r="AO1823" s="24"/>
      <c r="AP1823" s="24"/>
      <c r="AQ1823" s="24"/>
      <c r="AS1823" s="13"/>
      <c r="AT1823" s="13"/>
      <c r="AU1823" s="14"/>
      <c r="AV1823" s="24"/>
      <c r="AW1823" s="24"/>
      <c r="AX1823" s="24"/>
      <c r="AY1823" s="24"/>
      <c r="AZ1823" s="24"/>
      <c r="BA1823" s="24"/>
      <c r="BB1823" s="24"/>
      <c r="BC1823" s="24"/>
      <c r="CW1823" s="24">
        <v>0.62107240437158473</v>
      </c>
      <c r="CX1823" s="13">
        <v>73.8</v>
      </c>
      <c r="CY1823" s="13">
        <v>72.161125955787568</v>
      </c>
      <c r="CZ1823" s="13">
        <v>71.692305195780307</v>
      </c>
      <c r="DA1823" s="13">
        <v>67.176575151904544</v>
      </c>
      <c r="DB1823" s="13" t="e">
        <f ca="1"/>
        <v>#NAME?</v>
      </c>
      <c r="DC1823" s="13" t="e">
        <f ca="1"/>
        <v>#NAME?</v>
      </c>
      <c r="DD1823" s="13">
        <v>70.965316855783584</v>
      </c>
      <c r="DE1823" s="13" t="e">
        <f ca="1"/>
        <v>#NAME?</v>
      </c>
      <c r="DF1823" s="13">
        <v>73.563040689189691</v>
      </c>
    </row>
    <row r="1824" spans="1:110" x14ac:dyDescent="0.25">
      <c r="A1824" s="9">
        <v>67</v>
      </c>
      <c r="B1824" s="10" t="b">
        <v>1</v>
      </c>
      <c r="U1824" s="13"/>
      <c r="V1824" s="13"/>
      <c r="W1824" s="14"/>
      <c r="X1824" s="24"/>
      <c r="Y1824" s="24"/>
      <c r="Z1824" s="24"/>
      <c r="AA1824" s="24"/>
      <c r="AB1824" s="24"/>
      <c r="AC1824" s="24"/>
      <c r="AD1824" s="24"/>
      <c r="AE1824" s="24"/>
      <c r="AG1824" s="13"/>
      <c r="AH1824" s="13"/>
      <c r="AI1824" s="14"/>
      <c r="AJ1824" s="24"/>
      <c r="AK1824" s="24"/>
      <c r="AL1824" s="24"/>
      <c r="AM1824" s="24"/>
      <c r="AN1824" s="24"/>
      <c r="AO1824" s="24"/>
      <c r="AP1824" s="24"/>
      <c r="AQ1824" s="24"/>
      <c r="AS1824" s="13"/>
      <c r="AT1824" s="13"/>
      <c r="AU1824" s="14"/>
      <c r="AV1824" s="24"/>
      <c r="AW1824" s="24"/>
      <c r="AX1824" s="24"/>
      <c r="AY1824" s="24"/>
      <c r="AZ1824" s="24"/>
      <c r="BA1824" s="24"/>
      <c r="BB1824" s="24"/>
      <c r="BC1824" s="24"/>
      <c r="CW1824" s="24">
        <v>0.6214139344262295</v>
      </c>
      <c r="CX1824" s="13">
        <v>73.8</v>
      </c>
      <c r="CY1824" s="13">
        <v>72.169677248619564</v>
      </c>
      <c r="CZ1824" s="13">
        <v>71.701772294994001</v>
      </c>
      <c r="DA1824" s="13">
        <v>67.238996194631753</v>
      </c>
      <c r="DB1824" s="13" t="e">
        <f ca="1"/>
        <v>#NAME?</v>
      </c>
      <c r="DC1824" s="13" t="e">
        <f ca="1"/>
        <v>#NAME?</v>
      </c>
      <c r="DD1824" s="13">
        <v>70.974861327951743</v>
      </c>
      <c r="DE1824" s="13" t="e">
        <f ca="1"/>
        <v>#NAME?</v>
      </c>
      <c r="DF1824" s="13">
        <v>73.572026942608829</v>
      </c>
    </row>
    <row r="1825" spans="1:110" x14ac:dyDescent="0.25">
      <c r="A1825" s="9">
        <v>66.599999999999994</v>
      </c>
      <c r="B1825" s="10" t="b">
        <v>1</v>
      </c>
      <c r="U1825" s="13"/>
      <c r="V1825" s="13"/>
      <c r="W1825" s="14"/>
      <c r="X1825" s="24"/>
      <c r="Y1825" s="24"/>
      <c r="Z1825" s="24"/>
      <c r="AA1825" s="24"/>
      <c r="AB1825" s="24"/>
      <c r="AC1825" s="24"/>
      <c r="AD1825" s="24"/>
      <c r="AE1825" s="24"/>
      <c r="AG1825" s="13"/>
      <c r="AH1825" s="13"/>
      <c r="AI1825" s="14"/>
      <c r="AJ1825" s="24"/>
      <c r="AK1825" s="24"/>
      <c r="AL1825" s="24"/>
      <c r="AM1825" s="24"/>
      <c r="AN1825" s="24"/>
      <c r="AO1825" s="24"/>
      <c r="AP1825" s="24"/>
      <c r="AQ1825" s="24"/>
      <c r="AS1825" s="13"/>
      <c r="AT1825" s="13"/>
      <c r="AU1825" s="14"/>
      <c r="AV1825" s="24"/>
      <c r="AW1825" s="24"/>
      <c r="AX1825" s="24"/>
      <c r="AY1825" s="24"/>
      <c r="AZ1825" s="24"/>
      <c r="BA1825" s="24"/>
      <c r="BB1825" s="24"/>
      <c r="BC1825" s="24"/>
      <c r="CW1825" s="24">
        <v>0.62175546448087426</v>
      </c>
      <c r="CX1825" s="13">
        <v>73.8</v>
      </c>
      <c r="CY1825" s="13">
        <v>72.178230916132804</v>
      </c>
      <c r="CZ1825" s="13">
        <v>71.711243273875482</v>
      </c>
      <c r="DA1825" s="13">
        <v>67.301473574047762</v>
      </c>
      <c r="DB1825" s="13" t="e">
        <f ca="1"/>
        <v>#NAME?</v>
      </c>
      <c r="DC1825" s="13" t="e">
        <f ca="1"/>
        <v>#NAME?</v>
      </c>
      <c r="DD1825" s="13">
        <v>70.984403177651785</v>
      </c>
      <c r="DE1825" s="13" t="e">
        <f ca="1"/>
        <v>#NAME?</v>
      </c>
      <c r="DF1825" s="13">
        <v>73.58101351581675</v>
      </c>
    </row>
    <row r="1826" spans="1:110" x14ac:dyDescent="0.25">
      <c r="A1826" s="9">
        <v>66</v>
      </c>
      <c r="B1826" s="10" t="b">
        <v>1</v>
      </c>
      <c r="U1826" s="13"/>
      <c r="V1826" s="13"/>
      <c r="W1826" s="14"/>
      <c r="X1826" s="24"/>
      <c r="Y1826" s="24"/>
      <c r="Z1826" s="24"/>
      <c r="AA1826" s="24"/>
      <c r="AB1826" s="24"/>
      <c r="AC1826" s="24"/>
      <c r="AD1826" s="24"/>
      <c r="AE1826" s="24"/>
      <c r="AG1826" s="13"/>
      <c r="AH1826" s="13"/>
      <c r="AI1826" s="14"/>
      <c r="AJ1826" s="24"/>
      <c r="AK1826" s="24"/>
      <c r="AL1826" s="24"/>
      <c r="AM1826" s="24"/>
      <c r="AN1826" s="24"/>
      <c r="AO1826" s="24"/>
      <c r="AP1826" s="24"/>
      <c r="AQ1826" s="24"/>
      <c r="AS1826" s="13"/>
      <c r="AT1826" s="13"/>
      <c r="AU1826" s="14"/>
      <c r="AV1826" s="24"/>
      <c r="AW1826" s="24"/>
      <c r="AX1826" s="24"/>
      <c r="AY1826" s="24"/>
      <c r="AZ1826" s="24"/>
      <c r="BA1826" s="24"/>
      <c r="BB1826" s="24"/>
      <c r="BC1826" s="24"/>
      <c r="CW1826" s="24">
        <v>0.62209699453551914</v>
      </c>
      <c r="CX1826" s="13">
        <v>73.8</v>
      </c>
      <c r="CY1826" s="13">
        <v>72.186786966550073</v>
      </c>
      <c r="CZ1826" s="13">
        <v>71.720718142738306</v>
      </c>
      <c r="DA1826" s="13">
        <v>67.36400739193526</v>
      </c>
      <c r="DB1826" s="13" t="e">
        <f ca="1"/>
        <v>#NAME?</v>
      </c>
      <c r="DC1826" s="13" t="e">
        <f ca="1"/>
        <v>#NAME?</v>
      </c>
      <c r="DD1826" s="13">
        <v>70.993942407044187</v>
      </c>
      <c r="DE1826" s="13" t="e">
        <f ca="1"/>
        <v>#NAME?</v>
      </c>
      <c r="DF1826" s="13">
        <v>73.590000413971126</v>
      </c>
    </row>
    <row r="1827" spans="1:110" x14ac:dyDescent="0.25">
      <c r="A1827" s="9">
        <v>65.400000000000006</v>
      </c>
      <c r="B1827" s="10" t="b">
        <v>1</v>
      </c>
      <c r="U1827" s="13"/>
      <c r="V1827" s="13"/>
      <c r="W1827" s="14"/>
      <c r="X1827" s="24"/>
      <c r="Y1827" s="24"/>
      <c r="Z1827" s="24"/>
      <c r="AA1827" s="24"/>
      <c r="AB1827" s="24"/>
      <c r="AC1827" s="24"/>
      <c r="AD1827" s="24"/>
      <c r="AE1827" s="24"/>
      <c r="AG1827" s="13"/>
      <c r="AH1827" s="13"/>
      <c r="AI1827" s="14"/>
      <c r="AJ1827" s="24"/>
      <c r="AK1827" s="24"/>
      <c r="AL1827" s="24"/>
      <c r="AM1827" s="24"/>
      <c r="AN1827" s="24"/>
      <c r="AO1827" s="24"/>
      <c r="AP1827" s="24"/>
      <c r="AQ1827" s="24"/>
      <c r="AS1827" s="13"/>
      <c r="AT1827" s="13"/>
      <c r="AU1827" s="14"/>
      <c r="AV1827" s="24"/>
      <c r="AW1827" s="24"/>
      <c r="AX1827" s="24"/>
      <c r="AY1827" s="24"/>
      <c r="AZ1827" s="24"/>
      <c r="BA1827" s="24"/>
      <c r="BB1827" s="24"/>
      <c r="BC1827" s="24"/>
      <c r="CW1827" s="24">
        <v>0.62243852459016391</v>
      </c>
      <c r="CX1827" s="13">
        <v>73.8</v>
      </c>
      <c r="CY1827" s="13">
        <v>72.19534540810875</v>
      </c>
      <c r="CZ1827" s="13">
        <v>71.730196911917389</v>
      </c>
      <c r="DA1827" s="13">
        <v>67.42659775035294</v>
      </c>
      <c r="DB1827" s="13" t="e">
        <f ca="1"/>
        <v>#NAME?</v>
      </c>
      <c r="DC1827" s="13" t="e">
        <f ca="1"/>
        <v>#NAME?</v>
      </c>
      <c r="DD1827" s="13">
        <v>71.003479018286498</v>
      </c>
      <c r="DE1827" s="13" t="e">
        <f ca="1"/>
        <v>#NAME?</v>
      </c>
      <c r="DF1827" s="13">
        <v>73.598987642234448</v>
      </c>
    </row>
    <row r="1828" spans="1:110" x14ac:dyDescent="0.25">
      <c r="A1828" s="9">
        <v>64.7</v>
      </c>
      <c r="B1828" s="10" t="b">
        <v>1</v>
      </c>
      <c r="U1828" s="13"/>
      <c r="V1828" s="13"/>
      <c r="W1828" s="14"/>
      <c r="X1828" s="24"/>
      <c r="Y1828" s="24"/>
      <c r="Z1828" s="24"/>
      <c r="AA1828" s="24"/>
      <c r="AB1828" s="24"/>
      <c r="AC1828" s="24"/>
      <c r="AD1828" s="24"/>
      <c r="AE1828" s="24"/>
      <c r="AG1828" s="13"/>
      <c r="AH1828" s="13"/>
      <c r="AI1828" s="14"/>
      <c r="AJ1828" s="24"/>
      <c r="AK1828" s="24"/>
      <c r="AL1828" s="24"/>
      <c r="AM1828" s="24"/>
      <c r="AN1828" s="24"/>
      <c r="AO1828" s="24"/>
      <c r="AP1828" s="24"/>
      <c r="AQ1828" s="24"/>
      <c r="AS1828" s="13"/>
      <c r="AT1828" s="13"/>
      <c r="AU1828" s="14"/>
      <c r="AV1828" s="24"/>
      <c r="AW1828" s="24"/>
      <c r="AX1828" s="24"/>
      <c r="AY1828" s="24"/>
      <c r="AZ1828" s="24"/>
      <c r="BA1828" s="24"/>
      <c r="BB1828" s="24"/>
      <c r="BC1828" s="24"/>
      <c r="CW1828" s="24">
        <v>0.62278005464480879</v>
      </c>
      <c r="CX1828" s="13">
        <v>73.8</v>
      </c>
      <c r="CY1828" s="13">
        <v>72.20390624906085</v>
      </c>
      <c r="CZ1828" s="13">
        <v>71.739679591769487</v>
      </c>
      <c r="DA1828" s="13">
        <v>67.489244751636662</v>
      </c>
      <c r="DB1828" s="13" t="e">
        <f ca="1"/>
        <v>#NAME?</v>
      </c>
      <c r="DC1828" s="13" t="e">
        <f ca="1"/>
        <v>#NAME?</v>
      </c>
      <c r="DD1828" s="13">
        <v>71.013013013533239</v>
      </c>
      <c r="DE1828" s="13" t="e">
        <f ca="1"/>
        <v>#NAME?</v>
      </c>
      <c r="DF1828" s="13">
        <v>73.60797520577421</v>
      </c>
    </row>
    <row r="1829" spans="1:110" x14ac:dyDescent="0.25">
      <c r="A1829" s="9">
        <v>64.3</v>
      </c>
      <c r="B1829" s="10" t="b">
        <v>1</v>
      </c>
      <c r="U1829" s="13"/>
      <c r="V1829" s="13"/>
      <c r="W1829" s="14"/>
      <c r="X1829" s="24"/>
      <c r="Y1829" s="24"/>
      <c r="Z1829" s="24"/>
      <c r="AA1829" s="24"/>
      <c r="AB1829" s="24"/>
      <c r="AC1829" s="24"/>
      <c r="AD1829" s="24"/>
      <c r="AE1829" s="24"/>
      <c r="AG1829" s="13"/>
      <c r="AH1829" s="13"/>
      <c r="AI1829" s="14"/>
      <c r="AJ1829" s="24"/>
      <c r="AK1829" s="24"/>
      <c r="AL1829" s="24"/>
      <c r="AM1829" s="24"/>
      <c r="AN1829" s="24"/>
      <c r="AO1829" s="24"/>
      <c r="AP1829" s="24"/>
      <c r="AQ1829" s="24"/>
      <c r="AS1829" s="13"/>
      <c r="AT1829" s="13"/>
      <c r="AU1829" s="14"/>
      <c r="AV1829" s="24"/>
      <c r="AW1829" s="24"/>
      <c r="AX1829" s="24"/>
      <c r="AY1829" s="24"/>
      <c r="AZ1829" s="24"/>
      <c r="BA1829" s="24"/>
      <c r="BB1829" s="24"/>
      <c r="BC1829" s="24"/>
      <c r="CW1829" s="24">
        <v>0.62312158469945356</v>
      </c>
      <c r="CX1829" s="13">
        <v>73.8</v>
      </c>
      <c r="CY1829" s="13">
        <v>72.212469497673041</v>
      </c>
      <c r="CZ1829" s="13">
        <v>71.749166192672917</v>
      </c>
      <c r="DA1829" s="13">
        <v>67.551948498400293</v>
      </c>
      <c r="DB1829" s="13" t="e">
        <f ca="1"/>
        <v>#NAME?</v>
      </c>
      <c r="DC1829" s="13" t="e">
        <f ca="1"/>
        <v>#NAME?</v>
      </c>
      <c r="DD1829" s="13">
        <v>71.022544394936048</v>
      </c>
      <c r="DE1829" s="13" t="e">
        <f ca="1"/>
        <v>#NAME?</v>
      </c>
      <c r="DF1829" s="13">
        <v>73.616963109762736</v>
      </c>
    </row>
    <row r="1830" spans="1:110" x14ac:dyDescent="0.25">
      <c r="A1830" s="9">
        <v>63.1</v>
      </c>
      <c r="B1830" s="10" t="b">
        <v>1</v>
      </c>
      <c r="U1830" s="13"/>
      <c r="V1830" s="13"/>
      <c r="W1830" s="14"/>
      <c r="X1830" s="24"/>
      <c r="Y1830" s="24"/>
      <c r="Z1830" s="24"/>
      <c r="AA1830" s="24"/>
      <c r="AB1830" s="24"/>
      <c r="AC1830" s="24"/>
      <c r="AD1830" s="24"/>
      <c r="AE1830" s="24"/>
      <c r="AG1830" s="13"/>
      <c r="AH1830" s="13"/>
      <c r="AI1830" s="14"/>
      <c r="AJ1830" s="24"/>
      <c r="AK1830" s="24"/>
      <c r="AL1830" s="24"/>
      <c r="AM1830" s="24"/>
      <c r="AN1830" s="24"/>
      <c r="AO1830" s="24"/>
      <c r="AP1830" s="24"/>
      <c r="AQ1830" s="24"/>
      <c r="AS1830" s="13"/>
      <c r="AT1830" s="13"/>
      <c r="AU1830" s="14"/>
      <c r="AV1830" s="24"/>
      <c r="AW1830" s="24"/>
      <c r="AX1830" s="24"/>
      <c r="AY1830" s="24"/>
      <c r="AZ1830" s="24"/>
      <c r="BA1830" s="24"/>
      <c r="BB1830" s="24"/>
      <c r="BC1830" s="24"/>
      <c r="CW1830" s="24">
        <v>0.62346311475409832</v>
      </c>
      <c r="CX1830" s="13">
        <v>73.8</v>
      </c>
      <c r="CY1830" s="13">
        <v>72.221035162226812</v>
      </c>
      <c r="CZ1830" s="13">
        <v>71.758656725027905</v>
      </c>
      <c r="DA1830" s="13">
        <v>67.61470909353686</v>
      </c>
      <c r="DB1830" s="13" t="e">
        <f ca="1"/>
        <v>#NAME?</v>
      </c>
      <c r="DC1830" s="13" t="e">
        <f ca="1"/>
        <v>#NAME?</v>
      </c>
      <c r="DD1830" s="13">
        <v>71.032073164643563</v>
      </c>
      <c r="DE1830" s="13" t="e">
        <f ca="1"/>
        <v>#NAME?</v>
      </c>
      <c r="DF1830" s="13">
        <v>73.625951359377467</v>
      </c>
    </row>
    <row r="1831" spans="1:110" x14ac:dyDescent="0.25">
      <c r="A1831" s="9">
        <v>63.2</v>
      </c>
      <c r="B1831" s="10" t="b">
        <v>1</v>
      </c>
      <c r="U1831" s="13"/>
      <c r="V1831" s="13"/>
      <c r="W1831" s="14"/>
      <c r="X1831" s="24"/>
      <c r="Y1831" s="24"/>
      <c r="Z1831" s="24"/>
      <c r="AA1831" s="24"/>
      <c r="AB1831" s="24"/>
      <c r="AC1831" s="24"/>
      <c r="AD1831" s="24"/>
      <c r="AE1831" s="24"/>
      <c r="AG1831" s="13"/>
      <c r="AH1831" s="13"/>
      <c r="AI1831" s="14"/>
      <c r="AJ1831" s="24"/>
      <c r="AK1831" s="24"/>
      <c r="AL1831" s="24"/>
      <c r="AM1831" s="24"/>
      <c r="AN1831" s="24"/>
      <c r="AO1831" s="24"/>
      <c r="AP1831" s="24"/>
      <c r="AQ1831" s="24"/>
      <c r="AS1831" s="13"/>
      <c r="AT1831" s="13"/>
      <c r="AU1831" s="14"/>
      <c r="AV1831" s="24"/>
      <c r="AW1831" s="24"/>
      <c r="AX1831" s="24"/>
      <c r="AY1831" s="24"/>
      <c r="AZ1831" s="24"/>
      <c r="BA1831" s="24"/>
      <c r="BB1831" s="24"/>
      <c r="BC1831" s="24"/>
      <c r="CW1831" s="24">
        <v>0.6238046448087432</v>
      </c>
      <c r="CX1831" s="13">
        <v>73.8</v>
      </c>
      <c r="CY1831" s="13">
        <v>72.22960325101846</v>
      </c>
      <c r="CZ1831" s="13">
        <v>71.768151199256536</v>
      </c>
      <c r="DA1831" s="13">
        <v>67.677526640219511</v>
      </c>
      <c r="DB1831" s="13" t="e">
        <f ca="1"/>
        <v>#NAME?</v>
      </c>
      <c r="DC1831" s="13" t="e">
        <f ca="1"/>
        <v>#NAME?</v>
      </c>
      <c r="DD1831" s="13">
        <v>71.041599324801524</v>
      </c>
      <c r="DE1831" s="13" t="e">
        <f ca="1"/>
        <v>#NAME?</v>
      </c>
      <c r="DF1831" s="13">
        <v>73.634939959800761</v>
      </c>
    </row>
    <row r="1832" spans="1:110" x14ac:dyDescent="0.25">
      <c r="A1832" s="9">
        <v>62.5</v>
      </c>
      <c r="B1832" s="10" t="b">
        <v>1</v>
      </c>
      <c r="U1832" s="13"/>
      <c r="V1832" s="13"/>
      <c r="W1832" s="14"/>
      <c r="X1832" s="24"/>
      <c r="Y1832" s="24"/>
      <c r="Z1832" s="24"/>
      <c r="AA1832" s="24"/>
      <c r="AB1832" s="24"/>
      <c r="AC1832" s="24"/>
      <c r="AD1832" s="24"/>
      <c r="AE1832" s="24"/>
      <c r="AG1832" s="13"/>
      <c r="AH1832" s="13"/>
      <c r="AI1832" s="14"/>
      <c r="AJ1832" s="24"/>
      <c r="AK1832" s="24"/>
      <c r="AL1832" s="24"/>
      <c r="AM1832" s="24"/>
      <c r="AN1832" s="24"/>
      <c r="AO1832" s="24"/>
      <c r="AP1832" s="24"/>
      <c r="AQ1832" s="24"/>
      <c r="AS1832" s="13"/>
      <c r="AT1832" s="13"/>
      <c r="AU1832" s="14"/>
      <c r="AV1832" s="24"/>
      <c r="AW1832" s="24"/>
      <c r="AX1832" s="24"/>
      <c r="AY1832" s="24"/>
      <c r="AZ1832" s="24"/>
      <c r="BA1832" s="24"/>
      <c r="BB1832" s="24"/>
      <c r="BC1832" s="24"/>
      <c r="CW1832" s="24">
        <v>0.62414617486338797</v>
      </c>
      <c r="CX1832" s="13">
        <v>73.8</v>
      </c>
      <c r="CY1832" s="13">
        <v>72.238173772359161</v>
      </c>
      <c r="CZ1832" s="13">
        <v>71.777649625802781</v>
      </c>
      <c r="DA1832" s="13">
        <v>67.740401241902418</v>
      </c>
      <c r="DB1832" s="13" t="e">
        <f ca="1"/>
        <v>#NAME?</v>
      </c>
      <c r="DC1832" s="13" t="e">
        <f ca="1"/>
        <v>#NAME?</v>
      </c>
      <c r="DD1832" s="13">
        <v>71.051122877552672</v>
      </c>
      <c r="DE1832" s="13" t="e">
        <f ca="1"/>
        <v>#NAME?</v>
      </c>
      <c r="DF1832" s="13">
        <v>73.64392891622002</v>
      </c>
    </row>
    <row r="1833" spans="1:110" x14ac:dyDescent="0.25">
      <c r="A1833" s="9">
        <v>81.900000000000006</v>
      </c>
      <c r="B1833" s="10" t="b">
        <v>1</v>
      </c>
      <c r="U1833" s="13"/>
      <c r="V1833" s="13"/>
      <c r="W1833" s="14"/>
      <c r="X1833" s="24"/>
      <c r="Y1833" s="24"/>
      <c r="Z1833" s="24"/>
      <c r="AA1833" s="24"/>
      <c r="AB1833" s="24"/>
      <c r="AC1833" s="24"/>
      <c r="AD1833" s="24"/>
      <c r="AE1833" s="24"/>
      <c r="AG1833" s="13"/>
      <c r="AH1833" s="13"/>
      <c r="AI1833" s="14"/>
      <c r="AJ1833" s="24"/>
      <c r="AK1833" s="24"/>
      <c r="AL1833" s="24"/>
      <c r="AM1833" s="24"/>
      <c r="AN1833" s="24"/>
      <c r="AO1833" s="24"/>
      <c r="AP1833" s="24"/>
      <c r="AQ1833" s="24"/>
      <c r="AS1833" s="13"/>
      <c r="AT1833" s="13"/>
      <c r="AU1833" s="14"/>
      <c r="AV1833" s="24"/>
      <c r="AW1833" s="24"/>
      <c r="AX1833" s="24"/>
      <c r="AY1833" s="24"/>
      <c r="AZ1833" s="24"/>
      <c r="BA1833" s="24"/>
      <c r="BB1833" s="24"/>
      <c r="BC1833" s="24"/>
      <c r="CW1833" s="24">
        <v>0.62448770491803274</v>
      </c>
      <c r="CX1833" s="13">
        <v>73.8</v>
      </c>
      <c r="CY1833" s="13">
        <v>72.246746734575055</v>
      </c>
      <c r="CZ1833" s="13">
        <v>71.787152015132818</v>
      </c>
      <c r="DA1833" s="13">
        <v>67.803333002321992</v>
      </c>
      <c r="DB1833" s="13" t="e">
        <f ca="1"/>
        <v>#NAME?</v>
      </c>
      <c r="DC1833" s="13" t="e">
        <f ca="1"/>
        <v>#NAME?</v>
      </c>
      <c r="DD1833" s="13">
        <v>71.060643825036919</v>
      </c>
      <c r="DE1833" s="13" t="e">
        <f ca="1"/>
        <v>#NAME?</v>
      </c>
      <c r="DF1833" s="13">
        <v>73.652918233827762</v>
      </c>
    </row>
    <row r="1834" spans="1:110" x14ac:dyDescent="0.25">
      <c r="A1834" s="9">
        <v>81.7</v>
      </c>
      <c r="B1834" s="10" t="b">
        <v>1</v>
      </c>
      <c r="U1834" s="13"/>
      <c r="V1834" s="13"/>
      <c r="W1834" s="14"/>
      <c r="X1834" s="24"/>
      <c r="Y1834" s="24"/>
      <c r="Z1834" s="24"/>
      <c r="AA1834" s="24"/>
      <c r="AB1834" s="24"/>
      <c r="AC1834" s="24"/>
      <c r="AD1834" s="24"/>
      <c r="AE1834" s="24"/>
      <c r="AG1834" s="13"/>
      <c r="AH1834" s="13"/>
      <c r="AI1834" s="14"/>
      <c r="AJ1834" s="24"/>
      <c r="AK1834" s="24"/>
      <c r="AL1834" s="24"/>
      <c r="AM1834" s="24"/>
      <c r="AN1834" s="24"/>
      <c r="AO1834" s="24"/>
      <c r="AP1834" s="24"/>
      <c r="AQ1834" s="24"/>
      <c r="AS1834" s="13"/>
      <c r="AT1834" s="13"/>
      <c r="AU1834" s="14"/>
      <c r="AV1834" s="24"/>
      <c r="AW1834" s="24"/>
      <c r="AX1834" s="24"/>
      <c r="AY1834" s="24"/>
      <c r="AZ1834" s="24"/>
      <c r="BA1834" s="24"/>
      <c r="BB1834" s="24"/>
      <c r="BC1834" s="24"/>
      <c r="CW1834" s="24">
        <v>0.62482923497267762</v>
      </c>
      <c r="CX1834" s="13">
        <v>73.8</v>
      </c>
      <c r="CY1834" s="13">
        <v>72.255322146007359</v>
      </c>
      <c r="CZ1834" s="13">
        <v>71.7966583777349</v>
      </c>
      <c r="DA1834" s="13">
        <v>67.866322025497837</v>
      </c>
      <c r="DB1834" s="13" t="e">
        <f ca="1"/>
        <v>#NAME?</v>
      </c>
      <c r="DC1834" s="13" t="e">
        <f ca="1"/>
        <v>#NAME?</v>
      </c>
      <c r="DD1834" s="13">
        <v>71.070162169391125</v>
      </c>
      <c r="DE1834" s="13" t="e">
        <f ca="1"/>
        <v>#NAME?</v>
      </c>
      <c r="DF1834" s="13">
        <v>73.661907917821594</v>
      </c>
    </row>
    <row r="1835" spans="1:110" x14ac:dyDescent="0.25">
      <c r="A1835" s="9">
        <v>81.400000000000006</v>
      </c>
      <c r="B1835" s="10" t="b">
        <v>1</v>
      </c>
      <c r="U1835" s="13"/>
      <c r="V1835" s="13"/>
      <c r="W1835" s="14"/>
      <c r="X1835" s="24"/>
      <c r="Y1835" s="24"/>
      <c r="Z1835" s="24"/>
      <c r="AA1835" s="24"/>
      <c r="AB1835" s="24"/>
      <c r="AC1835" s="24"/>
      <c r="AD1835" s="24"/>
      <c r="AE1835" s="24"/>
      <c r="AG1835" s="13"/>
      <c r="AH1835" s="13"/>
      <c r="AI1835" s="14"/>
      <c r="AJ1835" s="24"/>
      <c r="AK1835" s="24"/>
      <c r="AL1835" s="24"/>
      <c r="AM1835" s="24"/>
      <c r="AN1835" s="24"/>
      <c r="AO1835" s="24"/>
      <c r="AP1835" s="24"/>
      <c r="AQ1835" s="24"/>
      <c r="AS1835" s="13"/>
      <c r="AT1835" s="13"/>
      <c r="AU1835" s="14"/>
      <c r="AV1835" s="24"/>
      <c r="AW1835" s="24"/>
      <c r="AX1835" s="24"/>
      <c r="AY1835" s="24"/>
      <c r="AZ1835" s="24"/>
      <c r="BA1835" s="24"/>
      <c r="BB1835" s="24"/>
      <c r="BC1835" s="24"/>
      <c r="CW1835" s="24">
        <v>0.62517076502732238</v>
      </c>
      <c r="CX1835" s="13">
        <v>73.8</v>
      </c>
      <c r="CY1835" s="13">
        <v>72.263900015012311</v>
      </c>
      <c r="CZ1835" s="13">
        <v>71.806168724119559</v>
      </c>
      <c r="DA1835" s="13">
        <v>67.929368415733634</v>
      </c>
      <c r="DB1835" s="13" t="e">
        <f ca="1"/>
        <v>#NAME?</v>
      </c>
      <c r="DC1835" s="13" t="e">
        <f ca="1"/>
        <v>#NAME?</v>
      </c>
      <c r="DD1835" s="13">
        <v>71.079677912749332</v>
      </c>
      <c r="DE1835" s="13" t="e">
        <f ca="1"/>
        <v>#NAME?</v>
      </c>
      <c r="DF1835" s="13">
        <v>73.670897973404223</v>
      </c>
    </row>
    <row r="1836" spans="1:110" x14ac:dyDescent="0.25">
      <c r="A1836" s="9">
        <v>81.099999999999994</v>
      </c>
      <c r="B1836" s="10" t="b">
        <v>1</v>
      </c>
      <c r="U1836" s="13"/>
      <c r="V1836" s="13"/>
      <c r="W1836" s="14"/>
      <c r="X1836" s="24"/>
      <c r="Y1836" s="24"/>
      <c r="Z1836" s="24"/>
      <c r="AA1836" s="24"/>
      <c r="AB1836" s="24"/>
      <c r="AC1836" s="24"/>
      <c r="AD1836" s="24"/>
      <c r="AE1836" s="24"/>
      <c r="AG1836" s="13"/>
      <c r="AH1836" s="13"/>
      <c r="AI1836" s="14"/>
      <c r="AJ1836" s="24"/>
      <c r="AK1836" s="24"/>
      <c r="AL1836" s="24"/>
      <c r="AM1836" s="24"/>
      <c r="AN1836" s="24"/>
      <c r="AO1836" s="24"/>
      <c r="AP1836" s="24"/>
      <c r="AQ1836" s="24"/>
      <c r="AS1836" s="13"/>
      <c r="AT1836" s="13"/>
      <c r="AU1836" s="14"/>
      <c r="AV1836" s="24"/>
      <c r="AW1836" s="24"/>
      <c r="AX1836" s="24"/>
      <c r="AY1836" s="24"/>
      <c r="AZ1836" s="24"/>
      <c r="BA1836" s="24"/>
      <c r="BB1836" s="24"/>
      <c r="BC1836" s="24"/>
      <c r="CW1836" s="24">
        <v>0.62551229508196726</v>
      </c>
      <c r="CX1836" s="13">
        <v>73.8</v>
      </c>
      <c r="CY1836" s="13">
        <v>72.27248034996137</v>
      </c>
      <c r="CZ1836" s="13">
        <v>71.81568306481968</v>
      </c>
      <c r="DA1836" s="13">
        <v>67.992472277618489</v>
      </c>
      <c r="DB1836" s="13" t="e">
        <f ca="1"/>
        <v>#NAME?</v>
      </c>
      <c r="DC1836" s="13" t="e">
        <f ca="1"/>
        <v>#NAME?</v>
      </c>
      <c r="DD1836" s="13">
        <v>71.08919105724263</v>
      </c>
      <c r="DE1836" s="13" t="e">
        <f ca="1"/>
        <v>#NAME?</v>
      </c>
      <c r="DF1836" s="13">
        <v>73.679888405783544</v>
      </c>
    </row>
    <row r="1837" spans="1:110" x14ac:dyDescent="0.25">
      <c r="A1837" s="9">
        <v>81.099999999999994</v>
      </c>
      <c r="B1837" s="10" t="b">
        <v>1</v>
      </c>
      <c r="U1837" s="13"/>
      <c r="V1837" s="13"/>
      <c r="W1837" s="14"/>
      <c r="X1837" s="24"/>
      <c r="Y1837" s="24"/>
      <c r="Z1837" s="24"/>
      <c r="AA1837" s="24"/>
      <c r="AB1837" s="24"/>
      <c r="AC1837" s="24"/>
      <c r="AD1837" s="24"/>
      <c r="AE1837" s="24"/>
      <c r="AG1837" s="13"/>
      <c r="AH1837" s="13"/>
      <c r="AI1837" s="14"/>
      <c r="AJ1837" s="24"/>
      <c r="AK1837" s="24"/>
      <c r="AL1837" s="24"/>
      <c r="AM1837" s="24"/>
      <c r="AN1837" s="24"/>
      <c r="AO1837" s="24"/>
      <c r="AP1837" s="24"/>
      <c r="AQ1837" s="24"/>
      <c r="AS1837" s="13"/>
      <c r="AT1837" s="13"/>
      <c r="AU1837" s="14"/>
      <c r="AV1837" s="24"/>
      <c r="AW1837" s="24"/>
      <c r="AX1837" s="24"/>
      <c r="AY1837" s="24"/>
      <c r="AZ1837" s="24"/>
      <c r="BA1837" s="24"/>
      <c r="BB1837" s="24"/>
      <c r="BC1837" s="24"/>
      <c r="CW1837" s="24">
        <v>0.62585382513661203</v>
      </c>
      <c r="CX1837" s="13">
        <v>73.8</v>
      </c>
      <c r="CY1837" s="13">
        <v>72.281063159241185</v>
      </c>
      <c r="CZ1837" s="13">
        <v>71.825201410390576</v>
      </c>
      <c r="DA1837" s="13">
        <v>68.055633716027614</v>
      </c>
      <c r="DB1837" s="13" t="e">
        <f ca="1"/>
        <v>#NAME?</v>
      </c>
      <c r="DC1837" s="13" t="e">
        <f ca="1"/>
        <v>#NAME?</v>
      </c>
      <c r="DD1837" s="13">
        <v>71.098701604999206</v>
      </c>
      <c r="DE1837" s="13" t="e">
        <f ca="1"/>
        <v>#NAME?</v>
      </c>
      <c r="DF1837" s="13">
        <v>73.688879220172652</v>
      </c>
    </row>
    <row r="1838" spans="1:110" x14ac:dyDescent="0.25">
      <c r="A1838" s="9">
        <v>88</v>
      </c>
      <c r="B1838" s="10" t="b">
        <v>1</v>
      </c>
      <c r="U1838" s="13"/>
      <c r="V1838" s="13"/>
      <c r="W1838" s="14"/>
      <c r="X1838" s="24"/>
      <c r="Y1838" s="24"/>
      <c r="Z1838" s="24"/>
      <c r="AA1838" s="24"/>
      <c r="AB1838" s="24"/>
      <c r="AC1838" s="24"/>
      <c r="AD1838" s="24"/>
      <c r="AE1838" s="24"/>
      <c r="AG1838" s="13"/>
      <c r="AH1838" s="13"/>
      <c r="AI1838" s="14"/>
      <c r="AJ1838" s="24"/>
      <c r="AK1838" s="24"/>
      <c r="AL1838" s="24"/>
      <c r="AM1838" s="24"/>
      <c r="AN1838" s="24"/>
      <c r="AO1838" s="24"/>
      <c r="AP1838" s="24"/>
      <c r="AQ1838" s="24"/>
      <c r="AS1838" s="13"/>
      <c r="AT1838" s="13"/>
      <c r="AU1838" s="14"/>
      <c r="AV1838" s="24"/>
      <c r="AW1838" s="24"/>
      <c r="AX1838" s="24"/>
      <c r="AY1838" s="24"/>
      <c r="AZ1838" s="24"/>
      <c r="BA1838" s="24"/>
      <c r="BB1838" s="24"/>
      <c r="BC1838" s="24"/>
      <c r="CW1838" s="24">
        <v>0.6261953551912568</v>
      </c>
      <c r="CX1838" s="13">
        <v>73.8</v>
      </c>
      <c r="CY1838" s="13">
        <v>72.28964845125374</v>
      </c>
      <c r="CZ1838" s="13">
        <v>71.834723771410026</v>
      </c>
      <c r="DA1838" s="13">
        <v>68.118852836123665</v>
      </c>
      <c r="DB1838" s="13" t="e">
        <f ca="1"/>
        <v>#NAME?</v>
      </c>
      <c r="DC1838" s="13" t="e">
        <f ca="1"/>
        <v>#NAME?</v>
      </c>
      <c r="DD1838" s="13">
        <v>71.108209558144296</v>
      </c>
      <c r="DE1838" s="13" t="e">
        <f ca="1"/>
        <v>#NAME?</v>
      </c>
      <c r="DF1838" s="13">
        <v>73.697870421789844</v>
      </c>
    </row>
    <row r="1839" spans="1:110" x14ac:dyDescent="0.25">
      <c r="A1839" s="9">
        <v>86</v>
      </c>
      <c r="B1839" s="10" t="b">
        <v>1</v>
      </c>
      <c r="U1839" s="13"/>
      <c r="V1839" s="13"/>
      <c r="W1839" s="14"/>
      <c r="X1839" s="24"/>
      <c r="Y1839" s="24"/>
      <c r="Z1839" s="24"/>
      <c r="AA1839" s="24"/>
      <c r="AB1839" s="24"/>
      <c r="AC1839" s="24"/>
      <c r="AD1839" s="24"/>
      <c r="AE1839" s="24"/>
      <c r="AG1839" s="13"/>
      <c r="AH1839" s="13"/>
      <c r="AI1839" s="14"/>
      <c r="AJ1839" s="24"/>
      <c r="AK1839" s="24"/>
      <c r="AL1839" s="24"/>
      <c r="AM1839" s="24"/>
      <c r="AN1839" s="24"/>
      <c r="AO1839" s="24"/>
      <c r="AP1839" s="24"/>
      <c r="AQ1839" s="24"/>
      <c r="AS1839" s="13"/>
      <c r="AT1839" s="13"/>
      <c r="AU1839" s="14"/>
      <c r="AV1839" s="24"/>
      <c r="AW1839" s="24"/>
      <c r="AX1839" s="24"/>
      <c r="AY1839" s="24"/>
      <c r="AZ1839" s="24"/>
      <c r="BA1839" s="24"/>
      <c r="BB1839" s="24"/>
      <c r="BC1839" s="24"/>
      <c r="CW1839" s="24">
        <v>0.62653688524590168</v>
      </c>
      <c r="CX1839" s="13">
        <v>73.900000000000006</v>
      </c>
      <c r="CY1839" s="13">
        <v>72.298236234416336</v>
      </c>
      <c r="CZ1839" s="13">
        <v>71.844250158478417</v>
      </c>
      <c r="DA1839" s="13">
        <v>68.182129743357663</v>
      </c>
      <c r="DB1839" s="13" t="e">
        <f ca="1"/>
        <v>#NAME?</v>
      </c>
      <c r="DC1839" s="13" t="e">
        <f ca="1"/>
        <v>#NAME?</v>
      </c>
      <c r="DD1839" s="13">
        <v>71.117714918800345</v>
      </c>
      <c r="DE1839" s="13" t="e">
        <f ca="1"/>
        <v>#NAME?</v>
      </c>
      <c r="DF1839" s="13">
        <v>73.706862015858718</v>
      </c>
    </row>
    <row r="1840" spans="1:110" x14ac:dyDescent="0.25">
      <c r="A1840" s="9">
        <v>83</v>
      </c>
      <c r="B1840" s="10" t="b">
        <v>1</v>
      </c>
      <c r="U1840" s="13"/>
      <c r="V1840" s="13"/>
      <c r="W1840" s="14"/>
      <c r="X1840" s="24"/>
      <c r="Y1840" s="24"/>
      <c r="Z1840" s="24"/>
      <c r="AA1840" s="24"/>
      <c r="AB1840" s="24"/>
      <c r="AC1840" s="24"/>
      <c r="AD1840" s="24"/>
      <c r="AE1840" s="24"/>
      <c r="AG1840" s="13"/>
      <c r="AH1840" s="13"/>
      <c r="AI1840" s="14"/>
      <c r="AJ1840" s="24"/>
      <c r="AK1840" s="24"/>
      <c r="AL1840" s="24"/>
      <c r="AM1840" s="24"/>
      <c r="AN1840" s="24"/>
      <c r="AO1840" s="24"/>
      <c r="AP1840" s="24"/>
      <c r="AQ1840" s="24"/>
      <c r="AS1840" s="13"/>
      <c r="AT1840" s="13"/>
      <c r="AU1840" s="14"/>
      <c r="AV1840" s="24"/>
      <c r="AW1840" s="24"/>
      <c r="AX1840" s="24"/>
      <c r="AY1840" s="24"/>
      <c r="AZ1840" s="24"/>
      <c r="BA1840" s="24"/>
      <c r="BB1840" s="24"/>
      <c r="BC1840" s="24"/>
      <c r="CW1840" s="24">
        <v>0.62687841530054644</v>
      </c>
      <c r="CX1840" s="13">
        <v>73.900000000000006</v>
      </c>
      <c r="CY1840" s="13">
        <v>72.306826517161738</v>
      </c>
      <c r="CZ1840" s="13">
        <v>71.853780582219017</v>
      </c>
      <c r="DA1840" s="13">
        <v>68.245464543470021</v>
      </c>
      <c r="DB1840" s="13" t="e">
        <f ca="1"/>
        <v>#NAME?</v>
      </c>
      <c r="DC1840" s="13" t="e">
        <f ca="1"/>
        <v>#NAME?</v>
      </c>
      <c r="DD1840" s="13">
        <v>71.127217689086791</v>
      </c>
      <c r="DE1840" s="13" t="e">
        <f ca="1"/>
        <v>#NAME?</v>
      </c>
      <c r="DF1840" s="13">
        <v>73.715854007608115</v>
      </c>
    </row>
    <row r="1841" spans="1:110" x14ac:dyDescent="0.25">
      <c r="A1841" s="9">
        <v>82</v>
      </c>
      <c r="B1841" s="10" t="b">
        <v>1</v>
      </c>
      <c r="U1841" s="13"/>
      <c r="V1841" s="13"/>
      <c r="W1841" s="14"/>
      <c r="X1841" s="24"/>
      <c r="Y1841" s="24"/>
      <c r="Z1841" s="24"/>
      <c r="AA1841" s="24"/>
      <c r="AB1841" s="24"/>
      <c r="AC1841" s="24"/>
      <c r="AD1841" s="24"/>
      <c r="AE1841" s="24"/>
      <c r="AG1841" s="13"/>
      <c r="AH1841" s="13"/>
      <c r="AI1841" s="14"/>
      <c r="AJ1841" s="24"/>
      <c r="AK1841" s="24"/>
      <c r="AL1841" s="24"/>
      <c r="AM1841" s="24"/>
      <c r="AN1841" s="24"/>
      <c r="AO1841" s="24"/>
      <c r="AP1841" s="24"/>
      <c r="AQ1841" s="24"/>
      <c r="AS1841" s="13"/>
      <c r="AT1841" s="13"/>
      <c r="AU1841" s="14"/>
      <c r="AV1841" s="24"/>
      <c r="AW1841" s="24"/>
      <c r="AX1841" s="24"/>
      <c r="AY1841" s="24"/>
      <c r="AZ1841" s="24"/>
      <c r="BA1841" s="24"/>
      <c r="BB1841" s="24"/>
      <c r="BC1841" s="24"/>
      <c r="CW1841" s="24">
        <v>0.62721994535519121</v>
      </c>
      <c r="CX1841" s="13">
        <v>73.900000000000006</v>
      </c>
      <c r="CY1841" s="13">
        <v>72.315419307938214</v>
      </c>
      <c r="CZ1841" s="13">
        <v>71.863315053277645</v>
      </c>
      <c r="DA1841" s="13">
        <v>68.308857342491677</v>
      </c>
      <c r="DB1841" s="13" t="e">
        <f ca="1"/>
        <v>#NAME?</v>
      </c>
      <c r="DC1841" s="13" t="e">
        <f ca="1"/>
        <v>#NAME?</v>
      </c>
      <c r="DD1841" s="13">
        <v>71.136717871120254</v>
      </c>
      <c r="DE1841" s="13" t="e">
        <f ca="1"/>
        <v>#NAME?</v>
      </c>
      <c r="DF1841" s="13">
        <v>73.72484640227222</v>
      </c>
    </row>
    <row r="1842" spans="1:110" x14ac:dyDescent="0.25">
      <c r="A1842" s="9">
        <v>79.8</v>
      </c>
      <c r="B1842" s="10" t="b">
        <v>1</v>
      </c>
      <c r="U1842" s="13"/>
      <c r="V1842" s="13"/>
      <c r="W1842" s="14"/>
      <c r="X1842" s="24"/>
      <c r="Y1842" s="24"/>
      <c r="Z1842" s="24"/>
      <c r="AA1842" s="24"/>
      <c r="AB1842" s="24"/>
      <c r="AC1842" s="24"/>
      <c r="AD1842" s="24"/>
      <c r="AE1842" s="24"/>
      <c r="AG1842" s="13"/>
      <c r="AH1842" s="13"/>
      <c r="AI1842" s="14"/>
      <c r="AJ1842" s="24"/>
      <c r="AK1842" s="24"/>
      <c r="AL1842" s="24"/>
      <c r="AM1842" s="24"/>
      <c r="AN1842" s="24"/>
      <c r="AO1842" s="24"/>
      <c r="AP1842" s="24"/>
      <c r="AQ1842" s="24"/>
      <c r="AS1842" s="13"/>
      <c r="AT1842" s="13"/>
      <c r="AU1842" s="14"/>
      <c r="AV1842" s="24"/>
      <c r="AW1842" s="24"/>
      <c r="AX1842" s="24"/>
      <c r="AY1842" s="24"/>
      <c r="AZ1842" s="24"/>
      <c r="BA1842" s="24"/>
      <c r="BB1842" s="24"/>
      <c r="BC1842" s="24"/>
      <c r="CW1842" s="24">
        <v>0.62756147540983609</v>
      </c>
      <c r="CX1842" s="13">
        <v>73.900000000000006</v>
      </c>
      <c r="CY1842" s="13">
        <v>72.324014615209606</v>
      </c>
      <c r="CZ1842" s="13">
        <v>71.872853582323231</v>
      </c>
      <c r="DA1842" s="13">
        <v>68.372308246745149</v>
      </c>
      <c r="DB1842" s="13" t="e">
        <f ca="1"/>
        <v>#NAME?</v>
      </c>
      <c r="DC1842" s="13" t="e">
        <f ca="1"/>
        <v>#NAME?</v>
      </c>
      <c r="DD1842" s="13">
        <v>71.146215467014471</v>
      </c>
      <c r="DE1842" s="13" t="e">
        <f ca="1"/>
        <v>#NAME?</v>
      </c>
      <c r="DF1842" s="13">
        <v>73.733839205090547</v>
      </c>
    </row>
    <row r="1843" spans="1:110" x14ac:dyDescent="0.25">
      <c r="A1843" s="9">
        <v>79.400000000000006</v>
      </c>
      <c r="B1843" s="10" t="b">
        <v>1</v>
      </c>
      <c r="U1843" s="13"/>
      <c r="V1843" s="13"/>
      <c r="W1843" s="14"/>
      <c r="X1843" s="24"/>
      <c r="Y1843" s="24"/>
      <c r="Z1843" s="24"/>
      <c r="AA1843" s="24"/>
      <c r="AB1843" s="24"/>
      <c r="AC1843" s="24"/>
      <c r="AD1843" s="24"/>
      <c r="AE1843" s="24"/>
      <c r="AG1843" s="13"/>
      <c r="AH1843" s="13"/>
      <c r="AI1843" s="14"/>
      <c r="AJ1843" s="24"/>
      <c r="AK1843" s="24"/>
      <c r="AL1843" s="24"/>
      <c r="AM1843" s="24"/>
      <c r="AN1843" s="24"/>
      <c r="AO1843" s="24"/>
      <c r="AP1843" s="24"/>
      <c r="AQ1843" s="24"/>
      <c r="AS1843" s="13"/>
      <c r="AT1843" s="13"/>
      <c r="AU1843" s="14"/>
      <c r="AV1843" s="24"/>
      <c r="AW1843" s="24"/>
      <c r="AX1843" s="24"/>
      <c r="AY1843" s="24"/>
      <c r="AZ1843" s="24"/>
      <c r="BA1843" s="24"/>
      <c r="BB1843" s="24"/>
      <c r="BC1843" s="24"/>
      <c r="CW1843" s="24">
        <v>0.62790300546448086</v>
      </c>
      <c r="CX1843" s="13">
        <v>73.900000000000006</v>
      </c>
      <c r="CY1843" s="13">
        <v>72.332612447455347</v>
      </c>
      <c r="CZ1843" s="13">
        <v>71.882396180047465</v>
      </c>
      <c r="DA1843" s="13">
        <v>68.43581736284554</v>
      </c>
      <c r="DB1843" s="13" t="e">
        <f ca="1"/>
        <v>#NAME?</v>
      </c>
      <c r="DC1843" s="13" t="e">
        <f ca="1"/>
        <v>#NAME?</v>
      </c>
      <c r="DD1843" s="13">
        <v>71.15571047888028</v>
      </c>
      <c r="DE1843" s="13" t="e">
        <f ca="1"/>
        <v>#NAME?</v>
      </c>
      <c r="DF1843" s="13">
        <v>73.742832421308037</v>
      </c>
    </row>
    <row r="1844" spans="1:110" x14ac:dyDescent="0.25">
      <c r="A1844" s="9">
        <v>79.2</v>
      </c>
      <c r="B1844" s="10" t="b">
        <v>1</v>
      </c>
      <c r="U1844" s="13"/>
      <c r="V1844" s="13"/>
      <c r="W1844" s="14"/>
      <c r="X1844" s="24"/>
      <c r="Y1844" s="24"/>
      <c r="Z1844" s="24"/>
      <c r="AA1844" s="24"/>
      <c r="AB1844" s="24"/>
      <c r="AC1844" s="24"/>
      <c r="AD1844" s="24"/>
      <c r="AE1844" s="24"/>
      <c r="AG1844" s="13"/>
      <c r="AH1844" s="13"/>
      <c r="AI1844" s="14"/>
      <c r="AJ1844" s="24"/>
      <c r="AK1844" s="24"/>
      <c r="AL1844" s="24"/>
      <c r="AM1844" s="24"/>
      <c r="AN1844" s="24"/>
      <c r="AO1844" s="24"/>
      <c r="AP1844" s="24"/>
      <c r="AQ1844" s="24"/>
      <c r="AS1844" s="13"/>
      <c r="AT1844" s="13"/>
      <c r="AU1844" s="14"/>
      <c r="AV1844" s="24"/>
      <c r="AW1844" s="24"/>
      <c r="AX1844" s="24"/>
      <c r="AY1844" s="24"/>
      <c r="AZ1844" s="24"/>
      <c r="BA1844" s="24"/>
      <c r="BB1844" s="24"/>
      <c r="BC1844" s="24"/>
      <c r="CW1844" s="24">
        <v>0.62824453551912574</v>
      </c>
      <c r="CX1844" s="13">
        <v>73.900000000000006</v>
      </c>
      <c r="CY1844" s="13">
        <v>72.341212813170642</v>
      </c>
      <c r="CZ1844" s="13">
        <v>71.891942857165404</v>
      </c>
      <c r="DA1844" s="13">
        <v>68.499384797701694</v>
      </c>
      <c r="DB1844" s="13" t="e">
        <f ca="1"/>
        <v>#NAME?</v>
      </c>
      <c r="DC1844" s="13" t="e">
        <f ca="1"/>
        <v>#NAME?</v>
      </c>
      <c r="DD1844" s="13">
        <v>71.165202908825648</v>
      </c>
      <c r="DE1844" s="13" t="e">
        <f ca="1"/>
        <v>#NAME?</v>
      </c>
      <c r="DF1844" s="13">
        <v>73.751826056175005</v>
      </c>
    </row>
    <row r="1845" spans="1:110" x14ac:dyDescent="0.25">
      <c r="A1845" s="9">
        <v>78.7</v>
      </c>
      <c r="B1845" s="10" t="b">
        <v>1</v>
      </c>
      <c r="U1845" s="13"/>
      <c r="V1845" s="13"/>
      <c r="W1845" s="14"/>
      <c r="X1845" s="24"/>
      <c r="Y1845" s="24"/>
      <c r="Z1845" s="24"/>
      <c r="AA1845" s="24"/>
      <c r="AB1845" s="24"/>
      <c r="AC1845" s="24"/>
      <c r="AD1845" s="24"/>
      <c r="AE1845" s="24"/>
      <c r="AG1845" s="13"/>
      <c r="AH1845" s="13"/>
      <c r="AI1845" s="14"/>
      <c r="AJ1845" s="24"/>
      <c r="AK1845" s="24"/>
      <c r="AL1845" s="24"/>
      <c r="AM1845" s="24"/>
      <c r="AN1845" s="24"/>
      <c r="AO1845" s="24"/>
      <c r="AP1845" s="24"/>
      <c r="AQ1845" s="24"/>
      <c r="AS1845" s="13"/>
      <c r="AT1845" s="13"/>
      <c r="AU1845" s="14"/>
      <c r="AV1845" s="24"/>
      <c r="AW1845" s="24"/>
      <c r="AX1845" s="24"/>
      <c r="AY1845" s="24"/>
      <c r="AZ1845" s="24"/>
      <c r="BA1845" s="24"/>
      <c r="BB1845" s="24"/>
      <c r="BC1845" s="24"/>
      <c r="CW1845" s="24">
        <v>0.6285860655737705</v>
      </c>
      <c r="CX1845" s="13">
        <v>73.900000000000006</v>
      </c>
      <c r="CY1845" s="13">
        <v>72.349815720866445</v>
      </c>
      <c r="CZ1845" s="13">
        <v>71.901493624414996</v>
      </c>
      <c r="DA1845" s="13">
        <v>68.563010658517214</v>
      </c>
      <c r="DB1845" s="13" t="e">
        <f ca="1"/>
        <v>#NAME?</v>
      </c>
      <c r="DC1845" s="13" t="e">
        <f ca="1"/>
        <v>#NAME?</v>
      </c>
      <c r="DD1845" s="13">
        <v>71.1746927589557</v>
      </c>
      <c r="DE1845" s="13" t="e">
        <f ca="1"/>
        <v>#NAME?</v>
      </c>
      <c r="DF1845" s="13">
        <v>73.760820114947222</v>
      </c>
    </row>
    <row r="1846" spans="1:110" x14ac:dyDescent="0.25">
      <c r="A1846" s="9">
        <v>78.400000000000006</v>
      </c>
      <c r="B1846" s="10" t="b">
        <v>1</v>
      </c>
      <c r="U1846" s="13"/>
      <c r="V1846" s="13"/>
      <c r="W1846" s="14"/>
      <c r="X1846" s="24"/>
      <c r="Y1846" s="24"/>
      <c r="Z1846" s="24"/>
      <c r="AA1846" s="24"/>
      <c r="AB1846" s="24"/>
      <c r="AC1846" s="24"/>
      <c r="AD1846" s="24"/>
      <c r="AE1846" s="24"/>
      <c r="AG1846" s="13"/>
      <c r="AH1846" s="13"/>
      <c r="AI1846" s="14"/>
      <c r="AJ1846" s="24"/>
      <c r="AK1846" s="24"/>
      <c r="AL1846" s="24"/>
      <c r="AM1846" s="24"/>
      <c r="AN1846" s="24"/>
      <c r="AO1846" s="24"/>
      <c r="AP1846" s="24"/>
      <c r="AQ1846" s="24"/>
      <c r="AS1846" s="13"/>
      <c r="AT1846" s="13"/>
      <c r="AU1846" s="14"/>
      <c r="AV1846" s="24"/>
      <c r="AW1846" s="24"/>
      <c r="AX1846" s="24"/>
      <c r="AY1846" s="24"/>
      <c r="AZ1846" s="24"/>
      <c r="BA1846" s="24"/>
      <c r="BB1846" s="24"/>
      <c r="BC1846" s="24"/>
      <c r="CW1846" s="24">
        <v>0.62892759562841527</v>
      </c>
      <c r="CX1846" s="13">
        <v>73.900000000000006</v>
      </c>
      <c r="CY1846" s="13">
        <v>72.358421179069524</v>
      </c>
      <c r="CZ1846" s="13">
        <v>71.911048492557697</v>
      </c>
      <c r="DA1846" s="13">
        <v>68.626695052791604</v>
      </c>
      <c r="DB1846" s="13" t="e">
        <f ca="1"/>
        <v>#NAME?</v>
      </c>
      <c r="DC1846" s="13" t="e">
        <f ca="1"/>
        <v>#NAME?</v>
      </c>
      <c r="DD1846" s="13">
        <v>71.184180031372676</v>
      </c>
      <c r="DE1846" s="13" t="e">
        <f ca="1"/>
        <v>#NAME?</v>
      </c>
      <c r="DF1846" s="13">
        <v>73.769814602885958</v>
      </c>
    </row>
    <row r="1847" spans="1:110" x14ac:dyDescent="0.25">
      <c r="A1847" s="9">
        <v>78.3</v>
      </c>
      <c r="B1847" s="10" t="b">
        <v>1</v>
      </c>
      <c r="U1847" s="13"/>
      <c r="V1847" s="13"/>
      <c r="W1847" s="14"/>
      <c r="X1847" s="24"/>
      <c r="Y1847" s="24"/>
      <c r="Z1847" s="24"/>
      <c r="AA1847" s="24"/>
      <c r="AB1847" s="24"/>
      <c r="AC1847" s="24"/>
      <c r="AD1847" s="24"/>
      <c r="AE1847" s="24"/>
      <c r="AG1847" s="13"/>
      <c r="AH1847" s="13"/>
      <c r="AI1847" s="14"/>
      <c r="AJ1847" s="24"/>
      <c r="AK1847" s="24"/>
      <c r="AL1847" s="24"/>
      <c r="AM1847" s="24"/>
      <c r="AN1847" s="24"/>
      <c r="AO1847" s="24"/>
      <c r="AP1847" s="24"/>
      <c r="AQ1847" s="24"/>
      <c r="AS1847" s="13"/>
      <c r="AT1847" s="13"/>
      <c r="AU1847" s="14"/>
      <c r="AV1847" s="24"/>
      <c r="AW1847" s="24"/>
      <c r="AX1847" s="24"/>
      <c r="AY1847" s="24"/>
      <c r="AZ1847" s="24"/>
      <c r="BA1847" s="24"/>
      <c r="BB1847" s="24"/>
      <c r="BC1847" s="24"/>
      <c r="CW1847" s="24">
        <v>0.62926912568306015</v>
      </c>
      <c r="CX1847" s="13">
        <v>73.900000000000006</v>
      </c>
      <c r="CY1847" s="13">
        <v>72.367029196322633</v>
      </c>
      <c r="CZ1847" s="13">
        <v>71.920607472378109</v>
      </c>
      <c r="DA1847" s="13">
        <v>68.690438088321315</v>
      </c>
      <c r="DB1847" s="13" t="e">
        <f ca="1"/>
        <v>#NAME?</v>
      </c>
      <c r="DC1847" s="13" t="e">
        <f ca="1"/>
        <v>#NAME?</v>
      </c>
      <c r="DD1847" s="13">
        <v>71.193664728175989</v>
      </c>
      <c r="DE1847" s="13" t="e">
        <f ca="1"/>
        <v>#NAME?</v>
      </c>
      <c r="DF1847" s="13">
        <v>73.778809525257969</v>
      </c>
    </row>
    <row r="1848" spans="1:110" x14ac:dyDescent="0.25">
      <c r="A1848" s="9">
        <v>78.099999999999994</v>
      </c>
      <c r="B1848" s="10" t="b">
        <v>1</v>
      </c>
      <c r="U1848" s="13"/>
      <c r="V1848" s="13"/>
      <c r="W1848" s="14"/>
      <c r="X1848" s="24"/>
      <c r="Y1848" s="24"/>
      <c r="Z1848" s="24"/>
      <c r="AA1848" s="24"/>
      <c r="AB1848" s="24"/>
      <c r="AC1848" s="24"/>
      <c r="AD1848" s="24"/>
      <c r="AE1848" s="24"/>
      <c r="AG1848" s="13"/>
      <c r="AH1848" s="13"/>
      <c r="AI1848" s="14"/>
      <c r="AJ1848" s="24"/>
      <c r="AK1848" s="24"/>
      <c r="AL1848" s="24"/>
      <c r="AM1848" s="24"/>
      <c r="AN1848" s="24"/>
      <c r="AO1848" s="24"/>
      <c r="AP1848" s="24"/>
      <c r="AQ1848" s="24"/>
      <c r="AS1848" s="13"/>
      <c r="AT1848" s="13"/>
      <c r="AU1848" s="14"/>
      <c r="AV1848" s="24"/>
      <c r="AW1848" s="24"/>
      <c r="AX1848" s="24"/>
      <c r="AY1848" s="24"/>
      <c r="AZ1848" s="24"/>
      <c r="BA1848" s="24"/>
      <c r="BB1848" s="24"/>
      <c r="BC1848" s="24"/>
      <c r="CW1848" s="24">
        <v>0.62961065573770492</v>
      </c>
      <c r="CX1848" s="13">
        <v>73.900000000000006</v>
      </c>
      <c r="CY1848" s="13">
        <v>72.375639781184447</v>
      </c>
      <c r="CZ1848" s="13">
        <v>71.930170574684468</v>
      </c>
      <c r="DA1848" s="13">
        <v>68.754239873200831</v>
      </c>
      <c r="DB1848" s="13" t="e">
        <f ca="1"/>
        <v>#NAME?</v>
      </c>
      <c r="DC1848" s="13" t="e">
        <f ca="1"/>
        <v>#NAME?</v>
      </c>
      <c r="DD1848" s="13">
        <v>71.203146851462179</v>
      </c>
      <c r="DE1848" s="13" t="e">
        <f ca="1"/>
        <v>#NAME?</v>
      </c>
      <c r="DF1848" s="13">
        <v>73.787804887335568</v>
      </c>
    </row>
    <row r="1849" spans="1:110" x14ac:dyDescent="0.25">
      <c r="A1849" s="9">
        <v>81.599999999999994</v>
      </c>
      <c r="B1849" s="10" t="b">
        <v>1</v>
      </c>
      <c r="U1849" s="13"/>
      <c r="V1849" s="13"/>
      <c r="W1849" s="14"/>
      <c r="X1849" s="24"/>
      <c r="Y1849" s="24"/>
      <c r="Z1849" s="24"/>
      <c r="AA1849" s="24"/>
      <c r="AB1849" s="24"/>
      <c r="AC1849" s="24"/>
      <c r="AD1849" s="24"/>
      <c r="AE1849" s="24"/>
      <c r="AG1849" s="13"/>
      <c r="AH1849" s="13"/>
      <c r="AI1849" s="14"/>
      <c r="AJ1849" s="24"/>
      <c r="AK1849" s="24"/>
      <c r="AL1849" s="24"/>
      <c r="AM1849" s="24"/>
      <c r="AN1849" s="24"/>
      <c r="AO1849" s="24"/>
      <c r="AP1849" s="24"/>
      <c r="AQ1849" s="24"/>
      <c r="AS1849" s="13"/>
      <c r="AT1849" s="13"/>
      <c r="AU1849" s="14"/>
      <c r="AV1849" s="24"/>
      <c r="AW1849" s="24"/>
      <c r="AX1849" s="24"/>
      <c r="AY1849" s="24"/>
      <c r="AZ1849" s="24"/>
      <c r="BA1849" s="24"/>
      <c r="BB1849" s="24"/>
      <c r="BC1849" s="24"/>
      <c r="CW1849" s="24">
        <v>0.62995218579234968</v>
      </c>
      <c r="CX1849" s="13">
        <v>73.900000000000006</v>
      </c>
      <c r="CY1849" s="13">
        <v>72.38425294222975</v>
      </c>
      <c r="CZ1849" s="13">
        <v>71.939737810308486</v>
      </c>
      <c r="DA1849" s="13">
        <v>68.818100515823815</v>
      </c>
      <c r="DB1849" s="13" t="e">
        <f ca="1"/>
        <v>#NAME?</v>
      </c>
      <c r="DC1849" s="13" t="e">
        <f ca="1"/>
        <v>#NAME?</v>
      </c>
      <c r="DD1849" s="13">
        <v>71.212626403324975</v>
      </c>
      <c r="DE1849" s="13" t="e">
        <f ca="1"/>
        <v>#NAME?</v>
      </c>
      <c r="DF1849" s="13">
        <v>73.796800694396637</v>
      </c>
    </row>
    <row r="1850" spans="1:110" x14ac:dyDescent="0.25">
      <c r="A1850" s="9">
        <v>81.5</v>
      </c>
      <c r="B1850" s="10" t="b">
        <v>1</v>
      </c>
      <c r="U1850" s="13"/>
      <c r="V1850" s="13"/>
      <c r="W1850" s="14"/>
      <c r="X1850" s="24"/>
      <c r="Y1850" s="24"/>
      <c r="Z1850" s="24"/>
      <c r="AA1850" s="24"/>
      <c r="AB1850" s="24"/>
      <c r="AC1850" s="24"/>
      <c r="AD1850" s="24"/>
      <c r="AE1850" s="24"/>
      <c r="AG1850" s="13"/>
      <c r="AH1850" s="13"/>
      <c r="AI1850" s="14"/>
      <c r="AJ1850" s="24"/>
      <c r="AK1850" s="24"/>
      <c r="AL1850" s="24"/>
      <c r="AM1850" s="24"/>
      <c r="AN1850" s="24"/>
      <c r="AO1850" s="24"/>
      <c r="AP1850" s="24"/>
      <c r="AQ1850" s="24"/>
      <c r="AS1850" s="13"/>
      <c r="AT1850" s="13"/>
      <c r="AU1850" s="14"/>
      <c r="AV1850" s="24"/>
      <c r="AW1850" s="24"/>
      <c r="AX1850" s="24"/>
      <c r="AY1850" s="24"/>
      <c r="AZ1850" s="24"/>
      <c r="BA1850" s="24"/>
      <c r="BB1850" s="24"/>
      <c r="BC1850" s="24"/>
      <c r="CW1850" s="24">
        <v>0.63029371584699456</v>
      </c>
      <c r="CX1850" s="13">
        <v>73.900000000000006</v>
      </c>
      <c r="CY1850" s="13">
        <v>72.392868688049404</v>
      </c>
      <c r="CZ1850" s="13">
        <v>71.949309190105481</v>
      </c>
      <c r="DA1850" s="13">
        <v>68.882020124884221</v>
      </c>
      <c r="DB1850" s="13" t="e">
        <f ca="1"/>
        <v>#NAME?</v>
      </c>
      <c r="DC1850" s="13" t="e">
        <f ca="1"/>
        <v>#NAME?</v>
      </c>
      <c r="DD1850" s="13">
        <v>71.222103385855235</v>
      </c>
      <c r="DE1850" s="13" t="e">
        <f ca="1"/>
        <v>#NAME?</v>
      </c>
      <c r="DF1850" s="13">
        <v>73.805796951724687</v>
      </c>
    </row>
    <row r="1851" spans="1:110" x14ac:dyDescent="0.25">
      <c r="A1851" s="9">
        <v>81.3</v>
      </c>
      <c r="B1851" s="10" t="b">
        <v>1</v>
      </c>
      <c r="U1851" s="13"/>
      <c r="V1851" s="13"/>
      <c r="W1851" s="14"/>
      <c r="X1851" s="24"/>
      <c r="Y1851" s="24"/>
      <c r="Z1851" s="24"/>
      <c r="AA1851" s="24"/>
      <c r="AB1851" s="24"/>
      <c r="AC1851" s="24"/>
      <c r="AD1851" s="24"/>
      <c r="AE1851" s="24"/>
      <c r="AG1851" s="13"/>
      <c r="AH1851" s="13"/>
      <c r="AI1851" s="14"/>
      <c r="AJ1851" s="24"/>
      <c r="AK1851" s="24"/>
      <c r="AL1851" s="24"/>
      <c r="AM1851" s="24"/>
      <c r="AN1851" s="24"/>
      <c r="AO1851" s="24"/>
      <c r="AP1851" s="24"/>
      <c r="AQ1851" s="24"/>
      <c r="AS1851" s="13"/>
      <c r="AT1851" s="13"/>
      <c r="AU1851" s="14"/>
      <c r="AV1851" s="24"/>
      <c r="AW1851" s="24"/>
      <c r="AX1851" s="24"/>
      <c r="AY1851" s="24"/>
      <c r="AZ1851" s="24"/>
      <c r="BA1851" s="24"/>
      <c r="BB1851" s="24"/>
      <c r="BC1851" s="24"/>
      <c r="CW1851" s="24">
        <v>0.63063524590163933</v>
      </c>
      <c r="CX1851" s="13">
        <v>73.900000000000006</v>
      </c>
      <c r="CY1851" s="13">
        <v>72.401487027250511</v>
      </c>
      <c r="CZ1851" s="13">
        <v>71.958884724954615</v>
      </c>
      <c r="DA1851" s="13">
        <v>68.945998809377272</v>
      </c>
      <c r="DB1851" s="13" t="e">
        <f ca="1"/>
        <v>#NAME?</v>
      </c>
      <c r="DC1851" s="13" t="e">
        <f ca="1"/>
        <v>#NAME?</v>
      </c>
      <c r="DD1851" s="13">
        <v>71.231577801141015</v>
      </c>
      <c r="DE1851" s="13" t="e">
        <f ca="1"/>
        <v>#NAME?</v>
      </c>
      <c r="DF1851" s="13">
        <v>73.814793664608814</v>
      </c>
    </row>
    <row r="1852" spans="1:110" x14ac:dyDescent="0.25">
      <c r="A1852" s="9">
        <v>81.099999999999994</v>
      </c>
      <c r="B1852" s="10" t="b">
        <v>1</v>
      </c>
      <c r="U1852" s="13"/>
      <c r="V1852" s="13"/>
      <c r="W1852" s="14"/>
      <c r="X1852" s="24"/>
      <c r="Y1852" s="24"/>
      <c r="Z1852" s="24"/>
      <c r="AA1852" s="24"/>
      <c r="AB1852" s="24"/>
      <c r="AC1852" s="24"/>
      <c r="AD1852" s="24"/>
      <c r="AE1852" s="24"/>
      <c r="AG1852" s="13"/>
      <c r="AH1852" s="13"/>
      <c r="AI1852" s="14"/>
      <c r="AJ1852" s="24"/>
      <c r="AK1852" s="24"/>
      <c r="AL1852" s="24"/>
      <c r="AM1852" s="24"/>
      <c r="AN1852" s="24"/>
      <c r="AO1852" s="24"/>
      <c r="AP1852" s="24"/>
      <c r="AQ1852" s="24"/>
      <c r="AS1852" s="13"/>
      <c r="AT1852" s="13"/>
      <c r="AU1852" s="14"/>
      <c r="AV1852" s="24"/>
      <c r="AW1852" s="24"/>
      <c r="AX1852" s="24"/>
      <c r="AY1852" s="24"/>
      <c r="AZ1852" s="24"/>
      <c r="BA1852" s="24"/>
      <c r="BB1852" s="24"/>
      <c r="BC1852" s="24"/>
      <c r="CW1852" s="24">
        <v>0.63097677595628421</v>
      </c>
      <c r="CX1852" s="13">
        <v>73.900000000000006</v>
      </c>
      <c r="CY1852" s="13">
        <v>72.410107968456444</v>
      </c>
      <c r="CZ1852" s="13">
        <v>71.96846442575891</v>
      </c>
      <c r="DA1852" s="13">
        <v>69.010036678600798</v>
      </c>
      <c r="DB1852" s="13" t="e">
        <f ca="1"/>
        <v>#NAME?</v>
      </c>
      <c r="DC1852" s="13" t="e">
        <f ca="1"/>
        <v>#NAME?</v>
      </c>
      <c r="DD1852" s="13">
        <v>71.241049651267502</v>
      </c>
      <c r="DE1852" s="13" t="e">
        <f ca="1"/>
        <v>#NAME?</v>
      </c>
      <c r="DF1852" s="13">
        <v>73.823790838343854</v>
      </c>
    </row>
    <row r="1853" spans="1:110" x14ac:dyDescent="0.25">
      <c r="A1853" s="9">
        <v>86</v>
      </c>
      <c r="B1853" s="10" t="b">
        <v>1</v>
      </c>
      <c r="U1853" s="13"/>
      <c r="V1853" s="13"/>
      <c r="W1853" s="14"/>
      <c r="X1853" s="24"/>
      <c r="Y1853" s="24"/>
      <c r="Z1853" s="24"/>
      <c r="AA1853" s="24"/>
      <c r="AB1853" s="24"/>
      <c r="AC1853" s="24"/>
      <c r="AD1853" s="24"/>
      <c r="AE1853" s="24"/>
      <c r="AG1853" s="13"/>
      <c r="AH1853" s="13"/>
      <c r="AI1853" s="14"/>
      <c r="AJ1853" s="24"/>
      <c r="AK1853" s="24"/>
      <c r="AL1853" s="24"/>
      <c r="AM1853" s="24"/>
      <c r="AN1853" s="24"/>
      <c r="AO1853" s="24"/>
      <c r="AP1853" s="24"/>
      <c r="AQ1853" s="24"/>
      <c r="AS1853" s="13"/>
      <c r="AT1853" s="13"/>
      <c r="AU1853" s="14"/>
      <c r="AV1853" s="24"/>
      <c r="AW1853" s="24"/>
      <c r="AX1853" s="24"/>
      <c r="AY1853" s="24"/>
      <c r="AZ1853" s="24"/>
      <c r="BA1853" s="24"/>
      <c r="BB1853" s="24"/>
      <c r="BC1853" s="24"/>
      <c r="CW1853" s="24">
        <v>0.63131830601092898</v>
      </c>
      <c r="CX1853" s="13">
        <v>73.900000000000006</v>
      </c>
      <c r="CY1853" s="13">
        <v>72.418731520306878</v>
      </c>
      <c r="CZ1853" s="13">
        <v>71.978048303445149</v>
      </c>
      <c r="DA1853" s="13">
        <v>69.074133842156115</v>
      </c>
      <c r="DB1853" s="13" t="e">
        <f ca="1"/>
        <v>#NAME?</v>
      </c>
      <c r="DC1853" s="13" t="e">
        <f ca="1"/>
        <v>#NAME?</v>
      </c>
      <c r="DD1853" s="13">
        <v>71.2505189383171</v>
      </c>
      <c r="DE1853" s="13" t="e">
        <f ca="1"/>
        <v>#NAME?</v>
      </c>
      <c r="DF1853" s="13">
        <v>73.832788478230313</v>
      </c>
    </row>
    <row r="1854" spans="1:110" x14ac:dyDescent="0.25">
      <c r="A1854" s="9">
        <v>89</v>
      </c>
      <c r="B1854" s="10" t="b">
        <v>1</v>
      </c>
      <c r="U1854" s="13"/>
      <c r="V1854" s="13"/>
      <c r="W1854" s="14"/>
      <c r="X1854" s="24"/>
      <c r="Y1854" s="24"/>
      <c r="Z1854" s="24"/>
      <c r="AA1854" s="24"/>
      <c r="AB1854" s="24"/>
      <c r="AC1854" s="24"/>
      <c r="AD1854" s="24"/>
      <c r="AE1854" s="24"/>
      <c r="AG1854" s="13"/>
      <c r="AH1854" s="13"/>
      <c r="AI1854" s="14"/>
      <c r="AJ1854" s="24"/>
      <c r="AK1854" s="24"/>
      <c r="AL1854" s="24"/>
      <c r="AM1854" s="24"/>
      <c r="AN1854" s="24"/>
      <c r="AO1854" s="24"/>
      <c r="AP1854" s="24"/>
      <c r="AQ1854" s="24"/>
      <c r="AS1854" s="13"/>
      <c r="AT1854" s="13"/>
      <c r="AU1854" s="14"/>
      <c r="AV1854" s="24"/>
      <c r="AW1854" s="24"/>
      <c r="AX1854" s="24"/>
      <c r="AY1854" s="24"/>
      <c r="AZ1854" s="24"/>
      <c r="BA1854" s="24"/>
      <c r="BB1854" s="24"/>
      <c r="BC1854" s="24"/>
      <c r="CW1854" s="24">
        <v>0.63165983606557374</v>
      </c>
      <c r="CX1854" s="13">
        <v>73.900000000000006</v>
      </c>
      <c r="CY1854" s="13">
        <v>72.427357691457928</v>
      </c>
      <c r="CZ1854" s="13">
        <v>71.987636368964402</v>
      </c>
      <c r="DA1854" s="13">
        <v>69.138290409949377</v>
      </c>
      <c r="DB1854" s="13" t="e">
        <f ca="1"/>
        <v>#NAME?</v>
      </c>
      <c r="DC1854" s="13" t="e">
        <f ca="1"/>
        <v>#NAME?</v>
      </c>
      <c r="DD1854" s="13">
        <v>71.259985664369367</v>
      </c>
      <c r="DE1854" s="13" t="e">
        <f ca="1"/>
        <v>#NAME?</v>
      </c>
      <c r="DF1854" s="13">
        <v>73.84178658957444</v>
      </c>
    </row>
    <row r="1855" spans="1:110" x14ac:dyDescent="0.25">
      <c r="A1855" s="9">
        <v>85</v>
      </c>
      <c r="B1855" s="10" t="b">
        <v>1</v>
      </c>
      <c r="U1855" s="13"/>
      <c r="V1855" s="13"/>
      <c r="W1855" s="14"/>
      <c r="X1855" s="24"/>
      <c r="Y1855" s="24"/>
      <c r="Z1855" s="24"/>
      <c r="AA1855" s="24"/>
      <c r="AB1855" s="24"/>
      <c r="AC1855" s="24"/>
      <c r="AD1855" s="24"/>
      <c r="AE1855" s="24"/>
      <c r="AG1855" s="13"/>
      <c r="AH1855" s="13"/>
      <c r="AI1855" s="14"/>
      <c r="AJ1855" s="24"/>
      <c r="AK1855" s="24"/>
      <c r="AL1855" s="24"/>
      <c r="AM1855" s="24"/>
      <c r="AN1855" s="24"/>
      <c r="AO1855" s="24"/>
      <c r="AP1855" s="24"/>
      <c r="AQ1855" s="24"/>
      <c r="AS1855" s="13"/>
      <c r="AT1855" s="13"/>
      <c r="AU1855" s="14"/>
      <c r="AV1855" s="24"/>
      <c r="AW1855" s="24"/>
      <c r="AX1855" s="24"/>
      <c r="AY1855" s="24"/>
      <c r="AZ1855" s="24"/>
      <c r="BA1855" s="24"/>
      <c r="BB1855" s="24"/>
      <c r="BC1855" s="24"/>
      <c r="CW1855" s="24">
        <v>0.63200136612021862</v>
      </c>
      <c r="CX1855" s="13">
        <v>73.900000000000006</v>
      </c>
      <c r="CY1855" s="13">
        <v>72.435986490582223</v>
      </c>
      <c r="CZ1855" s="13">
        <v>71.997228633291769</v>
      </c>
      <c r="DA1855" s="13">
        <v>69.202506492192541</v>
      </c>
      <c r="DB1855" s="13" t="e">
        <f ca="1"/>
        <v>#NAME?</v>
      </c>
      <c r="DC1855" s="13" t="e">
        <f ca="1"/>
        <v>#NAME?</v>
      </c>
      <c r="DD1855" s="13">
        <v>71.269449831501106</v>
      </c>
      <c r="DE1855" s="13" t="e">
        <f ca="1"/>
        <v>#NAME?</v>
      </c>
      <c r="DF1855" s="13">
        <v>73.850785177688238</v>
      </c>
    </row>
    <row r="1856" spans="1:110" x14ac:dyDescent="0.25">
      <c r="A1856" s="9">
        <v>81</v>
      </c>
      <c r="B1856" s="10" t="b">
        <v>1</v>
      </c>
      <c r="U1856" s="13"/>
      <c r="V1856" s="13"/>
      <c r="W1856" s="14"/>
      <c r="X1856" s="24"/>
      <c r="Y1856" s="24"/>
      <c r="Z1856" s="24"/>
      <c r="AA1856" s="24"/>
      <c r="AB1856" s="24"/>
      <c r="AC1856" s="24"/>
      <c r="AD1856" s="24"/>
      <c r="AE1856" s="24"/>
      <c r="AG1856" s="13"/>
      <c r="AH1856" s="13"/>
      <c r="AI1856" s="14"/>
      <c r="AJ1856" s="24"/>
      <c r="AK1856" s="24"/>
      <c r="AL1856" s="24"/>
      <c r="AM1856" s="24"/>
      <c r="AN1856" s="24"/>
      <c r="AO1856" s="24"/>
      <c r="AP1856" s="24"/>
      <c r="AQ1856" s="24"/>
      <c r="AS1856" s="13"/>
      <c r="AT1856" s="13"/>
      <c r="AU1856" s="14"/>
      <c r="AV1856" s="24"/>
      <c r="AW1856" s="24"/>
      <c r="AX1856" s="24"/>
      <c r="AY1856" s="24"/>
      <c r="AZ1856" s="24"/>
      <c r="BA1856" s="24"/>
      <c r="BB1856" s="24"/>
      <c r="BC1856" s="24"/>
      <c r="CW1856" s="24">
        <v>0.63234289617486339</v>
      </c>
      <c r="CX1856" s="13">
        <v>73.900000000000006</v>
      </c>
      <c r="CY1856" s="13">
        <v>72.444617926368892</v>
      </c>
      <c r="CZ1856" s="13">
        <v>72.006825107426479</v>
      </c>
      <c r="DA1856" s="13">
        <v>69.26678219940456</v>
      </c>
      <c r="DB1856" s="13" t="e">
        <f ca="1"/>
        <v>#NAME?</v>
      </c>
      <c r="DC1856" s="13" t="e">
        <f ca="1"/>
        <v>#NAME?</v>
      </c>
      <c r="DD1856" s="13">
        <v>71.278911441786249</v>
      </c>
      <c r="DE1856" s="13" t="e">
        <f ca="1"/>
        <v>#NAME?</v>
      </c>
      <c r="DF1856" s="13">
        <v>73.859784247889564</v>
      </c>
    </row>
    <row r="1857" spans="1:110" x14ac:dyDescent="0.25">
      <c r="A1857" s="9">
        <v>81</v>
      </c>
      <c r="B1857" s="10" t="b">
        <v>1</v>
      </c>
      <c r="U1857" s="13"/>
      <c r="V1857" s="13"/>
      <c r="W1857" s="14"/>
      <c r="X1857" s="24"/>
      <c r="Y1857" s="24"/>
      <c r="Z1857" s="24"/>
      <c r="AA1857" s="24"/>
      <c r="AB1857" s="24"/>
      <c r="AC1857" s="24"/>
      <c r="AD1857" s="24"/>
      <c r="AE1857" s="24"/>
      <c r="AG1857" s="13"/>
      <c r="AH1857" s="13"/>
      <c r="AI1857" s="14"/>
      <c r="AJ1857" s="24"/>
      <c r="AK1857" s="24"/>
      <c r="AL1857" s="24"/>
      <c r="AM1857" s="24"/>
      <c r="AN1857" s="24"/>
      <c r="AO1857" s="24"/>
      <c r="AP1857" s="24"/>
      <c r="AQ1857" s="24"/>
      <c r="AS1857" s="13"/>
      <c r="AT1857" s="13"/>
      <c r="AU1857" s="14"/>
      <c r="AV1857" s="24"/>
      <c r="AW1857" s="24"/>
      <c r="AX1857" s="24"/>
      <c r="AY1857" s="24"/>
      <c r="AZ1857" s="24"/>
      <c r="BA1857" s="24"/>
      <c r="BB1857" s="24"/>
      <c r="BC1857" s="24"/>
      <c r="CW1857" s="24">
        <v>0.63268442622950816</v>
      </c>
      <c r="CX1857" s="13">
        <v>73.900000000000006</v>
      </c>
      <c r="CY1857" s="13">
        <v>72.453252007523744</v>
      </c>
      <c r="CZ1857" s="13">
        <v>72.016425802392263</v>
      </c>
      <c r="DA1857" s="13">
        <v>69.331117642412536</v>
      </c>
      <c r="DB1857" s="13" t="e">
        <f ca="1"/>
        <v>#NAME?</v>
      </c>
      <c r="DC1857" s="13" t="e">
        <f ca="1"/>
        <v>#NAME?</v>
      </c>
      <c r="DD1857" s="13">
        <v>71.288370497295958</v>
      </c>
      <c r="DE1857" s="13" t="e">
        <f ca="1"/>
        <v>#NAME?</v>
      </c>
      <c r="DF1857" s="13">
        <v>73.868783805502034</v>
      </c>
    </row>
    <row r="1858" spans="1:110" x14ac:dyDescent="0.25">
      <c r="A1858" s="9">
        <v>79.900000000000006</v>
      </c>
      <c r="B1858" s="10" t="b">
        <v>1</v>
      </c>
      <c r="U1858" s="13"/>
      <c r="V1858" s="13"/>
      <c r="W1858" s="14"/>
      <c r="X1858" s="24"/>
      <c r="Y1858" s="24"/>
      <c r="Z1858" s="24"/>
      <c r="AA1858" s="24"/>
      <c r="AB1858" s="24"/>
      <c r="AC1858" s="24"/>
      <c r="AD1858" s="24"/>
      <c r="AE1858" s="24"/>
      <c r="AG1858" s="13"/>
      <c r="AH1858" s="13"/>
      <c r="AI1858" s="14"/>
      <c r="AJ1858" s="24"/>
      <c r="AK1858" s="24"/>
      <c r="AL1858" s="24"/>
      <c r="AM1858" s="24"/>
      <c r="AN1858" s="24"/>
      <c r="AO1858" s="24"/>
      <c r="AP1858" s="24"/>
      <c r="AQ1858" s="24"/>
      <c r="AS1858" s="13"/>
      <c r="AT1858" s="13"/>
      <c r="AU1858" s="14"/>
      <c r="AV1858" s="24"/>
      <c r="AW1858" s="24"/>
      <c r="AX1858" s="24"/>
      <c r="AY1858" s="24"/>
      <c r="AZ1858" s="24"/>
      <c r="BA1858" s="24"/>
      <c r="BB1858" s="24"/>
      <c r="BC1858" s="24"/>
      <c r="CW1858" s="24">
        <v>0.63302595628415304</v>
      </c>
      <c r="CX1858" s="13">
        <v>73.900000000000006</v>
      </c>
      <c r="CY1858" s="13">
        <v>72.461888742769275</v>
      </c>
      <c r="CZ1858" s="13">
        <v>72.02603072923722</v>
      </c>
      <c r="DA1858" s="13">
        <v>69.395512932352901</v>
      </c>
      <c r="DB1858" s="13" t="e">
        <f ca="1"/>
        <v>#NAME?</v>
      </c>
      <c r="DC1858" s="13" t="e">
        <f ca="1"/>
        <v>#NAME?</v>
      </c>
      <c r="DD1858" s="13">
        <v>71.297827000098607</v>
      </c>
      <c r="DE1858" s="13" t="e">
        <f ca="1"/>
        <v>#NAME?</v>
      </c>
      <c r="DF1858" s="13">
        <v>73.877783855855228</v>
      </c>
    </row>
    <row r="1859" spans="1:110" x14ac:dyDescent="0.25">
      <c r="A1859" s="9">
        <v>79.900000000000006</v>
      </c>
      <c r="B1859" s="10" t="b">
        <v>1</v>
      </c>
      <c r="U1859" s="13"/>
      <c r="V1859" s="13"/>
      <c r="W1859" s="14"/>
      <c r="X1859" s="24"/>
      <c r="Y1859" s="24"/>
      <c r="Z1859" s="24"/>
      <c r="AA1859" s="24"/>
      <c r="AB1859" s="24"/>
      <c r="AC1859" s="24"/>
      <c r="AD1859" s="24"/>
      <c r="AE1859" s="24"/>
      <c r="AG1859" s="13"/>
      <c r="AH1859" s="13"/>
      <c r="AI1859" s="14"/>
      <c r="AJ1859" s="24"/>
      <c r="AK1859" s="24"/>
      <c r="AL1859" s="24"/>
      <c r="AM1859" s="24"/>
      <c r="AN1859" s="24"/>
      <c r="AO1859" s="24"/>
      <c r="AP1859" s="24"/>
      <c r="AQ1859" s="24"/>
      <c r="AS1859" s="13"/>
      <c r="AT1859" s="13"/>
      <c r="AU1859" s="14"/>
      <c r="AV1859" s="24"/>
      <c r="AW1859" s="24"/>
      <c r="AX1859" s="24"/>
      <c r="AY1859" s="24"/>
      <c r="AZ1859" s="24"/>
      <c r="BA1859" s="24"/>
      <c r="BB1859" s="24"/>
      <c r="BC1859" s="24"/>
      <c r="CW1859" s="24">
        <v>0.6333674863387978</v>
      </c>
      <c r="CX1859" s="13">
        <v>73.900000000000006</v>
      </c>
      <c r="CY1859" s="13">
        <v>72.470528140844749</v>
      </c>
      <c r="CZ1859" s="13">
        <v>72.035639899033967</v>
      </c>
      <c r="DA1859" s="13">
        <v>69.459968180672419</v>
      </c>
      <c r="DB1859" s="13" t="e">
        <f ca="1"/>
        <v>#NAME?</v>
      </c>
      <c r="DC1859" s="13" t="e">
        <f ca="1"/>
        <v>#NAME?</v>
      </c>
      <c r="DD1859" s="13">
        <v>71.307280952259759</v>
      </c>
      <c r="DE1859" s="13" t="e">
        <f ca="1"/>
        <v>#NAME?</v>
      </c>
      <c r="DF1859" s="13">
        <v>73.886784404284555</v>
      </c>
    </row>
    <row r="1860" spans="1:110" x14ac:dyDescent="0.25">
      <c r="A1860" s="9">
        <v>79.2</v>
      </c>
      <c r="B1860" s="10" t="b">
        <v>1</v>
      </c>
      <c r="U1860" s="13"/>
      <c r="V1860" s="13"/>
      <c r="W1860" s="14"/>
      <c r="X1860" s="24"/>
      <c r="Y1860" s="24"/>
      <c r="Z1860" s="24"/>
      <c r="AA1860" s="24"/>
      <c r="AB1860" s="24"/>
      <c r="AC1860" s="24"/>
      <c r="AD1860" s="24"/>
      <c r="AE1860" s="24"/>
      <c r="AG1860" s="13"/>
      <c r="AH1860" s="13"/>
      <c r="AI1860" s="14"/>
      <c r="AJ1860" s="24"/>
      <c r="AK1860" s="24"/>
      <c r="AL1860" s="24"/>
      <c r="AM1860" s="24"/>
      <c r="AN1860" s="24"/>
      <c r="AO1860" s="24"/>
      <c r="AP1860" s="24"/>
      <c r="AQ1860" s="24"/>
      <c r="AS1860" s="13"/>
      <c r="AT1860" s="13"/>
      <c r="AU1860" s="14"/>
      <c r="AV1860" s="24"/>
      <c r="AW1860" s="24"/>
      <c r="AX1860" s="24"/>
      <c r="AY1860" s="24"/>
      <c r="AZ1860" s="24"/>
      <c r="BA1860" s="24"/>
      <c r="BB1860" s="24"/>
      <c r="BC1860" s="24"/>
      <c r="CW1860" s="24">
        <v>0.63370901639344257</v>
      </c>
      <c r="CX1860" s="13">
        <v>73.900000000000006</v>
      </c>
      <c r="CY1860" s="13">
        <v>72.479170210506311</v>
      </c>
      <c r="CZ1860" s="13">
        <v>72.045253322879773</v>
      </c>
      <c r="DA1860" s="13">
        <v>69.524483499129545</v>
      </c>
      <c r="DB1860" s="13" t="e">
        <f ca="1"/>
        <v>#NAME?</v>
      </c>
      <c r="DC1860" s="13" t="e">
        <f ca="1"/>
        <v>#NAME?</v>
      </c>
      <c r="DD1860" s="13">
        <v>71.31673235584222</v>
      </c>
      <c r="DE1860" s="13" t="e">
        <f ca="1"/>
        <v>#NAME?</v>
      </c>
      <c r="DF1860" s="13">
        <v>73.895785456131392</v>
      </c>
    </row>
    <row r="1861" spans="1:110" x14ac:dyDescent="0.25">
      <c r="A1861" s="9">
        <v>79.099999999999994</v>
      </c>
      <c r="B1861" s="10" t="b">
        <v>1</v>
      </c>
      <c r="U1861" s="13"/>
      <c r="V1861" s="13"/>
      <c r="W1861" s="14"/>
      <c r="X1861" s="24"/>
      <c r="Y1861" s="24"/>
      <c r="Z1861" s="24"/>
      <c r="AA1861" s="24"/>
      <c r="AB1861" s="24"/>
      <c r="AC1861" s="24"/>
      <c r="AD1861" s="24"/>
      <c r="AE1861" s="24"/>
      <c r="AG1861" s="13"/>
      <c r="AH1861" s="13"/>
      <c r="AI1861" s="14"/>
      <c r="AJ1861" s="24"/>
      <c r="AK1861" s="24"/>
      <c r="AL1861" s="24"/>
      <c r="AM1861" s="24"/>
      <c r="AN1861" s="24"/>
      <c r="AO1861" s="24"/>
      <c r="AP1861" s="24"/>
      <c r="AQ1861" s="24"/>
      <c r="AS1861" s="13"/>
      <c r="AT1861" s="13"/>
      <c r="AU1861" s="14"/>
      <c r="AV1861" s="24"/>
      <c r="AW1861" s="24"/>
      <c r="AX1861" s="24"/>
      <c r="AY1861" s="24"/>
      <c r="AZ1861" s="24"/>
      <c r="BA1861" s="24"/>
      <c r="BB1861" s="24"/>
      <c r="BC1861" s="24"/>
      <c r="CW1861" s="24">
        <v>0.63405054644808745</v>
      </c>
      <c r="CX1861" s="13">
        <v>73.900000000000006</v>
      </c>
      <c r="CY1861" s="13">
        <v>72.487814960527018</v>
      </c>
      <c r="CZ1861" s="13">
        <v>72.054871011896708</v>
      </c>
      <c r="DA1861" s="13">
        <v>69.589058999795455</v>
      </c>
      <c r="DB1861" s="13" t="e">
        <f ca="1"/>
        <v>#NAME?</v>
      </c>
      <c r="DC1861" s="13" t="e">
        <f ca="1"/>
        <v>#NAME?</v>
      </c>
      <c r="DD1861" s="13">
        <v>71.326181212906008</v>
      </c>
      <c r="DE1861" s="13" t="e">
        <f ca="1"/>
        <v>#NAME?</v>
      </c>
      <c r="DF1861" s="13">
        <v>73.904787016743086</v>
      </c>
    </row>
    <row r="1862" spans="1:110" x14ac:dyDescent="0.25">
      <c r="A1862" s="9">
        <v>78.7</v>
      </c>
      <c r="B1862" s="10" t="b">
        <v>1</v>
      </c>
      <c r="U1862" s="13"/>
      <c r="V1862" s="13"/>
      <c r="W1862" s="14"/>
      <c r="X1862" s="24"/>
      <c r="Y1862" s="24"/>
      <c r="Z1862" s="24"/>
      <c r="AA1862" s="24"/>
      <c r="AB1862" s="24"/>
      <c r="AC1862" s="24"/>
      <c r="AD1862" s="24"/>
      <c r="AE1862" s="24"/>
      <c r="AG1862" s="13"/>
      <c r="AH1862" s="13"/>
      <c r="AI1862" s="14"/>
      <c r="AJ1862" s="24"/>
      <c r="AK1862" s="24"/>
      <c r="AL1862" s="24"/>
      <c r="AM1862" s="24"/>
      <c r="AN1862" s="24"/>
      <c r="AO1862" s="24"/>
      <c r="AP1862" s="24"/>
      <c r="AQ1862" s="24"/>
      <c r="AS1862" s="13"/>
      <c r="AT1862" s="13"/>
      <c r="AU1862" s="14"/>
      <c r="AV1862" s="24"/>
      <c r="AW1862" s="24"/>
      <c r="AX1862" s="24"/>
      <c r="AY1862" s="24"/>
      <c r="AZ1862" s="24"/>
      <c r="BA1862" s="24"/>
      <c r="BB1862" s="24"/>
      <c r="BC1862" s="24"/>
      <c r="CW1862" s="24">
        <v>0.63439207650273222</v>
      </c>
      <c r="CX1862" s="13">
        <v>73.900000000000006</v>
      </c>
      <c r="CY1862" s="13">
        <v>72.496462399696895</v>
      </c>
      <c r="CZ1862" s="13">
        <v>72.064492977231623</v>
      </c>
      <c r="DA1862" s="13">
        <v>69.653694795055245</v>
      </c>
      <c r="DB1862" s="13" t="e">
        <f ca="1"/>
        <v>#NAME?</v>
      </c>
      <c r="DC1862" s="13" t="e">
        <f ca="1"/>
        <v>#NAME?</v>
      </c>
      <c r="DD1862" s="13">
        <v>71.335627525508343</v>
      </c>
      <c r="DE1862" s="13" t="e">
        <f ca="1"/>
        <v>#NAME?</v>
      </c>
      <c r="DF1862" s="13">
        <v>73.913789091472978</v>
      </c>
    </row>
    <row r="1863" spans="1:110" x14ac:dyDescent="0.25">
      <c r="A1863" s="9">
        <v>78.5</v>
      </c>
      <c r="B1863" s="10" t="b">
        <v>1</v>
      </c>
      <c r="U1863" s="13"/>
      <c r="V1863" s="13"/>
      <c r="W1863" s="14"/>
      <c r="X1863" s="24"/>
      <c r="Y1863" s="24"/>
      <c r="Z1863" s="24"/>
      <c r="AA1863" s="24"/>
      <c r="AB1863" s="24"/>
      <c r="AC1863" s="24"/>
      <c r="AD1863" s="24"/>
      <c r="AE1863" s="24"/>
      <c r="AG1863" s="13"/>
      <c r="AH1863" s="13"/>
      <c r="AI1863" s="14"/>
      <c r="AJ1863" s="24"/>
      <c r="AK1863" s="24"/>
      <c r="AL1863" s="24"/>
      <c r="AM1863" s="24"/>
      <c r="AN1863" s="24"/>
      <c r="AO1863" s="24"/>
      <c r="AP1863" s="24"/>
      <c r="AQ1863" s="24"/>
      <c r="AS1863" s="13"/>
      <c r="AT1863" s="13"/>
      <c r="AU1863" s="14"/>
      <c r="AV1863" s="24"/>
      <c r="AW1863" s="24"/>
      <c r="AX1863" s="24"/>
      <c r="AY1863" s="24"/>
      <c r="AZ1863" s="24"/>
      <c r="BA1863" s="24"/>
      <c r="BB1863" s="24"/>
      <c r="BC1863" s="24"/>
      <c r="CW1863" s="24">
        <v>0.63473360655737709</v>
      </c>
      <c r="CX1863" s="13">
        <v>73.900000000000006</v>
      </c>
      <c r="CY1863" s="13">
        <v>72.505112536823091</v>
      </c>
      <c r="CZ1863" s="13">
        <v>72.074119230056255</v>
      </c>
      <c r="DA1863" s="13">
        <v>69.718390997609106</v>
      </c>
      <c r="DB1863" s="13" t="e">
        <f ca="1"/>
        <v>#NAME?</v>
      </c>
      <c r="DC1863" s="13" t="e">
        <f ca="1"/>
        <v>#NAME?</v>
      </c>
      <c r="DD1863" s="13">
        <v>71.34507129570369</v>
      </c>
      <c r="DE1863" s="13" t="e">
        <f ca="1"/>
        <v>#NAME?</v>
      </c>
      <c r="DF1863" s="13">
        <v>73.922791685680465</v>
      </c>
    </row>
    <row r="1864" spans="1:110" x14ac:dyDescent="0.25">
      <c r="A1864" s="9">
        <v>78.599999999999994</v>
      </c>
      <c r="B1864" s="10" t="b">
        <v>1</v>
      </c>
      <c r="U1864" s="13"/>
      <c r="V1864" s="13"/>
      <c r="W1864" s="14"/>
      <c r="X1864" s="24"/>
      <c r="Y1864" s="24"/>
      <c r="Z1864" s="24"/>
      <c r="AA1864" s="24"/>
      <c r="AB1864" s="24"/>
      <c r="AC1864" s="24"/>
      <c r="AD1864" s="24"/>
      <c r="AE1864" s="24"/>
      <c r="AG1864" s="13"/>
      <c r="AH1864" s="13"/>
      <c r="AI1864" s="14"/>
      <c r="AJ1864" s="24"/>
      <c r="AK1864" s="24"/>
      <c r="AL1864" s="24"/>
      <c r="AM1864" s="24"/>
      <c r="AN1864" s="24"/>
      <c r="AO1864" s="24"/>
      <c r="AP1864" s="24"/>
      <c r="AQ1864" s="24"/>
      <c r="AS1864" s="13"/>
      <c r="AT1864" s="13"/>
      <c r="AU1864" s="14"/>
      <c r="AV1864" s="24"/>
      <c r="AW1864" s="24"/>
      <c r="AX1864" s="24"/>
      <c r="AY1864" s="24"/>
      <c r="AZ1864" s="24"/>
      <c r="BA1864" s="24"/>
      <c r="BB1864" s="24"/>
      <c r="BC1864" s="24"/>
      <c r="CW1864" s="24">
        <v>0.63507513661202186</v>
      </c>
      <c r="CX1864" s="13">
        <v>74</v>
      </c>
      <c r="CY1864" s="13">
        <v>72.513765380729879</v>
      </c>
      <c r="CZ1864" s="13">
        <v>72.083749781567491</v>
      </c>
      <c r="DA1864" s="13">
        <v>69.783147720473536</v>
      </c>
      <c r="DB1864" s="13" t="e">
        <f ca="1"/>
        <v>#NAME?</v>
      </c>
      <c r="DC1864" s="13" t="e">
        <f ca="1"/>
        <v>#NAME?</v>
      </c>
      <c r="DD1864" s="13">
        <v>71.354512525543782</v>
      </c>
      <c r="DE1864" s="13" t="e">
        <f ca="1"/>
        <v>#NAME?</v>
      </c>
      <c r="DF1864" s="13">
        <v>73.93179480473097</v>
      </c>
    </row>
    <row r="1865" spans="1:110" x14ac:dyDescent="0.25">
      <c r="A1865" s="9">
        <v>74.8</v>
      </c>
      <c r="B1865" s="10" t="b">
        <v>1</v>
      </c>
      <c r="U1865" s="13"/>
      <c r="V1865" s="13"/>
      <c r="W1865" s="14"/>
      <c r="X1865" s="24"/>
      <c r="Y1865" s="24"/>
      <c r="Z1865" s="24"/>
      <c r="AA1865" s="24"/>
      <c r="AB1865" s="24"/>
      <c r="AC1865" s="24"/>
      <c r="AD1865" s="24"/>
      <c r="AE1865" s="24"/>
      <c r="AG1865" s="13"/>
      <c r="AH1865" s="13"/>
      <c r="AI1865" s="14"/>
      <c r="AJ1865" s="24"/>
      <c r="AK1865" s="24"/>
      <c r="AL1865" s="24"/>
      <c r="AM1865" s="24"/>
      <c r="AN1865" s="24"/>
      <c r="AO1865" s="24"/>
      <c r="AP1865" s="24"/>
      <c r="AQ1865" s="24"/>
      <c r="AS1865" s="13"/>
      <c r="AT1865" s="13"/>
      <c r="AU1865" s="14"/>
      <c r="AV1865" s="24"/>
      <c r="AW1865" s="24"/>
      <c r="AX1865" s="24"/>
      <c r="AY1865" s="24"/>
      <c r="AZ1865" s="24"/>
      <c r="BA1865" s="24"/>
      <c r="BB1865" s="24"/>
      <c r="BC1865" s="24"/>
      <c r="CW1865" s="24">
        <v>0.63541666666666663</v>
      </c>
      <c r="CX1865" s="13">
        <v>74</v>
      </c>
      <c r="CY1865" s="13">
        <v>72.522420940258769</v>
      </c>
      <c r="CZ1865" s="13">
        <v>72.093384642987317</v>
      </c>
      <c r="DA1865" s="13">
        <v>69.847965076982433</v>
      </c>
      <c r="DB1865" s="13" t="e">
        <f ca="1"/>
        <v>#NAME?</v>
      </c>
      <c r="DC1865" s="13" t="e">
        <f ca="1"/>
        <v>#NAME?</v>
      </c>
      <c r="DD1865" s="13">
        <v>71.363951217077556</v>
      </c>
      <c r="DE1865" s="13" t="e">
        <f ca="1"/>
        <v>#NAME?</v>
      </c>
      <c r="DF1865" s="13">
        <v>73.940798453996081</v>
      </c>
    </row>
    <row r="1866" spans="1:110" x14ac:dyDescent="0.25">
      <c r="A1866" s="9">
        <v>74.5</v>
      </c>
      <c r="B1866" s="10" t="b">
        <v>1</v>
      </c>
      <c r="U1866" s="13"/>
      <c r="V1866" s="13"/>
      <c r="W1866" s="14"/>
      <c r="X1866" s="24"/>
      <c r="Y1866" s="24"/>
      <c r="Z1866" s="24"/>
      <c r="AA1866" s="24"/>
      <c r="AB1866" s="24"/>
      <c r="AC1866" s="24"/>
      <c r="AD1866" s="24"/>
      <c r="AE1866" s="24"/>
      <c r="AG1866" s="13"/>
      <c r="AH1866" s="13"/>
      <c r="AI1866" s="14"/>
      <c r="AJ1866" s="24"/>
      <c r="AK1866" s="24"/>
      <c r="AL1866" s="24"/>
      <c r="AM1866" s="24"/>
      <c r="AN1866" s="24"/>
      <c r="AO1866" s="24"/>
      <c r="AP1866" s="24"/>
      <c r="AQ1866" s="24"/>
      <c r="AS1866" s="13"/>
      <c r="AT1866" s="13"/>
      <c r="AU1866" s="14"/>
      <c r="AV1866" s="24"/>
      <c r="AW1866" s="24"/>
      <c r="AX1866" s="24"/>
      <c r="AY1866" s="24"/>
      <c r="AZ1866" s="24"/>
      <c r="BA1866" s="24"/>
      <c r="BB1866" s="24"/>
      <c r="BC1866" s="24"/>
      <c r="CW1866" s="24">
        <v>0.63575819672131151</v>
      </c>
      <c r="CX1866" s="13">
        <v>74</v>
      </c>
      <c r="CY1866" s="13">
        <v>72.531079224268566</v>
      </c>
      <c r="CZ1866" s="13">
        <v>72.103023825563014</v>
      </c>
      <c r="DA1866" s="13">
        <v>69.912843180788457</v>
      </c>
      <c r="DB1866" s="13" t="e">
        <f ca="1"/>
        <v>#NAME?</v>
      </c>
      <c r="DC1866" s="13" t="e">
        <f ca="1"/>
        <v>#NAME?</v>
      </c>
      <c r="DD1866" s="13">
        <v>71.373387372351203</v>
      </c>
      <c r="DE1866" s="13" t="e">
        <f ca="1"/>
        <v>#NAME?</v>
      </c>
      <c r="DF1866" s="13">
        <v>73.949802638853498</v>
      </c>
    </row>
    <row r="1867" spans="1:110" x14ac:dyDescent="0.25">
      <c r="A1867" s="9">
        <v>73.900000000000006</v>
      </c>
      <c r="B1867" s="10" t="b">
        <v>1</v>
      </c>
      <c r="U1867" s="13"/>
      <c r="V1867" s="13"/>
      <c r="W1867" s="14"/>
      <c r="X1867" s="24"/>
      <c r="Y1867" s="24"/>
      <c r="Z1867" s="24"/>
      <c r="AA1867" s="24"/>
      <c r="AB1867" s="24"/>
      <c r="AC1867" s="24"/>
      <c r="AD1867" s="24"/>
      <c r="AE1867" s="24"/>
      <c r="AG1867" s="13"/>
      <c r="AH1867" s="13"/>
      <c r="AI1867" s="14"/>
      <c r="AJ1867" s="24"/>
      <c r="AK1867" s="24"/>
      <c r="AL1867" s="24"/>
      <c r="AM1867" s="24"/>
      <c r="AN1867" s="24"/>
      <c r="AO1867" s="24"/>
      <c r="AP1867" s="24"/>
      <c r="AQ1867" s="24"/>
      <c r="AS1867" s="13"/>
      <c r="AT1867" s="13"/>
      <c r="AU1867" s="14"/>
      <c r="AV1867" s="24"/>
      <c r="AW1867" s="24"/>
      <c r="AX1867" s="24"/>
      <c r="AY1867" s="24"/>
      <c r="AZ1867" s="24"/>
      <c r="BA1867" s="24"/>
      <c r="BB1867" s="24"/>
      <c r="BC1867" s="24"/>
      <c r="CW1867" s="24">
        <v>0.63609972677595628</v>
      </c>
      <c r="CX1867" s="13">
        <v>74</v>
      </c>
      <c r="CY1867" s="13">
        <v>72.539740241635442</v>
      </c>
      <c r="CZ1867" s="13">
        <v>72.112667340567057</v>
      </c>
      <c r="DA1867" s="13">
        <v>69.977782145863983</v>
      </c>
      <c r="DB1867" s="13" t="e">
        <f ca="1"/>
        <v>#NAME?</v>
      </c>
      <c r="DC1867" s="13" t="e">
        <f ca="1"/>
        <v>#NAME?</v>
      </c>
      <c r="DD1867" s="13">
        <v>71.382820993408188</v>
      </c>
      <c r="DE1867" s="13" t="e">
        <f ca="1"/>
        <v>#NAME?</v>
      </c>
      <c r="DF1867" s="13">
        <v>73.95880736468709</v>
      </c>
    </row>
    <row r="1868" spans="1:110" x14ac:dyDescent="0.25">
      <c r="A1868" s="9">
        <v>73.900000000000006</v>
      </c>
      <c r="B1868" s="10" t="b">
        <v>1</v>
      </c>
      <c r="U1868" s="13"/>
      <c r="V1868" s="13"/>
      <c r="W1868" s="14"/>
      <c r="X1868" s="24"/>
      <c r="Y1868" s="24"/>
      <c r="Z1868" s="24"/>
      <c r="AA1868" s="24"/>
      <c r="AB1868" s="24"/>
      <c r="AC1868" s="24"/>
      <c r="AD1868" s="24"/>
      <c r="AE1868" s="24"/>
      <c r="AG1868" s="13"/>
      <c r="AH1868" s="13"/>
      <c r="AI1868" s="14"/>
      <c r="AJ1868" s="24"/>
      <c r="AK1868" s="24"/>
      <c r="AL1868" s="24"/>
      <c r="AM1868" s="24"/>
      <c r="AN1868" s="24"/>
      <c r="AO1868" s="24"/>
      <c r="AP1868" s="24"/>
      <c r="AQ1868" s="24"/>
      <c r="AS1868" s="13"/>
      <c r="AT1868" s="13"/>
      <c r="AU1868" s="14"/>
      <c r="AV1868" s="24"/>
      <c r="AW1868" s="24"/>
      <c r="AX1868" s="24"/>
      <c r="AY1868" s="24"/>
      <c r="AZ1868" s="24"/>
      <c r="BA1868" s="24"/>
      <c r="BB1868" s="24"/>
      <c r="BC1868" s="24"/>
      <c r="CW1868" s="24">
        <v>0.63644125683060104</v>
      </c>
      <c r="CX1868" s="13">
        <v>74</v>
      </c>
      <c r="CY1868" s="13">
        <v>72.548404001253033</v>
      </c>
      <c r="CZ1868" s="13">
        <v>72.122315199297503</v>
      </c>
      <c r="DA1868" s="13">
        <v>70.042782086502513</v>
      </c>
      <c r="DB1868" s="13" t="e">
        <f ca="1"/>
        <v>#NAME?</v>
      </c>
      <c r="DC1868" s="13" t="e">
        <f ca="1"/>
        <v>#NAME?</v>
      </c>
      <c r="DD1868" s="13">
        <v>71.39225208228919</v>
      </c>
      <c r="DE1868" s="13" t="e">
        <f ca="1"/>
        <v>#NAME?</v>
      </c>
      <c r="DF1868" s="13">
        <v>73.967812636886947</v>
      </c>
    </row>
    <row r="1869" spans="1:110" x14ac:dyDescent="0.25">
      <c r="A1869" s="9">
        <v>74.5</v>
      </c>
      <c r="B1869" s="10" t="b">
        <v>1</v>
      </c>
      <c r="U1869" s="13"/>
      <c r="V1869" s="13"/>
      <c r="W1869" s="14"/>
      <c r="X1869" s="24"/>
      <c r="Y1869" s="24"/>
      <c r="Z1869" s="24"/>
      <c r="AA1869" s="24"/>
      <c r="AB1869" s="24"/>
      <c r="AC1869" s="24"/>
      <c r="AD1869" s="24"/>
      <c r="AE1869" s="24"/>
      <c r="AG1869" s="13"/>
      <c r="AH1869" s="13"/>
      <c r="AI1869" s="14"/>
      <c r="AJ1869" s="24"/>
      <c r="AK1869" s="24"/>
      <c r="AL1869" s="24"/>
      <c r="AM1869" s="24"/>
      <c r="AN1869" s="24"/>
      <c r="AO1869" s="24"/>
      <c r="AP1869" s="24"/>
      <c r="AQ1869" s="24"/>
      <c r="AS1869" s="13"/>
      <c r="AT1869" s="13"/>
      <c r="AU1869" s="14"/>
      <c r="AV1869" s="24"/>
      <c r="AW1869" s="24"/>
      <c r="AX1869" s="24"/>
      <c r="AY1869" s="24"/>
      <c r="AZ1869" s="24"/>
      <c r="BA1869" s="24"/>
      <c r="BB1869" s="24"/>
      <c r="BC1869" s="24"/>
      <c r="CW1869" s="24">
        <v>0.63678278688524592</v>
      </c>
      <c r="CX1869" s="13">
        <v>74</v>
      </c>
      <c r="CY1869" s="13">
        <v>72.55707051203251</v>
      </c>
      <c r="CZ1869" s="13">
        <v>72.131967413078115</v>
      </c>
      <c r="DA1869" s="13">
        <v>70.10784311731986</v>
      </c>
      <c r="DB1869" s="13" t="e">
        <f ca="1"/>
        <v>#NAME?</v>
      </c>
      <c r="DC1869" s="13" t="e">
        <f ca="1"/>
        <v>#NAME?</v>
      </c>
      <c r="DD1869" s="13">
        <v>71.401680641032215</v>
      </c>
      <c r="DE1869" s="13" t="e">
        <f ca="1"/>
        <v>#NAME?</v>
      </c>
      <c r="DF1869" s="13">
        <v>73.976818460849387</v>
      </c>
    </row>
    <row r="1870" spans="1:110" x14ac:dyDescent="0.25">
      <c r="A1870" s="9">
        <v>73.2</v>
      </c>
      <c r="B1870" s="10" t="b">
        <v>1</v>
      </c>
      <c r="U1870" s="13"/>
      <c r="V1870" s="13"/>
      <c r="W1870" s="14"/>
      <c r="X1870" s="24"/>
      <c r="Y1870" s="24"/>
      <c r="Z1870" s="24"/>
      <c r="AA1870" s="24"/>
      <c r="AB1870" s="24"/>
      <c r="AC1870" s="24"/>
      <c r="AD1870" s="24"/>
      <c r="AE1870" s="24"/>
      <c r="AG1870" s="13"/>
      <c r="AH1870" s="13"/>
      <c r="AI1870" s="14"/>
      <c r="AJ1870" s="24"/>
      <c r="AK1870" s="24"/>
      <c r="AL1870" s="24"/>
      <c r="AM1870" s="24"/>
      <c r="AN1870" s="24"/>
      <c r="AO1870" s="24"/>
      <c r="AP1870" s="24"/>
      <c r="AQ1870" s="24"/>
      <c r="AS1870" s="13"/>
      <c r="AT1870" s="13"/>
      <c r="AU1870" s="14"/>
      <c r="AV1870" s="24"/>
      <c r="AW1870" s="24"/>
      <c r="AX1870" s="24"/>
      <c r="AY1870" s="24"/>
      <c r="AZ1870" s="24"/>
      <c r="BA1870" s="24"/>
      <c r="BB1870" s="24"/>
      <c r="BC1870" s="24"/>
      <c r="CW1870" s="24">
        <v>0.63712431693989069</v>
      </c>
      <c r="CX1870" s="13">
        <v>74</v>
      </c>
      <c r="CY1870" s="13">
        <v>72.565739782902625</v>
      </c>
      <c r="CZ1870" s="13">
        <v>72.141623993258023</v>
      </c>
      <c r="DA1870" s="13">
        <v>70.172965353255137</v>
      </c>
      <c r="DB1870" s="13" t="e">
        <f ca="1"/>
        <v>#NAME?</v>
      </c>
      <c r="DC1870" s="13" t="e">
        <f ca="1"/>
        <v>#NAME?</v>
      </c>
      <c r="DD1870" s="13">
        <v>71.411106671672457</v>
      </c>
      <c r="DE1870" s="13" t="e">
        <f ca="1"/>
        <v>#NAME?</v>
      </c>
      <c r="DF1870" s="13">
        <v>73.985824841976992</v>
      </c>
    </row>
    <row r="1871" spans="1:110" x14ac:dyDescent="0.25">
      <c r="A1871" s="9">
        <v>73.2</v>
      </c>
      <c r="B1871" s="10" t="b">
        <v>1</v>
      </c>
      <c r="U1871" s="13"/>
      <c r="V1871" s="13"/>
      <c r="W1871" s="14"/>
      <c r="X1871" s="24"/>
      <c r="Y1871" s="24"/>
      <c r="Z1871" s="24"/>
      <c r="AA1871" s="24"/>
      <c r="AB1871" s="24"/>
      <c r="AC1871" s="24"/>
      <c r="AD1871" s="24"/>
      <c r="AE1871" s="24"/>
      <c r="AG1871" s="13"/>
      <c r="AH1871" s="13"/>
      <c r="AI1871" s="14"/>
      <c r="AJ1871" s="24"/>
      <c r="AK1871" s="24"/>
      <c r="AL1871" s="24"/>
      <c r="AM1871" s="24"/>
      <c r="AN1871" s="24"/>
      <c r="AO1871" s="24"/>
      <c r="AP1871" s="24"/>
      <c r="AQ1871" s="24"/>
      <c r="AS1871" s="13"/>
      <c r="AT1871" s="13"/>
      <c r="AU1871" s="14"/>
      <c r="AV1871" s="24"/>
      <c r="AW1871" s="24"/>
      <c r="AX1871" s="24"/>
      <c r="AY1871" s="24"/>
      <c r="AZ1871" s="24"/>
      <c r="BA1871" s="24"/>
      <c r="BB1871" s="24"/>
      <c r="BC1871" s="24"/>
      <c r="CW1871" s="24">
        <v>0.63746584699453557</v>
      </c>
      <c r="CX1871" s="13">
        <v>74</v>
      </c>
      <c r="CY1871" s="13">
        <v>72.574411822809836</v>
      </c>
      <c r="CZ1871" s="13">
        <v>72.151284951212318</v>
      </c>
      <c r="DA1871" s="13">
        <v>70.238148909572317</v>
      </c>
      <c r="DB1871" s="13" t="e">
        <f ca="1"/>
        <v>#NAME?</v>
      </c>
      <c r="DC1871" s="13" t="e">
        <f ca="1"/>
        <v>#NAME?</v>
      </c>
      <c r="DD1871" s="13">
        <v>71.420530176242451</v>
      </c>
      <c r="DE1871" s="13" t="e">
        <f ca="1"/>
        <v>#NAME?</v>
      </c>
      <c r="DF1871" s="13">
        <v>73.994831785678699</v>
      </c>
    </row>
    <row r="1872" spans="1:110" x14ac:dyDescent="0.25">
      <c r="A1872" s="9">
        <v>72.5</v>
      </c>
      <c r="B1872" s="10" t="b">
        <v>1</v>
      </c>
      <c r="U1872" s="13"/>
      <c r="V1872" s="13"/>
      <c r="W1872" s="14"/>
      <c r="X1872" s="24"/>
      <c r="Y1872" s="24"/>
      <c r="Z1872" s="24"/>
      <c r="AA1872" s="24"/>
      <c r="AB1872" s="24"/>
      <c r="AC1872" s="24"/>
      <c r="AD1872" s="24"/>
      <c r="AE1872" s="24"/>
      <c r="AG1872" s="13"/>
      <c r="AH1872" s="13"/>
      <c r="AI1872" s="14"/>
      <c r="AJ1872" s="24"/>
      <c r="AK1872" s="24"/>
      <c r="AL1872" s="24"/>
      <c r="AM1872" s="24"/>
      <c r="AN1872" s="24"/>
      <c r="AO1872" s="24"/>
      <c r="AP1872" s="24"/>
      <c r="AQ1872" s="24"/>
      <c r="AS1872" s="13"/>
      <c r="AT1872" s="13"/>
      <c r="AU1872" s="14"/>
      <c r="AV1872" s="24"/>
      <c r="AW1872" s="24"/>
      <c r="AX1872" s="24"/>
      <c r="AY1872" s="24"/>
      <c r="AZ1872" s="24"/>
      <c r="BA1872" s="24"/>
      <c r="BB1872" s="24"/>
      <c r="BC1872" s="24"/>
      <c r="CW1872" s="24">
        <v>0.63780737704918034</v>
      </c>
      <c r="CX1872" s="13">
        <v>74</v>
      </c>
      <c r="CY1872" s="13">
        <v>72.583086640718363</v>
      </c>
      <c r="CZ1872" s="13">
        <v>72.160950298341874</v>
      </c>
      <c r="DA1872" s="13">
        <v>70.303393901861156</v>
      </c>
      <c r="DB1872" s="13" t="e">
        <f ca="1"/>
        <v>#NAME?</v>
      </c>
      <c r="DC1872" s="13" t="e">
        <f ca="1"/>
        <v>#NAME?</v>
      </c>
      <c r="DD1872" s="13">
        <v>71.429951156771978</v>
      </c>
      <c r="DE1872" s="13" t="e">
        <f ca="1"/>
        <v>#NAME?</v>
      </c>
      <c r="DF1872" s="13">
        <v>74.003839297369765</v>
      </c>
    </row>
    <row r="1873" spans="1:110" x14ac:dyDescent="0.25">
      <c r="A1873" s="9">
        <v>72.5</v>
      </c>
      <c r="B1873" s="10" t="b">
        <v>1</v>
      </c>
      <c r="U1873" s="13"/>
      <c r="V1873" s="13"/>
      <c r="W1873" s="14"/>
      <c r="X1873" s="24"/>
      <c r="Y1873" s="24"/>
      <c r="Z1873" s="24"/>
      <c r="AA1873" s="24"/>
      <c r="AB1873" s="24"/>
      <c r="AC1873" s="24"/>
      <c r="AD1873" s="24"/>
      <c r="AE1873" s="24"/>
      <c r="AG1873" s="13"/>
      <c r="AH1873" s="13"/>
      <c r="AI1873" s="14"/>
      <c r="AJ1873" s="24"/>
      <c r="AK1873" s="24"/>
      <c r="AL1873" s="24"/>
      <c r="AM1873" s="24"/>
      <c r="AN1873" s="24"/>
      <c r="AO1873" s="24"/>
      <c r="AP1873" s="24"/>
      <c r="AQ1873" s="24"/>
      <c r="AS1873" s="13"/>
      <c r="AT1873" s="13"/>
      <c r="AU1873" s="14"/>
      <c r="AV1873" s="24"/>
      <c r="AW1873" s="24"/>
      <c r="AX1873" s="24"/>
      <c r="AY1873" s="24"/>
      <c r="AZ1873" s="24"/>
      <c r="BA1873" s="24"/>
      <c r="BB1873" s="24"/>
      <c r="BC1873" s="24"/>
      <c r="CW1873" s="24">
        <v>0.6381489071038251</v>
      </c>
      <c r="CX1873" s="13">
        <v>74</v>
      </c>
      <c r="CY1873" s="13">
        <v>72.59176424561025</v>
      </c>
      <c r="CZ1873" s="13">
        <v>72.170620046073708</v>
      </c>
      <c r="DA1873" s="13">
        <v>70.368700446038659</v>
      </c>
      <c r="DB1873" s="13" t="e">
        <f ca="1"/>
        <v>#NAME?</v>
      </c>
      <c r="DC1873" s="13" t="e">
        <f ca="1"/>
        <v>#NAME?</v>
      </c>
      <c r="DD1873" s="13">
        <v>71.439369615288115</v>
      </c>
      <c r="DE1873" s="13" t="e">
        <f ca="1"/>
        <v>#NAME?</v>
      </c>
      <c r="DF1873" s="13">
        <v>74.012847382471818</v>
      </c>
    </row>
    <row r="1874" spans="1:110" x14ac:dyDescent="0.25">
      <c r="A1874" s="9">
        <v>73</v>
      </c>
      <c r="B1874" s="10" t="b">
        <v>1</v>
      </c>
      <c r="U1874" s="13"/>
      <c r="V1874" s="13"/>
      <c r="W1874" s="14"/>
      <c r="X1874" s="24"/>
      <c r="Y1874" s="24"/>
      <c r="Z1874" s="24"/>
      <c r="AA1874" s="24"/>
      <c r="AB1874" s="24"/>
      <c r="AC1874" s="24"/>
      <c r="AD1874" s="24"/>
      <c r="AE1874" s="24"/>
      <c r="AG1874" s="13"/>
      <c r="AH1874" s="13"/>
      <c r="AI1874" s="14"/>
      <c r="AJ1874" s="24"/>
      <c r="AK1874" s="24"/>
      <c r="AL1874" s="24"/>
      <c r="AM1874" s="24"/>
      <c r="AN1874" s="24"/>
      <c r="AO1874" s="24"/>
      <c r="AP1874" s="24"/>
      <c r="AQ1874" s="24"/>
      <c r="AS1874" s="13"/>
      <c r="AT1874" s="13"/>
      <c r="AU1874" s="14"/>
      <c r="AV1874" s="24"/>
      <c r="AW1874" s="24"/>
      <c r="AX1874" s="24"/>
      <c r="AY1874" s="24"/>
      <c r="AZ1874" s="24"/>
      <c r="BA1874" s="24"/>
      <c r="BB1874" s="24"/>
      <c r="BC1874" s="24"/>
      <c r="CW1874" s="24">
        <v>0.63849043715846998</v>
      </c>
      <c r="CX1874" s="13">
        <v>74</v>
      </c>
      <c r="CY1874" s="13">
        <v>72.600444646485471</v>
      </c>
      <c r="CZ1874" s="13">
        <v>72.180294205860719</v>
      </c>
      <c r="DA1874" s="13">
        <v>70.434068658350142</v>
      </c>
      <c r="DB1874" s="13" t="e">
        <f ca="1"/>
        <v>#NAME?</v>
      </c>
      <c r="DC1874" s="13" t="e">
        <f ca="1"/>
        <v>#NAME?</v>
      </c>
      <c r="DD1874" s="13">
        <v>71.448785553815213</v>
      </c>
      <c r="DE1874" s="13" t="e">
        <f ca="1"/>
        <v>#NAME?</v>
      </c>
      <c r="DF1874" s="13">
        <v>74.021856046412921</v>
      </c>
    </row>
    <row r="1875" spans="1:110" x14ac:dyDescent="0.25">
      <c r="A1875" s="9">
        <v>71.2</v>
      </c>
      <c r="B1875" s="10" t="b">
        <v>1</v>
      </c>
      <c r="U1875" s="13"/>
      <c r="V1875" s="13"/>
      <c r="W1875" s="14"/>
      <c r="X1875" s="24"/>
      <c r="Y1875" s="24"/>
      <c r="Z1875" s="24"/>
      <c r="AA1875" s="24"/>
      <c r="AB1875" s="24"/>
      <c r="AC1875" s="24"/>
      <c r="AD1875" s="24"/>
      <c r="AE1875" s="24"/>
      <c r="AG1875" s="13"/>
      <c r="AH1875" s="13"/>
      <c r="AI1875" s="14"/>
      <c r="AJ1875" s="24"/>
      <c r="AK1875" s="24"/>
      <c r="AL1875" s="24"/>
      <c r="AM1875" s="24"/>
      <c r="AN1875" s="24"/>
      <c r="AO1875" s="24"/>
      <c r="AP1875" s="24"/>
      <c r="AQ1875" s="24"/>
      <c r="AS1875" s="13"/>
      <c r="AT1875" s="13"/>
      <c r="AU1875" s="14"/>
      <c r="AV1875" s="24"/>
      <c r="AW1875" s="24"/>
      <c r="AX1875" s="24"/>
      <c r="AY1875" s="24"/>
      <c r="AZ1875" s="24"/>
      <c r="BA1875" s="24"/>
      <c r="BB1875" s="24"/>
      <c r="BC1875" s="24"/>
      <c r="CW1875" s="24">
        <v>0.63883196721311475</v>
      </c>
      <c r="CX1875" s="13">
        <v>74</v>
      </c>
      <c r="CY1875" s="13">
        <v>72.609127852361965</v>
      </c>
      <c r="CZ1875" s="13">
        <v>72.189972789182178</v>
      </c>
      <c r="DA1875" s="13">
        <v>70.499498655370544</v>
      </c>
      <c r="DB1875" s="13" t="e">
        <f ca="1"/>
        <v>#NAME?</v>
      </c>
      <c r="DC1875" s="13" t="e">
        <f ca="1"/>
        <v>#NAME?</v>
      </c>
      <c r="DD1875" s="13">
        <v>71.458198974374938</v>
      </c>
      <c r="DE1875" s="13" t="e">
        <f ca="1"/>
        <v>#NAME?</v>
      </c>
      <c r="DF1875" s="13">
        <v>74.030865294627588</v>
      </c>
    </row>
    <row r="1876" spans="1:110" x14ac:dyDescent="0.25">
      <c r="A1876" s="9">
        <v>71</v>
      </c>
      <c r="B1876" s="10" t="b">
        <v>1</v>
      </c>
      <c r="U1876" s="13"/>
      <c r="V1876" s="13"/>
      <c r="W1876" s="14"/>
      <c r="X1876" s="24"/>
      <c r="Y1876" s="24"/>
      <c r="Z1876" s="24"/>
      <c r="AA1876" s="24"/>
      <c r="AB1876" s="24"/>
      <c r="AC1876" s="24"/>
      <c r="AD1876" s="24"/>
      <c r="AE1876" s="24"/>
      <c r="AG1876" s="13"/>
      <c r="AH1876" s="13"/>
      <c r="AI1876" s="14"/>
      <c r="AJ1876" s="24"/>
      <c r="AK1876" s="24"/>
      <c r="AL1876" s="24"/>
      <c r="AM1876" s="24"/>
      <c r="AN1876" s="24"/>
      <c r="AO1876" s="24"/>
      <c r="AP1876" s="24"/>
      <c r="AQ1876" s="24"/>
      <c r="AS1876" s="13"/>
      <c r="AT1876" s="13"/>
      <c r="AU1876" s="14"/>
      <c r="AV1876" s="24"/>
      <c r="AW1876" s="24"/>
      <c r="AX1876" s="24"/>
      <c r="AY1876" s="24"/>
      <c r="AZ1876" s="24"/>
      <c r="BA1876" s="24"/>
      <c r="BB1876" s="24"/>
      <c r="BC1876" s="24"/>
      <c r="CW1876" s="24">
        <v>0.63917349726775952</v>
      </c>
      <c r="CX1876" s="13">
        <v>74</v>
      </c>
      <c r="CY1876" s="13">
        <v>72.617813872275775</v>
      </c>
      <c r="CZ1876" s="13">
        <v>72.199655807543493</v>
      </c>
      <c r="DA1876" s="13">
        <v>70.564990554005661</v>
      </c>
      <c r="DB1876" s="13" t="e">
        <f ca="1"/>
        <v>#NAME?</v>
      </c>
      <c r="DC1876" s="13" t="e">
        <f ca="1"/>
        <v>#NAME?</v>
      </c>
      <c r="DD1876" s="13">
        <v>71.467609878986195</v>
      </c>
      <c r="DE1876" s="13" t="e">
        <f ca="1"/>
        <v>#NAME?</v>
      </c>
      <c r="DF1876" s="13">
        <v>74.039875132556787</v>
      </c>
    </row>
    <row r="1877" spans="1:110" x14ac:dyDescent="0.25">
      <c r="A1877" s="9">
        <v>76</v>
      </c>
      <c r="B1877" s="10" t="b">
        <v>1</v>
      </c>
      <c r="U1877" s="13"/>
      <c r="V1877" s="13"/>
      <c r="W1877" s="14"/>
      <c r="X1877" s="24"/>
      <c r="Y1877" s="24"/>
      <c r="Z1877" s="24"/>
      <c r="AA1877" s="24"/>
      <c r="AB1877" s="24"/>
      <c r="AC1877" s="24"/>
      <c r="AD1877" s="24"/>
      <c r="AE1877" s="24"/>
      <c r="AG1877" s="13"/>
      <c r="AH1877" s="13"/>
      <c r="AI1877" s="14"/>
      <c r="AJ1877" s="24"/>
      <c r="AK1877" s="24"/>
      <c r="AL1877" s="24"/>
      <c r="AM1877" s="24"/>
      <c r="AN1877" s="24"/>
      <c r="AO1877" s="24"/>
      <c r="AP1877" s="24"/>
      <c r="AQ1877" s="24"/>
      <c r="AS1877" s="13"/>
      <c r="AT1877" s="13"/>
      <c r="AU1877" s="14"/>
      <c r="AV1877" s="24"/>
      <c r="AW1877" s="24"/>
      <c r="AX1877" s="24"/>
      <c r="AY1877" s="24"/>
      <c r="AZ1877" s="24"/>
      <c r="BA1877" s="24"/>
      <c r="BB1877" s="24"/>
      <c r="BC1877" s="24"/>
      <c r="CW1877" s="24">
        <v>0.63951502732240439</v>
      </c>
      <c r="CX1877" s="13">
        <v>74</v>
      </c>
      <c r="CY1877" s="13">
        <v>72.626502715281106</v>
      </c>
      <c r="CZ1877" s="13">
        <v>72.209343272476687</v>
      </c>
      <c r="DA1877" s="13">
        <v>70.630544471493479</v>
      </c>
      <c r="DB1877" s="13" t="e">
        <f ca="1"/>
        <v>#NAME?</v>
      </c>
      <c r="DC1877" s="13" t="e">
        <f ca="1"/>
        <v>#NAME?</v>
      </c>
      <c r="DD1877" s="13">
        <v>71.477018269665308</v>
      </c>
      <c r="DE1877" s="13" t="e">
        <f ca="1"/>
        <v>#NAME?</v>
      </c>
      <c r="DF1877" s="13">
        <v>74.04888556564805</v>
      </c>
    </row>
    <row r="1878" spans="1:110" x14ac:dyDescent="0.25">
      <c r="A1878" s="9">
        <v>75</v>
      </c>
      <c r="B1878" s="10" t="b">
        <v>1</v>
      </c>
      <c r="U1878" s="13"/>
      <c r="V1878" s="13"/>
      <c r="W1878" s="14"/>
      <c r="X1878" s="24"/>
      <c r="Y1878" s="24"/>
      <c r="Z1878" s="24"/>
      <c r="AA1878" s="24"/>
      <c r="AB1878" s="24"/>
      <c r="AC1878" s="24"/>
      <c r="AD1878" s="24"/>
      <c r="AE1878" s="24"/>
      <c r="AG1878" s="13"/>
      <c r="AH1878" s="13"/>
      <c r="AI1878" s="14"/>
      <c r="AJ1878" s="24"/>
      <c r="AK1878" s="24"/>
      <c r="AL1878" s="24"/>
      <c r="AM1878" s="24"/>
      <c r="AN1878" s="24"/>
      <c r="AO1878" s="24"/>
      <c r="AP1878" s="24"/>
      <c r="AQ1878" s="24"/>
      <c r="AS1878" s="13"/>
      <c r="AT1878" s="13"/>
      <c r="AU1878" s="14"/>
      <c r="AV1878" s="24"/>
      <c r="AW1878" s="24"/>
      <c r="AX1878" s="24"/>
      <c r="AY1878" s="24"/>
      <c r="AZ1878" s="24"/>
      <c r="BA1878" s="24"/>
      <c r="BB1878" s="24"/>
      <c r="BC1878" s="24"/>
      <c r="CW1878" s="24">
        <v>0.63985655737704916</v>
      </c>
      <c r="CX1878" s="13">
        <v>74</v>
      </c>
      <c r="CY1878" s="13">
        <v>72.635194390450351</v>
      </c>
      <c r="CZ1878" s="13">
        <v>72.219035195540116</v>
      </c>
      <c r="DA1878" s="13">
        <v>70.696160525405261</v>
      </c>
      <c r="DB1878" s="13" t="e">
        <f ca="1"/>
        <v>#NAME?</v>
      </c>
      <c r="DC1878" s="13" t="e">
        <f ca="1"/>
        <v>#NAME?</v>
      </c>
      <c r="DD1878" s="13">
        <v>71.486424148425783</v>
      </c>
      <c r="DE1878" s="13" t="e">
        <f ca="1"/>
        <v>#NAME?</v>
      </c>
      <c r="DF1878" s="13">
        <v>74.057896599355416</v>
      </c>
    </row>
    <row r="1879" spans="1:110" x14ac:dyDescent="0.25">
      <c r="A1879" s="9">
        <v>73</v>
      </c>
      <c r="B1879" s="10" t="b">
        <v>1</v>
      </c>
      <c r="U1879" s="13"/>
      <c r="V1879" s="13"/>
      <c r="W1879" s="14"/>
      <c r="X1879" s="24"/>
      <c r="Y1879" s="24"/>
      <c r="Z1879" s="24"/>
      <c r="AA1879" s="24"/>
      <c r="AB1879" s="24"/>
      <c r="AC1879" s="24"/>
      <c r="AD1879" s="24"/>
      <c r="AE1879" s="24"/>
      <c r="AG1879" s="13"/>
      <c r="AH1879" s="13"/>
      <c r="AI1879" s="14"/>
      <c r="AJ1879" s="24"/>
      <c r="AK1879" s="24"/>
      <c r="AL1879" s="24"/>
      <c r="AM1879" s="24"/>
      <c r="AN1879" s="24"/>
      <c r="AO1879" s="24"/>
      <c r="AP1879" s="24"/>
      <c r="AQ1879" s="24"/>
      <c r="AS1879" s="13"/>
      <c r="AT1879" s="13"/>
      <c r="AU1879" s="14"/>
      <c r="AV1879" s="24"/>
      <c r="AW1879" s="24"/>
      <c r="AX1879" s="24"/>
      <c r="AY1879" s="24"/>
      <c r="AZ1879" s="24"/>
      <c r="BA1879" s="24"/>
      <c r="BB1879" s="24"/>
      <c r="BC1879" s="24"/>
      <c r="CW1879" s="24">
        <v>0.64019808743169404</v>
      </c>
      <c r="CX1879" s="13">
        <v>74</v>
      </c>
      <c r="CY1879" s="13">
        <v>72.643888906874267</v>
      </c>
      <c r="CZ1879" s="13">
        <v>72.228731588318865</v>
      </c>
      <c r="DA1879" s="13">
        <v>70.761838833646991</v>
      </c>
      <c r="DB1879" s="13" t="e">
        <f ca="1"/>
        <v>#NAME?</v>
      </c>
      <c r="DC1879" s="13" t="e">
        <f ca="1"/>
        <v>#NAME?</v>
      </c>
      <c r="DD1879" s="13">
        <v>71.495827517278542</v>
      </c>
      <c r="DE1879" s="13" t="e">
        <f ca="1"/>
        <v>#NAME?</v>
      </c>
      <c r="DF1879" s="13">
        <v>74.066908239139622</v>
      </c>
    </row>
    <row r="1880" spans="1:110" x14ac:dyDescent="0.25">
      <c r="A1880" s="9">
        <v>73</v>
      </c>
      <c r="B1880" s="10" t="b">
        <v>1</v>
      </c>
      <c r="U1880" s="13"/>
      <c r="V1880" s="13"/>
      <c r="W1880" s="14"/>
      <c r="X1880" s="24"/>
      <c r="Y1880" s="24"/>
      <c r="Z1880" s="24"/>
      <c r="AA1880" s="24"/>
      <c r="AB1880" s="24"/>
      <c r="AC1880" s="24"/>
      <c r="AD1880" s="24"/>
      <c r="AE1880" s="24"/>
      <c r="AG1880" s="13"/>
      <c r="AH1880" s="13"/>
      <c r="AI1880" s="14"/>
      <c r="AJ1880" s="24"/>
      <c r="AK1880" s="24"/>
      <c r="AL1880" s="24"/>
      <c r="AM1880" s="24"/>
      <c r="AN1880" s="24"/>
      <c r="AO1880" s="24"/>
      <c r="AP1880" s="24"/>
      <c r="AQ1880" s="24"/>
      <c r="AS1880" s="13"/>
      <c r="AT1880" s="13"/>
      <c r="AU1880" s="14"/>
      <c r="AV1880" s="24"/>
      <c r="AW1880" s="24"/>
      <c r="AX1880" s="24"/>
      <c r="AY1880" s="24"/>
      <c r="AZ1880" s="24"/>
      <c r="BA1880" s="24"/>
      <c r="BB1880" s="24"/>
      <c r="BC1880" s="24"/>
      <c r="CW1880" s="24">
        <v>0.64053961748633881</v>
      </c>
      <c r="CX1880" s="13">
        <v>74</v>
      </c>
      <c r="CY1880" s="13">
        <v>72.652586273661939</v>
      </c>
      <c r="CZ1880" s="13">
        <v>72.238432462424726</v>
      </c>
      <c r="DA1880" s="13">
        <v>70.82757951446051</v>
      </c>
      <c r="DB1880" s="13" t="e">
        <f ca="1"/>
        <v>#NAME?</v>
      </c>
      <c r="DC1880" s="13" t="e">
        <f ca="1"/>
        <v>#NAME?</v>
      </c>
      <c r="DD1880" s="13">
        <v>71.50522837823172</v>
      </c>
      <c r="DE1880" s="13" t="e">
        <f ca="1"/>
        <v>#NAME?</v>
      </c>
      <c r="DF1880" s="13">
        <v>74.075920490467865</v>
      </c>
    </row>
    <row r="1881" spans="1:110" x14ac:dyDescent="0.25">
      <c r="A1881" s="9">
        <v>61.8</v>
      </c>
      <c r="B1881" s="10" t="b">
        <v>1</v>
      </c>
      <c r="U1881" s="13"/>
      <c r="V1881" s="13"/>
      <c r="W1881" s="14"/>
      <c r="X1881" s="24"/>
      <c r="Y1881" s="24"/>
      <c r="Z1881" s="24"/>
      <c r="AA1881" s="24"/>
      <c r="AB1881" s="24"/>
      <c r="AC1881" s="24"/>
      <c r="AD1881" s="24"/>
      <c r="AE1881" s="24"/>
      <c r="AG1881" s="13"/>
      <c r="AH1881" s="13"/>
      <c r="AI1881" s="14"/>
      <c r="AJ1881" s="24"/>
      <c r="AK1881" s="24"/>
      <c r="AL1881" s="24"/>
      <c r="AM1881" s="24"/>
      <c r="AN1881" s="24"/>
      <c r="AO1881" s="24"/>
      <c r="AP1881" s="24"/>
      <c r="AQ1881" s="24"/>
      <c r="AS1881" s="13"/>
      <c r="AT1881" s="13"/>
      <c r="AU1881" s="14"/>
      <c r="AV1881" s="24"/>
      <c r="AW1881" s="24"/>
      <c r="AX1881" s="24"/>
      <c r="AY1881" s="24"/>
      <c r="AZ1881" s="24"/>
      <c r="BA1881" s="24"/>
      <c r="BB1881" s="24"/>
      <c r="BC1881" s="24"/>
      <c r="CW1881" s="24">
        <v>0.64088114754098358</v>
      </c>
      <c r="CX1881" s="13">
        <v>74</v>
      </c>
      <c r="CY1881" s="13">
        <v>72.661286499940971</v>
      </c>
      <c r="CZ1881" s="13">
        <v>72.248137829496457</v>
      </c>
      <c r="DA1881" s="13">
        <v>70.893382686424886</v>
      </c>
      <c r="DB1881" s="13" t="e">
        <f ca="1"/>
        <v>#NAME?</v>
      </c>
      <c r="DC1881" s="13" t="e">
        <f ca="1"/>
        <v>#NAME?</v>
      </c>
      <c r="DD1881" s="13">
        <v>71.514626733290896</v>
      </c>
      <c r="DE1881" s="13" t="e">
        <f ca="1"/>
        <v>#NAME?</v>
      </c>
      <c r="DF1881" s="13">
        <v>74.084933358814169</v>
      </c>
    </row>
    <row r="1882" spans="1:110" x14ac:dyDescent="0.25">
      <c r="A1882" s="9">
        <v>61.4</v>
      </c>
      <c r="B1882" s="10" t="b">
        <v>1</v>
      </c>
      <c r="U1882" s="13"/>
      <c r="V1882" s="13"/>
      <c r="W1882" s="14"/>
      <c r="X1882" s="24"/>
      <c r="Y1882" s="24"/>
      <c r="Z1882" s="24"/>
      <c r="AA1882" s="24"/>
      <c r="AB1882" s="24"/>
      <c r="AC1882" s="24"/>
      <c r="AD1882" s="24"/>
      <c r="AE1882" s="24"/>
      <c r="AG1882" s="13"/>
      <c r="AH1882" s="13"/>
      <c r="AI1882" s="14"/>
      <c r="AJ1882" s="24"/>
      <c r="AK1882" s="24"/>
      <c r="AL1882" s="24"/>
      <c r="AM1882" s="24"/>
      <c r="AN1882" s="24"/>
      <c r="AO1882" s="24"/>
      <c r="AP1882" s="24"/>
      <c r="AQ1882" s="24"/>
      <c r="AS1882" s="13"/>
      <c r="AT1882" s="13"/>
      <c r="AU1882" s="14"/>
      <c r="AV1882" s="24"/>
      <c r="AW1882" s="24"/>
      <c r="AX1882" s="24"/>
      <c r="AY1882" s="24"/>
      <c r="AZ1882" s="24"/>
      <c r="BA1882" s="24"/>
      <c r="BB1882" s="24"/>
      <c r="BC1882" s="24"/>
      <c r="CW1882" s="24">
        <v>0.64122267759562845</v>
      </c>
      <c r="CX1882" s="13">
        <v>74</v>
      </c>
      <c r="CY1882" s="13">
        <v>72.669989594857526</v>
      </c>
      <c r="CZ1882" s="13">
        <v>72.257847701199552</v>
      </c>
      <c r="DA1882" s="13">
        <v>70.959248468457673</v>
      </c>
      <c r="DB1882" s="13" t="e">
        <f ca="1"/>
        <v>#NAME?</v>
      </c>
      <c r="DC1882" s="13" t="e">
        <f ca="1"/>
        <v>#NAME?</v>
      </c>
      <c r="DD1882" s="13">
        <v>71.524022584458876</v>
      </c>
      <c r="DE1882" s="13" t="e">
        <f ca="1"/>
        <v>#NAME?</v>
      </c>
      <c r="DF1882" s="13">
        <v>74.093946849659147</v>
      </c>
    </row>
    <row r="1883" spans="1:110" x14ac:dyDescent="0.25">
      <c r="A1883" s="9">
        <v>69</v>
      </c>
      <c r="B1883" s="10" t="b">
        <v>1</v>
      </c>
      <c r="U1883" s="13"/>
      <c r="V1883" s="13"/>
      <c r="W1883" s="14"/>
      <c r="X1883" s="24"/>
      <c r="Y1883" s="24"/>
      <c r="Z1883" s="24"/>
      <c r="AA1883" s="24"/>
      <c r="AB1883" s="24"/>
      <c r="AC1883" s="24"/>
      <c r="AD1883" s="24"/>
      <c r="AE1883" s="24"/>
      <c r="AG1883" s="13"/>
      <c r="AH1883" s="13"/>
      <c r="AI1883" s="14"/>
      <c r="AJ1883" s="24"/>
      <c r="AK1883" s="24"/>
      <c r="AL1883" s="24"/>
      <c r="AM1883" s="24"/>
      <c r="AN1883" s="24"/>
      <c r="AO1883" s="24"/>
      <c r="AP1883" s="24"/>
      <c r="AQ1883" s="24"/>
      <c r="AS1883" s="13"/>
      <c r="AT1883" s="13"/>
      <c r="AU1883" s="14"/>
      <c r="AV1883" s="24"/>
      <c r="AW1883" s="24"/>
      <c r="AX1883" s="24"/>
      <c r="AY1883" s="24"/>
      <c r="AZ1883" s="24"/>
      <c r="BA1883" s="24"/>
      <c r="BB1883" s="24"/>
      <c r="BC1883" s="24"/>
      <c r="CW1883" s="24">
        <v>0.64156420765027322</v>
      </c>
      <c r="CX1883" s="13">
        <v>74</v>
      </c>
      <c r="CY1883" s="13">
        <v>72.678695567576369</v>
      </c>
      <c r="CZ1883" s="13">
        <v>72.267562089226757</v>
      </c>
      <c r="DA1883" s="13">
        <v>71.025176979816166</v>
      </c>
      <c r="DB1883" s="13" t="e">
        <f ca="1"/>
        <v>#NAME?</v>
      </c>
      <c r="DC1883" s="13" t="e">
        <f ca="1"/>
        <v>#NAME?</v>
      </c>
      <c r="DD1883" s="13">
        <v>71.533415933735853</v>
      </c>
      <c r="DE1883" s="13" t="e">
        <f ca="1"/>
        <v>#NAME?</v>
      </c>
      <c r="DF1883" s="13">
        <v>74.102960968490194</v>
      </c>
    </row>
    <row r="1884" spans="1:110" x14ac:dyDescent="0.25">
      <c r="A1884" s="9">
        <v>63</v>
      </c>
      <c r="B1884" s="10" t="b">
        <v>1</v>
      </c>
      <c r="U1884" s="13"/>
      <c r="V1884" s="13"/>
      <c r="W1884" s="14"/>
      <c r="X1884" s="24"/>
      <c r="Y1884" s="24"/>
      <c r="Z1884" s="24"/>
      <c r="AA1884" s="24"/>
      <c r="AB1884" s="24"/>
      <c r="AC1884" s="24"/>
      <c r="AD1884" s="24"/>
      <c r="AE1884" s="24"/>
      <c r="AG1884" s="13"/>
      <c r="AH1884" s="13"/>
      <c r="AI1884" s="14"/>
      <c r="AJ1884" s="24"/>
      <c r="AK1884" s="24"/>
      <c r="AL1884" s="24"/>
      <c r="AM1884" s="24"/>
      <c r="AN1884" s="24"/>
      <c r="AO1884" s="24"/>
      <c r="AP1884" s="24"/>
      <c r="AQ1884" s="24"/>
      <c r="AS1884" s="13"/>
      <c r="AT1884" s="13"/>
      <c r="AU1884" s="14"/>
      <c r="AV1884" s="24"/>
      <c r="AW1884" s="24"/>
      <c r="AX1884" s="24"/>
      <c r="AY1884" s="24"/>
      <c r="AZ1884" s="24"/>
      <c r="BA1884" s="24"/>
      <c r="BB1884" s="24"/>
      <c r="BC1884" s="24"/>
      <c r="CW1884" s="24">
        <v>0.64190573770491799</v>
      </c>
      <c r="CX1884" s="13">
        <v>74</v>
      </c>
      <c r="CY1884" s="13">
        <v>72.687404427280995</v>
      </c>
      <c r="CZ1884" s="13">
        <v>72.277281005297965</v>
      </c>
      <c r="DA1884" s="13">
        <v>71.091168340098704</v>
      </c>
      <c r="DB1884" s="13" t="e">
        <f ca="1"/>
        <v>#NAME?</v>
      </c>
      <c r="DC1884" s="13" t="e">
        <f ca="1"/>
        <v>#NAME?</v>
      </c>
      <c r="DD1884" s="13">
        <v>71.542806783119346</v>
      </c>
      <c r="DE1884" s="13" t="e">
        <f ca="1"/>
        <v>#NAME?</v>
      </c>
      <c r="DF1884" s="13">
        <v>74.111975720801482</v>
      </c>
    </row>
    <row r="1885" spans="1:110" x14ac:dyDescent="0.25">
      <c r="A1885" s="9">
        <v>59.4</v>
      </c>
      <c r="B1885" s="10" t="b">
        <v>1</v>
      </c>
      <c r="U1885" s="13"/>
      <c r="V1885" s="13"/>
      <c r="W1885" s="14"/>
      <c r="X1885" s="24"/>
      <c r="Y1885" s="24"/>
      <c r="Z1885" s="24"/>
      <c r="AA1885" s="24"/>
      <c r="AB1885" s="24"/>
      <c r="AC1885" s="24"/>
      <c r="AD1885" s="24"/>
      <c r="AE1885" s="24"/>
      <c r="AG1885" s="13"/>
      <c r="AH1885" s="13"/>
      <c r="AI1885" s="14"/>
      <c r="AJ1885" s="24"/>
      <c r="AK1885" s="24"/>
      <c r="AL1885" s="24"/>
      <c r="AM1885" s="24"/>
      <c r="AN1885" s="24"/>
      <c r="AO1885" s="24"/>
      <c r="AP1885" s="24"/>
      <c r="AQ1885" s="24"/>
      <c r="AS1885" s="13"/>
      <c r="AT1885" s="13"/>
      <c r="AU1885" s="14"/>
      <c r="AV1885" s="24"/>
      <c r="AW1885" s="24"/>
      <c r="AX1885" s="24"/>
      <c r="AY1885" s="24"/>
      <c r="AZ1885" s="24"/>
      <c r="BA1885" s="24"/>
      <c r="BB1885" s="24"/>
      <c r="BC1885" s="24"/>
      <c r="CW1885" s="24">
        <v>0.64224726775956287</v>
      </c>
      <c r="CX1885" s="13">
        <v>74.099999999999994</v>
      </c>
      <c r="CY1885" s="13">
        <v>72.6961161831737</v>
      </c>
      <c r="CZ1885" s="13">
        <v>72.287004461160365</v>
      </c>
      <c r="DA1885" s="13">
        <v>71.157222669246053</v>
      </c>
      <c r="DB1885" s="13" t="e">
        <f ca="1"/>
        <v>#NAME?</v>
      </c>
      <c r="DC1885" s="13" t="e">
        <f ca="1"/>
        <v>#NAME?</v>
      </c>
      <c r="DD1885" s="13">
        <v>71.552195134604204</v>
      </c>
      <c r="DE1885" s="13" t="e">
        <f ca="1"/>
        <v>#NAME?</v>
      </c>
      <c r="DF1885" s="13">
        <v>74.120991112093975</v>
      </c>
    </row>
    <row r="1886" spans="1:110" x14ac:dyDescent="0.25">
      <c r="A1886" s="9">
        <v>58.2</v>
      </c>
      <c r="B1886" s="10" t="b">
        <v>1</v>
      </c>
      <c r="U1886" s="13"/>
      <c r="V1886" s="13"/>
      <c r="W1886" s="14"/>
      <c r="X1886" s="24"/>
      <c r="Y1886" s="24"/>
      <c r="Z1886" s="24"/>
      <c r="AA1886" s="24"/>
      <c r="AB1886" s="24"/>
      <c r="AC1886" s="24"/>
      <c r="AD1886" s="24"/>
      <c r="AE1886" s="24"/>
      <c r="AG1886" s="13"/>
      <c r="AH1886" s="13"/>
      <c r="AI1886" s="14"/>
      <c r="AJ1886" s="24"/>
      <c r="AK1886" s="24"/>
      <c r="AL1886" s="24"/>
      <c r="AM1886" s="24"/>
      <c r="AN1886" s="24"/>
      <c r="AO1886" s="24"/>
      <c r="AP1886" s="24"/>
      <c r="AQ1886" s="24"/>
      <c r="AS1886" s="13"/>
      <c r="AT1886" s="13"/>
      <c r="AU1886" s="14"/>
      <c r="AV1886" s="24"/>
      <c r="AW1886" s="24"/>
      <c r="AX1886" s="24"/>
      <c r="AY1886" s="24"/>
      <c r="AZ1886" s="24"/>
      <c r="BA1886" s="24"/>
      <c r="BB1886" s="24"/>
      <c r="BC1886" s="24"/>
      <c r="CW1886" s="24">
        <v>0.64258879781420764</v>
      </c>
      <c r="CX1886" s="13">
        <v>74.099999999999994</v>
      </c>
      <c r="CY1886" s="13">
        <v>72.704830844475637</v>
      </c>
      <c r="CZ1886" s="13">
        <v>72.296732468588544</v>
      </c>
      <c r="DA1886" s="13">
        <v>71.223340087542539</v>
      </c>
      <c r="DB1886" s="13" t="e">
        <f ca="1"/>
        <v>#NAME?</v>
      </c>
      <c r="DC1886" s="13" t="e">
        <f ca="1"/>
        <v>#NAME?</v>
      </c>
      <c r="DD1886" s="13">
        <v>71.561580990182648</v>
      </c>
      <c r="DE1886" s="13" t="e">
        <f ca="1"/>
        <v>#NAME?</v>
      </c>
      <c r="DF1886" s="13">
        <v>74.130007147875475</v>
      </c>
    </row>
    <row r="1887" spans="1:110" x14ac:dyDescent="0.25">
      <c r="A1887" s="9">
        <v>57.1</v>
      </c>
      <c r="B1887" s="10" t="b">
        <v>1</v>
      </c>
      <c r="U1887" s="13"/>
      <c r="V1887" s="13"/>
      <c r="W1887" s="14"/>
      <c r="X1887" s="24"/>
      <c r="Y1887" s="24"/>
      <c r="Z1887" s="24"/>
      <c r="AA1887" s="24"/>
      <c r="AB1887" s="24"/>
      <c r="AC1887" s="24"/>
      <c r="AD1887" s="24"/>
      <c r="AE1887" s="24"/>
      <c r="AG1887" s="13"/>
      <c r="AH1887" s="13"/>
      <c r="AI1887" s="14"/>
      <c r="AJ1887" s="24"/>
      <c r="AK1887" s="24"/>
      <c r="AL1887" s="24"/>
      <c r="AM1887" s="24"/>
      <c r="AN1887" s="24"/>
      <c r="AO1887" s="24"/>
      <c r="AP1887" s="24"/>
      <c r="AQ1887" s="24"/>
      <c r="AS1887" s="13"/>
      <c r="AT1887" s="13"/>
      <c r="AU1887" s="14"/>
      <c r="AV1887" s="24"/>
      <c r="AW1887" s="24"/>
      <c r="AX1887" s="24"/>
      <c r="AY1887" s="24"/>
      <c r="AZ1887" s="24"/>
      <c r="BA1887" s="24"/>
      <c r="BB1887" s="24"/>
      <c r="BC1887" s="24"/>
      <c r="CW1887" s="24">
        <v>0.64293032786885251</v>
      </c>
      <c r="CX1887" s="13">
        <v>74.099999999999994</v>
      </c>
      <c r="CY1887" s="13">
        <v>72.713548420426946</v>
      </c>
      <c r="CZ1887" s="13">
        <v>72.306465039384534</v>
      </c>
      <c r="DA1887" s="13">
        <v>71.289520715617599</v>
      </c>
      <c r="DB1887" s="13" t="e">
        <f ca="1"/>
        <v>#NAME?</v>
      </c>
      <c r="DC1887" s="13" t="e">
        <f ca="1"/>
        <v>#NAME?</v>
      </c>
      <c r="DD1887" s="13">
        <v>71.570964351844253</v>
      </c>
      <c r="DE1887" s="13" t="e">
        <f ca="1"/>
        <v>#NAME?</v>
      </c>
      <c r="DF1887" s="13">
        <v>74.139023833660687</v>
      </c>
    </row>
    <row r="1888" spans="1:110" x14ac:dyDescent="0.25">
      <c r="A1888" s="9">
        <v>56</v>
      </c>
      <c r="B1888" s="10" t="b">
        <v>1</v>
      </c>
      <c r="U1888" s="13"/>
      <c r="V1888" s="13"/>
      <c r="W1888" s="14"/>
      <c r="X1888" s="24"/>
      <c r="Y1888" s="24"/>
      <c r="Z1888" s="24"/>
      <c r="AA1888" s="24"/>
      <c r="AB1888" s="24"/>
      <c r="AC1888" s="24"/>
      <c r="AD1888" s="24"/>
      <c r="AE1888" s="24"/>
      <c r="AG1888" s="13"/>
      <c r="AH1888" s="13"/>
      <c r="AI1888" s="14"/>
      <c r="AJ1888" s="24"/>
      <c r="AK1888" s="24"/>
      <c r="AL1888" s="24"/>
      <c r="AM1888" s="24"/>
      <c r="AN1888" s="24"/>
      <c r="AO1888" s="24"/>
      <c r="AP1888" s="24"/>
      <c r="AQ1888" s="24"/>
      <c r="AS1888" s="13"/>
      <c r="AT1888" s="13"/>
      <c r="AU1888" s="14"/>
      <c r="AV1888" s="24"/>
      <c r="AW1888" s="24"/>
      <c r="AX1888" s="24"/>
      <c r="AY1888" s="24"/>
      <c r="AZ1888" s="24"/>
      <c r="BA1888" s="24"/>
      <c r="BB1888" s="24"/>
      <c r="BC1888" s="24"/>
      <c r="CW1888" s="24">
        <v>0.64327185792349728</v>
      </c>
      <c r="CX1888" s="13">
        <v>74.099999999999994</v>
      </c>
      <c r="CY1888" s="13">
        <v>72.722268920286808</v>
      </c>
      <c r="CZ1888" s="13">
        <v>72.316202185378145</v>
      </c>
      <c r="DA1888" s="13">
        <v>71.355764674446888</v>
      </c>
      <c r="DB1888" s="13" t="e">
        <f ca="1"/>
        <v>#NAME?</v>
      </c>
      <c r="DC1888" s="13" t="e">
        <f ca="1"/>
        <v>#NAME?</v>
      </c>
      <c r="DD1888" s="13">
        <v>71.580345221575911</v>
      </c>
      <c r="DE1888" s="13" t="e">
        <f ca="1"/>
        <v>#NAME?</v>
      </c>
      <c r="DF1888" s="13">
        <v>74.148041174971226</v>
      </c>
    </row>
    <row r="1889" spans="1:110" x14ac:dyDescent="0.25">
      <c r="A1889" s="9">
        <v>55.2</v>
      </c>
      <c r="B1889" s="10" t="b">
        <v>1</v>
      </c>
      <c r="U1889" s="13"/>
      <c r="V1889" s="13"/>
      <c r="W1889" s="14"/>
      <c r="X1889" s="24"/>
      <c r="Y1889" s="24"/>
      <c r="Z1889" s="24"/>
      <c r="AA1889" s="24"/>
      <c r="AB1889" s="24"/>
      <c r="AC1889" s="24"/>
      <c r="AD1889" s="24"/>
      <c r="AE1889" s="24"/>
      <c r="AG1889" s="13"/>
      <c r="AH1889" s="13"/>
      <c r="AI1889" s="14"/>
      <c r="AJ1889" s="24"/>
      <c r="AK1889" s="24"/>
      <c r="AL1889" s="24"/>
      <c r="AM1889" s="24"/>
      <c r="AN1889" s="24"/>
      <c r="AO1889" s="24"/>
      <c r="AP1889" s="24"/>
      <c r="AQ1889" s="24"/>
      <c r="AS1889" s="13"/>
      <c r="AT1889" s="13"/>
      <c r="AU1889" s="14"/>
      <c r="AV1889" s="24"/>
      <c r="AW1889" s="24"/>
      <c r="AX1889" s="24"/>
      <c r="AY1889" s="24"/>
      <c r="AZ1889" s="24"/>
      <c r="BA1889" s="24"/>
      <c r="BB1889" s="24"/>
      <c r="BC1889" s="24"/>
      <c r="CW1889" s="24">
        <v>0.64361338797814205</v>
      </c>
      <c r="CX1889" s="13">
        <v>74.099999999999994</v>
      </c>
      <c r="CY1889" s="13">
        <v>72.730992353333519</v>
      </c>
      <c r="CZ1889" s="13">
        <v>72.325943918426873</v>
      </c>
      <c r="DA1889" s="13">
        <v>71.422072085353705</v>
      </c>
      <c r="DB1889" s="13" t="e">
        <f ca="1"/>
        <v>#NAME?</v>
      </c>
      <c r="DC1889" s="13" t="e">
        <f ca="1"/>
        <v>#NAME?</v>
      </c>
      <c r="DD1889" s="13">
        <v>71.589723601361925</v>
      </c>
      <c r="DE1889" s="13" t="e">
        <f ca="1"/>
        <v>#NAME?</v>
      </c>
      <c r="DF1889" s="13">
        <v>74.15705917733564</v>
      </c>
    </row>
    <row r="1890" spans="1:110" x14ac:dyDescent="0.25">
      <c r="A1890" s="9">
        <v>54.5</v>
      </c>
      <c r="B1890" s="10" t="b">
        <v>1</v>
      </c>
      <c r="U1890" s="13"/>
      <c r="V1890" s="13"/>
      <c r="W1890" s="14"/>
      <c r="X1890" s="24"/>
      <c r="Y1890" s="24"/>
      <c r="Z1890" s="24"/>
      <c r="AA1890" s="24"/>
      <c r="AB1890" s="24"/>
      <c r="AC1890" s="24"/>
      <c r="AD1890" s="24"/>
      <c r="AE1890" s="24"/>
      <c r="AG1890" s="13"/>
      <c r="AH1890" s="13"/>
      <c r="AI1890" s="14"/>
      <c r="AJ1890" s="24"/>
      <c r="AK1890" s="24"/>
      <c r="AL1890" s="24"/>
      <c r="AM1890" s="24"/>
      <c r="AN1890" s="24"/>
      <c r="AO1890" s="24"/>
      <c r="AP1890" s="24"/>
      <c r="AQ1890" s="24"/>
      <c r="AS1890" s="13"/>
      <c r="AT1890" s="13"/>
      <c r="AU1890" s="14"/>
      <c r="AV1890" s="24"/>
      <c r="AW1890" s="24"/>
      <c r="AX1890" s="24"/>
      <c r="AY1890" s="24"/>
      <c r="AZ1890" s="24"/>
      <c r="BA1890" s="24"/>
      <c r="BB1890" s="24"/>
      <c r="BC1890" s="24"/>
      <c r="CW1890" s="24">
        <v>0.64395491803278693</v>
      </c>
      <c r="CX1890" s="13">
        <v>74.099999999999994</v>
      </c>
      <c r="CY1890" s="13">
        <v>72.739718728864588</v>
      </c>
      <c r="CZ1890" s="13">
        <v>72.335690250416008</v>
      </c>
      <c r="DA1890" s="13">
        <v>71.488443070010348</v>
      </c>
      <c r="DB1890" s="13" t="e">
        <f ca="1"/>
        <v>#NAME?</v>
      </c>
      <c r="DC1890" s="13" t="e">
        <f ca="1"/>
        <v>#NAME?</v>
      </c>
      <c r="DD1890" s="13">
        <v>71.599099493183957</v>
      </c>
      <c r="DE1890" s="13" t="e">
        <f ca="1"/>
        <v>#NAME?</v>
      </c>
      <c r="DF1890" s="13">
        <v>74.166077846289497</v>
      </c>
    </row>
    <row r="1891" spans="1:110" x14ac:dyDescent="0.25">
      <c r="A1891" s="9">
        <v>53.7</v>
      </c>
      <c r="B1891" s="10" t="b">
        <v>1</v>
      </c>
      <c r="U1891" s="13"/>
      <c r="V1891" s="13"/>
      <c r="W1891" s="14"/>
      <c r="X1891" s="24"/>
      <c r="Y1891" s="24"/>
      <c r="Z1891" s="24"/>
      <c r="AA1891" s="24"/>
      <c r="AB1891" s="24"/>
      <c r="AC1891" s="24"/>
      <c r="AD1891" s="24"/>
      <c r="AE1891" s="24"/>
      <c r="AG1891" s="13"/>
      <c r="AH1891" s="13"/>
      <c r="AI1891" s="14"/>
      <c r="AJ1891" s="24"/>
      <c r="AK1891" s="24"/>
      <c r="AL1891" s="24"/>
      <c r="AM1891" s="24"/>
      <c r="AN1891" s="24"/>
      <c r="AO1891" s="24"/>
      <c r="AP1891" s="24"/>
      <c r="AQ1891" s="24"/>
      <c r="AS1891" s="13"/>
      <c r="AT1891" s="13"/>
      <c r="AU1891" s="14"/>
      <c r="AV1891" s="24"/>
      <c r="AW1891" s="24"/>
      <c r="AX1891" s="24"/>
      <c r="AY1891" s="24"/>
      <c r="AZ1891" s="24"/>
      <c r="BA1891" s="24"/>
      <c r="BB1891" s="24"/>
      <c r="BC1891" s="24"/>
      <c r="CW1891" s="24">
        <v>0.64429644808743169</v>
      </c>
      <c r="CX1891" s="13">
        <v>74.099999999999994</v>
      </c>
      <c r="CY1891" s="13">
        <v>72.748448056196821</v>
      </c>
      <c r="CZ1891" s="13">
        <v>72.345441193258978</v>
      </c>
      <c r="DA1891" s="13">
        <v>71.554877750439388</v>
      </c>
      <c r="DB1891" s="13" t="e">
        <f ca="1"/>
        <v>#NAME?</v>
      </c>
      <c r="DC1891" s="13" t="e">
        <f ca="1"/>
        <v>#NAME?</v>
      </c>
      <c r="DD1891" s="13">
        <v>71.608472899020995</v>
      </c>
      <c r="DE1891" s="13" t="e">
        <f ca="1"/>
        <v>#NAME?</v>
      </c>
      <c r="DF1891" s="13">
        <v>74.175097187375371</v>
      </c>
    </row>
    <row r="1892" spans="1:110" x14ac:dyDescent="0.25">
      <c r="A1892" s="9">
        <v>52.9</v>
      </c>
      <c r="B1892" s="10" t="b">
        <v>1</v>
      </c>
      <c r="U1892" s="13"/>
      <c r="V1892" s="13"/>
      <c r="W1892" s="14"/>
      <c r="X1892" s="24"/>
      <c r="Y1892" s="24"/>
      <c r="Z1892" s="24"/>
      <c r="AA1892" s="24"/>
      <c r="AB1892" s="24"/>
      <c r="AC1892" s="24"/>
      <c r="AD1892" s="24"/>
      <c r="AE1892" s="24"/>
      <c r="AG1892" s="13"/>
      <c r="AH1892" s="13"/>
      <c r="AI1892" s="14"/>
      <c r="AJ1892" s="24"/>
      <c r="AK1892" s="24"/>
      <c r="AL1892" s="24"/>
      <c r="AM1892" s="24"/>
      <c r="AN1892" s="24"/>
      <c r="AO1892" s="24"/>
      <c r="AP1892" s="24"/>
      <c r="AQ1892" s="24"/>
      <c r="AS1892" s="13"/>
      <c r="AT1892" s="13"/>
      <c r="AU1892" s="14"/>
      <c r="AV1892" s="24"/>
      <c r="AW1892" s="24"/>
      <c r="AX1892" s="24"/>
      <c r="AY1892" s="24"/>
      <c r="AZ1892" s="24"/>
      <c r="BA1892" s="24"/>
      <c r="BB1892" s="24"/>
      <c r="BC1892" s="24"/>
      <c r="CW1892" s="24">
        <v>0.64463797814207646</v>
      </c>
      <c r="CX1892" s="13">
        <v>74.099999999999994</v>
      </c>
      <c r="CY1892" s="13">
        <v>72.757180344666409</v>
      </c>
      <c r="CZ1892" s="13">
        <v>72.355196758897151</v>
      </c>
      <c r="DA1892" s="13">
        <v>71.621376249015057</v>
      </c>
      <c r="DB1892" s="13" t="e">
        <f ca="1"/>
        <v>#NAME?</v>
      </c>
      <c r="DC1892" s="13" t="e">
        <f ca="1"/>
        <v>#NAME?</v>
      </c>
      <c r="DD1892" s="13">
        <v>71.617843820849487</v>
      </c>
      <c r="DE1892" s="13" t="e">
        <f ca="1"/>
        <v>#NAME?</v>
      </c>
      <c r="DF1892" s="13">
        <v>74.184117206142929</v>
      </c>
    </row>
    <row r="1893" spans="1:110" x14ac:dyDescent="0.25">
      <c r="A1893" s="9">
        <v>52.1</v>
      </c>
      <c r="B1893" s="10" t="b">
        <v>1</v>
      </c>
      <c r="U1893" s="13"/>
      <c r="V1893" s="13"/>
      <c r="W1893" s="14"/>
      <c r="X1893" s="24"/>
      <c r="Y1893" s="24"/>
      <c r="Z1893" s="24"/>
      <c r="AA1893" s="24"/>
      <c r="AB1893" s="24"/>
      <c r="AC1893" s="24"/>
      <c r="AD1893" s="24"/>
      <c r="AE1893" s="24"/>
      <c r="AG1893" s="13"/>
      <c r="AH1893" s="13"/>
      <c r="AI1893" s="14"/>
      <c r="AJ1893" s="24"/>
      <c r="AK1893" s="24"/>
      <c r="AL1893" s="24"/>
      <c r="AM1893" s="24"/>
      <c r="AN1893" s="24"/>
      <c r="AO1893" s="24"/>
      <c r="AP1893" s="24"/>
      <c r="AQ1893" s="24"/>
      <c r="AS1893" s="13"/>
      <c r="AT1893" s="13"/>
      <c r="AU1893" s="14"/>
      <c r="AV1893" s="24"/>
      <c r="AW1893" s="24"/>
      <c r="AX1893" s="24"/>
      <c r="AY1893" s="24"/>
      <c r="AZ1893" s="24"/>
      <c r="BA1893" s="24"/>
      <c r="BB1893" s="24"/>
      <c r="BC1893" s="24"/>
      <c r="CW1893" s="24">
        <v>0.64497950819672134</v>
      </c>
      <c r="CX1893" s="13">
        <v>74.099999999999994</v>
      </c>
      <c r="CY1893" s="13">
        <v>72.765915603629011</v>
      </c>
      <c r="CZ1893" s="13">
        <v>72.364956959300173</v>
      </c>
      <c r="DA1893" s="13">
        <v>71.687938688464612</v>
      </c>
      <c r="DB1893" s="13" t="e">
        <f ca="1"/>
        <v>#NAME?</v>
      </c>
      <c r="DC1893" s="13" t="e">
        <f ca="1"/>
        <v>#NAME?</v>
      </c>
      <c r="DD1893" s="13">
        <v>71.627212260643176</v>
      </c>
      <c r="DE1893" s="13" t="e">
        <f ca="1"/>
        <v>#NAME?</v>
      </c>
      <c r="DF1893" s="13">
        <v>74.193137908148913</v>
      </c>
    </row>
    <row r="1894" spans="1:110" x14ac:dyDescent="0.25">
      <c r="A1894" s="9">
        <v>51.4</v>
      </c>
      <c r="B1894" s="10" t="b">
        <v>1</v>
      </c>
      <c r="U1894" s="13"/>
      <c r="V1894" s="13"/>
      <c r="W1894" s="14"/>
      <c r="X1894" s="24"/>
      <c r="Y1894" s="24"/>
      <c r="Z1894" s="24"/>
      <c r="AA1894" s="24"/>
      <c r="AB1894" s="24"/>
      <c r="AC1894" s="24"/>
      <c r="AD1894" s="24"/>
      <c r="AE1894" s="24"/>
      <c r="AG1894" s="13"/>
      <c r="AH1894" s="13"/>
      <c r="AI1894" s="14"/>
      <c r="AJ1894" s="24"/>
      <c r="AK1894" s="24"/>
      <c r="AL1894" s="24"/>
      <c r="AM1894" s="24"/>
      <c r="AN1894" s="24"/>
      <c r="AO1894" s="24"/>
      <c r="AP1894" s="24"/>
      <c r="AQ1894" s="24"/>
      <c r="AS1894" s="13"/>
      <c r="AT1894" s="13"/>
      <c r="AU1894" s="14"/>
      <c r="AV1894" s="24"/>
      <c r="AW1894" s="24"/>
      <c r="AX1894" s="24"/>
      <c r="AY1894" s="24"/>
      <c r="AZ1894" s="24"/>
      <c r="BA1894" s="24"/>
      <c r="BB1894" s="24"/>
      <c r="BC1894" s="24"/>
      <c r="CW1894" s="24">
        <v>0.64532103825136611</v>
      </c>
      <c r="CX1894" s="13">
        <v>74.099999999999994</v>
      </c>
      <c r="CY1894" s="13">
        <v>72.774653842459799</v>
      </c>
      <c r="CZ1894" s="13">
        <v>72.374721806466042</v>
      </c>
      <c r="DA1894" s="13">
        <v>71.754565191869602</v>
      </c>
      <c r="DB1894" s="13" t="e">
        <f ca="1"/>
        <v>#NAME?</v>
      </c>
      <c r="DC1894" s="13" t="e">
        <f ca="1"/>
        <v>#NAME?</v>
      </c>
      <c r="DD1894" s="13">
        <v>71.636578220373266</v>
      </c>
      <c r="DE1894" s="13" t="e">
        <f ca="1"/>
        <v>#NAME?</v>
      </c>
      <c r="DF1894" s="13">
        <v>74.202159298957213</v>
      </c>
    </row>
    <row r="1895" spans="1:110" x14ac:dyDescent="0.25">
      <c r="A1895" s="9">
        <v>56</v>
      </c>
      <c r="B1895" s="10" t="b">
        <v>1</v>
      </c>
      <c r="U1895" s="13"/>
      <c r="V1895" s="13"/>
      <c r="W1895" s="14"/>
      <c r="X1895" s="24"/>
      <c r="Y1895" s="24"/>
      <c r="Z1895" s="24"/>
      <c r="AA1895" s="24"/>
      <c r="AB1895" s="24"/>
      <c r="AC1895" s="24"/>
      <c r="AD1895" s="24"/>
      <c r="AE1895" s="24"/>
      <c r="AG1895" s="13"/>
      <c r="AH1895" s="13"/>
      <c r="AI1895" s="14"/>
      <c r="AJ1895" s="24"/>
      <c r="AK1895" s="24"/>
      <c r="AL1895" s="24"/>
      <c r="AM1895" s="24"/>
      <c r="AN1895" s="24"/>
      <c r="AO1895" s="24"/>
      <c r="AP1895" s="24"/>
      <c r="AQ1895" s="24"/>
      <c r="AS1895" s="13"/>
      <c r="AT1895" s="13"/>
      <c r="AU1895" s="14"/>
      <c r="AV1895" s="24"/>
      <c r="AW1895" s="24"/>
      <c r="AX1895" s="24"/>
      <c r="AY1895" s="24"/>
      <c r="AZ1895" s="24"/>
      <c r="BA1895" s="24"/>
      <c r="BB1895" s="24"/>
      <c r="BC1895" s="24"/>
      <c r="CW1895" s="24">
        <v>0.64566256830601088</v>
      </c>
      <c r="CX1895" s="13">
        <v>74.099999999999994</v>
      </c>
      <c r="CY1895" s="13">
        <v>72.783395070553624</v>
      </c>
      <c r="CZ1895" s="13">
        <v>72.384491312421162</v>
      </c>
      <c r="DA1895" s="13">
        <v>71.821255882667359</v>
      </c>
      <c r="DB1895" s="13" t="e">
        <f ca="1"/>
        <v>#NAME?</v>
      </c>
      <c r="DC1895" s="13" t="e">
        <f ca="1"/>
        <v>#NAME?</v>
      </c>
      <c r="DD1895" s="13">
        <v>71.645941702008315</v>
      </c>
      <c r="DE1895" s="13" t="e">
        <f ca="1"/>
        <v>#NAME?</v>
      </c>
      <c r="DF1895" s="13">
        <v>74.211181384138882</v>
      </c>
    </row>
    <row r="1896" spans="1:110" x14ac:dyDescent="0.25">
      <c r="A1896" s="9">
        <v>50</v>
      </c>
      <c r="B1896" s="10" t="b">
        <v>1</v>
      </c>
      <c r="U1896" s="13"/>
      <c r="V1896" s="13"/>
      <c r="W1896" s="14"/>
      <c r="X1896" s="24"/>
      <c r="Y1896" s="24"/>
      <c r="Z1896" s="24"/>
      <c r="AA1896" s="24"/>
      <c r="AB1896" s="24"/>
      <c r="AC1896" s="24"/>
      <c r="AD1896" s="24"/>
      <c r="AE1896" s="24"/>
      <c r="AG1896" s="13"/>
      <c r="AH1896" s="13"/>
      <c r="AI1896" s="14"/>
      <c r="AJ1896" s="24"/>
      <c r="AK1896" s="24"/>
      <c r="AL1896" s="24"/>
      <c r="AM1896" s="24"/>
      <c r="AN1896" s="24"/>
      <c r="AO1896" s="24"/>
      <c r="AP1896" s="24"/>
      <c r="AQ1896" s="24"/>
      <c r="AS1896" s="13"/>
      <c r="AT1896" s="13"/>
      <c r="AU1896" s="14"/>
      <c r="AV1896" s="24"/>
      <c r="AW1896" s="24"/>
      <c r="AX1896" s="24"/>
      <c r="AY1896" s="24"/>
      <c r="AZ1896" s="24"/>
      <c r="BA1896" s="24"/>
      <c r="BB1896" s="24"/>
      <c r="BC1896" s="24"/>
      <c r="CW1896" s="24">
        <v>0.64600409836065575</v>
      </c>
      <c r="CX1896" s="13">
        <v>74.099999999999994</v>
      </c>
      <c r="CY1896" s="13">
        <v>72.792139297325036</v>
      </c>
      <c r="CZ1896" s="13">
        <v>72.39426548922053</v>
      </c>
      <c r="DA1896" s="13">
        <v>71.888010884652346</v>
      </c>
      <c r="DB1896" s="13" t="e">
        <f ca="1"/>
        <v>#NAME?</v>
      </c>
      <c r="DC1896" s="13" t="e">
        <f ca="1"/>
        <v>#NAME?</v>
      </c>
      <c r="DD1896" s="13">
        <v>71.655302707514267</v>
      </c>
      <c r="DE1896" s="13" t="e">
        <f ca="1"/>
        <v>#NAME?</v>
      </c>
      <c r="DF1896" s="13">
        <v>74.220204169272236</v>
      </c>
    </row>
    <row r="1897" spans="1:110" x14ac:dyDescent="0.25">
      <c r="A1897" s="9">
        <v>54.5</v>
      </c>
      <c r="B1897" s="10" t="b">
        <v>1</v>
      </c>
      <c r="U1897" s="13"/>
      <c r="V1897" s="13"/>
      <c r="W1897" s="14"/>
      <c r="X1897" s="24"/>
      <c r="Y1897" s="24"/>
      <c r="Z1897" s="24"/>
      <c r="AA1897" s="24"/>
      <c r="AB1897" s="24"/>
      <c r="AC1897" s="24"/>
      <c r="AD1897" s="24"/>
      <c r="AE1897" s="24"/>
      <c r="AG1897" s="13"/>
      <c r="AH1897" s="13"/>
      <c r="AI1897" s="14"/>
      <c r="AJ1897" s="24"/>
      <c r="AK1897" s="24"/>
      <c r="AL1897" s="24"/>
      <c r="AM1897" s="24"/>
      <c r="AN1897" s="24"/>
      <c r="AO1897" s="24"/>
      <c r="AP1897" s="24"/>
      <c r="AQ1897" s="24"/>
      <c r="AS1897" s="13"/>
      <c r="AT1897" s="13"/>
      <c r="AU1897" s="14"/>
      <c r="AV1897" s="24"/>
      <c r="AW1897" s="24"/>
      <c r="AX1897" s="24"/>
      <c r="AY1897" s="24"/>
      <c r="AZ1897" s="24"/>
      <c r="BA1897" s="24"/>
      <c r="BB1897" s="24"/>
      <c r="BC1897" s="24"/>
      <c r="CW1897" s="24">
        <v>0.64634562841530052</v>
      </c>
      <c r="CX1897" s="13">
        <v>74.099999999999994</v>
      </c>
      <c r="CY1897" s="13">
        <v>72.800886532208381</v>
      </c>
      <c r="CZ1897" s="13">
        <v>72.404044348947707</v>
      </c>
      <c r="DA1897" s="13">
        <v>71.954830321977425</v>
      </c>
      <c r="DB1897" s="13" t="e">
        <f ca="1"/>
        <v>#NAME?</v>
      </c>
      <c r="DC1897" s="13" t="e">
        <f ca="1"/>
        <v>#NAME?</v>
      </c>
      <c r="DD1897" s="13">
        <v>71.664661238854507</v>
      </c>
      <c r="DE1897" s="13" t="e">
        <f ca="1"/>
        <v>#NAME?</v>
      </c>
      <c r="DF1897" s="13">
        <v>74.229227659942794</v>
      </c>
    </row>
    <row r="1898" spans="1:110" x14ac:dyDescent="0.25">
      <c r="A1898" s="9">
        <v>53.6</v>
      </c>
      <c r="B1898" s="10" t="b">
        <v>1</v>
      </c>
      <c r="U1898" s="13"/>
      <c r="V1898" s="13"/>
      <c r="W1898" s="14"/>
      <c r="X1898" s="24"/>
      <c r="Y1898" s="24"/>
      <c r="Z1898" s="24"/>
      <c r="AA1898" s="24"/>
      <c r="AB1898" s="24"/>
      <c r="AC1898" s="24"/>
      <c r="AD1898" s="24"/>
      <c r="AE1898" s="24"/>
      <c r="AG1898" s="13"/>
      <c r="AH1898" s="13"/>
      <c r="AI1898" s="14"/>
      <c r="AJ1898" s="24"/>
      <c r="AK1898" s="24"/>
      <c r="AL1898" s="24"/>
      <c r="AM1898" s="24"/>
      <c r="AN1898" s="24"/>
      <c r="AO1898" s="24"/>
      <c r="AP1898" s="24"/>
      <c r="AQ1898" s="24"/>
      <c r="AS1898" s="13"/>
      <c r="AT1898" s="13"/>
      <c r="AU1898" s="14"/>
      <c r="AV1898" s="24"/>
      <c r="AW1898" s="24"/>
      <c r="AX1898" s="24"/>
      <c r="AY1898" s="24"/>
      <c r="AZ1898" s="24"/>
      <c r="BA1898" s="24"/>
      <c r="BB1898" s="24"/>
      <c r="BC1898" s="24"/>
      <c r="CW1898" s="24">
        <v>0.6466871584699454</v>
      </c>
      <c r="CX1898" s="13">
        <v>74.099999999999994</v>
      </c>
      <c r="CY1898" s="13">
        <v>72.809636784657911</v>
      </c>
      <c r="CZ1898" s="13">
        <v>72.413827903715301</v>
      </c>
      <c r="DA1898" s="13">
        <v>72.021714319155379</v>
      </c>
      <c r="DB1898" s="13" t="e">
        <f ca="1"/>
        <v>#NAME?</v>
      </c>
      <c r="DC1898" s="13" t="e">
        <f ca="1"/>
        <v>#NAME?</v>
      </c>
      <c r="DD1898" s="13">
        <v>71.67401729798982</v>
      </c>
      <c r="DE1898" s="13" t="e">
        <f ca="1"/>
        <v>#NAME?</v>
      </c>
      <c r="DF1898" s="13">
        <v>74.238251861743379</v>
      </c>
    </row>
    <row r="1899" spans="1:110" x14ac:dyDescent="0.25">
      <c r="A1899" s="9">
        <v>53.2</v>
      </c>
      <c r="B1899" s="10" t="b">
        <v>1</v>
      </c>
      <c r="U1899" s="13"/>
      <c r="V1899" s="13"/>
      <c r="W1899" s="14"/>
      <c r="X1899" s="24"/>
      <c r="Y1899" s="24"/>
      <c r="Z1899" s="24"/>
      <c r="AA1899" s="24"/>
      <c r="AB1899" s="24"/>
      <c r="AC1899" s="24"/>
      <c r="AD1899" s="24"/>
      <c r="AE1899" s="24"/>
      <c r="AG1899" s="13"/>
      <c r="AH1899" s="13"/>
      <c r="AI1899" s="14"/>
      <c r="AJ1899" s="24"/>
      <c r="AK1899" s="24"/>
      <c r="AL1899" s="24"/>
      <c r="AM1899" s="24"/>
      <c r="AN1899" s="24"/>
      <c r="AO1899" s="24"/>
      <c r="AP1899" s="24"/>
      <c r="AQ1899" s="24"/>
      <c r="AS1899" s="13"/>
      <c r="AT1899" s="13"/>
      <c r="AU1899" s="14"/>
      <c r="AV1899" s="24"/>
      <c r="AW1899" s="24"/>
      <c r="AX1899" s="24"/>
      <c r="AY1899" s="24"/>
      <c r="AZ1899" s="24"/>
      <c r="BA1899" s="24"/>
      <c r="BB1899" s="24"/>
      <c r="BC1899" s="24"/>
      <c r="CW1899" s="24">
        <v>0.64702868852459017</v>
      </c>
      <c r="CX1899" s="13">
        <v>74.099999999999994</v>
      </c>
      <c r="CY1899" s="13">
        <v>72.818390064147849</v>
      </c>
      <c r="CZ1899" s="13">
        <v>72.423616165664583</v>
      </c>
      <c r="DA1899" s="13">
        <v>72.088663001060212</v>
      </c>
      <c r="DB1899" s="13" t="e">
        <f ca="1"/>
        <v>#NAME?</v>
      </c>
      <c r="DC1899" s="13" t="e">
        <f ca="1"/>
        <v>#NAME?</v>
      </c>
      <c r="DD1899" s="13">
        <v>71.68337088687835</v>
      </c>
      <c r="DE1899" s="13" t="e">
        <f ca="1"/>
        <v>#NAME?</v>
      </c>
      <c r="DF1899" s="13">
        <v>74.247276780274177</v>
      </c>
    </row>
    <row r="1900" spans="1:110" x14ac:dyDescent="0.25">
      <c r="A1900" s="9">
        <v>52.7</v>
      </c>
      <c r="B1900" s="10" t="b">
        <v>1</v>
      </c>
      <c r="U1900" s="13"/>
      <c r="V1900" s="13"/>
      <c r="W1900" s="14"/>
      <c r="X1900" s="24"/>
      <c r="Y1900" s="24"/>
      <c r="Z1900" s="24"/>
      <c r="AA1900" s="24"/>
      <c r="AB1900" s="24"/>
      <c r="AC1900" s="24"/>
      <c r="AD1900" s="24"/>
      <c r="AE1900" s="24"/>
      <c r="AG1900" s="13"/>
      <c r="AH1900" s="13"/>
      <c r="AI1900" s="14"/>
      <c r="AJ1900" s="24"/>
      <c r="AK1900" s="24"/>
      <c r="AL1900" s="24"/>
      <c r="AM1900" s="24"/>
      <c r="AN1900" s="24"/>
      <c r="AO1900" s="24"/>
      <c r="AP1900" s="24"/>
      <c r="AQ1900" s="24"/>
      <c r="AS1900" s="13"/>
      <c r="AT1900" s="13"/>
      <c r="AU1900" s="14"/>
      <c r="AV1900" s="24"/>
      <c r="AW1900" s="24"/>
      <c r="AX1900" s="24"/>
      <c r="AY1900" s="24"/>
      <c r="AZ1900" s="24"/>
      <c r="BA1900" s="24"/>
      <c r="BB1900" s="24"/>
      <c r="BC1900" s="24"/>
      <c r="CW1900" s="24">
        <v>0.64737021857923494</v>
      </c>
      <c r="CX1900" s="13">
        <v>74.099999999999994</v>
      </c>
      <c r="CY1900" s="13">
        <v>72.827146380172493</v>
      </c>
      <c r="CZ1900" s="13">
        <v>72.433409146965985</v>
      </c>
      <c r="DA1900" s="13">
        <v>72.155676492928592</v>
      </c>
      <c r="DB1900" s="13" t="e">
        <f ca="1"/>
        <v>#NAME?</v>
      </c>
      <c r="DC1900" s="13" t="e">
        <f ca="1"/>
        <v>#NAME?</v>
      </c>
      <c r="DD1900" s="13">
        <v>71.692722007475709</v>
      </c>
      <c r="DE1900" s="13" t="e">
        <f ca="1"/>
        <v>#NAME?</v>
      </c>
      <c r="DF1900" s="13">
        <v>74.256302421142664</v>
      </c>
    </row>
    <row r="1901" spans="1:110" x14ac:dyDescent="0.25">
      <c r="A1901" s="9">
        <v>52.3</v>
      </c>
      <c r="B1901" s="10" t="b">
        <v>1</v>
      </c>
      <c r="U1901" s="13"/>
      <c r="V1901" s="13"/>
      <c r="W1901" s="14"/>
      <c r="X1901" s="24"/>
      <c r="Y1901" s="24"/>
      <c r="Z1901" s="24"/>
      <c r="AA1901" s="24"/>
      <c r="AB1901" s="24"/>
      <c r="AC1901" s="24"/>
      <c r="AD1901" s="24"/>
      <c r="AE1901" s="24"/>
      <c r="AG1901" s="13"/>
      <c r="AH1901" s="13"/>
      <c r="AI1901" s="14"/>
      <c r="AJ1901" s="24"/>
      <c r="AK1901" s="24"/>
      <c r="AL1901" s="24"/>
      <c r="AM1901" s="24"/>
      <c r="AN1901" s="24"/>
      <c r="AO1901" s="24"/>
      <c r="AP1901" s="24"/>
      <c r="AQ1901" s="24"/>
      <c r="AS1901" s="13"/>
      <c r="AT1901" s="13"/>
      <c r="AU1901" s="14"/>
      <c r="AV1901" s="24"/>
      <c r="AW1901" s="24"/>
      <c r="AX1901" s="24"/>
      <c r="AY1901" s="24"/>
      <c r="AZ1901" s="24"/>
      <c r="BA1901" s="24"/>
      <c r="BB1901" s="24"/>
      <c r="BC1901" s="24"/>
      <c r="CW1901" s="24">
        <v>0.64771174863387981</v>
      </c>
      <c r="CX1901" s="13">
        <v>74.099999999999994</v>
      </c>
      <c r="CY1901" s="13">
        <v>72.835905742246283</v>
      </c>
      <c r="CZ1901" s="13">
        <v>72.443206859819085</v>
      </c>
      <c r="DA1901" s="13">
        <v>72.222754920361297</v>
      </c>
      <c r="DB1901" s="13" t="e">
        <f ca="1"/>
        <v>#NAME?</v>
      </c>
      <c r="DC1901" s="13" t="e">
        <f ca="1"/>
        <v>#NAME?</v>
      </c>
      <c r="DD1901" s="13">
        <v>71.702070661734922</v>
      </c>
      <c r="DE1901" s="13" t="e">
        <f ca="1"/>
        <v>#NAME?</v>
      </c>
      <c r="DF1901" s="13">
        <v>74.265328789963831</v>
      </c>
    </row>
    <row r="1902" spans="1:110" x14ac:dyDescent="0.25">
      <c r="A1902" s="9">
        <v>52</v>
      </c>
      <c r="B1902" s="10" t="b">
        <v>1</v>
      </c>
      <c r="U1902" s="13"/>
      <c r="V1902" s="13"/>
      <c r="W1902" s="14"/>
      <c r="X1902" s="24"/>
      <c r="Y1902" s="24"/>
      <c r="Z1902" s="24"/>
      <c r="AA1902" s="24"/>
      <c r="AB1902" s="24"/>
      <c r="AC1902" s="24"/>
      <c r="AD1902" s="24"/>
      <c r="AE1902" s="24"/>
      <c r="AG1902" s="13"/>
      <c r="AH1902" s="13"/>
      <c r="AI1902" s="14"/>
      <c r="AJ1902" s="24"/>
      <c r="AK1902" s="24"/>
      <c r="AL1902" s="24"/>
      <c r="AM1902" s="24"/>
      <c r="AN1902" s="24"/>
      <c r="AO1902" s="24"/>
      <c r="AP1902" s="24"/>
      <c r="AQ1902" s="24"/>
      <c r="AS1902" s="13"/>
      <c r="AT1902" s="13"/>
      <c r="AU1902" s="14"/>
      <c r="AV1902" s="24"/>
      <c r="AW1902" s="24"/>
      <c r="AX1902" s="24"/>
      <c r="AY1902" s="24"/>
      <c r="AZ1902" s="24"/>
      <c r="BA1902" s="24"/>
      <c r="BB1902" s="24"/>
      <c r="BC1902" s="24"/>
      <c r="CW1902" s="24">
        <v>0.64805327868852458</v>
      </c>
      <c r="CX1902" s="13">
        <v>74.099999999999994</v>
      </c>
      <c r="CY1902" s="13">
        <v>72.844668159903904</v>
      </c>
      <c r="CZ1902" s="13">
        <v>72.453009316452793</v>
      </c>
      <c r="DA1902" s="13">
        <v>72.289898409324465</v>
      </c>
      <c r="DB1902" s="13" t="e">
        <f ca="1"/>
        <v>#NAME?</v>
      </c>
      <c r="DC1902" s="13" t="e">
        <f ca="1"/>
        <v>#NAME?</v>
      </c>
      <c r="DD1902" s="13">
        <v>71.71141685160643</v>
      </c>
      <c r="DE1902" s="13" t="e">
        <f ca="1"/>
        <v>#NAME?</v>
      </c>
      <c r="DF1902" s="13">
        <v>74.274355892359992</v>
      </c>
    </row>
    <row r="1903" spans="1:110" x14ac:dyDescent="0.25">
      <c r="A1903" s="9">
        <v>51.6</v>
      </c>
      <c r="B1903" s="10" t="b">
        <v>1</v>
      </c>
      <c r="U1903" s="13"/>
      <c r="V1903" s="13"/>
      <c r="W1903" s="14"/>
      <c r="X1903" s="24"/>
      <c r="Y1903" s="24"/>
      <c r="Z1903" s="24"/>
      <c r="AA1903" s="24"/>
      <c r="AB1903" s="24"/>
      <c r="AC1903" s="24"/>
      <c r="AD1903" s="24"/>
      <c r="AE1903" s="24"/>
      <c r="AG1903" s="13"/>
      <c r="AH1903" s="13"/>
      <c r="AI1903" s="14"/>
      <c r="AJ1903" s="24"/>
      <c r="AK1903" s="24"/>
      <c r="AL1903" s="24"/>
      <c r="AM1903" s="24"/>
      <c r="AN1903" s="24"/>
      <c r="AO1903" s="24"/>
      <c r="AP1903" s="24"/>
      <c r="AQ1903" s="24"/>
      <c r="AS1903" s="13"/>
      <c r="AT1903" s="13"/>
      <c r="AU1903" s="14"/>
      <c r="AV1903" s="24"/>
      <c r="AW1903" s="24"/>
      <c r="AX1903" s="24"/>
      <c r="AY1903" s="24"/>
      <c r="AZ1903" s="24"/>
      <c r="BA1903" s="24"/>
      <c r="BB1903" s="24"/>
      <c r="BC1903" s="24"/>
      <c r="CW1903" s="24">
        <v>0.64839480874316935</v>
      </c>
      <c r="CX1903" s="13">
        <v>74.099999999999994</v>
      </c>
      <c r="CY1903" s="13">
        <v>72.853433642700381</v>
      </c>
      <c r="CZ1903" s="13">
        <v>72.462816529125291</v>
      </c>
      <c r="DA1903" s="13">
        <v>72.357107086151231</v>
      </c>
      <c r="DB1903" s="13" t="e">
        <f ca="1"/>
        <v>#NAME?</v>
      </c>
      <c r="DC1903" s="13" t="e">
        <f ca="1"/>
        <v>#NAME?</v>
      </c>
      <c r="DD1903" s="13">
        <v>71.720760579038114</v>
      </c>
      <c r="DE1903" s="13" t="e">
        <f ca="1"/>
        <v>#NAME?</v>
      </c>
      <c r="DF1903" s="13">
        <v>74.283383733961031</v>
      </c>
    </row>
    <row r="1904" spans="1:110" x14ac:dyDescent="0.25">
      <c r="A1904" s="9">
        <v>59</v>
      </c>
      <c r="B1904" s="10" t="b">
        <v>1</v>
      </c>
      <c r="U1904" s="13"/>
      <c r="V1904" s="13"/>
      <c r="W1904" s="14"/>
      <c r="X1904" s="24"/>
      <c r="Y1904" s="24"/>
      <c r="Z1904" s="24"/>
      <c r="AA1904" s="24"/>
      <c r="AB1904" s="24"/>
      <c r="AC1904" s="24"/>
      <c r="AD1904" s="24"/>
      <c r="AE1904" s="24"/>
      <c r="AG1904" s="13"/>
      <c r="AH1904" s="13"/>
      <c r="AI1904" s="14"/>
      <c r="AJ1904" s="24"/>
      <c r="AK1904" s="24"/>
      <c r="AL1904" s="24"/>
      <c r="AM1904" s="24"/>
      <c r="AN1904" s="24"/>
      <c r="AO1904" s="24"/>
      <c r="AP1904" s="24"/>
      <c r="AQ1904" s="24"/>
      <c r="AS1904" s="13"/>
      <c r="AT1904" s="13"/>
      <c r="AU1904" s="14"/>
      <c r="AV1904" s="24"/>
      <c r="AW1904" s="24"/>
      <c r="AX1904" s="24"/>
      <c r="AY1904" s="24"/>
      <c r="AZ1904" s="24"/>
      <c r="BA1904" s="24"/>
      <c r="BB1904" s="24"/>
      <c r="BC1904" s="24"/>
      <c r="CW1904" s="24">
        <v>0.64873633879781423</v>
      </c>
      <c r="CX1904" s="13">
        <v>74.099999999999994</v>
      </c>
      <c r="CY1904" s="13">
        <v>72.862202200211129</v>
      </c>
      <c r="CZ1904" s="13">
        <v>72.472628510124395</v>
      </c>
      <c r="DA1904" s="13">
        <v>72.424381077543046</v>
      </c>
      <c r="DB1904" s="13" t="e">
        <f ca="1"/>
        <v>#NAME?</v>
      </c>
      <c r="DC1904" s="13" t="e">
        <f ca="1"/>
        <v>#NAME?</v>
      </c>
      <c r="DD1904" s="13">
        <v>71.730101845975298</v>
      </c>
      <c r="DE1904" s="13" t="e">
        <f ca="1"/>
        <v>#NAME?</v>
      </c>
      <c r="DF1904" s="13">
        <v>74.292412320404338</v>
      </c>
    </row>
    <row r="1905" spans="1:110" x14ac:dyDescent="0.25">
      <c r="A1905" s="9">
        <v>55</v>
      </c>
      <c r="B1905" s="10" t="b">
        <v>1</v>
      </c>
      <c r="U1905" s="13"/>
      <c r="V1905" s="13"/>
      <c r="W1905" s="14"/>
      <c r="X1905" s="24"/>
      <c r="Y1905" s="24"/>
      <c r="Z1905" s="24"/>
      <c r="AA1905" s="24"/>
      <c r="AB1905" s="24"/>
      <c r="AC1905" s="24"/>
      <c r="AD1905" s="24"/>
      <c r="AE1905" s="24"/>
      <c r="AG1905" s="13"/>
      <c r="AH1905" s="13"/>
      <c r="AI1905" s="14"/>
      <c r="AJ1905" s="24"/>
      <c r="AK1905" s="24"/>
      <c r="AL1905" s="24"/>
      <c r="AM1905" s="24"/>
      <c r="AN1905" s="24"/>
      <c r="AO1905" s="24"/>
      <c r="AP1905" s="24"/>
      <c r="AQ1905" s="24"/>
      <c r="AS1905" s="13"/>
      <c r="AT1905" s="13"/>
      <c r="AU1905" s="14"/>
      <c r="AV1905" s="24"/>
      <c r="AW1905" s="24"/>
      <c r="AX1905" s="24"/>
      <c r="AY1905" s="24"/>
      <c r="AZ1905" s="24"/>
      <c r="BA1905" s="24"/>
      <c r="BB1905" s="24"/>
      <c r="BC1905" s="24"/>
      <c r="CW1905" s="24">
        <v>0.64907786885245899</v>
      </c>
      <c r="CX1905" s="13">
        <v>74.099999999999994</v>
      </c>
      <c r="CY1905" s="13">
        <v>72.870973842032114</v>
      </c>
      <c r="CZ1905" s="13">
        <v>72.482445271767546</v>
      </c>
      <c r="DA1905" s="13">
        <v>72.491720510571028</v>
      </c>
      <c r="DB1905" s="13" t="e">
        <f ca="1"/>
        <v>#NAME?</v>
      </c>
      <c r="DC1905" s="13" t="e">
        <f ca="1"/>
        <v>#NAME?</v>
      </c>
      <c r="DD1905" s="13">
        <v>71.739440654360706</v>
      </c>
      <c r="DE1905" s="13" t="e">
        <f ca="1"/>
        <v>#NAME?</v>
      </c>
      <c r="DF1905" s="13">
        <v>74.301441657334806</v>
      </c>
    </row>
    <row r="1906" spans="1:110" x14ac:dyDescent="0.25">
      <c r="A1906" s="9">
        <v>49.8</v>
      </c>
      <c r="B1906" s="10" t="b">
        <v>1</v>
      </c>
      <c r="U1906" s="13"/>
      <c r="V1906" s="13"/>
      <c r="W1906" s="14"/>
      <c r="X1906" s="24"/>
      <c r="Y1906" s="24"/>
      <c r="Z1906" s="24"/>
      <c r="AA1906" s="24"/>
      <c r="AB1906" s="24"/>
      <c r="AC1906" s="24"/>
      <c r="AD1906" s="24"/>
      <c r="AE1906" s="24"/>
      <c r="AG1906" s="13"/>
      <c r="AH1906" s="13"/>
      <c r="AI1906" s="14"/>
      <c r="AJ1906" s="24"/>
      <c r="AK1906" s="24"/>
      <c r="AL1906" s="24"/>
      <c r="AM1906" s="24"/>
      <c r="AN1906" s="24"/>
      <c r="AO1906" s="24"/>
      <c r="AP1906" s="24"/>
      <c r="AQ1906" s="24"/>
      <c r="AS1906" s="13"/>
      <c r="AT1906" s="13"/>
      <c r="AU1906" s="14"/>
      <c r="AV1906" s="24"/>
      <c r="AW1906" s="24"/>
      <c r="AX1906" s="24"/>
      <c r="AY1906" s="24"/>
      <c r="AZ1906" s="24"/>
      <c r="BA1906" s="24"/>
      <c r="BB1906" s="24"/>
      <c r="BC1906" s="24"/>
      <c r="CW1906" s="24">
        <v>0.64941939890710387</v>
      </c>
      <c r="CX1906" s="13">
        <v>74.099999999999994</v>
      </c>
      <c r="CY1906" s="13">
        <v>72.87974857777985</v>
      </c>
      <c r="CZ1906" s="13">
        <v>72.492266826401917</v>
      </c>
      <c r="DA1906" s="13">
        <v>72.559125512677554</v>
      </c>
      <c r="DB1906" s="13" t="e">
        <f ca="1"/>
        <v>#NAME?</v>
      </c>
      <c r="DC1906" s="13" t="e">
        <f ca="1"/>
        <v>#NAME?</v>
      </c>
      <c r="DD1906" s="13">
        <v>71.74877700613456</v>
      </c>
      <c r="DE1906" s="13" t="e">
        <f ca="1"/>
        <v>#NAME?</v>
      </c>
      <c r="DF1906" s="13">
        <v>74.310471750405043</v>
      </c>
    </row>
    <row r="1907" spans="1:110" x14ac:dyDescent="0.25">
      <c r="A1907" s="9">
        <v>49.2</v>
      </c>
      <c r="B1907" s="10" t="b">
        <v>1</v>
      </c>
      <c r="U1907" s="13"/>
      <c r="V1907" s="13"/>
      <c r="W1907" s="14"/>
      <c r="X1907" s="24"/>
      <c r="Y1907" s="24"/>
      <c r="Z1907" s="24"/>
      <c r="AA1907" s="24"/>
      <c r="AB1907" s="24"/>
      <c r="AC1907" s="24"/>
      <c r="AD1907" s="24"/>
      <c r="AE1907" s="24"/>
      <c r="AG1907" s="13"/>
      <c r="AH1907" s="13"/>
      <c r="AI1907" s="14"/>
      <c r="AJ1907" s="24"/>
      <c r="AK1907" s="24"/>
      <c r="AL1907" s="24"/>
      <c r="AM1907" s="24"/>
      <c r="AN1907" s="24"/>
      <c r="AO1907" s="24"/>
      <c r="AP1907" s="24"/>
      <c r="AQ1907" s="24"/>
      <c r="AS1907" s="13"/>
      <c r="AT1907" s="13"/>
      <c r="AU1907" s="14"/>
      <c r="AV1907" s="24"/>
      <c r="AW1907" s="24"/>
      <c r="AX1907" s="24"/>
      <c r="AY1907" s="24"/>
      <c r="AZ1907" s="24"/>
      <c r="BA1907" s="24"/>
      <c r="BB1907" s="24"/>
      <c r="BC1907" s="24"/>
      <c r="CW1907" s="24">
        <v>0.64976092896174864</v>
      </c>
      <c r="CX1907" s="13">
        <v>74.099999999999994</v>
      </c>
      <c r="CY1907" s="13">
        <v>72.888526417091583</v>
      </c>
      <c r="CZ1907" s="13">
        <v>72.502093186404664</v>
      </c>
      <c r="DA1907" s="13">
        <v>72.626596211677622</v>
      </c>
      <c r="DB1907" s="13" t="e">
        <f ca="1"/>
        <v>#NAME?</v>
      </c>
      <c r="DC1907" s="13" t="e">
        <f ca="1"/>
        <v>#NAME?</v>
      </c>
      <c r="DD1907" s="13">
        <v>71.758110903234467</v>
      </c>
      <c r="DE1907" s="13" t="e">
        <f ca="1"/>
        <v>#NAME?</v>
      </c>
      <c r="DF1907" s="13">
        <v>74.319502605275147</v>
      </c>
    </row>
    <row r="1908" spans="1:110" x14ac:dyDescent="0.25">
      <c r="A1908" s="9">
        <v>48.5</v>
      </c>
      <c r="B1908" s="10" t="b">
        <v>1</v>
      </c>
      <c r="U1908" s="13"/>
      <c r="V1908" s="13"/>
      <c r="W1908" s="14"/>
      <c r="X1908" s="24"/>
      <c r="Y1908" s="24"/>
      <c r="Z1908" s="24"/>
      <c r="AA1908" s="24"/>
      <c r="AB1908" s="24"/>
      <c r="AC1908" s="24"/>
      <c r="AD1908" s="24"/>
      <c r="AE1908" s="24"/>
      <c r="AG1908" s="13"/>
      <c r="AH1908" s="13"/>
      <c r="AI1908" s="14"/>
      <c r="AJ1908" s="24"/>
      <c r="AK1908" s="24"/>
      <c r="AL1908" s="24"/>
      <c r="AM1908" s="24"/>
      <c r="AN1908" s="24"/>
      <c r="AO1908" s="24"/>
      <c r="AP1908" s="24"/>
      <c r="AQ1908" s="24"/>
      <c r="AS1908" s="13"/>
      <c r="AT1908" s="13"/>
      <c r="AU1908" s="14"/>
      <c r="AV1908" s="24"/>
      <c r="AW1908" s="24"/>
      <c r="AX1908" s="24"/>
      <c r="AY1908" s="24"/>
      <c r="AZ1908" s="24"/>
      <c r="BA1908" s="24"/>
      <c r="BB1908" s="24"/>
      <c r="BC1908" s="24"/>
      <c r="CW1908" s="24">
        <v>0.65010245901639341</v>
      </c>
      <c r="CX1908" s="13">
        <v>74.2</v>
      </c>
      <c r="CY1908" s="13">
        <v>72.897307369625295</v>
      </c>
      <c r="CZ1908" s="13">
        <v>72.511924364182804</v>
      </c>
      <c r="DA1908" s="13">
        <v>72.694132735760292</v>
      </c>
      <c r="DB1908" s="13" t="e">
        <f ca="1"/>
        <v>#NAME?</v>
      </c>
      <c r="DC1908" s="13" t="e">
        <f ca="1"/>
        <v>#NAME?</v>
      </c>
      <c r="DD1908" s="13">
        <v>71.767442347595576</v>
      </c>
      <c r="DE1908" s="13" t="e">
        <f ca="1"/>
        <v>#NAME?</v>
      </c>
      <c r="DF1908" s="13">
        <v>74.328534227613019</v>
      </c>
    </row>
    <row r="1909" spans="1:110" x14ac:dyDescent="0.25">
      <c r="A1909" s="9">
        <v>48.1</v>
      </c>
      <c r="B1909" s="10" t="b">
        <v>1</v>
      </c>
      <c r="U1909" s="13"/>
      <c r="V1909" s="13"/>
      <c r="W1909" s="14"/>
      <c r="X1909" s="24"/>
      <c r="Y1909" s="24"/>
      <c r="Z1909" s="24"/>
      <c r="AA1909" s="24"/>
      <c r="AB1909" s="24"/>
      <c r="AC1909" s="24"/>
      <c r="AD1909" s="24"/>
      <c r="AE1909" s="24"/>
      <c r="AG1909" s="13"/>
      <c r="AH1909" s="13"/>
      <c r="AI1909" s="14"/>
      <c r="AJ1909" s="24"/>
      <c r="AK1909" s="24"/>
      <c r="AL1909" s="24"/>
      <c r="AM1909" s="24"/>
      <c r="AN1909" s="24"/>
      <c r="AO1909" s="24"/>
      <c r="AP1909" s="24"/>
      <c r="AQ1909" s="24"/>
      <c r="AS1909" s="13"/>
      <c r="AT1909" s="13"/>
      <c r="AU1909" s="14"/>
      <c r="AV1909" s="24"/>
      <c r="AW1909" s="24"/>
      <c r="AX1909" s="24"/>
      <c r="AY1909" s="24"/>
      <c r="AZ1909" s="24"/>
      <c r="BA1909" s="24"/>
      <c r="BB1909" s="24"/>
      <c r="BC1909" s="24"/>
      <c r="CW1909" s="24">
        <v>0.65044398907103829</v>
      </c>
      <c r="CX1909" s="13">
        <v>74.2</v>
      </c>
      <c r="CY1909" s="13">
        <v>72.906091445059872</v>
      </c>
      <c r="CZ1909" s="13">
        <v>72.521760372173645</v>
      </c>
      <c r="DA1909" s="13">
        <v>72.761735213490297</v>
      </c>
      <c r="DB1909" s="13" t="e">
        <f ca="1"/>
        <v>#NAME?</v>
      </c>
      <c r="DC1909" s="13" t="e">
        <f ca="1"/>
        <v>#NAME?</v>
      </c>
      <c r="DD1909" s="13">
        <v>71.776771341150422</v>
      </c>
      <c r="DE1909" s="13" t="e">
        <f ca="1"/>
        <v>#NAME?</v>
      </c>
      <c r="DF1909" s="13">
        <v>74.337566623094233</v>
      </c>
    </row>
    <row r="1910" spans="1:110" x14ac:dyDescent="0.25">
      <c r="A1910" s="9">
        <v>47.7</v>
      </c>
      <c r="B1910" s="10" t="b">
        <v>1</v>
      </c>
      <c r="U1910" s="13"/>
      <c r="V1910" s="13"/>
      <c r="W1910" s="14"/>
      <c r="X1910" s="24"/>
      <c r="Y1910" s="24"/>
      <c r="Z1910" s="24"/>
      <c r="AA1910" s="24"/>
      <c r="AB1910" s="24"/>
      <c r="AC1910" s="24"/>
      <c r="AD1910" s="24"/>
      <c r="AE1910" s="24"/>
      <c r="AG1910" s="13"/>
      <c r="AH1910" s="13"/>
      <c r="AI1910" s="14"/>
      <c r="AJ1910" s="24"/>
      <c r="AK1910" s="24"/>
      <c r="AL1910" s="24"/>
      <c r="AM1910" s="24"/>
      <c r="AN1910" s="24"/>
      <c r="AO1910" s="24"/>
      <c r="AP1910" s="24"/>
      <c r="AQ1910" s="24"/>
      <c r="AS1910" s="13"/>
      <c r="AT1910" s="13"/>
      <c r="AU1910" s="14"/>
      <c r="AV1910" s="24"/>
      <c r="AW1910" s="24"/>
      <c r="AX1910" s="24"/>
      <c r="AY1910" s="24"/>
      <c r="AZ1910" s="24"/>
      <c r="BA1910" s="24"/>
      <c r="BB1910" s="24"/>
      <c r="BC1910" s="24"/>
      <c r="CW1910" s="24">
        <v>0.65078551912568305</v>
      </c>
      <c r="CX1910" s="13">
        <v>74.2</v>
      </c>
      <c r="CY1910" s="13">
        <v>72.914878653095144</v>
      </c>
      <c r="CZ1910" s="13">
        <v>72.531601222844685</v>
      </c>
      <c r="DA1910" s="13">
        <v>72.82940377380919</v>
      </c>
      <c r="DB1910" s="13" t="e">
        <f ca="1"/>
        <v>#NAME?</v>
      </c>
      <c r="DC1910" s="13" t="e">
        <f ca="1"/>
        <v>#NAME?</v>
      </c>
      <c r="DD1910" s="13">
        <v>71.786097885829022</v>
      </c>
      <c r="DE1910" s="13" t="e">
        <f ca="1"/>
        <v>#NAME?</v>
      </c>
      <c r="DF1910" s="13">
        <v>74.346599797402092</v>
      </c>
    </row>
    <row r="1911" spans="1:110" x14ac:dyDescent="0.25">
      <c r="A1911" s="9">
        <v>47.4</v>
      </c>
      <c r="B1911" s="10" t="b">
        <v>1</v>
      </c>
      <c r="U1911" s="13"/>
      <c r="V1911" s="13"/>
      <c r="W1911" s="14"/>
      <c r="X1911" s="24"/>
      <c r="Y1911" s="24"/>
      <c r="Z1911" s="24"/>
      <c r="AA1911" s="24"/>
      <c r="AB1911" s="24"/>
      <c r="AC1911" s="24"/>
      <c r="AD1911" s="24"/>
      <c r="AE1911" s="24"/>
      <c r="AG1911" s="13"/>
      <c r="AH1911" s="13"/>
      <c r="AI1911" s="14"/>
      <c r="AJ1911" s="24"/>
      <c r="AK1911" s="24"/>
      <c r="AL1911" s="24"/>
      <c r="AM1911" s="24"/>
      <c r="AN1911" s="24"/>
      <c r="AO1911" s="24"/>
      <c r="AP1911" s="24"/>
      <c r="AQ1911" s="24"/>
      <c r="AS1911" s="13"/>
      <c r="AT1911" s="13"/>
      <c r="AU1911" s="14"/>
      <c r="AV1911" s="24"/>
      <c r="AW1911" s="24"/>
      <c r="AX1911" s="24"/>
      <c r="AY1911" s="24"/>
      <c r="AZ1911" s="24"/>
      <c r="BA1911" s="24"/>
      <c r="BB1911" s="24"/>
      <c r="BC1911" s="24"/>
      <c r="CW1911" s="24">
        <v>0.65112704918032782</v>
      </c>
      <c r="CX1911" s="13">
        <v>74.2</v>
      </c>
      <c r="CY1911" s="13">
        <v>72.923669003451963</v>
      </c>
      <c r="CZ1911" s="13">
        <v>72.541446928693858</v>
      </c>
      <c r="DA1911" s="13">
        <v>72.897138546037212</v>
      </c>
      <c r="DB1911" s="13" t="e">
        <f ca="1"/>
        <v>#NAME?</v>
      </c>
      <c r="DC1911" s="13" t="e">
        <f ca="1"/>
        <v>#NAME?</v>
      </c>
      <c r="DD1911" s="13">
        <v>71.795421983558867</v>
      </c>
      <c r="DE1911" s="13" t="e">
        <f ca="1"/>
        <v>#NAME?</v>
      </c>
      <c r="DF1911" s="13">
        <v>74.355633756227718</v>
      </c>
    </row>
    <row r="1912" spans="1:110" x14ac:dyDescent="0.25">
      <c r="A1912" s="9">
        <v>47.1</v>
      </c>
      <c r="B1912" s="10" t="b">
        <v>1</v>
      </c>
      <c r="U1912" s="13"/>
      <c r="V1912" s="13"/>
      <c r="W1912" s="14"/>
      <c r="X1912" s="24"/>
      <c r="Y1912" s="24"/>
      <c r="Z1912" s="24"/>
      <c r="AA1912" s="24"/>
      <c r="AB1912" s="24"/>
      <c r="AC1912" s="24"/>
      <c r="AD1912" s="24"/>
      <c r="AE1912" s="24"/>
      <c r="AG1912" s="13"/>
      <c r="AH1912" s="13"/>
      <c r="AI1912" s="14"/>
      <c r="AJ1912" s="24"/>
      <c r="AK1912" s="24"/>
      <c r="AL1912" s="24"/>
      <c r="AM1912" s="24"/>
      <c r="AN1912" s="24"/>
      <c r="AO1912" s="24"/>
      <c r="AP1912" s="24"/>
      <c r="AQ1912" s="24"/>
      <c r="AS1912" s="13"/>
      <c r="AT1912" s="13"/>
      <c r="AU1912" s="14"/>
      <c r="AV1912" s="24"/>
      <c r="AW1912" s="24"/>
      <c r="AX1912" s="24"/>
      <c r="AY1912" s="24"/>
      <c r="AZ1912" s="24"/>
      <c r="BA1912" s="24"/>
      <c r="BB1912" s="24"/>
      <c r="BC1912" s="24"/>
      <c r="CW1912" s="24">
        <v>0.6514685792349727</v>
      </c>
      <c r="CX1912" s="13">
        <v>74.2</v>
      </c>
      <c r="CY1912" s="13">
        <v>72.932462505872365</v>
      </c>
      <c r="CZ1912" s="13">
        <v>72.551297502249611</v>
      </c>
      <c r="DA1912" s="13">
        <v>72.964939659874531</v>
      </c>
      <c r="DB1912" s="13" t="e">
        <f ca="1"/>
        <v>#NAME?</v>
      </c>
      <c r="DC1912" s="13" t="e">
        <f ca="1"/>
        <v>#NAME?</v>
      </c>
      <c r="DD1912" s="13">
        <v>71.804743636264931</v>
      </c>
      <c r="DE1912" s="13" t="e">
        <f ca="1"/>
        <v>#NAME?</v>
      </c>
      <c r="DF1912" s="13">
        <v>74.364668505270089</v>
      </c>
    </row>
    <row r="1913" spans="1:110" x14ac:dyDescent="0.25">
      <c r="A1913" s="9" t="str">
        <v/>
      </c>
      <c r="B1913" s="10" t="b">
        <v>0</v>
      </c>
      <c r="U1913" s="13"/>
      <c r="V1913" s="13"/>
      <c r="W1913" s="14"/>
      <c r="X1913" s="24"/>
      <c r="Y1913" s="24"/>
      <c r="Z1913" s="24"/>
      <c r="AA1913" s="24"/>
      <c r="AB1913" s="24"/>
      <c r="AC1913" s="24"/>
      <c r="AD1913" s="24"/>
      <c r="AE1913" s="24"/>
      <c r="AG1913" s="13"/>
      <c r="AH1913" s="13"/>
      <c r="AI1913" s="14"/>
      <c r="AJ1913" s="24"/>
      <c r="AK1913" s="24"/>
      <c r="AL1913" s="24"/>
      <c r="AM1913" s="24"/>
      <c r="AN1913" s="24"/>
      <c r="AO1913" s="24"/>
      <c r="AP1913" s="24"/>
      <c r="AQ1913" s="24"/>
      <c r="AS1913" s="13"/>
      <c r="AT1913" s="13"/>
      <c r="AU1913" s="14"/>
      <c r="AV1913" s="24"/>
      <c r="AW1913" s="24"/>
      <c r="AX1913" s="24"/>
      <c r="AY1913" s="24"/>
      <c r="AZ1913" s="24"/>
      <c r="BA1913" s="24"/>
      <c r="BB1913" s="24"/>
      <c r="BC1913" s="24"/>
      <c r="CW1913" s="24">
        <v>0.65181010928961747</v>
      </c>
      <c r="CX1913" s="13">
        <v>74.2</v>
      </c>
      <c r="CY1913" s="13">
        <v>72.941259170119622</v>
      </c>
      <c r="CZ1913" s="13">
        <v>72.561152956070927</v>
      </c>
      <c r="DA1913" s="13">
        <v>73.03280724540268</v>
      </c>
      <c r="DB1913" s="13" t="e">
        <f ca="1"/>
        <v>#NAME?</v>
      </c>
      <c r="DC1913" s="13" t="e">
        <f ca="1"/>
        <v>#NAME?</v>
      </c>
      <c r="DD1913" s="13">
        <v>71.814062845869657</v>
      </c>
      <c r="DE1913" s="13" t="e">
        <f ca="1"/>
        <v>#NAME?</v>
      </c>
      <c r="DF1913" s="13">
        <v>74.373704050236057</v>
      </c>
    </row>
    <row r="1914" spans="1:110" x14ac:dyDescent="0.25">
      <c r="A1914" s="9">
        <v>81.8</v>
      </c>
      <c r="B1914" s="10" t="b">
        <v>1</v>
      </c>
      <c r="U1914" s="13"/>
      <c r="V1914" s="13"/>
      <c r="W1914" s="14"/>
      <c r="X1914" s="24"/>
      <c r="Y1914" s="24"/>
      <c r="Z1914" s="24"/>
      <c r="AA1914" s="24"/>
      <c r="AB1914" s="24"/>
      <c r="AC1914" s="24"/>
      <c r="AD1914" s="24"/>
      <c r="AE1914" s="24"/>
      <c r="AG1914" s="13"/>
      <c r="AH1914" s="13"/>
      <c r="AI1914" s="14"/>
      <c r="AJ1914" s="24"/>
      <c r="AK1914" s="24"/>
      <c r="AL1914" s="24"/>
      <c r="AM1914" s="24"/>
      <c r="AN1914" s="24"/>
      <c r="AO1914" s="24"/>
      <c r="AP1914" s="24"/>
      <c r="AQ1914" s="24"/>
      <c r="AS1914" s="13"/>
      <c r="AT1914" s="13"/>
      <c r="AU1914" s="14"/>
      <c r="AV1914" s="24"/>
      <c r="AW1914" s="24"/>
      <c r="AX1914" s="24"/>
      <c r="AY1914" s="24"/>
      <c r="AZ1914" s="24"/>
      <c r="BA1914" s="24"/>
      <c r="BB1914" s="24"/>
      <c r="BC1914" s="24"/>
      <c r="CW1914" s="24">
        <v>0.65215163934426235</v>
      </c>
      <c r="CX1914" s="13">
        <v>74.2</v>
      </c>
      <c r="CY1914" s="13">
        <v>72.950059005978289</v>
      </c>
      <c r="CZ1914" s="13">
        <v>72.571013302747843</v>
      </c>
      <c r="DA1914" s="13">
        <v>73.100741433086327</v>
      </c>
      <c r="DB1914" s="13" t="e">
        <f ca="1"/>
        <v>#NAME?</v>
      </c>
      <c r="DC1914" s="13" t="e">
        <f ca="1"/>
        <v>#NAME?</v>
      </c>
      <c r="DD1914" s="13">
        <v>71.823379614292946</v>
      </c>
      <c r="DE1914" s="13" t="e">
        <f ca="1"/>
        <v>#NAME?</v>
      </c>
      <c r="DF1914" s="13">
        <v>74.382740396840333</v>
      </c>
    </row>
    <row r="1915" spans="1:110" x14ac:dyDescent="0.25">
      <c r="A1915" s="9">
        <v>81.599999999999994</v>
      </c>
      <c r="B1915" s="10" t="b">
        <v>1</v>
      </c>
      <c r="U1915" s="13"/>
      <c r="V1915" s="13"/>
      <c r="W1915" s="14"/>
      <c r="X1915" s="24"/>
      <c r="Y1915" s="24"/>
      <c r="Z1915" s="24"/>
      <c r="AA1915" s="24"/>
      <c r="AB1915" s="24"/>
      <c r="AC1915" s="24"/>
      <c r="AD1915" s="24"/>
      <c r="AE1915" s="24"/>
      <c r="AG1915" s="13"/>
      <c r="AH1915" s="13"/>
      <c r="AI1915" s="14"/>
      <c r="AJ1915" s="24"/>
      <c r="AK1915" s="24"/>
      <c r="AL1915" s="24"/>
      <c r="AM1915" s="24"/>
      <c r="AN1915" s="24"/>
      <c r="AO1915" s="24"/>
      <c r="AP1915" s="24"/>
      <c r="AQ1915" s="24"/>
      <c r="AS1915" s="13"/>
      <c r="AT1915" s="13"/>
      <c r="AU1915" s="14"/>
      <c r="AV1915" s="24"/>
      <c r="AW1915" s="24"/>
      <c r="AX1915" s="24"/>
      <c r="AY1915" s="24"/>
      <c r="AZ1915" s="24"/>
      <c r="BA1915" s="24"/>
      <c r="BB1915" s="24"/>
      <c r="BC1915" s="24"/>
      <c r="CW1915" s="24">
        <v>0.65249316939890711</v>
      </c>
      <c r="CX1915" s="13">
        <v>74.2</v>
      </c>
      <c r="CY1915" s="13">
        <v>72.958862023254369</v>
      </c>
      <c r="CZ1915" s="13">
        <v>72.580878554900977</v>
      </c>
      <c r="DA1915" s="13">
        <v>73.168742353774462</v>
      </c>
      <c r="DB1915" s="13" t="e">
        <f ca="1"/>
        <v>#NAME?</v>
      </c>
      <c r="DC1915" s="13" t="e">
        <f ca="1"/>
        <v>#NAME?</v>
      </c>
      <c r="DD1915" s="13">
        <v>71.832693943452227</v>
      </c>
      <c r="DE1915" s="13" t="e">
        <f ca="1"/>
        <v>#NAME?</v>
      </c>
      <c r="DF1915" s="13">
        <v>74.391777550805642</v>
      </c>
    </row>
    <row r="1916" spans="1:110" x14ac:dyDescent="0.25">
      <c r="A1916" s="9">
        <v>81.5</v>
      </c>
      <c r="B1916" s="10" t="b">
        <v>1</v>
      </c>
      <c r="U1916" s="13"/>
      <c r="V1916" s="13"/>
      <c r="W1916" s="14"/>
      <c r="X1916" s="24"/>
      <c r="Y1916" s="24"/>
      <c r="Z1916" s="24"/>
      <c r="AA1916" s="24"/>
      <c r="AB1916" s="24"/>
      <c r="AC1916" s="24"/>
      <c r="AD1916" s="24"/>
      <c r="AE1916" s="24"/>
      <c r="AG1916" s="13"/>
      <c r="AH1916" s="13"/>
      <c r="AI1916" s="14"/>
      <c r="AJ1916" s="24"/>
      <c r="AK1916" s="24"/>
      <c r="AL1916" s="24"/>
      <c r="AM1916" s="24"/>
      <c r="AN1916" s="24"/>
      <c r="AO1916" s="24"/>
      <c r="AP1916" s="24"/>
      <c r="AQ1916" s="24"/>
      <c r="AS1916" s="13"/>
      <c r="AT1916" s="13"/>
      <c r="AU1916" s="14"/>
      <c r="AV1916" s="24"/>
      <c r="AW1916" s="24"/>
      <c r="AX1916" s="24"/>
      <c r="AY1916" s="24"/>
      <c r="AZ1916" s="24"/>
      <c r="BA1916" s="24"/>
      <c r="BB1916" s="24"/>
      <c r="BC1916" s="24"/>
      <c r="CW1916" s="24">
        <v>0.65283469945355188</v>
      </c>
      <c r="CX1916" s="13">
        <v>74.2</v>
      </c>
      <c r="CY1916" s="13">
        <v>72.967668231775392</v>
      </c>
      <c r="CZ1916" s="13">
        <v>72.590748725182152</v>
      </c>
      <c r="DA1916" s="13">
        <v>73.236810138702168</v>
      </c>
      <c r="DB1916" s="13" t="e">
        <f ca="1"/>
        <v>#NAME?</v>
      </c>
      <c r="DC1916" s="13" t="e">
        <f ca="1"/>
        <v>#NAME?</v>
      </c>
      <c r="DD1916" s="13">
        <v>71.842005835262398</v>
      </c>
      <c r="DE1916" s="13" t="e">
        <f ca="1"/>
        <v>#NAME?</v>
      </c>
      <c r="DF1916" s="13">
        <v>74.400815517862725</v>
      </c>
    </row>
    <row r="1917" spans="1:110" x14ac:dyDescent="0.25">
      <c r="A1917" s="9">
        <v>81.3</v>
      </c>
      <c r="B1917" s="10" t="b">
        <v>1</v>
      </c>
      <c r="U1917" s="13"/>
      <c r="V1917" s="13"/>
      <c r="W1917" s="14"/>
      <c r="X1917" s="24"/>
      <c r="Y1917" s="24"/>
      <c r="Z1917" s="24"/>
      <c r="AA1917" s="24"/>
      <c r="AB1917" s="24"/>
      <c r="AC1917" s="24"/>
      <c r="AD1917" s="24"/>
      <c r="AE1917" s="24"/>
      <c r="AG1917" s="13"/>
      <c r="AH1917" s="13"/>
      <c r="AI1917" s="14"/>
      <c r="AJ1917" s="24"/>
      <c r="AK1917" s="24"/>
      <c r="AL1917" s="24"/>
      <c r="AM1917" s="24"/>
      <c r="AN1917" s="24"/>
      <c r="AO1917" s="24"/>
      <c r="AP1917" s="24"/>
      <c r="AQ1917" s="24"/>
      <c r="AS1917" s="13"/>
      <c r="AT1917" s="13"/>
      <c r="AU1917" s="14"/>
      <c r="AV1917" s="24"/>
      <c r="AW1917" s="24"/>
      <c r="AX1917" s="24"/>
      <c r="AY1917" s="24"/>
      <c r="AZ1917" s="24"/>
      <c r="BA1917" s="24"/>
      <c r="BB1917" s="24"/>
      <c r="BC1917" s="24"/>
      <c r="CW1917" s="24">
        <v>0.65317622950819676</v>
      </c>
      <c r="CX1917" s="13">
        <v>74.2</v>
      </c>
      <c r="CY1917" s="13">
        <v>72.976477641390474</v>
      </c>
      <c r="CZ1917" s="13">
        <v>72.600623826274401</v>
      </c>
      <c r="DA1917" s="13">
        <v>73.304944919492016</v>
      </c>
      <c r="DB1917" s="13" t="e">
        <f ca="1"/>
        <v>#NAME?</v>
      </c>
      <c r="DC1917" s="13" t="e">
        <f ca="1"/>
        <v>#NAME?</v>
      </c>
      <c r="DD1917" s="13">
        <v>71.851315291635842</v>
      </c>
      <c r="DE1917" s="13" t="e">
        <f ca="1"/>
        <v>#NAME?</v>
      </c>
      <c r="DF1917" s="13">
        <v>74.409854303750279</v>
      </c>
    </row>
    <row r="1918" spans="1:110" x14ac:dyDescent="0.25">
      <c r="A1918" s="9">
        <v>81.099999999999994</v>
      </c>
      <c r="B1918" s="10" t="b">
        <v>1</v>
      </c>
      <c r="U1918" s="13"/>
      <c r="V1918" s="13"/>
      <c r="W1918" s="14"/>
      <c r="X1918" s="24"/>
      <c r="Y1918" s="24"/>
      <c r="Z1918" s="24"/>
      <c r="AA1918" s="24"/>
      <c r="AB1918" s="24"/>
      <c r="AC1918" s="24"/>
      <c r="AD1918" s="24"/>
      <c r="AE1918" s="24"/>
      <c r="AG1918" s="13"/>
      <c r="AH1918" s="13"/>
      <c r="AI1918" s="14"/>
      <c r="AJ1918" s="24"/>
      <c r="AK1918" s="24"/>
      <c r="AL1918" s="24"/>
      <c r="AM1918" s="24"/>
      <c r="AN1918" s="24"/>
      <c r="AO1918" s="24"/>
      <c r="AP1918" s="24"/>
      <c r="AQ1918" s="24"/>
      <c r="AS1918" s="13"/>
      <c r="AT1918" s="13"/>
      <c r="AU1918" s="14"/>
      <c r="AV1918" s="24"/>
      <c r="AW1918" s="24"/>
      <c r="AX1918" s="24"/>
      <c r="AY1918" s="24"/>
      <c r="AZ1918" s="24"/>
      <c r="BA1918" s="24"/>
      <c r="BB1918" s="24"/>
      <c r="BC1918" s="24"/>
      <c r="CW1918" s="24">
        <v>0.65351775956284153</v>
      </c>
      <c r="CX1918" s="13">
        <v>74.2</v>
      </c>
      <c r="CY1918" s="13">
        <v>72.985290261970434</v>
      </c>
      <c r="CZ1918" s="13">
        <v>72.61050387089189</v>
      </c>
      <c r="DA1918" s="13">
        <v>73.373146828155541</v>
      </c>
      <c r="DB1918" s="13" t="e">
        <f ca="1"/>
        <v>#NAME?</v>
      </c>
      <c r="DC1918" s="13" t="e">
        <f ca="1"/>
        <v>#NAME?</v>
      </c>
      <c r="DD1918" s="13">
        <v>71.86062231448247</v>
      </c>
      <c r="DE1918" s="13" t="e">
        <f ca="1"/>
        <v>#NAME?</v>
      </c>
      <c r="DF1918" s="13">
        <v>74.418893914215147</v>
      </c>
    </row>
    <row r="1919" spans="1:110" x14ac:dyDescent="0.25">
      <c r="A1919" s="9">
        <v>81</v>
      </c>
      <c r="B1919" s="10" t="b">
        <v>1</v>
      </c>
      <c r="U1919" s="13"/>
      <c r="V1919" s="13"/>
      <c r="W1919" s="14"/>
      <c r="X1919" s="24"/>
      <c r="Y1919" s="24"/>
      <c r="Z1919" s="24"/>
      <c r="AA1919" s="24"/>
      <c r="AB1919" s="24"/>
      <c r="AC1919" s="24"/>
      <c r="AD1919" s="24"/>
      <c r="AE1919" s="24"/>
      <c r="AG1919" s="13"/>
      <c r="AH1919" s="13"/>
      <c r="AI1919" s="14"/>
      <c r="AJ1919" s="24"/>
      <c r="AK1919" s="24"/>
      <c r="AL1919" s="24"/>
      <c r="AM1919" s="24"/>
      <c r="AN1919" s="24"/>
      <c r="AO1919" s="24"/>
      <c r="AP1919" s="24"/>
      <c r="AQ1919" s="24"/>
      <c r="AS1919" s="13"/>
      <c r="AT1919" s="13"/>
      <c r="AU1919" s="14"/>
      <c r="AV1919" s="24"/>
      <c r="AW1919" s="24"/>
      <c r="AX1919" s="24"/>
      <c r="AY1919" s="24"/>
      <c r="AZ1919" s="24"/>
      <c r="BA1919" s="24"/>
      <c r="BB1919" s="24"/>
      <c r="BC1919" s="24"/>
      <c r="CW1919" s="24">
        <v>0.65385928961748629</v>
      </c>
      <c r="CX1919" s="13">
        <v>74.2</v>
      </c>
      <c r="CY1919" s="13">
        <v>72.994106103407901</v>
      </c>
      <c r="CZ1919" s="13">
        <v>72.620388871780349</v>
      </c>
      <c r="DA1919" s="13">
        <v>73.441415997094921</v>
      </c>
      <c r="DB1919" s="13" t="e">
        <f ca="1"/>
        <v>#NAME?</v>
      </c>
      <c r="DC1919" s="13" t="e">
        <f ca="1"/>
        <v>#NAME?</v>
      </c>
      <c r="DD1919" s="13">
        <v>71.86992690570969</v>
      </c>
      <c r="DE1919" s="13" t="e">
        <f ca="1"/>
        <v>#NAME?</v>
      </c>
      <c r="DF1919" s="13">
        <v>74.427934355012297</v>
      </c>
    </row>
    <row r="1920" spans="1:110" x14ac:dyDescent="0.25">
      <c r="A1920" s="9">
        <v>89</v>
      </c>
      <c r="B1920" s="10" t="b">
        <v>1</v>
      </c>
      <c r="U1920" s="13"/>
      <c r="V1920" s="13"/>
      <c r="W1920" s="14"/>
      <c r="X1920" s="24"/>
      <c r="Y1920" s="24"/>
      <c r="Z1920" s="24"/>
      <c r="AA1920" s="24"/>
      <c r="AB1920" s="24"/>
      <c r="AC1920" s="24"/>
      <c r="AD1920" s="24"/>
      <c r="AE1920" s="24"/>
      <c r="AG1920" s="13"/>
      <c r="AH1920" s="13"/>
      <c r="AI1920" s="14"/>
      <c r="AJ1920" s="24"/>
      <c r="AK1920" s="24"/>
      <c r="AL1920" s="24"/>
      <c r="AM1920" s="24"/>
      <c r="AN1920" s="24"/>
      <c r="AO1920" s="24"/>
      <c r="AP1920" s="24"/>
      <c r="AQ1920" s="24"/>
      <c r="AS1920" s="13"/>
      <c r="AT1920" s="13"/>
      <c r="AU1920" s="14"/>
      <c r="AV1920" s="24"/>
      <c r="AW1920" s="24"/>
      <c r="AX1920" s="24"/>
      <c r="AY1920" s="24"/>
      <c r="AZ1920" s="24"/>
      <c r="BA1920" s="24"/>
      <c r="BB1920" s="24"/>
      <c r="BC1920" s="24"/>
      <c r="CW1920" s="24">
        <v>0.65420081967213117</v>
      </c>
      <c r="CX1920" s="13">
        <v>74.2</v>
      </c>
      <c r="CY1920" s="13">
        <v>73.002925175617378</v>
      </c>
      <c r="CZ1920" s="13">
        <v>72.630278841717072</v>
      </c>
      <c r="DA1920" s="13">
        <v>73.509752559104427</v>
      </c>
      <c r="DB1920" s="13" t="e">
        <f ca="1"/>
        <v>#NAME?</v>
      </c>
      <c r="DC1920" s="13" t="e">
        <f ca="1"/>
        <v>#NAME?</v>
      </c>
      <c r="DD1920" s="13">
        <v>71.879229067222383</v>
      </c>
      <c r="DE1920" s="13" t="e">
        <f ca="1"/>
        <v>#NAME?</v>
      </c>
      <c r="DF1920" s="13">
        <v>74.436975631904801</v>
      </c>
    </row>
    <row r="1921" spans="1:110" x14ac:dyDescent="0.25">
      <c r="A1921" s="9">
        <v>86</v>
      </c>
      <c r="B1921" s="10" t="b">
        <v>1</v>
      </c>
      <c r="U1921" s="13"/>
      <c r="V1921" s="13"/>
      <c r="W1921" s="14"/>
      <c r="X1921" s="24"/>
      <c r="Y1921" s="24"/>
      <c r="Z1921" s="24"/>
      <c r="AA1921" s="24"/>
      <c r="AB1921" s="24"/>
      <c r="AC1921" s="24"/>
      <c r="AD1921" s="24"/>
      <c r="AE1921" s="24"/>
      <c r="AG1921" s="13"/>
      <c r="AH1921" s="13"/>
      <c r="AI1921" s="14"/>
      <c r="AJ1921" s="24"/>
      <c r="AK1921" s="24"/>
      <c r="AL1921" s="24"/>
      <c r="AM1921" s="24"/>
      <c r="AN1921" s="24"/>
      <c r="AO1921" s="24"/>
      <c r="AP1921" s="24"/>
      <c r="AQ1921" s="24"/>
      <c r="AS1921" s="13"/>
      <c r="AT1921" s="13"/>
      <c r="AU1921" s="14"/>
      <c r="AV1921" s="24"/>
      <c r="AW1921" s="24"/>
      <c r="AX1921" s="24"/>
      <c r="AY1921" s="24"/>
      <c r="AZ1921" s="24"/>
      <c r="BA1921" s="24"/>
      <c r="BB1921" s="24"/>
      <c r="BC1921" s="24"/>
      <c r="CW1921" s="24">
        <v>0.65454234972677594</v>
      </c>
      <c r="CX1921" s="13">
        <v>74.2</v>
      </c>
      <c r="CY1921" s="13">
        <v>73.011747488535377</v>
      </c>
      <c r="CZ1921" s="13">
        <v>72.640173793510797</v>
      </c>
      <c r="DA1921" s="13">
        <v>73.578156647371941</v>
      </c>
      <c r="DB1921" s="13" t="e">
        <f ca="1"/>
        <v>#NAME?</v>
      </c>
      <c r="DC1921" s="13" t="e">
        <f ca="1"/>
        <v>#NAME?</v>
      </c>
      <c r="DD1921" s="13">
        <v>71.888528800923012</v>
      </c>
      <c r="DE1921" s="13" t="e">
        <f ca="1"/>
        <v>#NAME?</v>
      </c>
      <c r="DF1921" s="13">
        <v>74.446017750663998</v>
      </c>
    </row>
    <row r="1922" spans="1:110" x14ac:dyDescent="0.25">
      <c r="A1922" s="9">
        <v>85</v>
      </c>
      <c r="B1922" s="10" t="b">
        <v>1</v>
      </c>
      <c r="U1922" s="13"/>
      <c r="V1922" s="13"/>
      <c r="W1922" s="14"/>
      <c r="X1922" s="24"/>
      <c r="Y1922" s="24"/>
      <c r="Z1922" s="24"/>
      <c r="AA1922" s="24"/>
      <c r="AB1922" s="24"/>
      <c r="AC1922" s="24"/>
      <c r="AD1922" s="24"/>
      <c r="AE1922" s="24"/>
      <c r="AG1922" s="13"/>
      <c r="AH1922" s="13"/>
      <c r="AI1922" s="14"/>
      <c r="AJ1922" s="24"/>
      <c r="AK1922" s="24"/>
      <c r="AL1922" s="24"/>
      <c r="AM1922" s="24"/>
      <c r="AN1922" s="24"/>
      <c r="AO1922" s="24"/>
      <c r="AP1922" s="24"/>
      <c r="AQ1922" s="24"/>
      <c r="AS1922" s="13"/>
      <c r="AT1922" s="13"/>
      <c r="AU1922" s="14"/>
      <c r="AV1922" s="24"/>
      <c r="AW1922" s="24"/>
      <c r="AX1922" s="24"/>
      <c r="AY1922" s="24"/>
      <c r="AZ1922" s="24"/>
      <c r="BA1922" s="24"/>
      <c r="BB1922" s="24"/>
      <c r="BC1922" s="24"/>
      <c r="CW1922" s="24">
        <v>0.65488387978142082</v>
      </c>
      <c r="CX1922" s="13">
        <v>74.2</v>
      </c>
      <c r="CY1922" s="13">
        <v>73.020573052120469</v>
      </c>
      <c r="CZ1922" s="13">
        <v>72.650073740002412</v>
      </c>
      <c r="DA1922" s="13">
        <v>73.646628395480661</v>
      </c>
      <c r="DB1922" s="13" t="e">
        <f ca="1"/>
        <v>#NAME?</v>
      </c>
      <c r="DC1922" s="13" t="e">
        <f ca="1"/>
        <v>#NAME?</v>
      </c>
      <c r="DD1922" s="13">
        <v>71.897826108711499</v>
      </c>
      <c r="DE1922" s="13" t="e">
        <f ca="1"/>
        <v>#NAME?</v>
      </c>
      <c r="DF1922" s="13">
        <v>74.455060717069429</v>
      </c>
    </row>
    <row r="1923" spans="1:110" x14ac:dyDescent="0.25">
      <c r="A1923" s="9">
        <v>84</v>
      </c>
      <c r="B1923" s="10" t="b">
        <v>1</v>
      </c>
      <c r="U1923" s="13"/>
      <c r="V1923" s="13"/>
      <c r="W1923" s="14"/>
      <c r="X1923" s="24"/>
      <c r="Y1923" s="24"/>
      <c r="Z1923" s="24"/>
      <c r="AA1923" s="24"/>
      <c r="AB1923" s="24"/>
      <c r="AC1923" s="24"/>
      <c r="AD1923" s="24"/>
      <c r="AE1923" s="24"/>
      <c r="AG1923" s="13"/>
      <c r="AH1923" s="13"/>
      <c r="AI1923" s="14"/>
      <c r="AJ1923" s="24"/>
      <c r="AK1923" s="24"/>
      <c r="AL1923" s="24"/>
      <c r="AM1923" s="24"/>
      <c r="AN1923" s="24"/>
      <c r="AO1923" s="24"/>
      <c r="AP1923" s="24"/>
      <c r="AQ1923" s="24"/>
      <c r="AS1923" s="13"/>
      <c r="AT1923" s="13"/>
      <c r="AU1923" s="14"/>
      <c r="AV1923" s="24"/>
      <c r="AW1923" s="24"/>
      <c r="AX1923" s="24"/>
      <c r="AY1923" s="24"/>
      <c r="AZ1923" s="24"/>
      <c r="BA1923" s="24"/>
      <c r="BB1923" s="24"/>
      <c r="BC1923" s="24"/>
      <c r="CW1923" s="24">
        <v>0.65522540983606559</v>
      </c>
      <c r="CX1923" s="13">
        <v>74.2</v>
      </c>
      <c r="CY1923" s="13">
        <v>73.029401876353418</v>
      </c>
      <c r="CZ1923" s="13">
        <v>72.659978694064606</v>
      </c>
      <c r="DA1923" s="13">
        <v>73.715167937410413</v>
      </c>
      <c r="DB1923" s="13" t="e">
        <f ca="1"/>
        <v>#NAME?</v>
      </c>
      <c r="DC1923" s="13" t="e">
        <f ca="1"/>
        <v>#NAME?</v>
      </c>
      <c r="DD1923" s="13">
        <v>71.907120992485318</v>
      </c>
      <c r="DE1923" s="13" t="e">
        <f ca="1"/>
        <v>#NAME?</v>
      </c>
      <c r="DF1923" s="13">
        <v>74.464104536908906</v>
      </c>
    </row>
    <row r="1924" spans="1:110" x14ac:dyDescent="0.25">
      <c r="A1924" s="9">
        <v>81</v>
      </c>
      <c r="B1924" s="10" t="b">
        <v>1</v>
      </c>
      <c r="U1924" s="13"/>
      <c r="V1924" s="13"/>
      <c r="W1924" s="14"/>
      <c r="X1924" s="24"/>
      <c r="Y1924" s="24"/>
      <c r="Z1924" s="24"/>
      <c r="AA1924" s="24"/>
      <c r="AB1924" s="24"/>
      <c r="AC1924" s="24"/>
      <c r="AD1924" s="24"/>
      <c r="AE1924" s="24"/>
      <c r="AG1924" s="13"/>
      <c r="AH1924" s="13"/>
      <c r="AI1924" s="14"/>
      <c r="AJ1924" s="24"/>
      <c r="AK1924" s="24"/>
      <c r="AL1924" s="24"/>
      <c r="AM1924" s="24"/>
      <c r="AN1924" s="24"/>
      <c r="AO1924" s="24"/>
      <c r="AP1924" s="24"/>
      <c r="AQ1924" s="24"/>
      <c r="AS1924" s="13"/>
      <c r="AT1924" s="13"/>
      <c r="AU1924" s="14"/>
      <c r="AV1924" s="24"/>
      <c r="AW1924" s="24"/>
      <c r="AX1924" s="24"/>
      <c r="AY1924" s="24"/>
      <c r="AZ1924" s="24"/>
      <c r="BA1924" s="24"/>
      <c r="BB1924" s="24"/>
      <c r="BC1924" s="24"/>
      <c r="CW1924" s="24">
        <v>0.65556693989071035</v>
      </c>
      <c r="CX1924" s="13">
        <v>74.2</v>
      </c>
      <c r="CY1924" s="13">
        <v>73.038233971237275</v>
      </c>
      <c r="CZ1924" s="13">
        <v>72.66988866860207</v>
      </c>
      <c r="DA1924" s="13">
        <v>73.783775407539522</v>
      </c>
      <c r="DB1924" s="13" t="e">
        <f ca="1"/>
        <v>#NAME?</v>
      </c>
      <c r="DC1924" s="13" t="e">
        <f ca="1"/>
        <v>#NAME?</v>
      </c>
      <c r="DD1924" s="13">
        <v>71.916413454139459</v>
      </c>
      <c r="DE1924" s="13" t="e">
        <f ca="1"/>
        <v>#NAME?</v>
      </c>
      <c r="DF1924" s="13">
        <v>74.473149215978637</v>
      </c>
    </row>
    <row r="1925" spans="1:110" x14ac:dyDescent="0.25">
      <c r="A1925" s="9">
        <v>79.8</v>
      </c>
      <c r="B1925" s="10" t="b">
        <v>1</v>
      </c>
      <c r="U1925" s="13"/>
      <c r="V1925" s="13"/>
      <c r="W1925" s="14"/>
      <c r="X1925" s="24"/>
      <c r="Y1925" s="24"/>
      <c r="Z1925" s="24"/>
      <c r="AA1925" s="24"/>
      <c r="AB1925" s="24"/>
      <c r="AC1925" s="24"/>
      <c r="AD1925" s="24"/>
      <c r="AE1925" s="24"/>
      <c r="AG1925" s="13"/>
      <c r="AH1925" s="13"/>
      <c r="AI1925" s="14"/>
      <c r="AJ1925" s="24"/>
      <c r="AK1925" s="24"/>
      <c r="AL1925" s="24"/>
      <c r="AM1925" s="24"/>
      <c r="AN1925" s="24"/>
      <c r="AO1925" s="24"/>
      <c r="AP1925" s="24"/>
      <c r="AQ1925" s="24"/>
      <c r="AS1925" s="13"/>
      <c r="AT1925" s="13"/>
      <c r="AU1925" s="14"/>
      <c r="AV1925" s="24"/>
      <c r="AW1925" s="24"/>
      <c r="AX1925" s="24"/>
      <c r="AY1925" s="24"/>
      <c r="AZ1925" s="24"/>
      <c r="BA1925" s="24"/>
      <c r="BB1925" s="24"/>
      <c r="BC1925" s="24"/>
      <c r="CW1925" s="24">
        <v>0.65590846994535523</v>
      </c>
      <c r="CX1925" s="13">
        <v>74.2</v>
      </c>
      <c r="CY1925" s="13">
        <v>73.047069346797457</v>
      </c>
      <c r="CZ1925" s="13">
        <v>72.679803676551913</v>
      </c>
      <c r="DA1925" s="13">
        <v>73.852450940646222</v>
      </c>
      <c r="DB1925" s="13" t="e">
        <f ca="1"/>
        <v>#NAME?</v>
      </c>
      <c r="DC1925" s="13" t="e">
        <f ca="1"/>
        <v>#NAME?</v>
      </c>
      <c r="DD1925" s="13">
        <v>71.925703495566466</v>
      </c>
      <c r="DE1925" s="13" t="e">
        <f ca="1"/>
        <v>#NAME?</v>
      </c>
      <c r="DF1925" s="13">
        <v>74.482194760083132</v>
      </c>
    </row>
    <row r="1926" spans="1:110" x14ac:dyDescent="0.25">
      <c r="A1926" s="9">
        <v>79.400000000000006</v>
      </c>
      <c r="B1926" s="10" t="b">
        <v>1</v>
      </c>
      <c r="U1926" s="13"/>
      <c r="V1926" s="13"/>
      <c r="W1926" s="14"/>
      <c r="X1926" s="24"/>
      <c r="Y1926" s="24"/>
      <c r="Z1926" s="24"/>
      <c r="AA1926" s="24"/>
      <c r="AB1926" s="24"/>
      <c r="AC1926" s="24"/>
      <c r="AD1926" s="24"/>
      <c r="AE1926" s="24"/>
      <c r="AG1926" s="13"/>
      <c r="AH1926" s="13"/>
      <c r="AI1926" s="14"/>
      <c r="AJ1926" s="24"/>
      <c r="AK1926" s="24"/>
      <c r="AL1926" s="24"/>
      <c r="AM1926" s="24"/>
      <c r="AN1926" s="24"/>
      <c r="AO1926" s="24"/>
      <c r="AP1926" s="24"/>
      <c r="AQ1926" s="24"/>
      <c r="AS1926" s="13"/>
      <c r="AT1926" s="13"/>
      <c r="AU1926" s="14"/>
      <c r="AV1926" s="24"/>
      <c r="AW1926" s="24"/>
      <c r="AX1926" s="24"/>
      <c r="AY1926" s="24"/>
      <c r="AZ1926" s="24"/>
      <c r="BA1926" s="24"/>
      <c r="BB1926" s="24"/>
      <c r="BC1926" s="24"/>
      <c r="CW1926" s="24">
        <v>0.65625</v>
      </c>
      <c r="CX1926" s="13">
        <v>74.2</v>
      </c>
      <c r="CY1926" s="13">
        <v>73.055908013081833</v>
      </c>
      <c r="CZ1926" s="13">
        <v>72.689723730883401</v>
      </c>
      <c r="DA1926" s="13">
        <v>73.921194671910186</v>
      </c>
      <c r="DB1926" s="13" t="e">
        <f ca="1"/>
        <v>#NAME?</v>
      </c>
      <c r="DC1926" s="13" t="e">
        <f ca="1"/>
        <v>#NAME?</v>
      </c>
      <c r="DD1926" s="13">
        <v>71.93499111865637</v>
      </c>
      <c r="DE1926" s="13" t="e">
        <f ca="1"/>
        <v>#NAME?</v>
      </c>
      <c r="DF1926" s="13">
        <v>74.491241175035327</v>
      </c>
    </row>
    <row r="1927" spans="1:110" x14ac:dyDescent="0.25">
      <c r="A1927" s="9">
        <v>78.900000000000006</v>
      </c>
      <c r="B1927" s="10" t="b">
        <v>1</v>
      </c>
      <c r="U1927" s="13"/>
      <c r="V1927" s="13"/>
      <c r="W1927" s="14"/>
      <c r="X1927" s="24"/>
      <c r="Y1927" s="24"/>
      <c r="Z1927" s="24"/>
      <c r="AA1927" s="24"/>
      <c r="AB1927" s="24"/>
      <c r="AC1927" s="24"/>
      <c r="AD1927" s="24"/>
      <c r="AE1927" s="24"/>
      <c r="AG1927" s="13"/>
      <c r="AH1927" s="13"/>
      <c r="AI1927" s="14"/>
      <c r="AJ1927" s="24"/>
      <c r="AK1927" s="24"/>
      <c r="AL1927" s="24"/>
      <c r="AM1927" s="24"/>
      <c r="AN1927" s="24"/>
      <c r="AO1927" s="24"/>
      <c r="AP1927" s="24"/>
      <c r="AQ1927" s="24"/>
      <c r="AS1927" s="13"/>
      <c r="AT1927" s="13"/>
      <c r="AU1927" s="14"/>
      <c r="AV1927" s="24"/>
      <c r="AW1927" s="24"/>
      <c r="AX1927" s="24"/>
      <c r="AY1927" s="24"/>
      <c r="AZ1927" s="24"/>
      <c r="BA1927" s="24"/>
      <c r="BB1927" s="24"/>
      <c r="BC1927" s="24"/>
      <c r="CW1927" s="24">
        <v>0.65659153005464477</v>
      </c>
      <c r="CX1927" s="13">
        <v>74.2</v>
      </c>
      <c r="CY1927" s="13">
        <v>73.064749980160883</v>
      </c>
      <c r="CZ1927" s="13">
        <v>72.699648844598428</v>
      </c>
      <c r="DA1927" s="13">
        <v>73.990006736914268</v>
      </c>
      <c r="DB1927" s="13" t="e">
        <f ca="1"/>
        <v>#NAME?</v>
      </c>
      <c r="DC1927" s="13" t="e">
        <f ca="1"/>
        <v>#NAME?</v>
      </c>
      <c r="DD1927" s="13">
        <v>71.944276325296812</v>
      </c>
      <c r="DE1927" s="13" t="e">
        <f ca="1"/>
        <v>#NAME?</v>
      </c>
      <c r="DF1927" s="13">
        <v>74.500288466656627</v>
      </c>
    </row>
    <row r="1928" spans="1:110" x14ac:dyDescent="0.25">
      <c r="A1928" s="9">
        <v>78.8</v>
      </c>
      <c r="B1928" s="10" t="b">
        <v>1</v>
      </c>
      <c r="U1928" s="13"/>
      <c r="V1928" s="13"/>
      <c r="W1928" s="14"/>
      <c r="X1928" s="24"/>
      <c r="Y1928" s="24"/>
      <c r="Z1928" s="24"/>
      <c r="AA1928" s="24"/>
      <c r="AB1928" s="24"/>
      <c r="AC1928" s="24"/>
      <c r="AD1928" s="24"/>
      <c r="AE1928" s="24"/>
      <c r="AG1928" s="13"/>
      <c r="AH1928" s="13"/>
      <c r="AI1928" s="14"/>
      <c r="AJ1928" s="24"/>
      <c r="AK1928" s="24"/>
      <c r="AL1928" s="24"/>
      <c r="AM1928" s="24"/>
      <c r="AN1928" s="24"/>
      <c r="AO1928" s="24"/>
      <c r="AP1928" s="24"/>
      <c r="AQ1928" s="24"/>
      <c r="AS1928" s="13"/>
      <c r="AT1928" s="13"/>
      <c r="AU1928" s="14"/>
      <c r="AV1928" s="24"/>
      <c r="AW1928" s="24"/>
      <c r="AX1928" s="24"/>
      <c r="AY1928" s="24"/>
      <c r="AZ1928" s="24"/>
      <c r="BA1928" s="24"/>
      <c r="BB1928" s="24"/>
      <c r="BC1928" s="24"/>
      <c r="CW1928" s="24">
        <v>0.65693306010928965</v>
      </c>
      <c r="CX1928" s="13">
        <v>74.2</v>
      </c>
      <c r="CY1928" s="13">
        <v>73.07359525812771</v>
      </c>
      <c r="CZ1928" s="13">
        <v>72.70957903073149</v>
      </c>
      <c r="DA1928" s="13">
        <v>74.058887271646114</v>
      </c>
      <c r="DB1928" s="13" t="e">
        <f ca="1"/>
        <v>#NAME?</v>
      </c>
      <c r="DC1928" s="13" t="e">
        <f ca="1"/>
        <v>#NAME?</v>
      </c>
      <c r="DD1928" s="13">
        <v>71.953559117372933</v>
      </c>
      <c r="DE1928" s="13" t="e">
        <f ca="1"/>
        <v>#NAME?</v>
      </c>
      <c r="DF1928" s="13">
        <v>74.509336640776922</v>
      </c>
    </row>
    <row r="1929" spans="1:110" x14ac:dyDescent="0.25">
      <c r="A1929" s="9">
        <v>78.5</v>
      </c>
      <c r="B1929" s="10" t="b">
        <v>1</v>
      </c>
      <c r="U1929" s="13"/>
      <c r="V1929" s="13"/>
      <c r="W1929" s="14"/>
      <c r="X1929" s="24"/>
      <c r="Y1929" s="24"/>
      <c r="Z1929" s="24"/>
      <c r="AA1929" s="24"/>
      <c r="AB1929" s="24"/>
      <c r="AC1929" s="24"/>
      <c r="AD1929" s="24"/>
      <c r="AE1929" s="24"/>
      <c r="AG1929" s="13"/>
      <c r="AH1929" s="13"/>
      <c r="AI1929" s="14"/>
      <c r="AJ1929" s="24"/>
      <c r="AK1929" s="24"/>
      <c r="AL1929" s="24"/>
      <c r="AM1929" s="24"/>
      <c r="AN1929" s="24"/>
      <c r="AO1929" s="24"/>
      <c r="AP1929" s="24"/>
      <c r="AQ1929" s="24"/>
      <c r="AS1929" s="13"/>
      <c r="AT1929" s="13"/>
      <c r="AU1929" s="14"/>
      <c r="AV1929" s="24"/>
      <c r="AW1929" s="24"/>
      <c r="AX1929" s="24"/>
      <c r="AY1929" s="24"/>
      <c r="AZ1929" s="24"/>
      <c r="BA1929" s="24"/>
      <c r="BB1929" s="24"/>
      <c r="BC1929" s="24"/>
      <c r="CW1929" s="24">
        <v>0.65727459016393441</v>
      </c>
      <c r="CX1929" s="13">
        <v>74.2</v>
      </c>
      <c r="CY1929" s="13">
        <v>73.082443857098212</v>
      </c>
      <c r="CZ1929" s="13">
        <v>72.719514302349808</v>
      </c>
      <c r="DA1929" s="13">
        <v>74.127836412499533</v>
      </c>
      <c r="DB1929" s="13" t="e">
        <f ca="1"/>
        <v>#NAME?</v>
      </c>
      <c r="DC1929" s="13" t="e">
        <f ca="1"/>
        <v>#NAME?</v>
      </c>
      <c r="DD1929" s="13">
        <v>71.96283949676743</v>
      </c>
      <c r="DE1929" s="13" t="e">
        <f ca="1"/>
        <v>#NAME?</v>
      </c>
      <c r="DF1929" s="13">
        <v>74.518385703234657</v>
      </c>
    </row>
    <row r="1930" spans="1:110" x14ac:dyDescent="0.25">
      <c r="A1930" s="9">
        <v>76.599999999999994</v>
      </c>
      <c r="B1930" s="10" t="b">
        <v>1</v>
      </c>
      <c r="U1930" s="13"/>
      <c r="V1930" s="13"/>
      <c r="W1930" s="14"/>
      <c r="X1930" s="24"/>
      <c r="Y1930" s="24"/>
      <c r="Z1930" s="24"/>
      <c r="AA1930" s="24"/>
      <c r="AB1930" s="24"/>
      <c r="AC1930" s="24"/>
      <c r="AD1930" s="24"/>
      <c r="AE1930" s="24"/>
      <c r="AG1930" s="13"/>
      <c r="AH1930" s="13"/>
      <c r="AI1930" s="14"/>
      <c r="AJ1930" s="24"/>
      <c r="AK1930" s="24"/>
      <c r="AL1930" s="24"/>
      <c r="AM1930" s="24"/>
      <c r="AN1930" s="24"/>
      <c r="AO1930" s="24"/>
      <c r="AP1930" s="24"/>
      <c r="AQ1930" s="24"/>
      <c r="AS1930" s="13"/>
      <c r="AT1930" s="13"/>
      <c r="AU1930" s="14"/>
      <c r="AV1930" s="24"/>
      <c r="AW1930" s="24"/>
      <c r="AX1930" s="24"/>
      <c r="AY1930" s="24"/>
      <c r="AZ1930" s="24"/>
      <c r="BA1930" s="24"/>
      <c r="BB1930" s="24"/>
      <c r="BC1930" s="24"/>
      <c r="CW1930" s="24">
        <v>0.65761612021857918</v>
      </c>
      <c r="CX1930" s="13">
        <v>74.2</v>
      </c>
      <c r="CY1930" s="13">
        <v>73.091295787211166</v>
      </c>
      <c r="CZ1930" s="13">
        <v>72.729454672553544</v>
      </c>
      <c r="DA1930" s="13">
        <v>74.196854296276484</v>
      </c>
      <c r="DB1930" s="13" t="e">
        <f ca="1"/>
        <v>#NAME?</v>
      </c>
      <c r="DC1930" s="13" t="e">
        <f ca="1"/>
        <v>#NAME?</v>
      </c>
      <c r="DD1930" s="13">
        <v>71.972117465360554</v>
      </c>
      <c r="DE1930" s="13" t="e">
        <f ca="1"/>
        <v>#NAME?</v>
      </c>
      <c r="DF1930" s="13">
        <v>74.527435659876829</v>
      </c>
    </row>
    <row r="1931" spans="1:110" x14ac:dyDescent="0.25">
      <c r="A1931" s="9">
        <v>76.400000000000006</v>
      </c>
      <c r="B1931" s="10" t="b">
        <v>1</v>
      </c>
      <c r="U1931" s="13"/>
      <c r="V1931" s="13"/>
      <c r="W1931" s="14"/>
      <c r="X1931" s="24"/>
      <c r="Y1931" s="24"/>
      <c r="Z1931" s="24"/>
      <c r="AA1931" s="24"/>
      <c r="AB1931" s="24"/>
      <c r="AC1931" s="24"/>
      <c r="AD1931" s="24"/>
      <c r="AE1931" s="24"/>
      <c r="AG1931" s="13"/>
      <c r="AH1931" s="13"/>
      <c r="AI1931" s="14"/>
      <c r="AJ1931" s="24"/>
      <c r="AK1931" s="24"/>
      <c r="AL1931" s="24"/>
      <c r="AM1931" s="24"/>
      <c r="AN1931" s="24"/>
      <c r="AO1931" s="24"/>
      <c r="AP1931" s="24"/>
      <c r="AQ1931" s="24"/>
      <c r="AS1931" s="13"/>
      <c r="AT1931" s="13"/>
      <c r="AU1931" s="14"/>
      <c r="AV1931" s="24"/>
      <c r="AW1931" s="24"/>
      <c r="AX1931" s="24"/>
      <c r="AY1931" s="24"/>
      <c r="AZ1931" s="24"/>
      <c r="BA1931" s="24"/>
      <c r="BB1931" s="24"/>
      <c r="BC1931" s="24"/>
      <c r="CW1931" s="24">
        <v>0.65795765027322406</v>
      </c>
      <c r="CX1931" s="13">
        <v>74.3</v>
      </c>
      <c r="CY1931" s="13">
        <v>73.100151058628285</v>
      </c>
      <c r="CZ1931" s="13">
        <v>72.739400154475845</v>
      </c>
      <c r="DA1931" s="13">
        <v>74.265941060188396</v>
      </c>
      <c r="DB1931" s="13" t="e">
        <f ca="1"/>
        <v>#NAME?</v>
      </c>
      <c r="DC1931" s="13" t="e">
        <f ca="1"/>
        <v>#NAME?</v>
      </c>
      <c r="DD1931" s="13">
        <v>71.981393025030115</v>
      </c>
      <c r="DE1931" s="13" t="e">
        <f ca="1"/>
        <v>#NAME?</v>
      </c>
      <c r="DF1931" s="13">
        <v>74.53648651655908</v>
      </c>
    </row>
    <row r="1932" spans="1:110" x14ac:dyDescent="0.25">
      <c r="A1932" s="9">
        <v>76.2</v>
      </c>
      <c r="B1932" s="10" t="b">
        <v>1</v>
      </c>
      <c r="U1932" s="13"/>
      <c r="V1932" s="13"/>
      <c r="W1932" s="14"/>
      <c r="X1932" s="24"/>
      <c r="Y1932" s="24"/>
      <c r="Z1932" s="24"/>
      <c r="AA1932" s="24"/>
      <c r="AB1932" s="24"/>
      <c r="AC1932" s="24"/>
      <c r="AD1932" s="24"/>
      <c r="AE1932" s="24"/>
      <c r="AG1932" s="13"/>
      <c r="AH1932" s="13"/>
      <c r="AI1932" s="14"/>
      <c r="AJ1932" s="24"/>
      <c r="AK1932" s="24"/>
      <c r="AL1932" s="24"/>
      <c r="AM1932" s="24"/>
      <c r="AN1932" s="24"/>
      <c r="AO1932" s="24"/>
      <c r="AP1932" s="24"/>
      <c r="AQ1932" s="24"/>
      <c r="AS1932" s="13"/>
      <c r="AT1932" s="13"/>
      <c r="AU1932" s="14"/>
      <c r="AV1932" s="24"/>
      <c r="AW1932" s="24"/>
      <c r="AX1932" s="24"/>
      <c r="AY1932" s="24"/>
      <c r="AZ1932" s="24"/>
      <c r="BA1932" s="24"/>
      <c r="BB1932" s="24"/>
      <c r="BC1932" s="24"/>
      <c r="CW1932" s="24">
        <v>0.65829918032786883</v>
      </c>
      <c r="CX1932" s="13">
        <v>74.3</v>
      </c>
      <c r="CY1932" s="13">
        <v>73.109009681534388</v>
      </c>
      <c r="CZ1932" s="13">
        <v>72.749350761283196</v>
      </c>
      <c r="DA1932" s="13">
        <v>74.335096841857933</v>
      </c>
      <c r="DB1932" s="13" t="e">
        <f ca="1"/>
        <v>#NAME?</v>
      </c>
      <c r="DC1932" s="13" t="e">
        <f ca="1"/>
        <v>#NAME?</v>
      </c>
      <c r="DD1932" s="13">
        <v>71.990666177651519</v>
      </c>
      <c r="DE1932" s="13" t="e">
        <f ca="1"/>
        <v>#NAME?</v>
      </c>
      <c r="DF1932" s="13">
        <v>74.545538279145688</v>
      </c>
    </row>
    <row r="1933" spans="1:110" x14ac:dyDescent="0.25">
      <c r="A1933" s="9">
        <v>76</v>
      </c>
      <c r="B1933" s="10" t="b">
        <v>1</v>
      </c>
      <c r="U1933" s="13"/>
      <c r="V1933" s="13"/>
      <c r="W1933" s="14"/>
      <c r="X1933" s="24"/>
      <c r="Y1933" s="24"/>
      <c r="Z1933" s="24"/>
      <c r="AA1933" s="24"/>
      <c r="AB1933" s="24"/>
      <c r="AC1933" s="24"/>
      <c r="AD1933" s="24"/>
      <c r="AE1933" s="24"/>
      <c r="AG1933" s="13"/>
      <c r="AH1933" s="13"/>
      <c r="AI1933" s="14"/>
      <c r="AJ1933" s="24"/>
      <c r="AK1933" s="24"/>
      <c r="AL1933" s="24"/>
      <c r="AM1933" s="24"/>
      <c r="AN1933" s="24"/>
      <c r="AO1933" s="24"/>
      <c r="AP1933" s="24"/>
      <c r="AQ1933" s="24"/>
      <c r="AS1933" s="13"/>
      <c r="AT1933" s="13"/>
      <c r="AU1933" s="14"/>
      <c r="AV1933" s="24"/>
      <c r="AW1933" s="24"/>
      <c r="AX1933" s="24"/>
      <c r="AY1933" s="24"/>
      <c r="AZ1933" s="24"/>
      <c r="BA1933" s="24"/>
      <c r="BB1933" s="24"/>
      <c r="BC1933" s="24"/>
      <c r="CW1933" s="24">
        <v>0.65864071038251371</v>
      </c>
      <c r="CX1933" s="13">
        <v>74.3</v>
      </c>
      <c r="CY1933" s="13">
        <v>73.117871666137418</v>
      </c>
      <c r="CZ1933" s="13">
        <v>72.759306506175221</v>
      </c>
      <c r="DA1933" s="13">
        <v>74.404321779320682</v>
      </c>
      <c r="DB1933" s="13" t="e">
        <f ca="1"/>
        <v>#NAME?</v>
      </c>
      <c r="DC1933" s="13" t="e">
        <f ca="1"/>
        <v>#NAME?</v>
      </c>
      <c r="DD1933" s="13">
        <v>71.999936925097686</v>
      </c>
      <c r="DE1933" s="13" t="e">
        <f ca="1"/>
        <v>#NAME?</v>
      </c>
      <c r="DF1933" s="13">
        <v>74.554590953509688</v>
      </c>
    </row>
    <row r="1934" spans="1:110" x14ac:dyDescent="0.25">
      <c r="A1934" s="9">
        <v>75.8</v>
      </c>
      <c r="B1934" s="10" t="b">
        <v>1</v>
      </c>
      <c r="U1934" s="13"/>
      <c r="V1934" s="13"/>
      <c r="W1934" s="14"/>
      <c r="X1934" s="24"/>
      <c r="Y1934" s="24"/>
      <c r="Z1934" s="24"/>
      <c r="AA1934" s="24"/>
      <c r="AB1934" s="24"/>
      <c r="AC1934" s="24"/>
      <c r="AD1934" s="24"/>
      <c r="AE1934" s="24"/>
      <c r="AG1934" s="13"/>
      <c r="AH1934" s="13"/>
      <c r="AI1934" s="14"/>
      <c r="AJ1934" s="24"/>
      <c r="AK1934" s="24"/>
      <c r="AL1934" s="24"/>
      <c r="AM1934" s="24"/>
      <c r="AN1934" s="24"/>
      <c r="AO1934" s="24"/>
      <c r="AP1934" s="24"/>
      <c r="AQ1934" s="24"/>
      <c r="AS1934" s="13"/>
      <c r="AT1934" s="13"/>
      <c r="AU1934" s="14"/>
      <c r="AV1934" s="24"/>
      <c r="AW1934" s="24"/>
      <c r="AX1934" s="24"/>
      <c r="AY1934" s="24"/>
      <c r="AZ1934" s="24"/>
      <c r="BA1934" s="24"/>
      <c r="BB1934" s="24"/>
      <c r="BC1934" s="24"/>
      <c r="CW1934" s="24">
        <v>0.65898224043715847</v>
      </c>
      <c r="CX1934" s="13">
        <v>74.3</v>
      </c>
      <c r="CY1934" s="13">
        <v>73.126737022668621</v>
      </c>
      <c r="CZ1934" s="13">
        <v>72.769267402385026</v>
      </c>
      <c r="DA1934" s="13">
        <v>74.473616011026664</v>
      </c>
      <c r="DB1934" s="13" t="e">
        <f ca="1"/>
        <v>#NAME?</v>
      </c>
      <c r="DC1934" s="13" t="e">
        <f ca="1"/>
        <v>#NAME?</v>
      </c>
      <c r="DD1934" s="13">
        <v>72.009205269239146</v>
      </c>
      <c r="DE1934" s="13" t="e">
        <f ca="1"/>
        <v>#NAME?</v>
      </c>
      <c r="DF1934" s="13">
        <v>74.563644545532838</v>
      </c>
    </row>
    <row r="1935" spans="1:110" x14ac:dyDescent="0.25">
      <c r="A1935" s="9">
        <v>75.599999999999994</v>
      </c>
      <c r="B1935" s="10" t="b">
        <v>1</v>
      </c>
      <c r="U1935" s="13"/>
      <c r="V1935" s="13"/>
      <c r="W1935" s="14"/>
      <c r="X1935" s="24"/>
      <c r="Y1935" s="24"/>
      <c r="Z1935" s="24"/>
      <c r="AA1935" s="24"/>
      <c r="AB1935" s="24"/>
      <c r="AC1935" s="24"/>
      <c r="AD1935" s="24"/>
      <c r="AE1935" s="24"/>
      <c r="AG1935" s="13"/>
      <c r="AH1935" s="13"/>
      <c r="AI1935" s="14"/>
      <c r="AJ1935" s="24"/>
      <c r="AK1935" s="24"/>
      <c r="AL1935" s="24"/>
      <c r="AM1935" s="24"/>
      <c r="AN1935" s="24"/>
      <c r="AO1935" s="24"/>
      <c r="AP1935" s="24"/>
      <c r="AQ1935" s="24"/>
      <c r="AS1935" s="13"/>
      <c r="AT1935" s="13"/>
      <c r="AU1935" s="14"/>
      <c r="AV1935" s="24"/>
      <c r="AW1935" s="24"/>
      <c r="AX1935" s="24"/>
      <c r="AY1935" s="24"/>
      <c r="AZ1935" s="24"/>
      <c r="BA1935" s="24"/>
      <c r="BB1935" s="24"/>
      <c r="BC1935" s="24"/>
      <c r="CW1935" s="24">
        <v>0.65932377049180324</v>
      </c>
      <c r="CX1935" s="13">
        <v>74.3</v>
      </c>
      <c r="CY1935" s="13">
        <v>73.135605761382621</v>
      </c>
      <c r="CZ1935" s="13">
        <v>72.779233463179423</v>
      </c>
      <c r="DA1935" s="13">
        <v>74.542979675842162</v>
      </c>
      <c r="DB1935" s="13" t="e">
        <f ca="1"/>
        <v>#NAME?</v>
      </c>
      <c r="DC1935" s="13" t="e">
        <f ca="1"/>
        <v>#NAME?</v>
      </c>
      <c r="DD1935" s="13">
        <v>72.018471211943989</v>
      </c>
      <c r="DE1935" s="13" t="e">
        <f ca="1"/>
        <v>#NAME?</v>
      </c>
      <c r="DF1935" s="13">
        <v>74.572699061105681</v>
      </c>
    </row>
    <row r="1936" spans="1:110" x14ac:dyDescent="0.25">
      <c r="A1936" s="9">
        <v>75.400000000000006</v>
      </c>
      <c r="B1936" s="10" t="b">
        <v>1</v>
      </c>
      <c r="U1936" s="13"/>
      <c r="V1936" s="13"/>
      <c r="W1936" s="14"/>
      <c r="X1936" s="24"/>
      <c r="Y1936" s="24"/>
      <c r="Z1936" s="24"/>
      <c r="AA1936" s="24"/>
      <c r="AB1936" s="24"/>
      <c r="AC1936" s="24"/>
      <c r="AD1936" s="24"/>
      <c r="AE1936" s="24"/>
      <c r="AG1936" s="13"/>
      <c r="AH1936" s="13"/>
      <c r="AI1936" s="14"/>
      <c r="AJ1936" s="24"/>
      <c r="AK1936" s="24"/>
      <c r="AL1936" s="24"/>
      <c r="AM1936" s="24"/>
      <c r="AN1936" s="24"/>
      <c r="AO1936" s="24"/>
      <c r="AP1936" s="24"/>
      <c r="AQ1936" s="24"/>
      <c r="AS1936" s="13"/>
      <c r="AT1936" s="13"/>
      <c r="AU1936" s="14"/>
      <c r="AV1936" s="24"/>
      <c r="AW1936" s="24"/>
      <c r="AX1936" s="24"/>
      <c r="AY1936" s="24"/>
      <c r="AZ1936" s="24"/>
      <c r="BA1936" s="24"/>
      <c r="BB1936" s="24"/>
      <c r="BC1936" s="24"/>
      <c r="CW1936" s="24">
        <v>0.65966530054644812</v>
      </c>
      <c r="CX1936" s="13">
        <v>74.3</v>
      </c>
      <c r="CY1936" s="13">
        <v>73.144477892557489</v>
      </c>
      <c r="CZ1936" s="13">
        <v>72.789204701858964</v>
      </c>
      <c r="DA1936" s="13">
        <v>74.612412913051315</v>
      </c>
      <c r="DB1936" s="13" t="e">
        <f ca="1"/>
        <v>#NAME?</v>
      </c>
      <c r="DC1936" s="13" t="e">
        <f ca="1"/>
        <v>#NAME?</v>
      </c>
      <c r="DD1936" s="13">
        <v>72.027734755077915</v>
      </c>
      <c r="DE1936" s="13" t="e">
        <f ca="1"/>
        <v>#NAME?</v>
      </c>
      <c r="DF1936" s="13">
        <v>74.581754506127652</v>
      </c>
    </row>
    <row r="1937" spans="1:110" x14ac:dyDescent="0.25">
      <c r="A1937" s="9">
        <v>75.2</v>
      </c>
      <c r="B1937" s="10" t="b">
        <v>1</v>
      </c>
      <c r="U1937" s="13"/>
      <c r="V1937" s="13"/>
      <c r="W1937" s="14"/>
      <c r="X1937" s="24"/>
      <c r="Y1937" s="24"/>
      <c r="Z1937" s="24"/>
      <c r="AA1937" s="24"/>
      <c r="AB1937" s="24"/>
      <c r="AC1937" s="24"/>
      <c r="AD1937" s="24"/>
      <c r="AE1937" s="24"/>
      <c r="AG1937" s="13"/>
      <c r="AH1937" s="13"/>
      <c r="AI1937" s="14"/>
      <c r="AJ1937" s="24"/>
      <c r="AK1937" s="24"/>
      <c r="AL1937" s="24"/>
      <c r="AM1937" s="24"/>
      <c r="AN1937" s="24"/>
      <c r="AO1937" s="24"/>
      <c r="AP1937" s="24"/>
      <c r="AQ1937" s="24"/>
      <c r="AS1937" s="13"/>
      <c r="AT1937" s="13"/>
      <c r="AU1937" s="14"/>
      <c r="AV1937" s="24"/>
      <c r="AW1937" s="24"/>
      <c r="AX1937" s="24"/>
      <c r="AY1937" s="24"/>
      <c r="AZ1937" s="24"/>
      <c r="BA1937" s="24"/>
      <c r="BB1937" s="24"/>
      <c r="BC1937" s="24"/>
      <c r="CW1937" s="24">
        <v>0.66000683060109289</v>
      </c>
      <c r="CX1937" s="13">
        <v>74.3</v>
      </c>
      <c r="CY1937" s="13">
        <v>73.153353426494888</v>
      </c>
      <c r="CZ1937" s="13">
        <v>72.799181131757962</v>
      </c>
      <c r="DA1937" s="13">
        <v>74.681915862357698</v>
      </c>
      <c r="DB1937" s="13" t="e">
        <f ca="1"/>
        <v>#NAME?</v>
      </c>
      <c r="DC1937" s="13" t="e">
        <f ca="1"/>
        <v>#NAME?</v>
      </c>
      <c r="DD1937" s="13">
        <v>72.036995900504138</v>
      </c>
      <c r="DE1937" s="13" t="e">
        <f ca="1"/>
        <v>#NAME?</v>
      </c>
      <c r="DF1937" s="13">
        <v>74.590810886507001</v>
      </c>
    </row>
    <row r="1938" spans="1:110" x14ac:dyDescent="0.25">
      <c r="A1938" s="9">
        <v>74.900000000000006</v>
      </c>
      <c r="B1938" s="10" t="b">
        <v>1</v>
      </c>
      <c r="U1938" s="13"/>
      <c r="V1938" s="13"/>
      <c r="W1938" s="14"/>
      <c r="X1938" s="24"/>
      <c r="Y1938" s="24"/>
      <c r="Z1938" s="24"/>
      <c r="AA1938" s="24"/>
      <c r="AB1938" s="24"/>
      <c r="AC1938" s="24"/>
      <c r="AD1938" s="24"/>
      <c r="AE1938" s="24"/>
      <c r="AG1938" s="13"/>
      <c r="AH1938" s="13"/>
      <c r="AI1938" s="14"/>
      <c r="AJ1938" s="24"/>
      <c r="AK1938" s="24"/>
      <c r="AL1938" s="24"/>
      <c r="AM1938" s="24"/>
      <c r="AN1938" s="24"/>
      <c r="AO1938" s="24"/>
      <c r="AP1938" s="24"/>
      <c r="AQ1938" s="24"/>
      <c r="AS1938" s="13"/>
      <c r="AT1938" s="13"/>
      <c r="AU1938" s="14"/>
      <c r="AV1938" s="24"/>
      <c r="AW1938" s="24"/>
      <c r="AX1938" s="24"/>
      <c r="AY1938" s="24"/>
      <c r="AZ1938" s="24"/>
      <c r="BA1938" s="24"/>
      <c r="BB1938" s="24"/>
      <c r="BC1938" s="24"/>
      <c r="CW1938" s="24">
        <v>0.66034836065573765</v>
      </c>
      <c r="CX1938" s="13">
        <v>74.3</v>
      </c>
      <c r="CY1938" s="13">
        <v>73.162232373520155</v>
      </c>
      <c r="CZ1938" s="13">
        <v>72.809162766244796</v>
      </c>
      <c r="DA1938" s="13">
        <v>74.751488663886192</v>
      </c>
      <c r="DB1938" s="13" t="e">
        <f ca="1"/>
        <v>#NAME?</v>
      </c>
      <c r="DC1938" s="13" t="e">
        <f ca="1"/>
        <v>#NAME?</v>
      </c>
      <c r="DD1938" s="13">
        <v>72.046254650083569</v>
      </c>
      <c r="DE1938" s="13" t="e">
        <f ca="1"/>
        <v>#NAME?</v>
      </c>
      <c r="DF1938" s="13">
        <v>74.599868208160956</v>
      </c>
    </row>
    <row r="1939" spans="1:110" x14ac:dyDescent="0.25">
      <c r="A1939" s="9">
        <v>74.7</v>
      </c>
      <c r="B1939" s="10" t="b">
        <v>1</v>
      </c>
      <c r="U1939" s="13"/>
      <c r="V1939" s="13"/>
      <c r="W1939" s="14"/>
      <c r="X1939" s="24"/>
      <c r="Y1939" s="24"/>
      <c r="Z1939" s="24"/>
      <c r="AA1939" s="24"/>
      <c r="AB1939" s="24"/>
      <c r="AC1939" s="24"/>
      <c r="AD1939" s="24"/>
      <c r="AE1939" s="24"/>
      <c r="AG1939" s="13"/>
      <c r="AH1939" s="13"/>
      <c r="AI1939" s="14"/>
      <c r="AJ1939" s="24"/>
      <c r="AK1939" s="24"/>
      <c r="AL1939" s="24"/>
      <c r="AM1939" s="24"/>
      <c r="AN1939" s="24"/>
      <c r="AO1939" s="24"/>
      <c r="AP1939" s="24"/>
      <c r="AQ1939" s="24"/>
      <c r="AS1939" s="13"/>
      <c r="AT1939" s="13"/>
      <c r="AU1939" s="14"/>
      <c r="AV1939" s="24"/>
      <c r="AW1939" s="24"/>
      <c r="AX1939" s="24"/>
      <c r="AY1939" s="24"/>
      <c r="AZ1939" s="24"/>
      <c r="BA1939" s="24"/>
      <c r="BB1939" s="24"/>
      <c r="BC1939" s="24"/>
      <c r="CW1939" s="24">
        <v>0.66068989071038253</v>
      </c>
      <c r="CX1939" s="13">
        <v>74.3</v>
      </c>
      <c r="CY1939" s="13">
        <v>73.171114743982429</v>
      </c>
      <c r="CZ1939" s="13">
        <v>72.819149618722221</v>
      </c>
      <c r="DA1939" s="13">
        <v>74.821131458184581</v>
      </c>
      <c r="DB1939" s="13" t="e">
        <f ca="1"/>
        <v>#NAME?</v>
      </c>
      <c r="DC1939" s="13" t="e">
        <f ca="1"/>
        <v>#NAME?</v>
      </c>
      <c r="DD1939" s="13">
        <v>72.055511005674617</v>
      </c>
      <c r="DE1939" s="13" t="e">
        <f ca="1"/>
        <v>#NAME?</v>
      </c>
      <c r="DF1939" s="13">
        <v>74.608926477015686</v>
      </c>
    </row>
    <row r="1940" spans="1:110" x14ac:dyDescent="0.25">
      <c r="A1940" s="9">
        <v>74.3</v>
      </c>
      <c r="B1940" s="10" t="b">
        <v>1</v>
      </c>
      <c r="U1940" s="13"/>
      <c r="V1940" s="13"/>
      <c r="W1940" s="14"/>
      <c r="X1940" s="24"/>
      <c r="Y1940" s="24"/>
      <c r="Z1940" s="24"/>
      <c r="AA1940" s="24"/>
      <c r="AB1940" s="24"/>
      <c r="AC1940" s="24"/>
      <c r="AD1940" s="24"/>
      <c r="AE1940" s="24"/>
      <c r="AG1940" s="13"/>
      <c r="AH1940" s="13"/>
      <c r="AI1940" s="14"/>
      <c r="AJ1940" s="24"/>
      <c r="AK1940" s="24"/>
      <c r="AL1940" s="24"/>
      <c r="AM1940" s="24"/>
      <c r="AN1940" s="24"/>
      <c r="AO1940" s="24"/>
      <c r="AP1940" s="24"/>
      <c r="AQ1940" s="24"/>
      <c r="AS1940" s="13"/>
      <c r="AT1940" s="13"/>
      <c r="AU1940" s="14"/>
      <c r="AV1940" s="24"/>
      <c r="AW1940" s="24"/>
      <c r="AX1940" s="24"/>
      <c r="AY1940" s="24"/>
      <c r="AZ1940" s="24"/>
      <c r="BA1940" s="24"/>
      <c r="BB1940" s="24"/>
      <c r="BC1940" s="24"/>
      <c r="CW1940" s="24">
        <v>0.6610314207650273</v>
      </c>
      <c r="CX1940" s="13">
        <v>74.3</v>
      </c>
      <c r="CY1940" s="13">
        <v>73.180000548254725</v>
      </c>
      <c r="CZ1940" s="13">
        <v>72.82914170262697</v>
      </c>
      <c r="DA1940" s="13">
        <v>74.890844386225211</v>
      </c>
      <c r="DB1940" s="13" t="e">
        <f ca="1"/>
        <v>#NAME?</v>
      </c>
      <c r="DC1940" s="13" t="e">
        <f ca="1"/>
        <v>#NAME?</v>
      </c>
      <c r="DD1940" s="13">
        <v>72.064764969133307</v>
      </c>
      <c r="DE1940" s="13" t="e">
        <f ca="1"/>
        <v>#NAME?</v>
      </c>
      <c r="DF1940" s="13">
        <v>74.617985699006411</v>
      </c>
    </row>
    <row r="1941" spans="1:110" x14ac:dyDescent="0.25">
      <c r="A1941" s="9">
        <v>74</v>
      </c>
      <c r="B1941" s="10" t="b">
        <v>1</v>
      </c>
      <c r="U1941" s="13"/>
      <c r="V1941" s="13"/>
      <c r="W1941" s="14"/>
      <c r="X1941" s="24"/>
      <c r="Y1941" s="24"/>
      <c r="Z1941" s="24"/>
      <c r="AA1941" s="24"/>
      <c r="AB1941" s="24"/>
      <c r="AC1941" s="24"/>
      <c r="AD1941" s="24"/>
      <c r="AE1941" s="24"/>
      <c r="AG1941" s="13"/>
      <c r="AH1941" s="13"/>
      <c r="AI1941" s="14"/>
      <c r="AJ1941" s="24"/>
      <c r="AK1941" s="24"/>
      <c r="AL1941" s="24"/>
      <c r="AM1941" s="24"/>
      <c r="AN1941" s="24"/>
      <c r="AO1941" s="24"/>
      <c r="AP1941" s="24"/>
      <c r="AQ1941" s="24"/>
      <c r="AS1941" s="13"/>
      <c r="AT1941" s="13"/>
      <c r="AU1941" s="14"/>
      <c r="AV1941" s="24"/>
      <c r="AW1941" s="24"/>
      <c r="AX1941" s="24"/>
      <c r="AY1941" s="24"/>
      <c r="AZ1941" s="24"/>
      <c r="BA1941" s="24"/>
      <c r="BB1941" s="24"/>
      <c r="BC1941" s="24"/>
      <c r="CW1941" s="24">
        <v>0.66137295081967218</v>
      </c>
      <c r="CX1941" s="13">
        <v>74.3</v>
      </c>
      <c r="CY1941" s="13">
        <v>73.18888979673406</v>
      </c>
      <c r="CZ1941" s="13">
        <v>72.839139031430491</v>
      </c>
      <c r="DA1941" s="13">
        <v>74.960627589406826</v>
      </c>
      <c r="DB1941" s="13" t="e">
        <f ca="1"/>
        <v>#NAME?</v>
      </c>
      <c r="DC1941" s="13" t="e">
        <f ca="1"/>
        <v>#NAME?</v>
      </c>
      <c r="DD1941" s="13">
        <v>72.074016542313345</v>
      </c>
      <c r="DE1941" s="13" t="e">
        <f ca="1"/>
        <v>#NAME?</v>
      </c>
      <c r="DF1941" s="13">
        <v>74.627045880077375</v>
      </c>
    </row>
    <row r="1942" spans="1:110" x14ac:dyDescent="0.25">
      <c r="A1942" s="9">
        <v>73.599999999999994</v>
      </c>
      <c r="B1942" s="10" t="b">
        <v>1</v>
      </c>
      <c r="U1942" s="13"/>
      <c r="V1942" s="13"/>
      <c r="W1942" s="14"/>
      <c r="X1942" s="24"/>
      <c r="Y1942" s="24"/>
      <c r="Z1942" s="24"/>
      <c r="AA1942" s="24"/>
      <c r="AB1942" s="24"/>
      <c r="AC1942" s="24"/>
      <c r="AD1942" s="24"/>
      <c r="AE1942" s="24"/>
      <c r="AG1942" s="13"/>
      <c r="AH1942" s="13"/>
      <c r="AI1942" s="14"/>
      <c r="AJ1942" s="24"/>
      <c r="AK1942" s="24"/>
      <c r="AL1942" s="24"/>
      <c r="AM1942" s="24"/>
      <c r="AN1942" s="24"/>
      <c r="AO1942" s="24"/>
      <c r="AP1942" s="24"/>
      <c r="AQ1942" s="24"/>
      <c r="AS1942" s="13"/>
      <c r="AT1942" s="13"/>
      <c r="AU1942" s="14"/>
      <c r="AV1942" s="24"/>
      <c r="AW1942" s="24"/>
      <c r="AX1942" s="24"/>
      <c r="AY1942" s="24"/>
      <c r="AZ1942" s="24"/>
      <c r="BA1942" s="24"/>
      <c r="BB1942" s="24"/>
      <c r="BC1942" s="24"/>
      <c r="CW1942" s="24">
        <v>0.66171448087431695</v>
      </c>
      <c r="CX1942" s="13">
        <v>74.3</v>
      </c>
      <c r="CY1942" s="13">
        <v>73.197782499841537</v>
      </c>
      <c r="CZ1942" s="13">
        <v>72.849141618638782</v>
      </c>
      <c r="DA1942" s="13">
        <v>75.030481209556143</v>
      </c>
      <c r="DB1942" s="13" t="e">
        <f ca="1"/>
        <v>#NAME?</v>
      </c>
      <c r="DC1942" s="13" t="e">
        <f ca="1"/>
        <v>#NAME?</v>
      </c>
      <c r="DD1942" s="13">
        <v>72.083265727065935</v>
      </c>
      <c r="DE1942" s="13" t="e">
        <f ca="1"/>
        <v>#NAME?</v>
      </c>
      <c r="DF1942" s="13">
        <v>74.636107026181946</v>
      </c>
    </row>
    <row r="1943" spans="1:110" x14ac:dyDescent="0.25">
      <c r="A1943" s="9">
        <v>73.3</v>
      </c>
      <c r="B1943" s="10" t="b">
        <v>1</v>
      </c>
      <c r="U1943" s="13"/>
      <c r="V1943" s="13"/>
      <c r="W1943" s="14"/>
      <c r="X1943" s="24"/>
      <c r="Y1943" s="24"/>
      <c r="Z1943" s="24"/>
      <c r="AA1943" s="24"/>
      <c r="AB1943" s="24"/>
      <c r="AC1943" s="24"/>
      <c r="AD1943" s="24"/>
      <c r="AE1943" s="24"/>
      <c r="AG1943" s="13"/>
      <c r="AH1943" s="13"/>
      <c r="AI1943" s="14"/>
      <c r="AJ1943" s="24"/>
      <c r="AK1943" s="24"/>
      <c r="AL1943" s="24"/>
      <c r="AM1943" s="24"/>
      <c r="AN1943" s="24"/>
      <c r="AO1943" s="24"/>
      <c r="AP1943" s="24"/>
      <c r="AQ1943" s="24"/>
      <c r="AS1943" s="13"/>
      <c r="AT1943" s="13"/>
      <c r="AU1943" s="14"/>
      <c r="AV1943" s="24"/>
      <c r="AW1943" s="24"/>
      <c r="AX1943" s="24"/>
      <c r="AY1943" s="24"/>
      <c r="AZ1943" s="24"/>
      <c r="BA1943" s="24"/>
      <c r="BB1943" s="24"/>
      <c r="BC1943" s="24"/>
      <c r="CW1943" s="24">
        <v>0.66205601092896171</v>
      </c>
      <c r="CX1943" s="13">
        <v>74.3</v>
      </c>
      <c r="CY1943" s="13">
        <v>73.206678668022477</v>
      </c>
      <c r="CZ1943" s="13">
        <v>72.859149477792542</v>
      </c>
      <c r="DA1943" s="13">
        <v>75.100405388929744</v>
      </c>
      <c r="DB1943" s="13" t="e">
        <f ca="1"/>
        <v>#NAME?</v>
      </c>
      <c r="DC1943" s="13" t="e">
        <f ca="1"/>
        <v>#NAME?</v>
      </c>
      <c r="DD1943" s="13">
        <v>72.092512525239982</v>
      </c>
      <c r="DE1943" s="13" t="e">
        <f ca="1"/>
        <v>#NAME?</v>
      </c>
      <c r="DF1943" s="13">
        <v>74.645169143282672</v>
      </c>
    </row>
    <row r="1944" spans="1:110" x14ac:dyDescent="0.25">
      <c r="A1944" s="9">
        <v>72.900000000000006</v>
      </c>
      <c r="B1944" s="10" t="b">
        <v>1</v>
      </c>
      <c r="U1944" s="13"/>
      <c r="V1944" s="13"/>
      <c r="W1944" s="14"/>
      <c r="X1944" s="24"/>
      <c r="Y1944" s="24"/>
      <c r="Z1944" s="24"/>
      <c r="AA1944" s="24"/>
      <c r="AB1944" s="24"/>
      <c r="AC1944" s="24"/>
      <c r="AD1944" s="24"/>
      <c r="AE1944" s="24"/>
      <c r="AG1944" s="13"/>
      <c r="AH1944" s="13"/>
      <c r="AI1944" s="14"/>
      <c r="AJ1944" s="24"/>
      <c r="AK1944" s="24"/>
      <c r="AL1944" s="24"/>
      <c r="AM1944" s="24"/>
      <c r="AN1944" s="24"/>
      <c r="AO1944" s="24"/>
      <c r="AP1944" s="24"/>
      <c r="AQ1944" s="24"/>
      <c r="AS1944" s="13"/>
      <c r="AT1944" s="13"/>
      <c r="AU1944" s="14"/>
      <c r="AV1944" s="24"/>
      <c r="AW1944" s="24"/>
      <c r="AX1944" s="24"/>
      <c r="AY1944" s="24"/>
      <c r="AZ1944" s="24"/>
      <c r="BA1944" s="24"/>
      <c r="BB1944" s="24"/>
      <c r="BC1944" s="24"/>
      <c r="CW1944" s="24">
        <v>0.66239754098360659</v>
      </c>
      <c r="CX1944" s="13">
        <v>74.400000000000006</v>
      </c>
      <c r="CY1944" s="13">
        <v>73.215578311746484</v>
      </c>
      <c r="CZ1944" s="13">
        <v>72.869162622467456</v>
      </c>
      <c r="DA1944" s="13">
        <v>75.17040027021568</v>
      </c>
      <c r="DB1944" s="13" t="e">
        <f ca="1"/>
        <v>#NAME?</v>
      </c>
      <c r="DC1944" s="13" t="e">
        <f ca="1"/>
        <v>#NAME?</v>
      </c>
      <c r="DD1944" s="13">
        <v>72.101756938681945</v>
      </c>
      <c r="DE1944" s="13" t="e">
        <f ca="1"/>
        <v>#NAME?</v>
      </c>
      <c r="DF1944" s="13">
        <v>74.654232237351223</v>
      </c>
    </row>
    <row r="1945" spans="1:110" x14ac:dyDescent="0.25">
      <c r="A1945" s="9">
        <v>72.599999999999994</v>
      </c>
      <c r="B1945" s="10" t="b">
        <v>1</v>
      </c>
      <c r="U1945" s="13"/>
      <c r="V1945" s="13"/>
      <c r="W1945" s="14"/>
      <c r="X1945" s="24"/>
      <c r="Y1945" s="24"/>
      <c r="Z1945" s="24"/>
      <c r="AA1945" s="24"/>
      <c r="AB1945" s="24"/>
      <c r="AC1945" s="24"/>
      <c r="AD1945" s="24"/>
      <c r="AE1945" s="24"/>
      <c r="AG1945" s="13"/>
      <c r="AH1945" s="13"/>
      <c r="AI1945" s="14"/>
      <c r="AJ1945" s="24"/>
      <c r="AK1945" s="24"/>
      <c r="AL1945" s="24"/>
      <c r="AM1945" s="24"/>
      <c r="AN1945" s="24"/>
      <c r="AO1945" s="24"/>
      <c r="AP1945" s="24"/>
      <c r="AQ1945" s="24"/>
      <c r="AS1945" s="13"/>
      <c r="AT1945" s="13"/>
      <c r="AU1945" s="14"/>
      <c r="AV1945" s="24"/>
      <c r="AW1945" s="24"/>
      <c r="AX1945" s="24"/>
      <c r="AY1945" s="24"/>
      <c r="AZ1945" s="24"/>
      <c r="BA1945" s="24"/>
      <c r="BB1945" s="24"/>
      <c r="BC1945" s="24"/>
      <c r="CW1945" s="24">
        <v>0.66273907103825136</v>
      </c>
      <c r="CX1945" s="13">
        <v>74.400000000000006</v>
      </c>
      <c r="CY1945" s="13">
        <v>73.224481441507635</v>
      </c>
      <c r="CZ1945" s="13">
        <v>72.879181066274157</v>
      </c>
      <c r="DA1945" s="13">
        <v>75.240465996535221</v>
      </c>
      <c r="DB1945" s="13" t="e">
        <f ca="1"/>
        <v>#NAME?</v>
      </c>
      <c r="DC1945" s="13" t="e">
        <f ca="1"/>
        <v>#NAME?</v>
      </c>
      <c r="DD1945" s="13">
        <v>72.110998969235908</v>
      </c>
      <c r="DE1945" s="13" t="e">
        <f ca="1"/>
        <v>#NAME?</v>
      </c>
      <c r="DF1945" s="13">
        <v>74.66329631436858</v>
      </c>
    </row>
    <row r="1946" spans="1:110" x14ac:dyDescent="0.25">
      <c r="A1946" s="9">
        <v>66.400000000000006</v>
      </c>
      <c r="B1946" s="10" t="b">
        <v>1</v>
      </c>
      <c r="U1946" s="13"/>
      <c r="V1946" s="13"/>
      <c r="W1946" s="14"/>
      <c r="X1946" s="24"/>
      <c r="Y1946" s="24"/>
      <c r="Z1946" s="24"/>
      <c r="AA1946" s="24"/>
      <c r="AB1946" s="24"/>
      <c r="AC1946" s="24"/>
      <c r="AD1946" s="24"/>
      <c r="AE1946" s="24"/>
      <c r="AG1946" s="13"/>
      <c r="AH1946" s="13"/>
      <c r="AI1946" s="14"/>
      <c r="AJ1946" s="24"/>
      <c r="AK1946" s="24"/>
      <c r="AL1946" s="24"/>
      <c r="AM1946" s="24"/>
      <c r="AN1946" s="24"/>
      <c r="AO1946" s="24"/>
      <c r="AP1946" s="24"/>
      <c r="AQ1946" s="24"/>
      <c r="AS1946" s="13"/>
      <c r="AT1946" s="13"/>
      <c r="AU1946" s="14"/>
      <c r="AV1946" s="24"/>
      <c r="AW1946" s="24"/>
      <c r="AX1946" s="24"/>
      <c r="AY1946" s="24"/>
      <c r="AZ1946" s="24"/>
      <c r="BA1946" s="24"/>
      <c r="BB1946" s="24"/>
      <c r="BC1946" s="24"/>
      <c r="CW1946" s="24">
        <v>0.66308060109289613</v>
      </c>
      <c r="CX1946" s="13">
        <v>74.400000000000006</v>
      </c>
      <c r="CY1946" s="13">
        <v>73.233388067824464</v>
      </c>
      <c r="CZ1946" s="13">
        <v>72.889204822858531</v>
      </c>
      <c r="DA1946" s="13">
        <v>75.310602711444744</v>
      </c>
      <c r="DB1946" s="13" t="e">
        <f ca="1"/>
        <v>#NAME?</v>
      </c>
      <c r="DC1946" s="13" t="e">
        <f ca="1"/>
        <v>#NAME?</v>
      </c>
      <c r="DD1946" s="13">
        <v>72.120238618743656</v>
      </c>
      <c r="DE1946" s="13" t="e">
        <f ca="1"/>
        <v>#NAME?</v>
      </c>
      <c r="DF1946" s="13">
        <v>74.672361380324972</v>
      </c>
    </row>
    <row r="1947" spans="1:110" x14ac:dyDescent="0.25">
      <c r="A1947" s="9">
        <v>66.2</v>
      </c>
      <c r="B1947" s="10" t="b">
        <v>1</v>
      </c>
      <c r="U1947" s="13"/>
      <c r="V1947" s="13"/>
      <c r="W1947" s="14"/>
      <c r="X1947" s="24"/>
      <c r="Y1947" s="24"/>
      <c r="Z1947" s="24"/>
      <c r="AA1947" s="24"/>
      <c r="AB1947" s="24"/>
      <c r="AC1947" s="24"/>
      <c r="AD1947" s="24"/>
      <c r="AE1947" s="24"/>
      <c r="AG1947" s="13"/>
      <c r="AH1947" s="13"/>
      <c r="AI1947" s="14"/>
      <c r="AJ1947" s="24"/>
      <c r="AK1947" s="24"/>
      <c r="AL1947" s="24"/>
      <c r="AM1947" s="24"/>
      <c r="AN1947" s="24"/>
      <c r="AO1947" s="24"/>
      <c r="AP1947" s="24"/>
      <c r="AQ1947" s="24"/>
      <c r="AS1947" s="13"/>
      <c r="AT1947" s="13"/>
      <c r="AU1947" s="14"/>
      <c r="AV1947" s="24"/>
      <c r="AW1947" s="24"/>
      <c r="AX1947" s="24"/>
      <c r="AY1947" s="24"/>
      <c r="AZ1947" s="24"/>
      <c r="BA1947" s="24"/>
      <c r="BB1947" s="24"/>
      <c r="BC1947" s="24"/>
      <c r="CW1947" s="24">
        <v>0.66342213114754101</v>
      </c>
      <c r="CX1947" s="13">
        <v>74.400000000000006</v>
      </c>
      <c r="CY1947" s="13">
        <v>73.242298201240189</v>
      </c>
      <c r="CZ1947" s="13">
        <v>72.899233905901795</v>
      </c>
      <c r="DA1947" s="13">
        <v>75.380810558937355</v>
      </c>
      <c r="DB1947" s="13" t="e">
        <f ca="1"/>
        <v>#NAME?</v>
      </c>
      <c r="DC1947" s="13" t="e">
        <f ca="1"/>
        <v>#NAME?</v>
      </c>
      <c r="DD1947" s="13">
        <v>72.1294758890445</v>
      </c>
      <c r="DE1947" s="13" t="e">
        <f ca="1"/>
        <v>#NAME?</v>
      </c>
      <c r="DF1947" s="13">
        <v>74.681427441219967</v>
      </c>
    </row>
    <row r="1948" spans="1:110" x14ac:dyDescent="0.25">
      <c r="A1948" s="9">
        <v>66</v>
      </c>
      <c r="B1948" s="10" t="b">
        <v>1</v>
      </c>
      <c r="U1948" s="13"/>
      <c r="V1948" s="13"/>
      <c r="W1948" s="14"/>
      <c r="X1948" s="24"/>
      <c r="Y1948" s="24"/>
      <c r="Z1948" s="24"/>
      <c r="AA1948" s="24"/>
      <c r="AB1948" s="24"/>
      <c r="AC1948" s="24"/>
      <c r="AD1948" s="24"/>
      <c r="AE1948" s="24"/>
      <c r="AG1948" s="13"/>
      <c r="AH1948" s="13"/>
      <c r="AI1948" s="14"/>
      <c r="AJ1948" s="24"/>
      <c r="AK1948" s="24"/>
      <c r="AL1948" s="24"/>
      <c r="AM1948" s="24"/>
      <c r="AN1948" s="24"/>
      <c r="AO1948" s="24"/>
      <c r="AP1948" s="24"/>
      <c r="AQ1948" s="24"/>
      <c r="AS1948" s="13"/>
      <c r="AT1948" s="13"/>
      <c r="AU1948" s="14"/>
      <c r="AV1948" s="24"/>
      <c r="AW1948" s="24"/>
      <c r="AX1948" s="24"/>
      <c r="AY1948" s="24"/>
      <c r="AZ1948" s="24"/>
      <c r="BA1948" s="24"/>
      <c r="BB1948" s="24"/>
      <c r="BC1948" s="24"/>
      <c r="CW1948" s="24">
        <v>0.66376366120218577</v>
      </c>
      <c r="CX1948" s="13">
        <v>74.400000000000006</v>
      </c>
      <c r="CY1948" s="13">
        <v>73.25121185232274</v>
      </c>
      <c r="CZ1948" s="13">
        <v>72.909268329120763</v>
      </c>
      <c r="DA1948" s="13">
        <v>75.451089683444735</v>
      </c>
      <c r="DB1948" s="13" t="e">
        <f ca="1"/>
        <v>#NAME?</v>
      </c>
      <c r="DC1948" s="13" t="e">
        <f ca="1"/>
        <v>#NAME?</v>
      </c>
      <c r="DD1948" s="13">
        <v>72.138710781975419</v>
      </c>
      <c r="DE1948" s="13" t="e">
        <f ca="1"/>
        <v>#NAME?</v>
      </c>
      <c r="DF1948" s="13">
        <v>74.690494503062538</v>
      </c>
    </row>
    <row r="1949" spans="1:110" x14ac:dyDescent="0.25">
      <c r="A1949" s="9">
        <v>65.7</v>
      </c>
      <c r="B1949" s="10" t="b">
        <v>1</v>
      </c>
      <c r="U1949" s="13"/>
      <c r="V1949" s="13"/>
      <c r="W1949" s="14"/>
      <c r="X1949" s="24"/>
      <c r="Y1949" s="24"/>
      <c r="Z1949" s="24"/>
      <c r="AA1949" s="24"/>
      <c r="AB1949" s="24"/>
      <c r="AC1949" s="24"/>
      <c r="AD1949" s="24"/>
      <c r="AE1949" s="24"/>
      <c r="AG1949" s="13"/>
      <c r="AH1949" s="13"/>
      <c r="AI1949" s="14"/>
      <c r="AJ1949" s="24"/>
      <c r="AK1949" s="24"/>
      <c r="AL1949" s="24"/>
      <c r="AM1949" s="24"/>
      <c r="AN1949" s="24"/>
      <c r="AO1949" s="24"/>
      <c r="AP1949" s="24"/>
      <c r="AQ1949" s="24"/>
      <c r="AS1949" s="13"/>
      <c r="AT1949" s="13"/>
      <c r="AU1949" s="14"/>
      <c r="AV1949" s="24"/>
      <c r="AW1949" s="24"/>
      <c r="AX1949" s="24"/>
      <c r="AY1949" s="24"/>
      <c r="AZ1949" s="24"/>
      <c r="BA1949" s="24"/>
      <c r="BB1949" s="24"/>
      <c r="BC1949" s="24"/>
      <c r="CW1949" s="24">
        <v>0.66410519125683065</v>
      </c>
      <c r="CX1949" s="13">
        <v>74.400000000000006</v>
      </c>
      <c r="CY1949" s="13">
        <v>73.260129031664931</v>
      </c>
      <c r="CZ1949" s="13">
        <v>72.919308106267735</v>
      </c>
      <c r="DA1949" s="13">
        <v>75.521440229838916</v>
      </c>
      <c r="DB1949" s="13" t="e">
        <f ca="1"/>
        <v>#NAME?</v>
      </c>
      <c r="DC1949" s="13" t="e">
        <f ca="1"/>
        <v>#NAME?</v>
      </c>
      <c r="DD1949" s="13">
        <v>72.147943299371093</v>
      </c>
      <c r="DE1949" s="13" t="e">
        <f ca="1"/>
        <v>#NAME?</v>
      </c>
      <c r="DF1949" s="13">
        <v>74.699562571871041</v>
      </c>
    </row>
    <row r="1950" spans="1:110" x14ac:dyDescent="0.25">
      <c r="A1950" s="9">
        <v>65.5</v>
      </c>
      <c r="B1950" s="10" t="b">
        <v>1</v>
      </c>
      <c r="U1950" s="13"/>
      <c r="V1950" s="13"/>
      <c r="W1950" s="14"/>
      <c r="X1950" s="24"/>
      <c r="Y1950" s="24"/>
      <c r="Z1950" s="24"/>
      <c r="AA1950" s="24"/>
      <c r="AB1950" s="24"/>
      <c r="AC1950" s="24"/>
      <c r="AD1950" s="24"/>
      <c r="AE1950" s="24"/>
      <c r="AG1950" s="13"/>
      <c r="AH1950" s="13"/>
      <c r="AI1950" s="14"/>
      <c r="AJ1950" s="24"/>
      <c r="AK1950" s="24"/>
      <c r="AL1950" s="24"/>
      <c r="AM1950" s="24"/>
      <c r="AN1950" s="24"/>
      <c r="AO1950" s="24"/>
      <c r="AP1950" s="24"/>
      <c r="AQ1950" s="24"/>
      <c r="AS1950" s="13"/>
      <c r="AT1950" s="13"/>
      <c r="AU1950" s="14"/>
      <c r="AV1950" s="24"/>
      <c r="AW1950" s="24"/>
      <c r="AX1950" s="24"/>
      <c r="AY1950" s="24"/>
      <c r="AZ1950" s="24"/>
      <c r="BA1950" s="24"/>
      <c r="BB1950" s="24"/>
      <c r="BC1950" s="24"/>
      <c r="CW1950" s="24">
        <v>0.66444672131147542</v>
      </c>
      <c r="CX1950" s="13">
        <v>74.400000000000006</v>
      </c>
      <c r="CY1950" s="13">
        <v>73.269049749884473</v>
      </c>
      <c r="CZ1950" s="13">
        <v>72.929353251130919</v>
      </c>
      <c r="DA1950" s="13">
        <v>75.591862343434016</v>
      </c>
      <c r="DB1950" s="13" t="e">
        <f ca="1"/>
        <v>#NAME?</v>
      </c>
      <c r="DC1950" s="13" t="e">
        <f ca="1"/>
        <v>#NAME?</v>
      </c>
      <c r="DD1950" s="13">
        <v>72.157173443063741</v>
      </c>
      <c r="DE1950" s="13" t="e">
        <f ca="1"/>
        <v>#NAME?</v>
      </c>
      <c r="DF1950" s="13">
        <v>74.708631653673322</v>
      </c>
    </row>
    <row r="1951" spans="1:110" x14ac:dyDescent="0.25">
      <c r="A1951" s="9">
        <v>65.099999999999994</v>
      </c>
      <c r="B1951" s="10" t="b">
        <v>1</v>
      </c>
      <c r="U1951" s="13"/>
      <c r="V1951" s="13"/>
      <c r="W1951" s="14"/>
      <c r="X1951" s="24"/>
      <c r="Y1951" s="24"/>
      <c r="Z1951" s="24"/>
      <c r="AA1951" s="24"/>
      <c r="AB1951" s="24"/>
      <c r="AC1951" s="24"/>
      <c r="AD1951" s="24"/>
      <c r="AE1951" s="24"/>
      <c r="AG1951" s="13"/>
      <c r="AH1951" s="13"/>
      <c r="AI1951" s="14"/>
      <c r="AJ1951" s="24"/>
      <c r="AK1951" s="24"/>
      <c r="AL1951" s="24"/>
      <c r="AM1951" s="24"/>
      <c r="AN1951" s="24"/>
      <c r="AO1951" s="24"/>
      <c r="AP1951" s="24"/>
      <c r="AQ1951" s="24"/>
      <c r="AS1951" s="13"/>
      <c r="AT1951" s="13"/>
      <c r="AU1951" s="14"/>
      <c r="AV1951" s="24"/>
      <c r="AW1951" s="24"/>
      <c r="AX1951" s="24"/>
      <c r="AY1951" s="24"/>
      <c r="AZ1951" s="24"/>
      <c r="BA1951" s="24"/>
      <c r="BB1951" s="24"/>
      <c r="BC1951" s="24"/>
      <c r="CW1951" s="24">
        <v>0.66478825136612019</v>
      </c>
      <c r="CX1951" s="13">
        <v>74.400000000000006</v>
      </c>
      <c r="CY1951" s="13">
        <v>73.277974017624217</v>
      </c>
      <c r="CZ1951" s="13">
        <v>72.939403777534437</v>
      </c>
      <c r="DA1951" s="13">
        <v>75.662356169988144</v>
      </c>
      <c r="DB1951" s="13" t="e">
        <f ca="1"/>
        <v>#NAME?</v>
      </c>
      <c r="DC1951" s="13" t="e">
        <f ca="1"/>
        <v>#NAME?</v>
      </c>
      <c r="DD1951" s="13">
        <v>72.166401214883294</v>
      </c>
      <c r="DE1951" s="13" t="e">
        <f ca="1"/>
        <v>#NAME?</v>
      </c>
      <c r="DF1951" s="13">
        <v>74.717701754506749</v>
      </c>
    </row>
    <row r="1952" spans="1:110" x14ac:dyDescent="0.25">
      <c r="A1952" s="9">
        <v>64.8</v>
      </c>
      <c r="B1952" s="10" t="b">
        <v>1</v>
      </c>
      <c r="U1952" s="13"/>
      <c r="V1952" s="13"/>
      <c r="W1952" s="14"/>
      <c r="X1952" s="24"/>
      <c r="Y1952" s="24"/>
      <c r="Z1952" s="24"/>
      <c r="AA1952" s="24"/>
      <c r="AB1952" s="24"/>
      <c r="AC1952" s="24"/>
      <c r="AD1952" s="24"/>
      <c r="AE1952" s="24"/>
      <c r="AG1952" s="13"/>
      <c r="AH1952" s="13"/>
      <c r="AI1952" s="14"/>
      <c r="AJ1952" s="24"/>
      <c r="AK1952" s="24"/>
      <c r="AL1952" s="24"/>
      <c r="AM1952" s="24"/>
      <c r="AN1952" s="24"/>
      <c r="AO1952" s="24"/>
      <c r="AP1952" s="24"/>
      <c r="AQ1952" s="24"/>
      <c r="AS1952" s="13"/>
      <c r="AT1952" s="13"/>
      <c r="AU1952" s="14"/>
      <c r="AV1952" s="24"/>
      <c r="AW1952" s="24"/>
      <c r="AX1952" s="24"/>
      <c r="AY1952" s="24"/>
      <c r="AZ1952" s="24"/>
      <c r="BA1952" s="24"/>
      <c r="BB1952" s="24"/>
      <c r="BC1952" s="24"/>
      <c r="CW1952" s="24">
        <v>0.66512978142076506</v>
      </c>
      <c r="CX1952" s="13">
        <v>74.400000000000006</v>
      </c>
      <c r="CY1952" s="13">
        <v>73.286901845552137</v>
      </c>
      <c r="CZ1952" s="13">
        <v>72.949459699338533</v>
      </c>
      <c r="DA1952" s="13">
        <v>75.732921855705129</v>
      </c>
      <c r="DB1952" s="13" t="e">
        <f ca="1"/>
        <v>#NAME?</v>
      </c>
      <c r="DC1952" s="13" t="e">
        <f ca="1"/>
        <v>#NAME?</v>
      </c>
      <c r="DD1952" s="13">
        <v>72.175626616657325</v>
      </c>
      <c r="DE1952" s="13" t="e">
        <f ca="1"/>
        <v>#NAME?</v>
      </c>
      <c r="DF1952" s="13">
        <v>74.726772880418224</v>
      </c>
    </row>
    <row r="1953" spans="1:110" x14ac:dyDescent="0.25">
      <c r="A1953" s="9">
        <v>64.599999999999994</v>
      </c>
      <c r="B1953" s="10" t="b">
        <v>1</v>
      </c>
      <c r="U1953" s="13"/>
      <c r="V1953" s="13"/>
      <c r="W1953" s="14"/>
      <c r="X1953" s="24"/>
      <c r="Y1953" s="24"/>
      <c r="Z1953" s="24"/>
      <c r="AA1953" s="24"/>
      <c r="AB1953" s="24"/>
      <c r="AC1953" s="24"/>
      <c r="AD1953" s="24"/>
      <c r="AE1953" s="24"/>
      <c r="AG1953" s="13"/>
      <c r="AH1953" s="13"/>
      <c r="AI1953" s="14"/>
      <c r="AJ1953" s="24"/>
      <c r="AK1953" s="24"/>
      <c r="AL1953" s="24"/>
      <c r="AM1953" s="24"/>
      <c r="AN1953" s="24"/>
      <c r="AO1953" s="24"/>
      <c r="AP1953" s="24"/>
      <c r="AQ1953" s="24"/>
      <c r="AS1953" s="13"/>
      <c r="AT1953" s="13"/>
      <c r="AU1953" s="14"/>
      <c r="AV1953" s="24"/>
      <c r="AW1953" s="24"/>
      <c r="AX1953" s="24"/>
      <c r="AY1953" s="24"/>
      <c r="AZ1953" s="24"/>
      <c r="BA1953" s="24"/>
      <c r="BB1953" s="24"/>
      <c r="BC1953" s="24"/>
      <c r="CW1953" s="24">
        <v>0.66547131147540983</v>
      </c>
      <c r="CX1953" s="13">
        <v>74.400000000000006</v>
      </c>
      <c r="CY1953" s="13">
        <v>73.295833244361518</v>
      </c>
      <c r="CZ1953" s="13">
        <v>72.95952103043966</v>
      </c>
      <c r="DA1953" s="13">
        <v>75.803559547236333</v>
      </c>
      <c r="DB1953" s="13" t="e">
        <f ca="1"/>
        <v>#NAME?</v>
      </c>
      <c r="DC1953" s="13" t="e">
        <f ca="1"/>
        <v>#NAME?</v>
      </c>
      <c r="DD1953" s="13">
        <v>72.184849650211021</v>
      </c>
      <c r="DE1953" s="13" t="e">
        <f ca="1"/>
        <v>#NAME?</v>
      </c>
      <c r="DF1953" s="13">
        <v>74.735845037464316</v>
      </c>
    </row>
    <row r="1954" spans="1:110" x14ac:dyDescent="0.25">
      <c r="A1954" s="9">
        <v>64.400000000000006</v>
      </c>
      <c r="B1954" s="10" t="b">
        <v>1</v>
      </c>
      <c r="U1954" s="13"/>
      <c r="V1954" s="13"/>
      <c r="W1954" s="14"/>
      <c r="X1954" s="24"/>
      <c r="Y1954" s="24"/>
      <c r="Z1954" s="24"/>
      <c r="AA1954" s="24"/>
      <c r="AB1954" s="24"/>
      <c r="AC1954" s="24"/>
      <c r="AD1954" s="24"/>
      <c r="AE1954" s="24"/>
      <c r="AG1954" s="13"/>
      <c r="AH1954" s="13"/>
      <c r="AI1954" s="14"/>
      <c r="AJ1954" s="24"/>
      <c r="AK1954" s="24"/>
      <c r="AL1954" s="24"/>
      <c r="AM1954" s="24"/>
      <c r="AN1954" s="24"/>
      <c r="AO1954" s="24"/>
      <c r="AP1954" s="24"/>
      <c r="AQ1954" s="24"/>
      <c r="AS1954" s="13"/>
      <c r="AT1954" s="13"/>
      <c r="AU1954" s="14"/>
      <c r="AV1954" s="24"/>
      <c r="AW1954" s="24"/>
      <c r="AX1954" s="24"/>
      <c r="AY1954" s="24"/>
      <c r="AZ1954" s="24"/>
      <c r="BA1954" s="24"/>
      <c r="BB1954" s="24"/>
      <c r="BC1954" s="24"/>
      <c r="CW1954" s="24">
        <v>0.6658128415300546</v>
      </c>
      <c r="CX1954" s="13">
        <v>74.400000000000006</v>
      </c>
      <c r="CY1954" s="13">
        <v>73.304768224771053</v>
      </c>
      <c r="CZ1954" s="13">
        <v>72.969587784770852</v>
      </c>
      <c r="DA1954" s="13">
        <v>75.874269391682574</v>
      </c>
      <c r="DB1954" s="13" t="e">
        <f ca="1"/>
        <v>#NAME?</v>
      </c>
      <c r="DC1954" s="13" t="e">
        <f ca="1"/>
        <v>#NAME?</v>
      </c>
      <c r="DD1954" s="13">
        <v>72.194070317367306</v>
      </c>
      <c r="DE1954" s="13" t="e">
        <f ca="1"/>
        <v>#NAME?</v>
      </c>
      <c r="DF1954" s="13">
        <v>74.744918231711168</v>
      </c>
    </row>
    <row r="1955" spans="1:110" x14ac:dyDescent="0.25">
      <c r="A1955" s="9">
        <v>64.2</v>
      </c>
      <c r="B1955" s="10" t="b">
        <v>1</v>
      </c>
      <c r="U1955" s="13"/>
      <c r="V1955" s="13"/>
      <c r="W1955" s="14"/>
      <c r="X1955" s="24"/>
      <c r="Y1955" s="24"/>
      <c r="Z1955" s="24"/>
      <c r="AA1955" s="24"/>
      <c r="AB1955" s="24"/>
      <c r="AC1955" s="24"/>
      <c r="AD1955" s="24"/>
      <c r="AE1955" s="24"/>
      <c r="AG1955" s="13"/>
      <c r="AH1955" s="13"/>
      <c r="AI1955" s="14"/>
      <c r="AJ1955" s="24"/>
      <c r="AK1955" s="24"/>
      <c r="AL1955" s="24"/>
      <c r="AM1955" s="24"/>
      <c r="AN1955" s="24"/>
      <c r="AO1955" s="24"/>
      <c r="AP1955" s="24"/>
      <c r="AQ1955" s="24"/>
      <c r="AS1955" s="13"/>
      <c r="AT1955" s="13"/>
      <c r="AU1955" s="14"/>
      <c r="AV1955" s="24"/>
      <c r="AW1955" s="24"/>
      <c r="AX1955" s="24"/>
      <c r="AY1955" s="24"/>
      <c r="AZ1955" s="24"/>
      <c r="BA1955" s="24"/>
      <c r="BB1955" s="24"/>
      <c r="BC1955" s="24"/>
      <c r="CW1955" s="24">
        <v>0.66615437158469948</v>
      </c>
      <c r="CX1955" s="13">
        <v>74.400000000000006</v>
      </c>
      <c r="CY1955" s="13">
        <v>73.313706797524944</v>
      </c>
      <c r="CZ1955" s="13">
        <v>72.979659976301463</v>
      </c>
      <c r="DA1955" s="13">
        <v>75.945051536595855</v>
      </c>
      <c r="DB1955" s="13" t="e">
        <f ca="1"/>
        <v>#NAME?</v>
      </c>
      <c r="DC1955" s="13" t="e">
        <f ca="1"/>
        <v>#NAME?</v>
      </c>
      <c r="DD1955" s="13">
        <v>72.20328861994669</v>
      </c>
      <c r="DE1955" s="13" t="e">
        <f ca="1"/>
        <v>#NAME?</v>
      </c>
      <c r="DF1955" s="13">
        <v>74.753992469234703</v>
      </c>
    </row>
    <row r="1956" spans="1:110" x14ac:dyDescent="0.25">
      <c r="A1956" s="9">
        <v>62.9</v>
      </c>
      <c r="B1956" s="10" t="b">
        <v>1</v>
      </c>
      <c r="U1956" s="13"/>
      <c r="V1956" s="13"/>
      <c r="W1956" s="14"/>
      <c r="X1956" s="24"/>
      <c r="Y1956" s="24"/>
      <c r="Z1956" s="24"/>
      <c r="AA1956" s="24"/>
      <c r="AB1956" s="24"/>
      <c r="AC1956" s="24"/>
      <c r="AD1956" s="24"/>
      <c r="AE1956" s="24"/>
      <c r="AG1956" s="13"/>
      <c r="AH1956" s="13"/>
      <c r="AI1956" s="14"/>
      <c r="AJ1956" s="24"/>
      <c r="AK1956" s="24"/>
      <c r="AL1956" s="24"/>
      <c r="AM1956" s="24"/>
      <c r="AN1956" s="24"/>
      <c r="AO1956" s="24"/>
      <c r="AP1956" s="24"/>
      <c r="AQ1956" s="24"/>
      <c r="AS1956" s="13"/>
      <c r="AT1956" s="13"/>
      <c r="AU1956" s="14"/>
      <c r="AV1956" s="24"/>
      <c r="AW1956" s="24"/>
      <c r="AX1956" s="24"/>
      <c r="AY1956" s="24"/>
      <c r="AZ1956" s="24"/>
      <c r="BA1956" s="24"/>
      <c r="BB1956" s="24"/>
      <c r="BC1956" s="24"/>
      <c r="CW1956" s="24">
        <v>0.66649590163934425</v>
      </c>
      <c r="CX1956" s="13">
        <v>74.400000000000006</v>
      </c>
      <c r="CY1956" s="13">
        <v>73.322648973392987</v>
      </c>
      <c r="CZ1956" s="13">
        <v>72.989737619037712</v>
      </c>
      <c r="DA1956" s="13">
        <v>76.015906129981275</v>
      </c>
      <c r="DB1956" s="13" t="e">
        <f ca="1"/>
        <v>#NAME?</v>
      </c>
      <c r="DC1956" s="13" t="e">
        <f ca="1"/>
        <v>#NAME?</v>
      </c>
      <c r="DD1956" s="13">
        <v>72.212504559767382</v>
      </c>
      <c r="DE1956" s="13" t="e">
        <f ca="1"/>
        <v>#NAME?</v>
      </c>
      <c r="DF1956" s="13">
        <v>74.763067756120549</v>
      </c>
    </row>
    <row r="1957" spans="1:110" x14ac:dyDescent="0.25">
      <c r="A1957" s="9">
        <v>63.7</v>
      </c>
      <c r="B1957" s="10" t="b">
        <v>1</v>
      </c>
      <c r="U1957" s="13"/>
      <c r="V1957" s="13"/>
      <c r="W1957" s="14"/>
      <c r="X1957" s="24"/>
      <c r="Y1957" s="24"/>
      <c r="Z1957" s="24"/>
      <c r="AA1957" s="24"/>
      <c r="AB1957" s="24"/>
      <c r="AC1957" s="24"/>
      <c r="AD1957" s="24"/>
      <c r="AE1957" s="24"/>
      <c r="AG1957" s="13"/>
      <c r="AH1957" s="13"/>
      <c r="AI1957" s="14"/>
      <c r="AJ1957" s="24"/>
      <c r="AK1957" s="24"/>
      <c r="AL1957" s="24"/>
      <c r="AM1957" s="24"/>
      <c r="AN1957" s="24"/>
      <c r="AO1957" s="24"/>
      <c r="AP1957" s="24"/>
      <c r="AQ1957" s="24"/>
      <c r="AS1957" s="13"/>
      <c r="AT1957" s="13"/>
      <c r="AU1957" s="14"/>
      <c r="AV1957" s="24"/>
      <c r="AW1957" s="24"/>
      <c r="AX1957" s="24"/>
      <c r="AY1957" s="24"/>
      <c r="AZ1957" s="24"/>
      <c r="BA1957" s="24"/>
      <c r="BB1957" s="24"/>
      <c r="BC1957" s="24"/>
      <c r="CW1957" s="24">
        <v>0.66683743169398912</v>
      </c>
      <c r="CX1957" s="13">
        <v>74.400000000000006</v>
      </c>
      <c r="CY1957" s="13">
        <v>73.331594763170756</v>
      </c>
      <c r="CZ1957" s="13">
        <v>72.999820727022808</v>
      </c>
      <c r="DA1957" s="13">
        <v>76.086833320298837</v>
      </c>
      <c r="DB1957" s="13" t="e">
        <f ca="1"/>
        <v>#NAME?</v>
      </c>
      <c r="DC1957" s="13" t="e">
        <f ca="1"/>
        <v>#NAME?</v>
      </c>
      <c r="DD1957" s="13">
        <v>72.221718138645258</v>
      </c>
      <c r="DE1957" s="13" t="e">
        <f ca="1"/>
        <v>#NAME?</v>
      </c>
      <c r="DF1957" s="13">
        <v>74.772144098464167</v>
      </c>
    </row>
    <row r="1958" spans="1:110" x14ac:dyDescent="0.25">
      <c r="A1958" s="9">
        <v>63.5</v>
      </c>
      <c r="B1958" s="10" t="b">
        <v>1</v>
      </c>
      <c r="U1958" s="13"/>
      <c r="V1958" s="13"/>
      <c r="W1958" s="14"/>
      <c r="X1958" s="24"/>
      <c r="Y1958" s="24"/>
      <c r="Z1958" s="24"/>
      <c r="AA1958" s="24"/>
      <c r="AB1958" s="24"/>
      <c r="AC1958" s="24"/>
      <c r="AD1958" s="24"/>
      <c r="AE1958" s="24"/>
      <c r="AG1958" s="13"/>
      <c r="AH1958" s="13"/>
      <c r="AI1958" s="14"/>
      <c r="AJ1958" s="24"/>
      <c r="AK1958" s="24"/>
      <c r="AL1958" s="24"/>
      <c r="AM1958" s="24"/>
      <c r="AN1958" s="24"/>
      <c r="AO1958" s="24"/>
      <c r="AP1958" s="24"/>
      <c r="AQ1958" s="24"/>
      <c r="AS1958" s="13"/>
      <c r="AT1958" s="13"/>
      <c r="AU1958" s="14"/>
      <c r="AV1958" s="24"/>
      <c r="AW1958" s="24"/>
      <c r="AX1958" s="24"/>
      <c r="AY1958" s="24"/>
      <c r="AZ1958" s="24"/>
      <c r="BA1958" s="24"/>
      <c r="BB1958" s="24"/>
      <c r="BC1958" s="24"/>
      <c r="CW1958" s="24">
        <v>0.66717896174863389</v>
      </c>
      <c r="CX1958" s="13">
        <v>74.400000000000006</v>
      </c>
      <c r="CY1958" s="13">
        <v>73.340544177679661</v>
      </c>
      <c r="CZ1958" s="13">
        <v>73.009909314336696</v>
      </c>
      <c r="DA1958" s="13">
        <v>76.157833256465352</v>
      </c>
      <c r="DB1958" s="13" t="e">
        <f ca="1"/>
        <v>#NAME?</v>
      </c>
      <c r="DC1958" s="13" t="e">
        <f ca="1"/>
        <v>#NAME?</v>
      </c>
      <c r="DD1958" s="13">
        <v>72.230929358393865</v>
      </c>
      <c r="DE1958" s="13" t="e">
        <f ca="1"/>
        <v>#NAME?</v>
      </c>
      <c r="DF1958" s="13">
        <v>74.781221502370812</v>
      </c>
    </row>
    <row r="1959" spans="1:110" x14ac:dyDescent="0.25">
      <c r="A1959" s="9">
        <v>63.2</v>
      </c>
      <c r="B1959" s="10" t="b">
        <v>1</v>
      </c>
      <c r="U1959" s="13"/>
      <c r="V1959" s="13"/>
      <c r="W1959" s="14"/>
      <c r="X1959" s="24"/>
      <c r="Y1959" s="24"/>
      <c r="Z1959" s="24"/>
      <c r="AA1959" s="24"/>
      <c r="AB1959" s="24"/>
      <c r="AC1959" s="24"/>
      <c r="AD1959" s="24"/>
      <c r="AE1959" s="24"/>
      <c r="AG1959" s="13"/>
      <c r="AH1959" s="13"/>
      <c r="AI1959" s="14"/>
      <c r="AJ1959" s="24"/>
      <c r="AK1959" s="24"/>
      <c r="AL1959" s="24"/>
      <c r="AM1959" s="24"/>
      <c r="AN1959" s="24"/>
      <c r="AO1959" s="24"/>
      <c r="AP1959" s="24"/>
      <c r="AQ1959" s="24"/>
      <c r="AS1959" s="13"/>
      <c r="AT1959" s="13"/>
      <c r="AU1959" s="14"/>
      <c r="AV1959" s="24"/>
      <c r="AW1959" s="24"/>
      <c r="AX1959" s="24"/>
      <c r="AY1959" s="24"/>
      <c r="AZ1959" s="24"/>
      <c r="BA1959" s="24"/>
      <c r="BB1959" s="24"/>
      <c r="BC1959" s="24"/>
      <c r="CW1959" s="24">
        <v>0.66752049180327866</v>
      </c>
      <c r="CX1959" s="13">
        <v>74.400000000000006</v>
      </c>
      <c r="CY1959" s="13">
        <v>73.349497227767074</v>
      </c>
      <c r="CZ1959" s="13">
        <v>73.02000339509685</v>
      </c>
      <c r="DA1959" s="13">
        <v>76.22890608785633</v>
      </c>
      <c r="DB1959" s="13" t="e">
        <f ca="1"/>
        <v>#NAME?</v>
      </c>
      <c r="DC1959" s="13" t="e">
        <f ca="1"/>
        <v>#NAME?</v>
      </c>
      <c r="DD1959" s="13">
        <v>72.240138220824434</v>
      </c>
      <c r="DE1959" s="13" t="e">
        <f ca="1"/>
        <v>#NAME?</v>
      </c>
      <c r="DF1959" s="13">
        <v>74.790299973955669</v>
      </c>
    </row>
    <row r="1960" spans="1:110" x14ac:dyDescent="0.25">
      <c r="A1960" s="9">
        <v>63</v>
      </c>
      <c r="B1960" s="10" t="b">
        <v>1</v>
      </c>
      <c r="U1960" s="13"/>
      <c r="V1960" s="13"/>
      <c r="W1960" s="14"/>
      <c r="X1960" s="24"/>
      <c r="Y1960" s="24"/>
      <c r="Z1960" s="24"/>
      <c r="AA1960" s="24"/>
      <c r="AB1960" s="24"/>
      <c r="AC1960" s="24"/>
      <c r="AD1960" s="24"/>
      <c r="AE1960" s="24"/>
      <c r="AG1960" s="13"/>
      <c r="AH1960" s="13"/>
      <c r="AI1960" s="14"/>
      <c r="AJ1960" s="24"/>
      <c r="AK1960" s="24"/>
      <c r="AL1960" s="24"/>
      <c r="AM1960" s="24"/>
      <c r="AN1960" s="24"/>
      <c r="AO1960" s="24"/>
      <c r="AP1960" s="24"/>
      <c r="AQ1960" s="24"/>
      <c r="AS1960" s="13"/>
      <c r="AT1960" s="13"/>
      <c r="AU1960" s="14"/>
      <c r="AV1960" s="24"/>
      <c r="AW1960" s="24"/>
      <c r="AX1960" s="24"/>
      <c r="AY1960" s="24"/>
      <c r="AZ1960" s="24"/>
      <c r="BA1960" s="24"/>
      <c r="BB1960" s="24"/>
      <c r="BC1960" s="24"/>
      <c r="CW1960" s="24">
        <v>0.66786202185792354</v>
      </c>
      <c r="CX1960" s="13">
        <v>74.400000000000006</v>
      </c>
      <c r="CY1960" s="13">
        <v>73.358453924306446</v>
      </c>
      <c r="CZ1960" s="13">
        <v>73.030102983457894</v>
      </c>
      <c r="DA1960" s="13">
        <v>76.300051964307855</v>
      </c>
      <c r="DB1960" s="13" t="e">
        <f ca="1"/>
        <v>#NAME?</v>
      </c>
      <c r="DC1960" s="13" t="e">
        <f ca="1"/>
        <v>#NAME?</v>
      </c>
      <c r="DD1960" s="13">
        <v>72.249344727745907</v>
      </c>
      <c r="DE1960" s="13" t="e">
        <f ca="1"/>
        <v>#NAME?</v>
      </c>
      <c r="DF1960" s="13">
        <v>74.799379519343887</v>
      </c>
    </row>
    <row r="1961" spans="1:110" x14ac:dyDescent="0.25">
      <c r="A1961" s="9">
        <v>62.8</v>
      </c>
      <c r="B1961" s="10" t="b">
        <v>1</v>
      </c>
      <c r="U1961" s="13"/>
      <c r="V1961" s="13"/>
      <c r="W1961" s="14"/>
      <c r="X1961" s="24"/>
      <c r="Y1961" s="24"/>
      <c r="Z1961" s="24"/>
      <c r="AA1961" s="24"/>
      <c r="AB1961" s="24"/>
      <c r="AC1961" s="24"/>
      <c r="AD1961" s="24"/>
      <c r="AE1961" s="24"/>
      <c r="AG1961" s="13"/>
      <c r="AH1961" s="13"/>
      <c r="AI1961" s="14"/>
      <c r="AJ1961" s="24"/>
      <c r="AK1961" s="24"/>
      <c r="AL1961" s="24"/>
      <c r="AM1961" s="24"/>
      <c r="AN1961" s="24"/>
      <c r="AO1961" s="24"/>
      <c r="AP1961" s="24"/>
      <c r="AQ1961" s="24"/>
      <c r="AS1961" s="13"/>
      <c r="AT1961" s="13"/>
      <c r="AU1961" s="14"/>
      <c r="AV1961" s="24"/>
      <c r="AW1961" s="24"/>
      <c r="AX1961" s="24"/>
      <c r="AY1961" s="24"/>
      <c r="AZ1961" s="24"/>
      <c r="BA1961" s="24"/>
      <c r="BB1961" s="24"/>
      <c r="BC1961" s="24"/>
      <c r="CW1961" s="24">
        <v>0.66820355191256831</v>
      </c>
      <c r="CX1961" s="13">
        <v>74.400000000000006</v>
      </c>
      <c r="CY1961" s="13">
        <v>73.36741427819743</v>
      </c>
      <c r="CZ1961" s="13">
        <v>73.040208093612009</v>
      </c>
      <c r="DA1961" s="13">
        <v>76.371271036118429</v>
      </c>
      <c r="DB1961" s="13" t="e">
        <f ca="1"/>
        <v>#NAME?</v>
      </c>
      <c r="DC1961" s="13" t="e">
        <f ca="1"/>
        <v>#NAME?</v>
      </c>
      <c r="DD1961" s="13">
        <v>72.258548880964867</v>
      </c>
      <c r="DE1961" s="13" t="e">
        <f ca="1"/>
        <v>#NAME?</v>
      </c>
      <c r="DF1961" s="13">
        <v>74.808460144670562</v>
      </c>
    </row>
    <row r="1962" spans="1:110" x14ac:dyDescent="0.25">
      <c r="A1962" s="9" t="str">
        <v/>
      </c>
      <c r="B1962" s="10" t="b">
        <v>0</v>
      </c>
      <c r="U1962" s="13"/>
      <c r="V1962" s="13"/>
      <c r="W1962" s="14"/>
      <c r="X1962" s="24"/>
      <c r="Y1962" s="24"/>
      <c r="Z1962" s="24"/>
      <c r="AA1962" s="24"/>
      <c r="AB1962" s="24"/>
      <c r="AC1962" s="24"/>
      <c r="AD1962" s="24"/>
      <c r="AE1962" s="24"/>
      <c r="AG1962" s="13"/>
      <c r="AH1962" s="13"/>
      <c r="AI1962" s="14"/>
      <c r="AJ1962" s="24"/>
      <c r="AK1962" s="24"/>
      <c r="AL1962" s="24"/>
      <c r="AM1962" s="24"/>
      <c r="AN1962" s="24"/>
      <c r="AO1962" s="24"/>
      <c r="AP1962" s="24"/>
      <c r="AQ1962" s="24"/>
      <c r="AS1962" s="13"/>
      <c r="AT1962" s="13"/>
      <c r="AU1962" s="14"/>
      <c r="AV1962" s="24"/>
      <c r="AW1962" s="24"/>
      <c r="AX1962" s="24"/>
      <c r="AY1962" s="24"/>
      <c r="AZ1962" s="24"/>
      <c r="BA1962" s="24"/>
      <c r="BB1962" s="24"/>
      <c r="BC1962" s="24"/>
      <c r="CW1962" s="24">
        <v>0.66854508196721307</v>
      </c>
      <c r="CX1962" s="13">
        <v>74.400000000000006</v>
      </c>
      <c r="CY1962" s="13">
        <v>73.376378300365971</v>
      </c>
      <c r="CZ1962" s="13">
        <v>73.050318739789077</v>
      </c>
      <c r="DA1962" s="13">
        <v>76.442563454050926</v>
      </c>
      <c r="DB1962" s="13" t="e">
        <f ca="1"/>
        <v>#NAME?</v>
      </c>
      <c r="DC1962" s="13" t="e">
        <f ca="1"/>
        <v>#NAME?</v>
      </c>
      <c r="DD1962" s="13">
        <v>72.267750682285595</v>
      </c>
      <c r="DE1962" s="13" t="e">
        <f ca="1"/>
        <v>#NAME?</v>
      </c>
      <c r="DF1962" s="13">
        <v>74.817541856080837</v>
      </c>
    </row>
    <row r="1963" spans="1:110" x14ac:dyDescent="0.25">
      <c r="A1963" s="9">
        <v>77.8</v>
      </c>
      <c r="B1963" s="10" t="b">
        <v>1</v>
      </c>
      <c r="U1963" s="13"/>
      <c r="V1963" s="13"/>
      <c r="W1963" s="14"/>
      <c r="X1963" s="24"/>
      <c r="Y1963" s="24"/>
      <c r="Z1963" s="24"/>
      <c r="AA1963" s="24"/>
      <c r="AB1963" s="24"/>
      <c r="AC1963" s="24"/>
      <c r="AD1963" s="24"/>
      <c r="AE1963" s="24"/>
      <c r="AG1963" s="13"/>
      <c r="AH1963" s="13"/>
      <c r="AI1963" s="14"/>
      <c r="AJ1963" s="24"/>
      <c r="AK1963" s="24"/>
      <c r="AL1963" s="24"/>
      <c r="AM1963" s="24"/>
      <c r="AN1963" s="24"/>
      <c r="AO1963" s="24"/>
      <c r="AP1963" s="24"/>
      <c r="AQ1963" s="24"/>
      <c r="AS1963" s="13"/>
      <c r="AT1963" s="13"/>
      <c r="AU1963" s="14"/>
      <c r="AV1963" s="24"/>
      <c r="AW1963" s="24"/>
      <c r="AX1963" s="24"/>
      <c r="AY1963" s="24"/>
      <c r="AZ1963" s="24"/>
      <c r="BA1963" s="24"/>
      <c r="BB1963" s="24"/>
      <c r="BC1963" s="24"/>
      <c r="CW1963" s="24">
        <v>0.66888661202185795</v>
      </c>
      <c r="CX1963" s="13">
        <v>74.400000000000006</v>
      </c>
      <c r="CY1963" s="13">
        <v>73.385346001764475</v>
      </c>
      <c r="CZ1963" s="13">
        <v>73.060434936256826</v>
      </c>
      <c r="DA1963" s="13">
        <v>76.513929369334519</v>
      </c>
      <c r="DB1963" s="13" t="e">
        <f ca="1"/>
        <v>#NAME?</v>
      </c>
      <c r="DC1963" s="13" t="e">
        <f ca="1"/>
        <v>#NAME?</v>
      </c>
      <c r="DD1963" s="13">
        <v>72.276950133510113</v>
      </c>
      <c r="DE1963" s="13" t="e">
        <f ca="1"/>
        <v>#NAME?</v>
      </c>
      <c r="DF1963" s="13">
        <v>74.826624659729944</v>
      </c>
    </row>
    <row r="1964" spans="1:110" x14ac:dyDescent="0.25">
      <c r="A1964" s="9">
        <v>77.599999999999994</v>
      </c>
      <c r="B1964" s="10" t="b">
        <v>1</v>
      </c>
      <c r="U1964" s="13"/>
      <c r="V1964" s="13"/>
      <c r="W1964" s="14"/>
      <c r="X1964" s="24"/>
      <c r="Y1964" s="24"/>
      <c r="Z1964" s="24"/>
      <c r="AA1964" s="24"/>
      <c r="AB1964" s="24"/>
      <c r="AC1964" s="24"/>
      <c r="AD1964" s="24"/>
      <c r="AE1964" s="24"/>
      <c r="AG1964" s="13"/>
      <c r="AH1964" s="13"/>
      <c r="AI1964" s="14"/>
      <c r="AJ1964" s="24"/>
      <c r="AK1964" s="24"/>
      <c r="AL1964" s="24"/>
      <c r="AM1964" s="24"/>
      <c r="AN1964" s="24"/>
      <c r="AO1964" s="24"/>
      <c r="AP1964" s="24"/>
      <c r="AQ1964" s="24"/>
      <c r="AS1964" s="13"/>
      <c r="AT1964" s="13"/>
      <c r="AU1964" s="14"/>
      <c r="AV1964" s="24"/>
      <c r="AW1964" s="24"/>
      <c r="AX1964" s="24"/>
      <c r="AY1964" s="24"/>
      <c r="AZ1964" s="24"/>
      <c r="BA1964" s="24"/>
      <c r="BB1964" s="24"/>
      <c r="BC1964" s="24"/>
      <c r="CW1964" s="24">
        <v>0.66922814207650272</v>
      </c>
      <c r="CX1964" s="13">
        <v>74.400000000000006</v>
      </c>
      <c r="CY1964" s="13">
        <v>73.394317393371836</v>
      </c>
      <c r="CZ1964" s="13">
        <v>73.070556697320967</v>
      </c>
      <c r="DA1964" s="13">
        <v>76.585368933666558</v>
      </c>
      <c r="DB1964" s="13" t="e">
        <f ca="1"/>
        <v>#NAME?</v>
      </c>
      <c r="DC1964" s="13" t="e">
        <f ca="1"/>
        <v>#NAME?</v>
      </c>
      <c r="DD1964" s="13">
        <v>72.286147236438097</v>
      </c>
      <c r="DE1964" s="13" t="e">
        <f ca="1"/>
        <v>#NAME?</v>
      </c>
      <c r="DF1964" s="13">
        <v>74.835708561783264</v>
      </c>
    </row>
    <row r="1965" spans="1:110" x14ac:dyDescent="0.25">
      <c r="A1965" s="9">
        <v>77.5</v>
      </c>
      <c r="B1965" s="10" t="b">
        <v>1</v>
      </c>
      <c r="U1965" s="13"/>
      <c r="V1965" s="13"/>
      <c r="W1965" s="14"/>
      <c r="X1965" s="24"/>
      <c r="Y1965" s="24"/>
      <c r="Z1965" s="24"/>
      <c r="AA1965" s="24"/>
      <c r="AB1965" s="24"/>
      <c r="AC1965" s="24"/>
      <c r="AD1965" s="24"/>
      <c r="AE1965" s="24"/>
      <c r="AG1965" s="13"/>
      <c r="AH1965" s="13"/>
      <c r="AI1965" s="14"/>
      <c r="AJ1965" s="24"/>
      <c r="AK1965" s="24"/>
      <c r="AL1965" s="24"/>
      <c r="AM1965" s="24"/>
      <c r="AN1965" s="24"/>
      <c r="AO1965" s="24"/>
      <c r="AP1965" s="24"/>
      <c r="AQ1965" s="24"/>
      <c r="AS1965" s="13"/>
      <c r="AT1965" s="13"/>
      <c r="AU1965" s="14"/>
      <c r="AV1965" s="24"/>
      <c r="AW1965" s="24"/>
      <c r="AX1965" s="24"/>
      <c r="AY1965" s="24"/>
      <c r="AZ1965" s="24"/>
      <c r="BA1965" s="24"/>
      <c r="BB1965" s="24"/>
      <c r="BC1965" s="24"/>
      <c r="CW1965" s="24">
        <v>0.66956967213114749</v>
      </c>
      <c r="CX1965" s="13">
        <v>74.400000000000006</v>
      </c>
      <c r="CY1965" s="13">
        <v>73.403292486193649</v>
      </c>
      <c r="CZ1965" s="13">
        <v>73.080684037325412</v>
      </c>
      <c r="DA1965" s="13">
        <v>76.65688229921453</v>
      </c>
      <c r="DB1965" s="13" t="e">
        <f ca="1"/>
        <v>#NAME?</v>
      </c>
      <c r="DC1965" s="13" t="e">
        <f ca="1"/>
        <v>#NAME?</v>
      </c>
      <c r="DD1965" s="13">
        <v>72.295341992866923</v>
      </c>
      <c r="DE1965" s="13" t="e">
        <f ca="1"/>
        <v>#NAME?</v>
      </c>
      <c r="DF1965" s="13">
        <v>74.84479356841635</v>
      </c>
    </row>
    <row r="1966" spans="1:110" x14ac:dyDescent="0.25">
      <c r="A1966" s="9">
        <v>77.2</v>
      </c>
      <c r="B1966" s="10" t="b">
        <v>1</v>
      </c>
      <c r="U1966" s="13"/>
      <c r="V1966" s="13"/>
      <c r="W1966" s="14"/>
      <c r="X1966" s="24"/>
      <c r="Y1966" s="24"/>
      <c r="Z1966" s="24"/>
      <c r="AA1966" s="24"/>
      <c r="AB1966" s="24"/>
      <c r="AC1966" s="24"/>
      <c r="AD1966" s="24"/>
      <c r="AE1966" s="24"/>
      <c r="AG1966" s="13"/>
      <c r="AH1966" s="13"/>
      <c r="AI1966" s="14"/>
      <c r="AJ1966" s="24"/>
      <c r="AK1966" s="24"/>
      <c r="AL1966" s="24"/>
      <c r="AM1966" s="24"/>
      <c r="AN1966" s="24"/>
      <c r="AO1966" s="24"/>
      <c r="AP1966" s="24"/>
      <c r="AQ1966" s="24"/>
      <c r="AS1966" s="13"/>
      <c r="AT1966" s="13"/>
      <c r="AU1966" s="14"/>
      <c r="AV1966" s="24"/>
      <c r="AW1966" s="24"/>
      <c r="AX1966" s="24"/>
      <c r="AY1966" s="24"/>
      <c r="AZ1966" s="24"/>
      <c r="BA1966" s="24"/>
      <c r="BB1966" s="24"/>
      <c r="BC1966" s="24"/>
      <c r="CW1966" s="24">
        <v>0.66991120218579236</v>
      </c>
      <c r="CX1966" s="13">
        <v>74.400000000000006</v>
      </c>
      <c r="CY1966" s="13">
        <v>73.4122712912623</v>
      </c>
      <c r="CZ1966" s="13">
        <v>73.090816970652298</v>
      </c>
      <c r="DA1966" s="13">
        <v>76.728469618618035</v>
      </c>
      <c r="DB1966" s="13" t="e">
        <f ca="1"/>
        <v>#NAME?</v>
      </c>
      <c r="DC1966" s="13" t="e">
        <f ca="1"/>
        <v>#NAME?</v>
      </c>
      <c r="DD1966" s="13">
        <v>72.304534404591749</v>
      </c>
      <c r="DE1966" s="13" t="e">
        <f ca="1"/>
        <v>#NAME?</v>
      </c>
      <c r="DF1966" s="13">
        <v>74.853879685815016</v>
      </c>
    </row>
    <row r="1967" spans="1:110" x14ac:dyDescent="0.25">
      <c r="A1967" s="9">
        <v>77.3</v>
      </c>
      <c r="B1967" s="10" t="b">
        <v>1</v>
      </c>
      <c r="U1967" s="13"/>
      <c r="V1967" s="13"/>
      <c r="W1967" s="14"/>
      <c r="X1967" s="24"/>
      <c r="Y1967" s="24"/>
      <c r="Z1967" s="24"/>
      <c r="AA1967" s="24"/>
      <c r="AB1967" s="24"/>
      <c r="AC1967" s="24"/>
      <c r="AD1967" s="24"/>
      <c r="AE1967" s="24"/>
      <c r="AG1967" s="13"/>
      <c r="AH1967" s="13"/>
      <c r="AI1967" s="14"/>
      <c r="AJ1967" s="24"/>
      <c r="AK1967" s="24"/>
      <c r="AL1967" s="24"/>
      <c r="AM1967" s="24"/>
      <c r="AN1967" s="24"/>
      <c r="AO1967" s="24"/>
      <c r="AP1967" s="24"/>
      <c r="AQ1967" s="24"/>
      <c r="AS1967" s="13"/>
      <c r="AT1967" s="13"/>
      <c r="AU1967" s="14"/>
      <c r="AV1967" s="24"/>
      <c r="AW1967" s="24"/>
      <c r="AX1967" s="24"/>
      <c r="AY1967" s="24"/>
      <c r="AZ1967" s="24"/>
      <c r="BA1967" s="24"/>
      <c r="BB1967" s="24"/>
      <c r="BC1967" s="24"/>
      <c r="CW1967" s="24">
        <v>0.67025273224043713</v>
      </c>
      <c r="CX1967" s="13">
        <v>74.5</v>
      </c>
      <c r="CY1967" s="13">
        <v>73.421253819637016</v>
      </c>
      <c r="CZ1967" s="13">
        <v>73.100955511722319</v>
      </c>
      <c r="DA1967" s="13">
        <v>76.800131044990664</v>
      </c>
      <c r="DB1967" s="13" t="e">
        <f ca="1"/>
        <v>#NAME?</v>
      </c>
      <c r="DC1967" s="13" t="e">
        <f ca="1"/>
        <v>#NAME?</v>
      </c>
      <c r="DD1967" s="13">
        <v>72.31372447340533</v>
      </c>
      <c r="DE1967" s="13" t="e">
        <f ca="1"/>
        <v>#NAME?</v>
      </c>
      <c r="DF1967" s="13">
        <v>74.862966920175296</v>
      </c>
    </row>
    <row r="1968" spans="1:110" x14ac:dyDescent="0.25">
      <c r="A1968" s="9">
        <v>76.5</v>
      </c>
      <c r="B1968" s="10" t="b">
        <v>1</v>
      </c>
      <c r="U1968" s="13"/>
      <c r="V1968" s="13"/>
      <c r="W1968" s="14"/>
      <c r="X1968" s="24"/>
      <c r="Y1968" s="24"/>
      <c r="Z1968" s="24"/>
      <c r="AA1968" s="24"/>
      <c r="AB1968" s="24"/>
      <c r="AC1968" s="24"/>
      <c r="AD1968" s="24"/>
      <c r="AE1968" s="24"/>
      <c r="AG1968" s="13"/>
      <c r="AH1968" s="13"/>
      <c r="AI1968" s="14"/>
      <c r="AJ1968" s="24"/>
      <c r="AK1968" s="24"/>
      <c r="AL1968" s="24"/>
      <c r="AM1968" s="24"/>
      <c r="AN1968" s="24"/>
      <c r="AO1968" s="24"/>
      <c r="AP1968" s="24"/>
      <c r="AQ1968" s="24"/>
      <c r="AS1968" s="13"/>
      <c r="AT1968" s="13"/>
      <c r="AU1968" s="14"/>
      <c r="AV1968" s="24"/>
      <c r="AW1968" s="24"/>
      <c r="AX1968" s="24"/>
      <c r="AY1968" s="24"/>
      <c r="AZ1968" s="24"/>
      <c r="BA1968" s="24"/>
      <c r="BB1968" s="24"/>
      <c r="BC1968" s="24"/>
      <c r="CW1968" s="24">
        <v>0.67059426229508201</v>
      </c>
      <c r="CX1968" s="13">
        <v>74.5</v>
      </c>
      <c r="CY1968" s="13">
        <v>73.430240082404097</v>
      </c>
      <c r="CZ1968" s="13">
        <v>73.111099674994918</v>
      </c>
      <c r="DA1968" s="13">
        <v>76.871866731922054</v>
      </c>
      <c r="DB1968" s="13" t="e">
        <f ca="1"/>
        <v>#NAME?</v>
      </c>
      <c r="DC1968" s="13" t="e">
        <f ca="1"/>
        <v>#NAME?</v>
      </c>
      <c r="DD1968" s="13">
        <v>72.322912201098219</v>
      </c>
      <c r="DE1968" s="13" t="e">
        <f ca="1"/>
        <v>#NAME?</v>
      </c>
      <c r="DF1968" s="13">
        <v>74.872055277703637</v>
      </c>
    </row>
    <row r="1969" spans="1:110" x14ac:dyDescent="0.25">
      <c r="A1969" s="9">
        <v>76.8</v>
      </c>
      <c r="B1969" s="10" t="b">
        <v>1</v>
      </c>
      <c r="U1969" s="13"/>
      <c r="V1969" s="13"/>
      <c r="W1969" s="14"/>
      <c r="X1969" s="24"/>
      <c r="Y1969" s="24"/>
      <c r="Z1969" s="24"/>
      <c r="AA1969" s="24"/>
      <c r="AB1969" s="24"/>
      <c r="AC1969" s="24"/>
      <c r="AD1969" s="24"/>
      <c r="AE1969" s="24"/>
      <c r="AG1969" s="13"/>
      <c r="AH1969" s="13"/>
      <c r="AI1969" s="14"/>
      <c r="AJ1969" s="24"/>
      <c r="AK1969" s="24"/>
      <c r="AL1969" s="24"/>
      <c r="AM1969" s="24"/>
      <c r="AN1969" s="24"/>
      <c r="AO1969" s="24"/>
      <c r="AP1969" s="24"/>
      <c r="AQ1969" s="24"/>
      <c r="AS1969" s="13"/>
      <c r="AT1969" s="13"/>
      <c r="AU1969" s="14"/>
      <c r="AV1969" s="24"/>
      <c r="AW1969" s="24"/>
      <c r="AX1969" s="24"/>
      <c r="AY1969" s="24"/>
      <c r="AZ1969" s="24"/>
      <c r="BA1969" s="24"/>
      <c r="BB1969" s="24"/>
      <c r="BC1969" s="24"/>
      <c r="CW1969" s="24">
        <v>0.67093579234972678</v>
      </c>
      <c r="CX1969" s="13">
        <v>74.5</v>
      </c>
      <c r="CY1969" s="13">
        <v>73.439230090676915</v>
      </c>
      <c r="CZ1969" s="13">
        <v>73.121249474968224</v>
      </c>
      <c r="DA1969" s="13">
        <v>76.94367683347977</v>
      </c>
      <c r="DB1969" s="13" t="e">
        <f ca="1"/>
        <v>#NAME?</v>
      </c>
      <c r="DC1969" s="13" t="e">
        <f ca="1"/>
        <v>#NAME?</v>
      </c>
      <c r="DD1969" s="13">
        <v>72.33209758945867</v>
      </c>
      <c r="DE1969" s="13" t="e">
        <f ca="1"/>
        <v>#NAME?</v>
      </c>
      <c r="DF1969" s="13">
        <v>74.881144764616806</v>
      </c>
    </row>
    <row r="1970" spans="1:110" x14ac:dyDescent="0.25">
      <c r="A1970" s="9">
        <v>76.5</v>
      </c>
      <c r="B1970" s="10" t="b">
        <v>1</v>
      </c>
      <c r="U1970" s="13"/>
      <c r="V1970" s="13"/>
      <c r="W1970" s="14"/>
      <c r="X1970" s="24"/>
      <c r="Y1970" s="24"/>
      <c r="Z1970" s="24"/>
      <c r="AA1970" s="24"/>
      <c r="AB1970" s="24"/>
      <c r="AC1970" s="24"/>
      <c r="AD1970" s="24"/>
      <c r="AE1970" s="24"/>
      <c r="AG1970" s="13"/>
      <c r="AH1970" s="13"/>
      <c r="AI1970" s="14"/>
      <c r="AJ1970" s="24"/>
      <c r="AK1970" s="24"/>
      <c r="AL1970" s="24"/>
      <c r="AM1970" s="24"/>
      <c r="AN1970" s="24"/>
      <c r="AO1970" s="24"/>
      <c r="AP1970" s="24"/>
      <c r="AQ1970" s="24"/>
      <c r="AS1970" s="13"/>
      <c r="AT1970" s="13"/>
      <c r="AU1970" s="14"/>
      <c r="AV1970" s="24"/>
      <c r="AW1970" s="24"/>
      <c r="AX1970" s="24"/>
      <c r="AY1970" s="24"/>
      <c r="AZ1970" s="24"/>
      <c r="BA1970" s="24"/>
      <c r="BB1970" s="24"/>
      <c r="BC1970" s="24"/>
      <c r="CW1970" s="24">
        <v>0.67127732240437155</v>
      </c>
      <c r="CX1970" s="13">
        <v>74.5</v>
      </c>
      <c r="CY1970" s="13">
        <v>73.448223855596169</v>
      </c>
      <c r="CZ1970" s="13">
        <v>73.131404926179371</v>
      </c>
      <c r="DA1970" s="13">
        <v>77.015561504211362</v>
      </c>
      <c r="DB1970" s="13" t="e">
        <f ca="1"/>
        <v>#NAME?</v>
      </c>
      <c r="DC1970" s="13" t="e">
        <f ca="1"/>
        <v>#NAME?</v>
      </c>
      <c r="DD1970" s="13">
        <v>72.341280640272686</v>
      </c>
      <c r="DE1970" s="13" t="e">
        <f ca="1"/>
        <v>#NAME?</v>
      </c>
      <c r="DF1970" s="13">
        <v>74.890235387142042</v>
      </c>
    </row>
    <row r="1971" spans="1:110" x14ac:dyDescent="0.25">
      <c r="A1971" s="9">
        <v>76.400000000000006</v>
      </c>
      <c r="B1971" s="10" t="b">
        <v>1</v>
      </c>
      <c r="U1971" s="13"/>
      <c r="V1971" s="13"/>
      <c r="W1971" s="14"/>
      <c r="X1971" s="24"/>
      <c r="Y1971" s="24"/>
      <c r="Z1971" s="24"/>
      <c r="AA1971" s="24"/>
      <c r="AB1971" s="24"/>
      <c r="AC1971" s="24"/>
      <c r="AD1971" s="24"/>
      <c r="AE1971" s="24"/>
      <c r="AG1971" s="13"/>
      <c r="AH1971" s="13"/>
      <c r="AI1971" s="14"/>
      <c r="AJ1971" s="24"/>
      <c r="AK1971" s="24"/>
      <c r="AL1971" s="24"/>
      <c r="AM1971" s="24"/>
      <c r="AN1971" s="24"/>
      <c r="AO1971" s="24"/>
      <c r="AP1971" s="24"/>
      <c r="AQ1971" s="24"/>
      <c r="AS1971" s="13"/>
      <c r="AT1971" s="13"/>
      <c r="AU1971" s="14"/>
      <c r="AV1971" s="24"/>
      <c r="AW1971" s="24"/>
      <c r="AX1971" s="24"/>
      <c r="AY1971" s="24"/>
      <c r="AZ1971" s="24"/>
      <c r="BA1971" s="24"/>
      <c r="BB1971" s="24"/>
      <c r="BC1971" s="24"/>
      <c r="CW1971" s="24">
        <v>0.67161885245901642</v>
      </c>
      <c r="CX1971" s="13">
        <v>74.5</v>
      </c>
      <c r="CY1971" s="13">
        <v>73.457221388329884</v>
      </c>
      <c r="CZ1971" s="13">
        <v>73.141566043204818</v>
      </c>
      <c r="DA1971" s="13">
        <v>77.087520899146384</v>
      </c>
      <c r="DB1971" s="13" t="e">
        <f ca="1"/>
        <v>#NAME?</v>
      </c>
      <c r="DC1971" s="13" t="e">
        <f ca="1"/>
        <v>#NAME?</v>
      </c>
      <c r="DD1971" s="13">
        <v>72.35046135532393</v>
      </c>
      <c r="DE1971" s="13" t="e">
        <f ca="1"/>
        <v>#NAME?</v>
      </c>
      <c r="DF1971" s="13">
        <v>74.899327151517014</v>
      </c>
    </row>
    <row r="1972" spans="1:110" x14ac:dyDescent="0.25">
      <c r="A1972" s="9">
        <v>76.2</v>
      </c>
      <c r="B1972" s="10" t="b">
        <v>1</v>
      </c>
      <c r="U1972" s="13"/>
      <c r="V1972" s="13"/>
      <c r="W1972" s="14"/>
      <c r="X1972" s="24"/>
      <c r="Y1972" s="24"/>
      <c r="Z1972" s="24"/>
      <c r="AA1972" s="24"/>
      <c r="AB1972" s="24"/>
      <c r="AC1972" s="24"/>
      <c r="AD1972" s="24"/>
      <c r="AE1972" s="24"/>
      <c r="AG1972" s="13"/>
      <c r="AH1972" s="13"/>
      <c r="AI1972" s="14"/>
      <c r="AJ1972" s="24"/>
      <c r="AK1972" s="24"/>
      <c r="AL1972" s="24"/>
      <c r="AM1972" s="24"/>
      <c r="AN1972" s="24"/>
      <c r="AO1972" s="24"/>
      <c r="AP1972" s="24"/>
      <c r="AQ1972" s="24"/>
      <c r="AS1972" s="13"/>
      <c r="AT1972" s="13"/>
      <c r="AU1972" s="14"/>
      <c r="AV1972" s="24"/>
      <c r="AW1972" s="24"/>
      <c r="AX1972" s="24"/>
      <c r="AY1972" s="24"/>
      <c r="AZ1972" s="24"/>
      <c r="BA1972" s="24"/>
      <c r="BB1972" s="24"/>
      <c r="BC1972" s="24"/>
      <c r="CW1972" s="24">
        <v>0.67196038251366119</v>
      </c>
      <c r="CX1972" s="13">
        <v>74.5</v>
      </c>
      <c r="CY1972" s="13">
        <v>73.466222700073587</v>
      </c>
      <c r="CZ1972" s="13">
        <v>73.151732840660074</v>
      </c>
      <c r="DA1972" s="13">
        <v>77.159555173798253</v>
      </c>
      <c r="DB1972" s="13" t="e">
        <f ca="1"/>
        <v>#NAME?</v>
      </c>
      <c r="DC1972" s="13" t="e">
        <f ca="1"/>
        <v>#NAME?</v>
      </c>
      <c r="DD1972" s="13">
        <v>72.359639736393859</v>
      </c>
      <c r="DE1972" s="13" t="e">
        <f ca="1"/>
        <v>#NAME?</v>
      </c>
      <c r="DF1972" s="13">
        <v>74.908420063990022</v>
      </c>
    </row>
    <row r="1973" spans="1:110" x14ac:dyDescent="0.25">
      <c r="A1973" s="9">
        <v>75.8</v>
      </c>
      <c r="B1973" s="10" t="b">
        <v>1</v>
      </c>
      <c r="U1973" s="13"/>
      <c r="V1973" s="13"/>
      <c r="W1973" s="14"/>
      <c r="X1973" s="24"/>
      <c r="Y1973" s="24"/>
      <c r="Z1973" s="24"/>
      <c r="AA1973" s="24"/>
      <c r="AB1973" s="24"/>
      <c r="AC1973" s="24"/>
      <c r="AD1973" s="24"/>
      <c r="AE1973" s="24"/>
      <c r="AG1973" s="13"/>
      <c r="AH1973" s="13"/>
      <c r="AI1973" s="14"/>
      <c r="AJ1973" s="24"/>
      <c r="AK1973" s="24"/>
      <c r="AL1973" s="24"/>
      <c r="AM1973" s="24"/>
      <c r="AN1973" s="24"/>
      <c r="AO1973" s="24"/>
      <c r="AP1973" s="24"/>
      <c r="AQ1973" s="24"/>
      <c r="AS1973" s="13"/>
      <c r="AT1973" s="13"/>
      <c r="AU1973" s="14"/>
      <c r="AV1973" s="24"/>
      <c r="AW1973" s="24"/>
      <c r="AX1973" s="24"/>
      <c r="AY1973" s="24"/>
      <c r="AZ1973" s="24"/>
      <c r="BA1973" s="24"/>
      <c r="BB1973" s="24"/>
      <c r="BC1973" s="24"/>
      <c r="CW1973" s="24">
        <v>0.67230191256830596</v>
      </c>
      <c r="CX1973" s="13">
        <v>74.5</v>
      </c>
      <c r="CY1973" s="13">
        <v>73.475227802050441</v>
      </c>
      <c r="CZ1973" s="13">
        <v>73.16190533320038</v>
      </c>
      <c r="DA1973" s="13">
        <v>77.231664484166473</v>
      </c>
      <c r="DB1973" s="13" t="e">
        <f ca="1"/>
        <v>#NAME?</v>
      </c>
      <c r="DC1973" s="13" t="e">
        <f ca="1"/>
        <v>#NAME?</v>
      </c>
      <c r="DD1973" s="13">
        <v>72.36881578526166</v>
      </c>
      <c r="DE1973" s="13" t="e">
        <f ca="1"/>
        <v>#NAME?</v>
      </c>
      <c r="DF1973" s="13">
        <v>74.917514130819853</v>
      </c>
    </row>
    <row r="1974" spans="1:110" x14ac:dyDescent="0.25">
      <c r="A1974" s="9">
        <v>75.8</v>
      </c>
      <c r="B1974" s="10" t="b">
        <v>1</v>
      </c>
      <c r="U1974" s="13"/>
      <c r="V1974" s="13"/>
      <c r="W1974" s="14"/>
      <c r="X1974" s="24"/>
      <c r="Y1974" s="24"/>
      <c r="Z1974" s="24"/>
      <c r="AA1974" s="24"/>
      <c r="AB1974" s="24"/>
      <c r="AC1974" s="24"/>
      <c r="AD1974" s="24"/>
      <c r="AE1974" s="24"/>
      <c r="AG1974" s="13"/>
      <c r="AH1974" s="13"/>
      <c r="AI1974" s="14"/>
      <c r="AJ1974" s="24"/>
      <c r="AK1974" s="24"/>
      <c r="AL1974" s="24"/>
      <c r="AM1974" s="24"/>
      <c r="AN1974" s="24"/>
      <c r="AO1974" s="24"/>
      <c r="AP1974" s="24"/>
      <c r="AQ1974" s="24"/>
      <c r="AS1974" s="13"/>
      <c r="AT1974" s="13"/>
      <c r="AU1974" s="14"/>
      <c r="AV1974" s="24"/>
      <c r="AW1974" s="24"/>
      <c r="AX1974" s="24"/>
      <c r="AY1974" s="24"/>
      <c r="AZ1974" s="24"/>
      <c r="BA1974" s="24"/>
      <c r="BB1974" s="24"/>
      <c r="BC1974" s="24"/>
      <c r="CW1974" s="24">
        <v>0.67264344262295084</v>
      </c>
      <c r="CX1974" s="13">
        <v>74.5</v>
      </c>
      <c r="CY1974" s="13">
        <v>73.484236705511321</v>
      </c>
      <c r="CZ1974" s="13">
        <v>73.172083535520571</v>
      </c>
      <c r="DA1974" s="13">
        <v>77.303848986738473</v>
      </c>
      <c r="DB1974" s="13" t="e">
        <f ca="1"/>
        <v>#NAME?</v>
      </c>
      <c r="DC1974" s="13" t="e">
        <f ca="1"/>
        <v>#NAME?</v>
      </c>
      <c r="DD1974" s="13">
        <v>72.377989503704242</v>
      </c>
      <c r="DE1974" s="13" t="e">
        <f ca="1"/>
        <v>#NAME?</v>
      </c>
      <c r="DF1974" s="13">
        <v>74.926609358275982</v>
      </c>
    </row>
    <row r="1975" spans="1:110" x14ac:dyDescent="0.25">
      <c r="A1975" s="9">
        <v>75.5</v>
      </c>
      <c r="B1975" s="10" t="b">
        <v>1</v>
      </c>
      <c r="U1975" s="13"/>
      <c r="V1975" s="13"/>
      <c r="W1975" s="14"/>
      <c r="X1975" s="24"/>
      <c r="Y1975" s="24"/>
      <c r="Z1975" s="24"/>
      <c r="AA1975" s="24"/>
      <c r="AB1975" s="24"/>
      <c r="AC1975" s="24"/>
      <c r="AD1975" s="24"/>
      <c r="AE1975" s="24"/>
      <c r="AG1975" s="13"/>
      <c r="AH1975" s="13"/>
      <c r="AI1975" s="14"/>
      <c r="AJ1975" s="24"/>
      <c r="AK1975" s="24"/>
      <c r="AL1975" s="24"/>
      <c r="AM1975" s="24"/>
      <c r="AN1975" s="24"/>
      <c r="AO1975" s="24"/>
      <c r="AP1975" s="24"/>
      <c r="AQ1975" s="24"/>
      <c r="AS1975" s="13"/>
      <c r="AT1975" s="13"/>
      <c r="AU1975" s="14"/>
      <c r="AV1975" s="24"/>
      <c r="AW1975" s="24"/>
      <c r="AX1975" s="24"/>
      <c r="AY1975" s="24"/>
      <c r="AZ1975" s="24"/>
      <c r="BA1975" s="24"/>
      <c r="BB1975" s="24"/>
      <c r="BC1975" s="24"/>
      <c r="CW1975" s="24">
        <v>0.67298497267759561</v>
      </c>
      <c r="CX1975" s="13">
        <v>74.5</v>
      </c>
      <c r="CY1975" s="13">
        <v>73.493249421734987</v>
      </c>
      <c r="CZ1975" s="13">
        <v>73.182267462355298</v>
      </c>
      <c r="DA1975" s="13">
        <v>77.376108838491731</v>
      </c>
      <c r="DB1975" s="13" t="e">
        <f ca="1"/>
        <v>#NAME?</v>
      </c>
      <c r="DC1975" s="13" t="e">
        <f ca="1"/>
        <v>#NAME?</v>
      </c>
      <c r="DD1975" s="13">
        <v>72.387160893496258</v>
      </c>
      <c r="DE1975" s="13" t="e">
        <f ca="1"/>
        <v>#NAME?</v>
      </c>
      <c r="DF1975" s="13">
        <v>74.93570575263854</v>
      </c>
    </row>
    <row r="1976" spans="1:110" x14ac:dyDescent="0.25">
      <c r="A1976" s="9">
        <v>75.7</v>
      </c>
      <c r="B1976" s="10" t="b">
        <v>1</v>
      </c>
      <c r="U1976" s="13"/>
      <c r="V1976" s="13"/>
      <c r="W1976" s="14"/>
      <c r="X1976" s="24"/>
      <c r="Y1976" s="24"/>
      <c r="Z1976" s="24"/>
      <c r="AA1976" s="24"/>
      <c r="AB1976" s="24"/>
      <c r="AC1976" s="24"/>
      <c r="AD1976" s="24"/>
      <c r="AE1976" s="24"/>
      <c r="AG1976" s="13"/>
      <c r="AH1976" s="13"/>
      <c r="AI1976" s="14"/>
      <c r="AJ1976" s="24"/>
      <c r="AK1976" s="24"/>
      <c r="AL1976" s="24"/>
      <c r="AM1976" s="24"/>
      <c r="AN1976" s="24"/>
      <c r="AO1976" s="24"/>
      <c r="AP1976" s="24"/>
      <c r="AQ1976" s="24"/>
      <c r="AS1976" s="13"/>
      <c r="AT1976" s="13"/>
      <c r="AU1976" s="14"/>
      <c r="AV1976" s="24"/>
      <c r="AW1976" s="24"/>
      <c r="AX1976" s="24"/>
      <c r="AY1976" s="24"/>
      <c r="AZ1976" s="24"/>
      <c r="BA1976" s="24"/>
      <c r="BB1976" s="24"/>
      <c r="BC1976" s="24"/>
      <c r="CW1976" s="24">
        <v>0.67332650273224048</v>
      </c>
      <c r="CX1976" s="13">
        <v>74.5</v>
      </c>
      <c r="CY1976" s="13">
        <v>73.502265962028204</v>
      </c>
      <c r="CZ1976" s="13">
        <v>73.192457128479191</v>
      </c>
      <c r="DA1976" s="13">
        <v>77.448444196895906</v>
      </c>
      <c r="DB1976" s="13" t="e">
        <f ca="1"/>
        <v>#NAME?</v>
      </c>
      <c r="DC1976" s="13" t="e">
        <f ca="1"/>
        <v>#NAME?</v>
      </c>
      <c r="DD1976" s="13">
        <v>72.396329956410128</v>
      </c>
      <c r="DE1976" s="13" t="e">
        <f ca="1"/>
        <v>#NAME?</v>
      </c>
      <c r="DF1976" s="13">
        <v>74.944803320198417</v>
      </c>
    </row>
    <row r="1977" spans="1:110" x14ac:dyDescent="0.25">
      <c r="A1977" s="9">
        <v>75.5</v>
      </c>
      <c r="B1977" s="10" t="b">
        <v>1</v>
      </c>
      <c r="U1977" s="13"/>
      <c r="V1977" s="13"/>
      <c r="W1977" s="14"/>
      <c r="X1977" s="24"/>
      <c r="Y1977" s="24"/>
      <c r="Z1977" s="24"/>
      <c r="AA1977" s="24"/>
      <c r="AB1977" s="24"/>
      <c r="AC1977" s="24"/>
      <c r="AD1977" s="24"/>
      <c r="AE1977" s="24"/>
      <c r="AG1977" s="13"/>
      <c r="AH1977" s="13"/>
      <c r="AI1977" s="14"/>
      <c r="AJ1977" s="24"/>
      <c r="AK1977" s="24"/>
      <c r="AL1977" s="24"/>
      <c r="AM1977" s="24"/>
      <c r="AN1977" s="24"/>
      <c r="AO1977" s="24"/>
      <c r="AP1977" s="24"/>
      <c r="AQ1977" s="24"/>
      <c r="AS1977" s="13"/>
      <c r="AT1977" s="13"/>
      <c r="AU1977" s="14"/>
      <c r="AV1977" s="24"/>
      <c r="AW1977" s="24"/>
      <c r="AX1977" s="24"/>
      <c r="AY1977" s="24"/>
      <c r="AZ1977" s="24"/>
      <c r="BA1977" s="24"/>
      <c r="BB1977" s="24"/>
      <c r="BC1977" s="24"/>
      <c r="CW1977" s="24">
        <v>0.67366803278688525</v>
      </c>
      <c r="CX1977" s="13">
        <v>74.5</v>
      </c>
      <c r="CY1977" s="13">
        <v>73.511286337725792</v>
      </c>
      <c r="CZ1977" s="13">
        <v>73.20265254870715</v>
      </c>
      <c r="DA1977" s="13">
        <v>77.520855219914708</v>
      </c>
      <c r="DB1977" s="13" t="e">
        <f ca="1"/>
        <v>#NAME?</v>
      </c>
      <c r="DC1977" s="13" t="e">
        <f ca="1"/>
        <v>#NAME?</v>
      </c>
      <c r="DD1977" s="13">
        <v>72.405496694215998</v>
      </c>
      <c r="DE1977" s="13" t="e">
        <f ca="1"/>
        <v>#NAME?</v>
      </c>
      <c r="DF1977" s="13">
        <v>74.953902067257303</v>
      </c>
    </row>
    <row r="1978" spans="1:110" x14ac:dyDescent="0.25">
      <c r="A1978" s="9">
        <v>75.7</v>
      </c>
      <c r="B1978" s="10" t="b">
        <v>1</v>
      </c>
      <c r="U1978" s="13"/>
      <c r="V1978" s="13"/>
      <c r="W1978" s="14"/>
      <c r="X1978" s="24"/>
      <c r="Y1978" s="24"/>
      <c r="Z1978" s="24"/>
      <c r="AA1978" s="24"/>
      <c r="AB1978" s="24"/>
      <c r="AC1978" s="24"/>
      <c r="AD1978" s="24"/>
      <c r="AE1978" s="24"/>
      <c r="AG1978" s="13"/>
      <c r="AH1978" s="13"/>
      <c r="AI1978" s="14"/>
      <c r="AJ1978" s="24"/>
      <c r="AK1978" s="24"/>
      <c r="AL1978" s="24"/>
      <c r="AM1978" s="24"/>
      <c r="AN1978" s="24"/>
      <c r="AO1978" s="24"/>
      <c r="AP1978" s="24"/>
      <c r="AQ1978" s="24"/>
      <c r="AS1978" s="13"/>
      <c r="AT1978" s="13"/>
      <c r="AU1978" s="14"/>
      <c r="AV1978" s="24"/>
      <c r="AW1978" s="24"/>
      <c r="AX1978" s="24"/>
      <c r="AY1978" s="24"/>
      <c r="AZ1978" s="24"/>
      <c r="BA1978" s="24"/>
      <c r="BB1978" s="24"/>
      <c r="BC1978" s="24"/>
      <c r="CW1978" s="24">
        <v>0.67400956284153002</v>
      </c>
      <c r="CX1978" s="13">
        <v>74.5</v>
      </c>
      <c r="CY1978" s="13">
        <v>73.520310560190865</v>
      </c>
      <c r="CZ1978" s="13">
        <v>73.212853737894434</v>
      </c>
      <c r="DA1978" s="13">
        <v>77.593342066008091</v>
      </c>
      <c r="DB1978" s="13" t="e">
        <f ca="1"/>
        <v>#NAME?</v>
      </c>
      <c r="DC1978" s="13" t="e">
        <f ca="1"/>
        <v>#NAME?</v>
      </c>
      <c r="DD1978" s="13">
        <v>72.414661108681798</v>
      </c>
      <c r="DE1978" s="13" t="e">
        <f ca="1"/>
        <v>#NAME?</v>
      </c>
      <c r="DF1978" s="13">
        <v>74.963002000127716</v>
      </c>
    </row>
    <row r="1979" spans="1:110" x14ac:dyDescent="0.25">
      <c r="A1979" s="9">
        <v>62.9</v>
      </c>
      <c r="B1979" s="10" t="b">
        <v>1</v>
      </c>
      <c r="U1979" s="13"/>
      <c r="V1979" s="13"/>
      <c r="W1979" s="14"/>
      <c r="X1979" s="24"/>
      <c r="Y1979" s="24"/>
      <c r="Z1979" s="24"/>
      <c r="AA1979" s="24"/>
      <c r="AB1979" s="24"/>
      <c r="AC1979" s="24"/>
      <c r="AD1979" s="24"/>
      <c r="AE1979" s="24"/>
      <c r="AG1979" s="13"/>
      <c r="AH1979" s="13"/>
      <c r="AI1979" s="14"/>
      <c r="AJ1979" s="24"/>
      <c r="AK1979" s="24"/>
      <c r="AL1979" s="24"/>
      <c r="AM1979" s="24"/>
      <c r="AN1979" s="24"/>
      <c r="AO1979" s="24"/>
      <c r="AP1979" s="24"/>
      <c r="AQ1979" s="24"/>
      <c r="AS1979" s="13"/>
      <c r="AT1979" s="13"/>
      <c r="AU1979" s="14"/>
      <c r="AV1979" s="24"/>
      <c r="AW1979" s="24"/>
      <c r="AX1979" s="24"/>
      <c r="AY1979" s="24"/>
      <c r="AZ1979" s="24"/>
      <c r="BA1979" s="24"/>
      <c r="BB1979" s="24"/>
      <c r="BC1979" s="24"/>
      <c r="CW1979" s="24">
        <v>0.6743510928961749</v>
      </c>
      <c r="CX1979" s="13">
        <v>74.5</v>
      </c>
      <c r="CY1979" s="13">
        <v>73.529338640814871</v>
      </c>
      <c r="CZ1979" s="13">
        <v>73.223060710936764</v>
      </c>
      <c r="DA1979" s="13">
        <v>77.665904894134371</v>
      </c>
      <c r="DB1979" s="13" t="e">
        <f ca="1"/>
        <v>#NAME?</v>
      </c>
      <c r="DC1979" s="13" t="e">
        <f ca="1"/>
        <v>#NAME?</v>
      </c>
      <c r="DD1979" s="13">
        <v>72.423823201573214</v>
      </c>
      <c r="DE1979" s="13" t="e">
        <f ca="1"/>
        <v>#NAME?</v>
      </c>
      <c r="DF1979" s="13">
        <v>74.97210312513306</v>
      </c>
    </row>
    <row r="1980" spans="1:110" x14ac:dyDescent="0.25">
      <c r="A1980" s="9">
        <v>62.7</v>
      </c>
      <c r="B1980" s="10" t="b">
        <v>1</v>
      </c>
      <c r="U1980" s="13"/>
      <c r="V1980" s="13"/>
      <c r="W1980" s="14"/>
      <c r="X1980" s="24"/>
      <c r="Y1980" s="24"/>
      <c r="Z1980" s="24"/>
      <c r="AA1980" s="24"/>
      <c r="AB1980" s="24"/>
      <c r="AC1980" s="24"/>
      <c r="AD1980" s="24"/>
      <c r="AE1980" s="24"/>
      <c r="AG1980" s="13"/>
      <c r="AH1980" s="13"/>
      <c r="AI1980" s="14"/>
      <c r="AJ1980" s="24"/>
      <c r="AK1980" s="24"/>
      <c r="AL1980" s="24"/>
      <c r="AM1980" s="24"/>
      <c r="AN1980" s="24"/>
      <c r="AO1980" s="24"/>
      <c r="AP1980" s="24"/>
      <c r="AQ1980" s="24"/>
      <c r="AS1980" s="13"/>
      <c r="AT1980" s="13"/>
      <c r="AU1980" s="14"/>
      <c r="AV1980" s="24"/>
      <c r="AW1980" s="24"/>
      <c r="AX1980" s="24"/>
      <c r="AY1980" s="24"/>
      <c r="AZ1980" s="24"/>
      <c r="BA1980" s="24"/>
      <c r="BB1980" s="24"/>
      <c r="BC1980" s="24"/>
      <c r="CW1980" s="24">
        <v>0.67469262295081966</v>
      </c>
      <c r="CX1980" s="13">
        <v>74.5</v>
      </c>
      <c r="CY1980" s="13">
        <v>73.538370591017753</v>
      </c>
      <c r="CZ1980" s="13">
        <v>73.233273482770613</v>
      </c>
      <c r="DA1980" s="13">
        <v>77.738543863752184</v>
      </c>
      <c r="DB1980" s="13" t="e">
        <f ca="1"/>
        <v>#NAME?</v>
      </c>
      <c r="DC1980" s="13" t="e">
        <f ca="1"/>
        <v>#NAME?</v>
      </c>
      <c r="DD1980" s="13">
        <v>72.432982974653683</v>
      </c>
      <c r="DE1980" s="13" t="e">
        <f ca="1"/>
        <v>#NAME?</v>
      </c>
      <c r="DF1980" s="13">
        <v>74.981205448607682</v>
      </c>
    </row>
    <row r="1981" spans="1:110" x14ac:dyDescent="0.25">
      <c r="A1981" s="9">
        <v>62.4</v>
      </c>
      <c r="B1981" s="10" t="b">
        <v>1</v>
      </c>
      <c r="U1981" s="13"/>
      <c r="V1981" s="13"/>
      <c r="W1981" s="14"/>
      <c r="X1981" s="24"/>
      <c r="Y1981" s="24"/>
      <c r="Z1981" s="24"/>
      <c r="AA1981" s="24"/>
      <c r="AB1981" s="24"/>
      <c r="AC1981" s="24"/>
      <c r="AD1981" s="24"/>
      <c r="AE1981" s="24"/>
      <c r="AG1981" s="13"/>
      <c r="AH1981" s="13"/>
      <c r="AI1981" s="14"/>
      <c r="AJ1981" s="24"/>
      <c r="AK1981" s="24"/>
      <c r="AL1981" s="24"/>
      <c r="AM1981" s="24"/>
      <c r="AN1981" s="24"/>
      <c r="AO1981" s="24"/>
      <c r="AP1981" s="24"/>
      <c r="AQ1981" s="24"/>
      <c r="AS1981" s="13"/>
      <c r="AT1981" s="13"/>
      <c r="AU1981" s="14"/>
      <c r="AV1981" s="24"/>
      <c r="AW1981" s="24"/>
      <c r="AX1981" s="24"/>
      <c r="AY1981" s="24"/>
      <c r="AZ1981" s="24"/>
      <c r="BA1981" s="24"/>
      <c r="BB1981" s="24"/>
      <c r="BC1981" s="24"/>
      <c r="CW1981" s="24">
        <v>0.67503415300546443</v>
      </c>
      <c r="CX1981" s="13">
        <v>74.5</v>
      </c>
      <c r="CY1981" s="13">
        <v>73.547406422248045</v>
      </c>
      <c r="CZ1981" s="13">
        <v>73.243492068373314</v>
      </c>
      <c r="DA1981" s="13">
        <v>77.811259134822677</v>
      </c>
      <c r="DB1981" s="13" t="e">
        <f ca="1"/>
        <v>#NAME?</v>
      </c>
      <c r="DC1981" s="13" t="e">
        <f ca="1"/>
        <v>#NAME?</v>
      </c>
      <c r="DD1981" s="13">
        <v>72.442140429684414</v>
      </c>
      <c r="DE1981" s="13" t="e">
        <f ca="1"/>
        <v>#NAME?</v>
      </c>
      <c r="DF1981" s="13">
        <v>74.990308976896927</v>
      </c>
    </row>
    <row r="1982" spans="1:110" x14ac:dyDescent="0.25">
      <c r="A1982" s="9">
        <v>62.2</v>
      </c>
      <c r="B1982" s="10" t="b">
        <v>1</v>
      </c>
      <c r="U1982" s="13"/>
      <c r="V1982" s="13"/>
      <c r="W1982" s="14"/>
      <c r="X1982" s="24"/>
      <c r="Y1982" s="24"/>
      <c r="Z1982" s="24"/>
      <c r="AA1982" s="24"/>
      <c r="AB1982" s="24"/>
      <c r="AC1982" s="24"/>
      <c r="AD1982" s="24"/>
      <c r="AE1982" s="24"/>
      <c r="AG1982" s="13"/>
      <c r="AH1982" s="13"/>
      <c r="AI1982" s="14"/>
      <c r="AJ1982" s="24"/>
      <c r="AK1982" s="24"/>
      <c r="AL1982" s="24"/>
      <c r="AM1982" s="24"/>
      <c r="AN1982" s="24"/>
      <c r="AO1982" s="24"/>
      <c r="AP1982" s="24"/>
      <c r="AQ1982" s="24"/>
      <c r="AS1982" s="13"/>
      <c r="AT1982" s="13"/>
      <c r="AU1982" s="14"/>
      <c r="AV1982" s="24"/>
      <c r="AW1982" s="24"/>
      <c r="AX1982" s="24"/>
      <c r="AY1982" s="24"/>
      <c r="AZ1982" s="24"/>
      <c r="BA1982" s="24"/>
      <c r="BB1982" s="24"/>
      <c r="BC1982" s="24"/>
      <c r="CW1982" s="24">
        <v>0.67537568306010931</v>
      </c>
      <c r="CX1982" s="13">
        <v>74.5</v>
      </c>
      <c r="CY1982" s="13">
        <v>73.556446145983074</v>
      </c>
      <c r="CZ1982" s="13">
        <v>73.253716482763309</v>
      </c>
      <c r="DA1982" s="13">
        <v>77.884050867811666</v>
      </c>
      <c r="DB1982" s="13" t="e">
        <f ca="1"/>
        <v>#NAME?</v>
      </c>
      <c r="DC1982" s="13" t="e">
        <f ca="1"/>
        <v>#NAME?</v>
      </c>
      <c r="DD1982" s="13">
        <v>72.451295568424399</v>
      </c>
      <c r="DE1982" s="13" t="e">
        <f ca="1"/>
        <v>#NAME?</v>
      </c>
      <c r="DF1982" s="13">
        <v>74.999413716357225</v>
      </c>
    </row>
    <row r="1983" spans="1:110" x14ac:dyDescent="0.25">
      <c r="A1983" s="9">
        <v>62</v>
      </c>
      <c r="B1983" s="10" t="b">
        <v>1</v>
      </c>
      <c r="U1983" s="13"/>
      <c r="V1983" s="13"/>
      <c r="W1983" s="14"/>
      <c r="X1983" s="24"/>
      <c r="Y1983" s="24"/>
      <c r="Z1983" s="24"/>
      <c r="AA1983" s="24"/>
      <c r="AB1983" s="24"/>
      <c r="AC1983" s="24"/>
      <c r="AD1983" s="24"/>
      <c r="AE1983" s="24"/>
      <c r="AG1983" s="13"/>
      <c r="AH1983" s="13"/>
      <c r="AI1983" s="14"/>
      <c r="AJ1983" s="24"/>
      <c r="AK1983" s="24"/>
      <c r="AL1983" s="24"/>
      <c r="AM1983" s="24"/>
      <c r="AN1983" s="24"/>
      <c r="AO1983" s="24"/>
      <c r="AP1983" s="24"/>
      <c r="AQ1983" s="24"/>
      <c r="AS1983" s="13"/>
      <c r="AT1983" s="13"/>
      <c r="AU1983" s="14"/>
      <c r="AV1983" s="24"/>
      <c r="AW1983" s="24"/>
      <c r="AX1983" s="24"/>
      <c r="AY1983" s="24"/>
      <c r="AZ1983" s="24"/>
      <c r="BA1983" s="24"/>
      <c r="BB1983" s="24"/>
      <c r="BC1983" s="24"/>
      <c r="CW1983" s="24">
        <v>0.67571721311475408</v>
      </c>
      <c r="CX1983" s="13">
        <v>74.5</v>
      </c>
      <c r="CY1983" s="13">
        <v>73.56548977372897</v>
      </c>
      <c r="CZ1983" s="13">
        <v>73.26394674100024</v>
      </c>
      <c r="DA1983" s="13">
        <v>77.9569192236916</v>
      </c>
      <c r="DB1983" s="13" t="e">
        <f ca="1"/>
        <v>#NAME?</v>
      </c>
      <c r="DC1983" s="13" t="e">
        <f ca="1"/>
        <v>#NAME?</v>
      </c>
      <c r="DD1983" s="13">
        <v>72.460448392630411</v>
      </c>
      <c r="DE1983" s="13" t="e">
        <f ca="1"/>
        <v>#NAME?</v>
      </c>
      <c r="DF1983" s="13">
        <v>75.008519673356062</v>
      </c>
    </row>
    <row r="1984" spans="1:110" x14ac:dyDescent="0.25">
      <c r="A1984" s="9">
        <v>61.8</v>
      </c>
      <c r="B1984" s="10" t="b">
        <v>1</v>
      </c>
      <c r="U1984" s="13"/>
      <c r="V1984" s="13"/>
      <c r="W1984" s="14"/>
      <c r="X1984" s="24"/>
      <c r="Y1984" s="24"/>
      <c r="Z1984" s="24"/>
      <c r="AA1984" s="24"/>
      <c r="AB1984" s="24"/>
      <c r="AC1984" s="24"/>
      <c r="AD1984" s="24"/>
      <c r="AE1984" s="24"/>
      <c r="AG1984" s="13"/>
      <c r="AH1984" s="13"/>
      <c r="AI1984" s="14"/>
      <c r="AJ1984" s="24"/>
      <c r="AK1984" s="24"/>
      <c r="AL1984" s="24"/>
      <c r="AM1984" s="24"/>
      <c r="AN1984" s="24"/>
      <c r="AO1984" s="24"/>
      <c r="AP1984" s="24"/>
      <c r="AQ1984" s="24"/>
      <c r="AS1984" s="13"/>
      <c r="AT1984" s="13"/>
      <c r="AU1984" s="14"/>
      <c r="AV1984" s="24"/>
      <c r="AW1984" s="24"/>
      <c r="AX1984" s="24"/>
      <c r="AY1984" s="24"/>
      <c r="AZ1984" s="24"/>
      <c r="BA1984" s="24"/>
      <c r="BB1984" s="24"/>
      <c r="BC1984" s="24"/>
      <c r="CW1984" s="24">
        <v>0.67605874316939896</v>
      </c>
      <c r="CX1984" s="13">
        <v>74.5</v>
      </c>
      <c r="CY1984" s="13">
        <v>73.574537317020926</v>
      </c>
      <c r="CZ1984" s="13">
        <v>73.274182858185185</v>
      </c>
      <c r="DA1984" s="13">
        <v>78.029864363943915</v>
      </c>
      <c r="DB1984" s="13" t="e">
        <f ca="1"/>
        <v>#NAME?</v>
      </c>
      <c r="DC1984" s="13" t="e">
        <f ca="1"/>
        <v>#NAME?</v>
      </c>
      <c r="DD1984" s="13">
        <v>72.469598904056966</v>
      </c>
      <c r="DE1984" s="13" t="e">
        <f ca="1"/>
        <v>#NAME?</v>
      </c>
      <c r="DF1984" s="13">
        <v>75.017626854272095</v>
      </c>
    </row>
    <row r="1985" spans="1:110" x14ac:dyDescent="0.25">
      <c r="A1985" s="9">
        <v>61.6</v>
      </c>
      <c r="B1985" s="10" t="b">
        <v>1</v>
      </c>
      <c r="U1985" s="13"/>
      <c r="V1985" s="13"/>
      <c r="W1985" s="14"/>
      <c r="X1985" s="24"/>
      <c r="Y1985" s="24"/>
      <c r="Z1985" s="24"/>
      <c r="AA1985" s="24"/>
      <c r="AB1985" s="24"/>
      <c r="AC1985" s="24"/>
      <c r="AD1985" s="24"/>
      <c r="AE1985" s="24"/>
      <c r="AG1985" s="13"/>
      <c r="AH1985" s="13"/>
      <c r="AI1985" s="14"/>
      <c r="AJ1985" s="24"/>
      <c r="AK1985" s="24"/>
      <c r="AL1985" s="24"/>
      <c r="AM1985" s="24"/>
      <c r="AN1985" s="24"/>
      <c r="AO1985" s="24"/>
      <c r="AP1985" s="24"/>
      <c r="AQ1985" s="24"/>
      <c r="AS1985" s="13"/>
      <c r="AT1985" s="13"/>
      <c r="AU1985" s="14"/>
      <c r="AV1985" s="24"/>
      <c r="AW1985" s="24"/>
      <c r="AX1985" s="24"/>
      <c r="AY1985" s="24"/>
      <c r="AZ1985" s="24"/>
      <c r="BA1985" s="24"/>
      <c r="BB1985" s="24"/>
      <c r="BC1985" s="24"/>
      <c r="CW1985" s="24">
        <v>0.67640027322404372</v>
      </c>
      <c r="CX1985" s="13">
        <v>74.5</v>
      </c>
      <c r="CY1985" s="13">
        <v>73.58358878742321</v>
      </c>
      <c r="CZ1985" s="13">
        <v>73.284424849460834</v>
      </c>
      <c r="DA1985" s="13">
        <v>78.102886450560945</v>
      </c>
      <c r="DB1985" s="13" t="e">
        <f ca="1"/>
        <v>#NAME?</v>
      </c>
      <c r="DC1985" s="13" t="e">
        <f ca="1"/>
        <v>#NAME?</v>
      </c>
      <c r="DD1985" s="13">
        <v>72.478747104456403</v>
      </c>
      <c r="DE1985" s="13" t="e">
        <f ca="1"/>
        <v>#NAME?</v>
      </c>
      <c r="DF1985" s="13">
        <v>75.026735265495233</v>
      </c>
    </row>
    <row r="1986" spans="1:110" x14ac:dyDescent="0.25">
      <c r="A1986" s="9">
        <v>61.4</v>
      </c>
      <c r="B1986" s="10" t="b">
        <v>1</v>
      </c>
      <c r="U1986" s="13"/>
      <c r="V1986" s="13"/>
      <c r="W1986" s="14"/>
      <c r="X1986" s="24"/>
      <c r="Y1986" s="24"/>
      <c r="Z1986" s="24"/>
      <c r="AA1986" s="24"/>
      <c r="AB1986" s="24"/>
      <c r="AC1986" s="24"/>
      <c r="AD1986" s="24"/>
      <c r="AE1986" s="24"/>
      <c r="AG1986" s="13"/>
      <c r="AH1986" s="13"/>
      <c r="AI1986" s="14"/>
      <c r="AJ1986" s="24"/>
      <c r="AK1986" s="24"/>
      <c r="AL1986" s="24"/>
      <c r="AM1986" s="24"/>
      <c r="AN1986" s="24"/>
      <c r="AO1986" s="24"/>
      <c r="AP1986" s="24"/>
      <c r="AQ1986" s="24"/>
      <c r="AS1986" s="13"/>
      <c r="AT1986" s="13"/>
      <c r="AU1986" s="14"/>
      <c r="AV1986" s="24"/>
      <c r="AW1986" s="24"/>
      <c r="AX1986" s="24"/>
      <c r="AY1986" s="24"/>
      <c r="AZ1986" s="24"/>
      <c r="BA1986" s="24"/>
      <c r="BB1986" s="24"/>
      <c r="BC1986" s="24"/>
      <c r="CW1986" s="24">
        <v>0.67674180327868849</v>
      </c>
      <c r="CX1986" s="13">
        <v>74.5</v>
      </c>
      <c r="CY1986" s="13">
        <v>73.592644196529378</v>
      </c>
      <c r="CZ1986" s="13">
        <v>73.294672730011612</v>
      </c>
      <c r="DA1986" s="13">
        <v>78.175985646048261</v>
      </c>
      <c r="DB1986" s="13" t="e">
        <f ca="1"/>
        <v>#NAME?</v>
      </c>
      <c r="DC1986" s="13" t="e">
        <f ca="1"/>
        <v>#NAME?</v>
      </c>
      <c r="DD1986" s="13">
        <v>72.487892995578846</v>
      </c>
      <c r="DE1986" s="13" t="e">
        <f ca="1"/>
        <v>#NAME?</v>
      </c>
      <c r="DF1986" s="13">
        <v>75.035844913426558</v>
      </c>
    </row>
    <row r="1987" spans="1:110" x14ac:dyDescent="0.25">
      <c r="A1987" s="9">
        <v>61.1</v>
      </c>
      <c r="B1987" s="10" t="b">
        <v>1</v>
      </c>
      <c r="U1987" s="13"/>
      <c r="V1987" s="13"/>
      <c r="W1987" s="14"/>
      <c r="X1987" s="24"/>
      <c r="Y1987" s="24"/>
      <c r="Z1987" s="24"/>
      <c r="AA1987" s="24"/>
      <c r="AB1987" s="24"/>
      <c r="AC1987" s="24"/>
      <c r="AD1987" s="24"/>
      <c r="AE1987" s="24"/>
      <c r="AG1987" s="13"/>
      <c r="AH1987" s="13"/>
      <c r="AI1987" s="14"/>
      <c r="AJ1987" s="24"/>
      <c r="AK1987" s="24"/>
      <c r="AL1987" s="24"/>
      <c r="AM1987" s="24"/>
      <c r="AN1987" s="24"/>
      <c r="AO1987" s="24"/>
      <c r="AP1987" s="24"/>
      <c r="AQ1987" s="24"/>
      <c r="AS1987" s="13"/>
      <c r="AT1987" s="13"/>
      <c r="AU1987" s="14"/>
      <c r="AV1987" s="24"/>
      <c r="AW1987" s="24"/>
      <c r="AX1987" s="24"/>
      <c r="AY1987" s="24"/>
      <c r="AZ1987" s="24"/>
      <c r="BA1987" s="24"/>
      <c r="BB1987" s="24"/>
      <c r="BC1987" s="24"/>
      <c r="CW1987" s="24">
        <v>0.67708333333333337</v>
      </c>
      <c r="CX1987" s="13">
        <v>74.5</v>
      </c>
      <c r="CY1987" s="13">
        <v>73.601703555962374</v>
      </c>
      <c r="CZ1987" s="13">
        <v>73.304926515063968</v>
      </c>
      <c r="DA1987" s="13">
        <v>78.249162113426848</v>
      </c>
      <c r="DB1987" s="13" t="e">
        <f ca="1"/>
        <v>#NAME?</v>
      </c>
      <c r="DC1987" s="13" t="e">
        <f ca="1"/>
        <v>#NAME?</v>
      </c>
      <c r="DD1987" s="13">
        <v>72.497036579172203</v>
      </c>
      <c r="DE1987" s="13" t="e">
        <f ca="1"/>
        <v>#NAME?</v>
      </c>
      <c r="DF1987" s="13">
        <v>75.044955804478576</v>
      </c>
    </row>
    <row r="1988" spans="1:110" x14ac:dyDescent="0.25">
      <c r="A1988" s="9">
        <v>68</v>
      </c>
      <c r="B1988" s="10" t="b">
        <v>1</v>
      </c>
      <c r="U1988" s="13"/>
      <c r="V1988" s="13"/>
      <c r="W1988" s="14"/>
      <c r="X1988" s="24"/>
      <c r="Y1988" s="24"/>
      <c r="Z1988" s="24"/>
      <c r="AA1988" s="24"/>
      <c r="AB1988" s="24"/>
      <c r="AC1988" s="24"/>
      <c r="AD1988" s="24"/>
      <c r="AE1988" s="24"/>
      <c r="AG1988" s="13"/>
      <c r="AH1988" s="13"/>
      <c r="AI1988" s="14"/>
      <c r="AJ1988" s="24"/>
      <c r="AK1988" s="24"/>
      <c r="AL1988" s="24"/>
      <c r="AM1988" s="24"/>
      <c r="AN1988" s="24"/>
      <c r="AO1988" s="24"/>
      <c r="AP1988" s="24"/>
      <c r="AQ1988" s="24"/>
      <c r="AS1988" s="13"/>
      <c r="AT1988" s="13"/>
      <c r="AU1988" s="14"/>
      <c r="AV1988" s="24"/>
      <c r="AW1988" s="24"/>
      <c r="AX1988" s="24"/>
      <c r="AY1988" s="24"/>
      <c r="AZ1988" s="24"/>
      <c r="BA1988" s="24"/>
      <c r="BB1988" s="24"/>
      <c r="BC1988" s="24"/>
      <c r="CW1988" s="24">
        <v>0.67742486338797814</v>
      </c>
      <c r="CX1988" s="13">
        <v>74.5</v>
      </c>
      <c r="CY1988" s="13">
        <v>73.61076687737463</v>
      </c>
      <c r="CZ1988" s="13">
        <v>73.315186219886456</v>
      </c>
      <c r="DA1988" s="13">
        <v>78.322416016235053</v>
      </c>
      <c r="DB1988" s="13" t="e">
        <f ca="1"/>
        <v>#NAME?</v>
      </c>
      <c r="DC1988" s="13" t="e">
        <f ca="1"/>
        <v>#NAME?</v>
      </c>
      <c r="DD1988" s="13">
        <v>72.506177856982163</v>
      </c>
      <c r="DE1988" s="13" t="e">
        <f ca="1"/>
        <v>#NAME?</v>
      </c>
      <c r="DF1988" s="13">
        <v>75.05406794507509</v>
      </c>
    </row>
    <row r="1989" spans="1:110" x14ac:dyDescent="0.25">
      <c r="A1989" s="9">
        <v>64</v>
      </c>
      <c r="B1989" s="10" t="b">
        <v>1</v>
      </c>
      <c r="U1989" s="13"/>
      <c r="V1989" s="13"/>
      <c r="W1989" s="14"/>
      <c r="X1989" s="24"/>
      <c r="Y1989" s="24"/>
      <c r="Z1989" s="24"/>
      <c r="AA1989" s="24"/>
      <c r="AB1989" s="24"/>
      <c r="AC1989" s="24"/>
      <c r="AD1989" s="24"/>
      <c r="AE1989" s="24"/>
      <c r="AG1989" s="13"/>
      <c r="AH1989" s="13"/>
      <c r="AI1989" s="14"/>
      <c r="AJ1989" s="24"/>
      <c r="AK1989" s="24"/>
      <c r="AL1989" s="24"/>
      <c r="AM1989" s="24"/>
      <c r="AN1989" s="24"/>
      <c r="AO1989" s="24"/>
      <c r="AP1989" s="24"/>
      <c r="AQ1989" s="24"/>
      <c r="AS1989" s="13"/>
      <c r="AT1989" s="13"/>
      <c r="AU1989" s="14"/>
      <c r="AV1989" s="24"/>
      <c r="AW1989" s="24"/>
      <c r="AX1989" s="24"/>
      <c r="AY1989" s="24"/>
      <c r="AZ1989" s="24"/>
      <c r="BA1989" s="24"/>
      <c r="BB1989" s="24"/>
      <c r="BC1989" s="24"/>
      <c r="CW1989" s="24">
        <v>0.67776639344262291</v>
      </c>
      <c r="CX1989" s="13">
        <v>74.5</v>
      </c>
      <c r="CY1989" s="13">
        <v>73.619834172448265</v>
      </c>
      <c r="CZ1989" s="13">
        <v>73.325451859790022</v>
      </c>
      <c r="DA1989" s="13">
        <v>78.395747518531095</v>
      </c>
      <c r="DB1989" s="13" t="e">
        <f ca="1"/>
        <v>#NAME?</v>
      </c>
      <c r="DC1989" s="13" t="e">
        <f ca="1"/>
        <v>#NAME?</v>
      </c>
      <c r="DD1989" s="13">
        <v>72.515316830752226</v>
      </c>
      <c r="DE1989" s="13" t="e">
        <f ca="1"/>
        <v>#NAME?</v>
      </c>
      <c r="DF1989" s="13">
        <v>75.063181341651344</v>
      </c>
    </row>
    <row r="1990" spans="1:110" x14ac:dyDescent="0.25">
      <c r="A1990" s="9">
        <v>59.9</v>
      </c>
      <c r="B1990" s="10" t="b">
        <v>1</v>
      </c>
      <c r="U1990" s="13"/>
      <c r="V1990" s="13"/>
      <c r="W1990" s="14"/>
      <c r="X1990" s="24"/>
      <c r="Y1990" s="24"/>
      <c r="Z1990" s="24"/>
      <c r="AA1990" s="24"/>
      <c r="AB1990" s="24"/>
      <c r="AC1990" s="24"/>
      <c r="AD1990" s="24"/>
      <c r="AE1990" s="24"/>
      <c r="AG1990" s="13"/>
      <c r="AH1990" s="13"/>
      <c r="AI1990" s="14"/>
      <c r="AJ1990" s="24"/>
      <c r="AK1990" s="24"/>
      <c r="AL1990" s="24"/>
      <c r="AM1990" s="24"/>
      <c r="AN1990" s="24"/>
      <c r="AO1990" s="24"/>
      <c r="AP1990" s="24"/>
      <c r="AQ1990" s="24"/>
      <c r="AS1990" s="13"/>
      <c r="AT1990" s="13"/>
      <c r="AU1990" s="14"/>
      <c r="AV1990" s="24"/>
      <c r="AW1990" s="24"/>
      <c r="AX1990" s="24"/>
      <c r="AY1990" s="24"/>
      <c r="AZ1990" s="24"/>
      <c r="BA1990" s="24"/>
      <c r="BB1990" s="24"/>
      <c r="BC1990" s="24"/>
      <c r="CW1990" s="24">
        <v>0.67810792349726778</v>
      </c>
      <c r="CX1990" s="13">
        <v>74.5</v>
      </c>
      <c r="CY1990" s="13">
        <v>73.628905452895168</v>
      </c>
      <c r="CZ1990" s="13">
        <v>73.335723450128114</v>
      </c>
      <c r="DA1990" s="13">
        <v>78.469156784895063</v>
      </c>
      <c r="DB1990" s="13" t="e">
        <f ca="1"/>
        <v>#NAME?</v>
      </c>
      <c r="DC1990" s="13" t="e">
        <f ca="1"/>
        <v>#NAME?</v>
      </c>
      <c r="DD1990" s="13">
        <v>72.524453502223736</v>
      </c>
      <c r="DE1990" s="13" t="e">
        <f ca="1"/>
        <v>#NAME?</v>
      </c>
      <c r="DF1990" s="13">
        <v>75.072296000654092</v>
      </c>
    </row>
    <row r="1991" spans="1:110" x14ac:dyDescent="0.25">
      <c r="A1991" s="9">
        <v>59.6</v>
      </c>
      <c r="B1991" s="10" t="b">
        <v>1</v>
      </c>
      <c r="U1991" s="13"/>
      <c r="V1991" s="13"/>
      <c r="W1991" s="14"/>
      <c r="X1991" s="24"/>
      <c r="Y1991" s="24"/>
      <c r="Z1991" s="24"/>
      <c r="AA1991" s="24"/>
      <c r="AB1991" s="24"/>
      <c r="AC1991" s="24"/>
      <c r="AD1991" s="24"/>
      <c r="AE1991" s="24"/>
      <c r="AG1991" s="13"/>
      <c r="AH1991" s="13"/>
      <c r="AI1991" s="14"/>
      <c r="AJ1991" s="24"/>
      <c r="AK1991" s="24"/>
      <c r="AL1991" s="24"/>
      <c r="AM1991" s="24"/>
      <c r="AN1991" s="24"/>
      <c r="AO1991" s="24"/>
      <c r="AP1991" s="24"/>
      <c r="AQ1991" s="24"/>
      <c r="AS1991" s="13"/>
      <c r="AT1991" s="13"/>
      <c r="AU1991" s="14"/>
      <c r="AV1991" s="24"/>
      <c r="AW1991" s="24"/>
      <c r="AX1991" s="24"/>
      <c r="AY1991" s="24"/>
      <c r="AZ1991" s="24"/>
      <c r="BA1991" s="24"/>
      <c r="BB1991" s="24"/>
      <c r="BC1991" s="24"/>
      <c r="CW1991" s="24">
        <v>0.67844945355191255</v>
      </c>
      <c r="CX1991" s="13">
        <v>74.599999999999994</v>
      </c>
      <c r="CY1991" s="13">
        <v>73.637980730457116</v>
      </c>
      <c r="CZ1991" s="13">
        <v>73.34600100629676</v>
      </c>
      <c r="DA1991" s="13">
        <v>78.542643980431109</v>
      </c>
      <c r="DB1991" s="13" t="e">
        <f ca="1"/>
        <v>#NAME?</v>
      </c>
      <c r="DC1991" s="13" t="e">
        <f ca="1"/>
        <v>#NAME?</v>
      </c>
      <c r="DD1991" s="13">
        <v>72.533587873135758</v>
      </c>
      <c r="DE1991" s="13" t="e">
        <f ca="1"/>
        <v>#NAME?</v>
      </c>
      <c r="DF1991" s="13">
        <v>75.08141192854157</v>
      </c>
    </row>
    <row r="1992" spans="1:110" x14ac:dyDescent="0.25">
      <c r="A1992" s="9">
        <v>59.3</v>
      </c>
      <c r="B1992" s="10" t="b">
        <v>1</v>
      </c>
      <c r="U1992" s="13"/>
      <c r="V1992" s="13"/>
      <c r="W1992" s="14"/>
      <c r="X1992" s="24"/>
      <c r="Y1992" s="24"/>
      <c r="Z1992" s="24"/>
      <c r="AA1992" s="24"/>
      <c r="AB1992" s="24"/>
      <c r="AC1992" s="24"/>
      <c r="AD1992" s="24"/>
      <c r="AE1992" s="24"/>
      <c r="AG1992" s="13"/>
      <c r="AH1992" s="13"/>
      <c r="AI1992" s="14"/>
      <c r="AJ1992" s="24"/>
      <c r="AK1992" s="24"/>
      <c r="AL1992" s="24"/>
      <c r="AM1992" s="24"/>
      <c r="AN1992" s="24"/>
      <c r="AO1992" s="24"/>
      <c r="AP1992" s="24"/>
      <c r="AQ1992" s="24"/>
      <c r="AS1992" s="13"/>
      <c r="AT1992" s="13"/>
      <c r="AU1992" s="14"/>
      <c r="AV1992" s="24"/>
      <c r="AW1992" s="24"/>
      <c r="AX1992" s="24"/>
      <c r="AY1992" s="24"/>
      <c r="AZ1992" s="24"/>
      <c r="BA1992" s="24"/>
      <c r="BB1992" s="24"/>
      <c r="BC1992" s="24"/>
      <c r="CW1992" s="24">
        <v>0.67879098360655743</v>
      </c>
      <c r="CX1992" s="13">
        <v>74.599999999999994</v>
      </c>
      <c r="CY1992" s="13">
        <v>73.647060016905996</v>
      </c>
      <c r="CZ1992" s="13">
        <v>73.356284543734986</v>
      </c>
      <c r="DA1992" s="13">
        <v>78.616209270769914</v>
      </c>
      <c r="DB1992" s="13" t="e">
        <f ca="1"/>
        <v>#NAME?</v>
      </c>
      <c r="DC1992" s="13" t="e">
        <f ca="1"/>
        <v>#NAME?</v>
      </c>
      <c r="DD1992" s="13">
        <v>72.542719945225272</v>
      </c>
      <c r="DE1992" s="13" t="e">
        <f ca="1"/>
        <v>#NAME?</v>
      </c>
      <c r="DF1992" s="13">
        <v>75.090529131783626</v>
      </c>
    </row>
    <row r="1993" spans="1:110" x14ac:dyDescent="0.25">
      <c r="A1993" s="9">
        <v>59.1</v>
      </c>
      <c r="B1993" s="10" t="b">
        <v>1</v>
      </c>
      <c r="U1993" s="13"/>
      <c r="V1993" s="13"/>
      <c r="W1993" s="14"/>
      <c r="X1993" s="24"/>
      <c r="Y1993" s="24"/>
      <c r="Z1993" s="24"/>
      <c r="AA1993" s="24"/>
      <c r="AB1993" s="24"/>
      <c r="AC1993" s="24"/>
      <c r="AD1993" s="24"/>
      <c r="AE1993" s="24"/>
      <c r="AG1993" s="13"/>
      <c r="AH1993" s="13"/>
      <c r="AI1993" s="14"/>
      <c r="AJ1993" s="24"/>
      <c r="AK1993" s="24"/>
      <c r="AL1993" s="24"/>
      <c r="AM1993" s="24"/>
      <c r="AN1993" s="24"/>
      <c r="AO1993" s="24"/>
      <c r="AP1993" s="24"/>
      <c r="AQ1993" s="24"/>
      <c r="AS1993" s="13"/>
      <c r="AT1993" s="13"/>
      <c r="AU1993" s="14"/>
      <c r="AV1993" s="24"/>
      <c r="AW1993" s="24"/>
      <c r="AX1993" s="24"/>
      <c r="AY1993" s="24"/>
      <c r="AZ1993" s="24"/>
      <c r="BA1993" s="24"/>
      <c r="BB1993" s="24"/>
      <c r="BC1993" s="24"/>
      <c r="CW1993" s="24">
        <v>0.6791325136612022</v>
      </c>
      <c r="CX1993" s="13">
        <v>74.599999999999994</v>
      </c>
      <c r="CY1993" s="13">
        <v>73.656143324043811</v>
      </c>
      <c r="CZ1993" s="13">
        <v>73.366574077924966</v>
      </c>
      <c r="DA1993" s="13">
        <v>78.68985282207062</v>
      </c>
      <c r="DB1993" s="13" t="e">
        <f ca="1"/>
        <v>#NAME?</v>
      </c>
      <c r="DC1993" s="13" t="e">
        <f ca="1"/>
        <v>#NAME?</v>
      </c>
      <c r="DD1993" s="13">
        <v>72.551849720226983</v>
      </c>
      <c r="DE1993" s="13" t="e">
        <f ca="1"/>
        <v>#NAME?</v>
      </c>
      <c r="DF1993" s="13">
        <v>75.099647616861802</v>
      </c>
    </row>
    <row r="1994" spans="1:110" x14ac:dyDescent="0.25">
      <c r="A1994" s="9">
        <v>58.9</v>
      </c>
      <c r="B1994" s="10" t="b">
        <v>1</v>
      </c>
      <c r="U1994" s="13"/>
      <c r="V1994" s="13"/>
      <c r="W1994" s="14"/>
      <c r="X1994" s="24"/>
      <c r="Y1994" s="24"/>
      <c r="Z1994" s="24"/>
      <c r="AA1994" s="24"/>
      <c r="AB1994" s="24"/>
      <c r="AC1994" s="24"/>
      <c r="AD1994" s="24"/>
      <c r="AE1994" s="24"/>
      <c r="AG1994" s="13"/>
      <c r="AH1994" s="13"/>
      <c r="AI1994" s="14"/>
      <c r="AJ1994" s="24"/>
      <c r="AK1994" s="24"/>
      <c r="AL1994" s="24"/>
      <c r="AM1994" s="24"/>
      <c r="AN1994" s="24"/>
      <c r="AO1994" s="24"/>
      <c r="AP1994" s="24"/>
      <c r="AQ1994" s="24"/>
      <c r="AS1994" s="13"/>
      <c r="AT1994" s="13"/>
      <c r="AU1994" s="14"/>
      <c r="AV1994" s="24"/>
      <c r="AW1994" s="24"/>
      <c r="AX1994" s="24"/>
      <c r="AY1994" s="24"/>
      <c r="AZ1994" s="24"/>
      <c r="BA1994" s="24"/>
      <c r="BB1994" s="24"/>
      <c r="BC1994" s="24"/>
      <c r="CW1994" s="24">
        <v>0.67947404371584696</v>
      </c>
      <c r="CX1994" s="13">
        <v>74.599999999999994</v>
      </c>
      <c r="CY1994" s="13">
        <v>73.665230663702928</v>
      </c>
      <c r="CZ1994" s="13">
        <v>73.376869624391915</v>
      </c>
      <c r="DA1994" s="13">
        <v>78.763574801023324</v>
      </c>
      <c r="DB1994" s="13" t="e">
        <f ca="1"/>
        <v>#NAME?</v>
      </c>
      <c r="DC1994" s="13" t="e">
        <f ca="1"/>
        <v>#NAME?</v>
      </c>
      <c r="DD1994" s="13">
        <v>72.560977199873449</v>
      </c>
      <c r="DE1994" s="13" t="e">
        <f ca="1"/>
        <v>#NAME?</v>
      </c>
      <c r="DF1994" s="13">
        <v>75.108767390269279</v>
      </c>
    </row>
    <row r="1995" spans="1:110" x14ac:dyDescent="0.25">
      <c r="A1995" s="9">
        <v>74</v>
      </c>
      <c r="B1995" s="10" t="b">
        <v>1</v>
      </c>
      <c r="U1995" s="13"/>
      <c r="V1995" s="13"/>
      <c r="W1995" s="14"/>
      <c r="X1995" s="24"/>
      <c r="Y1995" s="24"/>
      <c r="Z1995" s="24"/>
      <c r="AA1995" s="24"/>
      <c r="AB1995" s="24"/>
      <c r="AC1995" s="24"/>
      <c r="AD1995" s="24"/>
      <c r="AE1995" s="24"/>
      <c r="AG1995" s="13"/>
      <c r="AH1995" s="13"/>
      <c r="AI1995" s="14"/>
      <c r="AJ1995" s="24"/>
      <c r="AK1995" s="24"/>
      <c r="AL1995" s="24"/>
      <c r="AM1995" s="24"/>
      <c r="AN1995" s="24"/>
      <c r="AO1995" s="24"/>
      <c r="AP1995" s="24"/>
      <c r="AQ1995" s="24"/>
      <c r="AS1995" s="13"/>
      <c r="AT1995" s="13"/>
      <c r="AU1995" s="14"/>
      <c r="AV1995" s="24"/>
      <c r="AW1995" s="24"/>
      <c r="AX1995" s="24"/>
      <c r="AY1995" s="24"/>
      <c r="AZ1995" s="24"/>
      <c r="BA1995" s="24"/>
      <c r="BB1995" s="24"/>
      <c r="BC1995" s="24"/>
      <c r="CW1995" s="24">
        <v>0.67981557377049184</v>
      </c>
      <c r="CX1995" s="13">
        <v>74.599999999999994</v>
      </c>
      <c r="CY1995" s="13">
        <v>73.674322047746159</v>
      </c>
      <c r="CZ1995" s="13">
        <v>73.387171198704721</v>
      </c>
      <c r="DA1995" s="13">
        <v>78.837375374851206</v>
      </c>
      <c r="DB1995" s="13" t="e">
        <f ca="1"/>
        <v>#NAME?</v>
      </c>
      <c r="DC1995" s="13" t="e">
        <f ca="1"/>
        <v>#NAME?</v>
      </c>
      <c r="DD1995" s="13">
        <v>72.570102385895069</v>
      </c>
      <c r="DE1995" s="13" t="e">
        <f ca="1"/>
        <v>#NAME?</v>
      </c>
      <c r="DF1995" s="13">
        <v>75.117888458511004</v>
      </c>
    </row>
    <row r="1996" spans="1:110" x14ac:dyDescent="0.25">
      <c r="A1996" s="9">
        <v>73.900000000000006</v>
      </c>
      <c r="B1996" s="10" t="b">
        <v>1</v>
      </c>
      <c r="U1996" s="13"/>
      <c r="V1996" s="13"/>
      <c r="W1996" s="14"/>
      <c r="X1996" s="24"/>
      <c r="Y1996" s="24"/>
      <c r="Z1996" s="24"/>
      <c r="AA1996" s="24"/>
      <c r="AB1996" s="24"/>
      <c r="AC1996" s="24"/>
      <c r="AD1996" s="24"/>
      <c r="AE1996" s="24"/>
      <c r="AG1996" s="13"/>
      <c r="AH1996" s="13"/>
      <c r="AI1996" s="14"/>
      <c r="AJ1996" s="24"/>
      <c r="AK1996" s="24"/>
      <c r="AL1996" s="24"/>
      <c r="AM1996" s="24"/>
      <c r="AN1996" s="24"/>
      <c r="AO1996" s="24"/>
      <c r="AP1996" s="24"/>
      <c r="AQ1996" s="24"/>
      <c r="AS1996" s="13"/>
      <c r="AT1996" s="13"/>
      <c r="AU1996" s="14"/>
      <c r="AV1996" s="24"/>
      <c r="AW1996" s="24"/>
      <c r="AX1996" s="24"/>
      <c r="AY1996" s="24"/>
      <c r="AZ1996" s="24"/>
      <c r="BA1996" s="24"/>
      <c r="BB1996" s="24"/>
      <c r="BC1996" s="24"/>
      <c r="CW1996" s="24">
        <v>0.68015710382513661</v>
      </c>
      <c r="CX1996" s="13">
        <v>74.599999999999994</v>
      </c>
      <c r="CY1996" s="13">
        <v>73.683417488066908</v>
      </c>
      <c r="CZ1996" s="13">
        <v>73.397478816475882</v>
      </c>
      <c r="DA1996" s="13">
        <v>78.911254711312836</v>
      </c>
      <c r="DB1996" s="13" t="e">
        <f ca="1"/>
        <v>#NAME?</v>
      </c>
      <c r="DC1996" s="13" t="e">
        <f ca="1"/>
        <v>#NAME?</v>
      </c>
      <c r="DD1996" s="13">
        <v>72.579225280020069</v>
      </c>
      <c r="DE1996" s="13" t="e">
        <f ca="1"/>
        <v>#NAME?</v>
      </c>
      <c r="DF1996" s="13">
        <v>75.127010828103749</v>
      </c>
    </row>
    <row r="1997" spans="1:110" x14ac:dyDescent="0.25">
      <c r="A1997" s="9">
        <v>73.8</v>
      </c>
      <c r="B1997" s="10" t="b">
        <v>1</v>
      </c>
      <c r="U1997" s="13"/>
      <c r="V1997" s="13"/>
      <c r="W1997" s="14"/>
      <c r="X1997" s="24"/>
      <c r="Y1997" s="24"/>
      <c r="Z1997" s="24"/>
      <c r="AA1997" s="24"/>
      <c r="AB1997" s="24"/>
      <c r="AC1997" s="24"/>
      <c r="AD1997" s="24"/>
      <c r="AE1997" s="24"/>
      <c r="AG1997" s="13"/>
      <c r="AH1997" s="13"/>
      <c r="AI1997" s="14"/>
      <c r="AJ1997" s="24"/>
      <c r="AK1997" s="24"/>
      <c r="AL1997" s="24"/>
      <c r="AM1997" s="24"/>
      <c r="AN1997" s="24"/>
      <c r="AO1997" s="24"/>
      <c r="AP1997" s="24"/>
      <c r="AQ1997" s="24"/>
      <c r="AS1997" s="13"/>
      <c r="AT1997" s="13"/>
      <c r="AU1997" s="14"/>
      <c r="AV1997" s="24"/>
      <c r="AW1997" s="24"/>
      <c r="AX1997" s="24"/>
      <c r="AY1997" s="24"/>
      <c r="AZ1997" s="24"/>
      <c r="BA1997" s="24"/>
      <c r="BB1997" s="24"/>
      <c r="BC1997" s="24"/>
      <c r="CW1997" s="24">
        <v>0.68049863387978138</v>
      </c>
      <c r="CX1997" s="13">
        <v>74.599999999999994</v>
      </c>
      <c r="CY1997" s="13">
        <v>73.692516996589276</v>
      </c>
      <c r="CZ1997" s="13">
        <v>73.407792493361612</v>
      </c>
      <c r="DA1997" s="13">
        <v>78.985212978704482</v>
      </c>
      <c r="DB1997" s="13" t="e">
        <f ca="1"/>
        <v>#NAME?</v>
      </c>
      <c r="DC1997" s="13" t="e">
        <f ca="1"/>
        <v>#NAME?</v>
      </c>
      <c r="DD1997" s="13">
        <v>72.588345883974455</v>
      </c>
      <c r="DE1997" s="13" t="e">
        <f ca="1"/>
        <v>#NAME?</v>
      </c>
      <c r="DF1997" s="13">
        <v>75.136134505576152</v>
      </c>
    </row>
    <row r="1998" spans="1:110" x14ac:dyDescent="0.25">
      <c r="A1998" s="9">
        <v>73.599999999999994</v>
      </c>
      <c r="B1998" s="10" t="b">
        <v>1</v>
      </c>
      <c r="U1998" s="13"/>
      <c r="V1998" s="13"/>
      <c r="W1998" s="14"/>
      <c r="X1998" s="24"/>
      <c r="Y1998" s="24"/>
      <c r="Z1998" s="24"/>
      <c r="AA1998" s="24"/>
      <c r="AB1998" s="24"/>
      <c r="AC1998" s="24"/>
      <c r="AD1998" s="24"/>
      <c r="AE1998" s="24"/>
      <c r="AG1998" s="13"/>
      <c r="AH1998" s="13"/>
      <c r="AI1998" s="14"/>
      <c r="AJ1998" s="24"/>
      <c r="AK1998" s="24"/>
      <c r="AL1998" s="24"/>
      <c r="AM1998" s="24"/>
      <c r="AN1998" s="24"/>
      <c r="AO1998" s="24"/>
      <c r="AP1998" s="24"/>
      <c r="AQ1998" s="24"/>
      <c r="AS1998" s="13"/>
      <c r="AT1998" s="13"/>
      <c r="AU1998" s="14"/>
      <c r="AV1998" s="24"/>
      <c r="AW1998" s="24"/>
      <c r="AX1998" s="24"/>
      <c r="AY1998" s="24"/>
      <c r="AZ1998" s="24"/>
      <c r="BA1998" s="24"/>
      <c r="BB1998" s="24"/>
      <c r="BC1998" s="24"/>
      <c r="CW1998" s="24">
        <v>0.68084016393442626</v>
      </c>
      <c r="CX1998" s="13">
        <v>74.599999999999994</v>
      </c>
      <c r="CY1998" s="13">
        <v>73.701620585268273</v>
      </c>
      <c r="CZ1998" s="13">
        <v>73.418112245062218</v>
      </c>
      <c r="DA1998" s="13">
        <v>79.059250345862452</v>
      </c>
      <c r="DB1998" s="13" t="e">
        <f ca="1"/>
        <v>#NAME?</v>
      </c>
      <c r="DC1998" s="13" t="e">
        <f ca="1"/>
        <v>#NAME?</v>
      </c>
      <c r="DD1998" s="13">
        <v>72.597464199482147</v>
      </c>
      <c r="DE1998" s="13" t="e">
        <f ca="1"/>
        <v>#NAME?</v>
      </c>
      <c r="DF1998" s="13">
        <v>75.145259497468786</v>
      </c>
    </row>
    <row r="1999" spans="1:110" x14ac:dyDescent="0.25">
      <c r="A1999" s="9">
        <v>73.400000000000006</v>
      </c>
      <c r="B1999" s="10" t="b">
        <v>1</v>
      </c>
      <c r="U1999" s="13"/>
      <c r="V1999" s="13"/>
      <c r="W1999" s="14"/>
      <c r="X1999" s="24"/>
      <c r="Y1999" s="24"/>
      <c r="Z1999" s="24"/>
      <c r="AA1999" s="24"/>
      <c r="AB1999" s="24"/>
      <c r="AC1999" s="24"/>
      <c r="AD1999" s="24"/>
      <c r="AE1999" s="24"/>
      <c r="AG1999" s="13"/>
      <c r="AH1999" s="13"/>
      <c r="AI1999" s="14"/>
      <c r="AJ1999" s="24"/>
      <c r="AK1999" s="24"/>
      <c r="AL1999" s="24"/>
      <c r="AM1999" s="24"/>
      <c r="AN1999" s="24"/>
      <c r="AO1999" s="24"/>
      <c r="AP1999" s="24"/>
      <c r="AQ1999" s="24"/>
      <c r="AS1999" s="13"/>
      <c r="AT1999" s="13"/>
      <c r="AU1999" s="14"/>
      <c r="AV1999" s="24"/>
      <c r="AW1999" s="24"/>
      <c r="AX1999" s="24"/>
      <c r="AY1999" s="24"/>
      <c r="AZ1999" s="24"/>
      <c r="BA1999" s="24"/>
      <c r="BB1999" s="24"/>
      <c r="BC1999" s="24"/>
      <c r="CW1999" s="24">
        <v>0.68118169398907102</v>
      </c>
      <c r="CX1999" s="13">
        <v>74.599999999999994</v>
      </c>
      <c r="CY1999" s="13">
        <v>73.710728266089887</v>
      </c>
      <c r="CZ1999" s="13">
        <v>73.428438087322249</v>
      </c>
      <c r="DA1999" s="13">
        <v>79.133366982165242</v>
      </c>
      <c r="DB1999" s="13" t="e">
        <f ca="1"/>
        <v>#NAME?</v>
      </c>
      <c r="DC1999" s="13" t="e">
        <f ca="1"/>
        <v>#NAME?</v>
      </c>
      <c r="DD1999" s="13">
        <v>72.606580228264832</v>
      </c>
      <c r="DE1999" s="13" t="e">
        <f ca="1"/>
        <v>#NAME?</v>
      </c>
      <c r="DF1999" s="13">
        <v>75.154385810334176</v>
      </c>
    </row>
    <row r="2000" spans="1:110" x14ac:dyDescent="0.25">
      <c r="A2000" s="9">
        <v>73.2</v>
      </c>
      <c r="B2000" s="10" t="b">
        <v>1</v>
      </c>
      <c r="U2000" s="13"/>
      <c r="V2000" s="13"/>
      <c r="W2000" s="14"/>
      <c r="X2000" s="24"/>
      <c r="Y2000" s="24"/>
      <c r="Z2000" s="24"/>
      <c r="AA2000" s="24"/>
      <c r="AB2000" s="24"/>
      <c r="AC2000" s="24"/>
      <c r="AD2000" s="24"/>
      <c r="AE2000" s="24"/>
      <c r="AG2000" s="13"/>
      <c r="AH2000" s="13"/>
      <c r="AI2000" s="14"/>
      <c r="AJ2000" s="24"/>
      <c r="AK2000" s="24"/>
      <c r="AL2000" s="24"/>
      <c r="AM2000" s="24"/>
      <c r="AN2000" s="24"/>
      <c r="AO2000" s="24"/>
      <c r="AP2000" s="24"/>
      <c r="AQ2000" s="24"/>
      <c r="AS2000" s="13"/>
      <c r="AT2000" s="13"/>
      <c r="AU2000" s="14"/>
      <c r="AV2000" s="24"/>
      <c r="AW2000" s="24"/>
      <c r="AX2000" s="24"/>
      <c r="AY2000" s="24"/>
      <c r="AZ2000" s="24"/>
      <c r="BA2000" s="24"/>
      <c r="BB2000" s="24"/>
      <c r="BC2000" s="24"/>
      <c r="CW2000" s="24">
        <v>0.68152322404371579</v>
      </c>
      <c r="CX2000" s="13">
        <v>74.599999999999994</v>
      </c>
      <c r="CY2000" s="13">
        <v>73.719840051071273</v>
      </c>
      <c r="CZ2000" s="13">
        <v>73.438770035930631</v>
      </c>
      <c r="DA2000" s="13">
        <v>79.207563057536092</v>
      </c>
      <c r="DB2000" s="13" t="e">
        <f ca="1"/>
        <v>#NAME?</v>
      </c>
      <c r="DC2000" s="13" t="e">
        <f ca="1"/>
        <v>#NAME?</v>
      </c>
      <c r="DD2000" s="13">
        <v>72.615693972042067</v>
      </c>
      <c r="DE2000" s="13" t="e">
        <f ca="1"/>
        <v>#NAME?</v>
      </c>
      <c r="DF2000" s="13">
        <v>75.1635134507369</v>
      </c>
    </row>
    <row r="2001" spans="1:110" x14ac:dyDescent="0.25">
      <c r="A2001" s="9">
        <v>73</v>
      </c>
      <c r="B2001" s="10" t="b">
        <v>1</v>
      </c>
      <c r="U2001" s="13"/>
      <c r="V2001" s="13"/>
      <c r="W2001" s="14"/>
      <c r="X2001" s="24"/>
      <c r="Y2001" s="24"/>
      <c r="Z2001" s="24"/>
      <c r="AA2001" s="24"/>
      <c r="AB2001" s="24"/>
      <c r="AC2001" s="24"/>
      <c r="AD2001" s="24"/>
      <c r="AE2001" s="24"/>
      <c r="AG2001" s="13"/>
      <c r="AH2001" s="13"/>
      <c r="AI2001" s="14"/>
      <c r="AJ2001" s="24"/>
      <c r="AK2001" s="24"/>
      <c r="AL2001" s="24"/>
      <c r="AM2001" s="24"/>
      <c r="AN2001" s="24"/>
      <c r="AO2001" s="24"/>
      <c r="AP2001" s="24"/>
      <c r="AQ2001" s="24"/>
      <c r="AS2001" s="13"/>
      <c r="AT2001" s="13"/>
      <c r="AU2001" s="14"/>
      <c r="AV2001" s="24"/>
      <c r="AW2001" s="24"/>
      <c r="AX2001" s="24"/>
      <c r="AY2001" s="24"/>
      <c r="AZ2001" s="24"/>
      <c r="BA2001" s="24"/>
      <c r="BB2001" s="24"/>
      <c r="BC2001" s="24"/>
      <c r="CW2001" s="24">
        <v>0.68186475409836067</v>
      </c>
      <c r="CX2001" s="13">
        <v>74.599999999999994</v>
      </c>
      <c r="CY2001" s="13">
        <v>73.728955952260847</v>
      </c>
      <c r="CZ2001" s="13">
        <v>73.44910810672107</v>
      </c>
      <c r="DA2001" s="13">
        <v>79.28183874244516</v>
      </c>
      <c r="DB2001" s="13" t="e">
        <f ca="1"/>
        <v>#NAME?</v>
      </c>
      <c r="DC2001" s="13" t="e">
        <f ca="1"/>
        <v>#NAME?</v>
      </c>
      <c r="DD2001" s="13">
        <v>72.624805432531275</v>
      </c>
      <c r="DE2001" s="13" t="e">
        <f ca="1"/>
        <v>#NAME?</v>
      </c>
      <c r="DF2001" s="13">
        <v>75.172642425253642</v>
      </c>
    </row>
    <row r="2002" spans="1:110" x14ac:dyDescent="0.25">
      <c r="A2002" s="9">
        <v>72.7</v>
      </c>
      <c r="B2002" s="10" t="b">
        <v>1</v>
      </c>
      <c r="U2002" s="13"/>
      <c r="V2002" s="13"/>
      <c r="W2002" s="14"/>
      <c r="X2002" s="24"/>
      <c r="Y2002" s="24"/>
      <c r="Z2002" s="24"/>
      <c r="AA2002" s="24"/>
      <c r="AB2002" s="24"/>
      <c r="AC2002" s="24"/>
      <c r="AD2002" s="24"/>
      <c r="AE2002" s="24"/>
      <c r="AG2002" s="13"/>
      <c r="AH2002" s="13"/>
      <c r="AI2002" s="14"/>
      <c r="AJ2002" s="24"/>
      <c r="AK2002" s="24"/>
      <c r="AL2002" s="24"/>
      <c r="AM2002" s="24"/>
      <c r="AN2002" s="24"/>
      <c r="AO2002" s="24"/>
      <c r="AP2002" s="24"/>
      <c r="AQ2002" s="24"/>
      <c r="AS2002" s="13"/>
      <c r="AT2002" s="13"/>
      <c r="AU2002" s="14"/>
      <c r="AV2002" s="24"/>
      <c r="AW2002" s="24"/>
      <c r="AX2002" s="24"/>
      <c r="AY2002" s="24"/>
      <c r="AZ2002" s="24"/>
      <c r="BA2002" s="24"/>
      <c r="BB2002" s="24"/>
      <c r="BC2002" s="24"/>
      <c r="CW2002" s="24">
        <v>0.68220628415300544</v>
      </c>
      <c r="CX2002" s="13">
        <v>74.599999999999994</v>
      </c>
      <c r="CY2002" s="13">
        <v>73.738075981738447</v>
      </c>
      <c r="CZ2002" s="13">
        <v>73.459452315571767</v>
      </c>
      <c r="DA2002" s="13">
        <v>79.356194207911855</v>
      </c>
      <c r="DB2002" s="13" t="e">
        <f ca="1"/>
        <v>#NAME?</v>
      </c>
      <c r="DC2002" s="13" t="e">
        <f ca="1"/>
        <v>#NAME?</v>
      </c>
      <c r="DD2002" s="13">
        <v>72.633914611447693</v>
      </c>
      <c r="DE2002" s="13" t="e">
        <f ca="1"/>
        <v>#NAME?</v>
      </c>
      <c r="DF2002" s="13">
        <v>75.181772740473235</v>
      </c>
    </row>
    <row r="2003" spans="1:110" x14ac:dyDescent="0.25">
      <c r="A2003" s="9">
        <v>72.5</v>
      </c>
      <c r="B2003" s="10" t="b">
        <v>1</v>
      </c>
      <c r="U2003" s="13"/>
      <c r="V2003" s="13"/>
      <c r="W2003" s="14"/>
      <c r="X2003" s="24"/>
      <c r="Y2003" s="24"/>
      <c r="Z2003" s="24"/>
      <c r="AA2003" s="24"/>
      <c r="AB2003" s="24"/>
      <c r="AC2003" s="24"/>
      <c r="AD2003" s="24"/>
      <c r="AE2003" s="24"/>
      <c r="AG2003" s="13"/>
      <c r="AH2003" s="13"/>
      <c r="AI2003" s="14"/>
      <c r="AJ2003" s="24"/>
      <c r="AK2003" s="24"/>
      <c r="AL2003" s="24"/>
      <c r="AM2003" s="24"/>
      <c r="AN2003" s="24"/>
      <c r="AO2003" s="24"/>
      <c r="AP2003" s="24"/>
      <c r="AQ2003" s="24"/>
      <c r="AS2003" s="13"/>
      <c r="AT2003" s="13"/>
      <c r="AU2003" s="14"/>
      <c r="AV2003" s="24"/>
      <c r="AW2003" s="24"/>
      <c r="AX2003" s="24"/>
      <c r="AY2003" s="24"/>
      <c r="AZ2003" s="24"/>
      <c r="BA2003" s="24"/>
      <c r="BB2003" s="24"/>
      <c r="BC2003" s="24"/>
      <c r="CW2003" s="24">
        <v>0.68254781420765032</v>
      </c>
      <c r="CX2003" s="13">
        <v>74.599999999999994</v>
      </c>
      <c r="CY2003" s="13">
        <v>73.747200151615502</v>
      </c>
      <c r="CZ2003" s="13">
        <v>73.46980267840614</v>
      </c>
      <c r="DA2003" s="13">
        <v>79.430629625507379</v>
      </c>
      <c r="DB2003" s="13" t="e">
        <f ca="1"/>
        <v>#NAME?</v>
      </c>
      <c r="DC2003" s="13" t="e">
        <f ca="1"/>
        <v>#NAME?</v>
      </c>
      <c r="DD2003" s="13">
        <v>72.643021510504425</v>
      </c>
      <c r="DE2003" s="13" t="e">
        <f ca="1"/>
        <v>#NAME?</v>
      </c>
      <c r="DF2003" s="13">
        <v>75.190904402996722</v>
      </c>
    </row>
    <row r="2004" spans="1:110" x14ac:dyDescent="0.25">
      <c r="A2004">
        <v>72.3</v>
      </c>
      <c r="B2004" t="b">
        <v>1</v>
      </c>
      <c r="CW2004" s="24">
        <v>0.68288934426229508</v>
      </c>
      <c r="CX2004" s="13">
        <v>74.599999999999994</v>
      </c>
      <c r="CY2004" s="13">
        <v>73.756328474035115</v>
      </c>
      <c r="CZ2004" s="13">
        <v>73.48015921119287</v>
      </c>
      <c r="DA2004" s="13">
        <v>79.505145167356886</v>
      </c>
      <c r="DB2004" s="13" t="e">
        <f ca="1"/>
        <v>#NAME?</v>
      </c>
      <c r="DC2004" s="13" t="e">
        <f ca="1"/>
        <v>#NAME?</v>
      </c>
      <c r="DD2004" s="13">
        <v>72.652126131412444</v>
      </c>
      <c r="DE2004" s="13" t="e">
        <f ca="1"/>
        <v>#NAME?</v>
      </c>
      <c r="DF2004" s="13">
        <v>75.200037419437393</v>
      </c>
    </row>
    <row r="2005" spans="1:110" x14ac:dyDescent="0.25">
      <c r="A2005">
        <v>72.099999999999994</v>
      </c>
      <c r="B2005" t="b">
        <v>1</v>
      </c>
      <c r="CW2005">
        <v>0.68323087431693985</v>
      </c>
      <c r="CX2005">
        <v>74.599999999999994</v>
      </c>
      <c r="CY2005">
        <v>73.765460961172266</v>
      </c>
      <c r="CZ2005">
        <v>73.490521929945828</v>
      </c>
      <c r="DA2005">
        <v>79.579741006142015</v>
      </c>
      <c r="DB2005" t="e">
        <f ca="1"/>
        <v>#NAME?</v>
      </c>
      <c r="DC2005" t="e">
        <f ca="1"/>
        <v>#NAME?</v>
      </c>
      <c r="DD2005">
        <v>72.661228475880591</v>
      </c>
      <c r="DE2005" t="e">
        <f ca="1"/>
        <v>#NAME?</v>
      </c>
      <c r="DF2005">
        <v>75.20917179642089</v>
      </c>
    </row>
    <row r="2006" spans="1:110" x14ac:dyDescent="0.25">
      <c r="A2006">
        <v>71.900000000000006</v>
      </c>
      <c r="B2006" t="b">
        <v>1</v>
      </c>
      <c r="CW2006">
        <v>0.68357240437158473</v>
      </c>
      <c r="CX2006">
        <v>74.599999999999994</v>
      </c>
      <c r="CY2006">
        <v>73.774597625233909</v>
      </c>
      <c r="CZ2006">
        <v>73.500890850724673</v>
      </c>
      <c r="DA2006">
        <v>79.654417315103288</v>
      </c>
      <c r="DB2006" t="e">
        <f ca="1"/>
        <v>#NAME?</v>
      </c>
      <c r="DC2006" t="e">
        <f ca="1"/>
        <v>#NAME?</v>
      </c>
      <c r="DD2006">
        <v>72.670328545615519</v>
      </c>
      <c r="DE2006" t="e">
        <f ca="1"/>
        <v>#NAME?</v>
      </c>
      <c r="DF2006">
        <v>75.218307540585229</v>
      </c>
    </row>
    <row r="2007" spans="1:110" x14ac:dyDescent="0.25">
      <c r="A2007">
        <v>71.7</v>
      </c>
      <c r="B2007" t="b">
        <v>1</v>
      </c>
      <c r="CW2007">
        <v>0.6839139344262295</v>
      </c>
      <c r="CX2007">
        <v>74.599999999999994</v>
      </c>
      <c r="CY2007">
        <v>73.783738478459142</v>
      </c>
      <c r="CZ2007">
        <v>73.511265989634836</v>
      </c>
      <c r="DA2007">
        <v>79.729174268042328</v>
      </c>
      <c r="DB2007" t="e">
        <f ca="1"/>
        <v>#NAME?</v>
      </c>
      <c r="DC2007" t="e">
        <f ca="1"/>
        <v>#NAME?</v>
      </c>
      <c r="DD2007">
        <v>72.679426342321818</v>
      </c>
      <c r="DE2007" t="e">
        <f ca="1"/>
        <v>#NAME?</v>
      </c>
      <c r="DF2007">
        <v>75.227444658580879</v>
      </c>
    </row>
    <row r="2008" spans="1:110" x14ac:dyDescent="0.25">
      <c r="A2008">
        <v>71.5</v>
      </c>
      <c r="B2008" t="b">
        <v>1</v>
      </c>
      <c r="CW2008">
        <v>0.68425546448087426</v>
      </c>
      <c r="CX2008">
        <v>74.599999999999994</v>
      </c>
      <c r="CY2008">
        <v>73.792883533119351</v>
      </c>
      <c r="CZ2008">
        <v>73.521647362827622</v>
      </c>
      <c r="DA2008">
        <v>79.804012039324633</v>
      </c>
      <c r="DB2008" t="e">
        <f ca="1"/>
        <v>#NAME?</v>
      </c>
      <c r="DC2008" t="e">
        <f ca="1"/>
        <v>#NAME?</v>
      </c>
      <c r="DD2008">
        <v>72.688521867701908</v>
      </c>
      <c r="DE2008" t="e">
        <f ca="1"/>
        <v>#NAME?</v>
      </c>
      <c r="DF2008">
        <v>75.236583157070811</v>
      </c>
    </row>
    <row r="2009" spans="1:110" x14ac:dyDescent="0.25">
      <c r="A2009">
        <v>71.2</v>
      </c>
      <c r="B2009" t="b">
        <v>1</v>
      </c>
      <c r="CW2009">
        <v>0.68459699453551914</v>
      </c>
      <c r="CX2009">
        <v>74.599999999999994</v>
      </c>
      <c r="CY2009">
        <v>73.802032801518351</v>
      </c>
      <c r="CZ2009">
        <v>73.532034986500761</v>
      </c>
      <c r="DA2009">
        <v>79.87893080388173</v>
      </c>
      <c r="DB2009" t="e">
        <f ca="1"/>
        <v>#NAME?</v>
      </c>
      <c r="DC2009" t="e">
        <f ca="1"/>
        <v>#NAME?</v>
      </c>
      <c r="DD2009">
        <v>72.697615123456103</v>
      </c>
      <c r="DE2009" t="e">
        <f ca="1"/>
        <v>#NAME?</v>
      </c>
      <c r="DF2009">
        <v>75.24572304273056</v>
      </c>
    </row>
    <row r="2010" spans="1:110" x14ac:dyDescent="0.25">
      <c r="A2010">
        <v>79</v>
      </c>
      <c r="B2010" t="b">
        <v>1</v>
      </c>
      <c r="CW2010">
        <v>0.68493852459016391</v>
      </c>
      <c r="CX2010">
        <v>74.599999999999994</v>
      </c>
      <c r="CY2010">
        <v>73.811186295992528</v>
      </c>
      <c r="CZ2010">
        <v>73.542428876898285</v>
      </c>
      <c r="DA2010">
        <v>79.953930737213653</v>
      </c>
      <c r="DB2010" t="e">
        <f ca="1"/>
        <v>#NAME?</v>
      </c>
      <c r="DC2010" t="e">
        <f ca="1"/>
        <v>#NAME?</v>
      </c>
      <c r="DD2010">
        <v>72.706706111282557</v>
      </c>
      <c r="DE2010" t="e">
        <f ca="1"/>
        <v>#NAME?</v>
      </c>
      <c r="DF2010">
        <v>75.254864322248253</v>
      </c>
    </row>
    <row r="2011" spans="1:110" x14ac:dyDescent="0.25">
      <c r="A2011">
        <v>75.5</v>
      </c>
      <c r="B2011" t="b">
        <v>1</v>
      </c>
      <c r="CW2011">
        <v>0.68528005464480879</v>
      </c>
      <c r="CX2011">
        <v>74.7</v>
      </c>
      <c r="CY2011">
        <v>73.820344028910966</v>
      </c>
      <c r="CZ2011">
        <v>73.55282905031082</v>
      </c>
      <c r="DA2011">
        <v>80.029012015391629</v>
      </c>
      <c r="DB2011" t="e">
        <f ca="1"/>
        <v>#NAME?</v>
      </c>
      <c r="DC2011" t="e">
        <f ca="1"/>
        <v>#NAME?</v>
      </c>
      <c r="DD2011">
        <v>72.715794832877378</v>
      </c>
      <c r="DE2011" t="e">
        <f ca="1"/>
        <v>#NAME?</v>
      </c>
      <c r="DF2011">
        <v>75.264007002324732</v>
      </c>
    </row>
    <row r="2012" spans="1:110" x14ac:dyDescent="0.25">
      <c r="A2012">
        <v>75.3</v>
      </c>
      <c r="B2012" t="b">
        <v>1</v>
      </c>
      <c r="CW2012">
        <v>0.68562158469945356</v>
      </c>
      <c r="CX2012">
        <v>74.7</v>
      </c>
      <c r="CY2012">
        <v>73.829506012675651</v>
      </c>
      <c r="CZ2012">
        <v>73.563235523075832</v>
      </c>
      <c r="DA2012">
        <v>80.104174815060261</v>
      </c>
      <c r="DB2012" t="e">
        <f ca="1"/>
        <v>#NAME?</v>
      </c>
      <c r="DC2012" t="e">
        <f ca="1"/>
        <v>#NAME?</v>
      </c>
      <c r="DD2012">
        <v>72.724881289934515</v>
      </c>
      <c r="DE2012" t="e">
        <f ca="1"/>
        <v>#NAME?</v>
      </c>
      <c r="DF2012">
        <v>75.273151089673547</v>
      </c>
    </row>
    <row r="2013" spans="1:110" x14ac:dyDescent="0.25">
      <c r="A2013">
        <v>75.3</v>
      </c>
      <c r="B2013" t="b">
        <v>1</v>
      </c>
      <c r="CW2013">
        <v>0.68596311475409832</v>
      </c>
      <c r="CX2013">
        <v>74.7</v>
      </c>
      <c r="CY2013">
        <v>73.838672259721562</v>
      </c>
      <c r="CZ2013">
        <v>73.573648311577998</v>
      </c>
      <c r="DA2013">
        <v>80.179419313440263</v>
      </c>
      <c r="DB2013" t="e">
        <f ca="1"/>
        <v>#NAME?</v>
      </c>
      <c r="DC2013" t="e">
        <f ca="1"/>
        <v>#NAME?</v>
      </c>
      <c r="DD2013">
        <v>72.733965484145813</v>
      </c>
      <c r="DE2013" t="e">
        <f ca="1"/>
        <v>#NAME?</v>
      </c>
      <c r="DF2013">
        <v>75.282296591021122</v>
      </c>
    </row>
    <row r="2014" spans="1:110" x14ac:dyDescent="0.25">
      <c r="A2014">
        <v>74.900000000000006</v>
      </c>
      <c r="B2014" t="b">
        <v>1</v>
      </c>
      <c r="CW2014">
        <v>0.6863046448087432</v>
      </c>
      <c r="CX2014">
        <v>74.7</v>
      </c>
      <c r="CY2014">
        <v>73.847842782516892</v>
      </c>
      <c r="CZ2014">
        <v>73.584067432248943</v>
      </c>
      <c r="DA2014">
        <v>80.254745688330885</v>
      </c>
      <c r="DB2014" t="e">
        <f ca="1"/>
        <v>#NAME?</v>
      </c>
      <c r="DC2014" t="e">
        <f ca="1"/>
        <v>#NAME?</v>
      </c>
      <c r="DD2014">
        <v>72.743047417200998</v>
      </c>
      <c r="DE2014" t="e">
        <f ca="1"/>
        <v>#NAME?</v>
      </c>
      <c r="DF2014">
        <v>75.291443513106657</v>
      </c>
    </row>
    <row r="2015" spans="1:110" x14ac:dyDescent="0.25">
      <c r="A2015">
        <v>74.5</v>
      </c>
      <c r="B2015" t="b">
        <v>1</v>
      </c>
      <c r="CW2015">
        <v>0.68664617486338797</v>
      </c>
      <c r="CX2015">
        <v>74.7</v>
      </c>
      <c r="CY2015">
        <v>73.857017593563086</v>
      </c>
      <c r="CZ2015">
        <v>73.594492901568003</v>
      </c>
      <c r="DA2015">
        <v>80.33015411811229</v>
      </c>
      <c r="DB2015" t="e">
        <f ca="1"/>
        <v>#NAME?</v>
      </c>
      <c r="DC2015" t="e">
        <f ca="1"/>
        <v>#NAME?</v>
      </c>
      <c r="DD2015">
        <v>72.752127090787724</v>
      </c>
      <c r="DE2015" t="e">
        <f ca="1"/>
        <v>#NAME?</v>
      </c>
      <c r="DF2015">
        <v>75.300591862682325</v>
      </c>
    </row>
    <row r="2016" spans="1:110" x14ac:dyDescent="0.25">
      <c r="A2016">
        <v>73.7</v>
      </c>
      <c r="B2016" t="b">
        <v>1</v>
      </c>
      <c r="CW2016">
        <v>0.68698770491803274</v>
      </c>
      <c r="CX2016">
        <v>74.7</v>
      </c>
      <c r="CY2016">
        <v>73.866196705395097</v>
      </c>
      <c r="CZ2016">
        <v>73.604924736062102</v>
      </c>
      <c r="DA2016">
        <v>80.40564478174835</v>
      </c>
      <c r="DB2016" t="e">
        <f ca="1"/>
        <v>#NAME?</v>
      </c>
      <c r="DC2016" t="e">
        <f ca="1"/>
        <v>#NAME?</v>
      </c>
      <c r="DD2016">
        <v>72.761204506591525</v>
      </c>
      <c r="DE2016" t="e">
        <f ca="1"/>
        <v>#NAME?</v>
      </c>
      <c r="DF2016">
        <v>75.309741646513245</v>
      </c>
    </row>
    <row r="2017" spans="1:110" x14ac:dyDescent="0.25">
      <c r="A2017">
        <v>73.8</v>
      </c>
      <c r="B2017" t="b">
        <v>1</v>
      </c>
      <c r="CW2017">
        <v>0.68732923497267762</v>
      </c>
      <c r="CX2017">
        <v>74.7</v>
      </c>
      <c r="CY2017">
        <v>73.87538013058149</v>
      </c>
      <c r="CZ2017">
        <v>73.615362952306</v>
      </c>
      <c r="DA2017">
        <v>80.481217858789051</v>
      </c>
      <c r="DB2017" t="e">
        <f ca="1"/>
        <v>#NAME?</v>
      </c>
      <c r="DC2017" t="e">
        <f ca="1"/>
        <v>#NAME?</v>
      </c>
      <c r="DD2017">
        <v>72.770279666295863</v>
      </c>
      <c r="DE2017" t="e">
        <f ca="1"/>
        <v>#NAME?</v>
      </c>
      <c r="DF2017">
        <v>75.318892871377642</v>
      </c>
    </row>
    <row r="2018" spans="1:110" x14ac:dyDescent="0.25">
      <c r="A2018">
        <v>73.900000000000006</v>
      </c>
      <c r="B2018" t="b">
        <v>1</v>
      </c>
      <c r="CW2018">
        <v>0.68767076502732238</v>
      </c>
      <c r="CX2018">
        <v>74.7</v>
      </c>
      <c r="CY2018">
        <v>73.884567881724607</v>
      </c>
      <c r="CZ2018">
        <v>73.62580756692256</v>
      </c>
      <c r="DA2018">
        <v>80.556873529372993</v>
      </c>
      <c r="DB2018" t="e">
        <f ca="1"/>
        <v>#NAME?</v>
      </c>
      <c r="DC2018" t="e">
        <f ca="1"/>
        <v>#NAME?</v>
      </c>
      <c r="DD2018">
        <v>72.779352571582095</v>
      </c>
      <c r="DE2018" t="e">
        <f ca="1"/>
        <v>#NAME?</v>
      </c>
      <c r="DF2018">
        <v>75.328045544066782</v>
      </c>
    </row>
    <row r="2019" spans="1:110" x14ac:dyDescent="0.25">
      <c r="A2019">
        <v>74</v>
      </c>
      <c r="B2019" t="b">
        <v>1</v>
      </c>
      <c r="CW2019">
        <v>0.68801229508196726</v>
      </c>
      <c r="CX2019">
        <v>74.7</v>
      </c>
      <c r="CY2019">
        <v>73.893759971460696</v>
      </c>
      <c r="CZ2019">
        <v>73.636258596583133</v>
      </c>
      <c r="DA2019">
        <v>80.632611974230116</v>
      </c>
      <c r="DB2019" t="e">
        <f ca="1"/>
        <v>#NAME?</v>
      </c>
      <c r="DC2019" t="e">
        <f ca="1"/>
        <v>#NAME?</v>
      </c>
      <c r="DD2019">
        <v>72.788423224129474</v>
      </c>
      <c r="DE2019" t="e">
        <f ca="1"/>
        <v>#NAME?</v>
      </c>
      <c r="DF2019">
        <v>75.337199671385179</v>
      </c>
    </row>
    <row r="2020" spans="1:110" x14ac:dyDescent="0.25">
      <c r="A2020">
        <v>74.2</v>
      </c>
      <c r="B2020" t="b">
        <v>1</v>
      </c>
      <c r="CW2020">
        <v>0.68835382513661203</v>
      </c>
      <c r="CX2020">
        <v>74.7</v>
      </c>
      <c r="CY2020">
        <v>73.902956412460114</v>
      </c>
      <c r="CZ2020">
        <v>73.646716058007215</v>
      </c>
      <c r="DA2020">
        <v>80.708433374684134</v>
      </c>
      <c r="DB2020" t="e">
        <f ca="1"/>
        <v>#NAME?</v>
      </c>
      <c r="DC2020" t="e">
        <f ca="1"/>
        <v>#NAME?</v>
      </c>
      <c r="DD2020">
        <v>72.79749162561518</v>
      </c>
      <c r="DE2020" t="e">
        <f ca="1"/>
        <v>#NAME?</v>
      </c>
      <c r="DF2020">
        <v>75.346355260150474</v>
      </c>
    </row>
    <row r="2021" spans="1:110" x14ac:dyDescent="0.25">
      <c r="A2021">
        <v>72.8</v>
      </c>
      <c r="B2021" t="b">
        <v>1</v>
      </c>
      <c r="CW2021">
        <v>0.6886953551912568</v>
      </c>
      <c r="CX2021">
        <v>74.7</v>
      </c>
      <c r="CY2021">
        <v>73.912157217427421</v>
      </c>
      <c r="CZ2021">
        <v>73.657179967963515</v>
      </c>
      <c r="DA2021">
        <v>80.784337912655289</v>
      </c>
      <c r="DB2021" t="e">
        <f ca="1"/>
        <v>#NAME?</v>
      </c>
      <c r="DC2021" t="e">
        <f ca="1"/>
        <v>#NAME?</v>
      </c>
      <c r="DD2021">
        <v>72.806557777714346</v>
      </c>
      <c r="DE2021" t="e">
        <f ca="1"/>
        <v>#NAME?</v>
      </c>
      <c r="DF2021">
        <v>75.355512317193686</v>
      </c>
    </row>
    <row r="2022" spans="1:110" x14ac:dyDescent="0.25">
      <c r="A2022">
        <v>72.2</v>
      </c>
      <c r="B2022" t="b">
        <v>1</v>
      </c>
      <c r="CW2022">
        <v>0.68903688524590168</v>
      </c>
      <c r="CX2022">
        <v>74.7</v>
      </c>
      <c r="CY2022">
        <v>73.921362399101596</v>
      </c>
      <c r="CZ2022">
        <v>73.667650343269358</v>
      </c>
      <c r="DA2022">
        <v>80.860325770662925</v>
      </c>
      <c r="DB2022" t="e">
        <f ca="1"/>
        <v>#NAME?</v>
      </c>
      <c r="DC2022" t="e">
        <f ca="1"/>
        <v>#NAME?</v>
      </c>
      <c r="DD2022">
        <v>72.815621682099973</v>
      </c>
      <c r="DE2022" t="e">
        <f ca="1"/>
        <v>#NAME?</v>
      </c>
      <c r="DF2022">
        <v>75.364670849359172</v>
      </c>
    </row>
    <row r="2023" spans="1:110" x14ac:dyDescent="0.25">
      <c r="A2023">
        <v>72.099999999999994</v>
      </c>
      <c r="B2023" t="b">
        <v>1</v>
      </c>
      <c r="CW2023">
        <v>0.68937841530054644</v>
      </c>
      <c r="CX2023">
        <v>74.7</v>
      </c>
      <c r="CY2023">
        <v>73.930571970256153</v>
      </c>
      <c r="CZ2023">
        <v>73.678127200791351</v>
      </c>
      <c r="DA2023">
        <v>80.936397131828016</v>
      </c>
      <c r="DB2023" t="e">
        <f ca="1"/>
        <v>#NAME?</v>
      </c>
      <c r="DC2023" t="e">
        <f ca="1"/>
        <v>#NAME?</v>
      </c>
      <c r="DD2023">
        <v>72.82468334044303</v>
      </c>
      <c r="DE2023" t="e">
        <f ca="1"/>
        <v>#NAME?</v>
      </c>
      <c r="DF2023">
        <v>75.373830863504679</v>
      </c>
    </row>
    <row r="2024" spans="1:110" x14ac:dyDescent="0.25">
      <c r="A2024">
        <v>72.599999999999994</v>
      </c>
      <c r="B2024" t="b">
        <v>1</v>
      </c>
      <c r="CW2024">
        <v>0.68971994535519121</v>
      </c>
      <c r="CX2024">
        <v>74.7</v>
      </c>
      <c r="CY2024">
        <v>73.939785943699306</v>
      </c>
      <c r="CZ2024">
        <v>73.688610557445571</v>
      </c>
      <c r="DA2024">
        <v>81.012552179875925</v>
      </c>
      <c r="DB2024" t="e">
        <f ca="1"/>
        <v>#NAME?</v>
      </c>
      <c r="DC2024" t="e">
        <f ca="1"/>
        <v>#NAME?</v>
      </c>
      <c r="DD2024">
        <v>72.833742754412398</v>
      </c>
      <c r="DE2024" t="e">
        <f ca="1"/>
        <v>#NAME?</v>
      </c>
      <c r="DF2024">
        <v>75.382992366501497</v>
      </c>
    </row>
    <row r="2025" spans="1:110" x14ac:dyDescent="0.25">
      <c r="A2025">
        <v>72.400000000000006</v>
      </c>
      <c r="B2025" t="b">
        <v>1</v>
      </c>
      <c r="CW2025">
        <v>0.69006147540983609</v>
      </c>
      <c r="CX2025">
        <v>74.7</v>
      </c>
      <c r="CY2025">
        <v>73.949004332274143</v>
      </c>
      <c r="CZ2025">
        <v>73.699100430197603</v>
      </c>
      <c r="DA2025">
        <v>81.088791099139115</v>
      </c>
      <c r="DB2025" t="e">
        <f ca="1"/>
        <v>#NAME?</v>
      </c>
      <c r="DC2025" t="e">
        <f ca="1"/>
        <v>#NAME?</v>
      </c>
      <c r="DD2025">
        <v>72.84279992567491</v>
      </c>
      <c r="DE2025" t="e">
        <f ca="1"/>
        <v>#NAME?</v>
      </c>
      <c r="DF2025">
        <v>75.392155365234387</v>
      </c>
    </row>
    <row r="2026" spans="1:110" x14ac:dyDescent="0.25">
      <c r="A2026">
        <v>71.400000000000006</v>
      </c>
      <c r="B2026" t="b">
        <v>1</v>
      </c>
      <c r="CW2026">
        <v>0.69040300546448086</v>
      </c>
      <c r="CX2026">
        <v>74.7</v>
      </c>
      <c r="CY2026">
        <v>73.958227148858754</v>
      </c>
      <c r="CZ2026">
        <v>73.709596836063</v>
      </c>
      <c r="DA2026">
        <v>81.165114074559597</v>
      </c>
      <c r="DB2026" t="e">
        <f ca="1"/>
        <v>#NAME?</v>
      </c>
      <c r="DC2026" t="e">
        <f ca="1"/>
        <v>#NAME?</v>
      </c>
      <c r="DD2026">
        <v>72.851854855895297</v>
      </c>
      <c r="DE2026" t="e">
        <f ca="1"/>
        <v>#NAME?</v>
      </c>
      <c r="DF2026">
        <v>75.401319866601796</v>
      </c>
    </row>
    <row r="2027" spans="1:110" x14ac:dyDescent="0.25">
      <c r="A2027">
        <v>68.5</v>
      </c>
      <c r="B2027" t="b">
        <v>1</v>
      </c>
      <c r="CW2027">
        <v>0.69074453551912574</v>
      </c>
      <c r="CX2027">
        <v>74.7</v>
      </c>
      <c r="CY2027">
        <v>73.967454406366414</v>
      </c>
      <c r="CZ2027">
        <v>73.720099792107305</v>
      </c>
      <c r="DA2027">
        <v>81.241521291691939</v>
      </c>
      <c r="DB2027" t="e">
        <f ca="1"/>
        <v>#NAME?</v>
      </c>
      <c r="DC2027" t="e">
        <f ca="1"/>
        <v>#NAME?</v>
      </c>
      <c r="DD2027">
        <v>72.860907546736286</v>
      </c>
      <c r="DE2027" t="e">
        <f ca="1"/>
        <v>#NAME?</v>
      </c>
      <c r="DF2027">
        <v>75.410485877515782</v>
      </c>
    </row>
    <row r="2028" spans="1:110" x14ac:dyDescent="0.25">
      <c r="A2028">
        <v>68.400000000000006</v>
      </c>
      <c r="B2028" t="b">
        <v>1</v>
      </c>
      <c r="CW2028">
        <v>0.6910860655737705</v>
      </c>
      <c r="CX2028">
        <v>74.7</v>
      </c>
      <c r="CY2028">
        <v>73.976686117745757</v>
      </c>
      <c r="CZ2028">
        <v>73.730609315446415</v>
      </c>
      <c r="DA2028">
        <v>81.318012936705642</v>
      </c>
      <c r="DB2028" t="e">
        <f ca="1"/>
        <v>#NAME?</v>
      </c>
      <c r="DC2028" t="e">
        <f ca="1"/>
        <v>#NAME?</v>
      </c>
      <c r="DD2028">
        <v>72.869957999858514</v>
      </c>
      <c r="DE2028" t="e">
        <f ca="1"/>
        <v>#NAME?</v>
      </c>
      <c r="DF2028">
        <v>75.419653404902192</v>
      </c>
    </row>
    <row r="2029" spans="1:110" x14ac:dyDescent="0.25">
      <c r="A2029">
        <v>68.099999999999994</v>
      </c>
      <c r="B2029" t="b">
        <v>1</v>
      </c>
      <c r="CW2029">
        <v>0.69142759562841527</v>
      </c>
      <c r="CX2029">
        <v>74.7</v>
      </c>
      <c r="CY2029">
        <v>73.985922295980913</v>
      </c>
      <c r="CZ2029">
        <v>73.741125423246601</v>
      </c>
      <c r="DA2029">
        <v>81.394589196388182</v>
      </c>
      <c r="DB2029" t="e">
        <f ca="1"/>
        <v>#NAME?</v>
      </c>
      <c r="DC2029" t="e">
        <f ca="1"/>
        <v>#NAME?</v>
      </c>
      <c r="DD2029">
        <v>72.879006216920558</v>
      </c>
      <c r="DE2029" t="e">
        <f ca="1"/>
        <v>#NAME?</v>
      </c>
      <c r="DF2029">
        <v>75.42882245570064</v>
      </c>
    </row>
    <row r="2030" spans="1:110" x14ac:dyDescent="0.25">
      <c r="A2030">
        <v>68.099999999999994</v>
      </c>
      <c r="B2030" t="b">
        <v>1</v>
      </c>
      <c r="CW2030">
        <v>0.69176912568306015</v>
      </c>
      <c r="CX2030">
        <v>74.7</v>
      </c>
      <c r="CY2030">
        <v>73.995162954091654</v>
      </c>
      <c r="CZ2030">
        <v>73.751648132725066</v>
      </c>
      <c r="DA2030">
        <v>81.471250258147506</v>
      </c>
      <c r="DB2030" t="e">
        <f ca="1"/>
        <v>#NAME?</v>
      </c>
      <c r="DC2030" t="e">
        <f ca="1"/>
        <v>#NAME?</v>
      </c>
      <c r="DD2030">
        <v>72.888052199578993</v>
      </c>
      <c r="DE2030" t="e">
        <f ca="1"/>
        <v>#NAME?</v>
      </c>
      <c r="DF2030">
        <v>75.437993036864668</v>
      </c>
    </row>
    <row r="2031" spans="1:110" x14ac:dyDescent="0.25">
      <c r="A2031">
        <v>68</v>
      </c>
      <c r="B2031" t="b">
        <v>1</v>
      </c>
      <c r="CW2031">
        <v>0.69211065573770492</v>
      </c>
      <c r="CX2031">
        <v>74.7</v>
      </c>
      <c r="CY2031">
        <v>74.004408105133621</v>
      </c>
      <c r="CZ2031">
        <v>73.762177461149975</v>
      </c>
      <c r="DA2031">
        <v>81.547996310014824</v>
      </c>
      <c r="DB2031" t="e">
        <f ca="1"/>
        <v>#NAME?</v>
      </c>
      <c r="DC2031" t="e">
        <f ca="1"/>
        <v>#NAME?</v>
      </c>
      <c r="DD2031">
        <v>72.897095949488303</v>
      </c>
      <c r="DE2031" t="e">
        <f ca="1"/>
        <v>#NAME?</v>
      </c>
      <c r="DF2031">
        <v>75.447165155361688</v>
      </c>
    </row>
    <row r="2032" spans="1:110" x14ac:dyDescent="0.25">
      <c r="A2032">
        <v>67.900000000000006</v>
      </c>
      <c r="B2032" t="b">
        <v>1</v>
      </c>
      <c r="CW2032">
        <v>0.69245218579234968</v>
      </c>
      <c r="CX2032">
        <v>74.7</v>
      </c>
      <c r="CY2032">
        <v>74.013657762198406</v>
      </c>
      <c r="CZ2032">
        <v>73.772713425840536</v>
      </c>
      <c r="DA2032">
        <v>81.624827540647559</v>
      </c>
      <c r="DB2032" t="e">
        <f ca="1"/>
        <v>#NAME?</v>
      </c>
      <c r="DC2032" t="e">
        <f ca="1"/>
        <v>#NAME?</v>
      </c>
      <c r="DD2032">
        <v>72.906137468300955</v>
      </c>
      <c r="DE2032" t="e">
        <f ca="1"/>
        <v>#NAME?</v>
      </c>
      <c r="DF2032">
        <v>75.456338818173137</v>
      </c>
    </row>
    <row r="2033" spans="1:110" x14ac:dyDescent="0.25">
      <c r="A2033">
        <v>68</v>
      </c>
      <c r="B2033" t="b">
        <v>1</v>
      </c>
      <c r="CW2033">
        <v>0.69279371584699456</v>
      </c>
      <c r="CX2033">
        <v>74.7</v>
      </c>
      <c r="CY2033">
        <v>74.022911938413799</v>
      </c>
      <c r="CZ2033">
        <v>73.783256044167572</v>
      </c>
      <c r="DA2033">
        <v>81.701744139331907</v>
      </c>
      <c r="DB2033" t="e">
        <f ca="1"/>
        <v>#NAME?</v>
      </c>
      <c r="DC2033" t="e">
        <f ca="1"/>
        <v>#NAME?</v>
      </c>
      <c r="DD2033">
        <v>72.915176757667354</v>
      </c>
      <c r="DE2033" t="e">
        <f ca="1"/>
        <v>#NAME?</v>
      </c>
      <c r="DF2033">
        <v>75.46551403229455</v>
      </c>
    </row>
    <row r="2034" spans="1:110" x14ac:dyDescent="0.25">
      <c r="A2034">
        <v>67.5</v>
      </c>
      <c r="B2034" t="b">
        <v>1</v>
      </c>
      <c r="CW2034">
        <v>0.69313524590163933</v>
      </c>
      <c r="CX2034">
        <v>74.7</v>
      </c>
      <c r="CY2034">
        <v>74.032170646943868</v>
      </c>
      <c r="CZ2034">
        <v>73.793805333553564</v>
      </c>
      <c r="DA2034">
        <v>81.778746295985684</v>
      </c>
      <c r="DB2034" t="e">
        <f ca="1"/>
        <v>#NAME?</v>
      </c>
      <c r="DC2034" t="e">
        <f ca="1"/>
        <v>#NAME?</v>
      </c>
      <c r="DD2034">
        <v>72.924213819235902</v>
      </c>
      <c r="DE2034" t="e">
        <f ca="1"/>
        <v>#NAME?</v>
      </c>
      <c r="DF2034">
        <v>75.474690804735545</v>
      </c>
    </row>
    <row r="2035" spans="1:110" x14ac:dyDescent="0.25">
      <c r="A2035">
        <v>67.5</v>
      </c>
      <c r="B2035" t="b">
        <v>1</v>
      </c>
      <c r="CW2035">
        <v>0.69347677595628421</v>
      </c>
      <c r="CX2035">
        <v>74.8</v>
      </c>
      <c r="CY2035">
        <v>74.041433900989205</v>
      </c>
      <c r="CZ2035">
        <v>73.804361311472789</v>
      </c>
      <c r="DA2035">
        <v>81.855834201161258</v>
      </c>
      <c r="DB2035" t="e">
        <f ca="1"/>
        <v>#NAME?</v>
      </c>
      <c r="DC2035" t="e">
        <f ca="1"/>
        <v>#NAME?</v>
      </c>
      <c r="DD2035">
        <v>72.933248654652971</v>
      </c>
      <c r="DE2035" t="e">
        <f ca="1"/>
        <v>#NAME?</v>
      </c>
      <c r="DF2035">
        <v>75.483869142519978</v>
      </c>
    </row>
    <row r="2036" spans="1:110" x14ac:dyDescent="0.25">
      <c r="A2036">
        <v>67.3</v>
      </c>
      <c r="B2036" t="b">
        <v>1</v>
      </c>
      <c r="CW2036">
        <v>0.69381830601092898</v>
      </c>
      <c r="CX2036">
        <v>74.8</v>
      </c>
      <c r="CY2036">
        <v>74.050701713787021</v>
      </c>
      <c r="CZ2036">
        <v>73.814923995451736</v>
      </c>
      <c r="DA2036">
        <v>81.933008046048229</v>
      </c>
      <c r="DB2036" t="e">
        <f ca="1"/>
        <v>#NAME?</v>
      </c>
      <c r="DC2036" t="e">
        <f ca="1"/>
        <v>#NAME?</v>
      </c>
      <c r="DD2036">
        <v>72.942281265562869</v>
      </c>
      <c r="DE2036" t="e">
        <f ca="1"/>
        <v>#NAME?</v>
      </c>
      <c r="DF2036">
        <v>75.493049052685961</v>
      </c>
    </row>
    <row r="2037" spans="1:110" x14ac:dyDescent="0.25">
      <c r="A2037">
        <v>67</v>
      </c>
      <c r="B2037" t="b">
        <v>1</v>
      </c>
      <c r="CW2037">
        <v>0.69415983606557374</v>
      </c>
      <c r="CX2037">
        <v>74.8</v>
      </c>
      <c r="CY2037">
        <v>74.05997409861142</v>
      </c>
      <c r="CZ2037">
        <v>73.825493403069231</v>
      </c>
      <c r="DA2037">
        <v>82.010268022476367</v>
      </c>
      <c r="DB2037" t="e">
        <f ca="1"/>
        <v>#NAME?</v>
      </c>
      <c r="DC2037" t="e">
        <f ca="1"/>
        <v>#NAME?</v>
      </c>
      <c r="DD2037">
        <v>72.951311653607917</v>
      </c>
      <c r="DE2037" t="e">
        <f ca="1"/>
        <v>#NAME?</v>
      </c>
      <c r="DF2037">
        <v>75.502230542285957</v>
      </c>
    </row>
    <row r="2038" spans="1:110" x14ac:dyDescent="0.25">
      <c r="A2038">
        <v>67.3</v>
      </c>
      <c r="B2038" t="b">
        <v>1</v>
      </c>
      <c r="CW2038">
        <v>0.69450136612021862</v>
      </c>
      <c r="CX2038">
        <v>74.8</v>
      </c>
      <c r="CY2038">
        <v>74.069251068773426</v>
      </c>
      <c r="CZ2038">
        <v>73.836069551956854</v>
      </c>
      <c r="DA2038">
        <v>82.087614322918498</v>
      </c>
      <c r="DB2038" t="e">
        <f ca="1"/>
        <v>#NAME?</v>
      </c>
      <c r="DC2038" t="e">
        <f ca="1"/>
        <v>#NAME?</v>
      </c>
      <c r="DD2038">
        <v>72.960339820428416</v>
      </c>
      <c r="DE2038" t="e">
        <f ca="1"/>
        <v>#NAME?</v>
      </c>
      <c r="DF2038">
        <v>75.511413618386769</v>
      </c>
    </row>
    <row r="2039" spans="1:110" x14ac:dyDescent="0.25">
      <c r="A2039">
        <v>67.2</v>
      </c>
      <c r="B2039" t="b">
        <v>1</v>
      </c>
      <c r="CW2039">
        <v>0.69484289617486339</v>
      </c>
      <c r="CX2039">
        <v>74.8</v>
      </c>
      <c r="CY2039">
        <v>74.078532637621265</v>
      </c>
      <c r="CZ2039">
        <v>73.846652459798833</v>
      </c>
      <c r="DA2039">
        <v>82.165047140493215</v>
      </c>
      <c r="DB2039" t="e">
        <f ca="1"/>
        <v>#NAME?</v>
      </c>
      <c r="DC2039" t="e">
        <f ca="1"/>
        <v>#NAME?</v>
      </c>
      <c r="DD2039">
        <v>72.969365767662623</v>
      </c>
      <c r="DE2039" t="e">
        <f ca="1"/>
        <v>#NAME?</v>
      </c>
      <c r="DF2039">
        <v>75.520598288069777</v>
      </c>
    </row>
    <row r="2040" spans="1:110" x14ac:dyDescent="0.25">
      <c r="A2040">
        <v>66.8</v>
      </c>
      <c r="B2040" t="b">
        <v>1</v>
      </c>
      <c r="CW2040">
        <v>0.69518442622950816</v>
      </c>
      <c r="CX2040">
        <v>74.8</v>
      </c>
      <c r="CY2040">
        <v>74.087818818540512</v>
      </c>
      <c r="CZ2040">
        <v>73.857242144332673</v>
      </c>
      <c r="DA2040">
        <v>82.24256666896801</v>
      </c>
      <c r="DB2040" t="e">
        <f ca="1"/>
        <v>#NAME?</v>
      </c>
      <c r="DC2040" t="e">
        <f ca="1"/>
        <v>#NAME?</v>
      </c>
      <c r="DD2040">
        <v>72.978389496946789</v>
      </c>
      <c r="DE2040" t="e">
        <f ca="1"/>
        <v>#NAME?</v>
      </c>
      <c r="DF2040">
        <v>75.529784558430805</v>
      </c>
    </row>
    <row r="2041" spans="1:110" x14ac:dyDescent="0.25">
      <c r="A2041">
        <v>66.8</v>
      </c>
      <c r="B2041" t="b">
        <v>1</v>
      </c>
      <c r="CW2041">
        <v>0.69552595628415304</v>
      </c>
      <c r="CX2041">
        <v>74.8</v>
      </c>
      <c r="CY2041">
        <v>74.0971096249542</v>
      </c>
      <c r="CZ2041">
        <v>73.867838623349101</v>
      </c>
      <c r="DA2041">
        <v>82.320173102761984</v>
      </c>
      <c r="DB2041" t="e">
        <f ca="1"/>
        <v>#NAME?</v>
      </c>
      <c r="DC2041" t="e">
        <f ca="1"/>
        <v>#NAME?</v>
      </c>
      <c r="DD2041">
        <v>72.987411009915192</v>
      </c>
      <c r="DE2041" t="e">
        <f ca="1"/>
        <v>#NAME?</v>
      </c>
      <c r="DF2041">
        <v>75.538972436580366</v>
      </c>
    </row>
    <row r="2042" spans="1:110" x14ac:dyDescent="0.25">
      <c r="A2042">
        <v>66.8</v>
      </c>
      <c r="B2042" t="b">
        <v>1</v>
      </c>
      <c r="CW2042">
        <v>0.6958674863387978</v>
      </c>
      <c r="CX2042">
        <v>74.8</v>
      </c>
      <c r="CY2042">
        <v>74.106405070323092</v>
      </c>
      <c r="CZ2042">
        <v>73.878441914692473</v>
      </c>
      <c r="DA2042">
        <v>82.397866636948862</v>
      </c>
      <c r="DB2042" t="e">
        <f ca="1"/>
        <v>#NAME?</v>
      </c>
      <c r="DC2042" t="e">
        <f ca="1"/>
        <v>#NAME?</v>
      </c>
      <c r="DD2042">
        <v>72.996430308200047</v>
      </c>
      <c r="DE2042" t="e">
        <f ca="1"/>
        <v>#NAME?</v>
      </c>
      <c r="DF2042">
        <v>75.548161929643555</v>
      </c>
    </row>
    <row r="2043" spans="1:110" x14ac:dyDescent="0.25">
      <c r="A2043">
        <v>77.5</v>
      </c>
      <c r="B2043" t="b">
        <v>1</v>
      </c>
      <c r="CW2043">
        <v>0.69620901639344257</v>
      </c>
      <c r="CX2043">
        <v>74.8</v>
      </c>
      <c r="CY2043">
        <v>74.11570516814578</v>
      </c>
      <c r="CZ2043">
        <v>73.889052036260949</v>
      </c>
      <c r="DA2043">
        <v>82.47564746725989</v>
      </c>
      <c r="DB2043" t="e">
        <f ca="1"/>
        <v>#NAME?</v>
      </c>
      <c r="DC2043" t="e">
        <f ca="1"/>
        <v>#NAME?</v>
      </c>
      <c r="DD2043">
        <v>73.005448721853156</v>
      </c>
      <c r="DE2043" t="e">
        <f ca="1"/>
        <v>#NAME?</v>
      </c>
      <c r="DF2043">
        <v>75.557353044760291</v>
      </c>
    </row>
    <row r="2044" spans="1:110" x14ac:dyDescent="0.25">
      <c r="A2044">
        <v>77.3</v>
      </c>
      <c r="B2044" t="b">
        <v>1</v>
      </c>
      <c r="CW2044">
        <v>0.69655054644808745</v>
      </c>
      <c r="CX2044">
        <v>74.8</v>
      </c>
      <c r="CY2044">
        <v>74.125009931958886</v>
      </c>
      <c r="CZ2044">
        <v>73.899669006006832</v>
      </c>
      <c r="DA2044">
        <v>82.553515790086948</v>
      </c>
      <c r="DB2044" t="e">
        <f ca="1"/>
        <v>#NAME?</v>
      </c>
      <c r="DC2044" t="e">
        <f ca="1"/>
        <v>#NAME?</v>
      </c>
      <c r="DD2044">
        <v>73.014471635851933</v>
      </c>
      <c r="DE2044" t="e">
        <f ca="1"/>
        <v>#NAME?</v>
      </c>
      <c r="DF2044">
        <v>75.566545789085296</v>
      </c>
    </row>
    <row r="2045" spans="1:110" x14ac:dyDescent="0.25">
      <c r="A2045">
        <v>77.099999999999994</v>
      </c>
      <c r="B2045" t="b">
        <v>1</v>
      </c>
      <c r="CW2045">
        <v>0.69689207650273222</v>
      </c>
      <c r="CX2045">
        <v>74.8</v>
      </c>
      <c r="CY2045">
        <v>74.134319375337242</v>
      </c>
      <c r="CZ2045">
        <v>73.910292841936595</v>
      </c>
      <c r="DA2045">
        <v>82.631471802485223</v>
      </c>
      <c r="DB2045" t="e">
        <f ca="1"/>
        <v>#NAME?</v>
      </c>
      <c r="DC2045" t="e">
        <f ca="1"/>
        <v>#NAME?</v>
      </c>
      <c r="DD2045">
        <v>73.023499628891614</v>
      </c>
      <c r="DE2045" t="e">
        <f ca="1"/>
        <v>#NAME?</v>
      </c>
      <c r="DF2045">
        <v>75.575740169788133</v>
      </c>
    </row>
    <row r="2046" spans="1:110" x14ac:dyDescent="0.25">
      <c r="A2046">
        <v>76.8</v>
      </c>
      <c r="B2046" t="b">
        <v>1</v>
      </c>
      <c r="CW2046">
        <v>0.69723360655737709</v>
      </c>
      <c r="CX2046">
        <v>74.8</v>
      </c>
      <c r="CY2046">
        <v>74.143633511894066</v>
      </c>
      <c r="CZ2046">
        <v>73.920923562111383</v>
      </c>
      <c r="DA2046">
        <v>82.709515702176546</v>
      </c>
      <c r="DB2046" t="e">
        <f ca="1"/>
        <v>#NAME?</v>
      </c>
      <c r="DC2046" t="e">
        <f ca="1"/>
        <v>#NAME?</v>
      </c>
      <c r="DD2046">
        <v>73.032532709558893</v>
      </c>
      <c r="DE2046" t="e">
        <f ca="1"/>
        <v>#NAME?</v>
      </c>
      <c r="DF2046">
        <v>75.584936194053398</v>
      </c>
    </row>
    <row r="2047" spans="1:110" x14ac:dyDescent="0.25">
      <c r="A2047">
        <v>76.7</v>
      </c>
      <c r="B2047" t="b">
        <v>1</v>
      </c>
      <c r="CW2047">
        <v>0.69757513661202186</v>
      </c>
      <c r="CX2047">
        <v>74.8</v>
      </c>
      <c r="CY2047">
        <v>74.152952355281116</v>
      </c>
      <c r="CZ2047">
        <v>73.931561184647194</v>
      </c>
      <c r="DA2047">
        <v>82.787647687552095</v>
      </c>
      <c r="DB2047" t="e">
        <f ca="1"/>
        <v>#NAME?</v>
      </c>
      <c r="DC2047" t="e">
        <f ca="1"/>
        <v>#NAME?</v>
      </c>
      <c r="DD2047">
        <v>73.041570886464712</v>
      </c>
      <c r="DE2047" t="e">
        <f ca="1"/>
        <v>#NAME?</v>
      </c>
      <c r="DF2047">
        <v>75.594133869080622</v>
      </c>
    </row>
    <row r="2048" spans="1:110" x14ac:dyDescent="0.25">
      <c r="A2048">
        <v>76.3</v>
      </c>
      <c r="B2048" t="b">
        <v>1</v>
      </c>
      <c r="CW2048">
        <v>0.69791666666666663</v>
      </c>
      <c r="CX2048">
        <v>74.8</v>
      </c>
      <c r="CY2048">
        <v>74.162275919188914</v>
      </c>
      <c r="CZ2048">
        <v>73.942205727714949</v>
      </c>
      <c r="DA2048">
        <v>82.865867957675675</v>
      </c>
      <c r="DB2048" t="e">
        <f ca="1"/>
        <v>#NAME?</v>
      </c>
      <c r="DC2048" t="e">
        <f ca="1"/>
        <v>#NAME?</v>
      </c>
      <c r="DD2048">
        <v>73.050614168244351</v>
      </c>
      <c r="DE2048" t="e">
        <f ca="1"/>
        <v>#NAME?</v>
      </c>
      <c r="DF2048">
        <v>75.603333202084528</v>
      </c>
    </row>
    <row r="2049" spans="1:110" x14ac:dyDescent="0.25">
      <c r="A2049">
        <v>75.7</v>
      </c>
      <c r="B2049" t="b">
        <v>1</v>
      </c>
      <c r="CW2049">
        <v>0.69825819672131151</v>
      </c>
      <c r="CX2049">
        <v>74.8</v>
      </c>
      <c r="CY2049">
        <v>74.171604217346868</v>
      </c>
      <c r="CZ2049">
        <v>73.95285720954098</v>
      </c>
      <c r="DA2049">
        <v>82.944176712286577</v>
      </c>
      <c r="DB2049" t="e">
        <f ca="1"/>
        <v>#NAME?</v>
      </c>
      <c r="DC2049" t="e">
        <f ca="1"/>
        <v>#NAME?</v>
      </c>
      <c r="DD2049">
        <v>73.059662563557453</v>
      </c>
      <c r="DE2049" t="e">
        <f ca="1"/>
        <v>#NAME?</v>
      </c>
      <c r="DF2049">
        <v>75.612534200294931</v>
      </c>
    </row>
    <row r="2050" spans="1:110" x14ac:dyDescent="0.25">
      <c r="A2050">
        <v>75.5</v>
      </c>
      <c r="B2050" t="b">
        <v>1</v>
      </c>
      <c r="CW2050">
        <v>0.69859972677595628</v>
      </c>
      <c r="CX2050">
        <v>74.8</v>
      </c>
      <c r="CY2050">
        <v>74.180937263523518</v>
      </c>
      <c r="CZ2050">
        <v>73.963515648407238</v>
      </c>
      <c r="DA2050">
        <v>83.022574151802729</v>
      </c>
      <c r="DB2050" t="e">
        <f ca="1"/>
        <v>#NAME?</v>
      </c>
      <c r="DC2050" t="e">
        <f ca="1"/>
        <v>#NAME?</v>
      </c>
      <c r="DD2050">
        <v>73.068716081088212</v>
      </c>
      <c r="DE2050" t="e">
        <f ca="1"/>
        <v>#NAME?</v>
      </c>
      <c r="DF2050">
        <v>75.621736870956937</v>
      </c>
    </row>
    <row r="2051" spans="1:110" x14ac:dyDescent="0.25">
      <c r="A2051">
        <v>75.3</v>
      </c>
      <c r="B2051" t="b">
        <v>1</v>
      </c>
      <c r="CW2051">
        <v>0.69894125683060104</v>
      </c>
      <c r="CX2051">
        <v>74.8</v>
      </c>
      <c r="CY2051">
        <v>74.190275071526628</v>
      </c>
      <c r="CZ2051">
        <v>73.97418106265134</v>
      </c>
      <c r="DA2051">
        <v>83.101060477323756</v>
      </c>
      <c r="DB2051" t="e">
        <f ca="1"/>
        <v>#NAME?</v>
      </c>
      <c r="DC2051" t="e">
        <f ca="1"/>
        <v>#NAME?</v>
      </c>
      <c r="DD2051">
        <v>73.077774729545411</v>
      </c>
      <c r="DE2051" t="e">
        <f ca="1"/>
        <v>#NAME?</v>
      </c>
      <c r="DF2051">
        <v>75.630941221330929</v>
      </c>
    </row>
    <row r="2052" spans="1:110" x14ac:dyDescent="0.25">
      <c r="A2052">
        <v>75.2</v>
      </c>
      <c r="B2052" t="b">
        <v>1</v>
      </c>
      <c r="CW2052">
        <v>0.69928278688524592</v>
      </c>
      <c r="CX2052">
        <v>74.8</v>
      </c>
      <c r="CY2052">
        <v>74.199617655203497</v>
      </c>
      <c r="CZ2052">
        <v>73.984853470667204</v>
      </c>
      <c r="DA2052">
        <v>83.179635890634088</v>
      </c>
      <c r="DB2052" t="e">
        <f ca="1"/>
        <v>#NAME?</v>
      </c>
      <c r="DC2052" t="e">
        <f ca="1"/>
        <v>#NAME?</v>
      </c>
      <c r="DD2052">
        <v>73.086838517662557</v>
      </c>
      <c r="DE2052" t="e">
        <f ca="1"/>
        <v>#NAME?</v>
      </c>
      <c r="DF2052">
        <v>75.640147258692707</v>
      </c>
    </row>
    <row r="2053" spans="1:110" x14ac:dyDescent="0.25">
      <c r="A2053">
        <v>75</v>
      </c>
      <c r="B2053" t="b">
        <v>1</v>
      </c>
      <c r="CW2053">
        <v>0.69962431693989069</v>
      </c>
      <c r="CX2053">
        <v>74.900000000000006</v>
      </c>
      <c r="CY2053">
        <v>74.208965028441</v>
      </c>
      <c r="CZ2053">
        <v>73.99553289090484</v>
      </c>
      <c r="DA2053">
        <v>83.25830059420602</v>
      </c>
      <c r="DB2053" t="e">
        <f ca="1"/>
        <v>#NAME?</v>
      </c>
      <c r="DC2053" t="e">
        <f ca="1"/>
        <v>#NAME?</v>
      </c>
      <c r="DD2053">
        <v>73.095907454197942</v>
      </c>
      <c r="DE2053" t="e">
        <f ca="1"/>
        <v>#NAME?</v>
      </c>
      <c r="DF2053">
        <v>75.649354990333507</v>
      </c>
    </row>
    <row r="2054" spans="1:110" x14ac:dyDescent="0.25">
      <c r="A2054">
        <v>74.900000000000006</v>
      </c>
      <c r="B2054" t="b">
        <v>1</v>
      </c>
      <c r="CW2054">
        <v>0.69996584699453557</v>
      </c>
      <c r="CX2054">
        <v>74.900000000000006</v>
      </c>
      <c r="CY2054">
        <v>74.218317205165874</v>
      </c>
      <c r="CZ2054">
        <v>74.006219341871173</v>
      </c>
      <c r="DA2054">
        <v>83.337054791202917</v>
      </c>
      <c r="DB2054" t="e">
        <f ca="1"/>
        <v>#NAME?</v>
      </c>
      <c r="DC2054" t="e">
        <f ca="1"/>
        <v>#NAME?</v>
      </c>
      <c r="DD2054">
        <v>73.104981547934756</v>
      </c>
      <c r="DE2054" t="e">
        <f ca="1"/>
        <v>#NAME?</v>
      </c>
      <c r="DF2054">
        <v>75.658564423560122</v>
      </c>
    </row>
    <row r="2055" spans="1:110" x14ac:dyDescent="0.25">
      <c r="A2055">
        <v>74.7</v>
      </c>
      <c r="B2055" t="b">
        <v>1</v>
      </c>
      <c r="CW2055">
        <v>0.70030737704918034</v>
      </c>
      <c r="CX2055">
        <v>74.900000000000006</v>
      </c>
      <c r="CY2055">
        <v>74.227674199344875</v>
      </c>
      <c r="CZ2055">
        <v>74.016912842129599</v>
      </c>
      <c r="DA2055">
        <v>83.415898685482261</v>
      </c>
      <c r="DB2055" t="e">
        <f ca="1"/>
        <v>#NAME?</v>
      </c>
      <c r="DC2055" t="e">
        <f ca="1"/>
        <v>#NAME?</v>
      </c>
      <c r="DD2055">
        <v>73.114060807681227</v>
      </c>
      <c r="DE2055" t="e">
        <f ca="1"/>
        <v>#NAME?</v>
      </c>
      <c r="DF2055">
        <v>75.66777556569491</v>
      </c>
    </row>
    <row r="2056" spans="1:110" x14ac:dyDescent="0.25">
      <c r="A2056">
        <v>74.5</v>
      </c>
      <c r="B2056" t="b">
        <v>1</v>
      </c>
      <c r="CW2056">
        <v>0.7006489071038251</v>
      </c>
      <c r="CX2056">
        <v>74.900000000000006</v>
      </c>
      <c r="CY2056">
        <v>74.237036024984931</v>
      </c>
      <c r="CZ2056">
        <v>74.027613410301029</v>
      </c>
      <c r="DA2056">
        <v>83.494832481598948</v>
      </c>
      <c r="DB2056" t="e">
        <f ca="1"/>
        <v>#NAME?</v>
      </c>
      <c r="DC2056" t="e">
        <f ca="1"/>
        <v>#NAME?</v>
      </c>
      <c r="DD2056">
        <v>73.123145242270638</v>
      </c>
      <c r="DE2056" t="e">
        <f ca="1"/>
        <v>#NAME?</v>
      </c>
      <c r="DF2056">
        <v>75.67698842407593</v>
      </c>
    </row>
    <row r="2057" spans="1:110" x14ac:dyDescent="0.25">
      <c r="A2057">
        <v>74.2</v>
      </c>
      <c r="B2057" t="b">
        <v>1</v>
      </c>
      <c r="CW2057">
        <v>0.70099043715846998</v>
      </c>
      <c r="CX2057">
        <v>74.900000000000006</v>
      </c>
      <c r="CY2057">
        <v>74.246402696133387</v>
      </c>
      <c r="CZ2057">
        <v>74.038321065063414</v>
      </c>
      <c r="DA2057">
        <v>83.573856384808423</v>
      </c>
      <c r="DB2057" t="e">
        <f ca="1"/>
        <v>#NAME?</v>
      </c>
      <c r="DC2057" t="e">
        <f ca="1"/>
        <v>#NAME?</v>
      </c>
      <c r="DD2057">
        <v>73.132234860561525</v>
      </c>
      <c r="DE2057" t="e">
        <f ca="1"/>
        <v>#NAME?</v>
      </c>
      <c r="DF2057">
        <v>75.686203006057013</v>
      </c>
    </row>
    <row r="2058" spans="1:110" x14ac:dyDescent="0.25">
      <c r="A2058">
        <v>73.7</v>
      </c>
      <c r="B2058" t="b">
        <v>1</v>
      </c>
      <c r="CW2058">
        <v>0.70133196721311475</v>
      </c>
      <c r="CX2058">
        <v>74.900000000000006</v>
      </c>
      <c r="CY2058">
        <v>74.255774226878131</v>
      </c>
      <c r="CZ2058">
        <v>74.049035825152657</v>
      </c>
      <c r="DA2058">
        <v>83.652970601069768</v>
      </c>
      <c r="DB2058" t="e">
        <f ca="1"/>
        <v>#NAME?</v>
      </c>
      <c r="DC2058" t="e">
        <f ca="1"/>
        <v>#NAME?</v>
      </c>
      <c r="DD2058">
        <v>73.141329671437674</v>
      </c>
      <c r="DE2058" t="e">
        <f ca="1"/>
        <v>#NAME?</v>
      </c>
      <c r="DF2058">
        <v>75.695419319007769</v>
      </c>
    </row>
    <row r="2059" spans="1:110" x14ac:dyDescent="0.25">
      <c r="A2059">
        <v>81.099999999999994</v>
      </c>
      <c r="B2059" t="b">
        <v>1</v>
      </c>
      <c r="CW2059">
        <v>0.70167349726775952</v>
      </c>
      <c r="CX2059">
        <v>74.900000000000006</v>
      </c>
      <c r="CY2059">
        <v>74.265150631347865</v>
      </c>
      <c r="CZ2059">
        <v>74.059757709362415</v>
      </c>
      <c r="DA2059">
        <v>83.732175337049085</v>
      </c>
      <c r="DB2059" t="e">
        <f ca="1"/>
        <v>#NAME?</v>
      </c>
      <c r="DC2059" t="e">
        <f ca="1"/>
        <v>#NAME?</v>
      </c>
      <c r="DD2059">
        <v>73.150429683808298</v>
      </c>
      <c r="DE2059" t="e">
        <f ca="1"/>
        <v>#NAME?</v>
      </c>
      <c r="DF2059">
        <v>75.704637370313748</v>
      </c>
    </row>
    <row r="2060" spans="1:110" x14ac:dyDescent="0.25">
      <c r="A2060">
        <v>89</v>
      </c>
      <c r="B2060" t="b">
        <v>1</v>
      </c>
      <c r="CW2060">
        <v>0.70201502732240439</v>
      </c>
      <c r="CX2060">
        <v>74.900000000000006</v>
      </c>
      <c r="CY2060">
        <v>74.274531923712203</v>
      </c>
      <c r="CZ2060">
        <v>74.07048673654451</v>
      </c>
      <c r="DA2060">
        <v>83.811470800122677</v>
      </c>
      <c r="DB2060" t="e">
        <f ca="1"/>
        <v>#NAME?</v>
      </c>
      <c r="DC2060" t="e">
        <f ca="1"/>
        <v>#NAME?</v>
      </c>
      <c r="DD2060">
        <v>73.159534906608144</v>
      </c>
      <c r="DE2060" t="e">
        <f ca="1"/>
        <v>#NAME?</v>
      </c>
      <c r="DF2060">
        <v>75.713857167376489</v>
      </c>
    </row>
    <row r="2061" spans="1:110" x14ac:dyDescent="0.25">
      <c r="A2061">
        <v>86</v>
      </c>
      <c r="B2061" t="b">
        <v>1</v>
      </c>
      <c r="CW2061">
        <v>0.70235655737704916</v>
      </c>
      <c r="CX2061">
        <v>74.900000000000006</v>
      </c>
      <c r="CY2061">
        <v>74.283918118181901</v>
      </c>
      <c r="CZ2061">
        <v>74.08122292560931</v>
      </c>
      <c r="DA2061">
        <v>83.890857198380246</v>
      </c>
      <c r="DB2061" t="e">
        <f ca="1"/>
        <v>#NAME?</v>
      </c>
      <c r="DC2061" t="e">
        <f ca="1"/>
        <v>#NAME?</v>
      </c>
      <c r="DD2061">
        <v>73.168645348797511</v>
      </c>
      <c r="DE2061" t="e">
        <f ca="1"/>
        <v>#NAME?</v>
      </c>
      <c r="DF2061">
        <v>75.723078717613532</v>
      </c>
    </row>
    <row r="2062" spans="1:110" x14ac:dyDescent="0.25">
      <c r="A2062">
        <v>83</v>
      </c>
      <c r="B2062" t="b">
        <v>1</v>
      </c>
      <c r="CW2062">
        <v>0.70269808743169404</v>
      </c>
      <c r="CX2062">
        <v>74.900000000000006</v>
      </c>
      <c r="CY2062">
        <v>74.293309229009111</v>
      </c>
      <c r="CZ2062">
        <v>74.09196629552585</v>
      </c>
      <c r="DA2062">
        <v>83.970334740628303</v>
      </c>
      <c r="DB2062" t="e">
        <f ca="1"/>
        <v>#NAME?</v>
      </c>
      <c r="DC2062" t="e">
        <f ca="1"/>
        <v>#NAME?</v>
      </c>
      <c r="DD2062">
        <v>73.177761019362464</v>
      </c>
      <c r="DE2062" t="e">
        <f ca="1"/>
        <v>#NAME?</v>
      </c>
      <c r="DF2062">
        <v>75.732302028458577</v>
      </c>
    </row>
    <row r="2063" spans="1:110" x14ac:dyDescent="0.25">
      <c r="A2063">
        <v>82</v>
      </c>
      <c r="B2063" t="b">
        <v>1</v>
      </c>
      <c r="CW2063">
        <v>0.70303961748633881</v>
      </c>
      <c r="CX2063">
        <v>74.900000000000006</v>
      </c>
      <c r="CY2063">
        <v>74.302705270487451</v>
      </c>
      <c r="CZ2063">
        <v>74.102716865322179</v>
      </c>
      <c r="DA2063">
        <v>84.049903636393267</v>
      </c>
      <c r="DB2063" t="e">
        <f ca="1"/>
        <v>#NAME?</v>
      </c>
      <c r="DC2063" t="e">
        <f ca="1"/>
        <v>#NAME?</v>
      </c>
      <c r="DD2063">
        <v>73.186881927314843</v>
      </c>
      <c r="DE2063" t="e">
        <f ca="1"/>
        <v>#NAME?</v>
      </c>
      <c r="DF2063">
        <v>75.741527107361549</v>
      </c>
    </row>
    <row r="2064" spans="1:110" x14ac:dyDescent="0.25">
      <c r="A2064">
        <v>79.599999999999994</v>
      </c>
      <c r="B2064" t="b">
        <v>1</v>
      </c>
      <c r="CW2064">
        <v>0.70338114754098358</v>
      </c>
      <c r="CX2064">
        <v>74.900000000000006</v>
      </c>
      <c r="CY2064">
        <v>74.312106256952305</v>
      </c>
      <c r="CZ2064">
        <v>74.113474654085721</v>
      </c>
      <c r="DA2064">
        <v>84.129564095925005</v>
      </c>
      <c r="DB2064" t="e">
        <f ca="1"/>
        <v>#NAME?</v>
      </c>
      <c r="DC2064" t="e">
        <f ca="1"/>
        <v>#NAME?</v>
      </c>
      <c r="DD2064">
        <v>73.196008081692412</v>
      </c>
      <c r="DE2064" t="e">
        <f ca="1"/>
        <v>#NAME?</v>
      </c>
      <c r="DF2064">
        <v>75.750753961788604</v>
      </c>
    </row>
    <row r="2065" spans="1:110" x14ac:dyDescent="0.25">
      <c r="A2065">
        <v>79.3</v>
      </c>
      <c r="B2065" t="b">
        <v>1</v>
      </c>
      <c r="CW2065">
        <v>0.70372267759562845</v>
      </c>
      <c r="CX2065">
        <v>74.900000000000006</v>
      </c>
      <c r="CY2065">
        <v>74.321512202780966</v>
      </c>
      <c r="CZ2065">
        <v>74.124239680963257</v>
      </c>
      <c r="DA2065">
        <v>84.209316330200025</v>
      </c>
      <c r="DB2065" t="e">
        <f ca="1"/>
        <v>#NAME?</v>
      </c>
      <c r="DC2065" t="e">
        <f ca="1"/>
        <v>#NAME?</v>
      </c>
      <c r="DD2065">
        <v>73.205139491558995</v>
      </c>
      <c r="DE2065" t="e">
        <f ca="1"/>
        <v>#NAME?</v>
      </c>
      <c r="DF2065">
        <v>75.759982599222297</v>
      </c>
    </row>
    <row r="2066" spans="1:110" x14ac:dyDescent="0.25">
      <c r="A2066">
        <v>79</v>
      </c>
      <c r="B2066" t="b">
        <v>1</v>
      </c>
      <c r="CW2066">
        <v>0.70406420765027322</v>
      </c>
      <c r="CX2066">
        <v>74.900000000000006</v>
      </c>
      <c r="CY2066">
        <v>74.330923122392861</v>
      </c>
      <c r="CZ2066">
        <v>74.135011965161596</v>
      </c>
      <c r="DA2066">
        <v>84.289160550924763</v>
      </c>
      <c r="DB2066" t="e">
        <f ca="1"/>
        <v>#NAME?</v>
      </c>
      <c r="DC2066" t="e">
        <f ca="1"/>
        <v>#NAME?</v>
      </c>
      <c r="DD2066">
        <v>73.21427616600451</v>
      </c>
      <c r="DE2066" t="e">
        <f ca="1"/>
        <v>#NAME?</v>
      </c>
      <c r="DF2066">
        <v>75.769213027161612</v>
      </c>
    </row>
    <row r="2067" spans="1:110" x14ac:dyDescent="0.25">
      <c r="A2067">
        <v>78.7</v>
      </c>
      <c r="B2067" t="b">
        <v>1</v>
      </c>
      <c r="CW2067">
        <v>0.70440573770491799</v>
      </c>
      <c r="CX2067">
        <v>74.900000000000006</v>
      </c>
      <c r="CY2067">
        <v>74.340339030249709</v>
      </c>
      <c r="CZ2067">
        <v>74.145791525947431</v>
      </c>
      <c r="DA2067">
        <v>84.369096970539189</v>
      </c>
      <c r="DB2067" t="e">
        <f ca="1"/>
        <v>#NAME?</v>
      </c>
      <c r="DC2067" t="e">
        <f ca="1"/>
        <v>#NAME?</v>
      </c>
      <c r="DD2067">
        <v>73.22341811414509</v>
      </c>
      <c r="DE2067" t="e">
        <f ca="1"/>
        <v>#NAME?</v>
      </c>
      <c r="DF2067">
        <v>75.778445253122044</v>
      </c>
    </row>
    <row r="2068" spans="1:110" x14ac:dyDescent="0.25">
      <c r="A2068">
        <v>78.5</v>
      </c>
      <c r="B2068" t="b">
        <v>1</v>
      </c>
      <c r="CW2068">
        <v>0.70474726775956287</v>
      </c>
      <c r="CX2068">
        <v>74.900000000000006</v>
      </c>
      <c r="CY2068">
        <v>74.34975994085579</v>
      </c>
      <c r="CZ2068">
        <v>74.156578382648078</v>
      </c>
      <c r="DA2068">
        <v>84.44912580222001</v>
      </c>
      <c r="DB2068" t="e">
        <f ca="1"/>
        <v>#NAME?</v>
      </c>
      <c r="DC2068" t="e">
        <f ca="1"/>
        <v>#NAME?</v>
      </c>
      <c r="DD2068">
        <v>73.232565345123248</v>
      </c>
      <c r="DE2068" t="e">
        <f ca="1"/>
        <v>#NAME?</v>
      </c>
      <c r="DF2068">
        <v>75.787679284635672</v>
      </c>
    </row>
    <row r="2069" spans="1:110" x14ac:dyDescent="0.25">
      <c r="A2069">
        <v>77.7</v>
      </c>
      <c r="B2069" t="b">
        <v>1</v>
      </c>
      <c r="CW2069">
        <v>0.70508879781420764</v>
      </c>
      <c r="CX2069">
        <v>74.900000000000006</v>
      </c>
      <c r="CY2069">
        <v>74.359185868758061</v>
      </c>
      <c r="CZ2069">
        <v>74.167372554651365</v>
      </c>
      <c r="DA2069">
        <v>84.529247259884073</v>
      </c>
      <c r="DB2069" t="e">
        <f ca="1"/>
        <v>#NAME?</v>
      </c>
      <c r="DC2069" t="e">
        <f ca="1"/>
        <v>#NAME?</v>
      </c>
      <c r="DD2069">
        <v>73.241717868107926</v>
      </c>
      <c r="DE2069" t="e">
        <f ca="1"/>
        <v>#NAME?</v>
      </c>
      <c r="DF2069">
        <v>75.796915129251246</v>
      </c>
    </row>
    <row r="2070" spans="1:110" x14ac:dyDescent="0.25">
      <c r="A2070">
        <v>78</v>
      </c>
      <c r="B2070" t="b">
        <v>1</v>
      </c>
      <c r="CW2070">
        <v>0.70543032786885251</v>
      </c>
      <c r="CX2070">
        <v>74.900000000000006</v>
      </c>
      <c r="CY2070">
        <v>74.368616828546408</v>
      </c>
      <c r="CZ2070">
        <v>74.178174061406125</v>
      </c>
      <c r="DA2070">
        <v>84.609461558191924</v>
      </c>
      <c r="DB2070" t="e">
        <f ca="1"/>
        <v>#NAME?</v>
      </c>
      <c r="DC2070" t="e">
        <f ca="1"/>
        <v>#NAME?</v>
      </c>
      <c r="DD2070">
        <v>73.250875692294642</v>
      </c>
      <c r="DE2070" t="e">
        <f ca="1"/>
        <v>#NAME?</v>
      </c>
      <c r="DF2070">
        <v>75.806152794534285</v>
      </c>
    </row>
    <row r="2071" spans="1:110" x14ac:dyDescent="0.25">
      <c r="A2071">
        <v>77.3</v>
      </c>
      <c r="B2071" t="b">
        <v>1</v>
      </c>
      <c r="CW2071">
        <v>0.70577185792349728</v>
      </c>
      <c r="CX2071">
        <v>74.900000000000006</v>
      </c>
      <c r="CY2071">
        <v>74.378052834853833</v>
      </c>
      <c r="CZ2071">
        <v>74.188982922422383</v>
      </c>
      <c r="DA2071">
        <v>84.689768912551145</v>
      </c>
      <c r="DB2071" t="e">
        <f ca="1"/>
        <v>#NAME?</v>
      </c>
      <c r="DC2071" t="e">
        <f ca="1"/>
        <v>#NAME?</v>
      </c>
      <c r="DD2071">
        <v>73.260038826905514</v>
      </c>
      <c r="DE2071" t="e">
        <f ca="1"/>
        <v>#NAME?</v>
      </c>
      <c r="DF2071">
        <v>75.81539228806713</v>
      </c>
    </row>
    <row r="2072" spans="1:110" x14ac:dyDescent="0.25">
      <c r="A2072">
        <v>77.2</v>
      </c>
      <c r="B2072" t="b">
        <v>1</v>
      </c>
      <c r="CW2072">
        <v>0.70611338797814205</v>
      </c>
      <c r="CX2072">
        <v>74.900000000000006</v>
      </c>
      <c r="CY2072">
        <v>74.387493902356681</v>
      </c>
      <c r="CZ2072">
        <v>74.19979915727184</v>
      </c>
      <c r="DA2072">
        <v>84.770169539119905</v>
      </c>
      <c r="DB2072" t="e">
        <f ca="1"/>
        <v>#NAME?</v>
      </c>
      <c r="DC2072" t="e">
        <f ca="1"/>
        <v>#NAME?</v>
      </c>
      <c r="DD2072">
        <v>73.269207281189509</v>
      </c>
      <c r="DE2072" t="e">
        <f ca="1"/>
        <v>#NAME?</v>
      </c>
      <c r="DF2072">
        <v>75.824633617448995</v>
      </c>
    </row>
    <row r="2073" spans="1:110" x14ac:dyDescent="0.25">
      <c r="A2073">
        <v>76.900000000000006</v>
      </c>
      <c r="B2073" t="b">
        <v>1</v>
      </c>
      <c r="CW2073">
        <v>0.70645491803278693</v>
      </c>
      <c r="CX2073">
        <v>74.900000000000006</v>
      </c>
      <c r="CY2073">
        <v>74.396940045774812</v>
      </c>
      <c r="CZ2073">
        <v>74.210622785587773</v>
      </c>
      <c r="DA2073">
        <v>84.85066365481039</v>
      </c>
      <c r="DB2073" t="e">
        <f ca="1"/>
        <v>#NAME?</v>
      </c>
      <c r="DC2073" t="e">
        <f ca="1"/>
        <v>#NAME?</v>
      </c>
      <c r="DD2073">
        <v>73.278381064422405</v>
      </c>
      <c r="DE2073" t="e">
        <f ca="1"/>
        <v>#NAME?</v>
      </c>
      <c r="DF2073">
        <v>75.833876790296159</v>
      </c>
    </row>
    <row r="2074" spans="1:110" x14ac:dyDescent="0.25">
      <c r="A2074">
        <v>76.599999999999994</v>
      </c>
      <c r="B2074" t="b">
        <v>1</v>
      </c>
      <c r="CW2074">
        <v>0.70679644808743169</v>
      </c>
      <c r="CX2074">
        <v>74.900000000000006</v>
      </c>
      <c r="CY2074">
        <v>74.406391279871812</v>
      </c>
      <c r="CZ2074">
        <v>74.221453827065716</v>
      </c>
      <c r="DA2074">
        <v>84.931251477292321</v>
      </c>
      <c r="DB2074" t="e">
        <f ca="1"/>
        <v>#NAME?</v>
      </c>
      <c r="DC2074" t="e">
        <f ca="1"/>
        <v>#NAME?</v>
      </c>
      <c r="DD2074">
        <v>73.287560185907026</v>
      </c>
      <c r="DE2074" t="e">
        <f ca="1"/>
        <v>#NAME?</v>
      </c>
      <c r="DF2074">
        <v>75.843121814241883</v>
      </c>
    </row>
    <row r="2075" spans="1:110" x14ac:dyDescent="0.25">
      <c r="A2075">
        <v>78.2</v>
      </c>
      <c r="B2075" t="b">
        <v>1</v>
      </c>
      <c r="CW2075">
        <v>0.70713797814207646</v>
      </c>
      <c r="CX2075">
        <v>74.900000000000006</v>
      </c>
      <c r="CY2075">
        <v>74.415847619455221</v>
      </c>
      <c r="CZ2075">
        <v>74.232292301463673</v>
      </c>
      <c r="DA2075">
        <v>85.011933224996511</v>
      </c>
      <c r="DB2075" t="e">
        <f ca="1"/>
        <v>#NAME?</v>
      </c>
      <c r="DC2075" t="e">
        <f ca="1"/>
        <v>#NAME?</v>
      </c>
      <c r="DD2075">
        <v>73.296744654973239</v>
      </c>
      <c r="DE2075" t="e">
        <f ca="1"/>
        <v>#NAME?</v>
      </c>
      <c r="DF2075">
        <v>75.852368696936651</v>
      </c>
    </row>
    <row r="2076" spans="1:110" x14ac:dyDescent="0.25">
      <c r="A2076">
        <v>78.099999999999994</v>
      </c>
      <c r="B2076" t="b">
        <v>1</v>
      </c>
      <c r="CW2076">
        <v>0.70747950819672134</v>
      </c>
      <c r="CX2076">
        <v>75</v>
      </c>
      <c r="CY2076">
        <v>74.425309079376717</v>
      </c>
      <c r="CZ2076">
        <v>74.243138228602049</v>
      </c>
      <c r="DA2076">
        <v>85.092709117118474</v>
      </c>
      <c r="DB2076" t="e">
        <f ca="1"/>
        <v>#NAME?</v>
      </c>
      <c r="DC2076" t="e">
        <f ca="1"/>
        <v>#NAME?</v>
      </c>
      <c r="DD2076">
        <v>73.305934480978152</v>
      </c>
      <c r="DE2076" t="e">
        <f ca="1"/>
        <v>#NAME?</v>
      </c>
      <c r="DF2076">
        <v>75.861617446048143</v>
      </c>
    </row>
    <row r="2077" spans="1:110" x14ac:dyDescent="0.25">
      <c r="A2077">
        <v>77.900000000000006</v>
      </c>
      <c r="B2077" t="b">
        <v>1</v>
      </c>
      <c r="CW2077">
        <v>0.70782103825136611</v>
      </c>
      <c r="CX2077">
        <v>75</v>
      </c>
      <c r="CY2077">
        <v>74.434775674532347</v>
      </c>
      <c r="CZ2077">
        <v>74.253991628364602</v>
      </c>
      <c r="DA2077">
        <v>85.173579373621834</v>
      </c>
      <c r="DB2077" t="e">
        <f ca="1"/>
        <v>#NAME?</v>
      </c>
      <c r="DC2077" t="e">
        <f ca="1"/>
        <v>#NAME?</v>
      </c>
      <c r="DD2077">
        <v>73.315129673306203</v>
      </c>
      <c r="DE2077" t="e">
        <f ca="1"/>
        <v>#NAME?</v>
      </c>
      <c r="DF2077">
        <v>75.870868069261377</v>
      </c>
    </row>
    <row r="2078" spans="1:110" x14ac:dyDescent="0.25">
      <c r="A2078">
        <v>77.8</v>
      </c>
      <c r="B2078" t="b">
        <v>1</v>
      </c>
      <c r="CW2078">
        <v>0.70816256830601088</v>
      </c>
      <c r="CX2078">
        <v>75</v>
      </c>
      <c r="CY2078">
        <v>74.44424741986272</v>
      </c>
      <c r="CZ2078">
        <v>74.264852520697985</v>
      </c>
      <c r="DA2078">
        <v>85.254544215242049</v>
      </c>
      <c r="DB2078" t="e">
        <f ca="1"/>
        <v>#NAME?</v>
      </c>
      <c r="DC2078" t="e">
        <f ca="1"/>
        <v>#NAME?</v>
      </c>
      <c r="DD2078">
        <v>73.324330241369225</v>
      </c>
      <c r="DE2078" t="e">
        <f ca="1"/>
        <v>#NAME?</v>
      </c>
      <c r="DF2078">
        <v>75.88012057427872</v>
      </c>
    </row>
    <row r="2079" spans="1:110" x14ac:dyDescent="0.25">
      <c r="A2079">
        <v>77.5</v>
      </c>
      <c r="B2079" t="b">
        <v>1</v>
      </c>
      <c r="CW2079">
        <v>0.70850409836065575</v>
      </c>
      <c r="CX2079">
        <v>75</v>
      </c>
      <c r="CY2079">
        <v>74.453724330353225</v>
      </c>
      <c r="CZ2079">
        <v>74.275720925612788</v>
      </c>
      <c r="DA2079">
        <v>85.335603863490064</v>
      </c>
      <c r="DB2079" t="e">
        <f ca="1"/>
        <v>#NAME?</v>
      </c>
      <c r="DC2079" t="e">
        <f ca="1"/>
        <v>#NAME?</v>
      </c>
      <c r="DD2079">
        <v>73.333536194606637</v>
      </c>
      <c r="DE2079" t="e">
        <f ca="1"/>
        <v>#NAME?</v>
      </c>
      <c r="DF2079">
        <v>75.889374968820078</v>
      </c>
    </row>
    <row r="2080" spans="1:110" x14ac:dyDescent="0.25">
      <c r="A2080">
        <v>77.3</v>
      </c>
      <c r="B2080" t="b">
        <v>1</v>
      </c>
      <c r="CW2080">
        <v>0.70884562841530052</v>
      </c>
      <c r="CX2080">
        <v>75</v>
      </c>
      <c r="CY2080">
        <v>74.463206421034243</v>
      </c>
      <c r="CZ2080">
        <v>74.286596863183235</v>
      </c>
      <c r="DA2080">
        <v>85.416758540655763</v>
      </c>
      <c r="DB2080" t="e">
        <f ca="1"/>
        <v>#NAME?</v>
      </c>
      <c r="DC2080" t="e">
        <f ca="1"/>
        <v>#NAME?</v>
      </c>
      <c r="DD2080">
        <v>73.342747542485469</v>
      </c>
      <c r="DE2080" t="e">
        <f ca="1"/>
        <v>#NAME?</v>
      </c>
      <c r="DF2080">
        <v>75.898631260622892</v>
      </c>
    </row>
    <row r="2081" spans="1:110" x14ac:dyDescent="0.25">
      <c r="A2081">
        <v>77</v>
      </c>
      <c r="B2081" t="b">
        <v>1</v>
      </c>
      <c r="CW2081">
        <v>0.7091871584699454</v>
      </c>
      <c r="CX2081">
        <v>75</v>
      </c>
      <c r="CY2081">
        <v>74.47269370698136</v>
      </c>
      <c r="CZ2081">
        <v>74.297480353547869</v>
      </c>
      <c r="DA2081">
        <v>85.49800846981185</v>
      </c>
      <c r="DB2081" t="e">
        <f ca="1"/>
        <v>#NAME?</v>
      </c>
      <c r="DC2081" t="e">
        <f ca="1"/>
        <v>#NAME?</v>
      </c>
      <c r="DD2081">
        <v>73.351964294500576</v>
      </c>
      <c r="DE2081" t="e">
        <f ca="1"/>
        <v>#NAME?</v>
      </c>
      <c r="DF2081">
        <v>75.907889457442238</v>
      </c>
    </row>
    <row r="2082" spans="1:110" x14ac:dyDescent="0.25">
      <c r="A2082">
        <v>76.8</v>
      </c>
      <c r="B2082" t="b">
        <v>1</v>
      </c>
      <c r="CW2082">
        <v>0.70952868852459017</v>
      </c>
      <c r="CX2082">
        <v>75</v>
      </c>
      <c r="CY2082">
        <v>74.482186203315578</v>
      </c>
      <c r="CZ2082">
        <v>74.308371416909551</v>
      </c>
      <c r="DA2082">
        <v>85.579353874817315</v>
      </c>
      <c r="DB2082" t="e">
        <f ca="1"/>
        <v>#NAME?</v>
      </c>
      <c r="DC2082" t="e">
        <f ca="1"/>
        <v>#NAME?</v>
      </c>
      <c r="DD2082">
        <v>73.361186460174636</v>
      </c>
      <c r="DE2082" t="e">
        <f ca="1"/>
        <v>#NAME?</v>
      </c>
      <c r="DF2082">
        <v>75.917149567050927</v>
      </c>
    </row>
    <row r="2083" spans="1:110" x14ac:dyDescent="0.25">
      <c r="A2083">
        <v>76.7</v>
      </c>
      <c r="B2083" t="b">
        <v>1</v>
      </c>
      <c r="CW2083">
        <v>0.70987021857923494</v>
      </c>
      <c r="CX2083">
        <v>75</v>
      </c>
      <c r="CY2083">
        <v>74.491683925203546</v>
      </c>
      <c r="CZ2083">
        <v>74.319270073536089</v>
      </c>
      <c r="DA2083">
        <v>85.660794980321327</v>
      </c>
      <c r="DB2083" t="e">
        <f ca="1"/>
        <v>#NAME?</v>
      </c>
      <c r="DC2083" t="e">
        <f ca="1"/>
        <v>#NAME?</v>
      </c>
      <c r="DD2083">
        <v>73.370414049058397</v>
      </c>
      <c r="DE2083" t="e">
        <f ca="1"/>
        <v>#NAME?</v>
      </c>
      <c r="DF2083">
        <v>75.926411597239593</v>
      </c>
    </row>
    <row r="2084" spans="1:110" x14ac:dyDescent="0.25">
      <c r="A2084">
        <v>76.599999999999994</v>
      </c>
      <c r="B2084" t="b">
        <v>1</v>
      </c>
      <c r="CW2084">
        <v>0.71021174863387981</v>
      </c>
      <c r="CX2084">
        <v>75</v>
      </c>
      <c r="CY2084">
        <v>74.50118688785777</v>
      </c>
      <c r="CZ2084">
        <v>74.330176343760357</v>
      </c>
      <c r="DA2084">
        <v>85.742332011766834</v>
      </c>
      <c r="DB2084" t="e">
        <f ca="1"/>
        <v>#NAME?</v>
      </c>
      <c r="DC2084" t="e">
        <f ca="1"/>
        <v>#NAME?</v>
      </c>
      <c r="DD2084">
        <v>73.379647070730655</v>
      </c>
      <c r="DE2084" t="e">
        <f ca="1"/>
        <v>#NAME?</v>
      </c>
      <c r="DF2084">
        <v>75.935675555816772</v>
      </c>
    </row>
    <row r="2085" spans="1:110" x14ac:dyDescent="0.25">
      <c r="A2085">
        <v>76.599999999999994</v>
      </c>
      <c r="B2085" t="b">
        <v>1</v>
      </c>
      <c r="CW2085">
        <v>0.71055327868852458</v>
      </c>
      <c r="CX2085">
        <v>75</v>
      </c>
      <c r="CY2085">
        <v>74.510695106536815</v>
      </c>
      <c r="CZ2085">
        <v>74.34109024798056</v>
      </c>
      <c r="DA2085">
        <v>85.823965195394322</v>
      </c>
      <c r="DB2085" t="e">
        <f ca="1"/>
        <v>#NAME?</v>
      </c>
      <c r="DC2085" t="e">
        <f ca="1"/>
        <v>#NAME?</v>
      </c>
      <c r="DD2085">
        <v>73.38888553479849</v>
      </c>
      <c r="DE2085" t="e">
        <f ca="1"/>
        <v>#NAME?</v>
      </c>
      <c r="DF2085">
        <v>75.944941450608979</v>
      </c>
    </row>
    <row r="2086" spans="1:110" x14ac:dyDescent="0.25">
      <c r="A2086">
        <v>76.599999999999994</v>
      </c>
      <c r="B2086" t="b">
        <v>1</v>
      </c>
      <c r="CW2086">
        <v>0.71089480874316935</v>
      </c>
      <c r="CX2086">
        <v>75</v>
      </c>
      <c r="CY2086">
        <v>74.520208596545558</v>
      </c>
      <c r="CZ2086">
        <v>74.352011806660684</v>
      </c>
      <c r="DA2086">
        <v>85.905694758245644</v>
      </c>
      <c r="DB2086" t="e">
        <f ca="1"/>
        <v>#NAME?</v>
      </c>
      <c r="DC2086" t="e">
        <f ca="1"/>
        <v>#NAME?</v>
      </c>
      <c r="DD2086">
        <v>73.398129450897287</v>
      </c>
      <c r="DE2086" t="e">
        <f ca="1"/>
        <v>#NAME?</v>
      </c>
      <c r="DF2086">
        <v>75.954209289460792</v>
      </c>
    </row>
    <row r="2087" spans="1:110" x14ac:dyDescent="0.25">
      <c r="A2087">
        <v>76.5</v>
      </c>
      <c r="B2087" t="b">
        <v>1</v>
      </c>
      <c r="CW2087">
        <v>0.71123633879781423</v>
      </c>
      <c r="CX2087">
        <v>75</v>
      </c>
      <c r="CY2087">
        <v>74.52972737323536</v>
      </c>
      <c r="CZ2087">
        <v>74.362941040330696</v>
      </c>
      <c r="DA2087">
        <v>85.987520928167754</v>
      </c>
      <c r="DB2087" t="e">
        <f ca="1"/>
        <v>#NAME?</v>
      </c>
      <c r="DC2087" t="e">
        <f ca="1"/>
        <v>#NAME?</v>
      </c>
      <c r="DD2087">
        <v>73.407378828690923</v>
      </c>
      <c r="DE2087" t="e">
        <f ca="1"/>
        <v>#NAME?</v>
      </c>
      <c r="DF2087">
        <v>75.963479080234947</v>
      </c>
    </row>
    <row r="2088" spans="1:110" x14ac:dyDescent="0.25">
      <c r="A2088">
        <v>76.400000000000006</v>
      </c>
      <c r="B2088" t="b">
        <v>1</v>
      </c>
      <c r="CW2088">
        <v>0.71157786885245899</v>
      </c>
      <c r="CX2088">
        <v>75</v>
      </c>
      <c r="CY2088">
        <v>74.539251452004351</v>
      </c>
      <c r="CZ2088">
        <v>74.373877969586957</v>
      </c>
      <c r="DA2088">
        <v>86.069443933816473</v>
      </c>
      <c r="DB2088" t="e">
        <f ca="1"/>
        <v>#NAME?</v>
      </c>
      <c r="DC2088" t="e">
        <f ca="1"/>
        <v>#NAME?</v>
      </c>
      <c r="DD2088">
        <v>73.416633677871857</v>
      </c>
      <c r="DE2088" t="e">
        <f ca="1"/>
        <v>#NAME?</v>
      </c>
      <c r="DF2088">
        <v>75.972750830812444</v>
      </c>
    </row>
    <row r="2089" spans="1:110" x14ac:dyDescent="0.25">
      <c r="A2089">
        <v>76.3</v>
      </c>
      <c r="B2089" t="b">
        <v>1</v>
      </c>
      <c r="CW2089">
        <v>0.71191939890710387</v>
      </c>
      <c r="CX2089">
        <v>75</v>
      </c>
      <c r="CY2089">
        <v>74.548780848297596</v>
      </c>
      <c r="CZ2089">
        <v>74.384822615092475</v>
      </c>
      <c r="DA2089">
        <v>86.151464004660497</v>
      </c>
      <c r="DB2089" t="e">
        <f ca="1"/>
        <v>#NAME?</v>
      </c>
      <c r="DC2089" t="e">
        <f ca="1"/>
        <v>#NAME?</v>
      </c>
      <c r="DD2089">
        <v>73.425894008161251</v>
      </c>
      <c r="DE2089" t="e">
        <f ca="1"/>
        <v>#NAME?</v>
      </c>
      <c r="DF2089">
        <v>75.982024549092586</v>
      </c>
    </row>
    <row r="2090" spans="1:110" x14ac:dyDescent="0.25">
      <c r="A2090">
        <v>76.2</v>
      </c>
      <c r="B2090" t="b">
        <v>1</v>
      </c>
      <c r="CW2090">
        <v>0.71226092896174864</v>
      </c>
      <c r="CX2090">
        <v>75</v>
      </c>
      <c r="CY2090">
        <v>74.558315577607388</v>
      </c>
      <c r="CZ2090">
        <v>74.395774997577206</v>
      </c>
      <c r="DA2090">
        <v>86.233581370984993</v>
      </c>
      <c r="DB2090" t="e">
        <f ca="1"/>
        <v>#NAME?</v>
      </c>
      <c r="DC2090" t="e">
        <f ca="1"/>
        <v>#NAME?</v>
      </c>
      <c r="DD2090">
        <v>73.435159829309043</v>
      </c>
      <c r="DE2090" t="e">
        <f ca="1"/>
        <v>#NAME?</v>
      </c>
      <c r="DF2090">
        <v>75.991300242993077</v>
      </c>
    </row>
    <row r="2091" spans="1:110" x14ac:dyDescent="0.25">
      <c r="A2091">
        <v>82.3</v>
      </c>
      <c r="B2091" t="b">
        <v>1</v>
      </c>
      <c r="CW2091">
        <v>0.71260245901639341</v>
      </c>
      <c r="CX2091">
        <v>75</v>
      </c>
      <c r="CY2091">
        <v>74.567855655473366</v>
      </c>
      <c r="CZ2091">
        <v>74.406735137838325</v>
      </c>
      <c r="DA2091">
        <v>86.315796263895734</v>
      </c>
      <c r="DB2091" t="e">
        <f ca="1"/>
        <v>#NAME?</v>
      </c>
      <c r="DC2091" t="e">
        <f ca="1"/>
        <v>#NAME?</v>
      </c>
      <c r="DD2091">
        <v>73.444431151094193</v>
      </c>
      <c r="DE2091" t="e">
        <f ca="1"/>
        <v>#NAME?</v>
      </c>
      <c r="DF2091">
        <v>76.000577920450183</v>
      </c>
    </row>
    <row r="2092" spans="1:110" x14ac:dyDescent="0.25">
      <c r="A2092">
        <v>82</v>
      </c>
      <c r="B2092" t="b">
        <v>1</v>
      </c>
      <c r="CW2092">
        <v>0.71294398907103829</v>
      </c>
      <c r="CX2092">
        <v>75</v>
      </c>
      <c r="CY2092">
        <v>74.577401097482863</v>
      </c>
      <c r="CZ2092">
        <v>74.417703056740848</v>
      </c>
      <c r="DA2092">
        <v>86.398108915322894</v>
      </c>
      <c r="DB2092" t="e">
        <f ca="1"/>
        <v>#NAME?</v>
      </c>
      <c r="DC2092" t="e">
        <f ca="1"/>
        <v>#NAME?</v>
      </c>
      <c r="DD2092">
        <v>73.453707983324648</v>
      </c>
      <c r="DE2092" t="e">
        <f ca="1"/>
        <v>#NAME?</v>
      </c>
      <c r="DF2092">
        <v>76.009857589418715</v>
      </c>
    </row>
    <row r="2093" spans="1:110" x14ac:dyDescent="0.25">
      <c r="A2093">
        <v>81.7</v>
      </c>
      <c r="B2093" t="b">
        <v>1</v>
      </c>
      <c r="CW2093">
        <v>0.71328551912568305</v>
      </c>
      <c r="CX2093">
        <v>75</v>
      </c>
      <c r="CY2093">
        <v>74.586951919271058</v>
      </c>
      <c r="CZ2093">
        <v>74.428678775217421</v>
      </c>
      <c r="DA2093">
        <v>86.480519558024838</v>
      </c>
      <c r="DB2093" t="e">
        <f ca="1"/>
        <v>#NAME?</v>
      </c>
      <c r="DC2093" t="e">
        <f ca="1"/>
        <v>#NAME?</v>
      </c>
      <c r="DD2093">
        <v>73.462990335837588</v>
      </c>
      <c r="DE2093" t="e">
        <f ca="1"/>
        <v>#NAME?</v>
      </c>
      <c r="DF2093">
        <v>76.019139257872183</v>
      </c>
    </row>
    <row r="2094" spans="1:110" x14ac:dyDescent="0.25">
      <c r="A2094">
        <v>81.2</v>
      </c>
      <c r="B2094" t="b">
        <v>1</v>
      </c>
      <c r="CW2094">
        <v>0.71362704918032782</v>
      </c>
      <c r="CX2094">
        <v>75</v>
      </c>
      <c r="CY2094">
        <v>74.596508136521223</v>
      </c>
      <c r="CZ2094">
        <v>74.439662314269228</v>
      </c>
      <c r="DA2094">
        <v>86.563028425592364</v>
      </c>
      <c r="DB2094" t="e">
        <f ca="1"/>
        <v>#NAME?</v>
      </c>
      <c r="DC2094" t="e">
        <f ca="1"/>
        <v>#NAME?</v>
      </c>
      <c r="DD2094">
        <v>73.47227821849944</v>
      </c>
      <c r="DE2094" t="e">
        <f ca="1"/>
        <v>#NAME?</v>
      </c>
      <c r="DF2094">
        <v>76.028422933802858</v>
      </c>
    </row>
    <row r="2095" spans="1:110" x14ac:dyDescent="0.25">
      <c r="A2095">
        <v>81.099999999999994</v>
      </c>
      <c r="B2095" t="b">
        <v>1</v>
      </c>
      <c r="CW2095">
        <v>0.7139685792349727</v>
      </c>
      <c r="CX2095">
        <v>75</v>
      </c>
      <c r="CY2095">
        <v>74.606069764964985</v>
      </c>
      <c r="CZ2095">
        <v>74.450653694965894</v>
      </c>
      <c r="DA2095">
        <v>86.645635752452421</v>
      </c>
      <c r="DB2095" t="e">
        <f ca="1"/>
        <v>#NAME?</v>
      </c>
      <c r="DC2095" t="e">
        <f ca="1"/>
        <v>#NAME?</v>
      </c>
      <c r="DD2095">
        <v>73.481571641206131</v>
      </c>
      <c r="DE2095" t="e">
        <f ca="1"/>
        <v>#NAME?</v>
      </c>
      <c r="DF2095">
        <v>76.037708625221882</v>
      </c>
    </row>
    <row r="2096" spans="1:110" x14ac:dyDescent="0.25">
      <c r="A2096">
        <v>87</v>
      </c>
      <c r="B2096" t="b">
        <v>1</v>
      </c>
      <c r="CW2096">
        <v>0.71431010928961747</v>
      </c>
      <c r="CX2096">
        <v>75</v>
      </c>
      <c r="CY2096">
        <v>74.615636820382491</v>
      </c>
      <c r="CZ2096">
        <v>74.461652938446051</v>
      </c>
      <c r="DA2096">
        <v>86.728341773872188</v>
      </c>
      <c r="DB2096" t="e">
        <f ca="1"/>
        <v>#NAME?</v>
      </c>
      <c r="DC2096" t="e">
        <f ca="1"/>
        <v>#NAME?</v>
      </c>
      <c r="DD2096">
        <v>73.490870613883061</v>
      </c>
      <c r="DE2096" t="e">
        <f ca="1"/>
        <v>#NAME?</v>
      </c>
      <c r="DF2096">
        <v>76.046996340159353</v>
      </c>
    </row>
    <row r="2097" spans="1:110" x14ac:dyDescent="0.25">
      <c r="A2097">
        <v>86</v>
      </c>
      <c r="B2097" t="b">
        <v>1</v>
      </c>
      <c r="CW2097">
        <v>0.71465163934426235</v>
      </c>
      <c r="CX2097">
        <v>75</v>
      </c>
      <c r="CY2097">
        <v>74.625209318602728</v>
      </c>
      <c r="CZ2097">
        <v>74.472660065917466</v>
      </c>
      <c r="DA2097">
        <v>86.811146725963198</v>
      </c>
      <c r="DB2097" t="e">
        <f ca="1"/>
        <v>#NAME?</v>
      </c>
      <c r="DC2097" t="e">
        <f ca="1"/>
        <v>#NAME?</v>
      </c>
      <c r="DD2097">
        <v>73.500175146485361</v>
      </c>
      <c r="DE2097" t="e">
        <f ca="1"/>
        <v>#NAME?</v>
      </c>
      <c r="DF2097">
        <v>76.0562860866644</v>
      </c>
    </row>
    <row r="2098" spans="1:110" x14ac:dyDescent="0.25">
      <c r="A2098">
        <v>83</v>
      </c>
      <c r="B2098" t="b">
        <v>1</v>
      </c>
      <c r="CW2098">
        <v>0.71499316939890711</v>
      </c>
      <c r="CX2098">
        <v>75</v>
      </c>
      <c r="CY2098">
        <v>74.634787275503683</v>
      </c>
      <c r="CZ2098">
        <v>74.483675098657628</v>
      </c>
      <c r="DA2098">
        <v>86.894050845685172</v>
      </c>
      <c r="DB2098" t="e">
        <f ca="1"/>
        <v>#NAME?</v>
      </c>
      <c r="DC2098" t="e">
        <f ca="1"/>
        <v>#NAME?</v>
      </c>
      <c r="DD2098">
        <v>73.509485248997919</v>
      </c>
      <c r="DE2098" t="e">
        <f ca="1"/>
        <v>#NAME?</v>
      </c>
      <c r="DF2098">
        <v>76.065577872805278</v>
      </c>
    </row>
    <row r="2099" spans="1:110" x14ac:dyDescent="0.25">
      <c r="A2099">
        <v>79.8</v>
      </c>
      <c r="B2099" t="b">
        <v>1</v>
      </c>
      <c r="CW2099">
        <v>0.71533469945355188</v>
      </c>
      <c r="CX2099">
        <v>75</v>
      </c>
      <c r="CY2099">
        <v>74.644370707012627</v>
      </c>
      <c r="CZ2099">
        <v>74.49469805801381</v>
      </c>
      <c r="DA2099">
        <v>86.977054370850283</v>
      </c>
      <c r="DB2099" t="e">
        <f ca="1"/>
        <v>#NAME?</v>
      </c>
      <c r="DC2099" t="e">
        <f ca="1"/>
        <v>#NAME?</v>
      </c>
      <c r="DD2099">
        <v>73.518800931435592</v>
      </c>
      <c r="DE2099" t="e">
        <f ca="1"/>
        <v>#NAME?</v>
      </c>
      <c r="DF2099">
        <v>76.074871706669484</v>
      </c>
    </row>
    <row r="2100" spans="1:110" x14ac:dyDescent="0.25">
      <c r="A2100">
        <v>79.400000000000006</v>
      </c>
      <c r="B2100" t="b">
        <v>1</v>
      </c>
      <c r="CW2100">
        <v>0.71567622950819676</v>
      </c>
      <c r="CX2100">
        <v>75</v>
      </c>
      <c r="CY2100">
        <v>74.653959629106325</v>
      </c>
      <c r="CZ2100">
        <v>74.505728965403634</v>
      </c>
      <c r="DA2100">
        <v>87.060157540127179</v>
      </c>
      <c r="DB2100" t="e">
        <f ca="1"/>
        <v>#NAME?</v>
      </c>
      <c r="DC2100" t="e">
        <f ca="1"/>
        <v>#NAME?</v>
      </c>
      <c r="DD2100">
        <v>73.528122203843225</v>
      </c>
      <c r="DE2100" t="e">
        <f ca="1"/>
        <v>#NAME?</v>
      </c>
      <c r="DF2100">
        <v>76.084167596363812</v>
      </c>
    </row>
    <row r="2101" spans="1:110" x14ac:dyDescent="0.25">
      <c r="A2101">
        <v>78.7</v>
      </c>
      <c r="B2101" t="b">
        <v>1</v>
      </c>
      <c r="CW2101">
        <v>0.71601775956284153</v>
      </c>
      <c r="CX2101">
        <v>75</v>
      </c>
      <c r="CY2101">
        <v>74.663554057811325</v>
      </c>
      <c r="CZ2101">
        <v>74.516767842315261</v>
      </c>
      <c r="DA2101">
        <v>87.143360593044989</v>
      </c>
      <c r="DB2101" t="e">
        <f ca="1"/>
        <v>#NAME?</v>
      </c>
      <c r="DC2101" t="e">
        <f ca="1"/>
        <v>#NAME?</v>
      </c>
      <c r="DD2101">
        <v>73.537449076295857</v>
      </c>
      <c r="DE2101" t="e">
        <f ca="1"/>
        <v>#NAME?</v>
      </c>
      <c r="DF2101">
        <v>76.0934655500145</v>
      </c>
    </row>
    <row r="2102" spans="1:110" x14ac:dyDescent="0.25">
      <c r="A2102">
        <v>78.2</v>
      </c>
      <c r="B2102" t="b">
        <v>1</v>
      </c>
      <c r="CW2102">
        <v>0.71635928961748629</v>
      </c>
      <c r="CX2102">
        <v>75</v>
      </c>
      <c r="CY2102">
        <v>74.673154009204097</v>
      </c>
      <c r="CZ2102">
        <v>74.527814710307865</v>
      </c>
      <c r="DA2102">
        <v>87.226663769997685</v>
      </c>
      <c r="DB2102" t="e">
        <f ca="1"/>
        <v>#NAME?</v>
      </c>
      <c r="DC2102" t="e">
        <f ca="1"/>
        <v>#NAME?</v>
      </c>
      <c r="DD2102">
        <v>73.546781558898871</v>
      </c>
      <c r="DE2102" t="e">
        <f ca="1"/>
        <v>#NAME?</v>
      </c>
      <c r="DF2102">
        <v>76.102765575767236</v>
      </c>
    </row>
    <row r="2103" spans="1:110" x14ac:dyDescent="0.25">
      <c r="A2103">
        <v>77.599999999999994</v>
      </c>
      <c r="B2103" t="b">
        <v>1</v>
      </c>
      <c r="CW2103">
        <v>0.71670081967213117</v>
      </c>
      <c r="CX2103">
        <v>75</v>
      </c>
      <c r="CY2103">
        <v>74.682759499411404</v>
      </c>
      <c r="CZ2103">
        <v>74.538869591011789</v>
      </c>
      <c r="DA2103">
        <v>87.310067312248108</v>
      </c>
      <c r="DB2103" t="e">
        <f ca="1"/>
        <v>#NAME?</v>
      </c>
      <c r="DC2103" t="e">
        <f ca="1"/>
        <v>#NAME?</v>
      </c>
      <c r="DD2103">
        <v>73.556119661788031</v>
      </c>
      <c r="DE2103" t="e">
        <f ca="1"/>
        <v>#NAME?</v>
      </c>
      <c r="DF2103">
        <v>76.112067681787352</v>
      </c>
    </row>
    <row r="2104" spans="1:110" x14ac:dyDescent="0.25">
      <c r="A2104">
        <v>77.099999999999994</v>
      </c>
      <c r="B2104" t="b">
        <v>1</v>
      </c>
      <c r="CW2104">
        <v>0.71704234972677594</v>
      </c>
      <c r="CX2104">
        <v>75</v>
      </c>
      <c r="CY2104">
        <v>74.692370544610441</v>
      </c>
      <c r="CZ2104">
        <v>74.549932506129053</v>
      </c>
      <c r="DA2104">
        <v>87.393571461932112</v>
      </c>
      <c r="DB2104" t="e">
        <f ca="1"/>
        <v>#NAME?</v>
      </c>
      <c r="DC2104" t="e">
        <f ca="1"/>
        <v>#NAME?</v>
      </c>
      <c r="DD2104">
        <v>73.565463395129669</v>
      </c>
      <c r="DE2104" t="e">
        <f ca="1"/>
        <v>#NAME?</v>
      </c>
      <c r="DF2104">
        <v>76.121371876259815</v>
      </c>
    </row>
    <row r="2105" spans="1:110" x14ac:dyDescent="0.25">
      <c r="A2105">
        <v>76.7</v>
      </c>
      <c r="B2105" t="b">
        <v>1</v>
      </c>
      <c r="CW2105">
        <v>0.71738387978142082</v>
      </c>
      <c r="CX2105">
        <v>75</v>
      </c>
      <c r="CY2105">
        <v>74.701987161029152</v>
      </c>
      <c r="CZ2105">
        <v>74.561003477433616</v>
      </c>
      <c r="DA2105">
        <v>87.477176462062971</v>
      </c>
      <c r="DB2105" t="e">
        <f ca="1"/>
        <v>#NAME?</v>
      </c>
      <c r="DC2105" t="e">
        <f ca="1"/>
        <v>#NAME?</v>
      </c>
      <c r="DD2105">
        <v>73.574812769120797</v>
      </c>
      <c r="DE2105" t="e">
        <f ca="1"/>
        <v>#NAME?</v>
      </c>
      <c r="DF2105">
        <v>76.130678167389448</v>
      </c>
    </row>
    <row r="2106" spans="1:110" x14ac:dyDescent="0.25">
      <c r="A2106">
        <v>76</v>
      </c>
      <c r="B2106" t="b">
        <v>1</v>
      </c>
      <c r="CW2106">
        <v>0.71772540983606559</v>
      </c>
      <c r="CX2106">
        <v>75</v>
      </c>
      <c r="CY2106">
        <v>74.711609364946412</v>
      </c>
      <c r="CZ2106">
        <v>74.572082526771922</v>
      </c>
      <c r="DA2106">
        <v>87.560882556535404</v>
      </c>
      <c r="DB2106" t="e">
        <f ca="1"/>
        <v>#NAME?</v>
      </c>
      <c r="DC2106" t="e">
        <f ca="1"/>
        <v>#NAME?</v>
      </c>
      <c r="DD2106">
        <v>73.584167793989266</v>
      </c>
      <c r="DE2106" t="e">
        <f ca="1"/>
        <v>#NAME?</v>
      </c>
      <c r="DF2106">
        <v>76.139986563400896</v>
      </c>
    </row>
    <row r="2107" spans="1:110" x14ac:dyDescent="0.25">
      <c r="A2107">
        <v>72.099999999999994</v>
      </c>
      <c r="B2107" t="b">
        <v>1</v>
      </c>
      <c r="CW2107">
        <v>0.71806693989071035</v>
      </c>
      <c r="CX2107">
        <v>75</v>
      </c>
      <c r="CY2107">
        <v>74.721237172692327</v>
      </c>
      <c r="CZ2107">
        <v>74.583169676062781</v>
      </c>
      <c r="DA2107">
        <v>87.64468999012999</v>
      </c>
      <c r="DB2107" t="e">
        <f ca="1"/>
        <v>#NAME?</v>
      </c>
      <c r="DC2107" t="e">
        <f ca="1"/>
        <v>#NAME?</v>
      </c>
      <c r="DD2107">
        <v>73.59352847999385</v>
      </c>
      <c r="DE2107" t="e">
        <f ca="1"/>
        <v>#NAME?</v>
      </c>
      <c r="DF2107">
        <v>76.149297072538786</v>
      </c>
    </row>
    <row r="2108" spans="1:110" x14ac:dyDescent="0.25">
      <c r="A2108">
        <v>71.8</v>
      </c>
      <c r="B2108" t="b">
        <v>1</v>
      </c>
      <c r="CW2108">
        <v>0.71840846994535523</v>
      </c>
      <c r="CX2108">
        <v>75</v>
      </c>
      <c r="CY2108">
        <v>74.730870600648458</v>
      </c>
      <c r="CZ2108">
        <v>74.594264947298257</v>
      </c>
      <c r="DA2108">
        <v>87.728599008517463</v>
      </c>
      <c r="DB2108" t="e">
        <f ca="1"/>
        <v>#NAME?</v>
      </c>
      <c r="DC2108" t="e">
        <f ca="1"/>
        <v>#NAME?</v>
      </c>
      <c r="DD2108">
        <v>73.602894837424415</v>
      </c>
      <c r="DE2108" t="e">
        <f ca="1"/>
        <v>#NAME?</v>
      </c>
      <c r="DF2108">
        <v>76.158609703067825</v>
      </c>
    </row>
    <row r="2109" spans="1:110" x14ac:dyDescent="0.25">
      <c r="A2109">
        <v>71.7</v>
      </c>
      <c r="B2109" t="b">
        <v>1</v>
      </c>
      <c r="CW2109">
        <v>0.71875</v>
      </c>
      <c r="CX2109">
        <v>75.099999999999994</v>
      </c>
      <c r="CY2109">
        <v>74.740509665248098</v>
      </c>
      <c r="CZ2109">
        <v>74.605368362543658</v>
      </c>
      <c r="DA2109">
        <v>87.812609858262888</v>
      </c>
      <c r="DB2109" t="e">
        <f ca="1"/>
        <v>#NAME?</v>
      </c>
      <c r="DC2109" t="e">
        <f ca="1"/>
        <v>#NAME?</v>
      </c>
      <c r="DD2109">
        <v>73.612266876602035</v>
      </c>
      <c r="DE2109" t="e">
        <f ca="1"/>
        <v>#NAME?</v>
      </c>
      <c r="DF2109">
        <v>76.167924463272897</v>
      </c>
    </row>
    <row r="2110" spans="1:110" x14ac:dyDescent="0.25">
      <c r="A2110">
        <v>79</v>
      </c>
      <c r="B2110" t="b">
        <v>1</v>
      </c>
      <c r="CW2110">
        <v>0.71909153005464477</v>
      </c>
      <c r="CX2110">
        <v>75.099999999999994</v>
      </c>
      <c r="CY2110">
        <v>74.75015438297649</v>
      </c>
      <c r="CZ2110">
        <v>74.616479943938188</v>
      </c>
      <c r="DA2110">
        <v>87.896722786830182</v>
      </c>
      <c r="DB2110" t="e">
        <f ca="1"/>
        <v>#NAME?</v>
      </c>
      <c r="DC2110" t="e">
        <f ca="1"/>
        <v>#NAME?</v>
      </c>
      <c r="DD2110">
        <v>73.621644607879119</v>
      </c>
      <c r="DE2110" t="e">
        <f ca="1"/>
        <v>#NAME?</v>
      </c>
      <c r="DF2110">
        <v>76.177241361459153</v>
      </c>
    </row>
    <row r="2111" spans="1:110" x14ac:dyDescent="0.25">
      <c r="A2111">
        <v>77</v>
      </c>
      <c r="B2111" t="b">
        <v>1</v>
      </c>
      <c r="CW2111">
        <v>0.71943306010928965</v>
      </c>
      <c r="CX2111">
        <v>75.099999999999994</v>
      </c>
      <c r="CY2111">
        <v>74.75980477037109</v>
      </c>
      <c r="CZ2111">
        <v>74.62759971369502</v>
      </c>
      <c r="DA2111">
        <v>87.98093804258643</v>
      </c>
      <c r="DB2111" t="e">
        <f ca="1"/>
        <v>#NAME?</v>
      </c>
      <c r="DC2111" t="e">
        <f ca="1"/>
        <v>#NAME?</v>
      </c>
      <c r="DD2111">
        <v>73.631028041639553</v>
      </c>
      <c r="DE2111" t="e">
        <f ca="1"/>
        <v>#NAME?</v>
      </c>
      <c r="DF2111">
        <v>76.186560405952065</v>
      </c>
    </row>
    <row r="2112" spans="1:110" x14ac:dyDescent="0.25">
      <c r="A2112">
        <v>68.8</v>
      </c>
      <c r="B2112" t="b">
        <v>1</v>
      </c>
      <c r="CW2112">
        <v>0.71977459016393441</v>
      </c>
      <c r="CX2112">
        <v>75.099999999999994</v>
      </c>
      <c r="CY2112">
        <v>74.769460844021836</v>
      </c>
      <c r="CZ2112">
        <v>74.638727694101703</v>
      </c>
      <c r="DA2112">
        <v>88.065255874806198</v>
      </c>
      <c r="DB2112" t="e">
        <f ca="1"/>
        <v>#NAME?</v>
      </c>
      <c r="DC2112" t="e">
        <f ca="1"/>
        <v>#NAME?</v>
      </c>
      <c r="DD2112">
        <v>73.640417188298855</v>
      </c>
      <c r="DE2112" t="e">
        <f ca="1"/>
        <v>#NAME?</v>
      </c>
      <c r="DF2112">
        <v>76.195881605097597</v>
      </c>
    </row>
    <row r="2113" spans="1:110" x14ac:dyDescent="0.25">
      <c r="A2113">
        <v>69</v>
      </c>
      <c r="B2113" t="b">
        <v>1</v>
      </c>
      <c r="CW2113">
        <v>0.72011612021857918</v>
      </c>
      <c r="CX2113">
        <v>75.099999999999994</v>
      </c>
      <c r="CY2113">
        <v>74.7791226205714</v>
      </c>
      <c r="CZ2113">
        <v>74.649863907520825</v>
      </c>
      <c r="DA2113">
        <v>88.1496765336761</v>
      </c>
      <c r="DB2113" t="e">
        <f ca="1"/>
        <v>#NAME?</v>
      </c>
      <c r="DC2113" t="e">
        <f ca="1"/>
        <v>#NAME?</v>
      </c>
      <c r="DD2113">
        <v>73.649812058304249</v>
      </c>
      <c r="DE2113" t="e">
        <f ca="1"/>
        <v>#NAME?</v>
      </c>
      <c r="DF2113">
        <v>76.205204967262276</v>
      </c>
    </row>
    <row r="2114" spans="1:110" x14ac:dyDescent="0.25">
      <c r="A2114">
        <v>68.900000000000006</v>
      </c>
      <c r="B2114" t="b">
        <v>1</v>
      </c>
      <c r="CW2114">
        <v>0.72045765027322406</v>
      </c>
      <c r="CX2114">
        <v>75.099999999999994</v>
      </c>
      <c r="CY2114">
        <v>74.788790116715433</v>
      </c>
      <c r="CZ2114">
        <v>74.661008376389901</v>
      </c>
      <c r="DA2114">
        <v>88.234200270299183</v>
      </c>
      <c r="DB2114" t="e">
        <f ca="1"/>
        <v>#NAME?</v>
      </c>
      <c r="DC2114" t="e">
        <f ca="1"/>
        <v>#NAME?</v>
      </c>
      <c r="DD2114">
        <v>73.659212662134863</v>
      </c>
      <c r="DE2114" t="e">
        <f ca="1"/>
        <v>#NAME?</v>
      </c>
      <c r="DF2114">
        <v>76.214530500833263</v>
      </c>
    </row>
    <row r="2115" spans="1:110" x14ac:dyDescent="0.25">
      <c r="A2115">
        <v>68.3</v>
      </c>
      <c r="B2115" t="b">
        <v>1</v>
      </c>
      <c r="CW2115">
        <v>0.72079918032786883</v>
      </c>
      <c r="CX2115">
        <v>75.099999999999994</v>
      </c>
      <c r="CY2115">
        <v>74.798463349202834</v>
      </c>
      <c r="CZ2115">
        <v>74.672161123222281</v>
      </c>
      <c r="DA2115">
        <v>88.318827336699329</v>
      </c>
      <c r="DB2115" t="e">
        <f ca="1"/>
        <v>#NAME?</v>
      </c>
      <c r="DC2115" t="e">
        <f ca="1"/>
        <v>#NAME?</v>
      </c>
      <c r="DD2115">
        <v>73.668619010301839</v>
      </c>
      <c r="DE2115" t="e">
        <f ca="1"/>
        <v>#NAME?</v>
      </c>
      <c r="DF2115">
        <v>76.223858214218495</v>
      </c>
    </row>
    <row r="2116" spans="1:110" x14ac:dyDescent="0.25">
      <c r="A2116">
        <v>68</v>
      </c>
      <c r="B2116" t="b">
        <v>1</v>
      </c>
      <c r="CW2116">
        <v>0.72114071038251371</v>
      </c>
      <c r="CX2116">
        <v>75.099999999999994</v>
      </c>
      <c r="CY2116">
        <v>74.808142334836035</v>
      </c>
      <c r="CZ2116">
        <v>74.683322170606942</v>
      </c>
      <c r="DA2116">
        <v>88.403557985825969</v>
      </c>
      <c r="DB2116" t="e">
        <f ca="1"/>
        <v>#NAME?</v>
      </c>
      <c r="DC2116" t="e">
        <f ca="1"/>
        <v>#NAME?</v>
      </c>
      <c r="DD2116">
        <v>73.678031113348482</v>
      </c>
      <c r="DE2116" t="e">
        <f ca="1"/>
        <v>#NAME?</v>
      </c>
      <c r="DF2116">
        <v>76.233188115846772</v>
      </c>
    </row>
    <row r="2117" spans="1:110" x14ac:dyDescent="0.25">
      <c r="A2117">
        <v>67.3</v>
      </c>
      <c r="B2117" t="b">
        <v>1</v>
      </c>
      <c r="CW2117">
        <v>0.72148224043715847</v>
      </c>
      <c r="CX2117">
        <v>75.099999999999994</v>
      </c>
      <c r="CY2117">
        <v>74.817827090471212</v>
      </c>
      <c r="CZ2117">
        <v>74.694491541209445</v>
      </c>
      <c r="DA2117">
        <v>88.488392471558356</v>
      </c>
      <c r="DB2117" t="e">
        <f ca="1"/>
        <v>#NAME?</v>
      </c>
      <c r="DC2117" t="e">
        <f ca="1"/>
        <v>#NAME?</v>
      </c>
      <c r="DD2117">
        <v>73.68744898185038</v>
      </c>
      <c r="DE2117" t="e">
        <f ca="1"/>
        <v>#NAME?</v>
      </c>
      <c r="DF2117">
        <v>76.242520214167811</v>
      </c>
    </row>
    <row r="2118" spans="1:110" x14ac:dyDescent="0.25">
      <c r="A2118">
        <v>68</v>
      </c>
      <c r="B2118" t="b">
        <v>1</v>
      </c>
      <c r="CW2118">
        <v>0.72182377049180324</v>
      </c>
      <c r="CX2118">
        <v>75.099999999999994</v>
      </c>
      <c r="CY2118">
        <v>74.827517633018587</v>
      </c>
      <c r="CZ2118">
        <v>74.705669257771689</v>
      </c>
      <c r="DA2118">
        <v>88.573331048710401</v>
      </c>
      <c r="DB2118" t="e">
        <f ca="1"/>
        <v>#NAME?</v>
      </c>
      <c r="DC2118" t="e">
        <f ca="1"/>
        <v>#NAME?</v>
      </c>
      <c r="DD2118">
        <v>73.696872626415541</v>
      </c>
      <c r="DE2118" t="e">
        <f ca="1"/>
        <v>#NAME?</v>
      </c>
      <c r="DF2118">
        <v>76.251854517652419</v>
      </c>
    </row>
    <row r="2119" spans="1:110" x14ac:dyDescent="0.25">
      <c r="A2119">
        <v>67.599999999999994</v>
      </c>
      <c r="B2119" t="b">
        <v>1</v>
      </c>
      <c r="CW2119">
        <v>0.72216530054644812</v>
      </c>
      <c r="CX2119">
        <v>75.2</v>
      </c>
      <c r="CY2119">
        <v>74.837213979442708</v>
      </c>
      <c r="CZ2119">
        <v>74.716855343112925</v>
      </c>
      <c r="DA2119">
        <v>88.658373973035069</v>
      </c>
      <c r="DB2119" t="e">
        <f ca="1"/>
        <v>#NAME?</v>
      </c>
      <c r="DC2119" t="e">
        <f ca="1"/>
        <v>#NAME?</v>
      </c>
      <c r="DD2119">
        <v>73.706302057684553</v>
      </c>
      <c r="DE2119" t="e">
        <f ca="1"/>
        <v>#NAME?</v>
      </c>
      <c r="DF2119">
        <v>76.261191034792589</v>
      </c>
    </row>
    <row r="2120" spans="1:110" x14ac:dyDescent="0.25">
      <c r="A2120">
        <v>67.5</v>
      </c>
      <c r="B2120" t="b">
        <v>1</v>
      </c>
      <c r="CW2120">
        <v>0.72250683060109289</v>
      </c>
      <c r="CX2120">
        <v>75.2</v>
      </c>
      <c r="CY2120">
        <v>74.846916146762652</v>
      </c>
      <c r="CZ2120">
        <v>74.728049820129669</v>
      </c>
      <c r="DA2120">
        <v>88.743521501229026</v>
      </c>
      <c r="DB2120" t="e">
        <f ca="1"/>
        <v>#NAME?</v>
      </c>
      <c r="DC2120" t="e">
        <f ca="1"/>
        <v>#NAME?</v>
      </c>
      <c r="DD2120">
        <v>73.715737286330722</v>
      </c>
      <c r="DE2120" t="e">
        <f ca="1"/>
        <v>#NAME?</v>
      </c>
      <c r="DF2120">
        <v>76.270529774101519</v>
      </c>
    </row>
    <row r="2121" spans="1:110" x14ac:dyDescent="0.25">
      <c r="A2121">
        <v>67.599999999999994</v>
      </c>
      <c r="B2121" t="b">
        <v>1</v>
      </c>
      <c r="CW2121">
        <v>0.72284836065573765</v>
      </c>
      <c r="CX2121">
        <v>75.2</v>
      </c>
      <c r="CY2121">
        <v>74.856624152052376</v>
      </c>
      <c r="CZ2121">
        <v>74.73925271179624</v>
      </c>
      <c r="DA2121">
        <v>88.828773890937399</v>
      </c>
      <c r="DB2121" t="e">
        <f ca="1"/>
        <v>#NAME?</v>
      </c>
      <c r="DC2121" t="e">
        <f ca="1"/>
        <v>#NAME?</v>
      </c>
      <c r="DD2121">
        <v>73.725178323060192</v>
      </c>
      <c r="DE2121" t="e">
        <f ca="1"/>
        <v>#NAME?</v>
      </c>
      <c r="DF2121">
        <v>76.279870744113794</v>
      </c>
    </row>
    <row r="2122" spans="1:110" x14ac:dyDescent="0.25">
      <c r="A2122">
        <v>67.099999999999994</v>
      </c>
      <c r="B2122" t="b">
        <v>1</v>
      </c>
      <c r="CW2122">
        <v>0.72318989071038253</v>
      </c>
      <c r="CX2122">
        <v>75.2</v>
      </c>
      <c r="CY2122">
        <v>74.866338012440934</v>
      </c>
      <c r="CZ2122">
        <v>74.750464041165245</v>
      </c>
      <c r="DA2122">
        <v>88.914131400758379</v>
      </c>
      <c r="DB2122" t="e">
        <f ca="1"/>
        <v>#NAME?</v>
      </c>
      <c r="DC2122" t="e">
        <f ca="1"/>
        <v>#NAME?</v>
      </c>
      <c r="DD2122">
        <v>73.73462517861212</v>
      </c>
      <c r="DE2122" t="e">
        <f ca="1"/>
        <v>#NAME?</v>
      </c>
      <c r="DF2122">
        <v>76.289213953385513</v>
      </c>
    </row>
    <row r="2123" spans="1:110" x14ac:dyDescent="0.25">
      <c r="A2123">
        <v>75</v>
      </c>
      <c r="B2123" t="b">
        <v>1</v>
      </c>
      <c r="CW2123">
        <v>0.7235314207650273</v>
      </c>
      <c r="CX2123">
        <v>75.2</v>
      </c>
      <c r="CY2123">
        <v>74.876057745112746</v>
      </c>
      <c r="CZ2123">
        <v>74.761683831367719</v>
      </c>
      <c r="DA2123">
        <v>88.999594290247828</v>
      </c>
      <c r="DB2123" t="e">
        <f ca="1"/>
        <v>#NAME?</v>
      </c>
      <c r="DC2123" t="e">
        <f ca="1"/>
        <v>#NAME?</v>
      </c>
      <c r="DD2123">
        <v>73.744077863758761</v>
      </c>
      <c r="DE2123" t="e">
        <f ca="1"/>
        <v>#NAME?</v>
      </c>
      <c r="DF2123">
        <v>76.298559410494278</v>
      </c>
    </row>
    <row r="2124" spans="1:110" x14ac:dyDescent="0.25">
      <c r="A2124">
        <v>74.8</v>
      </c>
      <c r="B2124" t="b">
        <v>1</v>
      </c>
      <c r="CW2124">
        <v>0.72387295081967218</v>
      </c>
      <c r="CX2124">
        <v>75.2</v>
      </c>
      <c r="CY2124">
        <v>74.885783367307909</v>
      </c>
      <c r="CZ2124">
        <v>74.772912105613841</v>
      </c>
      <c r="DA2124">
        <v>89.085162819924264</v>
      </c>
      <c r="DB2124" t="e">
        <f ca="1"/>
        <v>#NAME?</v>
      </c>
      <c r="DC2124" t="e">
        <f ca="1"/>
        <v>#NAME?</v>
      </c>
      <c r="DD2124">
        <v>73.753536389305694</v>
      </c>
      <c r="DE2124" t="e">
        <f ca="1"/>
        <v>#NAME?</v>
      </c>
      <c r="DF2124">
        <v>76.307907124039417</v>
      </c>
    </row>
    <row r="2125" spans="1:110" x14ac:dyDescent="0.25">
      <c r="A2125">
        <v>74.599999999999994</v>
      </c>
      <c r="B2125" t="b">
        <v>1</v>
      </c>
      <c r="CW2125">
        <v>0.72421448087431695</v>
      </c>
      <c r="CX2125">
        <v>75.2</v>
      </c>
      <c r="CY2125">
        <v>74.895514896322439</v>
      </c>
      <c r="CZ2125">
        <v>74.78414888719287</v>
      </c>
      <c r="DA2125">
        <v>89.170837251273326</v>
      </c>
      <c r="DB2125" t="e">
        <f ca="1"/>
        <v>#NAME?</v>
      </c>
      <c r="DC2125" t="e">
        <f ca="1"/>
        <v>#NAME?</v>
      </c>
      <c r="DD2125">
        <v>73.763000766091864</v>
      </c>
      <c r="DE2125" t="e">
        <f ca="1"/>
        <v>#NAME?</v>
      </c>
      <c r="DF2125">
        <v>76.317257102642031</v>
      </c>
    </row>
    <row r="2126" spans="1:110" x14ac:dyDescent="0.25">
      <c r="A2126">
        <v>74.400000000000006</v>
      </c>
      <c r="B2126" t="b">
        <v>1</v>
      </c>
      <c r="CW2126">
        <v>0.72455601092896171</v>
      </c>
      <c r="CX2126">
        <v>75.2</v>
      </c>
      <c r="CY2126">
        <v>74.905252349508572</v>
      </c>
      <c r="CZ2126">
        <v>74.795394199474188</v>
      </c>
      <c r="DA2126">
        <v>89.256617846752832</v>
      </c>
      <c r="DB2126" t="e">
        <f ca="1"/>
        <v>#NAME?</v>
      </c>
      <c r="DC2126" t="e">
        <f ca="1"/>
        <v>#NAME?</v>
      </c>
      <c r="DD2126">
        <v>73.772471004989853</v>
      </c>
      <c r="DE2126" t="e">
        <f ca="1"/>
        <v>#NAME?</v>
      </c>
      <c r="DF2126">
        <v>76.326609354945077</v>
      </c>
    </row>
    <row r="2127" spans="1:110" x14ac:dyDescent="0.25">
      <c r="A2127">
        <v>74.3</v>
      </c>
      <c r="B2127" t="b">
        <v>1</v>
      </c>
      <c r="CW2127">
        <v>0.72489754098360659</v>
      </c>
      <c r="CX2127">
        <v>75.2</v>
      </c>
      <c r="CY2127">
        <v>74.914995744275046</v>
      </c>
      <c r="CZ2127">
        <v>74.806648065906913</v>
      </c>
      <c r="DA2127">
        <v>89.342504869797452</v>
      </c>
      <c r="DB2127" t="e">
        <f ca="1"/>
        <v>#NAME?</v>
      </c>
      <c r="DC2127" t="e">
        <f ca="1"/>
        <v>#NAME?</v>
      </c>
      <c r="DD2127">
        <v>73.781947116905911</v>
      </c>
      <c r="DE2127" t="e">
        <f ca="1"/>
        <v>#NAME?</v>
      </c>
      <c r="DF2127">
        <v>76.335963889613566</v>
      </c>
    </row>
    <row r="2128" spans="1:110" x14ac:dyDescent="0.25">
      <c r="A2128">
        <v>73.400000000000006</v>
      </c>
      <c r="B2128" t="b">
        <v>1</v>
      </c>
      <c r="CW2128">
        <v>0.72523907103825136</v>
      </c>
      <c r="CX2128">
        <v>75.2</v>
      </c>
      <c r="CY2128">
        <v>74.924745098087314</v>
      </c>
      <c r="CZ2128">
        <v>74.817910510021065</v>
      </c>
      <c r="DA2128">
        <v>89.428498584823558</v>
      </c>
      <c r="DB2128" t="e">
        <f ca="1"/>
        <v>#NAME?</v>
      </c>
      <c r="DC2128" t="e">
        <f ca="1"/>
        <v>#NAME?</v>
      </c>
      <c r="DD2128">
        <v>73.791429112780136</v>
      </c>
      <c r="DE2128" t="e">
        <f ca="1"/>
        <v>#NAME?</v>
      </c>
      <c r="DF2128">
        <v>76.345320715334552</v>
      </c>
    </row>
    <row r="2129" spans="1:110" x14ac:dyDescent="0.25">
      <c r="A2129">
        <v>73.099999999999994</v>
      </c>
      <c r="B2129" t="b">
        <v>1</v>
      </c>
      <c r="CW2129">
        <v>0.72558060109289613</v>
      </c>
      <c r="CX2129">
        <v>75.2</v>
      </c>
      <c r="CY2129">
        <v>74.934500428467956</v>
      </c>
      <c r="CZ2129">
        <v>74.829181555427368</v>
      </c>
      <c r="DA2129">
        <v>89.514599257234238</v>
      </c>
      <c r="DB2129" t="e">
        <f ca="1"/>
        <v>#NAME?</v>
      </c>
      <c r="DC2129" t="e">
        <f ca="1"/>
        <v>#NAME?</v>
      </c>
      <c r="DD2129">
        <v>73.800917003586676</v>
      </c>
      <c r="DE2129" t="e">
        <f ca="1"/>
        <v>#NAME?</v>
      </c>
      <c r="DF2129">
        <v>76.35467984081734</v>
      </c>
    </row>
    <row r="2130" spans="1:110" x14ac:dyDescent="0.25">
      <c r="A2130">
        <v>73.099999999999994</v>
      </c>
      <c r="B2130" t="b">
        <v>1</v>
      </c>
      <c r="CW2130">
        <v>0.72592213114754101</v>
      </c>
      <c r="CX2130">
        <v>75.2</v>
      </c>
      <c r="CY2130">
        <v>74.944261752996837</v>
      </c>
      <c r="CZ2130">
        <v>74.840461225817933</v>
      </c>
      <c r="DA2130">
        <v>89.600807153424086</v>
      </c>
      <c r="DB2130" t="e">
        <f ca="1"/>
        <v>#NAME?</v>
      </c>
      <c r="DC2130" t="e">
        <f ca="1"/>
        <v>#NAME?</v>
      </c>
      <c r="DD2130">
        <v>73.810410800333827</v>
      </c>
      <c r="DE2130" t="e">
        <f ca="1"/>
        <v>#NAME?</v>
      </c>
      <c r="DF2130">
        <v>76.36404127479355</v>
      </c>
    </row>
    <row r="2131" spans="1:110" x14ac:dyDescent="0.25">
      <c r="A2131">
        <v>72.900000000000006</v>
      </c>
      <c r="B2131" t="b">
        <v>1</v>
      </c>
      <c r="CW2131">
        <v>0.72626366120218577</v>
      </c>
      <c r="CX2131">
        <v>75.2</v>
      </c>
      <c r="CY2131">
        <v>74.954029089311433</v>
      </c>
      <c r="CZ2131">
        <v>74.851749544966708</v>
      </c>
      <c r="DA2131">
        <v>89.687122540784117</v>
      </c>
      <c r="DB2131" t="e">
        <f ca="1"/>
        <v>#NAME?</v>
      </c>
      <c r="DC2131" t="e">
        <f ca="1"/>
        <v>#NAME?</v>
      </c>
      <c r="DD2131">
        <v>73.819910514064134</v>
      </c>
      <c r="DE2131" t="e">
        <f ca="1"/>
        <v>#NAME?</v>
      </c>
      <c r="DF2131">
        <v>76.373405026017181</v>
      </c>
    </row>
    <row r="2132" spans="1:110" x14ac:dyDescent="0.25">
      <c r="A2132">
        <v>72.5</v>
      </c>
      <c r="B2132" t="b">
        <v>1</v>
      </c>
      <c r="CW2132">
        <v>0.72660519125683065</v>
      </c>
      <c r="CX2132">
        <v>75.2</v>
      </c>
      <c r="CY2132">
        <v>74.963802455107185</v>
      </c>
      <c r="CZ2132">
        <v>74.863046536729627</v>
      </c>
      <c r="DA2132">
        <v>89.773545687706928</v>
      </c>
      <c r="DB2132" t="e">
        <f ca="1"/>
        <v>#NAME?</v>
      </c>
      <c r="DC2132" t="e">
        <f ca="1"/>
        <v>#NAME?</v>
      </c>
      <c r="DD2132">
        <v>73.829416155854673</v>
      </c>
      <c r="DE2132" t="e">
        <f ca="1"/>
        <v>#NAME?</v>
      </c>
      <c r="DF2132">
        <v>76.382771103264844</v>
      </c>
    </row>
    <row r="2133" spans="1:110" x14ac:dyDescent="0.25">
      <c r="A2133">
        <v>71.900000000000006</v>
      </c>
      <c r="B2133" t="b">
        <v>1</v>
      </c>
      <c r="CW2133">
        <v>0.72694672131147542</v>
      </c>
      <c r="CX2133">
        <v>75.2</v>
      </c>
      <c r="CY2133">
        <v>74.973581868137657</v>
      </c>
      <c r="CZ2133">
        <v>74.874352225045413</v>
      </c>
      <c r="DA2133">
        <v>89.860076863591487</v>
      </c>
      <c r="DB2133" t="e">
        <f ca="1"/>
        <v>#NAME?</v>
      </c>
      <c r="DC2133" t="e">
        <f ca="1"/>
        <v>#NAME?</v>
      </c>
      <c r="DD2133">
        <v>73.838927736817084</v>
      </c>
      <c r="DE2133" t="e">
        <f ca="1"/>
        <v>#NAME?</v>
      </c>
      <c r="DF2133">
        <v>76.392139515335714</v>
      </c>
    </row>
    <row r="2134" spans="1:110" x14ac:dyDescent="0.25">
      <c r="A2134">
        <v>71.7</v>
      </c>
      <c r="B2134" t="b">
        <v>1</v>
      </c>
      <c r="CW2134">
        <v>0.72728825136612019</v>
      </c>
      <c r="CX2134">
        <v>75.3</v>
      </c>
      <c r="CY2134">
        <v>74.983367346214962</v>
      </c>
      <c r="CZ2134">
        <v>74.885666633935571</v>
      </c>
      <c r="DA2134">
        <v>89.946716338848333</v>
      </c>
      <c r="DB2134" t="e">
        <f ca="1"/>
        <v>#NAME?</v>
      </c>
      <c r="DC2134" t="e">
        <f ca="1"/>
        <v>#NAME?</v>
      </c>
      <c r="DD2134">
        <v>73.848445268097763</v>
      </c>
      <c r="DE2134" t="e">
        <f ca="1"/>
        <v>#NAME?</v>
      </c>
      <c r="DF2134">
        <v>76.401510271051777</v>
      </c>
    </row>
    <row r="2135" spans="1:110" x14ac:dyDescent="0.25">
      <c r="A2135">
        <v>71.099999999999994</v>
      </c>
      <c r="B2135" t="b">
        <v>1</v>
      </c>
      <c r="CW2135">
        <v>0.72762978142076506</v>
      </c>
      <c r="CX2135">
        <v>75.3</v>
      </c>
      <c r="CY2135">
        <v>74.993158907209974</v>
      </c>
      <c r="CZ2135">
        <v>74.896989787505049</v>
      </c>
      <c r="DA2135">
        <v>90.033464384904605</v>
      </c>
      <c r="DB2135" t="e">
        <f ca="1"/>
        <v>#NAME?</v>
      </c>
      <c r="DC2135" t="e">
        <f ca="1"/>
        <v>#NAME?</v>
      </c>
      <c r="DD2135">
        <v>73.857968760878009</v>
      </c>
      <c r="DE2135" t="e">
        <f ca="1"/>
        <v>#NAME?</v>
      </c>
      <c r="DF2135">
        <v>76.410883379257868</v>
      </c>
    </row>
    <row r="2136" spans="1:110" x14ac:dyDescent="0.25">
      <c r="A2136">
        <v>77</v>
      </c>
      <c r="B2136" t="b">
        <v>1</v>
      </c>
      <c r="CW2136">
        <v>0.72797131147540983</v>
      </c>
      <c r="CX2136">
        <v>75.3</v>
      </c>
      <c r="CY2136">
        <v>75.002956569052614</v>
      </c>
      <c r="CZ2136">
        <v>74.908321709942726</v>
      </c>
      <c r="DA2136">
        <v>90.120321274209033</v>
      </c>
      <c r="DB2136" t="e">
        <f ca="1"/>
        <v>#NAME?</v>
      </c>
      <c r="DC2136" t="e">
        <f ca="1"/>
        <v>#NAME?</v>
      </c>
      <c r="DD2136">
        <v>73.867498226374224</v>
      </c>
      <c r="DE2136" t="e">
        <f ca="1"/>
        <v>#NAME?</v>
      </c>
      <c r="DF2136">
        <v>76.420258848821803</v>
      </c>
    </row>
    <row r="2137" spans="1:110" x14ac:dyDescent="0.25">
      <c r="A2137">
        <v>78</v>
      </c>
      <c r="B2137" t="b">
        <v>1</v>
      </c>
      <c r="CW2137">
        <v>0.7283128415300546</v>
      </c>
      <c r="CX2137">
        <v>75.3</v>
      </c>
      <c r="CY2137">
        <v>75.012760349732218</v>
      </c>
      <c r="CZ2137">
        <v>74.919662425521494</v>
      </c>
      <c r="DA2137">
        <v>90.207287280237267</v>
      </c>
      <c r="DB2137" t="e">
        <f ca="1"/>
        <v>#NAME?</v>
      </c>
      <c r="DC2137" t="e">
        <f ca="1"/>
        <v>#NAME?</v>
      </c>
      <c r="DD2137">
        <v>73.877033675837978</v>
      </c>
      <c r="DE2137" t="e">
        <f ca="1"/>
        <v>#NAME?</v>
      </c>
      <c r="DF2137">
        <v>76.429636688634474</v>
      </c>
    </row>
    <row r="2138" spans="1:110" x14ac:dyDescent="0.25">
      <c r="A2138">
        <v>77</v>
      </c>
      <c r="B2138" t="b">
        <v>1</v>
      </c>
      <c r="CW2138">
        <v>0.72865437158469948</v>
      </c>
      <c r="CX2138">
        <v>75.3</v>
      </c>
      <c r="CY2138">
        <v>75.022570267297766</v>
      </c>
      <c r="CZ2138">
        <v>74.931011958599143</v>
      </c>
      <c r="DA2138">
        <v>90.294362677496878</v>
      </c>
      <c r="DB2138" t="e">
        <f ca="1"/>
        <v>#NAME?</v>
      </c>
      <c r="DC2138" t="e">
        <f ca="1"/>
        <v>#NAME?</v>
      </c>
      <c r="DD2138">
        <v>73.88657512055623</v>
      </c>
      <c r="DE2138" t="e">
        <f ca="1"/>
        <v>#NAME?</v>
      </c>
      <c r="DF2138">
        <v>76.439016907610011</v>
      </c>
    </row>
    <row r="2139" spans="1:110" x14ac:dyDescent="0.25">
      <c r="A2139">
        <v>75</v>
      </c>
      <c r="B2139" t="b">
        <v>1</v>
      </c>
      <c r="CW2139">
        <v>0.72899590163934425</v>
      </c>
      <c r="CX2139">
        <v>75.3</v>
      </c>
      <c r="CY2139">
        <v>75.03238633985822</v>
      </c>
      <c r="CZ2139">
        <v>74.942370333618285</v>
      </c>
      <c r="DA2139">
        <v>90.381547741532643</v>
      </c>
      <c r="DB2139" t="e">
        <f ca="1"/>
        <v>#NAME?</v>
      </c>
      <c r="DC2139" t="e">
        <f ca="1"/>
        <v>#NAME?</v>
      </c>
      <c r="DD2139">
        <v>73.896122571851492</v>
      </c>
      <c r="DE2139" t="e">
        <f ca="1"/>
        <v>#NAME?</v>
      </c>
      <c r="DF2139">
        <v>76.448399514685804</v>
      </c>
    </row>
    <row r="2140" spans="1:110" x14ac:dyDescent="0.25">
      <c r="A2140">
        <v>73</v>
      </c>
      <c r="B2140" t="b">
        <v>1</v>
      </c>
      <c r="CW2140">
        <v>0.72933743169398912</v>
      </c>
      <c r="CX2140">
        <v>75.3</v>
      </c>
      <c r="CY2140">
        <v>75.04220858558277</v>
      </c>
      <c r="CZ2140">
        <v>74.953737575107212</v>
      </c>
      <c r="DA2140">
        <v>90.468842748931763</v>
      </c>
      <c r="DB2140" t="e">
        <f ca="1"/>
        <v>#NAME?</v>
      </c>
      <c r="DC2140" t="e">
        <f ca="1"/>
        <v>#NAME?</v>
      </c>
      <c r="DD2140">
        <v>73.905676041081904</v>
      </c>
      <c r="DE2140" t="e">
        <f ca="1"/>
        <v>#NAME?</v>
      </c>
      <c r="DF2140">
        <v>76.457784518822734</v>
      </c>
    </row>
    <row r="2141" spans="1:110" x14ac:dyDescent="0.25">
      <c r="A2141">
        <v>70</v>
      </c>
      <c r="B2141" t="b">
        <v>1</v>
      </c>
      <c r="CW2141">
        <v>0.72967896174863389</v>
      </c>
      <c r="CX2141">
        <v>75.3</v>
      </c>
      <c r="CY2141">
        <v>75.052037022701242</v>
      </c>
      <c r="CZ2141">
        <v>74.965113707680132</v>
      </c>
      <c r="DA2141">
        <v>90.556247977329065</v>
      </c>
      <c r="DB2141" t="e">
        <f ca="1"/>
        <v>#NAME?</v>
      </c>
      <c r="DC2141" t="e">
        <f ca="1"/>
        <v>#NAME?</v>
      </c>
      <c r="DD2141">
        <v>73.9152355396415</v>
      </c>
      <c r="DE2141" t="e">
        <f ca="1"/>
        <v>#NAME?</v>
      </c>
      <c r="DF2141">
        <v>76.46717192900519</v>
      </c>
    </row>
    <row r="2142" spans="1:110" x14ac:dyDescent="0.25">
      <c r="A2142">
        <v>69.599999999999994</v>
      </c>
      <c r="B2142" t="b">
        <v>1</v>
      </c>
      <c r="CW2142">
        <v>0.73002049180327866</v>
      </c>
      <c r="CX2142">
        <v>75.3</v>
      </c>
      <c r="CY2142">
        <v>75.061871669504299</v>
      </c>
      <c r="CZ2142">
        <v>74.976498756037529</v>
      </c>
      <c r="DA2142">
        <v>90.643763705412411</v>
      </c>
      <c r="DB2142" t="e">
        <f ca="1"/>
        <v>#NAME?</v>
      </c>
      <c r="DC2142" t="e">
        <f ca="1"/>
        <v>#NAME?</v>
      </c>
      <c r="DD2142">
        <v>73.924801078960286</v>
      </c>
      <c r="DE2142" t="e">
        <f ca="1"/>
        <v>#NAME?</v>
      </c>
      <c r="DF2142">
        <v>76.476561754241231</v>
      </c>
    </row>
    <row r="2143" spans="1:110" x14ac:dyDescent="0.25">
      <c r="A2143">
        <v>69.400000000000006</v>
      </c>
      <c r="B2143" t="b">
        <v>1</v>
      </c>
      <c r="CW2143">
        <v>0.73036202185792354</v>
      </c>
      <c r="CX2143">
        <v>75.3</v>
      </c>
      <c r="CY2143">
        <v>75.071712544343796</v>
      </c>
      <c r="CZ2143">
        <v>74.987892744966842</v>
      </c>
      <c r="DA2143">
        <v>90.731390212927977</v>
      </c>
      <c r="DB2143" t="e">
        <f ca="1"/>
        <v>#NAME?</v>
      </c>
      <c r="DC2143" t="e">
        <f ca="1"/>
        <v>#NAME?</v>
      </c>
      <c r="DD2143">
        <v>73.93437267050443</v>
      </c>
      <c r="DE2143" t="e">
        <f ca="1"/>
        <v>#NAME?</v>
      </c>
      <c r="DF2143">
        <v>76.485954003562696</v>
      </c>
    </row>
    <row r="2144" spans="1:110" x14ac:dyDescent="0.25">
      <c r="A2144">
        <v>68.400000000000006</v>
      </c>
      <c r="B2144" t="b">
        <v>1</v>
      </c>
      <c r="CW2144">
        <v>0.73070355191256831</v>
      </c>
      <c r="CX2144">
        <v>75.3</v>
      </c>
      <c r="CY2144">
        <v>75.081559665633094</v>
      </c>
      <c r="CZ2144">
        <v>74.999295699342639</v>
      </c>
      <c r="DA2144">
        <v>90.819127780685562</v>
      </c>
      <c r="DB2144" t="e">
        <f ca="1"/>
        <v>#NAME?</v>
      </c>
      <c r="DC2144" t="e">
        <f ca="1"/>
        <v>#NAME?</v>
      </c>
      <c r="DD2144">
        <v>73.943950325776441</v>
      </c>
      <c r="DE2144" t="e">
        <f ca="1"/>
        <v>#NAME?</v>
      </c>
      <c r="DF2144">
        <v>76.495348686025324</v>
      </c>
    </row>
    <row r="2145" spans="1:110" x14ac:dyDescent="0.25">
      <c r="A2145">
        <v>68.2</v>
      </c>
      <c r="B2145" t="b">
        <v>1</v>
      </c>
      <c r="CW2145">
        <v>0.73104508196721307</v>
      </c>
      <c r="CX2145">
        <v>75.3</v>
      </c>
      <c r="CY2145">
        <v>75.091413051847326</v>
      </c>
      <c r="CZ2145">
        <v>75.01070764412718</v>
      </c>
      <c r="DA2145">
        <v>90.906976690564065</v>
      </c>
      <c r="DB2145" t="e">
        <f ca="1"/>
        <v>#NAME?</v>
      </c>
      <c r="DC2145" t="e">
        <f ca="1"/>
        <v>#NAME?</v>
      </c>
      <c r="DD2145">
        <v>73.953534056315291</v>
      </c>
      <c r="DE2145" t="e">
        <f ca="1"/>
        <v>#NAME?</v>
      </c>
      <c r="DF2145">
        <v>76.504745810708826</v>
      </c>
    </row>
    <row r="2146" spans="1:110" x14ac:dyDescent="0.25">
      <c r="A2146">
        <v>67.5</v>
      </c>
      <c r="B2146" t="b">
        <v>1</v>
      </c>
      <c r="CW2146">
        <v>0.73138661202185795</v>
      </c>
      <c r="CX2146">
        <v>75.3</v>
      </c>
      <c r="CY2146">
        <v>75.101272721523799</v>
      </c>
      <c r="CZ2146">
        <v>75.02212860437092</v>
      </c>
      <c r="DA2146">
        <v>90.994937225516949</v>
      </c>
      <c r="DB2146" t="e">
        <f ca="1"/>
        <v>#NAME?</v>
      </c>
      <c r="DC2146" t="e">
        <f ca="1"/>
        <v>#NAME?</v>
      </c>
      <c r="DD2146">
        <v>73.963123873696574</v>
      </c>
      <c r="DE2146" t="e">
        <f ca="1"/>
        <v>#NAME?</v>
      </c>
      <c r="DF2146">
        <v>76.514145386717118</v>
      </c>
    </row>
    <row r="2147" spans="1:110" x14ac:dyDescent="0.25">
      <c r="A2147">
        <v>67.3</v>
      </c>
      <c r="B2147" t="b">
        <v>1</v>
      </c>
      <c r="CW2147">
        <v>0.73172814207650272</v>
      </c>
      <c r="CX2147">
        <v>75.3</v>
      </c>
      <c r="CY2147">
        <v>75.111138693262205</v>
      </c>
      <c r="CZ2147">
        <v>75.033558605212818</v>
      </c>
      <c r="DA2147">
        <v>91.083009669577507</v>
      </c>
      <c r="DB2147" t="e">
        <f ca="1"/>
        <v>#NAME?</v>
      </c>
      <c r="DC2147" t="e">
        <f ca="1"/>
        <v>#NAME?</v>
      </c>
      <c r="DD2147">
        <v>73.972719789532746</v>
      </c>
      <c r="DE2147" t="e">
        <f ca="1"/>
        <v>#NAME?</v>
      </c>
      <c r="DF2147">
        <v>76.523547423178286</v>
      </c>
    </row>
    <row r="2148" spans="1:110" x14ac:dyDescent="0.25">
      <c r="A2148">
        <v>66.400000000000006</v>
      </c>
      <c r="B2148" t="b">
        <v>1</v>
      </c>
      <c r="CW2148">
        <v>0.73206967213114749</v>
      </c>
      <c r="CX2148">
        <v>75.3</v>
      </c>
      <c r="CY2148">
        <v>75.121010985725007</v>
      </c>
      <c r="CZ2148">
        <v>75.044997671880921</v>
      </c>
      <c r="DA2148">
        <v>91.171194307864653</v>
      </c>
      <c r="DB2148" t="e">
        <f ca="1"/>
        <v>#NAME?</v>
      </c>
      <c r="DC2148" t="e">
        <f ca="1"/>
        <v>#NAME?</v>
      </c>
      <c r="DD2148">
        <v>73.982321815473185</v>
      </c>
      <c r="DE2148" t="e">
        <f ca="1"/>
        <v>#NAME?</v>
      </c>
      <c r="DF2148">
        <v>76.532951929244831</v>
      </c>
    </row>
    <row r="2149" spans="1:110" x14ac:dyDescent="0.25">
      <c r="A2149">
        <v>65</v>
      </c>
      <c r="B2149" t="b">
        <v>1</v>
      </c>
      <c r="CW2149">
        <v>0.73241120218579236</v>
      </c>
      <c r="CX2149">
        <v>75.3</v>
      </c>
      <c r="CY2149">
        <v>75.130889617637706</v>
      </c>
      <c r="CZ2149">
        <v>75.05644582969272</v>
      </c>
      <c r="DA2149">
        <v>91.259491426588284</v>
      </c>
      <c r="DB2149" t="e">
        <f ca="1"/>
        <v>#NAME?</v>
      </c>
      <c r="DC2149" t="e">
        <f ca="1"/>
        <v>#NAME?</v>
      </c>
      <c r="DD2149">
        <v>73.991929963204413</v>
      </c>
      <c r="DE2149" t="e">
        <f ca="1"/>
        <v>#NAME?</v>
      </c>
      <c r="DF2149">
        <v>76.542358914093725</v>
      </c>
    </row>
    <row r="2150" spans="1:110" x14ac:dyDescent="0.25">
      <c r="A2150">
        <v>64.900000000000006</v>
      </c>
      <c r="B2150" t="b">
        <v>1</v>
      </c>
      <c r="CW2150">
        <v>0.73275273224043713</v>
      </c>
      <c r="CX2150">
        <v>75.400000000000006</v>
      </c>
      <c r="CY2150">
        <v>75.140774607789254</v>
      </c>
      <c r="CZ2150">
        <v>75.067903104055603</v>
      </c>
      <c r="DA2150">
        <v>91.347901313054805</v>
      </c>
      <c r="DB2150" t="e">
        <f ca="1"/>
        <v>#NAME?</v>
      </c>
      <c r="DC2150" t="e">
        <f ca="1"/>
        <v>#NAME?</v>
      </c>
      <c r="DD2150">
        <v>74.001544244450272</v>
      </c>
      <c r="DE2150" t="e">
        <f ca="1"/>
        <v>#NAME?</v>
      </c>
      <c r="DF2150">
        <v>76.55176838692654</v>
      </c>
    </row>
    <row r="2151" spans="1:110" x14ac:dyDescent="0.25">
      <c r="A2151">
        <v>64.599999999999994</v>
      </c>
      <c r="B2151" t="b">
        <v>1</v>
      </c>
      <c r="CW2151">
        <v>0.73309426229508201</v>
      </c>
      <c r="CX2151">
        <v>75.400000000000006</v>
      </c>
      <c r="CY2151">
        <v>75.150665975032226</v>
      </c>
      <c r="CZ2151">
        <v>75.079369520467466</v>
      </c>
      <c r="DA2151">
        <v>91.436424255672961</v>
      </c>
      <c r="DB2151" t="e">
        <f ca="1"/>
        <v>#NAME?</v>
      </c>
      <c r="DC2151" t="e">
        <f ca="1"/>
        <v>#NAME?</v>
      </c>
      <c r="DD2151">
        <v>74.011164670972065</v>
      </c>
      <c r="DE2151" t="e">
        <f ca="1"/>
        <v>#NAME?</v>
      </c>
      <c r="DF2151">
        <v>76.561180356969601</v>
      </c>
    </row>
    <row r="2152" spans="1:110" x14ac:dyDescent="0.25">
      <c r="A2152">
        <v>64.8</v>
      </c>
      <c r="B2152" t="b">
        <v>1</v>
      </c>
      <c r="CW2152">
        <v>0.73343579234972678</v>
      </c>
      <c r="CX2152">
        <v>75.400000000000006</v>
      </c>
      <c r="CY2152">
        <v>75.160563738283315</v>
      </c>
      <c r="CZ2152">
        <v>75.090845104516916</v>
      </c>
      <c r="DA2152">
        <v>91.525060543959185</v>
      </c>
      <c r="DB2152" t="e">
        <f ca="1"/>
        <v>#NAME?</v>
      </c>
      <c r="DC2152" t="e">
        <f ca="1"/>
        <v>#NAME?</v>
      </c>
      <c r="DD2152">
        <v>74.020791254568721</v>
      </c>
      <c r="DE2152" t="e">
        <f ca="1"/>
        <v>#NAME?</v>
      </c>
      <c r="DF2152">
        <v>76.570594833474061</v>
      </c>
    </row>
    <row r="2153" spans="1:110" x14ac:dyDescent="0.25">
      <c r="A2153">
        <v>65.099999999999994</v>
      </c>
      <c r="B2153" t="b">
        <v>1</v>
      </c>
      <c r="CW2153">
        <v>0.73377732240437155</v>
      </c>
      <c r="CX2153">
        <v>75.400000000000006</v>
      </c>
      <c r="CY2153">
        <v>75.170467916523506</v>
      </c>
      <c r="CZ2153">
        <v>75.102329881883975</v>
      </c>
      <c r="DA2153">
        <v>91.613810468543576</v>
      </c>
      <c r="DB2153" t="e">
        <f ca="1"/>
        <v>#NAME?</v>
      </c>
      <c r="DC2153" t="e">
        <f ca="1"/>
        <v>#NAME?</v>
      </c>
      <c r="DD2153">
        <v>74.030424007076988</v>
      </c>
      <c r="DE2153" t="e">
        <f ca="1"/>
        <v>#NAME?</v>
      </c>
      <c r="DF2153">
        <v>76.580011825716056</v>
      </c>
    </row>
    <row r="2154" spans="1:110" x14ac:dyDescent="0.25">
      <c r="A2154">
        <v>65</v>
      </c>
      <c r="B2154" t="b">
        <v>1</v>
      </c>
      <c r="CW2154">
        <v>0.73411885245901642</v>
      </c>
      <c r="CX2154">
        <v>75.400000000000006</v>
      </c>
      <c r="CY2154">
        <v>75.180378528798542</v>
      </c>
      <c r="CZ2154">
        <v>75.113823878340455</v>
      </c>
      <c r="DA2154">
        <v>91.702674321175394</v>
      </c>
      <c r="DB2154" t="e">
        <f ca="1"/>
        <v>#NAME?</v>
      </c>
      <c r="DC2154" t="e">
        <f ca="1"/>
        <v>#NAME?</v>
      </c>
      <c r="DD2154">
        <v>74.04006294037157</v>
      </c>
      <c r="DE2154" t="e">
        <f ca="1"/>
        <v>#NAME?</v>
      </c>
      <c r="DF2154">
        <v>76.589431342996818</v>
      </c>
    </row>
    <row r="2155" spans="1:110" x14ac:dyDescent="0.25">
      <c r="A2155">
        <v>66.099999999999994</v>
      </c>
      <c r="B2155" t="b">
        <v>1</v>
      </c>
      <c r="CW2155">
        <v>0.73446038251366119</v>
      </c>
      <c r="CX2155">
        <v>75.400000000000006</v>
      </c>
      <c r="CY2155">
        <v>75.190295594219123</v>
      </c>
      <c r="CZ2155">
        <v>75.125327119750395</v>
      </c>
      <c r="DA2155">
        <v>91.791652394728899</v>
      </c>
      <c r="DB2155" t="e">
        <f ca="1"/>
        <v>#NAME?</v>
      </c>
      <c r="DC2155" t="e">
        <f ca="1"/>
        <v>#NAME?</v>
      </c>
      <c r="DD2155">
        <v>74.049708066365326</v>
      </c>
      <c r="DE2155" t="e">
        <f ca="1"/>
        <v>#NAME?</v>
      </c>
      <c r="DF2155">
        <v>76.598853394642788</v>
      </c>
    </row>
    <row r="2156" spans="1:110" x14ac:dyDescent="0.25">
      <c r="A2156">
        <v>65.7</v>
      </c>
      <c r="B2156" t="b">
        <v>1</v>
      </c>
      <c r="CW2156">
        <v>0.73480191256830596</v>
      </c>
      <c r="CX2156">
        <v>75.400000000000006</v>
      </c>
      <c r="CY2156">
        <v>75.200219131961319</v>
      </c>
      <c r="CZ2156">
        <v>75.136839632070405</v>
      </c>
      <c r="DA2156">
        <v>91.880744983209155</v>
      </c>
      <c r="DB2156" t="e">
        <f ca="1"/>
        <v>#NAME?</v>
      </c>
      <c r="DC2156" t="e">
        <f ca="1"/>
        <v>#NAME?</v>
      </c>
      <c r="DD2156">
        <v>74.059359397009459</v>
      </c>
      <c r="DE2156" t="e">
        <f ca="1"/>
        <v>#NAME?</v>
      </c>
      <c r="DF2156">
        <v>76.608277990005803</v>
      </c>
    </row>
    <row r="2157" spans="1:110" x14ac:dyDescent="0.25">
      <c r="A2157">
        <v>65.2</v>
      </c>
      <c r="B2157" t="b">
        <v>1</v>
      </c>
      <c r="CW2157">
        <v>0.73514344262295084</v>
      </c>
      <c r="CX2157">
        <v>75.400000000000006</v>
      </c>
      <c r="CY2157">
        <v>75.210149161266941</v>
      </c>
      <c r="CZ2157">
        <v>75.148361441350644</v>
      </c>
      <c r="DA2157">
        <v>91.969952381757935</v>
      </c>
      <c r="DB2157" t="e">
        <f ca="1"/>
        <v>#NAME?</v>
      </c>
      <c r="DC2157" t="e">
        <f ca="1"/>
        <v>#NAME?</v>
      </c>
      <c r="DD2157">
        <v>74.069016944293608</v>
      </c>
      <c r="DE2157" t="e">
        <f ca="1"/>
        <v>#NAME?</v>
      </c>
      <c r="DF2157">
        <v>76.617705138463094</v>
      </c>
    </row>
    <row r="2158" spans="1:110" x14ac:dyDescent="0.25">
      <c r="A2158">
        <v>64.599999999999994</v>
      </c>
      <c r="B2158" t="b">
        <v>1</v>
      </c>
      <c r="CW2158">
        <v>0.73548497267759561</v>
      </c>
      <c r="CX2158">
        <v>75.400000000000006</v>
      </c>
      <c r="CY2158">
        <v>75.220085701443722</v>
      </c>
      <c r="CZ2158">
        <v>75.159892573734638</v>
      </c>
      <c r="DA2158">
        <v>92.059274886659281</v>
      </c>
      <c r="DB2158" t="e">
        <f ca="1"/>
        <v>#NAME?</v>
      </c>
      <c r="DC2158" t="e">
        <f ca="1"/>
        <v>#NAME?</v>
      </c>
      <c r="DD2158">
        <v>74.078680720246126</v>
      </c>
      <c r="DE2158" t="e">
        <f ca="1"/>
        <v>#NAME?</v>
      </c>
      <c r="DF2158">
        <v>76.627134849417558</v>
      </c>
    </row>
    <row r="2159" spans="1:110" x14ac:dyDescent="0.25">
      <c r="A2159">
        <v>63.8</v>
      </c>
      <c r="B2159" t="b">
        <v>1</v>
      </c>
      <c r="CW2159">
        <v>0.73582650273224048</v>
      </c>
      <c r="CX2159">
        <v>75.400000000000006</v>
      </c>
      <c r="CY2159">
        <v>75.230028771865861</v>
      </c>
      <c r="CZ2159">
        <v>75.171433055460213</v>
      </c>
      <c r="DA2159">
        <v>92.148712795345858</v>
      </c>
      <c r="DB2159" t="e">
        <f ca="1"/>
        <v>#NAME?</v>
      </c>
      <c r="DC2159" t="e">
        <f ca="1"/>
        <v>#NAME?</v>
      </c>
      <c r="DD2159">
        <v>74.088350736934188</v>
      </c>
      <c r="DE2159" t="e">
        <f ca="1"/>
        <v>#NAME?</v>
      </c>
      <c r="DF2159">
        <v>76.636567132297813</v>
      </c>
    </row>
    <row r="2160" spans="1:110" x14ac:dyDescent="0.25">
      <c r="A2160">
        <v>62.8</v>
      </c>
      <c r="B2160" t="b">
        <v>1</v>
      </c>
      <c r="CW2160">
        <v>0.73616803278688525</v>
      </c>
      <c r="CX2160">
        <v>75.400000000000006</v>
      </c>
      <c r="CY2160">
        <v>75.239978391974176</v>
      </c>
      <c r="CZ2160">
        <v>75.182982912859785</v>
      </c>
      <c r="DA2160">
        <v>92.238266406404492</v>
      </c>
      <c r="DB2160" t="e">
        <f ca="1"/>
        <v>#NAME?</v>
      </c>
      <c r="DC2160" t="e">
        <f ca="1"/>
        <v>#NAME?</v>
      </c>
      <c r="DD2160">
        <v>74.098027006463951</v>
      </c>
      <c r="DE2160" t="e">
        <f ca="1"/>
        <v>#NAME?</v>
      </c>
      <c r="DF2160">
        <v>76.646001996558255</v>
      </c>
    </row>
    <row r="2161" spans="1:110" x14ac:dyDescent="0.25">
      <c r="A2161">
        <v>61</v>
      </c>
      <c r="B2161" t="b">
        <v>1</v>
      </c>
      <c r="CW2161">
        <v>0.73650956284153002</v>
      </c>
      <c r="CX2161">
        <v>75.400000000000006</v>
      </c>
      <c r="CY2161">
        <v>75.249934581276605</v>
      </c>
      <c r="CZ2161">
        <v>75.194542172361011</v>
      </c>
      <c r="DA2161">
        <v>92.327936019582395</v>
      </c>
      <c r="DB2161" t="e">
        <f ca="1"/>
        <v>#NAME?</v>
      </c>
      <c r="DC2161" t="e">
        <f ca="1"/>
        <v>#NAME?</v>
      </c>
      <c r="DD2161">
        <v>74.107709540980821</v>
      </c>
      <c r="DE2161" t="e">
        <f ca="1"/>
        <v>#NAME?</v>
      </c>
      <c r="DF2161">
        <v>76.655439451679328</v>
      </c>
    </row>
    <row r="2162" spans="1:110" x14ac:dyDescent="0.25">
      <c r="A2162">
        <v>68</v>
      </c>
      <c r="B2162" t="b">
        <v>1</v>
      </c>
      <c r="CW2162">
        <v>0.7368510928961749</v>
      </c>
      <c r="CX2162">
        <v>75.400000000000006</v>
      </c>
      <c r="CY2162">
        <v>75.259897359348415</v>
      </c>
      <c r="CZ2162">
        <v>75.206110860487087</v>
      </c>
      <c r="DA2162">
        <v>92.417721935793139</v>
      </c>
      <c r="DB2162" t="e">
        <f ca="1"/>
        <v>#NAME?</v>
      </c>
      <c r="DC2162" t="e">
        <f ca="1"/>
        <v>#NAME?</v>
      </c>
      <c r="DD2162">
        <v>74.117398352669539</v>
      </c>
      <c r="DE2162" t="e">
        <f ca="1"/>
        <v>#NAME?</v>
      </c>
      <c r="DF2162">
        <v>76.664879507167598</v>
      </c>
    </row>
    <row r="2163" spans="1:110" x14ac:dyDescent="0.25">
      <c r="A2163">
        <v>59.6</v>
      </c>
      <c r="B2163" t="b">
        <v>1</v>
      </c>
      <c r="CW2163">
        <v>0.73719262295081966</v>
      </c>
      <c r="CX2163">
        <v>75.400000000000006</v>
      </c>
      <c r="CY2163">
        <v>75.269866745832644</v>
      </c>
      <c r="CZ2163">
        <v>75.217689003857259</v>
      </c>
      <c r="DA2163">
        <v>92.507624457122617</v>
      </c>
      <c r="DB2163" t="e">
        <f ca="1"/>
        <v>#NAME?</v>
      </c>
      <c r="DC2163" t="e">
        <f ca="1"/>
        <v>#NAME?</v>
      </c>
      <c r="DD2163">
        <v>74.127093453754384</v>
      </c>
      <c r="DE2163" t="e">
        <f ca="1"/>
        <v>#NAME?</v>
      </c>
      <c r="DF2163">
        <v>76.674322172555847</v>
      </c>
    </row>
    <row r="2164" spans="1:110" x14ac:dyDescent="0.25">
      <c r="A2164">
        <v>57.6</v>
      </c>
      <c r="B2164" t="b">
        <v>1</v>
      </c>
      <c r="CW2164">
        <v>0.73753415300546443</v>
      </c>
      <c r="CX2164">
        <v>75.400000000000006</v>
      </c>
      <c r="CY2164">
        <v>75.279842760440431</v>
      </c>
      <c r="CZ2164">
        <v>75.229276629187609</v>
      </c>
      <c r="DA2164">
        <v>92.597643886835243</v>
      </c>
      <c r="DB2164" t="e">
        <f ca="1"/>
        <v>#NAME?</v>
      </c>
      <c r="DC2164" t="e">
        <f ca="1"/>
        <v>#NAME?</v>
      </c>
      <c r="DD2164">
        <v>74.136794856499392</v>
      </c>
      <c r="DE2164" t="e">
        <f ca="1"/>
        <v>#NAME?</v>
      </c>
      <c r="DF2164">
        <v>76.683767457403206</v>
      </c>
    </row>
    <row r="2165" spans="1:110" x14ac:dyDescent="0.25">
      <c r="A2165">
        <v>55.3</v>
      </c>
      <c r="B2165" t="b">
        <v>1</v>
      </c>
      <c r="CW2165">
        <v>0.73787568306010931</v>
      </c>
      <c r="CX2165">
        <v>75.400000000000006</v>
      </c>
      <c r="CY2165">
        <v>75.28982542295131</v>
      </c>
      <c r="CZ2165">
        <v>75.240873763291148</v>
      </c>
      <c r="DA2165">
        <v>92.68778052938012</v>
      </c>
      <c r="DB2165" t="e">
        <f ca="1"/>
        <v>#NAME?</v>
      </c>
      <c r="DC2165" t="e">
        <f ca="1"/>
        <v>#NAME?</v>
      </c>
      <c r="DD2165">
        <v>74.146502573208494</v>
      </c>
      <c r="DE2165" t="e">
        <f ca="1"/>
        <v>#NAME?</v>
      </c>
      <c r="DF2165">
        <v>76.693215371295338</v>
      </c>
    </row>
    <row r="2166" spans="1:110" x14ac:dyDescent="0.25">
      <c r="A2166">
        <v>53.4</v>
      </c>
      <c r="B2166" t="b">
        <v>1</v>
      </c>
      <c r="CW2166">
        <v>0.73821721311475408</v>
      </c>
      <c r="CX2166">
        <v>75.400000000000006</v>
      </c>
      <c r="CY2166">
        <v>75.299814753213667</v>
      </c>
      <c r="CZ2166">
        <v>75.252480433078517</v>
      </c>
      <c r="DA2166">
        <v>92.778034690396993</v>
      </c>
      <c r="DB2166" t="e">
        <f ca="1"/>
        <v>#NAME?</v>
      </c>
      <c r="DC2166" t="e">
        <f ca="1"/>
        <v>#NAME?</v>
      </c>
      <c r="DD2166">
        <v>74.156216616225706</v>
      </c>
      <c r="DE2166" t="e">
        <f ca="1"/>
        <v>#NAME?</v>
      </c>
      <c r="DF2166">
        <v>76.702665923844549</v>
      </c>
    </row>
    <row r="2167" spans="1:110" x14ac:dyDescent="0.25">
      <c r="A2167">
        <v>52</v>
      </c>
      <c r="B2167" t="b">
        <v>1</v>
      </c>
      <c r="CW2167">
        <v>0.73855874316939896</v>
      </c>
      <c r="CX2167">
        <v>75.400000000000006</v>
      </c>
      <c r="CY2167">
        <v>75.309810771144996</v>
      </c>
      <c r="CZ2167">
        <v>75.264096665558654</v>
      </c>
      <c r="DA2167">
        <v>92.868406676722842</v>
      </c>
      <c r="DB2167" t="e">
        <f ca="1"/>
        <v>#NAME?</v>
      </c>
      <c r="DC2167" t="e">
        <f ca="1"/>
        <v>#NAME?</v>
      </c>
      <c r="DD2167">
        <v>74.165936997935333</v>
      </c>
      <c r="DE2167" t="e">
        <f ca="1"/>
        <v>#NAME?</v>
      </c>
      <c r="DF2167">
        <v>76.712119124689892</v>
      </c>
    </row>
    <row r="2168" spans="1:110" x14ac:dyDescent="0.25">
      <c r="A2168">
        <v>57</v>
      </c>
      <c r="B2168" t="b">
        <v>1</v>
      </c>
      <c r="CW2168">
        <v>0.73890027322404372</v>
      </c>
      <c r="CX2168">
        <v>75.400000000000006</v>
      </c>
      <c r="CY2168">
        <v>75.319813496732294</v>
      </c>
      <c r="CZ2168">
        <v>75.275722487838877</v>
      </c>
      <c r="DA2168">
        <v>92.958896796397738</v>
      </c>
      <c r="DB2168" t="e">
        <f ca="1"/>
        <v>#NAME?</v>
      </c>
      <c r="DC2168" t="e">
        <f ca="1"/>
        <v>#NAME?</v>
      </c>
      <c r="DD2168">
        <v>74.175663730762125</v>
      </c>
      <c r="DE2168" t="e">
        <f ca="1"/>
        <v>#NAME?</v>
      </c>
      <c r="DF2168">
        <v>76.72157498349732</v>
      </c>
    </row>
    <row r="2169" spans="1:110" x14ac:dyDescent="0.25">
      <c r="A2169">
        <v>48.6</v>
      </c>
      <c r="B2169" t="b">
        <v>1</v>
      </c>
      <c r="CW2169">
        <v>0.73924180327868849</v>
      </c>
      <c r="CX2169">
        <v>75.400000000000006</v>
      </c>
      <c r="CY2169">
        <v>75.329822950032479</v>
      </c>
      <c r="CZ2169">
        <v>75.287357927125882</v>
      </c>
      <c r="DA2169">
        <v>93.049505358671453</v>
      </c>
      <c r="DB2169" t="e">
        <f ca="1"/>
        <v>#NAME?</v>
      </c>
      <c r="DC2169" t="e">
        <f ca="1"/>
        <v>#NAME?</v>
      </c>
      <c r="DD2169">
        <v>74.185396827171473</v>
      </c>
      <c r="DE2169" t="e">
        <f ca="1"/>
        <v>#NAME?</v>
      </c>
      <c r="DF2169">
        <v>76.731033509959829</v>
      </c>
    </row>
    <row r="2170" spans="1:110" x14ac:dyDescent="0.25">
      <c r="A2170">
        <v>48.3</v>
      </c>
      <c r="B2170" t="b">
        <v>1</v>
      </c>
      <c r="CW2170">
        <v>0.73958333333333337</v>
      </c>
      <c r="CX2170">
        <v>75.400000000000006</v>
      </c>
      <c r="CY2170">
        <v>75.33983915117264</v>
      </c>
      <c r="CZ2170">
        <v>75.299003010725968</v>
      </c>
      <c r="DA2170">
        <v>93.140232674009653</v>
      </c>
      <c r="DB2170" t="e">
        <f ca="1"/>
        <v>#NAME?</v>
      </c>
      <c r="DC2170" t="e">
        <f ca="1"/>
        <v>#NAME?</v>
      </c>
      <c r="DD2170">
        <v>74.195136299669628</v>
      </c>
      <c r="DE2170" t="e">
        <f ca="1"/>
        <v>#NAME?</v>
      </c>
      <c r="DF2170">
        <v>76.740494713797602</v>
      </c>
    </row>
    <row r="2171" spans="1:110" x14ac:dyDescent="0.25">
      <c r="A2171" t="str">
        <v/>
      </c>
      <c r="B2171" t="b">
        <v>0</v>
      </c>
      <c r="CW2171">
        <v>0.73992486338797814</v>
      </c>
      <c r="CX2171">
        <v>75.5</v>
      </c>
      <c r="CY2171">
        <v>75.349862120350508</v>
      </c>
      <c r="CZ2171">
        <v>75.310657766045537</v>
      </c>
      <c r="DA2171">
        <v>93.231079054100292</v>
      </c>
      <c r="DB2171" t="e">
        <f ca="1"/>
        <v>#NAME?</v>
      </c>
      <c r="DC2171" t="e">
        <f ca="1"/>
        <v>#NAME?</v>
      </c>
      <c r="DD2171">
        <v>74.204882160803805</v>
      </c>
      <c r="DE2171" t="e">
        <f ca="1"/>
        <v>#NAME?</v>
      </c>
      <c r="DF2171">
        <v>76.749958604758092</v>
      </c>
    </row>
    <row r="2172" spans="1:110" x14ac:dyDescent="0.25">
      <c r="A2172">
        <v>75.2</v>
      </c>
      <c r="B2172" t="b">
        <v>1</v>
      </c>
      <c r="CW2172">
        <v>0.74026639344262291</v>
      </c>
      <c r="CX2172">
        <v>75.5</v>
      </c>
      <c r="CY2172">
        <v>75.359891877834755</v>
      </c>
      <c r="CZ2172">
        <v>75.322322220591758</v>
      </c>
      <c r="DA2172">
        <v>93.322044811860067</v>
      </c>
      <c r="DB2172" t="e">
        <f ca="1"/>
        <v>#NAME?</v>
      </c>
      <c r="DC2172" t="e">
        <f ca="1"/>
        <v>#NAME?</v>
      </c>
      <c r="DD2172">
        <v>74.214634423162465</v>
      </c>
      <c r="DE2172" t="e">
        <f ca="1"/>
        <v>#NAME?</v>
      </c>
      <c r="DF2172">
        <v>76.759425192616263</v>
      </c>
    </row>
    <row r="2173" spans="1:110" x14ac:dyDescent="0.25">
      <c r="A2173">
        <v>75</v>
      </c>
      <c r="B2173" t="b">
        <v>1</v>
      </c>
      <c r="CW2173">
        <v>0.74060792349726778</v>
      </c>
      <c r="CX2173">
        <v>75.5</v>
      </c>
      <c r="CY2173">
        <v>75.369928443965406</v>
      </c>
      <c r="CZ2173">
        <v>75.333996401973096</v>
      </c>
      <c r="DA2173">
        <v>93.413130261440926</v>
      </c>
      <c r="DB2173" t="e">
        <f ca="1"/>
        <v>#NAME?</v>
      </c>
      <c r="DC2173" t="e">
        <f ca="1"/>
        <v>#NAME?</v>
      </c>
      <c r="DD2173">
        <v>74.22439309937549</v>
      </c>
      <c r="DE2173" t="e">
        <f ca="1"/>
        <v>#NAME?</v>
      </c>
      <c r="DF2173">
        <v>76.768894487174578</v>
      </c>
    </row>
    <row r="2174" spans="1:110" x14ac:dyDescent="0.25">
      <c r="A2174">
        <v>74.8</v>
      </c>
      <c r="B2174" t="b">
        <v>1</v>
      </c>
      <c r="CW2174">
        <v>0.74094945355191255</v>
      </c>
      <c r="CX2174">
        <v>75.5</v>
      </c>
      <c r="CY2174">
        <v>75.379971839154166</v>
      </c>
      <c r="CZ2174">
        <v>75.345680337899765</v>
      </c>
      <c r="DA2174">
        <v>93.504335718236391</v>
      </c>
      <c r="DB2174" t="e">
        <f ca="1"/>
        <v>#NAME?</v>
      </c>
      <c r="DC2174" t="e">
        <f ca="1"/>
        <v>#NAME?</v>
      </c>
      <c r="DD2174">
        <v>74.234158202114273</v>
      </c>
      <c r="DE2174" t="e">
        <f ca="1"/>
        <v>#NAME?</v>
      </c>
      <c r="DF2174">
        <v>76.778366498263267</v>
      </c>
    </row>
    <row r="2175" spans="1:110" x14ac:dyDescent="0.25">
      <c r="A2175">
        <v>74.7</v>
      </c>
      <c r="B2175" t="b">
        <v>1</v>
      </c>
      <c r="CW2175">
        <v>0.74129098360655743</v>
      </c>
      <c r="CX2175">
        <v>75.5</v>
      </c>
      <c r="CY2175">
        <v>75.390022083884858</v>
      </c>
      <c r="CZ2175">
        <v>75.357374056184184</v>
      </c>
      <c r="DA2175">
        <v>93.59566149888839</v>
      </c>
      <c r="DB2175" t="e">
        <f ca="1"/>
        <v>#NAME?</v>
      </c>
      <c r="DC2175" t="e">
        <f ca="1"/>
        <v>#NAME?</v>
      </c>
      <c r="DD2175">
        <v>74.243929744092043</v>
      </c>
      <c r="DE2175" t="e">
        <f ca="1"/>
        <v>#NAME?</v>
      </c>
      <c r="DF2175">
        <v>76.78784123574043</v>
      </c>
    </row>
    <row r="2176" spans="1:110" x14ac:dyDescent="0.25">
      <c r="A2176">
        <v>74.599999999999994</v>
      </c>
      <c r="B2176" t="b">
        <v>1</v>
      </c>
      <c r="CW2176">
        <v>0.7416325136612022</v>
      </c>
      <c r="CX2176">
        <v>75.5</v>
      </c>
      <c r="CY2176">
        <v>75.40007919871374</v>
      </c>
      <c r="CZ2176">
        <v>75.369077584741731</v>
      </c>
      <c r="DA2176">
        <v>93.687107921293588</v>
      </c>
      <c r="DB2176" t="e">
        <f ca="1"/>
        <v>#NAME?</v>
      </c>
      <c r="DC2176" t="e">
        <f ca="1"/>
        <v>#NAME?</v>
      </c>
      <c r="DD2176">
        <v>74.25370773806398</v>
      </c>
      <c r="DE2176" t="e">
        <f ca="1"/>
        <v>#NAME?</v>
      </c>
      <c r="DF2176">
        <v>76.797318709492131</v>
      </c>
    </row>
    <row r="2177" spans="1:110" x14ac:dyDescent="0.25">
      <c r="A2177">
        <v>74.2</v>
      </c>
      <c r="B2177" t="b">
        <v>1</v>
      </c>
      <c r="CW2177">
        <v>0.74197404371584696</v>
      </c>
      <c r="CX2177">
        <v>75.5</v>
      </c>
      <c r="CY2177">
        <v>75.410143204269914</v>
      </c>
      <c r="CZ2177">
        <v>75.380790951591038</v>
      </c>
      <c r="DA2177">
        <v>93.778675304610246</v>
      </c>
      <c r="DB2177" t="e">
        <f ca="1"/>
        <v>#NAME?</v>
      </c>
      <c r="DC2177" t="e">
        <f ca="1"/>
        <v>#NAME?</v>
      </c>
      <c r="DD2177">
        <v>74.263492196827443</v>
      </c>
      <c r="DE2177" t="e">
        <f ca="1"/>
        <v>#NAME?</v>
      </c>
      <c r="DF2177">
        <v>76.806798929432603</v>
      </c>
    </row>
    <row r="2178" spans="1:110" x14ac:dyDescent="0.25">
      <c r="A2178">
        <v>74.3</v>
      </c>
      <c r="B2178" t="b">
        <v>1</v>
      </c>
      <c r="CW2178">
        <v>0.74231557377049184</v>
      </c>
      <c r="CX2178">
        <v>75.5</v>
      </c>
      <c r="CY2178">
        <v>75.420214121255697</v>
      </c>
      <c r="CZ2178">
        <v>75.392514184854889</v>
      </c>
      <c r="DA2178">
        <v>93.870363969264758</v>
      </c>
      <c r="DB2178" t="e">
        <f ca="1"/>
        <v>#NAME?</v>
      </c>
      <c r="DC2178" t="e">
        <f ca="1"/>
        <v>#NAME?</v>
      </c>
      <c r="DD2178">
        <v>74.273283133222137</v>
      </c>
      <c r="DE2178" t="e">
        <f ca="1"/>
        <v>#NAME?</v>
      </c>
      <c r="DF2178">
        <v>76.816281905504368</v>
      </c>
    </row>
    <row r="2179" spans="1:110" x14ac:dyDescent="0.25">
      <c r="A2179">
        <v>74.099999999999994</v>
      </c>
      <c r="B2179" t="b">
        <v>1</v>
      </c>
      <c r="CW2179">
        <v>0.74265710382513661</v>
      </c>
      <c r="CX2179">
        <v>75.5</v>
      </c>
      <c r="CY2179">
        <v>75.430291970447016</v>
      </c>
      <c r="CZ2179">
        <v>75.404247312760191</v>
      </c>
      <c r="DA2179">
        <v>93.962174236958404</v>
      </c>
      <c r="DB2179" t="e">
        <f ca="1"/>
        <v>#NAME?</v>
      </c>
      <c r="DC2179" t="e">
        <f ca="1"/>
        <v>#NAME?</v>
      </c>
      <c r="DD2179">
        <v>74.283080560130344</v>
      </c>
      <c r="DE2179" t="e">
        <f ca="1"/>
        <v>#NAME?</v>
      </c>
      <c r="DF2179">
        <v>76.825767647678347</v>
      </c>
    </row>
    <row r="2180" spans="1:110" x14ac:dyDescent="0.25">
      <c r="A2180">
        <v>73.900000000000006</v>
      </c>
      <c r="B2180" t="b">
        <v>1</v>
      </c>
      <c r="CW2180">
        <v>0.74299863387978138</v>
      </c>
      <c r="CX2180">
        <v>75.5</v>
      </c>
      <c r="CY2180">
        <v>75.440376772693796</v>
      </c>
      <c r="CZ2180">
        <v>75.415990363639196</v>
      </c>
      <c r="DA2180">
        <v>94.054106430674167</v>
      </c>
      <c r="DB2180" t="e">
        <f ca="1"/>
        <v>#NAME?</v>
      </c>
      <c r="DC2180" t="e">
        <f ca="1"/>
        <v>#NAME?</v>
      </c>
      <c r="DD2180">
        <v>74.292884490477064</v>
      </c>
      <c r="DE2180" t="e">
        <f ca="1"/>
        <v>#NAME?</v>
      </c>
      <c r="DF2180">
        <v>76.835256165954036</v>
      </c>
    </row>
    <row r="2181" spans="1:110" x14ac:dyDescent="0.25">
      <c r="A2181">
        <v>73.5</v>
      </c>
      <c r="B2181" t="b">
        <v>1</v>
      </c>
      <c r="CW2181">
        <v>0.74334016393442626</v>
      </c>
      <c r="CX2181">
        <v>75.5</v>
      </c>
      <c r="CY2181">
        <v>75.450468548920341</v>
      </c>
      <c r="CZ2181">
        <v>75.427743365929615</v>
      </c>
      <c r="DA2181">
        <v>94.146160874683588</v>
      </c>
      <c r="DB2181" t="e">
        <f ca="1"/>
        <v>#NAME?</v>
      </c>
      <c r="DC2181" t="e">
        <f ca="1"/>
        <v>#NAME?</v>
      </c>
      <c r="DD2181">
        <v>74.302694937230314</v>
      </c>
      <c r="DE2181" t="e">
        <f ca="1"/>
        <v>#NAME?</v>
      </c>
      <c r="DF2181">
        <v>76.844747470359664</v>
      </c>
    </row>
    <row r="2182" spans="1:110" x14ac:dyDescent="0.25">
      <c r="A2182">
        <v>73.099999999999994</v>
      </c>
      <c r="B2182" t="b">
        <v>1</v>
      </c>
      <c r="CW2182">
        <v>0.74368169398907102</v>
      </c>
      <c r="CX2182">
        <v>75.5</v>
      </c>
      <c r="CY2182">
        <v>75.460567320125719</v>
      </c>
      <c r="CZ2182">
        <v>75.4395063481752</v>
      </c>
      <c r="DA2182">
        <v>94.238337894553396</v>
      </c>
      <c r="DB2182" t="e">
        <f ca="1"/>
        <v>#NAME?</v>
      </c>
      <c r="DC2182" t="e">
        <f ca="1"/>
        <v>#NAME?</v>
      </c>
      <c r="DD2182">
        <v>74.312511913401195</v>
      </c>
      <c r="DE2182" t="e">
        <f ca="1"/>
        <v>#NAME?</v>
      </c>
      <c r="DF2182">
        <v>76.854241570952297</v>
      </c>
    </row>
    <row r="2183" spans="1:110" x14ac:dyDescent="0.25">
      <c r="A2183">
        <v>72.599999999999994</v>
      </c>
      <c r="B2183" t="b">
        <v>1</v>
      </c>
      <c r="CW2183">
        <v>0.74402322404371579</v>
      </c>
      <c r="CX2183">
        <v>75.5</v>
      </c>
      <c r="CY2183">
        <v>75.470673107384158</v>
      </c>
      <c r="CZ2183">
        <v>75.451279339026527</v>
      </c>
      <c r="DA2183">
        <v>94.330637817152777</v>
      </c>
      <c r="DB2183" t="e">
        <f ca="1"/>
        <v>#NAME?</v>
      </c>
      <c r="DC2183" t="e">
        <f ca="1"/>
        <v>#NAME?</v>
      </c>
      <c r="DD2183">
        <v>74.322335432044213</v>
      </c>
      <c r="DE2183" t="e">
        <f ca="1"/>
        <v>#NAME?</v>
      </c>
      <c r="DF2183">
        <v>76.863738477818018</v>
      </c>
    </row>
    <row r="2184" spans="1:110" x14ac:dyDescent="0.25">
      <c r="A2184">
        <v>72.2</v>
      </c>
      <c r="B2184" t="b">
        <v>1</v>
      </c>
      <c r="CW2184">
        <v>0.74436475409836067</v>
      </c>
      <c r="CX2184">
        <v>75.599999999999994</v>
      </c>
      <c r="CY2184">
        <v>75.480785931845489</v>
      </c>
      <c r="CZ2184">
        <v>75.463062367241392</v>
      </c>
      <c r="DA2184">
        <v>94.423060970660046</v>
      </c>
      <c r="DB2184" t="e">
        <f ca="1"/>
        <v>#NAME?</v>
      </c>
      <c r="DC2184" t="e">
        <f ca="1"/>
        <v>#NAME?</v>
      </c>
      <c r="DD2184">
        <v>74.332165506257411</v>
      </c>
      <c r="DE2184" t="e">
        <f ca="1"/>
        <v>#NAME?</v>
      </c>
      <c r="DF2184">
        <v>76.873238201072041</v>
      </c>
    </row>
    <row r="2185" spans="1:110" x14ac:dyDescent="0.25">
      <c r="A2185">
        <v>72</v>
      </c>
      <c r="B2185" t="b">
        <v>1</v>
      </c>
      <c r="CW2185">
        <v>0.74470628415300544</v>
      </c>
      <c r="CX2185">
        <v>75.599999999999994</v>
      </c>
      <c r="CY2185">
        <v>75.490905814735456</v>
      </c>
      <c r="CZ2185">
        <v>75.474855461685451</v>
      </c>
      <c r="DA2185">
        <v>94.515607684569744</v>
      </c>
      <c r="DB2185" t="e">
        <f ca="1"/>
        <v>#NAME?</v>
      </c>
      <c r="DC2185" t="e">
        <f ca="1"/>
        <v>#NAME?</v>
      </c>
      <c r="DD2185">
        <v>74.342002149182619</v>
      </c>
      <c r="DE2185" t="e">
        <f ca="1"/>
        <v>#NAME?</v>
      </c>
      <c r="DF2185">
        <v>76.882740750858915</v>
      </c>
    </row>
    <row r="2186" spans="1:110" x14ac:dyDescent="0.25">
      <c r="A2186">
        <v>71.8</v>
      </c>
      <c r="B2186" t="b">
        <v>1</v>
      </c>
      <c r="CW2186">
        <v>0.74504781420765032</v>
      </c>
      <c r="CX2186">
        <v>75.599999999999994</v>
      </c>
      <c r="CY2186">
        <v>75.501032777356187</v>
      </c>
      <c r="CZ2186">
        <v>75.486658651332647</v>
      </c>
      <c r="DA2186">
        <v>94.608278289699726</v>
      </c>
      <c r="DB2186" t="e">
        <f ca="1"/>
        <v>#NAME?</v>
      </c>
      <c r="DC2186" t="e">
        <f ca="1"/>
        <v>#NAME?</v>
      </c>
      <c r="DD2186">
        <v>74.351845374005606</v>
      </c>
      <c r="DE2186" t="e">
        <f ca="1"/>
        <v>#NAME?</v>
      </c>
      <c r="DF2186">
        <v>76.8922461373526</v>
      </c>
    </row>
    <row r="2187" spans="1:110" x14ac:dyDescent="0.25">
      <c r="A2187">
        <v>71.599999999999994</v>
      </c>
      <c r="B2187" t="b">
        <v>1</v>
      </c>
      <c r="CW2187">
        <v>0.74538934426229508</v>
      </c>
      <c r="CX2187">
        <v>75.599999999999994</v>
      </c>
      <c r="CY2187">
        <v>75.511166841086606</v>
      </c>
      <c r="CZ2187">
        <v>75.498471965266091</v>
      </c>
      <c r="DA2187">
        <v>94.70107311819811</v>
      </c>
      <c r="DB2187" t="e">
        <f ca="1"/>
        <v>#NAME?</v>
      </c>
      <c r="DC2187" t="e">
        <f ca="1"/>
        <v>#NAME?</v>
      </c>
      <c r="DD2187">
        <v>74.361695193956308</v>
      </c>
      <c r="DE2187" t="e">
        <f ca="1"/>
        <v>#NAME?</v>
      </c>
      <c r="DF2187">
        <v>76.901754370756692</v>
      </c>
    </row>
    <row r="2188" spans="1:110" x14ac:dyDescent="0.25">
      <c r="A2188">
        <v>73.2</v>
      </c>
      <c r="B2188" t="b">
        <v>1</v>
      </c>
      <c r="CW2188">
        <v>0.74573087431693985</v>
      </c>
      <c r="CX2188">
        <v>75.599999999999994</v>
      </c>
      <c r="CY2188">
        <v>75.521308027382773</v>
      </c>
      <c r="CZ2188">
        <v>75.510295432678348</v>
      </c>
      <c r="DA2188">
        <v>94.793992503550669</v>
      </c>
      <c r="DB2188" t="e">
        <f ca="1"/>
        <v>#NAME?</v>
      </c>
      <c r="DC2188" t="e">
        <f ca="1"/>
        <v>#NAME?</v>
      </c>
      <c r="DD2188">
        <v>74.371551622309084</v>
      </c>
      <c r="DE2188" t="e">
        <f ca="1"/>
        <v>#NAME?</v>
      </c>
      <c r="DF2188">
        <v>76.911265461304481</v>
      </c>
    </row>
    <row r="2189" spans="1:110" x14ac:dyDescent="0.25">
      <c r="A2189">
        <v>73.099999999999994</v>
      </c>
      <c r="B2189" t="b">
        <v>1</v>
      </c>
      <c r="CW2189">
        <v>0.74607240437158473</v>
      </c>
      <c r="CX2189">
        <v>75.599999999999994</v>
      </c>
      <c r="CY2189">
        <v>75.531456357778353</v>
      </c>
      <c r="CZ2189">
        <v>75.522129082872056</v>
      </c>
      <c r="DA2189">
        <v>94.887036780587792</v>
      </c>
      <c r="DB2189" t="e">
        <f ca="1"/>
        <v>#NAME?</v>
      </c>
      <c r="DC2189" t="e">
        <f ca="1"/>
        <v>#NAME?</v>
      </c>
      <c r="DD2189">
        <v>74.381414672382846</v>
      </c>
      <c r="DE2189" t="e">
        <f ca="1"/>
        <v>#NAME?</v>
      </c>
      <c r="DF2189">
        <v>76.92077941925919</v>
      </c>
    </row>
    <row r="2190" spans="1:110" x14ac:dyDescent="0.25">
      <c r="A2190">
        <v>72.7</v>
      </c>
      <c r="B2190" t="b">
        <v>1</v>
      </c>
      <c r="CW2190">
        <v>0.7464139344262295</v>
      </c>
      <c r="CX2190">
        <v>75.599999999999994</v>
      </c>
      <c r="CY2190">
        <v>75.541611853885001</v>
      </c>
      <c r="CZ2190">
        <v>75.533972945260757</v>
      </c>
      <c r="DA2190">
        <v>94.980206285491803</v>
      </c>
      <c r="DB2190" t="e">
        <f ca="1"/>
        <v>#NAME?</v>
      </c>
      <c r="DC2190" t="e">
        <f ca="1"/>
        <v>#NAME?</v>
      </c>
      <c r="DD2190">
        <v>74.391284357541309</v>
      </c>
      <c r="DE2190" t="e">
        <f ca="1"/>
        <v>#NAME?</v>
      </c>
      <c r="DF2190">
        <v>76.930296254914111</v>
      </c>
    </row>
    <row r="2191" spans="1:110" x14ac:dyDescent="0.25">
      <c r="A2191">
        <v>72.8</v>
      </c>
      <c r="B2191" t="b">
        <v>1</v>
      </c>
      <c r="CW2191">
        <v>0.74675546448087426</v>
      </c>
      <c r="CX2191">
        <v>75.599999999999994</v>
      </c>
      <c r="CY2191">
        <v>75.551774537392831</v>
      </c>
      <c r="CZ2191">
        <v>75.545827049369194</v>
      </c>
      <c r="DA2191">
        <v>95.073501355804297</v>
      </c>
      <c r="DB2191" t="e">
        <f ca="1"/>
        <v>#NAME?</v>
      </c>
      <c r="DC2191" t="e">
        <f ca="1"/>
        <v>#NAME?</v>
      </c>
      <c r="DD2191">
        <v>74.401160691193212</v>
      </c>
      <c r="DE2191" t="e">
        <f ca="1"/>
        <v>#NAME?</v>
      </c>
      <c r="DF2191">
        <v>76.939815978592719</v>
      </c>
    </row>
    <row r="2192" spans="1:110" x14ac:dyDescent="0.25">
      <c r="A2192">
        <v>72.7</v>
      </c>
      <c r="B2192" t="b">
        <v>1</v>
      </c>
      <c r="CW2192">
        <v>0.74709699453551914</v>
      </c>
      <c r="CX2192">
        <v>75.599999999999994</v>
      </c>
      <c r="CY2192">
        <v>75.561944430070724</v>
      </c>
      <c r="CZ2192">
        <v>75.557691424834104</v>
      </c>
      <c r="DA2192">
        <v>95.166922330433437</v>
      </c>
      <c r="DB2192" t="e">
        <f ca="1"/>
        <v>#NAME?</v>
      </c>
      <c r="DC2192" t="e">
        <f ca="1"/>
        <v>#NAME?</v>
      </c>
      <c r="DD2192">
        <v>74.411043686792539</v>
      </c>
      <c r="DE2192" t="e">
        <f ca="1"/>
        <v>#NAME?</v>
      </c>
      <c r="DF2192">
        <v>76.949338600648815</v>
      </c>
    </row>
    <row r="2193" spans="1:110" x14ac:dyDescent="0.25">
      <c r="A2193">
        <v>72.5</v>
      </c>
      <c r="B2193" t="b">
        <v>1</v>
      </c>
      <c r="CW2193">
        <v>0.74743852459016391</v>
      </c>
      <c r="CX2193">
        <v>75.599999999999994</v>
      </c>
      <c r="CY2193">
        <v>75.572121553766863</v>
      </c>
      <c r="CZ2193">
        <v>75.569566101404718</v>
      </c>
      <c r="DA2193">
        <v>95.260469549661238</v>
      </c>
      <c r="DB2193" t="e">
        <f ca="1"/>
        <v>#NAME?</v>
      </c>
      <c r="DC2193" t="e">
        <f ca="1"/>
        <v>#NAME?</v>
      </c>
      <c r="DD2193">
        <v>74.420933357838635</v>
      </c>
      <c r="DE2193" t="e">
        <f ca="1"/>
        <v>#NAME?</v>
      </c>
      <c r="DF2193">
        <v>76.958864131466783</v>
      </c>
    </row>
    <row r="2194" spans="1:110" x14ac:dyDescent="0.25">
      <c r="A2194">
        <v>72.3</v>
      </c>
      <c r="B2194" t="b">
        <v>1</v>
      </c>
      <c r="CW2194">
        <v>0.74778005464480879</v>
      </c>
      <c r="CX2194">
        <v>75.599999999999994</v>
      </c>
      <c r="CY2194">
        <v>75.582305930409078</v>
      </c>
      <c r="CZ2194">
        <v>75.581451108943398</v>
      </c>
      <c r="DA2194">
        <v>95.354143355151265</v>
      </c>
      <c r="DB2194" t="e">
        <f ca="1"/>
        <v>#NAME?</v>
      </c>
      <c r="DC2194" t="e">
        <f ca="1"/>
        <v>#NAME?</v>
      </c>
      <c r="DD2194">
        <v>74.430829717876591</v>
      </c>
      <c r="DE2194" t="e">
        <f ca="1"/>
        <v>#NAME?</v>
      </c>
      <c r="DF2194">
        <v>76.968392581461615</v>
      </c>
    </row>
    <row r="2195" spans="1:110" x14ac:dyDescent="0.25">
      <c r="A2195">
        <v>72.099999999999994</v>
      </c>
      <c r="B2195" t="b">
        <v>1</v>
      </c>
      <c r="CW2195">
        <v>0.74812158469945356</v>
      </c>
      <c r="CX2195">
        <v>75.599999999999994</v>
      </c>
      <c r="CY2195">
        <v>75.592497582005308</v>
      </c>
      <c r="CZ2195">
        <v>75.593346477426138</v>
      </c>
      <c r="DA2195">
        <v>95.447944089955826</v>
      </c>
      <c r="DB2195" t="e">
        <f ca="1"/>
        <v>#NAME?</v>
      </c>
      <c r="DC2195" t="e">
        <f ca="1"/>
        <v>#NAME?</v>
      </c>
      <c r="DD2195">
        <v>74.440732780497285</v>
      </c>
      <c r="DE2195" t="e">
        <f ca="1"/>
        <v>#NAME?</v>
      </c>
      <c r="DF2195">
        <v>76.977923961079171</v>
      </c>
    </row>
    <row r="2196" spans="1:110" x14ac:dyDescent="0.25">
      <c r="A2196">
        <v>71.900000000000006</v>
      </c>
      <c r="B2196" t="b">
        <v>1</v>
      </c>
      <c r="CW2196">
        <v>0.74846311475409832</v>
      </c>
      <c r="CX2196">
        <v>75.599999999999994</v>
      </c>
      <c r="CY2196">
        <v>75.602696530644039</v>
      </c>
      <c r="CZ2196">
        <v>75.605252236943556</v>
      </c>
      <c r="DA2196">
        <v>95.541872098523683</v>
      </c>
      <c r="DB2196" t="e">
        <f ca="1"/>
        <v>#NAME?</v>
      </c>
      <c r="DC2196" t="e">
        <f ca="1"/>
        <v>#NAME?</v>
      </c>
      <c r="DD2196">
        <v>74.450642559337751</v>
      </c>
      <c r="DE2196" t="e">
        <f ca="1"/>
        <v>#NAME?</v>
      </c>
      <c r="DF2196">
        <v>76.987458280796247</v>
      </c>
    </row>
    <row r="2197" spans="1:110" x14ac:dyDescent="0.25">
      <c r="A2197">
        <v>71.7</v>
      </c>
      <c r="B2197" t="b">
        <v>1</v>
      </c>
      <c r="CW2197">
        <v>0.7488046448087432</v>
      </c>
      <c r="CX2197">
        <v>75.599999999999994</v>
      </c>
      <c r="CY2197">
        <v>75.612902798494716</v>
      </c>
      <c r="CZ2197">
        <v>75.617168417700952</v>
      </c>
      <c r="DA2197">
        <v>95.635927726707678</v>
      </c>
      <c r="DB2197" t="e">
        <f ca="1"/>
        <v>#NAME?</v>
      </c>
      <c r="DC2197" t="e">
        <f ca="1"/>
        <v>#NAME?</v>
      </c>
      <c r="DD2197">
        <v>74.460559068081295</v>
      </c>
      <c r="DE2197" t="e">
        <f ca="1"/>
        <v>#NAME?</v>
      </c>
      <c r="DF2197">
        <v>76.996995551120833</v>
      </c>
    </row>
    <row r="2198" spans="1:110" x14ac:dyDescent="0.25">
      <c r="A2198">
        <v>71.400000000000006</v>
      </c>
      <c r="B2198" t="b">
        <v>1</v>
      </c>
      <c r="CW2198">
        <v>0.74914617486338797</v>
      </c>
      <c r="CX2198">
        <v>75.599999999999994</v>
      </c>
      <c r="CY2198">
        <v>75.623116407808155</v>
      </c>
      <c r="CZ2198">
        <v>75.629095050019302</v>
      </c>
      <c r="DA2198">
        <v>95.730111321772156</v>
      </c>
      <c r="DB2198" t="e">
        <f ca="1"/>
        <v>#NAME?</v>
      </c>
      <c r="DC2198" t="e">
        <f ca="1"/>
        <v>#NAME?</v>
      </c>
      <c r="DD2198">
        <v>74.47048232045772</v>
      </c>
      <c r="DE2198" t="e">
        <f ca="1"/>
        <v>#NAME?</v>
      </c>
      <c r="DF2198">
        <v>77.006535782592181</v>
      </c>
    </row>
    <row r="2199" spans="1:110" x14ac:dyDescent="0.25">
      <c r="A2199">
        <v>71.2</v>
      </c>
      <c r="B2199" t="b">
        <v>1</v>
      </c>
      <c r="CW2199">
        <v>0.74948770491803274</v>
      </c>
      <c r="CX2199">
        <v>75.599999999999994</v>
      </c>
      <c r="CY2199">
        <v>75.633337380917069</v>
      </c>
      <c r="CZ2199">
        <v>75.64103216433584</v>
      </c>
      <c r="DA2199">
        <v>95.824423232400918</v>
      </c>
      <c r="DB2199" t="e">
        <f ca="1"/>
        <v>#NAME?</v>
      </c>
      <c r="DC2199" t="e">
        <f ca="1"/>
        <v>#NAME?</v>
      </c>
      <c r="DD2199">
        <v>74.480412330243638</v>
      </c>
      <c r="DE2199" t="e">
        <f ca="1"/>
        <v>#NAME?</v>
      </c>
      <c r="DF2199">
        <v>77.01607898578105</v>
      </c>
    </row>
    <row r="2200" spans="1:110" x14ac:dyDescent="0.25">
      <c r="A2200">
        <v>71</v>
      </c>
      <c r="B2200" t="b">
        <v>1</v>
      </c>
      <c r="CW2200">
        <v>0.74982923497267762</v>
      </c>
      <c r="CX2200">
        <v>75.7</v>
      </c>
      <c r="CY2200">
        <v>75.643565740236369</v>
      </c>
      <c r="CZ2200">
        <v>75.652979791204544</v>
      </c>
      <c r="DA2200">
        <v>95.918863808704828</v>
      </c>
      <c r="DB2200" t="e">
        <f ca="1"/>
        <v>#NAME?</v>
      </c>
      <c r="DC2200" t="e">
        <f ca="1"/>
        <v>#NAME?</v>
      </c>
      <c r="DD2200">
        <v>74.490349111262589</v>
      </c>
      <c r="DE2200" t="e">
        <f ca="1"/>
        <v>#NAME?</v>
      </c>
      <c r="DF2200">
        <v>77.025625171289789</v>
      </c>
    </row>
    <row r="2201" spans="1:110" x14ac:dyDescent="0.25">
      <c r="A2201">
        <v>79</v>
      </c>
      <c r="B2201" t="b">
        <v>1</v>
      </c>
      <c r="CW2201">
        <v>0.75017076502732238</v>
      </c>
      <c r="CX2201">
        <v>75.7</v>
      </c>
      <c r="CY2201">
        <v>75.653801508263754</v>
      </c>
      <c r="CZ2201">
        <v>75.664937961297042</v>
      </c>
      <c r="DA2201">
        <v>96.013433402229552</v>
      </c>
      <c r="DB2201" t="e">
        <f ca="1"/>
        <v>#NAME?</v>
      </c>
      <c r="DC2201" t="e">
        <f ca="1"/>
        <v>#NAME?</v>
      </c>
      <c r="DD2201">
        <v>74.500292677385332</v>
      </c>
      <c r="DE2201" t="e">
        <f ca="1"/>
        <v>#NAME?</v>
      </c>
      <c r="DF2201">
        <v>77.035174349752523</v>
      </c>
    </row>
    <row r="2202" spans="1:110" x14ac:dyDescent="0.25">
      <c r="A2202">
        <v>79</v>
      </c>
      <c r="B2202" t="b">
        <v>1</v>
      </c>
      <c r="CW2202">
        <v>0.75051229508196726</v>
      </c>
      <c r="CX2202">
        <v>75.7</v>
      </c>
      <c r="CY2202">
        <v>75.664044707580061</v>
      </c>
      <c r="CZ2202">
        <v>75.676906705402857</v>
      </c>
      <c r="DA2202">
        <v>96.108132365963627</v>
      </c>
      <c r="DB2202" t="e">
        <f ca="1"/>
        <v>#NAME?</v>
      </c>
      <c r="DC2202" t="e">
        <f ca="1"/>
        <v>#NAME?</v>
      </c>
      <c r="DD2202">
        <v>74.510243042530035</v>
      </c>
      <c r="DE2202" t="e">
        <f ca="1"/>
        <v>#NAME?</v>
      </c>
      <c r="DF2202">
        <v>77.04472653183538</v>
      </c>
    </row>
    <row r="2203" spans="1:110" x14ac:dyDescent="0.25">
      <c r="A2203">
        <v>79</v>
      </c>
      <c r="B2203" t="b">
        <v>1</v>
      </c>
      <c r="CW2203">
        <v>0.75085382513661203</v>
      </c>
      <c r="CX2203">
        <v>75.7</v>
      </c>
      <c r="CY2203">
        <v>75.674295360849712</v>
      </c>
      <c r="CZ2203">
        <v>75.688886054430327</v>
      </c>
      <c r="DA2203">
        <v>96.202961054346048</v>
      </c>
      <c r="DB2203" t="e">
        <f ca="1"/>
        <v>#NAME?</v>
      </c>
      <c r="DC2203" t="e">
        <f ca="1"/>
        <v>#NAME?</v>
      </c>
      <c r="DD2203">
        <v>74.520200220662488</v>
      </c>
      <c r="DE2203" t="e">
        <f ca="1"/>
        <v>#NAME?</v>
      </c>
      <c r="DF2203">
        <v>77.054281728236546</v>
      </c>
    </row>
    <row r="2204" spans="1:110" x14ac:dyDescent="0.25">
      <c r="A2204">
        <v>74</v>
      </c>
      <c r="B2204" t="b">
        <v>1</v>
      </c>
      <c r="CW2204">
        <v>0.7511953551912568</v>
      </c>
      <c r="CX2204">
        <v>75.7</v>
      </c>
      <c r="CY2204">
        <v>75.684553490821258</v>
      </c>
      <c r="CZ2204">
        <v>75.700876039407248</v>
      </c>
      <c r="DA2204">
        <v>96.297919823274569</v>
      </c>
      <c r="DB2204" t="e">
        <f ca="1"/>
        <v>#NAME?</v>
      </c>
      <c r="DC2204" t="e">
        <f ca="1"/>
        <v>#NAME?</v>
      </c>
      <c r="DD2204">
        <v>74.530164225796426</v>
      </c>
      <c r="DE2204" t="e">
        <f ca="1"/>
        <v>#NAME?</v>
      </c>
      <c r="DF2204">
        <v>77.063839949686525</v>
      </c>
    </row>
    <row r="2205" spans="1:110" x14ac:dyDescent="0.25">
      <c r="A2205">
        <v>73.8</v>
      </c>
      <c r="B2205" t="b">
        <v>1</v>
      </c>
      <c r="CW2205">
        <v>0.75153688524590168</v>
      </c>
      <c r="CX2205">
        <v>75.7</v>
      </c>
      <c r="CY2205">
        <v>75.694819120327722</v>
      </c>
      <c r="CZ2205">
        <v>75.712876691481426</v>
      </c>
      <c r="DA2205">
        <v>96.393009030113532</v>
      </c>
      <c r="DB2205" t="e">
        <f ca="1"/>
        <v>#NAME?</v>
      </c>
      <c r="DC2205" t="e">
        <f ca="1"/>
        <v>#NAME?</v>
      </c>
      <c r="DD2205">
        <v>74.540135071993632</v>
      </c>
      <c r="DE2205" t="e">
        <f ca="1"/>
        <v>#NAME?</v>
      </c>
      <c r="DF2205">
        <v>77.073401206948276</v>
      </c>
    </row>
    <row r="2206" spans="1:110" x14ac:dyDescent="0.25">
      <c r="A2206">
        <v>73.599999999999994</v>
      </c>
      <c r="B2206" t="b">
        <v>1</v>
      </c>
      <c r="CW2206">
        <v>0.75187841530054644</v>
      </c>
      <c r="CX2206">
        <v>75.7</v>
      </c>
      <c r="CY2206">
        <v>75.705092272287146</v>
      </c>
      <c r="CZ2206">
        <v>75.724888041921304</v>
      </c>
      <c r="DA2206">
        <v>96.488229033701828</v>
      </c>
      <c r="DB2206" t="e">
        <f ca="1"/>
        <v>#NAME?</v>
      </c>
      <c r="DC2206" t="e">
        <f ca="1"/>
        <v>#NAME?</v>
      </c>
      <c r="DD2206">
        <v>74.550112773364248</v>
      </c>
      <c r="DE2206" t="e">
        <f ca="1"/>
        <v>#NAME?</v>
      </c>
      <c r="DF2206">
        <v>77.082965510817331</v>
      </c>
    </row>
    <row r="2207" spans="1:110" x14ac:dyDescent="0.25">
      <c r="A2207">
        <v>73.2</v>
      </c>
      <c r="B2207" t="b">
        <v>1</v>
      </c>
      <c r="CW2207">
        <v>0.75221994535519121</v>
      </c>
      <c r="CX2207">
        <v>75.7</v>
      </c>
      <c r="CY2207">
        <v>75.715372969702969</v>
      </c>
      <c r="CZ2207">
        <v>75.736910122116825</v>
      </c>
      <c r="DA2207">
        <v>96.583580194361318</v>
      </c>
      <c r="DB2207" t="e">
        <f ca="1"/>
        <v>#NAME?</v>
      </c>
      <c r="DC2207" t="e">
        <f ca="1"/>
        <v>#NAME?</v>
      </c>
      <c r="DD2207">
        <v>74.560097344067003</v>
      </c>
      <c r="DE2207" t="e">
        <f ca="1"/>
        <v>#NAME?</v>
      </c>
      <c r="DF2207">
        <v>77.092532872122035</v>
      </c>
    </row>
    <row r="2208" spans="1:110" x14ac:dyDescent="0.25">
      <c r="A2208">
        <v>73</v>
      </c>
      <c r="B2208" t="b">
        <v>1</v>
      </c>
      <c r="CW2208">
        <v>0.75256147540983609</v>
      </c>
      <c r="CX2208">
        <v>75.7</v>
      </c>
      <c r="CY2208">
        <v>75.725661235664589</v>
      </c>
      <c r="CZ2208">
        <v>75.748942963579779</v>
      </c>
      <c r="DA2208">
        <v>96.679062873904812</v>
      </c>
      <c r="DB2208" t="e">
        <f ca="1"/>
        <v>#NAME?</v>
      </c>
      <c r="DC2208" t="e">
        <f ca="1"/>
        <v>#NAME?</v>
      </c>
      <c r="DD2208">
        <v>74.570088798309399</v>
      </c>
      <c r="DE2208" t="e">
        <f ca="1"/>
        <v>#NAME?</v>
      </c>
      <c r="DF2208">
        <v>77.102103301723687</v>
      </c>
    </row>
    <row r="2209" spans="1:110" x14ac:dyDescent="0.25">
      <c r="A2209">
        <v>72.599999999999994</v>
      </c>
      <c r="B2209" t="b">
        <v>1</v>
      </c>
      <c r="CW2209">
        <v>0.75290300546448086</v>
      </c>
      <c r="CX2209">
        <v>75.7</v>
      </c>
      <c r="CY2209">
        <v>75.735957093347736</v>
      </c>
      <c r="CZ2209">
        <v>75.760986597944765</v>
      </c>
      <c r="DA2209">
        <v>96.774677435644236</v>
      </c>
      <c r="DB2209" t="e">
        <f ca="1"/>
        <v>#NAME?</v>
      </c>
      <c r="DC2209" t="e">
        <f ca="1"/>
        <v>#NAME?</v>
      </c>
      <c r="DD2209">
        <v>74.580087150348007</v>
      </c>
      <c r="DE2209" t="e">
        <f ca="1"/>
        <v>#NAME?</v>
      </c>
      <c r="DF2209">
        <v>77.111676810516713</v>
      </c>
    </row>
    <row r="2210" spans="1:110" x14ac:dyDescent="0.25">
      <c r="A2210">
        <v>76</v>
      </c>
      <c r="B2210" t="b">
        <v>1</v>
      </c>
      <c r="CW2210">
        <v>0.75324453551912574</v>
      </c>
      <c r="CX2210">
        <v>75.8</v>
      </c>
      <c r="CY2210">
        <v>75.74626056601501</v>
      </c>
      <c r="CZ2210">
        <v>75.773041056969632</v>
      </c>
      <c r="DA2210">
        <v>96.870424244399175</v>
      </c>
      <c r="DB2210" t="e">
        <f ca="1"/>
        <v>#NAME?</v>
      </c>
      <c r="DC2210" t="e">
        <f ca="1"/>
        <v>#NAME?</v>
      </c>
      <c r="DD2210">
        <v>74.59009241448868</v>
      </c>
      <c r="DE2210" t="e">
        <f ca="1"/>
        <v>#NAME?</v>
      </c>
      <c r="DF2210">
        <v>77.121253409428846</v>
      </c>
    </row>
    <row r="2211" spans="1:110" x14ac:dyDescent="0.25">
      <c r="A2211">
        <v>72.5</v>
      </c>
      <c r="B2211" t="b">
        <v>1</v>
      </c>
      <c r="CW2211">
        <v>0.7535860655737705</v>
      </c>
      <c r="CX2211">
        <v>75.8</v>
      </c>
      <c r="CY2211">
        <v>75.756571677016311</v>
      </c>
      <c r="CZ2211">
        <v>75.785106372536475</v>
      </c>
      <c r="DA2211">
        <v>96.966303666504984</v>
      </c>
      <c r="DB2211" t="e">
        <f ca="1"/>
        <v>#NAME?</v>
      </c>
      <c r="DC2211" t="e">
        <f ca="1"/>
        <v>#NAME?</v>
      </c>
      <c r="DD2211">
        <v>74.600104605086756</v>
      </c>
      <c r="DE2211" t="e">
        <f ca="1"/>
        <v>#NAME?</v>
      </c>
      <c r="DF2211">
        <v>77.130833109421218</v>
      </c>
    </row>
    <row r="2212" spans="1:110" x14ac:dyDescent="0.25">
      <c r="A2212">
        <v>72.2</v>
      </c>
      <c r="B2212" t="b">
        <v>1</v>
      </c>
      <c r="CW2212">
        <v>0.75392759562841527</v>
      </c>
      <c r="CX2212">
        <v>75.8</v>
      </c>
      <c r="CY2212">
        <v>75.766890449789344</v>
      </c>
      <c r="CZ2212">
        <v>75.797182576651878</v>
      </c>
      <c r="DA2212">
        <v>97.062316069821392</v>
      </c>
      <c r="DB2212" t="e">
        <f ca="1"/>
        <v>#NAME?</v>
      </c>
      <c r="DC2212" t="e">
        <f ca="1"/>
        <v>#NAME?</v>
      </c>
      <c r="DD2212">
        <v>74.610123736547365</v>
      </c>
      <c r="DE2212" t="e">
        <f ca="1"/>
        <v>#NAME?</v>
      </c>
      <c r="DF2212">
        <v>77.140415921488739</v>
      </c>
    </row>
    <row r="2213" spans="1:110" x14ac:dyDescent="0.25">
      <c r="A2213">
        <v>72</v>
      </c>
      <c r="B2213" t="b">
        <v>1</v>
      </c>
      <c r="CW2213">
        <v>0.75426912568306015</v>
      </c>
      <c r="CX2213">
        <v>75.8</v>
      </c>
      <c r="CY2213">
        <v>75.777216907860108</v>
      </c>
      <c r="CZ2213">
        <v>75.809269701447889</v>
      </c>
      <c r="DA2213">
        <v>97.158461823740808</v>
      </c>
      <c r="DB2213" t="e">
        <f ca="1"/>
        <v>#NAME?</v>
      </c>
      <c r="DC2213" t="e">
        <f ca="1"/>
        <v>#NAME?</v>
      </c>
      <c r="DD2213">
        <v>74.620149823325633</v>
      </c>
      <c r="DE2213" t="e">
        <f ca="1"/>
        <v>#NAME?</v>
      </c>
      <c r="DF2213">
        <v>77.150001856659998</v>
      </c>
    </row>
    <row r="2214" spans="1:110" x14ac:dyDescent="0.25">
      <c r="A2214">
        <v>71.599999999999994</v>
      </c>
      <c r="B2214" t="b">
        <v>1</v>
      </c>
      <c r="CW2214">
        <v>0.75461065573770492</v>
      </c>
      <c r="CX2214">
        <v>75.8</v>
      </c>
      <c r="CY2214">
        <v>75.787551074843321</v>
      </c>
      <c r="CZ2214">
        <v>75.821367779182765</v>
      </c>
      <c r="DA2214">
        <v>97.254741299196908</v>
      </c>
      <c r="DB2214" t="e">
        <f ca="1"/>
        <v>#NAME?</v>
      </c>
      <c r="DC2214" t="e">
        <f ca="1"/>
        <v>#NAME?</v>
      </c>
      <c r="DD2214">
        <v>74.63018287992692</v>
      </c>
      <c r="DE2214" t="e">
        <f ca="1"/>
        <v>#NAME?</v>
      </c>
      <c r="DF2214">
        <v>77.159590925997662</v>
      </c>
    </row>
    <row r="2215" spans="1:110" x14ac:dyDescent="0.25">
      <c r="A2215">
        <v>71.400000000000006</v>
      </c>
      <c r="B2215" t="b">
        <v>1</v>
      </c>
      <c r="CW2215">
        <v>0.75495218579234968</v>
      </c>
      <c r="CX2215">
        <v>75.8</v>
      </c>
      <c r="CY2215">
        <v>75.797892974442988</v>
      </c>
      <c r="CZ2215">
        <v>75.833476842241438</v>
      </c>
      <c r="DA2215">
        <v>97.351154868673291</v>
      </c>
      <c r="DB2215" t="e">
        <f ca="1"/>
        <v>#NAME?</v>
      </c>
      <c r="DC2215" t="e">
        <f ca="1"/>
        <v>#NAME?</v>
      </c>
      <c r="DD2215">
        <v>74.640222920907064</v>
      </c>
      <c r="DE2215" t="e">
        <f ca="1"/>
        <v>#NAME?</v>
      </c>
      <c r="DF2215">
        <v>77.169183140598548</v>
      </c>
    </row>
    <row r="2216" spans="1:110" x14ac:dyDescent="0.25">
      <c r="A2216">
        <v>79</v>
      </c>
      <c r="B2216" t="b">
        <v>1</v>
      </c>
      <c r="CW2216">
        <v>0.75529371584699456</v>
      </c>
      <c r="CX2216">
        <v>75.8</v>
      </c>
      <c r="CY2216">
        <v>75.80824263045281</v>
      </c>
      <c r="CZ2216">
        <v>75.845596923136426</v>
      </c>
      <c r="DA2216">
        <v>97.447702906212058</v>
      </c>
      <c r="DB2216" t="e">
        <f ca="1"/>
        <v>#NAME?</v>
      </c>
      <c r="DC2216" t="e">
        <f ca="1"/>
        <v>#NAME?</v>
      </c>
      <c r="DD2216">
        <v>74.650269960872677</v>
      </c>
      <c r="DE2216" t="e">
        <f ca="1"/>
        <v>#NAME?</v>
      </c>
      <c r="DF2216">
        <v>77.178778511593848</v>
      </c>
    </row>
    <row r="2217" spans="1:110" x14ac:dyDescent="0.25">
      <c r="A2217">
        <v>76</v>
      </c>
      <c r="B2217" t="b">
        <v>1</v>
      </c>
      <c r="CW2217">
        <v>0.75563524590163933</v>
      </c>
      <c r="CX2217">
        <v>75.8</v>
      </c>
      <c r="CY2217">
        <v>75.818600066756758</v>
      </c>
      <c r="CZ2217">
        <v>75.8577280545083</v>
      </c>
      <c r="DA2217">
        <v>97.54438578742247</v>
      </c>
      <c r="DB2217" t="e">
        <f ca="1"/>
        <v>#NAME?</v>
      </c>
      <c r="DC2217" t="e">
        <f ca="1"/>
        <v>#NAME?</v>
      </c>
      <c r="DD2217">
        <v>74.660324014481318</v>
      </c>
      <c r="DE2217" t="e">
        <f ca="1"/>
        <v>#NAME?</v>
      </c>
      <c r="DF2217">
        <v>77.188377050149228</v>
      </c>
    </row>
    <row r="2218" spans="1:110" x14ac:dyDescent="0.25">
      <c r="A2218">
        <v>75</v>
      </c>
      <c r="B2218" t="b">
        <v>1</v>
      </c>
      <c r="CW2218">
        <v>0.75597677595628421</v>
      </c>
      <c r="CX2218">
        <v>75.8</v>
      </c>
      <c r="CY2218">
        <v>75.828965307329497</v>
      </c>
      <c r="CZ2218">
        <v>75.869870269126665</v>
      </c>
      <c r="DA2218">
        <v>97.64120388948983</v>
      </c>
      <c r="DB2218" t="e">
        <f ca="1"/>
        <v>#NAME?</v>
      </c>
      <c r="DC2218" t="e">
        <f ca="1"/>
        <v>#NAME?</v>
      </c>
      <c r="DD2218">
        <v>74.670385096441791</v>
      </c>
      <c r="DE2218" t="e">
        <f ca="1"/>
        <v>#NAME?</v>
      </c>
      <c r="DF2218">
        <v>77.197978767465116</v>
      </c>
    </row>
    <row r="2219" spans="1:110" x14ac:dyDescent="0.25">
      <c r="A2219">
        <v>72</v>
      </c>
      <c r="B2219" t="b">
        <v>1</v>
      </c>
      <c r="CW2219">
        <v>0.75631830601092898</v>
      </c>
      <c r="CX2219">
        <v>75.8</v>
      </c>
      <c r="CY2219">
        <v>75.839338376236924</v>
      </c>
      <c r="CZ2219">
        <v>75.882023599890687</v>
      </c>
      <c r="DA2219">
        <v>97.738157591184205</v>
      </c>
      <c r="DB2219" t="e">
        <f ca="1"/>
        <v>#NAME?</v>
      </c>
      <c r="DC2219" t="e">
        <f ca="1"/>
        <v>#NAME?</v>
      </c>
      <c r="DD2219">
        <v>74.680453221514369</v>
      </c>
      <c r="DE2219" t="e">
        <f ca="1"/>
        <v>#NAME?</v>
      </c>
      <c r="DF2219">
        <v>77.207583674776828</v>
      </c>
    </row>
    <row r="2220" spans="1:110" x14ac:dyDescent="0.25">
      <c r="A2220" t="str">
        <v/>
      </c>
      <c r="B2220" t="b">
        <v>0</v>
      </c>
      <c r="CW2220">
        <v>0.75665983606557374</v>
      </c>
      <c r="CX2220">
        <v>75.8</v>
      </c>
      <c r="CY2220">
        <v>75.849719297636682</v>
      </c>
      <c r="CZ2220">
        <v>75.894188079829874</v>
      </c>
      <c r="DA2220">
        <v>97.835247272869381</v>
      </c>
      <c r="DB2220" t="e">
        <f ca="1"/>
        <v>#NAME?</v>
      </c>
      <c r="DC2220" t="e">
        <f ca="1"/>
        <v>#NAME?</v>
      </c>
      <c r="DD2220">
        <v>74.690528404511085</v>
      </c>
      <c r="DE2220" t="e">
        <f ca="1"/>
        <v>#NAME?</v>
      </c>
      <c r="DF2220">
        <v>77.217191783354707</v>
      </c>
    </row>
    <row r="2221" spans="1:110" x14ac:dyDescent="0.25">
      <c r="A2221">
        <v>67.5</v>
      </c>
      <c r="B2221" t="b">
        <v>1</v>
      </c>
      <c r="CW2221">
        <v>0.75700136612021862</v>
      </c>
      <c r="CX2221">
        <v>75.8</v>
      </c>
      <c r="CY2221">
        <v>75.860108095778642</v>
      </c>
      <c r="CZ2221">
        <v>75.906363742104887</v>
      </c>
      <c r="DA2221">
        <v>97.932473316511874</v>
      </c>
      <c r="DB2221" t="e">
        <f ca="1"/>
        <v>#NAME?</v>
      </c>
      <c r="DC2221" t="e">
        <f ca="1"/>
        <v>#NAME?</v>
      </c>
      <c r="DD2221">
        <v>74.700610660295965</v>
      </c>
      <c r="DE2221" t="e">
        <f ca="1"/>
        <v>#NAME?</v>
      </c>
      <c r="DF2221">
        <v>77.226803104504455</v>
      </c>
    </row>
    <row r="2222" spans="1:110" x14ac:dyDescent="0.25">
      <c r="A2222">
        <v>67.3</v>
      </c>
      <c r="B2222" t="b">
        <v>1</v>
      </c>
      <c r="CW2222">
        <v>0.75734289617486339</v>
      </c>
      <c r="CX2222">
        <v>75.8</v>
      </c>
      <c r="CY2222">
        <v>75.870504795005402</v>
      </c>
      <c r="CZ2222">
        <v>75.918550620008077</v>
      </c>
      <c r="DA2222">
        <v>98.029836105689753</v>
      </c>
      <c r="DB2222" t="e">
        <f ca="1"/>
        <v>#NAME?</v>
      </c>
      <c r="DC2222" t="e">
        <f ca="1"/>
        <v>#NAME?</v>
      </c>
      <c r="DD2222">
        <v>74.710700003785234</v>
      </c>
      <c r="DE2222" t="e">
        <f ca="1"/>
        <v>#NAME?</v>
      </c>
      <c r="DF2222">
        <v>77.236417649567073</v>
      </c>
    </row>
    <row r="2223" spans="1:110" x14ac:dyDescent="0.25">
      <c r="A2223">
        <v>67.099999999999994</v>
      </c>
      <c r="B2223" t="b">
        <v>1</v>
      </c>
      <c r="CW2223">
        <v>0.75768442622950816</v>
      </c>
      <c r="CX2223">
        <v>75.8</v>
      </c>
      <c r="CY2223">
        <v>75.88090941975284</v>
      </c>
      <c r="CZ2223">
        <v>75.930748746964298</v>
      </c>
      <c r="DA2223">
        <v>98.127336025601906</v>
      </c>
      <c r="DB2223" t="e">
        <f ca="1"/>
        <v>#NAME?</v>
      </c>
      <c r="DC2223" t="e">
        <f ca="1"/>
        <v>#NAME?</v>
      </c>
      <c r="DD2223">
        <v>74.720796449947684</v>
      </c>
      <c r="DE2223" t="e">
        <f ca="1"/>
        <v>#NAME?</v>
      </c>
      <c r="DF2223">
        <v>77.246035429919345</v>
      </c>
    </row>
    <row r="2224" spans="1:110" x14ac:dyDescent="0.25">
      <c r="A2224">
        <v>66.900000000000006</v>
      </c>
      <c r="B2224" t="b">
        <v>1</v>
      </c>
      <c r="CW2224">
        <v>0.75802595628415304</v>
      </c>
      <c r="CX2224">
        <v>75.900000000000006</v>
      </c>
      <c r="CY2224">
        <v>75.891321994550609</v>
      </c>
      <c r="CZ2224">
        <v>75.942958156531816</v>
      </c>
      <c r="DA2224">
        <v>98.224973463077177</v>
      </c>
      <c r="DB2224" t="e">
        <f ca="1"/>
        <v>#NAME?</v>
      </c>
      <c r="DC2224" t="e">
        <f ca="1"/>
        <v>#NAME?</v>
      </c>
      <c r="DD2224">
        <v>74.730900013804828</v>
      </c>
      <c r="DE2224" t="e">
        <f ca="1"/>
        <v>#NAME?</v>
      </c>
      <c r="DF2224">
        <v>77.255656456973782</v>
      </c>
    </row>
    <row r="2225" spans="1:110" x14ac:dyDescent="0.25">
      <c r="A2225">
        <v>66.599999999999994</v>
      </c>
      <c r="B2225" t="b">
        <v>1</v>
      </c>
      <c r="CW2225">
        <v>0.7583674863387978</v>
      </c>
      <c r="CX2225">
        <v>75.900000000000006</v>
      </c>
      <c r="CY2225">
        <v>75.901742544022667</v>
      </c>
      <c r="CZ2225">
        <v>75.955178882402834</v>
      </c>
      <c r="DA2225">
        <v>98.322748806583363</v>
      </c>
      <c r="DB2225" t="e">
        <f ca="1"/>
        <v>#NAME?</v>
      </c>
      <c r="DC2225" t="e">
        <f ca="1"/>
        <v>#NAME?</v>
      </c>
      <c r="DD2225">
        <v>74.741010710431226</v>
      </c>
      <c r="DE2225" t="e">
        <f ca="1"/>
        <v>#NAME?</v>
      </c>
      <c r="DF2225">
        <v>77.26528074217893</v>
      </c>
    </row>
    <row r="2226" spans="1:110" x14ac:dyDescent="0.25">
      <c r="A2226">
        <v>66.2</v>
      </c>
      <c r="B2226" t="b">
        <v>1</v>
      </c>
      <c r="CW2226">
        <v>0.75870901639344257</v>
      </c>
      <c r="CX2226">
        <v>75.900000000000006</v>
      </c>
      <c r="CY2226">
        <v>75.91217109288776</v>
      </c>
      <c r="CZ2226">
        <v>75.967410958404329</v>
      </c>
      <c r="DA2226">
        <v>98.420662446236761</v>
      </c>
      <c r="DB2226" t="e">
        <f ca="1"/>
        <v>#NAME?</v>
      </c>
      <c r="DC2226" t="e">
        <f ca="1"/>
        <v>#NAME?</v>
      </c>
      <c r="DD2226">
        <v>74.751128554954676</v>
      </c>
      <c r="DE2226" t="e">
        <f ca="1"/>
        <v>#NAME?</v>
      </c>
      <c r="DF2226">
        <v>77.274908297019522</v>
      </c>
    </row>
    <row r="2227" spans="1:110" x14ac:dyDescent="0.25">
      <c r="A2227">
        <v>65.8</v>
      </c>
      <c r="B2227" t="b">
        <v>1</v>
      </c>
      <c r="CW2227">
        <v>0.75905054644808745</v>
      </c>
      <c r="CX2227">
        <v>75.900000000000006</v>
      </c>
      <c r="CY2227">
        <v>75.922607665960044</v>
      </c>
      <c r="CZ2227">
        <v>75.979654418498683</v>
      </c>
      <c r="DA2227">
        <v>98.518714773811396</v>
      </c>
      <c r="DB2227" t="e">
        <f ca="1"/>
        <v>#NAME?</v>
      </c>
      <c r="DC2227" t="e">
        <f ca="1"/>
        <v>#NAME?</v>
      </c>
      <c r="DD2227">
        <v>74.761253562556604</v>
      </c>
      <c r="DE2227" t="e">
        <f ca="1"/>
        <v>#NAME?</v>
      </c>
      <c r="DF2227">
        <v>77.284539133016693</v>
      </c>
    </row>
    <row r="2228" spans="1:110" x14ac:dyDescent="0.25">
      <c r="A2228">
        <v>65.400000000000006</v>
      </c>
      <c r="B2228" t="b">
        <v>1</v>
      </c>
      <c r="CW2228">
        <v>0.75939207650273222</v>
      </c>
      <c r="CX2228">
        <v>75.900000000000006</v>
      </c>
      <c r="CY2228">
        <v>75.933052288149497</v>
      </c>
      <c r="CZ2228">
        <v>75.991909296784769</v>
      </c>
      <c r="DA2228">
        <v>98.616906182748338</v>
      </c>
      <c r="DB2228" t="e">
        <f ca="1"/>
        <v>#NAME?</v>
      </c>
      <c r="DC2228" t="e">
        <f ca="1"/>
        <v>#NAME?</v>
      </c>
      <c r="DD2228">
        <v>74.771385748472184</v>
      </c>
      <c r="DE2228" t="e">
        <f ca="1"/>
        <v>#NAME?</v>
      </c>
      <c r="DF2228">
        <v>77.294173261728147</v>
      </c>
    </row>
    <row r="2229" spans="1:110" x14ac:dyDescent="0.25">
      <c r="A2229">
        <v>65.099999999999994</v>
      </c>
      <c r="B2229" t="b">
        <v>1</v>
      </c>
      <c r="CW2229">
        <v>0.75973360655737709</v>
      </c>
      <c r="CX2229">
        <v>75.900000000000006</v>
      </c>
      <c r="CY2229">
        <v>75.943504984462564</v>
      </c>
      <c r="CZ2229">
        <v>76.004175627498384</v>
      </c>
      <c r="DA2229">
        <v>98.715237068165308</v>
      </c>
      <c r="DB2229" t="e">
        <f ca="1"/>
        <v>#NAME?</v>
      </c>
      <c r="DC2229" t="e">
        <f ca="1"/>
        <v>#NAME?</v>
      </c>
      <c r="DD2229">
        <v>74.781525127990719</v>
      </c>
      <c r="DE2229" t="e">
        <f ca="1"/>
        <v>#NAME?</v>
      </c>
      <c r="DF2229">
        <v>77.303810694748393</v>
      </c>
    </row>
    <row r="2230" spans="1:110" x14ac:dyDescent="0.25">
      <c r="A2230">
        <v>64.7</v>
      </c>
      <c r="B2230" t="b">
        <v>1</v>
      </c>
      <c r="CW2230">
        <v>0.76007513661202186</v>
      </c>
      <c r="CX2230">
        <v>75.900000000000006</v>
      </c>
      <c r="CY2230">
        <v>75.953965780002591</v>
      </c>
      <c r="CZ2230">
        <v>76.016453445013184</v>
      </c>
      <c r="DA2230">
        <v>98.813707826866107</v>
      </c>
      <c r="DB2230" t="e">
        <f ca="1"/>
        <v>#NAME?</v>
      </c>
      <c r="DC2230" t="e">
        <f ca="1"/>
        <v>#NAME?</v>
      </c>
      <c r="DD2230">
        <v>74.791671716455824</v>
      </c>
      <c r="DE2230" t="e">
        <f ca="1"/>
        <v>#NAME?</v>
      </c>
      <c r="DF2230">
        <v>77.313451443708843</v>
      </c>
    </row>
    <row r="2231" spans="1:110" x14ac:dyDescent="0.25">
      <c r="A2231">
        <v>64.3</v>
      </c>
      <c r="B2231" t="b">
        <v>1</v>
      </c>
      <c r="CW2231">
        <v>0.76041666666666663</v>
      </c>
      <c r="CX2231">
        <v>75.900000000000006</v>
      </c>
      <c r="CY2231">
        <v>75.964434699970468</v>
      </c>
      <c r="CZ2231">
        <v>76.028742783841309</v>
      </c>
      <c r="DA2231">
        <v>98.912318857350371</v>
      </c>
      <c r="DB2231" t="e">
        <f ca="1"/>
        <v>#NAME?</v>
      </c>
      <c r="DC2231" t="e">
        <f ca="1"/>
        <v>#NAME?</v>
      </c>
      <c r="DD2231">
        <v>74.801825529265756</v>
      </c>
      <c r="DE2231" t="e">
        <f ca="1"/>
        <v>#NAME?</v>
      </c>
      <c r="DF2231">
        <v>77.323095520278144</v>
      </c>
    </row>
    <row r="2232" spans="1:110" x14ac:dyDescent="0.25">
      <c r="A2232">
        <v>63.8</v>
      </c>
      <c r="B2232" t="b">
        <v>1</v>
      </c>
      <c r="CW2232">
        <v>0.76075819672131151</v>
      </c>
      <c r="CX2232">
        <v>76</v>
      </c>
      <c r="CY2232">
        <v>75.974911769665127</v>
      </c>
      <c r="CZ2232">
        <v>76.041043678634466</v>
      </c>
      <c r="DA2232">
        <v>99.011070559823111</v>
      </c>
      <c r="DB2232" t="e">
        <f ca="1"/>
        <v>#NAME?</v>
      </c>
      <c r="DC2232" t="e">
        <f ca="1"/>
        <v>#NAME?</v>
      </c>
      <c r="DD2232">
        <v>74.811986581873683</v>
      </c>
      <c r="DE2232" t="e">
        <f ca="1"/>
        <v>#NAME?</v>
      </c>
      <c r="DF2232">
        <v>77.332742936162276</v>
      </c>
    </row>
    <row r="2233" spans="1:110" x14ac:dyDescent="0.25">
      <c r="A2233">
        <v>63.4</v>
      </c>
      <c r="B2233" t="b">
        <v>1</v>
      </c>
      <c r="CW2233">
        <v>0.76109972677595628</v>
      </c>
      <c r="CX2233">
        <v>76</v>
      </c>
      <c r="CY2233">
        <v>75.985397014484079</v>
      </c>
      <c r="CZ2233">
        <v>76.053356164184322</v>
      </c>
      <c r="DA2233">
        <v>99.10996333620443</v>
      </c>
      <c r="DB2233" t="e">
        <f ca="1"/>
        <v>#NAME?</v>
      </c>
      <c r="DC2233" t="e">
        <f ca="1"/>
        <v>#NAME?</v>
      </c>
      <c r="DD2233">
        <v>74.822154889787925</v>
      </c>
      <c r="DE2233" t="e">
        <f ca="1"/>
        <v>#NAME?</v>
      </c>
      <c r="DF2233">
        <v>77.34239370310479</v>
      </c>
    </row>
    <row r="2234" spans="1:110" x14ac:dyDescent="0.25">
      <c r="A2234">
        <v>63.1</v>
      </c>
      <c r="B2234" t="b">
        <v>1</v>
      </c>
      <c r="CW2234">
        <v>0.76144125683060104</v>
      </c>
      <c r="CX2234">
        <v>76</v>
      </c>
      <c r="CY2234">
        <v>75.99589045992397</v>
      </c>
      <c r="CZ2234">
        <v>76.065680275423716</v>
      </c>
      <c r="DA2234">
        <v>99.208997590139532</v>
      </c>
      <c r="DB2234" t="e">
        <f ca="1"/>
        <v>#NAME?</v>
      </c>
      <c r="DC2234" t="e">
        <f ca="1"/>
        <v>#NAME?</v>
      </c>
      <c r="DD2234">
        <v>74.832330468572252</v>
      </c>
      <c r="DE2234" t="e">
        <f ca="1"/>
        <v>#NAME?</v>
      </c>
      <c r="DF2234">
        <v>77.352047832886967</v>
      </c>
    </row>
    <row r="2235" spans="1:110" x14ac:dyDescent="0.25">
      <c r="A2235">
        <v>62.8</v>
      </c>
      <c r="B2235" t="b">
        <v>1</v>
      </c>
      <c r="CW2235">
        <v>0.76178278688524592</v>
      </c>
      <c r="CX2235">
        <v>76</v>
      </c>
      <c r="CY2235">
        <v>76.006392131581222</v>
      </c>
      <c r="CZ2235">
        <v>76.078016047427127</v>
      </c>
      <c r="DA2235">
        <v>99.30817372700848</v>
      </c>
      <c r="DB2235" t="e">
        <f ca="1"/>
        <v>#NAME?</v>
      </c>
      <c r="DC2235" t="e">
        <f ca="1"/>
        <v>#NAME?</v>
      </c>
      <c r="DD2235">
        <v>74.842513333846156</v>
      </c>
      <c r="DE2235" t="e">
        <f ca="1"/>
        <v>#NAME?</v>
      </c>
      <c r="DF2235">
        <v>77.361705337328118</v>
      </c>
    </row>
    <row r="2236" spans="1:110" x14ac:dyDescent="0.25">
      <c r="A2236">
        <v>62.6</v>
      </c>
      <c r="B2236" t="b">
        <v>1</v>
      </c>
      <c r="CW2236">
        <v>0.76212431693989069</v>
      </c>
      <c r="CX2236">
        <v>76</v>
      </c>
      <c r="CY2236">
        <v>76.016902055152443</v>
      </c>
      <c r="CZ2236">
        <v>76.090363515411539</v>
      </c>
      <c r="DA2236">
        <v>99.407492153936019</v>
      </c>
      <c r="DB2236" t="e">
        <f ca="1"/>
        <v>#NAME?</v>
      </c>
      <c r="DC2236" t="e">
        <f ca="1"/>
        <v>#NAME?</v>
      </c>
      <c r="DD2236">
        <v>74.852703501285134</v>
      </c>
      <c r="DE2236" t="e">
        <f ca="1"/>
        <v>#NAME?</v>
      </c>
      <c r="DF2236">
        <v>77.371366228285638</v>
      </c>
    </row>
    <row r="2237" spans="1:110" x14ac:dyDescent="0.25">
      <c r="A2237">
        <v>74.5</v>
      </c>
      <c r="B2237" t="b">
        <v>1</v>
      </c>
      <c r="CW2237">
        <v>0.76246584699453557</v>
      </c>
      <c r="CX2237">
        <v>76</v>
      </c>
      <c r="CY2237">
        <v>76.027420256435136</v>
      </c>
      <c r="CZ2237">
        <v>76.102722714737354</v>
      </c>
      <c r="DA2237">
        <v>99.50695327980192</v>
      </c>
      <c r="DB2237" t="e">
        <f ca="1"/>
        <v>#NAME?</v>
      </c>
      <c r="DC2237" t="e">
        <f ca="1"/>
        <v>#NAME?</v>
      </c>
      <c r="DD2237">
        <v>74.862900986620986</v>
      </c>
      <c r="DE2237" t="e">
        <f ca="1"/>
        <v>#NAME?</v>
      </c>
      <c r="DF2237">
        <v>77.381030517655333</v>
      </c>
    </row>
    <row r="2238" spans="1:110" x14ac:dyDescent="0.25">
      <c r="A2238">
        <v>74.400000000000006</v>
      </c>
      <c r="B2238" t="b">
        <v>1</v>
      </c>
      <c r="CW2238">
        <v>0.76280737704918034</v>
      </c>
      <c r="CX2238">
        <v>76</v>
      </c>
      <c r="CY2238">
        <v>76.037946761328158</v>
      </c>
      <c r="CZ2238">
        <v>76.115093680909212</v>
      </c>
      <c r="DA2238">
        <v>99.606557515250756</v>
      </c>
      <c r="DB2238" t="e">
        <f ca="1"/>
        <v>#NAME?</v>
      </c>
      <c r="DC2238" t="e">
        <f ca="1"/>
        <v>#NAME?</v>
      </c>
      <c r="DD2238">
        <v>74.873105805642041</v>
      </c>
      <c r="DE2238" t="e">
        <f ca="1"/>
        <v>#NAME?</v>
      </c>
      <c r="DF2238">
        <v>77.390698217371593</v>
      </c>
    </row>
    <row r="2239" spans="1:110" x14ac:dyDescent="0.25">
      <c r="A2239">
        <v>74.3</v>
      </c>
      <c r="B2239" t="b">
        <v>1</v>
      </c>
      <c r="CW2239">
        <v>0.7631489071038251</v>
      </c>
      <c r="CX2239">
        <v>76</v>
      </c>
      <c r="CY2239">
        <v>76.048481595832385</v>
      </c>
      <c r="CZ2239">
        <v>76.127476449576776</v>
      </c>
      <c r="DA2239">
        <v>99.706305272702309</v>
      </c>
      <c r="DB2239" t="e">
        <f ca="1"/>
        <v>#NAME?</v>
      </c>
      <c r="DC2239" t="e">
        <f ca="1"/>
        <v>#NAME?</v>
      </c>
      <c r="DD2239">
        <v>74.883317974193517</v>
      </c>
      <c r="DE2239" t="e">
        <f ca="1"/>
        <v>#NAME?</v>
      </c>
      <c r="DF2239">
        <v>77.400369339407575</v>
      </c>
    </row>
    <row r="2240" spans="1:110" x14ac:dyDescent="0.25">
      <c r="A2240">
        <v>74.099999999999994</v>
      </c>
      <c r="B2240" t="b">
        <v>1</v>
      </c>
      <c r="CW2240">
        <v>0.76349043715846998</v>
      </c>
      <c r="CX2240">
        <v>76</v>
      </c>
      <c r="CY2240">
        <v>76.059024786051239</v>
      </c>
      <c r="CZ2240">
        <v>76.139871056535398</v>
      </c>
      <c r="DA2240">
        <v>99.806196966361753</v>
      </c>
      <c r="DB2240" t="e">
        <f ca="1"/>
        <v>#NAME?</v>
      </c>
      <c r="DC2240" t="e">
        <f ca="1"/>
        <v>#NAME?</v>
      </c>
      <c r="DD2240">
        <v>74.893537508177758</v>
      </c>
      <c r="DE2240" t="e">
        <f ca="1"/>
        <v>#NAME?</v>
      </c>
      <c r="DF2240">
        <v>77.410043895775416</v>
      </c>
    </row>
    <row r="2241" spans="1:110" x14ac:dyDescent="0.25">
      <c r="A2241">
        <v>73.900000000000006</v>
      </c>
      <c r="B2241" t="b">
        <v>1</v>
      </c>
      <c r="CW2241">
        <v>0.76383196721311475</v>
      </c>
      <c r="CX2241">
        <v>76</v>
      </c>
      <c r="CY2241">
        <v>76.06957635819127</v>
      </c>
      <c r="CZ2241">
        <v>76.152277537727286</v>
      </c>
      <c r="DA2241">
        <v>99.906233012229833</v>
      </c>
      <c r="DB2241" t="e">
        <f ca="1"/>
        <v>#NAME?</v>
      </c>
      <c r="DC2241" t="e">
        <f ca="1"/>
        <v>#NAME?</v>
      </c>
      <c r="DD2241">
        <v>74.903764423554549</v>
      </c>
      <c r="DE2241" t="e">
        <f ca="1"/>
        <v>#NAME?</v>
      </c>
      <c r="DF2241">
        <v>77.419721898526447</v>
      </c>
    </row>
    <row r="2242" spans="1:110" x14ac:dyDescent="0.25">
      <c r="A2242">
        <v>73.7</v>
      </c>
      <c r="B2242" t="b">
        <v>1</v>
      </c>
      <c r="CW2242">
        <v>0.76417349726775952</v>
      </c>
      <c r="CX2242">
        <v>76</v>
      </c>
      <c r="CY2242">
        <v>76.080136338562767</v>
      </c>
      <c r="CZ2242">
        <v>76.164695929241958</v>
      </c>
      <c r="DA2242">
        <v>100.00641382811348</v>
      </c>
      <c r="DB2242" t="e">
        <f ca="1"/>
        <v>#NAME?</v>
      </c>
      <c r="DC2242" t="e">
        <f ca="1"/>
        <v>#NAME?</v>
      </c>
      <c r="DD2242">
        <v>74.913998736341384</v>
      </c>
      <c r="DE2242" t="e">
        <f ca="1"/>
        <v>#NAME?</v>
      </c>
      <c r="DF2242">
        <v>77.429403359751433</v>
      </c>
    </row>
    <row r="2243" spans="1:110" x14ac:dyDescent="0.25">
      <c r="A2243">
        <v>73.400000000000006</v>
      </c>
      <c r="B2243" t="b">
        <v>1</v>
      </c>
      <c r="CW2243">
        <v>0.76451502732240439</v>
      </c>
      <c r="CX2243">
        <v>76</v>
      </c>
      <c r="CY2243">
        <v>76.090704753580326</v>
      </c>
      <c r="CZ2243">
        <v>76.177126267317519</v>
      </c>
      <c r="DA2243">
        <v>100.10673983363618</v>
      </c>
      <c r="DB2243" t="e">
        <f ca="1"/>
        <v>#NAME?</v>
      </c>
      <c r="DC2243" t="e">
        <f ca="1"/>
        <v>#NAME?</v>
      </c>
      <c r="DD2243">
        <v>74.924240462613795</v>
      </c>
      <c r="DE2243" t="e">
        <f ca="1"/>
        <v>#NAME?</v>
      </c>
      <c r="DF2243">
        <v>77.439088291580731</v>
      </c>
    </row>
    <row r="2244" spans="1:110" x14ac:dyDescent="0.25">
      <c r="A2244">
        <v>73.3</v>
      </c>
      <c r="B2244" t="b">
        <v>1</v>
      </c>
      <c r="CW2244">
        <v>0.76485655737704916</v>
      </c>
      <c r="CX2244">
        <v>76</v>
      </c>
      <c r="CY2244">
        <v>76.101281629763434</v>
      </c>
      <c r="CZ2244">
        <v>76.189568588341061</v>
      </c>
      <c r="DA2244">
        <v>100.20721145024845</v>
      </c>
      <c r="DB2244" t="e">
        <f ca="1"/>
        <v>#NAME?</v>
      </c>
      <c r="DC2244" t="e">
        <f ca="1"/>
        <v>#NAME?</v>
      </c>
      <c r="DD2244">
        <v>74.934489618505566</v>
      </c>
      <c r="DE2244" t="e">
        <f ca="1"/>
        <v>#NAME?</v>
      </c>
      <c r="DF2244">
        <v>77.448776706184546</v>
      </c>
    </row>
    <row r="2245" spans="1:110" x14ac:dyDescent="0.25">
      <c r="A2245">
        <v>73.2</v>
      </c>
      <c r="B2245" t="b">
        <v>1</v>
      </c>
      <c r="CW2245">
        <v>0.76519808743169404</v>
      </c>
      <c r="CX2245">
        <v>76</v>
      </c>
      <c r="CY2245">
        <v>76.11186699373711</v>
      </c>
      <c r="CZ2245">
        <v>76.202022928849885</v>
      </c>
      <c r="DA2245">
        <v>100.3078291012386</v>
      </c>
      <c r="DB2245" t="e">
        <f ca="1"/>
        <v>#NAME?</v>
      </c>
      <c r="DC2245" t="e">
        <f ca="1"/>
        <v>#NAME?</v>
      </c>
      <c r="DD2245">
        <v>74.94474622020914</v>
      </c>
      <c r="DE2245" t="e">
        <f ca="1"/>
        <v>#NAME?</v>
      </c>
      <c r="DF2245">
        <v>77.458468615773114</v>
      </c>
    </row>
    <row r="2246" spans="1:110" x14ac:dyDescent="0.25">
      <c r="A2246">
        <v>73.2</v>
      </c>
      <c r="B2246" t="b">
        <v>1</v>
      </c>
      <c r="CW2246">
        <v>0.76553961748633881</v>
      </c>
      <c r="CX2246">
        <v>76</v>
      </c>
      <c r="CY2246">
        <v>76.122460872232452</v>
      </c>
      <c r="CZ2246">
        <v>76.214489325532071</v>
      </c>
      <c r="DA2246">
        <v>100.40859321174327</v>
      </c>
      <c r="DB2246" t="e">
        <f ca="1"/>
        <v>#NAME?</v>
      </c>
      <c r="DC2246" t="e">
        <f ca="1"/>
        <v>#NAME?</v>
      </c>
      <c r="DD2246">
        <v>74.955010283975852</v>
      </c>
      <c r="DE2246" t="e">
        <f ca="1"/>
        <v>#NAME?</v>
      </c>
      <c r="DF2246">
        <v>77.46816403259696</v>
      </c>
    </row>
    <row r="2247" spans="1:110" x14ac:dyDescent="0.25">
      <c r="A2247">
        <v>73.099999999999994</v>
      </c>
      <c r="B2247" t="b">
        <v>1</v>
      </c>
      <c r="CW2247">
        <v>0.76588114754098358</v>
      </c>
      <c r="CX2247">
        <v>76</v>
      </c>
      <c r="CY2247">
        <v>76.133063292087314</v>
      </c>
      <c r="CZ2247">
        <v>76.226967815227709</v>
      </c>
      <c r="DA2247">
        <v>100.50950420875837</v>
      </c>
      <c r="DB2247" t="e">
        <f ca="1"/>
        <v>#NAME?</v>
      </c>
      <c r="DC2247" t="e">
        <f ca="1"/>
        <v>#NAME?</v>
      </c>
      <c r="DD2247">
        <v>74.965281826116225</v>
      </c>
      <c r="DE2247" t="e">
        <f ca="1"/>
        <v>#NAME?</v>
      </c>
      <c r="DF2247">
        <v>77.477862968947051</v>
      </c>
    </row>
    <row r="2248" spans="1:110" x14ac:dyDescent="0.25">
      <c r="A2248">
        <v>73.099999999999994</v>
      </c>
      <c r="B2248" t="b">
        <v>1</v>
      </c>
      <c r="CW2248">
        <v>0.76622267759562845</v>
      </c>
      <c r="CX2248">
        <v>76</v>
      </c>
      <c r="CY2248">
        <v>76.143674280246842</v>
      </c>
      <c r="CZ2248">
        <v>76.239458434929332</v>
      </c>
      <c r="DA2248">
        <v>100.6105625211499</v>
      </c>
      <c r="DB2248" t="e">
        <f ca="1"/>
        <v>#NAME?</v>
      </c>
      <c r="DC2248" t="e">
        <f ca="1"/>
        <v>#NAME?</v>
      </c>
      <c r="DD2248">
        <v>74.975560863000297</v>
      </c>
      <c r="DE2248" t="e">
        <f ca="1"/>
        <v>#NAME?</v>
      </c>
      <c r="DF2248">
        <v>77.487565437155098</v>
      </c>
    </row>
    <row r="2249" spans="1:110" x14ac:dyDescent="0.25">
      <c r="A2249">
        <v>73</v>
      </c>
      <c r="B2249" t="b">
        <v>1</v>
      </c>
      <c r="CW2249">
        <v>0.76656420765027322</v>
      </c>
      <c r="CX2249">
        <v>76</v>
      </c>
      <c r="CY2249">
        <v>76.154293863764124</v>
      </c>
      <c r="CZ2249">
        <v>76.251961221783134</v>
      </c>
      <c r="DA2249">
        <v>100.71176857966475</v>
      </c>
      <c r="DB2249" t="e">
        <f ca="1"/>
        <v>#NAME?</v>
      </c>
      <c r="DC2249" t="e">
        <f ca="1"/>
        <v>#NAME?</v>
      </c>
      <c r="DD2249">
        <v>74.985847411057918</v>
      </c>
      <c r="DE2249" t="e">
        <f ca="1"/>
        <v>#NAME?</v>
      </c>
      <c r="DF2249">
        <v>77.497271449593711</v>
      </c>
    </row>
    <row r="2250" spans="1:110" x14ac:dyDescent="0.25">
      <c r="A2250">
        <v>72.900000000000006</v>
      </c>
      <c r="B2250" t="b">
        <v>1</v>
      </c>
      <c r="CW2250">
        <v>0.76690573770491799</v>
      </c>
      <c r="CX2250">
        <v>76</v>
      </c>
      <c r="CY2250">
        <v>76.164922069800824</v>
      </c>
      <c r="CZ2250">
        <v>76.264476213089807</v>
      </c>
      <c r="DA2250">
        <v>100.8131228169419</v>
      </c>
      <c r="DB2250" t="e">
        <f ca="1"/>
        <v>#NAME?</v>
      </c>
      <c r="DC2250" t="e">
        <f ca="1"/>
        <v>#NAME?</v>
      </c>
      <c r="DD2250">
        <v>74.996141486779038</v>
      </c>
      <c r="DE2250" t="e">
        <f ca="1"/>
        <v>#NAME?</v>
      </c>
      <c r="DF2250">
        <v>77.506981018676612</v>
      </c>
    </row>
    <row r="2251" spans="1:110" x14ac:dyDescent="0.25">
      <c r="A2251">
        <v>72.8</v>
      </c>
      <c r="B2251" t="b">
        <v>1</v>
      </c>
      <c r="CW2251">
        <v>0.76724726775956287</v>
      </c>
      <c r="CX2251">
        <v>76</v>
      </c>
      <c r="CY2251">
        <v>76.175558925627797</v>
      </c>
      <c r="CZ2251">
        <v>76.277003446305272</v>
      </c>
      <c r="DA2251">
        <v>100.91462566752341</v>
      </c>
      <c r="DB2251" t="e">
        <f ca="1"/>
        <v>#NAME?</v>
      </c>
      <c r="DC2251" t="e">
        <f ca="1"/>
        <v>#NAME?</v>
      </c>
      <c r="DD2251">
        <v>75.006443106714073</v>
      </c>
      <c r="DE2251" t="e">
        <f ca="1"/>
        <v>#NAME?</v>
      </c>
      <c r="DF2251">
        <v>77.516694156858932</v>
      </c>
    </row>
    <row r="2252" spans="1:110" x14ac:dyDescent="0.25">
      <c r="A2252">
        <v>72.599999999999994</v>
      </c>
      <c r="B2252" t="b">
        <v>1</v>
      </c>
      <c r="CW2252">
        <v>0.76758879781420764</v>
      </c>
      <c r="CX2252">
        <v>76</v>
      </c>
      <c r="CY2252">
        <v>76.186204458625681</v>
      </c>
      <c r="CZ2252">
        <v>76.289542959041682</v>
      </c>
      <c r="DA2252">
        <v>101.0162775678656</v>
      </c>
      <c r="DB2252" t="e">
        <f ca="1"/>
        <v>#NAME?</v>
      </c>
      <c r="DC2252" t="e">
        <f ca="1"/>
        <v>#NAME?</v>
      </c>
      <c r="DD2252">
        <v>75.016752287474134</v>
      </c>
      <c r="DE2252" t="e">
        <f ca="1"/>
        <v>#NAME?</v>
      </c>
      <c r="DF2252">
        <v>77.526410876637371</v>
      </c>
    </row>
    <row r="2253" spans="1:110" x14ac:dyDescent="0.25">
      <c r="A2253">
        <v>66.7</v>
      </c>
      <c r="B2253" t="b">
        <v>1</v>
      </c>
      <c r="CW2253">
        <v>0.76793032786885251</v>
      </c>
      <c r="CX2253">
        <v>76</v>
      </c>
      <c r="CY2253">
        <v>76.196858696285602</v>
      </c>
      <c r="CZ2253">
        <v>76.302094789068406</v>
      </c>
      <c r="DA2253">
        <v>101.11807895635042</v>
      </c>
      <c r="DB2253" t="e">
        <f ca="1"/>
        <v>#NAME?</v>
      </c>
      <c r="DC2253" t="e">
        <f ca="1"/>
        <v>#NAME?</v>
      </c>
      <c r="DD2253">
        <v>75.02706904573138</v>
      </c>
      <c r="DE2253" t="e">
        <f ca="1"/>
        <v>#NAME?</v>
      </c>
      <c r="DF2253">
        <v>77.536131190550449</v>
      </c>
    </row>
    <row r="2254" spans="1:110" x14ac:dyDescent="0.25">
      <c r="A2254">
        <v>66.400000000000006</v>
      </c>
      <c r="B2254" t="b">
        <v>1</v>
      </c>
      <c r="CW2254">
        <v>0.76827185792349728</v>
      </c>
      <c r="CX2254">
        <v>76</v>
      </c>
      <c r="CY2254">
        <v>76.207521666209729</v>
      </c>
      <c r="CZ2254">
        <v>76.314658974312877</v>
      </c>
      <c r="DA2254">
        <v>101.22003027329653</v>
      </c>
      <c r="DB2254" t="e">
        <f ca="1"/>
        <v>#NAME?</v>
      </c>
      <c r="DC2254" t="e">
        <f ca="1"/>
        <v>#NAME?</v>
      </c>
      <c r="DD2254">
        <v>75.037393398219365</v>
      </c>
      <c r="DE2254" t="e">
        <f ca="1"/>
        <v>#NAME?</v>
      </c>
      <c r="DF2254">
        <v>77.54585511117871</v>
      </c>
    </row>
    <row r="2255" spans="1:110" x14ac:dyDescent="0.25">
      <c r="A2255">
        <v>66</v>
      </c>
      <c r="B2255" t="b">
        <v>1</v>
      </c>
      <c r="CW2255">
        <v>0.76861338797814205</v>
      </c>
      <c r="CX2255">
        <v>76</v>
      </c>
      <c r="CY2255">
        <v>76.218193396111971</v>
      </c>
      <c r="CZ2255">
        <v>76.327235552861481</v>
      </c>
      <c r="DA2255">
        <v>101.32213196097111</v>
      </c>
      <c r="DB2255" t="e">
        <f ca="1"/>
        <v>#NAME?</v>
      </c>
      <c r="DC2255" t="e">
        <f ca="1"/>
        <v>#NAME?</v>
      </c>
      <c r="DD2255">
        <v>75.047725361733285</v>
      </c>
      <c r="DE2255" t="e">
        <f ca="1"/>
        <v>#NAME?</v>
      </c>
      <c r="DF2255">
        <v>77.555582651144988</v>
      </c>
    </row>
    <row r="2256" spans="1:110" x14ac:dyDescent="0.25">
      <c r="A2256">
        <v>65.599999999999994</v>
      </c>
      <c r="B2256" t="b">
        <v>1</v>
      </c>
      <c r="CW2256">
        <v>0.76895491803278693</v>
      </c>
      <c r="CX2256">
        <v>76</v>
      </c>
      <c r="CY2256">
        <v>76.228873913818646</v>
      </c>
      <c r="CZ2256">
        <v>76.339824562960416</v>
      </c>
      <c r="DA2256">
        <v>101.42438446360106</v>
      </c>
      <c r="DB2256" t="e">
        <f ca="1"/>
        <v>#NAME?</v>
      </c>
      <c r="DC2256" t="e">
        <f ca="1"/>
        <v>#NAME?</v>
      </c>
      <c r="DD2256">
        <v>75.058064953130369</v>
      </c>
      <c r="DE2256" t="e">
        <f ca="1"/>
        <v>#NAME?</v>
      </c>
      <c r="DF2256">
        <v>77.565313823114636</v>
      </c>
    </row>
    <row r="2257" spans="1:110" x14ac:dyDescent="0.25">
      <c r="A2257">
        <v>64.900000000000006</v>
      </c>
      <c r="B2257" t="b">
        <v>1</v>
      </c>
      <c r="CW2257">
        <v>0.76929644808743169</v>
      </c>
      <c r="CX2257">
        <v>76.099999999999994</v>
      </c>
      <c r="CY2257">
        <v>76.239563247269047</v>
      </c>
      <c r="CZ2257">
        <v>76.352426043016962</v>
      </c>
      <c r="DA2257">
        <v>101.52678822738466</v>
      </c>
      <c r="DB2257" t="e">
        <f ca="1"/>
        <v>#NAME?</v>
      </c>
      <c r="DC2257" t="e">
        <f ca="1"/>
        <v>#NAME?</v>
      </c>
      <c r="DD2257">
        <v>75.068412189330147</v>
      </c>
      <c r="DE2257" t="e">
        <f ca="1"/>
        <v>#NAME?</v>
      </c>
      <c r="DF2257">
        <v>77.57504863979571</v>
      </c>
    </row>
    <row r="2258" spans="1:110" x14ac:dyDescent="0.25">
      <c r="A2258">
        <v>64.3</v>
      </c>
      <c r="B2258" t="b">
        <v>1</v>
      </c>
      <c r="CW2258">
        <v>0.76963797814207646</v>
      </c>
      <c r="CX2258">
        <v>76.099999999999994</v>
      </c>
      <c r="CY2258">
        <v>76.250261424516182</v>
      </c>
      <c r="CZ2258">
        <v>76.365040031599833</v>
      </c>
      <c r="DA2258">
        <v>101.62934370050341</v>
      </c>
      <c r="DB2258" t="e">
        <f ca="1"/>
        <v>#NAME?</v>
      </c>
      <c r="DC2258" t="e">
        <f ca="1"/>
        <v>#NAME?</v>
      </c>
      <c r="DD2258">
        <v>75.078767087314773</v>
      </c>
      <c r="DE2258" t="e">
        <f ca="1"/>
        <v>#NAME?</v>
      </c>
      <c r="DF2258">
        <v>77.584787113939228</v>
      </c>
    </row>
    <row r="2259" spans="1:110" x14ac:dyDescent="0.25">
      <c r="A2259">
        <v>63.5</v>
      </c>
      <c r="B2259" t="b">
        <v>1</v>
      </c>
      <c r="CW2259">
        <v>0.76997950819672134</v>
      </c>
      <c r="CX2259">
        <v>76.099999999999994</v>
      </c>
      <c r="CY2259">
        <v>76.260968473727374</v>
      </c>
      <c r="CZ2259">
        <v>76.377666567440869</v>
      </c>
      <c r="DA2259">
        <v>101.73205133313363</v>
      </c>
      <c r="DB2259" t="e">
        <f ca="1"/>
        <v>#NAME?</v>
      </c>
      <c r="DC2259" t="e">
        <f ca="1"/>
        <v>#NAME?</v>
      </c>
      <c r="DD2259">
        <v>75.089129664129402</v>
      </c>
      <c r="DE2259" t="e">
        <f ca="1"/>
        <v>#NAME?</v>
      </c>
      <c r="DF2259">
        <v>77.594529258339435</v>
      </c>
    </row>
    <row r="2260" spans="1:110" x14ac:dyDescent="0.25">
      <c r="A2260">
        <v>62.8</v>
      </c>
      <c r="B2260" t="b">
        <v>1</v>
      </c>
      <c r="CW2260">
        <v>0.77032103825136611</v>
      </c>
      <c r="CX2260">
        <v>76.099999999999994</v>
      </c>
      <c r="CY2260">
        <v>76.271684423184965</v>
      </c>
      <c r="CZ2260">
        <v>76.390305689435223</v>
      </c>
      <c r="DA2260">
        <v>101.83491157745831</v>
      </c>
      <c r="DB2260" t="e">
        <f ca="1"/>
        <v>#NAME?</v>
      </c>
      <c r="DC2260" t="e">
        <f ca="1"/>
        <v>#NAME?</v>
      </c>
      <c r="DD2260">
        <v>75.099499936882466</v>
      </c>
      <c r="DE2260" t="e">
        <f ca="1"/>
        <v>#NAME?</v>
      </c>
      <c r="DF2260">
        <v>77.604275085834018</v>
      </c>
    </row>
    <row r="2261" spans="1:110" x14ac:dyDescent="0.25">
      <c r="A2261">
        <v>62.1</v>
      </c>
      <c r="B2261" t="b">
        <v>1</v>
      </c>
      <c r="CW2261">
        <v>0.77066256830601088</v>
      </c>
      <c r="CX2261">
        <v>76.099999999999994</v>
      </c>
      <c r="CY2261">
        <v>76.282409301286989</v>
      </c>
      <c r="CZ2261">
        <v>76.402957436642993</v>
      </c>
      <c r="DA2261">
        <v>101.93792488767923</v>
      </c>
      <c r="DB2261" t="e">
        <f ca="1"/>
        <v>#NAME?</v>
      </c>
      <c r="DC2261" t="e">
        <f ca="1"/>
        <v>#NAME?</v>
      </c>
      <c r="DD2261">
        <v>75.109877922746023</v>
      </c>
      <c r="DE2261" t="e">
        <f ca="1"/>
        <v>#NAME?</v>
      </c>
      <c r="DF2261">
        <v>77.614024609304352</v>
      </c>
    </row>
    <row r="2262" spans="1:110" x14ac:dyDescent="0.25">
      <c r="A2262">
        <v>61.3</v>
      </c>
      <c r="B2262" t="b">
        <v>1</v>
      </c>
      <c r="CW2262">
        <v>0.77100409836065575</v>
      </c>
      <c r="CX2262">
        <v>76.099999999999994</v>
      </c>
      <c r="CY2262">
        <v>76.293143136547826</v>
      </c>
      <c r="CZ2262">
        <v>76.415621848289746</v>
      </c>
      <c r="DA2262">
        <v>102.04109172002883</v>
      </c>
      <c r="DB2262" t="e">
        <f ca="1"/>
        <v>#NAME?</v>
      </c>
      <c r="DC2262" t="e">
        <f ca="1"/>
        <v>#NAME?</v>
      </c>
      <c r="DD2262">
        <v>75.120263638956075</v>
      </c>
      <c r="DE2262" t="e">
        <f ca="1"/>
        <v>#NAME?</v>
      </c>
      <c r="DF2262">
        <v>77.62377784167569</v>
      </c>
    </row>
    <row r="2263" spans="1:110" x14ac:dyDescent="0.25">
      <c r="A2263">
        <v>65</v>
      </c>
      <c r="B2263" t="b">
        <v>1</v>
      </c>
      <c r="CW2263">
        <v>0.77134562841530052</v>
      </c>
      <c r="CX2263">
        <v>76.099999999999994</v>
      </c>
      <c r="CY2263">
        <v>76.303885957598851</v>
      </c>
      <c r="CZ2263">
        <v>76.428298963767688</v>
      </c>
      <c r="DA2263">
        <v>102.1444125327823</v>
      </c>
      <c r="DB2263" t="e">
        <f ca="1"/>
        <v>#NAME?</v>
      </c>
      <c r="DC2263" t="e">
        <f ca="1"/>
        <v>#NAME?</v>
      </c>
      <c r="DD2263">
        <v>75.130657102812933</v>
      </c>
      <c r="DE2263" t="e">
        <f ca="1"/>
        <v>#NAME?</v>
      </c>
      <c r="DF2263">
        <v>77.633534795917456</v>
      </c>
    </row>
    <row r="2264" spans="1:110" x14ac:dyDescent="0.25">
      <c r="A2264">
        <v>59.7</v>
      </c>
      <c r="B2264" t="b">
        <v>1</v>
      </c>
      <c r="CW2264">
        <v>0.7716871584699454</v>
      </c>
      <c r="CX2264">
        <v>76.099999999999994</v>
      </c>
      <c r="CY2264">
        <v>76.314637793189235</v>
      </c>
      <c r="CZ2264">
        <v>76.44098882263647</v>
      </c>
      <c r="DA2264">
        <v>102.24788778627006</v>
      </c>
      <c r="DB2264" t="e">
        <f ca="1"/>
        <v>#NAME?</v>
      </c>
      <c r="DC2264" t="e">
        <f ca="1"/>
        <v>#NAME?</v>
      </c>
      <c r="DD2264">
        <v>75.141058331681535</v>
      </c>
      <c r="DE2264" t="e">
        <f ca="1"/>
        <v>#NAME?</v>
      </c>
      <c r="DF2264">
        <v>77.643295485043524</v>
      </c>
    </row>
    <row r="2265" spans="1:110" x14ac:dyDescent="0.25">
      <c r="A2265">
        <v>59</v>
      </c>
      <c r="B2265" t="b">
        <v>1</v>
      </c>
      <c r="CW2265">
        <v>0.77202868852459017</v>
      </c>
      <c r="CX2265">
        <v>76.099999999999994</v>
      </c>
      <c r="CY2265">
        <v>76.325398672186481</v>
      </c>
      <c r="CZ2265">
        <v>76.453691464624598</v>
      </c>
      <c r="DA2265">
        <v>102.35151794288964</v>
      </c>
      <c r="DB2265" t="e">
        <f ca="1"/>
        <v>#NAME?</v>
      </c>
      <c r="DC2265" t="e">
        <f ca="1"/>
        <v>#NAME?</v>
      </c>
      <c r="DD2265">
        <v>75.151467342991751</v>
      </c>
      <c r="DE2265" t="e">
        <f ca="1"/>
        <v>#NAME?</v>
      </c>
      <c r="DF2265">
        <v>77.653059922112362</v>
      </c>
    </row>
    <row r="2266" spans="1:110" x14ac:dyDescent="0.25">
      <c r="A2266">
        <v>58.4</v>
      </c>
      <c r="B2266" t="b">
        <v>1</v>
      </c>
      <c r="CW2266">
        <v>0.77237021857923494</v>
      </c>
      <c r="CX2266">
        <v>76.099999999999994</v>
      </c>
      <c r="CY2266">
        <v>76.336168623577237</v>
      </c>
      <c r="CZ2266">
        <v>76.466406929629798</v>
      </c>
      <c r="DA2266">
        <v>102.45530346711857</v>
      </c>
      <c r="DB2266" t="e">
        <f ca="1"/>
        <v>#NAME?</v>
      </c>
      <c r="DC2266" t="e">
        <f ca="1"/>
        <v>#NAME?</v>
      </c>
      <c r="DD2266">
        <v>75.161884154238805</v>
      </c>
      <c r="DE2266" t="e">
        <f ca="1"/>
        <v>#NAME?</v>
      </c>
      <c r="DF2266">
        <v>77.66282812022736</v>
      </c>
    </row>
    <row r="2267" spans="1:110" x14ac:dyDescent="0.25">
      <c r="A2267">
        <v>57.9</v>
      </c>
      <c r="B2267" t="b">
        <v>1</v>
      </c>
      <c r="CW2267">
        <v>0.77271174863387981</v>
      </c>
      <c r="CX2267">
        <v>76.099999999999994</v>
      </c>
      <c r="CY2267">
        <v>76.346947676467948</v>
      </c>
      <c r="CZ2267">
        <v>76.4791352577206</v>
      </c>
      <c r="DA2267">
        <v>102.55924482552649</v>
      </c>
      <c r="DB2267" t="e">
        <f ca="1"/>
        <v>#NAME?</v>
      </c>
      <c r="DC2267" t="e">
        <f ca="1"/>
        <v>#NAME?</v>
      </c>
      <c r="DD2267">
        <v>75.172308782983521</v>
      </c>
      <c r="DE2267" t="e">
        <f ca="1"/>
        <v>#NAME?</v>
      </c>
      <c r="DF2267">
        <v>77.672600092537039</v>
      </c>
    </row>
    <row r="2268" spans="1:110" x14ac:dyDescent="0.25">
      <c r="A2268">
        <v>57.5</v>
      </c>
      <c r="B2268" t="b">
        <v>1</v>
      </c>
      <c r="CW2268">
        <v>0.77305327868852458</v>
      </c>
      <c r="CX2268">
        <v>76.2</v>
      </c>
      <c r="CY2268">
        <v>76.357735860085555</v>
      </c>
      <c r="CZ2268">
        <v>76.491876489137127</v>
      </c>
      <c r="DA2268">
        <v>102.66334248678787</v>
      </c>
      <c r="DB2268" t="e">
        <f ca="1"/>
        <v>#NAME?</v>
      </c>
      <c r="DC2268" t="e">
        <f ca="1"/>
        <v>#NAME?</v>
      </c>
      <c r="DD2268">
        <v>75.182741246852743</v>
      </c>
      <c r="DE2268" t="e">
        <f ca="1"/>
        <v>#NAME?</v>
      </c>
      <c r="DF2268">
        <v>77.682375852235339</v>
      </c>
    </row>
    <row r="2269" spans="1:110" x14ac:dyDescent="0.25">
      <c r="A2269">
        <v>75.599999999999994</v>
      </c>
      <c r="B2269" t="b">
        <v>1</v>
      </c>
      <c r="CW2269">
        <v>0.77339480874316935</v>
      </c>
      <c r="CX2269">
        <v>76.2</v>
      </c>
      <c r="CY2269">
        <v>76.368533203778242</v>
      </c>
      <c r="CZ2269">
        <v>76.504630664291909</v>
      </c>
      <c r="DA2269">
        <v>102.76759692169466</v>
      </c>
      <c r="DB2269" t="e">
        <f ca="1"/>
        <v>#NAME?</v>
      </c>
      <c r="DC2269" t="e">
        <f ca="1"/>
        <v>#NAME?</v>
      </c>
      <c r="DD2269">
        <v>75.193181563539667</v>
      </c>
      <c r="DE2269" t="e">
        <f ca="1"/>
        <v>#NAME?</v>
      </c>
      <c r="DF2269">
        <v>77.692155412561789</v>
      </c>
    </row>
    <row r="2270" spans="1:110" x14ac:dyDescent="0.25">
      <c r="A2270">
        <v>75.400000000000006</v>
      </c>
      <c r="B2270" t="b">
        <v>1</v>
      </c>
      <c r="CW2270">
        <v>0.77373633879781423</v>
      </c>
      <c r="CX2270">
        <v>76.2</v>
      </c>
      <c r="CY2270">
        <v>76.37933973701611</v>
      </c>
      <c r="CZ2270">
        <v>76.51739782377129</v>
      </c>
      <c r="DA2270">
        <v>102.87200860316925</v>
      </c>
      <c r="DB2270" t="e">
        <f ca="1"/>
        <v>#NAME?</v>
      </c>
      <c r="DC2270" t="e">
        <f ca="1"/>
        <v>#NAME?</v>
      </c>
      <c r="DD2270">
        <v>75.20362975080414</v>
      </c>
      <c r="DE2270" t="e">
        <f ca="1"/>
        <v>#NAME?</v>
      </c>
      <c r="DF2270">
        <v>77.70193878680189</v>
      </c>
    </row>
    <row r="2271" spans="1:110" x14ac:dyDescent="0.25">
      <c r="A2271">
        <v>75.3</v>
      </c>
      <c r="B2271" t="b">
        <v>1</v>
      </c>
      <c r="CW2271">
        <v>0.77407786885245899</v>
      </c>
      <c r="CX2271">
        <v>76.2</v>
      </c>
      <c r="CY2271">
        <v>76.390155489391901</v>
      </c>
      <c r="CZ2271">
        <v>76.530178008336193</v>
      </c>
      <c r="DA2271">
        <v>102.97657800627695</v>
      </c>
      <c r="DB2271" t="e">
        <f ca="1"/>
        <v>#NAME?</v>
      </c>
      <c r="DC2271" t="e">
        <f ca="1"/>
        <v>#NAME?</v>
      </c>
      <c r="DD2271">
        <v>75.214085826473095</v>
      </c>
      <c r="DE2271" t="e">
        <f ca="1"/>
        <v>#NAME?</v>
      </c>
      <c r="DF2271">
        <v>77.711725988287242</v>
      </c>
    </row>
    <row r="2272" spans="1:110" x14ac:dyDescent="0.25">
      <c r="A2272">
        <v>74.900000000000006</v>
      </c>
      <c r="B2272" t="b">
        <v>1</v>
      </c>
      <c r="CW2272">
        <v>0.77441939890710387</v>
      </c>
      <c r="CX2272">
        <v>76.2</v>
      </c>
      <c r="CY2272">
        <v>76.400980490621791</v>
      </c>
      <c r="CZ2272">
        <v>76.542971258923302</v>
      </c>
      <c r="DA2272">
        <v>103.08130560823942</v>
      </c>
      <c r="DB2272" t="e">
        <f ca="1"/>
        <v>#NAME?</v>
      </c>
      <c r="DC2272" t="e">
        <f ca="1"/>
        <v>#NAME?</v>
      </c>
      <c r="DD2272">
        <v>75.224549808440841</v>
      </c>
      <c r="DE2272" t="e">
        <f ca="1"/>
        <v>#NAME?</v>
      </c>
      <c r="DF2272">
        <v>77.721517030395873</v>
      </c>
    </row>
    <row r="2273" spans="1:110" x14ac:dyDescent="0.25">
      <c r="A2273">
        <v>74.599999999999994</v>
      </c>
      <c r="B2273" t="b">
        <v>1</v>
      </c>
      <c r="CW2273">
        <v>0.77476092896174864</v>
      </c>
      <c r="CX2273">
        <v>76.2</v>
      </c>
      <c r="CY2273">
        <v>76.41181477054603</v>
      </c>
      <c r="CZ2273">
        <v>76.555777616645983</v>
      </c>
      <c r="DA2273">
        <v>103.18619188844728</v>
      </c>
      <c r="DB2273" t="e">
        <f ca="1"/>
        <v>#NAME?</v>
      </c>
      <c r="DC2273" t="e">
        <f ca="1"/>
        <v>#NAME?</v>
      </c>
      <c r="DD2273">
        <v>75.235021714669443</v>
      </c>
      <c r="DE2273" t="e">
        <f ca="1"/>
        <v>#NAME?</v>
      </c>
      <c r="DF2273">
        <v>77.731311926552479</v>
      </c>
    </row>
    <row r="2274" spans="1:110" x14ac:dyDescent="0.25">
      <c r="A2274">
        <v>74.400000000000006</v>
      </c>
      <c r="B2274" t="b">
        <v>1</v>
      </c>
      <c r="CW2274">
        <v>0.77510245901639341</v>
      </c>
      <c r="CX2274">
        <v>76.2</v>
      </c>
      <c r="CY2274">
        <v>76.422658359129713</v>
      </c>
      <c r="CZ2274">
        <v>76.568597122795524</v>
      </c>
      <c r="DA2274">
        <v>103.29123732847373</v>
      </c>
      <c r="DB2274" t="e">
        <f ca="1"/>
        <v>#NAME?</v>
      </c>
      <c r="DC2274" t="e">
        <f ca="1"/>
        <v>#NAME?</v>
      </c>
      <c r="DD2274">
        <v>75.245501563189094</v>
      </c>
      <c r="DE2274" t="e">
        <f ca="1"/>
        <v>#NAME?</v>
      </c>
      <c r="DF2274">
        <v>77.741110690228695</v>
      </c>
    </row>
    <row r="2275" spans="1:110" x14ac:dyDescent="0.25">
      <c r="A2275">
        <v>74.099999999999994</v>
      </c>
      <c r="B2275" t="b">
        <v>1</v>
      </c>
      <c r="CW2275">
        <v>0.77544398907103829</v>
      </c>
      <c r="CX2275">
        <v>76.2</v>
      </c>
      <c r="CY2275">
        <v>76.433511286463556</v>
      </c>
      <c r="CZ2275">
        <v>76.581429818841983</v>
      </c>
      <c r="DA2275">
        <v>103.39644241208748</v>
      </c>
      <c r="DB2275" t="e">
        <f ca="1"/>
        <v>#NAME?</v>
      </c>
      <c r="DC2275" t="e">
        <f ca="1"/>
        <v>#NAME?</v>
      </c>
      <c r="DD2275">
        <v>75.255989372098469</v>
      </c>
      <c r="DE2275" t="e">
        <f ca="1"/>
        <v>#NAME?</v>
      </c>
      <c r="DF2275">
        <v>77.75091333494332</v>
      </c>
    </row>
    <row r="2276" spans="1:110" x14ac:dyDescent="0.25">
      <c r="A2276">
        <v>74</v>
      </c>
      <c r="B2276" t="b">
        <v>1</v>
      </c>
      <c r="CW2276">
        <v>0.77578551912568305</v>
      </c>
      <c r="CX2276">
        <v>76.2</v>
      </c>
      <c r="CY2276">
        <v>76.444373582764584</v>
      </c>
      <c r="CZ2276">
        <v>76.5942757464355</v>
      </c>
      <c r="DA2276">
        <v>103.5018076252662</v>
      </c>
      <c r="DB2276" t="e">
        <f ca="1"/>
        <v>#NAME?</v>
      </c>
      <c r="DC2276" t="e">
        <f ca="1"/>
        <v>#NAME?</v>
      </c>
      <c r="DD2276">
        <v>75.266485159565036</v>
      </c>
      <c r="DE2276" t="e">
        <f ca="1"/>
        <v>#NAME?</v>
      </c>
      <c r="DF2276">
        <v>77.760719874262634</v>
      </c>
    </row>
    <row r="2277" spans="1:110" x14ac:dyDescent="0.25">
      <c r="A2277">
        <v>73.8</v>
      </c>
      <c r="B2277" t="b">
        <v>1</v>
      </c>
      <c r="CW2277">
        <v>0.77612704918032782</v>
      </c>
      <c r="CX2277">
        <v>76.2</v>
      </c>
      <c r="CY2277">
        <v>76.455245278376935</v>
      </c>
      <c r="CZ2277">
        <v>76.607134947407133</v>
      </c>
      <c r="DA2277">
        <v>103.6073334562101</v>
      </c>
      <c r="DB2277" t="e">
        <f ca="1"/>
        <v>#NAME?</v>
      </c>
      <c r="DC2277" t="e">
        <f ca="1"/>
        <v>#NAME?</v>
      </c>
      <c r="DD2277">
        <v>75.276988943825543</v>
      </c>
      <c r="DE2277" t="e">
        <f ca="1"/>
        <v>#NAME?</v>
      </c>
      <c r="DF2277">
        <v>77.770530321800635</v>
      </c>
    </row>
    <row r="2278" spans="1:110" x14ac:dyDescent="0.25">
      <c r="A2278">
        <v>73.599999999999994</v>
      </c>
      <c r="B2278" t="b">
        <v>1</v>
      </c>
      <c r="CW2278">
        <v>0.7764685792349727</v>
      </c>
      <c r="CX2278">
        <v>76.2</v>
      </c>
      <c r="CY2278">
        <v>76.466126403772634</v>
      </c>
      <c r="CZ2278">
        <v>76.620007463770165</v>
      </c>
      <c r="DA2278">
        <v>103.7130203953554</v>
      </c>
      <c r="DB2278" t="e">
        <f ca="1"/>
        <v>#NAME?</v>
      </c>
      <c r="DC2278" t="e">
        <f ca="1"/>
        <v>#NAME?</v>
      </c>
      <c r="DD2278">
        <v>75.287500743186285</v>
      </c>
      <c r="DE2278" t="e">
        <f ca="1"/>
        <v>#NAME?</v>
      </c>
      <c r="DF2278">
        <v>77.780344691219284</v>
      </c>
    </row>
    <row r="2279" spans="1:110" x14ac:dyDescent="0.25">
      <c r="A2279">
        <v>73</v>
      </c>
      <c r="B2279" t="b">
        <v>1</v>
      </c>
      <c r="CW2279">
        <v>0.77681010928961747</v>
      </c>
      <c r="CX2279">
        <v>76.2</v>
      </c>
      <c r="CY2279">
        <v>76.47701698955224</v>
      </c>
      <c r="CZ2279">
        <v>76.632893337721043</v>
      </c>
      <c r="DA2279">
        <v>103.818868935388</v>
      </c>
      <c r="DB2279" t="e">
        <f ca="1"/>
        <v>#NAME?</v>
      </c>
      <c r="DC2279" t="e">
        <f ca="1"/>
        <v>#NAME?</v>
      </c>
      <c r="DD2279">
        <v>75.29802057602349</v>
      </c>
      <c r="DE2279" t="e">
        <f ca="1"/>
        <v>#NAME?</v>
      </c>
      <c r="DF2279">
        <v>77.790162996228844</v>
      </c>
    </row>
    <row r="2280" spans="1:110" x14ac:dyDescent="0.25">
      <c r="A2280">
        <v>73</v>
      </c>
      <c r="B2280" t="b">
        <v>1</v>
      </c>
      <c r="CW2280">
        <v>0.77715163934426235</v>
      </c>
      <c r="CX2280">
        <v>76.3</v>
      </c>
      <c r="CY2280">
        <v>76.487917066445775</v>
      </c>
      <c r="CZ2280">
        <v>76.645792611640701</v>
      </c>
      <c r="DA2280">
        <v>103.92487957125732</v>
      </c>
      <c r="DB2280" t="e">
        <f ca="1"/>
        <v>#NAME?</v>
      </c>
      <c r="DC2280" t="e">
        <f ca="1"/>
        <v>#NAME?</v>
      </c>
      <c r="DD2280">
        <v>75.30854846078374</v>
      </c>
      <c r="DE2280" t="e">
        <f ca="1"/>
        <v>#NAME?</v>
      </c>
      <c r="DF2280">
        <v>77.799985250588037</v>
      </c>
    </row>
    <row r="2281" spans="1:110" x14ac:dyDescent="0.25">
      <c r="A2281">
        <v>73</v>
      </c>
      <c r="B2281" t="b">
        <v>1</v>
      </c>
      <c r="CW2281">
        <v>0.77749316939890711</v>
      </c>
      <c r="CX2281">
        <v>76.3</v>
      </c>
      <c r="CY2281">
        <v>76.498826665313402</v>
      </c>
      <c r="CZ2281">
        <v>76.658705328095238</v>
      </c>
      <c r="DA2281">
        <v>104.03105280019012</v>
      </c>
      <c r="DB2281" t="e">
        <f ca="1"/>
        <v>#NAME?</v>
      </c>
      <c r="DC2281" t="e">
        <f ca="1"/>
        <v>#NAME?</v>
      </c>
      <c r="DD2281">
        <v>75.319084415984321</v>
      </c>
      <c r="DE2281" t="e">
        <f ca="1"/>
        <v>#NAME?</v>
      </c>
      <c r="DF2281">
        <v>77.809811468104485</v>
      </c>
    </row>
    <row r="2282" spans="1:110" x14ac:dyDescent="0.25">
      <c r="A2282">
        <v>72.900000000000006</v>
      </c>
      <c r="B2282" t="b">
        <v>1</v>
      </c>
      <c r="CW2282">
        <v>0.77783469945355188</v>
      </c>
      <c r="CX2282">
        <v>76.3</v>
      </c>
      <c r="CY2282">
        <v>76.509745817146225</v>
      </c>
      <c r="CZ2282">
        <v>76.67163152983764</v>
      </c>
      <c r="DA2282">
        <v>104.13738912170456</v>
      </c>
      <c r="DB2282" t="e">
        <f ca="1"/>
        <v>#NAME?</v>
      </c>
      <c r="DC2282" t="e">
        <f ca="1"/>
        <v>#NAME?</v>
      </c>
      <c r="DD2282">
        <v>75.32962846021357</v>
      </c>
      <c r="DE2282" t="e">
        <f ca="1"/>
        <v>#NAME?</v>
      </c>
      <c r="DF2282">
        <v>77.819641662634794</v>
      </c>
    </row>
    <row r="2283" spans="1:110" x14ac:dyDescent="0.25">
      <c r="A2283">
        <v>73.099999999999994</v>
      </c>
      <c r="B2283" t="b">
        <v>1</v>
      </c>
      <c r="CW2283">
        <v>0.77817622950819676</v>
      </c>
      <c r="CX2283">
        <v>76.3</v>
      </c>
      <c r="CY2283">
        <v>76.520674553067067</v>
      </c>
      <c r="CZ2283">
        <v>76.684571259808422</v>
      </c>
      <c r="DA2283">
        <v>104.24388903762433</v>
      </c>
      <c r="DB2283" t="e">
        <f ca="1"/>
        <v>#NAME?</v>
      </c>
      <c r="DC2283" t="e">
        <f ca="1"/>
        <v>#NAME?</v>
      </c>
      <c r="DD2283">
        <v>75.340180612131334</v>
      </c>
      <c r="DE2283" t="e">
        <f ca="1"/>
        <v>#NAME?</v>
      </c>
      <c r="DF2283">
        <v>77.829475848084968</v>
      </c>
    </row>
    <row r="2284" spans="1:110" x14ac:dyDescent="0.25">
      <c r="A2284">
        <v>72.599999999999994</v>
      </c>
      <c r="B2284" t="b">
        <v>1</v>
      </c>
      <c r="CW2284">
        <v>0.77851775956284153</v>
      </c>
      <c r="CX2284">
        <v>76.3</v>
      </c>
      <c r="CY2284">
        <v>76.531612904331325</v>
      </c>
      <c r="CZ2284">
        <v>76.69752456113703</v>
      </c>
      <c r="DA2284">
        <v>104.35055305209262</v>
      </c>
      <c r="DB2284" t="e">
        <f ca="1"/>
        <v>#NAME?</v>
      </c>
      <c r="DC2284" t="e">
        <f ca="1"/>
        <v>#NAME?</v>
      </c>
      <c r="DD2284">
        <v>75.350740890469268</v>
      </c>
      <c r="DE2284" t="e">
        <f ca="1"/>
        <v>#NAME?</v>
      </c>
      <c r="DF2284">
        <v>77.839314038410649</v>
      </c>
    </row>
    <row r="2285" spans="1:110" x14ac:dyDescent="0.25">
      <c r="A2285">
        <v>73.2</v>
      </c>
      <c r="B2285" t="b">
        <v>1</v>
      </c>
      <c r="CW2285">
        <v>0.77885928961748629</v>
      </c>
      <c r="CX2285">
        <v>76.3</v>
      </c>
      <c r="CY2285">
        <v>76.542560902327693</v>
      </c>
      <c r="CZ2285">
        <v>76.710491477142867</v>
      </c>
      <c r="DA2285">
        <v>104.4573816715868</v>
      </c>
      <c r="DB2285" t="e">
        <f ca="1"/>
        <v>#NAME?</v>
      </c>
      <c r="DC2285" t="e">
        <f ca="1"/>
        <v>#NAME?</v>
      </c>
      <c r="DD2285">
        <v>75.361309314031317</v>
      </c>
      <c r="DE2285" t="e">
        <f ca="1"/>
        <v>#NAME?</v>
      </c>
      <c r="DF2285">
        <v>77.849156247617358</v>
      </c>
    </row>
    <row r="2286" spans="1:110" x14ac:dyDescent="0.25">
      <c r="A2286">
        <v>73</v>
      </c>
      <c r="B2286" t="b">
        <v>1</v>
      </c>
      <c r="CW2286">
        <v>0.77920081967213117</v>
      </c>
      <c r="CX2286">
        <v>76.3</v>
      </c>
      <c r="CY2286">
        <v>76.553518578578959</v>
      </c>
      <c r="CZ2286">
        <v>76.723472051336472</v>
      </c>
      <c r="DA2286">
        <v>104.56437540493263</v>
      </c>
      <c r="DB2286" t="e">
        <f ca="1"/>
        <v>#NAME?</v>
      </c>
      <c r="DC2286" t="e">
        <f ca="1"/>
        <v>#NAME?</v>
      </c>
      <c r="DD2286">
        <v>75.371885901694014</v>
      </c>
      <c r="DE2286" t="e">
        <f ca="1"/>
        <v>#NAME?</v>
      </c>
      <c r="DF2286">
        <v>77.859002489760854</v>
      </c>
    </row>
    <row r="2287" spans="1:110" x14ac:dyDescent="0.25">
      <c r="A2287">
        <v>72.900000000000006</v>
      </c>
      <c r="B2287" t="b">
        <v>1</v>
      </c>
      <c r="CW2287">
        <v>0.77954234972677594</v>
      </c>
      <c r="CX2287">
        <v>76.3</v>
      </c>
      <c r="CY2287">
        <v>76.564485964742943</v>
      </c>
      <c r="CZ2287">
        <v>76.736466327420743</v>
      </c>
      <c r="DA2287">
        <v>104.67153476331875</v>
      </c>
      <c r="DB2287" t="e">
        <f ca="1"/>
        <v>#NAME?</v>
      </c>
      <c r="DC2287" t="e">
        <f ca="1"/>
        <v>#NAME?</v>
      </c>
      <c r="DD2287">
        <v>75.382470672406924</v>
      </c>
      <c r="DE2287" t="e">
        <f ca="1"/>
        <v>#NAME?</v>
      </c>
      <c r="DF2287">
        <v>77.868852778947343</v>
      </c>
    </row>
    <row r="2288" spans="1:110" x14ac:dyDescent="0.25">
      <c r="A2288">
        <v>72.7</v>
      </c>
      <c r="B2288" t="b">
        <v>1</v>
      </c>
      <c r="CW2288">
        <v>0.77988387978142082</v>
      </c>
      <c r="CX2288">
        <v>76.3</v>
      </c>
      <c r="CY2288">
        <v>76.575463092613148</v>
      </c>
      <c r="CZ2288">
        <v>76.749474349292186</v>
      </c>
      <c r="DA2288">
        <v>104.77886026031155</v>
      </c>
      <c r="DB2288" t="e">
        <f ca="1"/>
        <v>#NAME?</v>
      </c>
      <c r="DC2288" t="e">
        <f ca="1"/>
        <v>#NAME?</v>
      </c>
      <c r="DD2288">
        <v>75.393063645193052</v>
      </c>
      <c r="DE2288" t="e">
        <f ca="1"/>
        <v>#NAME?</v>
      </c>
      <c r="DF2288">
        <v>77.878707129333833</v>
      </c>
    </row>
    <row r="2289" spans="1:110" x14ac:dyDescent="0.25">
      <c r="A2289">
        <v>72.599999999999994</v>
      </c>
      <c r="B2289" t="b">
        <v>1</v>
      </c>
      <c r="CW2289">
        <v>0.78022540983606559</v>
      </c>
      <c r="CX2289">
        <v>76.3</v>
      </c>
      <c r="CY2289">
        <v>76.586449994119718</v>
      </c>
      <c r="CZ2289">
        <v>76.76249616104181</v>
      </c>
      <c r="DA2289">
        <v>104.88635241186965</v>
      </c>
      <c r="DB2289" t="e">
        <f ca="1"/>
        <v>#NAME?</v>
      </c>
      <c r="DC2289" t="e">
        <f ca="1"/>
        <v>#NAME?</v>
      </c>
      <c r="DD2289">
        <v>75.403664839149201</v>
      </c>
      <c r="DE2289" t="e">
        <f ca="1"/>
        <v>#NAME?</v>
      </c>
      <c r="DF2289">
        <v>77.888565555128338</v>
      </c>
    </row>
    <row r="2290" spans="1:110" x14ac:dyDescent="0.25">
      <c r="A2290">
        <v>72.400000000000006</v>
      </c>
      <c r="B2290" t="b">
        <v>1</v>
      </c>
      <c r="CW2290">
        <v>0.78056693989071035</v>
      </c>
      <c r="CX2290">
        <v>76.400000000000006</v>
      </c>
      <c r="CY2290">
        <v>76.597446701330171</v>
      </c>
      <c r="CZ2290">
        <v>76.775531806956565</v>
      </c>
      <c r="DA2290">
        <v>104.9940117363591</v>
      </c>
      <c r="DB2290" t="e">
        <f ca="1"/>
        <v>#NAME?</v>
      </c>
      <c r="DC2290" t="e">
        <f ca="1"/>
        <v>#NAME?</v>
      </c>
      <c r="DD2290">
        <v>75.414274273446395</v>
      </c>
      <c r="DE2290" t="e">
        <f ca="1"/>
        <v>#NAME?</v>
      </c>
      <c r="DF2290">
        <v>77.898428070590285</v>
      </c>
    </row>
    <row r="2291" spans="1:110" x14ac:dyDescent="0.25">
      <c r="A2291">
        <v>72.3</v>
      </c>
      <c r="B2291" t="b">
        <v>1</v>
      </c>
      <c r="CW2291">
        <v>0.78090846994535523</v>
      </c>
      <c r="CX2291">
        <v>76.400000000000006</v>
      </c>
      <c r="CY2291">
        <v>76.608453246450324</v>
      </c>
      <c r="CZ2291">
        <v>76.788581331520561</v>
      </c>
      <c r="DA2291">
        <v>105.10183875456821</v>
      </c>
      <c r="DB2291" t="e">
        <f ca="1"/>
        <v>#NAME?</v>
      </c>
      <c r="DC2291" t="e">
        <f ca="1"/>
        <v>#NAME?</v>
      </c>
      <c r="DD2291">
        <v>75.424891967330296</v>
      </c>
      <c r="DE2291" t="e">
        <f ca="1"/>
        <v>#NAME?</v>
      </c>
      <c r="DF2291">
        <v>77.908294690030658</v>
      </c>
    </row>
    <row r="2292" spans="1:110" x14ac:dyDescent="0.25">
      <c r="A2292">
        <v>72.2</v>
      </c>
      <c r="B2292" t="b">
        <v>1</v>
      </c>
      <c r="CW2292">
        <v>0.78125</v>
      </c>
      <c r="CX2292">
        <v>76.400000000000006</v>
      </c>
      <c r="CY2292">
        <v>76.619469661825036</v>
      </c>
      <c r="CZ2292">
        <v>76.801644779416193</v>
      </c>
      <c r="DA2292">
        <v>105.20983398972254</v>
      </c>
      <c r="DB2292" t="e">
        <f ca="1"/>
        <v>#NAME?</v>
      </c>
      <c r="DC2292" t="e">
        <f ca="1"/>
        <v>#NAME?</v>
      </c>
      <c r="DD2292">
        <v>75.435517940121571</v>
      </c>
      <c r="DE2292" t="e">
        <f ca="1"/>
        <v>#NAME?</v>
      </c>
      <c r="DF2292">
        <v>77.918165427812454</v>
      </c>
    </row>
    <row r="2293" spans="1:110" x14ac:dyDescent="0.25">
      <c r="A2293">
        <v>72.2</v>
      </c>
      <c r="B2293" t="b">
        <v>1</v>
      </c>
      <c r="CW2293">
        <v>0.78159153005464477</v>
      </c>
      <c r="CX2293">
        <v>76.400000000000006</v>
      </c>
      <c r="CY2293">
        <v>76.630495979939127</v>
      </c>
      <c r="CZ2293">
        <v>76.814722195525306</v>
      </c>
      <c r="DA2293">
        <v>105.3179979675004</v>
      </c>
      <c r="DB2293" t="e">
        <f ca="1"/>
        <v>#NAME?</v>
      </c>
      <c r="DC2293" t="e">
        <f ca="1"/>
        <v>#NAME?</v>
      </c>
      <c r="DD2293">
        <v>75.446152211216358</v>
      </c>
      <c r="DE2293" t="e">
        <f ca="1"/>
        <v>#NAME?</v>
      </c>
      <c r="DF2293">
        <v>77.928040298350851</v>
      </c>
    </row>
    <row r="2294" spans="1:110" x14ac:dyDescent="0.25">
      <c r="A2294">
        <v>72.2</v>
      </c>
      <c r="B2294" t="b">
        <v>1</v>
      </c>
      <c r="CW2294">
        <v>0.78193306010928965</v>
      </c>
      <c r="CX2294">
        <v>76.400000000000006</v>
      </c>
      <c r="CY2294">
        <v>76.64153223341826</v>
      </c>
      <c r="CZ2294">
        <v>76.827813624930585</v>
      </c>
      <c r="DA2294">
        <v>105.42633121604808</v>
      </c>
      <c r="DB2294" t="e">
        <f ca="1"/>
        <v>#NAME?</v>
      </c>
      <c r="DC2294" t="e">
        <f ca="1"/>
        <v>#NAME?</v>
      </c>
      <c r="DD2294">
        <v>75.456794800086655</v>
      </c>
      <c r="DE2294" t="e">
        <f ca="1"/>
        <v>#NAME?</v>
      </c>
      <c r="DF2294">
        <v>77.937919316113579</v>
      </c>
    </row>
    <row r="2295" spans="1:110" x14ac:dyDescent="0.25">
      <c r="A2295">
        <v>72.2</v>
      </c>
      <c r="B2295" t="b">
        <v>1</v>
      </c>
      <c r="CW2295">
        <v>0.78227459016393441</v>
      </c>
      <c r="CX2295">
        <v>76.400000000000006</v>
      </c>
      <c r="CY2295">
        <v>76.652578455029698</v>
      </c>
      <c r="CZ2295">
        <v>76.840919112916495</v>
      </c>
      <c r="DA2295">
        <v>105.53483426599523</v>
      </c>
      <c r="DB2295" t="e">
        <f ca="1"/>
        <v>#NAME?</v>
      </c>
      <c r="DC2295" t="e">
        <f ca="1"/>
        <v>#NAME?</v>
      </c>
      <c r="DD2295">
        <v>75.467445726280701</v>
      </c>
      <c r="DE2295" t="e">
        <f ca="1"/>
        <v>#NAME?</v>
      </c>
      <c r="DF2295">
        <v>77.947802495621175</v>
      </c>
    </row>
    <row r="2296" spans="1:110" x14ac:dyDescent="0.25">
      <c r="A2296">
        <v>72.099999999999994</v>
      </c>
      <c r="B2296" t="b">
        <v>1</v>
      </c>
      <c r="CW2296">
        <v>0.78261612021857918</v>
      </c>
      <c r="CX2296">
        <v>76.400000000000006</v>
      </c>
      <c r="CY2296">
        <v>76.663634677683277</v>
      </c>
      <c r="CZ2296">
        <v>76.854038704971117</v>
      </c>
      <c r="DA2296">
        <v>105.6435076504706</v>
      </c>
      <c r="DB2296" t="e">
        <f ca="1"/>
        <v>#NAME?</v>
      </c>
      <c r="DC2296" t="e">
        <f ca="1"/>
        <v>#NAME?</v>
      </c>
      <c r="DD2296">
        <v>75.47810500942343</v>
      </c>
      <c r="DE2296" t="e">
        <f ca="1"/>
        <v>#NAME?</v>
      </c>
      <c r="DF2296">
        <v>77.95768985144737</v>
      </c>
    </row>
    <row r="2297" spans="1:110" x14ac:dyDescent="0.25">
      <c r="A2297">
        <v>72.099999999999994</v>
      </c>
      <c r="B2297" t="b">
        <v>1</v>
      </c>
      <c r="CW2297">
        <v>0.78295765027322406</v>
      </c>
      <c r="CX2297">
        <v>76.400000000000006</v>
      </c>
      <c r="CY2297">
        <v>76.674700934432238</v>
      </c>
      <c r="CZ2297">
        <v>76.867172446786725</v>
      </c>
      <c r="DA2297">
        <v>105.75235190511771</v>
      </c>
      <c r="DB2297" t="e">
        <f ca="1"/>
        <v>#NAME?</v>
      </c>
      <c r="DC2297" t="e">
        <f ca="1"/>
        <v>#NAME?</v>
      </c>
      <c r="DD2297">
        <v>75.488772669216914</v>
      </c>
      <c r="DE2297" t="e">
        <f ca="1"/>
        <v>#NAME?</v>
      </c>
      <c r="DF2297">
        <v>77.967581398219266</v>
      </c>
    </row>
    <row r="2298" spans="1:110" x14ac:dyDescent="0.25">
      <c r="A2298">
        <v>72.099999999999994</v>
      </c>
      <c r="B2298" t="b">
        <v>1</v>
      </c>
      <c r="CW2298">
        <v>0.78329918032786883</v>
      </c>
      <c r="CX2298">
        <v>76.400000000000006</v>
      </c>
      <c r="CY2298">
        <v>76.685777258474062</v>
      </c>
      <c r="CZ2298">
        <v>76.88032038426141</v>
      </c>
      <c r="DA2298">
        <v>105.86136756811062</v>
      </c>
      <c r="DB2298" t="e">
        <f ca="1"/>
        <v>#NAME?</v>
      </c>
      <c r="DC2298" t="e">
        <f ca="1"/>
        <v>#NAME?</v>
      </c>
      <c r="DD2298">
        <v>75.499448725440743</v>
      </c>
      <c r="DE2298" t="e">
        <f ca="1"/>
        <v>#NAME?</v>
      </c>
      <c r="DF2298">
        <v>77.97747715061773</v>
      </c>
    </row>
    <row r="2299" spans="1:110" x14ac:dyDescent="0.25">
      <c r="A2299">
        <v>72</v>
      </c>
      <c r="B2299" t="b">
        <v>1</v>
      </c>
      <c r="CW2299">
        <v>0.78364071038251371</v>
      </c>
      <c r="CX2299">
        <v>76.5</v>
      </c>
      <c r="CY2299">
        <v>76.696863683151491</v>
      </c>
      <c r="CZ2299">
        <v>76.893482563500442</v>
      </c>
      <c r="DA2299">
        <v>105.97055518017007</v>
      </c>
      <c r="DB2299" t="e">
        <f ca="1"/>
        <v>#NAME?</v>
      </c>
      <c r="DC2299" t="e">
        <f ca="1"/>
        <v>#NAME?</v>
      </c>
      <c r="DD2299">
        <v>75.510133197952456</v>
      </c>
      <c r="DE2299" t="e">
        <f ca="1"/>
        <v>#NAME?</v>
      </c>
      <c r="DF2299">
        <v>77.987377123377726</v>
      </c>
    </row>
    <row r="2300" spans="1:110" x14ac:dyDescent="0.25">
      <c r="A2300">
        <v>71.8</v>
      </c>
      <c r="B2300" t="b">
        <v>1</v>
      </c>
      <c r="CW2300">
        <v>0.78398224043715847</v>
      </c>
      <c r="CX2300">
        <v>76.5</v>
      </c>
      <c r="CY2300">
        <v>76.707960241953273</v>
      </c>
      <c r="CZ2300">
        <v>76.906659030817409</v>
      </c>
      <c r="DA2300">
        <v>106.0799152845793</v>
      </c>
      <c r="DB2300" t="e">
        <f ca="1"/>
        <v>#NAME?</v>
      </c>
      <c r="DC2300" t="e">
        <f ca="1"/>
        <v>#NAME?</v>
      </c>
      <c r="DD2300">
        <v>75.520826106688034</v>
      </c>
      <c r="DE2300" t="e">
        <f ca="1"/>
        <v>#NAME?</v>
      </c>
      <c r="DF2300">
        <v>77.997281331288534</v>
      </c>
    </row>
    <row r="2301" spans="1:110" x14ac:dyDescent="0.25">
      <c r="A2301">
        <v>51</v>
      </c>
      <c r="B2301" t="b">
        <v>1</v>
      </c>
      <c r="CW2301">
        <v>0.78432377049180324</v>
      </c>
      <c r="CX2301">
        <v>76.5</v>
      </c>
      <c r="CY2301">
        <v>76.719066968515136</v>
      </c>
      <c r="CZ2301">
        <v>76.919849832735338</v>
      </c>
      <c r="DA2301">
        <v>106.18944842720057</v>
      </c>
      <c r="DB2301" t="e">
        <f ca="1"/>
        <v>#NAME?</v>
      </c>
      <c r="DC2301" t="e">
        <f ca="1"/>
        <v>#NAME?</v>
      </c>
      <c r="DD2301">
        <v>75.53152747166223</v>
      </c>
      <c r="DE2301" t="e">
        <f ca="1"/>
        <v>#NAME?</v>
      </c>
      <c r="DF2301">
        <v>78.007189789194172</v>
      </c>
    </row>
    <row r="2302" spans="1:110" x14ac:dyDescent="0.25">
      <c r="A2302">
        <v>48.1</v>
      </c>
      <c r="B2302" t="b">
        <v>1</v>
      </c>
      <c r="CW2302">
        <v>0.78466530054644812</v>
      </c>
      <c r="CX2302">
        <v>76.5</v>
      </c>
      <c r="CY2302">
        <v>76.730183896620716</v>
      </c>
      <c r="CZ2302">
        <v>76.933055015988501</v>
      </c>
      <c r="DA2302">
        <v>106.29915515649135</v>
      </c>
      <c r="DB2302" t="e">
        <f ca="1"/>
        <v>#NAME?</v>
      </c>
      <c r="DC2302" t="e">
        <f ca="1"/>
        <v>#NAME?</v>
      </c>
      <c r="DD2302">
        <v>75.542237312969121</v>
      </c>
      <c r="DE2302" t="e">
        <f ca="1"/>
        <v>#NAME?</v>
      </c>
      <c r="DF2302">
        <v>78.017102511993585</v>
      </c>
    </row>
    <row r="2303" spans="1:110" x14ac:dyDescent="0.25">
      <c r="A2303">
        <v>54</v>
      </c>
      <c r="B2303" t="b">
        <v>1</v>
      </c>
      <c r="CW2303">
        <v>0.78500683060109289</v>
      </c>
      <c r="CX2303">
        <v>76.5</v>
      </c>
      <c r="CY2303">
        <v>76.741311060202463</v>
      </c>
      <c r="CZ2303">
        <v>76.946274627523266</v>
      </c>
      <c r="DA2303">
        <v>106.4090360235207</v>
      </c>
      <c r="DB2303" t="e">
        <f ca="1"/>
        <v>#NAME?</v>
      </c>
      <c r="DC2303" t="e">
        <f ca="1"/>
        <v>#NAME?</v>
      </c>
      <c r="DD2303">
        <v>75.552955650782437</v>
      </c>
      <c r="DE2303" t="e">
        <f ca="1"/>
        <v>#NAME?</v>
      </c>
      <c r="DF2303">
        <v>78.027019514641097</v>
      </c>
    </row>
    <row r="2304" spans="1:110" x14ac:dyDescent="0.25">
      <c r="A2304">
        <v>49.7</v>
      </c>
      <c r="B2304" t="b">
        <v>1</v>
      </c>
      <c r="CW2304">
        <v>0.78534836065573765</v>
      </c>
      <c r="CX2304">
        <v>76.5</v>
      </c>
      <c r="CY2304">
        <v>76.752448493342513</v>
      </c>
      <c r="CZ2304">
        <v>76.959508714499563</v>
      </c>
      <c r="DA2304">
        <v>106.5190915819861</v>
      </c>
      <c r="DB2304" t="e">
        <f ca="1"/>
        <v>#NAME?</v>
      </c>
      <c r="DC2304" t="e">
        <f ca="1"/>
        <v>#NAME?</v>
      </c>
      <c r="DD2304">
        <v>75.563682505356084</v>
      </c>
      <c r="DE2304" t="e">
        <f ca="1"/>
        <v>#NAME?</v>
      </c>
      <c r="DF2304">
        <v>78.036940812146668</v>
      </c>
    </row>
    <row r="2305" spans="1:110" x14ac:dyDescent="0.25">
      <c r="A2305">
        <v>48.9</v>
      </c>
      <c r="B2305" t="b">
        <v>1</v>
      </c>
      <c r="CW2305">
        <v>0.78568989071038253</v>
      </c>
      <c r="CX2305">
        <v>76.5</v>
      </c>
      <c r="CY2305">
        <v>76.763596230273691</v>
      </c>
      <c r="CZ2305">
        <v>76.972757324292445</v>
      </c>
      <c r="DA2305">
        <v>106.62932238823011</v>
      </c>
      <c r="DB2305" t="e">
        <f ca="1"/>
        <v>#NAME?</v>
      </c>
      <c r="DC2305" t="e">
        <f ca="1"/>
        <v>#NAME?</v>
      </c>
      <c r="DD2305">
        <v>75.574417897024588</v>
      </c>
      <c r="DE2305" t="e">
        <f ca="1"/>
        <v>#NAME?</v>
      </c>
      <c r="DF2305">
        <v>78.046866419576176</v>
      </c>
    </row>
    <row r="2306" spans="1:110" x14ac:dyDescent="0.25">
      <c r="A2306">
        <v>48.1</v>
      </c>
      <c r="B2306" t="b">
        <v>1</v>
      </c>
      <c r="CW2306">
        <v>0.7860314207650273</v>
      </c>
      <c r="CX2306">
        <v>76.5</v>
      </c>
      <c r="CY2306">
        <v>76.774754305380384</v>
      </c>
      <c r="CZ2306">
        <v>76.986020504493183</v>
      </c>
      <c r="DA2306">
        <v>106.73972900125709</v>
      </c>
      <c r="DB2306" t="e">
        <f ca="1"/>
        <v>#NAME?</v>
      </c>
      <c r="DC2306" t="e">
        <f ca="1"/>
        <v>#NAME?</v>
      </c>
      <c r="DD2306">
        <v>75.585161846203476</v>
      </c>
      <c r="DE2306" t="e">
        <f ca="1"/>
        <v>#NAME?</v>
      </c>
      <c r="DF2306">
        <v>78.056796352051848</v>
      </c>
    </row>
    <row r="2307" spans="1:110" x14ac:dyDescent="0.25">
      <c r="A2307">
        <v>47.1</v>
      </c>
      <c r="B2307" t="b">
        <v>1</v>
      </c>
      <c r="CW2307">
        <v>0.78637295081967218</v>
      </c>
      <c r="CX2307">
        <v>76.599999999999994</v>
      </c>
      <c r="CY2307">
        <v>76.785922753199571</v>
      </c>
      <c r="CZ2307">
        <v>76.999298302910546</v>
      </c>
      <c r="DA2307">
        <v>106.85031198275045</v>
      </c>
      <c r="DB2307" t="e">
        <f ca="1"/>
        <v>#NAME?</v>
      </c>
      <c r="DC2307" t="e">
        <f ca="1"/>
        <v>#NAME?</v>
      </c>
      <c r="DD2307">
        <v>75.595914373389803</v>
      </c>
      <c r="DE2307" t="e">
        <f ca="1"/>
        <v>#NAME?</v>
      </c>
      <c r="DF2307">
        <v>78.066730624752481</v>
      </c>
    </row>
    <row r="2308" spans="1:110" x14ac:dyDescent="0.25">
      <c r="A2308">
        <v>46.2</v>
      </c>
      <c r="B2308" t="b">
        <v>1</v>
      </c>
      <c r="CW2308">
        <v>0.78671448087431695</v>
      </c>
      <c r="CX2308">
        <v>76.599999999999994</v>
      </c>
      <c r="CY2308">
        <v>76.797101608421656</v>
      </c>
      <c r="CZ2308">
        <v>77.012590767572505</v>
      </c>
      <c r="DA2308">
        <v>106.96107189708961</v>
      </c>
      <c r="DB2308" t="e">
        <f ca="1"/>
        <v>#NAME?</v>
      </c>
      <c r="DC2308" t="e">
        <f ca="1"/>
        <v>#NAME?</v>
      </c>
      <c r="DD2308">
        <v>75.606675499162549</v>
      </c>
      <c r="DE2308" t="e">
        <f ca="1"/>
        <v>#NAME?</v>
      </c>
      <c r="DF2308">
        <v>78.076669252913831</v>
      </c>
    </row>
    <row r="2309" spans="1:110" x14ac:dyDescent="0.25">
      <c r="A2309">
        <v>45.3</v>
      </c>
      <c r="B2309" t="b">
        <v>1</v>
      </c>
      <c r="CW2309">
        <v>0.78705601092896171</v>
      </c>
      <c r="CX2309">
        <v>76.599999999999994</v>
      </c>
      <c r="CY2309">
        <v>76.808290905891553</v>
      </c>
      <c r="CZ2309">
        <v>77.025897946727454</v>
      </c>
      <c r="DA2309">
        <v>107.07200931136741</v>
      </c>
      <c r="DB2309" t="e">
        <f ca="1"/>
        <v>#NAME?</v>
      </c>
      <c r="DC2309" t="e">
        <f ca="1"/>
        <v>#NAME?</v>
      </c>
      <c r="DD2309">
        <v>75.617445244183173</v>
      </c>
      <c r="DE2309" t="e">
        <f ca="1"/>
        <v>#NAME?</v>
      </c>
      <c r="DF2309">
        <v>78.086612251828939</v>
      </c>
    </row>
    <row r="2310" spans="1:110" x14ac:dyDescent="0.25">
      <c r="A2310">
        <v>44.3</v>
      </c>
      <c r="B2310" t="b">
        <v>1</v>
      </c>
      <c r="CW2310">
        <v>0.78739754098360659</v>
      </c>
      <c r="CX2310">
        <v>76.599999999999994</v>
      </c>
      <c r="CY2310">
        <v>76.819490680609562</v>
      </c>
      <c r="CZ2310">
        <v>77.039219888845537</v>
      </c>
      <c r="DA2310">
        <v>107.18312479540747</v>
      </c>
      <c r="DB2310" t="e">
        <f ca="1"/>
        <v>#NAME?</v>
      </c>
      <c r="DC2310" t="e">
        <f ca="1"/>
        <v>#NAME?</v>
      </c>
      <c r="DD2310">
        <v>75.628223629195929</v>
      </c>
      <c r="DE2310" t="e">
        <f ca="1"/>
        <v>#NAME?</v>
      </c>
      <c r="DF2310">
        <v>78.096559636848468</v>
      </c>
    </row>
    <row r="2311" spans="1:110" x14ac:dyDescent="0.25">
      <c r="A2311">
        <v>43.3</v>
      </c>
      <c r="B2311" t="b">
        <v>1</v>
      </c>
      <c r="CW2311">
        <v>0.78773907103825136</v>
      </c>
      <c r="CX2311">
        <v>76.599999999999994</v>
      </c>
      <c r="CY2311">
        <v>76.830700967732383</v>
      </c>
      <c r="CZ2311">
        <v>77.05255664261999</v>
      </c>
      <c r="DA2311">
        <v>107.29441892178171</v>
      </c>
      <c r="DB2311" t="e">
        <f ca="1"/>
        <v>#NAME?</v>
      </c>
      <c r="DC2311" t="e">
        <f ca="1"/>
        <v>#NAME?</v>
      </c>
      <c r="DD2311">
        <v>75.639010675028501</v>
      </c>
      <c r="DE2311" t="e">
        <f ca="1"/>
        <v>#NAME?</v>
      </c>
      <c r="DF2311">
        <v>78.106511423380994</v>
      </c>
    </row>
    <row r="2312" spans="1:110" x14ac:dyDescent="0.25">
      <c r="A2312">
        <v>42.3</v>
      </c>
      <c r="B2312" t="b">
        <v>1</v>
      </c>
      <c r="CW2312">
        <v>0.78808060109289613</v>
      </c>
      <c r="CX2312">
        <v>76.599999999999994</v>
      </c>
      <c r="CY2312">
        <v>76.841921802574092</v>
      </c>
      <c r="CZ2312">
        <v>77.065908256968996</v>
      </c>
      <c r="DA2312">
        <v>107.40589226582814</v>
      </c>
      <c r="DB2312" t="e">
        <f ca="1"/>
        <v>#NAME?</v>
      </c>
      <c r="DC2312" t="e">
        <f ca="1"/>
        <v>#NAME?</v>
      </c>
      <c r="DD2312">
        <v>75.64980640259229</v>
      </c>
      <c r="DE2312" t="e">
        <f ca="1"/>
        <v>#NAME?</v>
      </c>
      <c r="DF2312">
        <v>78.116467626893439</v>
      </c>
    </row>
    <row r="2313" spans="1:110" x14ac:dyDescent="0.25">
      <c r="A2313">
        <v>41.5</v>
      </c>
      <c r="B2313" t="b">
        <v>1</v>
      </c>
      <c r="CW2313">
        <v>0.78842213114754101</v>
      </c>
      <c r="CX2313">
        <v>76.599999999999994</v>
      </c>
      <c r="CY2313">
        <v>76.853153220607155</v>
      </c>
      <c r="CZ2313">
        <v>77.079274781036418</v>
      </c>
      <c r="DA2313">
        <v>107.5175454056687</v>
      </c>
      <c r="DB2313" t="e">
        <f ca="1"/>
        <v>#NAME?</v>
      </c>
      <c r="DC2313" t="e">
        <f ca="1"/>
        <v>#NAME?</v>
      </c>
      <c r="DD2313">
        <v>75.66061083288308</v>
      </c>
      <c r="DE2313" t="e">
        <f ca="1"/>
        <v>#NAME?</v>
      </c>
      <c r="DF2313">
        <v>78.126428262911347</v>
      </c>
    </row>
    <row r="2314" spans="1:110" x14ac:dyDescent="0.25">
      <c r="A2314">
        <v>48</v>
      </c>
      <c r="B2314" t="b">
        <v>1</v>
      </c>
      <c r="CW2314">
        <v>0.78876366120218577</v>
      </c>
      <c r="CX2314">
        <v>76.599999999999994</v>
      </c>
      <c r="CY2314">
        <v>76.8643952574634</v>
      </c>
      <c r="CZ2314">
        <v>77.092656264193877</v>
      </c>
      <c r="DA2314">
        <v>107.6293789222271</v>
      </c>
      <c r="DB2314" t="e">
        <f ca="1"/>
        <v>#NAME?</v>
      </c>
      <c r="DC2314" t="e">
        <f ca="1"/>
        <v>#NAME?</v>
      </c>
      <c r="DD2314">
        <v>75.671423986981353</v>
      </c>
      <c r="DE2314" t="e">
        <f ca="1"/>
        <v>#NAME?</v>
      </c>
      <c r="DF2314">
        <v>78.136393347019208</v>
      </c>
    </row>
    <row r="2315" spans="1:110" x14ac:dyDescent="0.25">
      <c r="A2315">
        <v>41</v>
      </c>
      <c r="B2315" t="b">
        <v>1</v>
      </c>
      <c r="CW2315">
        <v>0.78910519125683065</v>
      </c>
      <c r="CX2315">
        <v>76.599999999999994</v>
      </c>
      <c r="CY2315">
        <v>76.875647948934983</v>
      </c>
      <c r="CZ2315">
        <v>77.106052756041919</v>
      </c>
      <c r="DA2315">
        <v>107.74139339924723</v>
      </c>
      <c r="DB2315" t="e">
        <f ca="1"/>
        <v>#NAME?</v>
      </c>
      <c r="DC2315" t="e">
        <f ca="1"/>
        <v>#NAME?</v>
      </c>
      <c r="DD2315">
        <v>75.682245886052868</v>
      </c>
      <c r="DE2315" t="e">
        <f ca="1"/>
        <v>#NAME?</v>
      </c>
      <c r="DF2315">
        <v>78.146362894860857</v>
      </c>
    </row>
    <row r="2316" spans="1:110" x14ac:dyDescent="0.25">
      <c r="A2316">
        <v>39</v>
      </c>
      <c r="B2316" t="b">
        <v>1</v>
      </c>
      <c r="CW2316">
        <v>0.78944672131147542</v>
      </c>
      <c r="CX2316">
        <v>76.599999999999994</v>
      </c>
      <c r="CY2316">
        <v>76.886911330975494</v>
      </c>
      <c r="CZ2316">
        <v>77.119464306411302</v>
      </c>
      <c r="DA2316">
        <v>107.85358942331112</v>
      </c>
      <c r="DB2316" t="e">
        <f ca="1"/>
        <v>#NAME?</v>
      </c>
      <c r="DC2316" t="e">
        <f ca="1"/>
        <v>#NAME?</v>
      </c>
      <c r="DD2316">
        <v>75.693076551349066</v>
      </c>
      <c r="DE2316" t="e">
        <f ca="1"/>
        <v>#NAME?</v>
      </c>
      <c r="DF2316">
        <v>78.156336922139843</v>
      </c>
    </row>
    <row r="2317" spans="1:110" x14ac:dyDescent="0.25">
      <c r="A2317">
        <v>83.1</v>
      </c>
      <c r="B2317" t="b">
        <v>1</v>
      </c>
      <c r="CW2317">
        <v>0.78978825136612019</v>
      </c>
      <c r="CX2317">
        <v>76.599999999999994</v>
      </c>
      <c r="CY2317">
        <v>76.898185439700924</v>
      </c>
      <c r="CZ2317">
        <v>77.132890965364837</v>
      </c>
      <c r="DA2317">
        <v>107.96596758385763</v>
      </c>
      <c r="DB2317" t="e">
        <f ca="1"/>
        <v>#NAME?</v>
      </c>
      <c r="DC2317" t="e">
        <f ca="1"/>
        <v>#NAME?</v>
      </c>
      <c r="DD2317">
        <v>75.703916004207656</v>
      </c>
      <c r="DE2317" t="e">
        <f ca="1"/>
        <v>#NAME?</v>
      </c>
      <c r="DF2317">
        <v>78.16631544461967</v>
      </c>
    </row>
    <row r="2318" spans="1:110" x14ac:dyDescent="0.25">
      <c r="A2318">
        <v>82.9</v>
      </c>
      <c r="B2318" t="b">
        <v>1</v>
      </c>
      <c r="CW2318">
        <v>0.79012978142076506</v>
      </c>
      <c r="CX2318">
        <v>76.7</v>
      </c>
      <c r="CY2318">
        <v>76.909470311390692</v>
      </c>
      <c r="CZ2318">
        <v>77.146332783198744</v>
      </c>
      <c r="DA2318">
        <v>108.07852847320099</v>
      </c>
      <c r="DB2318" t="e">
        <f ca="1"/>
        <v>#NAME?</v>
      </c>
      <c r="DC2318" t="e">
        <f ca="1"/>
        <v>#NAME?</v>
      </c>
      <c r="DD2318">
        <v>75.714764266053024</v>
      </c>
      <c r="DE2318" t="e">
        <f ca="1"/>
        <v>#NAME?</v>
      </c>
      <c r="DF2318">
        <v>78.176298478124295</v>
      </c>
    </row>
    <row r="2319" spans="1:110" x14ac:dyDescent="0.25">
      <c r="A2319">
        <v>82.7</v>
      </c>
      <c r="B2319" t="b">
        <v>1</v>
      </c>
      <c r="CW2319">
        <v>0.79047131147540983</v>
      </c>
      <c r="CX2319">
        <v>76.7</v>
      </c>
      <c r="CY2319">
        <v>76.920765982488703</v>
      </c>
      <c r="CZ2319">
        <v>77.159789810443925</v>
      </c>
      <c r="DA2319">
        <v>108.19127268654928</v>
      </c>
      <c r="DB2319" t="e">
        <f ca="1"/>
        <v>#NAME?</v>
      </c>
      <c r="DC2319" t="e">
        <f ca="1"/>
        <v>#NAME?</v>
      </c>
      <c r="DD2319">
        <v>75.725621358396751</v>
      </c>
      <c r="DE2319" t="e">
        <f ca="1"/>
        <v>#NAME?</v>
      </c>
      <c r="DF2319">
        <v>78.186286038538398</v>
      </c>
    </row>
    <row r="2320" spans="1:110" x14ac:dyDescent="0.25">
      <c r="A2320">
        <v>82.5</v>
      </c>
      <c r="B2320" t="b">
        <v>1</v>
      </c>
      <c r="CW2320">
        <v>0.7908128415300546</v>
      </c>
      <c r="CX2320">
        <v>76.7</v>
      </c>
      <c r="CY2320">
        <v>76.932072489604366</v>
      </c>
      <c r="CZ2320">
        <v>77.173262097867834</v>
      </c>
      <c r="DA2320">
        <v>108.30420082202372</v>
      </c>
      <c r="DB2320" t="e">
        <f ca="1"/>
        <v>#NAME?</v>
      </c>
      <c r="DC2320" t="e">
        <f ca="1"/>
        <v>#NAME?</v>
      </c>
      <c r="DD2320">
        <v>75.736487302838114</v>
      </c>
      <c r="DE2320" t="e">
        <f ca="1"/>
        <v>#NAME?</v>
      </c>
      <c r="DF2320">
        <v>78.196278141807738</v>
      </c>
    </row>
    <row r="2321" spans="1:110" x14ac:dyDescent="0.25">
      <c r="A2321">
        <v>82.2</v>
      </c>
      <c r="B2321" t="b">
        <v>1</v>
      </c>
      <c r="CW2321">
        <v>0.79115437158469948</v>
      </c>
      <c r="CX2321">
        <v>76.7</v>
      </c>
      <c r="CY2321">
        <v>76.943389869513695</v>
      </c>
      <c r="CZ2321">
        <v>77.186749696475744</v>
      </c>
      <c r="DA2321">
        <v>108.41731348067741</v>
      </c>
      <c r="DB2321" t="e">
        <f ca="1"/>
        <v>#NAME?</v>
      </c>
      <c r="DC2321" t="e">
        <f ca="1"/>
        <v>#NAME?</v>
      </c>
      <c r="DD2321">
        <v>75.747362121064597</v>
      </c>
      <c r="DE2321" t="e">
        <f ca="1"/>
        <v>#NAME?</v>
      </c>
      <c r="DF2321">
        <v>78.206274803939579</v>
      </c>
    </row>
    <row r="2322" spans="1:110" x14ac:dyDescent="0.25">
      <c r="A2322">
        <v>82</v>
      </c>
      <c r="B2322" t="b">
        <v>1</v>
      </c>
      <c r="CW2322">
        <v>0.79149590163934425</v>
      </c>
      <c r="CX2322">
        <v>76.7</v>
      </c>
      <c r="CY2322">
        <v>76.954718159160336</v>
      </c>
      <c r="CZ2322">
        <v>77.200252657512308</v>
      </c>
      <c r="DA2322">
        <v>108.53061126651454</v>
      </c>
      <c r="DB2322" t="e">
        <f ca="1"/>
        <v>#NAME?</v>
      </c>
      <c r="DC2322" t="e">
        <f ca="1"/>
        <v>#NAME?</v>
      </c>
      <c r="DD2322">
        <v>75.758245834852374</v>
      </c>
      <c r="DE2322" t="e">
        <f ca="1"/>
        <v>#NAME?</v>
      </c>
      <c r="DF2322">
        <v>78.216276041002999</v>
      </c>
    </row>
    <row r="2323" spans="1:110" x14ac:dyDescent="0.25">
      <c r="A2323">
        <v>81.7</v>
      </c>
      <c r="B2323" t="b">
        <v>1</v>
      </c>
      <c r="CW2323">
        <v>0.79183743169398912</v>
      </c>
      <c r="CX2323">
        <v>76.7</v>
      </c>
      <c r="CY2323">
        <v>76.966057395656648</v>
      </c>
      <c r="CZ2323">
        <v>77.213771032463313</v>
      </c>
      <c r="DA2323">
        <v>108.64409478650998</v>
      </c>
      <c r="DB2323" t="e">
        <f ca="1"/>
        <v>#NAME?</v>
      </c>
      <c r="DC2323" t="e">
        <f ca="1"/>
        <v>#NAME?</v>
      </c>
      <c r="DD2323">
        <v>75.769138466066835</v>
      </c>
      <c r="DE2323" t="e">
        <f ca="1"/>
        <v>#NAME?</v>
      </c>
      <c r="DF2323">
        <v>78.226281869129267</v>
      </c>
    </row>
    <row r="2324" spans="1:110" x14ac:dyDescent="0.25">
      <c r="A2324">
        <v>81.400000000000006</v>
      </c>
      <c r="B2324" t="b">
        <v>1</v>
      </c>
      <c r="CW2324">
        <v>0.79217896174863389</v>
      </c>
      <c r="CX2324">
        <v>76.7</v>
      </c>
      <c r="CY2324">
        <v>76.977407616284765</v>
      </c>
      <c r="CZ2324">
        <v>77.227304873056795</v>
      </c>
      <c r="DA2324">
        <v>108.75776465062846</v>
      </c>
      <c r="DB2324" t="e">
        <f ca="1"/>
        <v>#NAME?</v>
      </c>
      <c r="DC2324" t="e">
        <f ca="1"/>
        <v>#NAME?</v>
      </c>
      <c r="DD2324">
        <v>75.780040036663081</v>
      </c>
      <c r="DE2324" t="e">
        <f ca="1"/>
        <v>#NAME?</v>
      </c>
      <c r="DF2324">
        <v>78.236292304512233</v>
      </c>
    </row>
    <row r="2325" spans="1:110" x14ac:dyDescent="0.25">
      <c r="A2325">
        <v>81.099999999999994</v>
      </c>
      <c r="B2325" t="b">
        <v>1</v>
      </c>
      <c r="CW2325">
        <v>0.79252049180327866</v>
      </c>
      <c r="CX2325">
        <v>76.7</v>
      </c>
      <c r="CY2325">
        <v>76.98876885849775</v>
      </c>
      <c r="CZ2325">
        <v>77.240854231265217</v>
      </c>
      <c r="DA2325">
        <v>108.87162147184451</v>
      </c>
      <c r="DB2325" t="e">
        <f ca="1"/>
        <v>#NAME?</v>
      </c>
      <c r="DC2325" t="e">
        <f ca="1"/>
        <v>#NAME?</v>
      </c>
      <c r="DD2325">
        <v>75.790950568686469</v>
      </c>
      <c r="DE2325" t="e">
        <f ca="1"/>
        <v>#NAME?</v>
      </c>
      <c r="DF2325">
        <v>78.246307363408704</v>
      </c>
    </row>
    <row r="2326" spans="1:110" x14ac:dyDescent="0.25">
      <c r="A2326">
        <v>87</v>
      </c>
      <c r="B2326" t="b">
        <v>1</v>
      </c>
      <c r="CW2326">
        <v>0.79286202185792354</v>
      </c>
      <c r="CX2326">
        <v>76.7</v>
      </c>
      <c r="CY2326">
        <v>77.000141159920588</v>
      </c>
      <c r="CZ2326">
        <v>77.254419159306607</v>
      </c>
      <c r="DA2326">
        <v>108.98566586616221</v>
      </c>
      <c r="DB2326" t="e">
        <f ca="1"/>
        <v>#NAME?</v>
      </c>
      <c r="DC2326" t="e">
        <f ca="1"/>
        <v>#NAME?</v>
      </c>
      <c r="DD2326">
        <v>75.801870084273119</v>
      </c>
      <c r="DE2326" t="e">
        <f ca="1"/>
        <v>#NAME?</v>
      </c>
      <c r="DF2326">
        <v>78.256327062138809</v>
      </c>
    </row>
    <row r="2327" spans="1:110" x14ac:dyDescent="0.25">
      <c r="A2327">
        <v>82</v>
      </c>
      <c r="B2327" t="b">
        <v>1</v>
      </c>
      <c r="CW2327">
        <v>0.79320355191256831</v>
      </c>
      <c r="CX2327">
        <v>76.8</v>
      </c>
      <c r="CY2327">
        <v>77.011524558351397</v>
      </c>
      <c r="CZ2327">
        <v>77.26799970964619</v>
      </c>
      <c r="DA2327">
        <v>109.09989845263503</v>
      </c>
      <c r="DB2327" t="e">
        <f ca="1"/>
        <v>#NAME?</v>
      </c>
      <c r="DC2327" t="e">
        <f ca="1"/>
        <v>#NAME?</v>
      </c>
      <c r="DD2327">
        <v>75.8127986056504</v>
      </c>
      <c r="DE2327" t="e">
        <f ca="1"/>
        <v>#NAME?</v>
      </c>
      <c r="DF2327">
        <v>78.266351417086369</v>
      </c>
    </row>
    <row r="2328" spans="1:110" x14ac:dyDescent="0.25">
      <c r="A2328">
        <v>79.7</v>
      </c>
      <c r="B2328" t="b">
        <v>1</v>
      </c>
      <c r="CW2328">
        <v>0.79354508196721307</v>
      </c>
      <c r="CX2328">
        <v>76.8</v>
      </c>
      <c r="CY2328">
        <v>77.022919091762489</v>
      </c>
      <c r="CZ2328">
        <v>77.281595934998236</v>
      </c>
      <c r="DA2328">
        <v>109.21431985338629</v>
      </c>
      <c r="DB2328" t="e">
        <f ca="1"/>
        <v>#NAME?</v>
      </c>
      <c r="DC2328" t="e">
        <f ca="1"/>
        <v>#NAME?</v>
      </c>
      <c r="DD2328">
        <v>75.823736155137539</v>
      </c>
      <c r="DE2328" t="e">
        <f ca="1"/>
        <v>#NAME?</v>
      </c>
      <c r="DF2328">
        <v>78.276380444699285</v>
      </c>
    </row>
    <row r="2329" spans="1:110" x14ac:dyDescent="0.25">
      <c r="A2329">
        <v>79.3</v>
      </c>
      <c r="B2329" t="b">
        <v>1</v>
      </c>
      <c r="CW2329">
        <v>0.79388661202185795</v>
      </c>
      <c r="CX2329">
        <v>76.8</v>
      </c>
      <c r="CY2329">
        <v>77.034324798301498</v>
      </c>
      <c r="CZ2329">
        <v>77.295207888327425</v>
      </c>
      <c r="DA2329">
        <v>109.32893069362926</v>
      </c>
      <c r="DB2329" t="e">
        <f ca="1"/>
        <v>#NAME?</v>
      </c>
      <c r="DC2329" t="e">
        <f ca="1"/>
        <v>#NAME?</v>
      </c>
      <c r="DD2329">
        <v>75.834682755146062</v>
      </c>
      <c r="DE2329" t="e">
        <f ca="1"/>
        <v>#NAME?</v>
      </c>
      <c r="DF2329">
        <v>78.286414161489944</v>
      </c>
    </row>
    <row r="2330" spans="1:110" x14ac:dyDescent="0.25">
      <c r="A2330">
        <v>79</v>
      </c>
      <c r="B2330" t="b">
        <v>1</v>
      </c>
      <c r="CW2330">
        <v>0.79422814207650272</v>
      </c>
      <c r="CX2330">
        <v>76.8</v>
      </c>
      <c r="CY2330">
        <v>77.045741716292497</v>
      </c>
      <c r="CZ2330">
        <v>77.308835622850722</v>
      </c>
      <c r="DA2330">
        <v>109.44373160168769</v>
      </c>
      <c r="DB2330" t="e">
        <f ca="1"/>
        <v>#NAME?</v>
      </c>
      <c r="DC2330" t="e">
        <f ca="1"/>
        <v>#NAME?</v>
      </c>
      <c r="DD2330">
        <v>75.845638428180393</v>
      </c>
      <c r="DE2330" t="e">
        <f ca="1"/>
        <v>#NAME?</v>
      </c>
      <c r="DF2330">
        <v>78.296452584035592</v>
      </c>
    </row>
    <row r="2331" spans="1:110" x14ac:dyDescent="0.25">
      <c r="A2331">
        <v>78.7</v>
      </c>
      <c r="B2331" t="b">
        <v>1</v>
      </c>
      <c r="CW2331">
        <v>0.79456967213114749</v>
      </c>
      <c r="CX2331">
        <v>76.8</v>
      </c>
      <c r="CY2331">
        <v>77.057169884237197</v>
      </c>
      <c r="CZ2331">
        <v>77.322479192038685</v>
      </c>
      <c r="DA2331">
        <v>109.55872320901656</v>
      </c>
      <c r="DB2331" t="e">
        <f ca="1"/>
        <v>#NAME?</v>
      </c>
      <c r="DC2331" t="e">
        <f ca="1"/>
        <v>#NAME?</v>
      </c>
      <c r="DD2331">
        <v>75.856603196838392</v>
      </c>
      <c r="DE2331" t="e">
        <f ca="1"/>
        <v>#NAME?</v>
      </c>
      <c r="DF2331">
        <v>78.306495728978717</v>
      </c>
    </row>
    <row r="2332" spans="1:110" x14ac:dyDescent="0.25">
      <c r="A2332">
        <v>78.3</v>
      </c>
      <c r="B2332" t="b">
        <v>1</v>
      </c>
      <c r="CW2332">
        <v>0.79491120218579236</v>
      </c>
      <c r="CX2332">
        <v>76.8</v>
      </c>
      <c r="CY2332">
        <v>77.068609340816053</v>
      </c>
      <c r="CZ2332">
        <v>77.336138649617538</v>
      </c>
      <c r="DA2332">
        <v>109.67390615022292</v>
      </c>
      <c r="DB2332" t="e">
        <f ca="1"/>
        <v>#NAME?</v>
      </c>
      <c r="DC2332" t="e">
        <f ca="1"/>
        <v>#NAME?</v>
      </c>
      <c r="DD2332">
        <v>75.867577083811852</v>
      </c>
      <c r="DE2332" t="e">
        <f ca="1"/>
        <v>#NAME?</v>
      </c>
      <c r="DF2332">
        <v>78.316543613027463</v>
      </c>
    </row>
    <row r="2333" spans="1:110" x14ac:dyDescent="0.25">
      <c r="A2333">
        <v>76.7</v>
      </c>
      <c r="B2333" t="b">
        <v>1</v>
      </c>
      <c r="CW2333">
        <v>0.79525273224043713</v>
      </c>
      <c r="CX2333">
        <v>76.8</v>
      </c>
      <c r="CY2333">
        <v>77.0800601248894</v>
      </c>
      <c r="CZ2333">
        <v>77.349814049570583</v>
      </c>
      <c r="DA2333">
        <v>109.7892810630867</v>
      </c>
      <c r="DB2333" t="e">
        <f ca="1"/>
        <v>#NAME?</v>
      </c>
      <c r="DC2333" t="e">
        <f ca="1"/>
        <v>#NAME?</v>
      </c>
      <c r="DD2333">
        <v>75.878560111887083</v>
      </c>
      <c r="DE2333" t="e">
        <f ca="1"/>
        <v>#NAME?</v>
      </c>
      <c r="DF2333">
        <v>78.326596252955994</v>
      </c>
    </row>
    <row r="2334" spans="1:110" x14ac:dyDescent="0.25">
      <c r="A2334">
        <v>76.400000000000006</v>
      </c>
      <c r="B2334" t="b">
        <v>1</v>
      </c>
      <c r="CW2334">
        <v>0.79559426229508201</v>
      </c>
      <c r="CX2334">
        <v>76.8</v>
      </c>
      <c r="CY2334">
        <v>77.091522275498733</v>
      </c>
      <c r="CZ2334">
        <v>77.363505446139968</v>
      </c>
      <c r="DA2334">
        <v>109.90484858858228</v>
      </c>
      <c r="DB2334" t="e">
        <f ca="1"/>
        <v>#NAME?</v>
      </c>
      <c r="DC2334" t="e">
        <f ca="1"/>
        <v>#NAME?</v>
      </c>
      <c r="DD2334">
        <v>75.889552303945479</v>
      </c>
      <c r="DE2334" t="e">
        <f ca="1"/>
        <v>#NAME?</v>
      </c>
      <c r="DF2334">
        <v>78.336653665604956</v>
      </c>
    </row>
    <row r="2335" spans="1:110" x14ac:dyDescent="0.25">
      <c r="A2335">
        <v>76.099999999999994</v>
      </c>
      <c r="B2335" t="b">
        <v>1</v>
      </c>
      <c r="CW2335">
        <v>0.79593579234972678</v>
      </c>
      <c r="CX2335">
        <v>76.8</v>
      </c>
      <c r="CY2335">
        <v>77.102995831867744</v>
      </c>
      <c r="CZ2335">
        <v>77.377212893828357</v>
      </c>
      <c r="DA2335">
        <v>110.02060937089941</v>
      </c>
      <c r="DB2335" t="e">
        <f ca="1"/>
        <v>#NAME?</v>
      </c>
      <c r="DC2335" t="e">
        <f ca="1"/>
        <v>#NAME?</v>
      </c>
      <c r="DD2335">
        <v>75.900553682964016</v>
      </c>
      <c r="DE2335" t="e">
        <f ca="1"/>
        <v>#NAME?</v>
      </c>
      <c r="DF2335">
        <v>78.346715867881784</v>
      </c>
    </row>
    <row r="2336" spans="1:110" x14ac:dyDescent="0.25">
      <c r="A2336">
        <v>75.8</v>
      </c>
      <c r="B2336" t="b">
        <v>1</v>
      </c>
      <c r="CW2336">
        <v>0.79627732240437155</v>
      </c>
      <c r="CX2336">
        <v>76.8</v>
      </c>
      <c r="CY2336">
        <v>77.114480833403633</v>
      </c>
      <c r="CZ2336">
        <v>77.390936447400762</v>
      </c>
      <c r="DA2336">
        <v>110.13656405746512</v>
      </c>
      <c r="DB2336" t="e">
        <f ca="1"/>
        <v>#NAME?</v>
      </c>
      <c r="DC2336" t="e">
        <f ca="1"/>
        <v>#NAME?</v>
      </c>
      <c r="DD2336">
        <v>75.911564272015866</v>
      </c>
      <c r="DE2336" t="e">
        <f ca="1"/>
        <v>#NAME?</v>
      </c>
      <c r="DF2336">
        <v>78.356782876761201</v>
      </c>
    </row>
    <row r="2337" spans="1:110" x14ac:dyDescent="0.25">
      <c r="A2337">
        <v>75.599999999999994</v>
      </c>
      <c r="B2337" t="b">
        <v>1</v>
      </c>
      <c r="CW2337">
        <v>0.79661885245901642</v>
      </c>
      <c r="CX2337">
        <v>76.900000000000006</v>
      </c>
      <c r="CY2337">
        <v>77.125977319698208</v>
      </c>
      <c r="CZ2337">
        <v>77.404676161886087</v>
      </c>
      <c r="DA2337">
        <v>110.25271329896532</v>
      </c>
      <c r="DB2337" t="e">
        <f ca="1"/>
        <v>#NAME?</v>
      </c>
      <c r="DC2337" t="e">
        <f ca="1"/>
        <v>#NAME?</v>
      </c>
      <c r="DD2337">
        <v>75.922584094270945</v>
      </c>
      <c r="DE2337" t="e">
        <f ca="1"/>
        <v>#NAME?</v>
      </c>
      <c r="DF2337">
        <v>78.366854709285576</v>
      </c>
    </row>
    <row r="2338" spans="1:110" x14ac:dyDescent="0.25">
      <c r="A2338">
        <v>75.099999999999994</v>
      </c>
      <c r="B2338" t="b">
        <v>1</v>
      </c>
      <c r="CW2338">
        <v>0.79696038251366119</v>
      </c>
      <c r="CX2338">
        <v>76.900000000000006</v>
      </c>
      <c r="CY2338">
        <v>77.137485330529202</v>
      </c>
      <c r="CZ2338">
        <v>77.418432092579067</v>
      </c>
      <c r="DA2338">
        <v>110.36905774936653</v>
      </c>
      <c r="DB2338" t="e">
        <f ca="1"/>
        <v>#NAME?</v>
      </c>
      <c r="DC2338" t="e">
        <f ca="1"/>
        <v>#NAME?</v>
      </c>
      <c r="DD2338">
        <v>75.933613172996488</v>
      </c>
      <c r="DE2338" t="e">
        <f ca="1"/>
        <v>#NAME?</v>
      </c>
      <c r="DF2338">
        <v>78.376931382565388</v>
      </c>
    </row>
    <row r="2339" spans="1:110" x14ac:dyDescent="0.25">
      <c r="A2339">
        <v>75</v>
      </c>
      <c r="B2339" t="b">
        <v>1</v>
      </c>
      <c r="CW2339">
        <v>0.79730191256830596</v>
      </c>
      <c r="CX2339">
        <v>76.900000000000006</v>
      </c>
      <c r="CY2339">
        <v>77.149004905861361</v>
      </c>
      <c r="CZ2339">
        <v>77.432204295041814</v>
      </c>
      <c r="DA2339">
        <v>110.48559806593831</v>
      </c>
      <c r="DB2339" t="e">
        <f ca="1"/>
        <v>#NAME?</v>
      </c>
      <c r="DC2339" t="e">
        <f ca="1"/>
        <v>#NAME?</v>
      </c>
      <c r="DD2339">
        <v>75.944651531557611</v>
      </c>
      <c r="DE2339" t="e">
        <f ca="1"/>
        <v>#NAME?</v>
      </c>
      <c r="DF2339">
        <v>78.387012913779557</v>
      </c>
    </row>
    <row r="2340" spans="1:110" x14ac:dyDescent="0.25">
      <c r="A2340">
        <v>74.7</v>
      </c>
      <c r="B2340" t="b">
        <v>1</v>
      </c>
      <c r="CW2340">
        <v>0.79764344262295084</v>
      </c>
      <c r="CX2340">
        <v>76.900000000000006</v>
      </c>
      <c r="CY2340">
        <v>77.160536085847824</v>
      </c>
      <c r="CZ2340">
        <v>77.445992825105819</v>
      </c>
      <c r="DA2340">
        <v>110.60233490927533</v>
      </c>
      <c r="DB2340" t="e">
        <f ca="1"/>
        <v>#NAME?</v>
      </c>
      <c r="DC2340" t="e">
        <f ca="1"/>
        <v>#NAME?</v>
      </c>
      <c r="DD2340">
        <v>75.955699193417885</v>
      </c>
      <c r="DE2340" t="e">
        <f ca="1"/>
        <v>#NAME?</v>
      </c>
      <c r="DF2340">
        <v>78.397099320175897</v>
      </c>
    </row>
    <row r="2341" spans="1:110" x14ac:dyDescent="0.25">
      <c r="A2341">
        <v>74.400000000000006</v>
      </c>
      <c r="B2341" t="b">
        <v>1</v>
      </c>
      <c r="CW2341">
        <v>0.79798497267759561</v>
      </c>
      <c r="CX2341">
        <v>76.900000000000006</v>
      </c>
      <c r="CY2341">
        <v>77.172078910831218</v>
      </c>
      <c r="CZ2341">
        <v>77.459797738873689</v>
      </c>
      <c r="DA2341">
        <v>110.71926894331972</v>
      </c>
      <c r="DB2341" t="e">
        <f ca="1"/>
        <v>#NAME?</v>
      </c>
      <c r="DC2341" t="e">
        <f ca="1"/>
        <v>#NAME?</v>
      </c>
      <c r="DD2341">
        <v>75.966756182139918</v>
      </c>
      <c r="DE2341" t="e">
        <f ca="1"/>
        <v>#NAME?</v>
      </c>
      <c r="DF2341">
        <v>78.407190619071628</v>
      </c>
    </row>
    <row r="2342" spans="1:110" x14ac:dyDescent="0.25">
      <c r="A2342">
        <v>74.3</v>
      </c>
      <c r="B2342" t="b">
        <v>1</v>
      </c>
      <c r="CW2342">
        <v>0.79832650273224048</v>
      </c>
      <c r="CX2342">
        <v>76.900000000000006</v>
      </c>
      <c r="CY2342">
        <v>77.183633421345021</v>
      </c>
      <c r="CZ2342">
        <v>77.473619092720782</v>
      </c>
      <c r="DA2342">
        <v>110.83640083538414</v>
      </c>
      <c r="DB2342" t="e">
        <f ca="1"/>
        <v>#NAME?</v>
      </c>
      <c r="DC2342" t="e">
        <f ca="1"/>
        <v>#NAME?</v>
      </c>
      <c r="DD2342">
        <v>75.977822521385974</v>
      </c>
      <c r="DE2342" t="e">
        <f ca="1"/>
        <v>#NAME?</v>
      </c>
      <c r="DF2342">
        <v>78.417286827853673</v>
      </c>
    </row>
    <row r="2343" spans="1:110" x14ac:dyDescent="0.25">
      <c r="A2343">
        <v>74</v>
      </c>
      <c r="B2343" t="b">
        <v>1</v>
      </c>
      <c r="CW2343">
        <v>0.79866803278688525</v>
      </c>
      <c r="CX2343">
        <v>76.900000000000006</v>
      </c>
      <c r="CY2343">
        <v>77.195199658114731</v>
      </c>
      <c r="CZ2343">
        <v>77.487456943297204</v>
      </c>
      <c r="DA2343">
        <v>110.95373125617409</v>
      </c>
      <c r="DB2343" t="e">
        <f ca="1"/>
        <v>#NAME?</v>
      </c>
      <c r="DC2343" t="e">
        <f ca="1"/>
        <v>#NAME?</v>
      </c>
      <c r="DD2343">
        <v>75.988898234918508</v>
      </c>
      <c r="DE2343" t="e">
        <f ca="1"/>
        <v>#NAME?</v>
      </c>
      <c r="DF2343">
        <v>78.427387963979072</v>
      </c>
    </row>
    <row r="2344" spans="1:110" x14ac:dyDescent="0.25">
      <c r="A2344">
        <v>74.099999999999994</v>
      </c>
      <c r="B2344" t="b">
        <v>1</v>
      </c>
      <c r="CW2344">
        <v>0.79900956284153002</v>
      </c>
      <c r="CX2344">
        <v>76.900000000000006</v>
      </c>
      <c r="CY2344">
        <v>77.20677766205921</v>
      </c>
      <c r="CZ2344">
        <v>77.501311347529622</v>
      </c>
      <c r="DA2344">
        <v>111.07126087981145</v>
      </c>
      <c r="DB2344" t="e">
        <f ca="1"/>
        <v>#NAME?</v>
      </c>
      <c r="DC2344" t="e">
        <f ca="1"/>
        <v>#NAME?</v>
      </c>
      <c r="DD2344">
        <v>75.999983346600828</v>
      </c>
      <c r="DE2344" t="e">
        <f ca="1"/>
        <v>#NAME?</v>
      </c>
      <c r="DF2344">
        <v>78.437494044975637</v>
      </c>
    </row>
    <row r="2345" spans="1:110" x14ac:dyDescent="0.25">
      <c r="A2345">
        <v>73.8</v>
      </c>
      <c r="B2345" t="b">
        <v>1</v>
      </c>
      <c r="CW2345">
        <v>0.7993510928961749</v>
      </c>
      <c r="CX2345">
        <v>76.900000000000006</v>
      </c>
      <c r="CY2345">
        <v>77.218367474291938</v>
      </c>
      <c r="CZ2345">
        <v>77.515182362623108</v>
      </c>
      <c r="DA2345">
        <v>111.1889903838574</v>
      </c>
      <c r="DB2345" t="e">
        <f ca="1"/>
        <v>#NAME?</v>
      </c>
      <c r="DC2345" t="e">
        <f ca="1"/>
        <v>#NAME?</v>
      </c>
      <c r="DD2345">
        <v>76.011077880397622</v>
      </c>
      <c r="DE2345" t="e">
        <f ca="1"/>
        <v>#NAME?</v>
      </c>
      <c r="DF2345">
        <v>78.447605088442074</v>
      </c>
    </row>
    <row r="2346" spans="1:110" x14ac:dyDescent="0.25">
      <c r="A2346">
        <v>73.7</v>
      </c>
      <c r="B2346" t="b">
        <v>1</v>
      </c>
      <c r="CW2346">
        <v>0.79969262295081966</v>
      </c>
      <c r="CX2346">
        <v>76.900000000000006</v>
      </c>
      <c r="CY2346">
        <v>77.229969136122293</v>
      </c>
      <c r="CZ2346">
        <v>77.529070046062927</v>
      </c>
      <c r="DA2346">
        <v>111.30692044933595</v>
      </c>
      <c r="DB2346" t="e">
        <f ca="1"/>
        <v>#NAME?</v>
      </c>
      <c r="DC2346" t="e">
        <f ca="1"/>
        <v>#NAME?</v>
      </c>
      <c r="DD2346">
        <v>76.022181860375625</v>
      </c>
      <c r="DE2346" t="e">
        <f ca="1"/>
        <v>#NAME?</v>
      </c>
      <c r="DF2346">
        <v>78.45772111204866</v>
      </c>
    </row>
    <row r="2347" spans="1:110" x14ac:dyDescent="0.25">
      <c r="A2347">
        <v>73.3</v>
      </c>
      <c r="B2347" t="b">
        <v>1</v>
      </c>
      <c r="CW2347">
        <v>0.80003415300546443</v>
      </c>
      <c r="CX2347">
        <v>77</v>
      </c>
      <c r="CY2347">
        <v>77.241582689056813</v>
      </c>
      <c r="CZ2347">
        <v>77.542974455616516</v>
      </c>
      <c r="DA2347">
        <v>111.4250517607576</v>
      </c>
      <c r="DB2347" t="e">
        <f ca="1"/>
        <v>#NAME?</v>
      </c>
      <c r="DC2347" t="e">
        <f ca="1"/>
        <v>#NAME?</v>
      </c>
      <c r="DD2347">
        <v>76.03329531070419</v>
      </c>
      <c r="DE2347" t="e">
        <f ca="1"/>
        <v>#NAME?</v>
      </c>
      <c r="DF2347">
        <v>78.467842133537602</v>
      </c>
    </row>
    <row r="2348" spans="1:110" x14ac:dyDescent="0.25">
      <c r="A2348">
        <v>73</v>
      </c>
      <c r="B2348" t="b">
        <v>1</v>
      </c>
      <c r="CW2348">
        <v>0.80037568306010931</v>
      </c>
      <c r="CX2348">
        <v>77</v>
      </c>
      <c r="CY2348">
        <v>77.253208174800662</v>
      </c>
      <c r="CZ2348">
        <v>77.55689564933536</v>
      </c>
      <c r="DA2348">
        <v>111.54338500614324</v>
      </c>
      <c r="DB2348" t="e">
        <f ca="1"/>
        <v>#NAME?</v>
      </c>
      <c r="DC2348" t="e">
        <f ca="1"/>
        <v>#NAME?</v>
      </c>
      <c r="DD2348">
        <v>76.044418255655913</v>
      </c>
      <c r="DE2348" t="e">
        <f ca="1"/>
        <v>#NAME?</v>
      </c>
      <c r="DF2348">
        <v>78.477968170723443</v>
      </c>
    </row>
    <row r="2349" spans="1:110" x14ac:dyDescent="0.25">
      <c r="A2349">
        <v>88</v>
      </c>
      <c r="B2349" t="b">
        <v>1</v>
      </c>
      <c r="CW2349">
        <v>0.80071721311475408</v>
      </c>
      <c r="CX2349">
        <v>77</v>
      </c>
      <c r="CY2349">
        <v>77.264845635258752</v>
      </c>
      <c r="CZ2349">
        <v>77.570833685556863</v>
      </c>
      <c r="DA2349">
        <v>111.66192087704793</v>
      </c>
      <c r="DB2349" t="e">
        <f ca="1"/>
        <v>#NAME?</v>
      </c>
      <c r="DC2349" t="e">
        <f ca="1"/>
        <v>#NAME?</v>
      </c>
      <c r="DD2349">
        <v>76.055550719607254</v>
      </c>
      <c r="DE2349" t="e">
        <f ca="1"/>
        <v>#NAME?</v>
      </c>
      <c r="DF2349">
        <v>78.488099241493558</v>
      </c>
    </row>
    <row r="2350" spans="1:110" x14ac:dyDescent="0.25">
      <c r="A2350">
        <v>87</v>
      </c>
      <c r="B2350" t="b">
        <v>1</v>
      </c>
      <c r="CW2350">
        <v>0.80105874316939896</v>
      </c>
      <c r="CX2350">
        <v>77</v>
      </c>
      <c r="CY2350">
        <v>77.276495112537219</v>
      </c>
      <c r="CZ2350">
        <v>77.584788622906217</v>
      </c>
      <c r="DA2350">
        <v>111.78066006858559</v>
      </c>
      <c r="DB2350" t="e">
        <f ca="1"/>
        <v>#NAME?</v>
      </c>
      <c r="DC2350" t="e">
        <f ca="1"/>
        <v>#NAME?</v>
      </c>
      <c r="DD2350">
        <v>76.066692727039182</v>
      </c>
      <c r="DE2350" t="e">
        <f ca="1"/>
        <v>#NAME?</v>
      </c>
      <c r="DF2350">
        <v>78.498235363808604</v>
      </c>
    </row>
    <row r="2351" spans="1:110" x14ac:dyDescent="0.25">
      <c r="A2351">
        <v>85</v>
      </c>
      <c r="B2351" t="b">
        <v>1</v>
      </c>
      <c r="CW2351">
        <v>0.80140027322404372</v>
      </c>
      <c r="CX2351">
        <v>77</v>
      </c>
      <c r="CY2351">
        <v>77.288156648944735</v>
      </c>
      <c r="CZ2351">
        <v>77.598760520298725</v>
      </c>
      <c r="DA2351">
        <v>111.89960327945293</v>
      </c>
      <c r="DB2351" t="e">
        <f ca="1"/>
        <v>#NAME?</v>
      </c>
      <c r="DC2351" t="e">
        <f ca="1"/>
        <v>#NAME?</v>
      </c>
      <c r="DD2351">
        <v>76.077844302537727</v>
      </c>
      <c r="DE2351" t="e">
        <f ca="1"/>
        <v>#NAME?</v>
      </c>
      <c r="DF2351">
        <v>78.508376555702981</v>
      </c>
    </row>
    <row r="2352" spans="1:110" x14ac:dyDescent="0.25">
      <c r="A2352">
        <v>82</v>
      </c>
      <c r="B2352" t="b">
        <v>1</v>
      </c>
      <c r="CW2352">
        <v>0.80174180327868849</v>
      </c>
      <c r="CX2352">
        <v>77</v>
      </c>
      <c r="CY2352">
        <v>77.299830286993824</v>
      </c>
      <c r="CZ2352">
        <v>77.612749436941129</v>
      </c>
      <c r="DA2352">
        <v>112.01875121195461</v>
      </c>
      <c r="DB2352" t="e">
        <f ca="1"/>
        <v>#NAME?</v>
      </c>
      <c r="DC2352" t="e">
        <f ca="1"/>
        <v>#NAME?</v>
      </c>
      <c r="DD2352">
        <v>76.089005470794717</v>
      </c>
      <c r="DE2352" t="e">
        <f ca="1"/>
        <v>#NAME?</v>
      </c>
      <c r="DF2352">
        <v>78.518522835285268</v>
      </c>
    </row>
    <row r="2353" spans="1:110" x14ac:dyDescent="0.25">
      <c r="A2353">
        <v>79.8</v>
      </c>
      <c r="B2353" t="b">
        <v>1</v>
      </c>
      <c r="CW2353">
        <v>0.80208333333333337</v>
      </c>
      <c r="CX2353">
        <v>77</v>
      </c>
      <c r="CY2353">
        <v>77.311516069402273</v>
      </c>
      <c r="CZ2353">
        <v>77.626755432334278</v>
      </c>
      <c r="DA2353">
        <v>112.13810457202786</v>
      </c>
      <c r="DB2353" t="e">
        <f ca="1"/>
        <v>#NAME?</v>
      </c>
      <c r="DC2353" t="e">
        <f ca="1"/>
        <v>#NAME?</v>
      </c>
      <c r="DD2353">
        <v>76.100176256608336</v>
      </c>
      <c r="DE2353" t="e">
        <f ca="1"/>
        <v>#NAME?</v>
      </c>
      <c r="DF2353">
        <v>78.528674220738694</v>
      </c>
    </row>
    <row r="2354" spans="1:110" x14ac:dyDescent="0.25">
      <c r="A2354">
        <v>79.5</v>
      </c>
      <c r="B2354" t="b">
        <v>1</v>
      </c>
      <c r="CW2354">
        <v>0.80242486338797814</v>
      </c>
      <c r="CX2354">
        <v>77</v>
      </c>
      <c r="CY2354">
        <v>77.323214039094523</v>
      </c>
      <c r="CZ2354">
        <v>77.640778566274463</v>
      </c>
      <c r="DA2354">
        <v>112.25766406926748</v>
      </c>
      <c r="DB2354" t="e">
        <f ca="1"/>
        <v>#NAME?</v>
      </c>
      <c r="DC2354" t="e">
        <f ca="1"/>
        <v>#NAME?</v>
      </c>
      <c r="DD2354">
        <v>76.111356684883802</v>
      </c>
      <c r="DE2354" t="e">
        <f ca="1"/>
        <v>#NAME?</v>
      </c>
      <c r="DF2354">
        <v>78.538830730321592</v>
      </c>
    </row>
    <row r="2355" spans="1:110" x14ac:dyDescent="0.25">
      <c r="A2355">
        <v>79.099999999999994</v>
      </c>
      <c r="B2355" t="b">
        <v>1</v>
      </c>
      <c r="CW2355">
        <v>0.80276639344262291</v>
      </c>
      <c r="CX2355">
        <v>77</v>
      </c>
      <c r="CY2355">
        <v>77.334924239203019</v>
      </c>
      <c r="CZ2355">
        <v>77.654818898856107</v>
      </c>
      <c r="DA2355">
        <v>112.37743041695144</v>
      </c>
      <c r="DB2355" t="e">
        <f ca="1"/>
        <v>#NAME?</v>
      </c>
      <c r="DC2355" t="e">
        <f ca="1"/>
        <v>#NAME?</v>
      </c>
      <c r="DD2355">
        <v>76.122546780634011</v>
      </c>
      <c r="DE2355" t="e">
        <f ca="1"/>
        <v>#NAME?</v>
      </c>
      <c r="DF2355">
        <v>78.548992382367913</v>
      </c>
    </row>
    <row r="2356" spans="1:110" x14ac:dyDescent="0.25">
      <c r="A2356">
        <v>78.900000000000006</v>
      </c>
      <c r="B2356" t="b">
        <v>1</v>
      </c>
      <c r="CW2356">
        <v>0.80310792349726778</v>
      </c>
      <c r="CX2356">
        <v>77</v>
      </c>
      <c r="CY2356">
        <v>77.346646713069632</v>
      </c>
      <c r="CZ2356">
        <v>77.668876490473053</v>
      </c>
      <c r="DA2356">
        <v>112.49740433206628</v>
      </c>
      <c r="DB2356" t="e">
        <f ca="1"/>
        <v>#NAME?</v>
      </c>
      <c r="DC2356" t="e">
        <f ca="1"/>
        <v>#NAME?</v>
      </c>
      <c r="DD2356">
        <v>76.133746568980186</v>
      </c>
      <c r="DE2356" t="e">
        <f ca="1"/>
        <v>#NAME?</v>
      </c>
      <c r="DF2356">
        <v>78.559159195287634</v>
      </c>
    </row>
    <row r="2357" spans="1:110" x14ac:dyDescent="0.25">
      <c r="A2357">
        <v>78.3</v>
      </c>
      <c r="B2357" t="b">
        <v>1</v>
      </c>
      <c r="CW2357">
        <v>0.80344945355191255</v>
      </c>
      <c r="CX2357">
        <v>77</v>
      </c>
      <c r="CY2357">
        <v>77.358381504247077</v>
      </c>
      <c r="CZ2357">
        <v>77.682951401821427</v>
      </c>
      <c r="DA2357">
        <v>112.61758653533271</v>
      </c>
      <c r="DB2357" t="e">
        <f ca="1"/>
        <v>#NAME?</v>
      </c>
      <c r="DC2357" t="e">
        <f ca="1"/>
        <v>#NAME?</v>
      </c>
      <c r="DD2357">
        <v>76.144956075152535</v>
      </c>
      <c r="DE2357" t="e">
        <f ca="1"/>
        <v>#NAME?</v>
      </c>
      <c r="DF2357">
        <v>78.569331187567329</v>
      </c>
    </row>
    <row r="2358" spans="1:110" x14ac:dyDescent="0.25">
      <c r="A2358">
        <v>78.099999999999994</v>
      </c>
      <c r="B2358" t="b">
        <v>1</v>
      </c>
      <c r="CW2358">
        <v>0.80379098360655743</v>
      </c>
      <c r="CX2358">
        <v>77</v>
      </c>
      <c r="CY2358">
        <v>77.370128656500398</v>
      </c>
      <c r="CZ2358">
        <v>77.697043693900923</v>
      </c>
      <c r="DA2358">
        <v>112.73797775123184</v>
      </c>
      <c r="DB2358" t="e">
        <f ca="1"/>
        <v>#NAME?</v>
      </c>
      <c r="DC2358" t="e">
        <f ca="1"/>
        <v>#NAME?</v>
      </c>
      <c r="DD2358">
        <v>76.156175324490931</v>
      </c>
      <c r="DE2358" t="e">
        <f ca="1"/>
        <v>#NAME?</v>
      </c>
      <c r="DF2358">
        <v>78.579508377770537</v>
      </c>
    </row>
    <row r="2359" spans="1:110" x14ac:dyDescent="0.25">
      <c r="A2359">
        <v>77.5</v>
      </c>
      <c r="B2359" t="b">
        <v>1</v>
      </c>
      <c r="CW2359">
        <v>0.8041325136612022</v>
      </c>
      <c r="CX2359">
        <v>77</v>
      </c>
      <c r="CY2359">
        <v>77.381888213808253</v>
      </c>
      <c r="CZ2359">
        <v>77.711153428017511</v>
      </c>
      <c r="DA2359">
        <v>112.8585787080312</v>
      </c>
      <c r="DB2359" t="e">
        <f ca="1"/>
        <v>#NAME?</v>
      </c>
      <c r="DC2359" t="e">
        <f ca="1"/>
        <v>#NAME?</v>
      </c>
      <c r="DD2359">
        <v>76.167404342445522</v>
      </c>
      <c r="DE2359" t="e">
        <f ca="1"/>
        <v>#NAME?</v>
      </c>
      <c r="DF2359">
        <v>78.589690784538305</v>
      </c>
    </row>
    <row r="2360" spans="1:110" x14ac:dyDescent="0.25">
      <c r="A2360">
        <v>77.2</v>
      </c>
      <c r="B2360" t="b">
        <v>1</v>
      </c>
      <c r="CW2360">
        <v>0.80447404371584696</v>
      </c>
      <c r="CX2360">
        <v>77</v>
      </c>
      <c r="CY2360">
        <v>77.393660220364552</v>
      </c>
      <c r="CZ2360">
        <v>77.725280665785064</v>
      </c>
      <c r="DA2360">
        <v>112.97939013781131</v>
      </c>
      <c r="DB2360" t="e">
        <f ca="1"/>
        <v>#NAME?</v>
      </c>
      <c r="DC2360" t="e">
        <f ca="1"/>
        <v>#NAME?</v>
      </c>
      <c r="DD2360">
        <v>76.178643154577486</v>
      </c>
      <c r="DE2360" t="e">
        <f ca="1"/>
        <v>#NAME?</v>
      </c>
      <c r="DF2360">
        <v>78.599878426589711</v>
      </c>
    </row>
    <row r="2361" spans="1:110" x14ac:dyDescent="0.25">
      <c r="A2361">
        <v>76.5</v>
      </c>
      <c r="B2361" t="b">
        <v>1</v>
      </c>
      <c r="CW2361">
        <v>0.80481557377049184</v>
      </c>
      <c r="CX2361">
        <v>77</v>
      </c>
      <c r="CY2361">
        <v>77.405444720579766</v>
      </c>
      <c r="CZ2361">
        <v>77.739425469127966</v>
      </c>
      <c r="DA2361">
        <v>113.10041277649229</v>
      </c>
      <c r="DB2361" t="e">
        <f ca="1"/>
        <v>#NAME?</v>
      </c>
      <c r="DC2361" t="e">
        <f ca="1"/>
        <v>#NAME?</v>
      </c>
      <c r="DD2361">
        <v>76.18989178655967</v>
      </c>
      <c r="DE2361" t="e">
        <f ca="1"/>
        <v>#NAME?</v>
      </c>
      <c r="DF2361">
        <v>78.610071322722291</v>
      </c>
    </row>
    <row r="2362" spans="1:110" x14ac:dyDescent="0.25">
      <c r="A2362">
        <v>76.599999999999994</v>
      </c>
      <c r="B2362" t="b">
        <v>1</v>
      </c>
      <c r="CW2362">
        <v>0.80515710382513661</v>
      </c>
      <c r="CX2362">
        <v>77</v>
      </c>
      <c r="CY2362">
        <v>77.417241759082543</v>
      </c>
      <c r="CZ2362">
        <v>77.753587900282639</v>
      </c>
      <c r="DA2362">
        <v>113.22164736386058</v>
      </c>
      <c r="DB2362" t="e">
        <f ca="1"/>
        <v>#NAME?</v>
      </c>
      <c r="DC2362" t="e">
        <f ca="1"/>
        <v>#NAME?</v>
      </c>
      <c r="DD2362">
        <v>76.201150264177244</v>
      </c>
      <c r="DE2362" t="e">
        <f ca="1"/>
        <v>#NAME?</v>
      </c>
      <c r="DF2362">
        <v>78.620269491812593</v>
      </c>
    </row>
    <row r="2363" spans="1:110" x14ac:dyDescent="0.25">
      <c r="A2363">
        <v>76.2</v>
      </c>
      <c r="B2363" t="b">
        <v>1</v>
      </c>
      <c r="CW2363">
        <v>0.80549863387978138</v>
      </c>
      <c r="CX2363">
        <v>77</v>
      </c>
      <c r="CY2363">
        <v>77.429051380721035</v>
      </c>
      <c r="CZ2363">
        <v>77.76776802180035</v>
      </c>
      <c r="DA2363">
        <v>113.34309464359643</v>
      </c>
      <c r="DB2363" t="e">
        <f ca="1"/>
        <v>#NAME?</v>
      </c>
      <c r="DC2363" t="e">
        <f ca="1"/>
        <v>#NAME?</v>
      </c>
      <c r="DD2363">
        <v>76.212418613328452</v>
      </c>
      <c r="DE2363" t="e">
        <f ca="1"/>
        <v>#NAME?</v>
      </c>
      <c r="DF2363">
        <v>78.630472952816632</v>
      </c>
    </row>
    <row r="2364" spans="1:110" x14ac:dyDescent="0.25">
      <c r="A2364">
        <v>76</v>
      </c>
      <c r="B2364" t="b">
        <v>1</v>
      </c>
      <c r="CW2364">
        <v>0.80584016393442626</v>
      </c>
      <c r="CX2364">
        <v>77</v>
      </c>
      <c r="CY2364">
        <v>77.440873630564568</v>
      </c>
      <c r="CZ2364">
        <v>77.78196589654884</v>
      </c>
      <c r="DA2364">
        <v>113.46475536330104</v>
      </c>
      <c r="DB2364" t="e">
        <f ca="1"/>
        <v>#NAME?</v>
      </c>
      <c r="DC2364" t="e">
        <f ca="1"/>
        <v>#NAME?</v>
      </c>
      <c r="DD2364">
        <v>76.223696860025271</v>
      </c>
      <c r="DE2364" t="e">
        <f ca="1"/>
        <v>#NAME?</v>
      </c>
      <c r="DF2364">
        <v>78.640681724770388</v>
      </c>
    </row>
    <row r="2365" spans="1:110" x14ac:dyDescent="0.25">
      <c r="A2365">
        <v>69.2</v>
      </c>
      <c r="B2365" t="b">
        <v>1</v>
      </c>
      <c r="CW2365">
        <v>0.80618169398907102</v>
      </c>
      <c r="CX2365">
        <v>77</v>
      </c>
      <c r="CY2365">
        <v>77.45270855390504</v>
      </c>
      <c r="CZ2365">
        <v>77.796181587714869</v>
      </c>
      <c r="DA2365">
        <v>113.5866302745241</v>
      </c>
      <c r="DB2365" t="e">
        <f ca="1"/>
        <v>#NAME?</v>
      </c>
      <c r="DC2365" t="e">
        <f ca="1"/>
        <v>#NAME?</v>
      </c>
      <c r="DD2365">
        <v>76.234985030394085</v>
      </c>
      <c r="DE2365" t="e">
        <f ca="1"/>
        <v>#NAME?</v>
      </c>
      <c r="DF2365">
        <v>78.650895826790361</v>
      </c>
    </row>
    <row r="2366" spans="1:110" x14ac:dyDescent="0.25">
      <c r="A2366">
        <v>68.8</v>
      </c>
      <c r="B2366" t="b">
        <v>1</v>
      </c>
      <c r="CW2366">
        <v>0.80652322404371579</v>
      </c>
      <c r="CX2366">
        <v>77</v>
      </c>
      <c r="CY2366">
        <v>77.464556196258513</v>
      </c>
      <c r="CZ2366">
        <v>77.810415158806322</v>
      </c>
      <c r="DA2366">
        <v>113.70872013279185</v>
      </c>
      <c r="DB2366" t="e">
        <f ca="1"/>
        <v>#NAME?</v>
      </c>
      <c r="DC2366" t="e">
        <f ca="1"/>
        <v>#NAME?</v>
      </c>
      <c r="DD2366">
        <v>76.246283150676476</v>
      </c>
      <c r="DE2366" t="e">
        <f ca="1"/>
        <v>#NAME?</v>
      </c>
      <c r="DF2366">
        <v>78.661115278074064</v>
      </c>
    </row>
    <row r="2367" spans="1:110" x14ac:dyDescent="0.25">
      <c r="A2367">
        <v>68.8</v>
      </c>
      <c r="B2367" t="b">
        <v>1</v>
      </c>
      <c r="CW2367">
        <v>0.80686475409836067</v>
      </c>
      <c r="CX2367">
        <v>77</v>
      </c>
      <c r="CY2367">
        <v>77.476416603366715</v>
      </c>
      <c r="CZ2367">
        <v>77.824666673654392</v>
      </c>
      <c r="DA2367">
        <v>113.83102569763513</v>
      </c>
      <c r="DB2367" t="e">
        <f ca="1"/>
        <v>#NAME?</v>
      </c>
      <c r="DC2367" t="e">
        <f ca="1"/>
        <v>#NAME?</v>
      </c>
      <c r="DD2367">
        <v>76.257591247229854</v>
      </c>
      <c r="DE2367" t="e">
        <f ca="1"/>
        <v>#NAME?</v>
      </c>
      <c r="DF2367">
        <v>78.671340097900554</v>
      </c>
    </row>
    <row r="2368" spans="1:110" x14ac:dyDescent="0.25">
      <c r="A2368">
        <v>68.7</v>
      </c>
      <c r="B2368" t="b">
        <v>1</v>
      </c>
      <c r="CW2368">
        <v>0.80720628415300544</v>
      </c>
      <c r="CX2368">
        <v>77</v>
      </c>
      <c r="CY2368">
        <v>77.48828982119862</v>
      </c>
      <c r="CZ2368">
        <v>77.838936196415858</v>
      </c>
      <c r="DA2368">
        <v>113.95354773261758</v>
      </c>
      <c r="DB2368" t="e">
        <f ca="1"/>
        <v>#NAME?</v>
      </c>
      <c r="DC2368" t="e">
        <f ca="1"/>
        <v>#NAME?</v>
      </c>
      <c r="DD2368">
        <v>76.268909346528204</v>
      </c>
      <c r="DE2368" t="e">
        <f ca="1"/>
        <v>#NAME?</v>
      </c>
      <c r="DF2368">
        <v>78.681570305630913</v>
      </c>
    </row>
    <row r="2369" spans="1:110" x14ac:dyDescent="0.25">
      <c r="A2369">
        <v>68.5</v>
      </c>
      <c r="B2369" t="b">
        <v>1</v>
      </c>
      <c r="CW2369">
        <v>0.80754781420765032</v>
      </c>
      <c r="CX2369">
        <v>77.099999999999994</v>
      </c>
      <c r="CY2369">
        <v>77.500175895951983</v>
      </c>
      <c r="CZ2369">
        <v>77.853223791575417</v>
      </c>
      <c r="DA2369">
        <v>114.07628700536446</v>
      </c>
      <c r="DB2369" t="e">
        <f ca="1"/>
        <v>#NAME?</v>
      </c>
      <c r="DC2369" t="e">
        <f ca="1"/>
        <v>#NAME?</v>
      </c>
      <c r="DD2369">
        <v>76.280237475162792</v>
      </c>
      <c r="DE2369" t="e">
        <f ca="1"/>
        <v>#NAME?</v>
      </c>
      <c r="DF2369">
        <v>78.691805920708774</v>
      </c>
    </row>
    <row r="2370" spans="1:110" x14ac:dyDescent="0.25">
      <c r="A2370">
        <v>68.3</v>
      </c>
      <c r="B2370" t="b">
        <v>1</v>
      </c>
      <c r="CW2370">
        <v>0.80788934426229508</v>
      </c>
      <c r="CX2370">
        <v>77.099999999999994</v>
      </c>
      <c r="CY2370">
        <v>77.51207487405496</v>
      </c>
      <c r="CZ2370">
        <v>77.867529523947866</v>
      </c>
      <c r="DA2370">
        <v>114.1992442875913</v>
      </c>
      <c r="DB2370" t="e">
        <f ca="1"/>
        <v>#NAME?</v>
      </c>
      <c r="DC2370" t="e">
        <f ca="1"/>
        <v>#NAME?</v>
      </c>
      <c r="DD2370">
        <v>76.291575659842948</v>
      </c>
      <c r="DE2370" t="e">
        <f ca="1"/>
        <v>#NAME?</v>
      </c>
      <c r="DF2370">
        <v>78.702046962660901</v>
      </c>
    </row>
    <row r="2371" spans="1:110" x14ac:dyDescent="0.25">
      <c r="A2371">
        <v>68.099999999999994</v>
      </c>
      <c r="B2371" t="b">
        <v>1</v>
      </c>
      <c r="CW2371">
        <v>0.80823087431693985</v>
      </c>
      <c r="CX2371">
        <v>77.099999999999994</v>
      </c>
      <c r="CY2371">
        <v>77.523986802167713</v>
      </c>
      <c r="CZ2371">
        <v>77.881853458680595</v>
      </c>
      <c r="DA2371">
        <v>114.32242035513315</v>
      </c>
      <c r="DB2371" t="e">
        <f ca="1"/>
        <v>#NAME?</v>
      </c>
      <c r="DC2371" t="e">
        <f ca="1"/>
        <v>#NAME?</v>
      </c>
      <c r="DD2371">
        <v>76.302923927396733</v>
      </c>
      <c r="DE2371" t="e">
        <f ca="1"/>
        <v>#NAME?</v>
      </c>
      <c r="DF2371">
        <v>78.712293451097707</v>
      </c>
    </row>
    <row r="2372" spans="1:110" x14ac:dyDescent="0.25">
      <c r="A2372">
        <v>68</v>
      </c>
      <c r="B2372" t="b">
        <v>1</v>
      </c>
      <c r="CW2372">
        <v>0.80857240437158473</v>
      </c>
      <c r="CX2372">
        <v>77.099999999999994</v>
      </c>
      <c r="CY2372">
        <v>77.535911727183944</v>
      </c>
      <c r="CZ2372">
        <v>77.896195661255675</v>
      </c>
      <c r="DA2372">
        <v>114.445815987974</v>
      </c>
      <c r="DB2372" t="e">
        <f ca="1"/>
        <v>#NAME?</v>
      </c>
      <c r="DC2372" t="e">
        <f ca="1"/>
        <v>#NAME?</v>
      </c>
      <c r="DD2372">
        <v>76.314282304771737</v>
      </c>
      <c r="DE2372" t="e">
        <f ca="1"/>
        <v>#NAME?</v>
      </c>
      <c r="DF2372">
        <v>78.722545405713731</v>
      </c>
    </row>
    <row r="2373" spans="1:110" x14ac:dyDescent="0.25">
      <c r="A2373">
        <v>67.599999999999994</v>
      </c>
      <c r="B2373" t="b">
        <v>1</v>
      </c>
      <c r="CW2373">
        <v>0.8089139344262295</v>
      </c>
      <c r="CX2373">
        <v>77.099999999999994</v>
      </c>
      <c r="CY2373">
        <v>77.547849696232603</v>
      </c>
      <c r="CZ2373">
        <v>77.910556197492355</v>
      </c>
      <c r="DA2373">
        <v>114.56943197027618</v>
      </c>
      <c r="DB2373" t="e">
        <f ca="1"/>
        <v>#NAME?</v>
      </c>
      <c r="DC2373" t="e">
        <f ca="1"/>
        <v>#NAME?</v>
      </c>
      <c r="DD2373">
        <v>76.325650819035758</v>
      </c>
      <c r="DE2373" t="e">
        <f ca="1"/>
        <v>#NAME?</v>
      </c>
      <c r="DF2373">
        <v>78.73280284628828</v>
      </c>
    </row>
    <row r="2374" spans="1:110" x14ac:dyDescent="0.25">
      <c r="A2374">
        <v>67.599999999999994</v>
      </c>
      <c r="B2374" t="b">
        <v>1</v>
      </c>
      <c r="CW2374">
        <v>0.80925546448087426</v>
      </c>
      <c r="CX2374">
        <v>77.099999999999994</v>
      </c>
      <c r="CY2374">
        <v>77.559800756679465</v>
      </c>
      <c r="CZ2374">
        <v>77.924935133549511</v>
      </c>
      <c r="DA2374">
        <v>114.69326909041052</v>
      </c>
      <c r="DB2374" t="e">
        <f ca="1"/>
        <v>#NAME?</v>
      </c>
      <c r="DC2374" t="e">
        <f ca="1"/>
        <v>#NAME?</v>
      </c>
      <c r="DD2374">
        <v>76.337029497377642</v>
      </c>
      <c r="DE2374" t="e">
        <f ca="1"/>
        <v>#NAME?</v>
      </c>
      <c r="DF2374">
        <v>78.743065792685897</v>
      </c>
    </row>
    <row r="2375" spans="1:110" x14ac:dyDescent="0.25">
      <c r="A2375">
        <v>67.400000000000006</v>
      </c>
      <c r="B2375" t="b">
        <v>1</v>
      </c>
      <c r="CW2375">
        <v>0.80959699453551914</v>
      </c>
      <c r="CX2375">
        <v>77.2</v>
      </c>
      <c r="CY2375">
        <v>77.57176495612886</v>
      </c>
      <c r="CZ2375">
        <v>77.939332535927889</v>
      </c>
      <c r="DA2375">
        <v>114.81732814098642</v>
      </c>
      <c r="DB2375" t="e">
        <f ca="1"/>
        <v>#NAME?</v>
      </c>
      <c r="DC2375" t="e">
        <f ca="1"/>
        <v>#NAME?</v>
      </c>
      <c r="DD2375">
        <v>76.348418367107953</v>
      </c>
      <c r="DE2375" t="e">
        <f ca="1"/>
        <v>#NAME?</v>
      </c>
      <c r="DF2375">
        <v>78.753334264856932</v>
      </c>
    </row>
    <row r="2376" spans="1:110" x14ac:dyDescent="0.25">
      <c r="A2376">
        <v>67.099999999999994</v>
      </c>
      <c r="B2376" t="b">
        <v>1</v>
      </c>
      <c r="CW2376">
        <v>0.80993852459016391</v>
      </c>
      <c r="CX2376">
        <v>77.2</v>
      </c>
      <c r="CY2376">
        <v>77.583742342425225</v>
      </c>
      <c r="CZ2376">
        <v>77.953748471472565</v>
      </c>
      <c r="DA2376">
        <v>114.94160991888211</v>
      </c>
      <c r="DB2376" t="e">
        <f ca="1"/>
        <v>#NAME?</v>
      </c>
      <c r="DC2376" t="e">
        <f ca="1"/>
        <v>#NAME?</v>
      </c>
      <c r="DD2376">
        <v>76.359817455659808</v>
      </c>
      <c r="DE2376" t="e">
        <f ca="1"/>
        <v>#NAME?</v>
      </c>
      <c r="DF2376">
        <v>78.763608282838106</v>
      </c>
    </row>
    <row r="2377" spans="1:110" x14ac:dyDescent="0.25">
      <c r="A2377">
        <v>66.8</v>
      </c>
      <c r="B2377" t="b">
        <v>1</v>
      </c>
      <c r="CW2377">
        <v>0.81028005464480879</v>
      </c>
      <c r="CX2377">
        <v>77.2</v>
      </c>
      <c r="CY2377">
        <v>77.595732963654854</v>
      </c>
      <c r="CZ2377">
        <v>77.968183007375444</v>
      </c>
      <c r="DA2377">
        <v>115.06611522527578</v>
      </c>
      <c r="DB2377" t="e">
        <f ca="1"/>
        <v>#NAME?</v>
      </c>
      <c r="DC2377" t="e">
        <f ca="1"/>
        <v>#NAME?</v>
      </c>
      <c r="DD2377">
        <v>76.371226790589589</v>
      </c>
      <c r="DE2377" t="e">
        <f ca="1"/>
        <v>#NAME?</v>
      </c>
      <c r="DF2377">
        <v>78.773887866753086</v>
      </c>
    </row>
    <row r="2378" spans="1:110" x14ac:dyDescent="0.25">
      <c r="A2378">
        <v>66.5</v>
      </c>
      <c r="B2378" t="b">
        <v>1</v>
      </c>
      <c r="CW2378">
        <v>0.81062158469945356</v>
      </c>
      <c r="CX2378">
        <v>77.2</v>
      </c>
      <c r="CY2378">
        <v>77.607736868147597</v>
      </c>
      <c r="CZ2378">
        <v>77.98263621117755</v>
      </c>
      <c r="DA2378">
        <v>115.19084486567606</v>
      </c>
      <c r="DB2378" t="e">
        <f ca="1"/>
        <v>#NAME?</v>
      </c>
      <c r="DC2378" t="e">
        <f ca="1"/>
        <v>#NAME?</v>
      </c>
      <c r="DD2378">
        <v>76.382646399577794</v>
      </c>
      <c r="DE2378" t="e">
        <f ca="1"/>
        <v>#NAME?</v>
      </c>
      <c r="DF2378">
        <v>78.784173036813002</v>
      </c>
    </row>
    <row r="2379" spans="1:110" x14ac:dyDescent="0.25">
      <c r="A2379">
        <v>66.2</v>
      </c>
      <c r="B2379" t="b">
        <v>1</v>
      </c>
      <c r="CW2379">
        <v>0.81096311475409832</v>
      </c>
      <c r="CX2379">
        <v>77.2</v>
      </c>
      <c r="CY2379">
        <v>77.619754104478588</v>
      </c>
      <c r="CZ2379">
        <v>77.997108150771822</v>
      </c>
      <c r="DA2379">
        <v>115.31579964995373</v>
      </c>
      <c r="DB2379" t="e">
        <f ca="1"/>
        <v>#NAME?</v>
      </c>
      <c r="DC2379" t="e">
        <f ca="1"/>
        <v>#NAME?</v>
      </c>
      <c r="DD2379">
        <v>76.394076310429725</v>
      </c>
      <c r="DE2379" t="e">
        <f ca="1"/>
        <v>#NAME?</v>
      </c>
      <c r="DF2379">
        <v>78.794463813317066</v>
      </c>
    </row>
    <row r="2380" spans="1:110" x14ac:dyDescent="0.25">
      <c r="A2380">
        <v>65.8</v>
      </c>
      <c r="B2380" t="b">
        <v>1</v>
      </c>
      <c r="CW2380">
        <v>0.8113046448087432</v>
      </c>
      <c r="CX2380">
        <v>77.2</v>
      </c>
      <c r="CY2380">
        <v>77.631784721469884</v>
      </c>
      <c r="CZ2380">
        <v>78.011598894405253</v>
      </c>
      <c r="DA2380">
        <v>115.44098039237306</v>
      </c>
      <c r="DB2380" t="e">
        <f ca="1"/>
        <v>#NAME?</v>
      </c>
      <c r="DC2380" t="e">
        <f ca="1"/>
        <v>#NAME?</v>
      </c>
      <c r="DD2380">
        <v>76.405516551076389</v>
      </c>
      <c r="DE2380" t="e">
        <f ca="1"/>
        <v>#NAME?</v>
      </c>
      <c r="DF2380">
        <v>78.804760216653136</v>
      </c>
    </row>
    <row r="2381" spans="1:110" x14ac:dyDescent="0.25">
      <c r="A2381">
        <v>55</v>
      </c>
      <c r="B2381" t="b">
        <v>1</v>
      </c>
      <c r="CW2381">
        <v>0.81164617486338797</v>
      </c>
      <c r="CX2381">
        <v>77.2</v>
      </c>
      <c r="CY2381">
        <v>77.643828768192293</v>
      </c>
      <c r="CZ2381">
        <v>78.026108510681624</v>
      </c>
      <c r="DA2381">
        <v>115.56638791162358</v>
      </c>
      <c r="DB2381" t="e">
        <f ca="1"/>
        <v>#NAME?</v>
      </c>
      <c r="DC2381" t="e">
        <f ca="1"/>
        <v>#NAME?</v>
      </c>
      <c r="DD2381">
        <v>76.416967149575157</v>
      </c>
      <c r="DE2381" t="e">
        <f ca="1"/>
        <v>#NAME?</v>
      </c>
      <c r="DF2381">
        <v>78.815062267298259</v>
      </c>
    </row>
    <row r="2382" spans="1:110" x14ac:dyDescent="0.25">
      <c r="A2382">
        <v>54.3</v>
      </c>
      <c r="B2382" t="b">
        <v>1</v>
      </c>
      <c r="CW2382">
        <v>0.81198770491803274</v>
      </c>
      <c r="CX2382">
        <v>77.2</v>
      </c>
      <c r="CY2382">
        <v>77.6558862939671</v>
      </c>
      <c r="CZ2382">
        <v>78.040637068564067</v>
      </c>
      <c r="DA2382">
        <v>115.69202303085235</v>
      </c>
      <c r="DB2382" t="e">
        <f ca="1"/>
        <v>#NAME?</v>
      </c>
      <c r="DC2382" t="e">
        <f ca="1"/>
        <v>#NAME?</v>
      </c>
      <c r="DD2382">
        <v>76.428428134110732</v>
      </c>
      <c r="DE2382" t="e">
        <f ca="1"/>
        <v>#NAME?</v>
      </c>
      <c r="DF2382">
        <v>78.825369985819322</v>
      </c>
    </row>
    <row r="2383" spans="1:110" x14ac:dyDescent="0.25">
      <c r="A2383">
        <v>54.2</v>
      </c>
      <c r="B2383" t="b">
        <v>1</v>
      </c>
      <c r="CW2383">
        <v>0.81232923497267762</v>
      </c>
      <c r="CX2383">
        <v>77.3</v>
      </c>
      <c r="CY2383">
        <v>77.667957348367835</v>
      </c>
      <c r="CZ2383">
        <v>78.055184637377579</v>
      </c>
      <c r="DA2383">
        <v>115.81788657769644</v>
      </c>
      <c r="DB2383" t="e">
        <f ca="1"/>
        <v>#NAME?</v>
      </c>
      <c r="DC2383" t="e">
        <f ca="1"/>
        <v>#NAME?</v>
      </c>
      <c r="DD2383">
        <v>76.43989953299581</v>
      </c>
      <c r="DE2383" t="e">
        <f ca="1"/>
        <v>#NAME?</v>
      </c>
      <c r="DF2383">
        <v>78.835683392873534</v>
      </c>
    </row>
    <row r="2384" spans="1:110" x14ac:dyDescent="0.25">
      <c r="A2384">
        <v>53.1</v>
      </c>
      <c r="B2384" t="b">
        <v>1</v>
      </c>
      <c r="CW2384">
        <v>0.81267076502732238</v>
      </c>
      <c r="CX2384">
        <v>77.3</v>
      </c>
      <c r="CY2384">
        <v>77.680041981222033</v>
      </c>
      <c r="CZ2384">
        <v>78.06975128681141</v>
      </c>
      <c r="DA2384">
        <v>115.9439793843153</v>
      </c>
      <c r="DB2384" t="e">
        <f ca="1"/>
        <v>#NAME?</v>
      </c>
      <c r="DC2384" t="e">
        <f ca="1"/>
        <v>#NAME?</v>
      </c>
      <c r="DD2384">
        <v>76.451381374671982</v>
      </c>
      <c r="DE2384" t="e">
        <f ca="1"/>
        <v>#NAME?</v>
      </c>
      <c r="DF2384">
        <v>78.846002509209143</v>
      </c>
    </row>
    <row r="2385" spans="1:110" x14ac:dyDescent="0.25">
      <c r="A2385">
        <v>53.1</v>
      </c>
      <c r="B2385" t="b">
        <v>1</v>
      </c>
      <c r="CW2385">
        <v>0.81301229508196726</v>
      </c>
      <c r="CX2385">
        <v>77.3</v>
      </c>
      <c r="CY2385">
        <v>77.692140242613121</v>
      </c>
      <c r="CZ2385">
        <v>78.084337086922275</v>
      </c>
      <c r="DA2385">
        <v>116.07030228742424</v>
      </c>
      <c r="DB2385" t="e">
        <f ca="1"/>
        <v>#NAME?</v>
      </c>
      <c r="DC2385" t="e">
        <f ca="1"/>
        <v>#NAME?</v>
      </c>
      <c r="DD2385">
        <v>76.462873687710513</v>
      </c>
      <c r="DE2385" t="e">
        <f ca="1"/>
        <v>#NAME?</v>
      </c>
      <c r="DF2385">
        <v>78.85632735566594</v>
      </c>
    </row>
    <row r="2386" spans="1:110" x14ac:dyDescent="0.25">
      <c r="A2386">
        <v>52.4</v>
      </c>
      <c r="B2386" t="b">
        <v>1</v>
      </c>
      <c r="CW2386">
        <v>0.81335382513661203</v>
      </c>
      <c r="CX2386">
        <v>77.3</v>
      </c>
      <c r="CY2386">
        <v>77.704252182882129</v>
      </c>
      <c r="CZ2386">
        <v>78.098942108136285</v>
      </c>
      <c r="DA2386">
        <v>116.1968561283273</v>
      </c>
      <c r="DB2386" t="e">
        <f ca="1"/>
        <v>#NAME?</v>
      </c>
      <c r="DC2386" t="e">
        <f ca="1"/>
        <v>#NAME?</v>
      </c>
      <c r="DD2386">
        <v>76.474376500813207</v>
      </c>
      <c r="DE2386" t="e">
        <f ca="1"/>
        <v>#NAME?</v>
      </c>
      <c r="DF2386">
        <v>78.866657953175917</v>
      </c>
    </row>
    <row r="2387" spans="1:110" x14ac:dyDescent="0.25">
      <c r="A2387">
        <v>52.2</v>
      </c>
      <c r="B2387" t="b">
        <v>1</v>
      </c>
      <c r="CW2387">
        <v>0.8136953551912568</v>
      </c>
      <c r="CX2387">
        <v>77.3</v>
      </c>
      <c r="CY2387">
        <v>77.716377852629606</v>
      </c>
      <c r="CZ2387">
        <v>78.113566421251974</v>
      </c>
      <c r="DA2387">
        <v>116.3236417529512</v>
      </c>
      <c r="DB2387" t="e">
        <f ca="1"/>
        <v>#NAME?</v>
      </c>
      <c r="DC2387" t="e">
        <f ca="1"/>
        <v>#NAME?</v>
      </c>
      <c r="DD2387">
        <v>76.485889842813236</v>
      </c>
      <c r="DE2387" t="e">
        <f ca="1"/>
        <v>#NAME?</v>
      </c>
      <c r="DF2387">
        <v>78.876994322763835</v>
      </c>
    </row>
    <row r="2388" spans="1:110" x14ac:dyDescent="0.25">
      <c r="A2388">
        <v>51.9</v>
      </c>
      <c r="B2388" t="b">
        <v>1</v>
      </c>
      <c r="CW2388">
        <v>0.81403688524590168</v>
      </c>
      <c r="CX2388">
        <v>77.3</v>
      </c>
      <c r="CY2388">
        <v>77.728517302717464</v>
      </c>
      <c r="CZ2388">
        <v>78.128210097443031</v>
      </c>
      <c r="DA2388">
        <v>116.45066001187921</v>
      </c>
      <c r="DB2388" t="e">
        <f ca="1"/>
        <v>#NAME?</v>
      </c>
      <c r="DC2388" t="e">
        <f ca="1"/>
        <v>#NAME?</v>
      </c>
      <c r="DD2388">
        <v>76.497413742675946</v>
      </c>
      <c r="DE2388" t="e">
        <f ca="1"/>
        <v>#NAME?</v>
      </c>
      <c r="DF2388">
        <v>78.887336485547877</v>
      </c>
    </row>
    <row r="2389" spans="1:110" x14ac:dyDescent="0.25">
      <c r="A2389">
        <v>51.5</v>
      </c>
      <c r="B2389" t="b">
        <v>1</v>
      </c>
      <c r="CW2389">
        <v>0.81437841530054644</v>
      </c>
      <c r="CX2389">
        <v>77.3</v>
      </c>
      <c r="CY2389">
        <v>77.740670584270774</v>
      </c>
      <c r="CZ2389">
        <v>78.142873208260866</v>
      </c>
      <c r="DA2389">
        <v>116.57791176038511</v>
      </c>
      <c r="DB2389" t="e">
        <f ca="1"/>
        <v>#NAME?</v>
      </c>
      <c r="DC2389" t="e">
        <f ca="1"/>
        <v>#NAME?</v>
      </c>
      <c r="DD2389">
        <v>76.508948229499737</v>
      </c>
      <c r="DE2389" t="e">
        <f ca="1"/>
        <v>#NAME?</v>
      </c>
      <c r="DF2389">
        <v>78.897684462740216</v>
      </c>
    </row>
    <row r="2390" spans="1:110" x14ac:dyDescent="0.25">
      <c r="A2390">
        <v>51.5</v>
      </c>
      <c r="B2390" t="b">
        <v>1</v>
      </c>
      <c r="CW2390">
        <v>0.81471994535519121</v>
      </c>
      <c r="CX2390">
        <v>77.3</v>
      </c>
      <c r="CY2390">
        <v>77.752837748679724</v>
      </c>
      <c r="CZ2390">
        <v>78.157555825637402</v>
      </c>
      <c r="DA2390">
        <v>116.7053978584681</v>
      </c>
      <c r="DB2390" t="e">
        <f ca="1"/>
        <v>#NAME?</v>
      </c>
      <c r="DC2390" t="e">
        <f ca="1"/>
        <v>#NAME?</v>
      </c>
      <c r="DD2390">
        <v>76.520493332516963</v>
      </c>
      <c r="DE2390" t="e">
        <f ca="1"/>
        <v>#NAME?</v>
      </c>
      <c r="DF2390">
        <v>78.908038275647726</v>
      </c>
    </row>
    <row r="2391" spans="1:110" x14ac:dyDescent="0.25">
      <c r="A2391">
        <v>51.6</v>
      </c>
      <c r="B2391" t="b">
        <v>1</v>
      </c>
      <c r="CW2391">
        <v>0.81506147540983609</v>
      </c>
      <c r="CX2391">
        <v>77.3</v>
      </c>
      <c r="CY2391">
        <v>77.765018847601553</v>
      </c>
      <c r="CZ2391">
        <v>78.172258021887941</v>
      </c>
      <c r="DA2391">
        <v>116.83311917088758</v>
      </c>
      <c r="DB2391" t="e">
        <f ca="1"/>
        <v>#NAME?</v>
      </c>
      <c r="DC2391" t="e">
        <f ca="1"/>
        <v>#NAME?</v>
      </c>
      <c r="DD2391">
        <v>76.532049081094698</v>
      </c>
      <c r="DE2391" t="e">
        <f ca="1"/>
        <v>#NAME?</v>
      </c>
      <c r="DF2391">
        <v>78.918397945672467</v>
      </c>
    </row>
    <row r="2392" spans="1:110" x14ac:dyDescent="0.25">
      <c r="A2392">
        <v>51.2</v>
      </c>
      <c r="B2392" t="b">
        <v>1</v>
      </c>
      <c r="CW2392">
        <v>0.81540300546448086</v>
      </c>
      <c r="CX2392">
        <v>77.3</v>
      </c>
      <c r="CY2392">
        <v>77.777213932962354</v>
      </c>
      <c r="CZ2392">
        <v>78.186979869713753</v>
      </c>
      <c r="DA2392">
        <v>116.96107656719812</v>
      </c>
      <c r="DB2392" t="e">
        <f ca="1"/>
        <v>#NAME?</v>
      </c>
      <c r="DC2392" t="e">
        <f ca="1"/>
        <v>#NAME?</v>
      </c>
      <c r="DD2392">
        <v>76.543615504735698</v>
      </c>
      <c r="DE2392" t="e">
        <f ca="1"/>
        <v>#NAME?</v>
      </c>
      <c r="DF2392">
        <v>78.928763494312449</v>
      </c>
    </row>
    <row r="2393" spans="1:110" x14ac:dyDescent="0.25">
      <c r="A2393">
        <v>51.1</v>
      </c>
      <c r="B2393" t="b">
        <v>1</v>
      </c>
      <c r="CW2393">
        <v>0.81574453551912574</v>
      </c>
      <c r="CX2393">
        <v>77.400000000000006</v>
      </c>
      <c r="CY2393">
        <v>77.789423056959066</v>
      </c>
      <c r="CZ2393">
        <v>78.201721442204899</v>
      </c>
      <c r="DA2393">
        <v>117.08927092178531</v>
      </c>
      <c r="DB2393" t="e">
        <f ca="1"/>
        <v>#NAME?</v>
      </c>
      <c r="DC2393" t="e">
        <f ca="1"/>
        <v>#NAME?</v>
      </c>
      <c r="DD2393">
        <v>76.555192633079201</v>
      </c>
      <c r="DE2393" t="e">
        <f ca="1"/>
        <v>#NAME?</v>
      </c>
      <c r="DF2393">
        <v>78.939134943162244</v>
      </c>
    </row>
    <row r="2394" spans="1:110" x14ac:dyDescent="0.25">
      <c r="A2394">
        <v>58</v>
      </c>
      <c r="B2394" t="b">
        <v>1</v>
      </c>
      <c r="CW2394">
        <v>0.8160860655737705</v>
      </c>
      <c r="CX2394">
        <v>77.400000000000006</v>
      </c>
      <c r="CY2394">
        <v>77.801646272061532</v>
      </c>
      <c r="CZ2394">
        <v>78.21648281284341</v>
      </c>
      <c r="DA2394">
        <v>117.21770311390135</v>
      </c>
      <c r="DB2394" t="e">
        <f ca="1"/>
        <v>#NAME?</v>
      </c>
      <c r="DC2394" t="e">
        <f ca="1"/>
        <v>#NAME?</v>
      </c>
      <c r="DD2394">
        <v>76.566780495901895</v>
      </c>
      <c r="DE2394" t="e">
        <f ca="1"/>
        <v>#NAME?</v>
      </c>
      <c r="DF2394">
        <v>78.949512313913587</v>
      </c>
    </row>
    <row r="2395" spans="1:110" x14ac:dyDescent="0.25">
      <c r="A2395">
        <v>57</v>
      </c>
      <c r="B2395" t="b">
        <v>1</v>
      </c>
      <c r="CW2395">
        <v>0.81642759562841527</v>
      </c>
      <c r="CX2395">
        <v>77.400000000000006</v>
      </c>
      <c r="CY2395">
        <v>77.813883631014249</v>
      </c>
      <c r="CZ2395">
        <v>78.231264055505562</v>
      </c>
      <c r="DA2395">
        <v>117.34637402770139</v>
      </c>
      <c r="DB2395" t="e">
        <f ca="1"/>
        <v>#NAME?</v>
      </c>
      <c r="DC2395" t="e">
        <f ca="1"/>
        <v>#NAME?</v>
      </c>
      <c r="DD2395">
        <v>76.578379123118751</v>
      </c>
      <c r="DE2395" t="e">
        <f ca="1"/>
        <v>#NAME?</v>
      </c>
      <c r="DF2395">
        <v>78.959895628356065</v>
      </c>
    </row>
    <row r="2396" spans="1:110" x14ac:dyDescent="0.25">
      <c r="A2396">
        <v>55</v>
      </c>
      <c r="B2396" t="b">
        <v>1</v>
      </c>
      <c r="CW2396">
        <v>0.81676912568306015</v>
      </c>
      <c r="CX2396">
        <v>77.400000000000006</v>
      </c>
      <c r="CY2396">
        <v>77.826135186838599</v>
      </c>
      <c r="CZ2396">
        <v>78.24606524446537</v>
      </c>
      <c r="DA2396">
        <v>117.47528455228006</v>
      </c>
      <c r="DB2396" t="e">
        <f ca="1"/>
        <v>#NAME?</v>
      </c>
      <c r="DC2396" t="e">
        <f ca="1"/>
        <v>#NAME?</v>
      </c>
      <c r="DD2396">
        <v>76.589988544783949</v>
      </c>
      <c r="DE2396" t="e">
        <f ca="1"/>
        <v>#NAME?</v>
      </c>
      <c r="DF2396">
        <v>78.970284908377735</v>
      </c>
    </row>
    <row r="2397" spans="1:110" x14ac:dyDescent="0.25">
      <c r="A2397">
        <v>62.9</v>
      </c>
      <c r="B2397" t="b">
        <v>1</v>
      </c>
      <c r="CW2397">
        <v>0.81711065573770492</v>
      </c>
      <c r="CX2397">
        <v>77.5</v>
      </c>
      <c r="CY2397">
        <v>77.838400992834636</v>
      </c>
      <c r="CZ2397">
        <v>78.260886454397152</v>
      </c>
      <c r="DA2397">
        <v>117.6044355817081</v>
      </c>
      <c r="DB2397" t="e">
        <f ca="1"/>
        <v>#NAME?</v>
      </c>
      <c r="DC2397" t="e">
        <f ca="1"/>
        <v>#NAME?</v>
      </c>
      <c r="DD2397">
        <v>76.601608791091792</v>
      </c>
      <c r="DE2397" t="e">
        <f ca="1"/>
        <v>#NAME?</v>
      </c>
      <c r="DF2397">
        <v>78.98068017596583</v>
      </c>
    </row>
    <row r="2398" spans="1:110" x14ac:dyDescent="0.25">
      <c r="A2398">
        <v>62</v>
      </c>
      <c r="B2398" t="b">
        <v>1</v>
      </c>
      <c r="CW2398">
        <v>0.81745218579234968</v>
      </c>
      <c r="CX2398">
        <v>77.5</v>
      </c>
      <c r="CY2398">
        <v>77.850681102583323</v>
      </c>
      <c r="CZ2398">
        <v>78.27572776037853</v>
      </c>
      <c r="DA2398">
        <v>117.73382801506993</v>
      </c>
      <c r="DB2398" t="e">
        <f ca="1"/>
        <v>#NAME?</v>
      </c>
      <c r="DC2398" t="e">
        <f ca="1"/>
        <v>#NAME?</v>
      </c>
      <c r="DD2398">
        <v>76.613239892377607</v>
      </c>
      <c r="DE2398" t="e">
        <f ca="1"/>
        <v>#NAME?</v>
      </c>
      <c r="DF2398">
        <v>78.9910814532074</v>
      </c>
    </row>
    <row r="2399" spans="1:110" x14ac:dyDescent="0.25">
      <c r="A2399">
        <v>69</v>
      </c>
      <c r="B2399" t="b">
        <v>1</v>
      </c>
      <c r="CW2399">
        <v>0.81779371584699456</v>
      </c>
      <c r="CX2399">
        <v>77.5</v>
      </c>
      <c r="CY2399">
        <v>77.862975569948389</v>
      </c>
      <c r="CZ2399">
        <v>78.290589237893428</v>
      </c>
      <c r="DA2399">
        <v>117.86346275650091</v>
      </c>
      <c r="DB2399" t="e">
        <f ca="1"/>
        <v>#NAME?</v>
      </c>
      <c r="DC2399" t="e">
        <f ca="1"/>
        <v>#NAME?</v>
      </c>
      <c r="DD2399">
        <v>76.624881879118647</v>
      </c>
      <c r="DE2399" t="e">
        <f ca="1"/>
        <v>#NAME?</v>
      </c>
      <c r="DF2399">
        <v>79.001488762289966</v>
      </c>
    </row>
    <row r="2400" spans="1:110" x14ac:dyDescent="0.25">
      <c r="A2400">
        <v>59.2</v>
      </c>
      <c r="B2400" t="b">
        <v>1</v>
      </c>
      <c r="CW2400">
        <v>0.81813524590163933</v>
      </c>
      <c r="CX2400">
        <v>77.5</v>
      </c>
      <c r="CY2400">
        <v>77.875284449078535</v>
      </c>
      <c r="CZ2400">
        <v>78.305470962835145</v>
      </c>
      <c r="DA2400">
        <v>117.99334071522532</v>
      </c>
      <c r="DB2400" t="e">
        <f ca="1"/>
        <v>#NAME?</v>
      </c>
      <c r="DC2400" t="e">
        <f ca="1"/>
        <v>#NAME?</v>
      </c>
      <c r="DD2400">
        <v>76.636534781935097</v>
      </c>
      <c r="DE2400" t="e">
        <f ca="1"/>
        <v>#NAME?</v>
      </c>
      <c r="DF2400">
        <v>79.011902125502274</v>
      </c>
    </row>
    <row r="2401" spans="1:110" x14ac:dyDescent="0.25">
      <c r="A2401">
        <v>58.9</v>
      </c>
      <c r="B2401" t="b">
        <v>1</v>
      </c>
      <c r="CW2401">
        <v>0.81847677595628421</v>
      </c>
      <c r="CX2401">
        <v>77.5</v>
      </c>
      <c r="CY2401">
        <v>77.887607794409405</v>
      </c>
      <c r="CZ2401">
        <v>78.320373011509133</v>
      </c>
      <c r="DA2401">
        <v>118.12346280559476</v>
      </c>
      <c r="DB2401" t="e">
        <f ca="1"/>
        <v>#NAME?</v>
      </c>
      <c r="DC2401" t="e">
        <f ca="1"/>
        <v>#NAME?</v>
      </c>
      <c r="DD2401">
        <v>76.64819863159093</v>
      </c>
      <c r="DE2401" t="e">
        <f ca="1"/>
        <v>#NAME?</v>
      </c>
      <c r="DF2401">
        <v>79.022321565234847</v>
      </c>
    </row>
    <row r="2402" spans="1:110" x14ac:dyDescent="0.25">
      <c r="A2402">
        <v>58</v>
      </c>
      <c r="B2402" t="b">
        <v>1</v>
      </c>
      <c r="CW2402">
        <v>0.81881830601092898</v>
      </c>
      <c r="CX2402">
        <v>77.5</v>
      </c>
      <c r="CY2402">
        <v>77.89994566066575</v>
      </c>
      <c r="CZ2402">
        <v>78.335295460636473</v>
      </c>
      <c r="DA2402">
        <v>118.2538299471265</v>
      </c>
      <c r="DB2402" t="e">
        <f ca="1"/>
        <v>#NAME?</v>
      </c>
      <c r="DC2402" t="e">
        <f ca="1"/>
        <v>#NAME?</v>
      </c>
      <c r="DD2402">
        <v>76.659873458994895</v>
      </c>
      <c r="DE2402" t="e">
        <f ca="1"/>
        <v>#NAME?</v>
      </c>
      <c r="DF2402">
        <v>79.032747103980824</v>
      </c>
    </row>
    <row r="2403" spans="1:110" x14ac:dyDescent="0.25">
      <c r="A2403">
        <v>56.5</v>
      </c>
      <c r="B2403" t="b">
        <v>1</v>
      </c>
      <c r="CW2403">
        <v>0.81915983606557374</v>
      </c>
      <c r="CX2403">
        <v>77.5</v>
      </c>
      <c r="CY2403">
        <v>77.912298102863588</v>
      </c>
      <c r="CZ2403">
        <v>78.350238387356384</v>
      </c>
      <c r="DA2403">
        <v>118.38444306454281</v>
      </c>
      <c r="DB2403" t="e">
        <f ca="1"/>
        <v>#NAME?</v>
      </c>
      <c r="DC2403" t="e">
        <f ca="1"/>
        <v>#NAME?</v>
      </c>
      <c r="DD2403">
        <v>76.67155929520149</v>
      </c>
      <c r="DE2403" t="e">
        <f ca="1"/>
        <v>#NAME?</v>
      </c>
      <c r="DF2403">
        <v>79.043178764336517</v>
      </c>
    </row>
    <row r="2404" spans="1:110" x14ac:dyDescent="0.25">
      <c r="A2404">
        <v>55.3</v>
      </c>
      <c r="B2404" t="b">
        <v>1</v>
      </c>
      <c r="CW2404">
        <v>0.81950136612021862</v>
      </c>
      <c r="CX2404">
        <v>77.5</v>
      </c>
      <c r="CY2404">
        <v>77.924665176312203</v>
      </c>
      <c r="CZ2404">
        <v>78.36520186923002</v>
      </c>
      <c r="DA2404">
        <v>118.51530308781007</v>
      </c>
      <c r="DB2404" t="e">
        <f ca="1"/>
        <v>#NAME?</v>
      </c>
      <c r="DC2404" t="e">
        <f ca="1"/>
        <v>#NAME?</v>
      </c>
      <c r="DD2404">
        <v>76.683256171411898</v>
      </c>
      <c r="DE2404" t="e">
        <f ca="1"/>
        <v>#NAME?</v>
      </c>
      <c r="DF2404">
        <v>79.053616569002259</v>
      </c>
    </row>
    <row r="2405" spans="1:110" x14ac:dyDescent="0.25">
      <c r="A2405">
        <v>54.5</v>
      </c>
      <c r="B2405" t="b">
        <v>1</v>
      </c>
      <c r="CW2405">
        <v>0.81984289617486339</v>
      </c>
      <c r="CX2405">
        <v>77.5</v>
      </c>
      <c r="CY2405">
        <v>77.937046936616511</v>
      </c>
      <c r="CZ2405">
        <v>78.380185984243028</v>
      </c>
      <c r="DA2405">
        <v>118.64641095217846</v>
      </c>
      <c r="DB2405" t="e">
        <f ca="1"/>
        <v>#NAME?</v>
      </c>
      <c r="DC2405" t="e">
        <f ca="1"/>
        <v>#NAME?</v>
      </c>
      <c r="DD2405">
        <v>76.694964118974937</v>
      </c>
      <c r="DE2405" t="e">
        <f ca="1"/>
        <v>#NAME?</v>
      </c>
      <c r="DF2405">
        <v>79.064060540782947</v>
      </c>
    </row>
    <row r="2406" spans="1:110" x14ac:dyDescent="0.25">
      <c r="A2406">
        <v>54</v>
      </c>
      <c r="B2406" t="b">
        <v>1</v>
      </c>
      <c r="CW2406">
        <v>0.82018442622950816</v>
      </c>
      <c r="CX2406">
        <v>77.5</v>
      </c>
      <c r="CY2406">
        <v>77.949443439678987</v>
      </c>
      <c r="CZ2406">
        <v>78.395190810808927</v>
      </c>
      <c r="DA2406">
        <v>118.77776759822234</v>
      </c>
      <c r="DB2406" t="e">
        <f ca="1"/>
        <v>#NAME?</v>
      </c>
      <c r="DC2406" t="e">
        <f ca="1"/>
        <v>#NAME?</v>
      </c>
      <c r="DD2406">
        <v>76.706683169388114</v>
      </c>
      <c r="DE2406" t="e">
        <f ca="1"/>
        <v>#NAME?</v>
      </c>
      <c r="DF2406">
        <v>79.074510702588896</v>
      </c>
    </row>
    <row r="2407" spans="1:110" x14ac:dyDescent="0.25">
      <c r="A2407">
        <v>53.8</v>
      </c>
      <c r="B2407" t="b">
        <v>1</v>
      </c>
      <c r="CW2407">
        <v>0.82052595628415304</v>
      </c>
      <c r="CX2407">
        <v>77.5</v>
      </c>
      <c r="CY2407">
        <v>77.961854741702126</v>
      </c>
      <c r="CZ2407">
        <v>78.41021642777244</v>
      </c>
      <c r="DA2407">
        <v>118.9093739718805</v>
      </c>
      <c r="DB2407" t="e">
        <f ca="1"/>
        <v>#NAME?</v>
      </c>
      <c r="DC2407" t="e">
        <f ca="1"/>
        <v>#NAME?</v>
      </c>
      <c r="DD2407">
        <v>76.718413354298519</v>
      </c>
      <c r="DE2407" t="e">
        <f ca="1"/>
        <v>#NAME?</v>
      </c>
      <c r="DF2407">
        <v>79.084967077436488</v>
      </c>
    </row>
    <row r="2408" spans="1:110" x14ac:dyDescent="0.25">
      <c r="A2408">
        <v>53.7</v>
      </c>
      <c r="B2408" t="b">
        <v>1</v>
      </c>
      <c r="CW2408">
        <v>0.8208674863387978</v>
      </c>
      <c r="CX2408">
        <v>77.599999999999994</v>
      </c>
      <c r="CY2408">
        <v>77.974280899190447</v>
      </c>
      <c r="CZ2408">
        <v>78.425262914412414</v>
      </c>
      <c r="DA2408">
        <v>119.04123102449702</v>
      </c>
      <c r="DB2408" t="e">
        <f ca="1"/>
        <v>#NAME?</v>
      </c>
      <c r="DC2408" t="e">
        <f ca="1"/>
        <v>#NAME?</v>
      </c>
      <c r="DD2408">
        <v>76.730154705503907</v>
      </c>
      <c r="DE2408" t="e">
        <f ca="1"/>
        <v>#NAME?</v>
      </c>
      <c r="DF2408">
        <v>79.095429688448874</v>
      </c>
    </row>
    <row r="2409" spans="1:110" x14ac:dyDescent="0.25">
      <c r="A2409">
        <v>54</v>
      </c>
      <c r="B2409" t="b">
        <v>1</v>
      </c>
      <c r="CW2409">
        <v>0.82120901639344257</v>
      </c>
      <c r="CX2409">
        <v>77.599999999999994</v>
      </c>
      <c r="CY2409">
        <v>77.986721968952907</v>
      </c>
      <c r="CZ2409">
        <v>78.44033035044562</v>
      </c>
      <c r="DA2409">
        <v>119.17333971286276</v>
      </c>
      <c r="DB2409" t="e">
        <f ca="1"/>
        <v>#NAME?</v>
      </c>
      <c r="DC2409" t="e">
        <f ca="1"/>
        <v>#NAME?</v>
      </c>
      <c r="DD2409">
        <v>76.741907254953659</v>
      </c>
      <c r="DE2409" t="e">
        <f ca="1"/>
        <v>#NAME?</v>
      </c>
      <c r="DF2409">
        <v>79.105898558856808</v>
      </c>
    </row>
    <row r="2410" spans="1:110" x14ac:dyDescent="0.25">
      <c r="A2410">
        <v>54.9</v>
      </c>
      <c r="B2410" t="b">
        <v>1</v>
      </c>
      <c r="CW2410">
        <v>0.82155054644808745</v>
      </c>
      <c r="CX2410">
        <v>77.599999999999994</v>
      </c>
      <c r="CY2410">
        <v>77.999178008105019</v>
      </c>
      <c r="CZ2410">
        <v>78.455418816029237</v>
      </c>
      <c r="DA2410">
        <v>119.30570099925679</v>
      </c>
      <c r="DB2410" t="e">
        <f ca="1"/>
        <v>#NAME?</v>
      </c>
      <c r="DC2410" t="e">
        <f ca="1"/>
        <v>#NAME?</v>
      </c>
      <c r="DD2410">
        <v>76.7536710347498</v>
      </c>
      <c r="DE2410" t="e">
        <f ca="1"/>
        <v>#NAME?</v>
      </c>
      <c r="DF2410">
        <v>79.116373711999273</v>
      </c>
    </row>
    <row r="2411" spans="1:110" x14ac:dyDescent="0.25">
      <c r="A2411">
        <v>56</v>
      </c>
      <c r="B2411" t="b">
        <v>1</v>
      </c>
      <c r="CW2411">
        <v>0.82189207650273222</v>
      </c>
      <c r="CX2411">
        <v>77.599999999999994</v>
      </c>
      <c r="CY2411">
        <v>78.011649074071215</v>
      </c>
      <c r="CZ2411">
        <v>78.470528391764873</v>
      </c>
      <c r="DA2411">
        <v>119.43831585148845</v>
      </c>
      <c r="DB2411" t="e">
        <f ca="1"/>
        <v>#NAME?</v>
      </c>
      <c r="DC2411" t="e">
        <f ca="1"/>
        <v>#NAME?</v>
      </c>
      <c r="DD2411">
        <v>76.765446077148013</v>
      </c>
      <c r="DE2411" t="e">
        <f ca="1"/>
        <v>#NAME?</v>
      </c>
      <c r="DF2411">
        <v>79.126855171324308</v>
      </c>
    </row>
    <row r="2412" spans="1:110" x14ac:dyDescent="0.25">
      <c r="A2412">
        <v>57.3</v>
      </c>
      <c r="B2412" t="b">
        <v>1</v>
      </c>
      <c r="CW2412">
        <v>0.82223360655737709</v>
      </c>
      <c r="CX2412">
        <v>77.599999999999994</v>
      </c>
      <c r="CY2412">
        <v>78.024135224587127</v>
      </c>
      <c r="CZ2412">
        <v>78.485659158701822</v>
      </c>
      <c r="DA2412">
        <v>119.57118524294012</v>
      </c>
      <c r="DB2412" t="e">
        <f ca="1"/>
        <v>#NAME?</v>
      </c>
      <c r="DC2412" t="e">
        <f ca="1"/>
        <v>#NAME?</v>
      </c>
      <c r="DD2412">
        <v>76.777232414558739</v>
      </c>
      <c r="DE2412" t="e">
        <f ca="1"/>
        <v>#NAME?</v>
      </c>
      <c r="DF2412">
        <v>79.137342960389702</v>
      </c>
    </row>
    <row r="2413" spans="1:110" x14ac:dyDescent="0.25">
      <c r="A2413">
        <v>57.3</v>
      </c>
      <c r="B2413" t="b">
        <v>1</v>
      </c>
      <c r="CW2413">
        <v>0.82257513661202186</v>
      </c>
      <c r="CX2413">
        <v>77.599999999999994</v>
      </c>
      <c r="CY2413">
        <v>78.03663651770195</v>
      </c>
      <c r="CZ2413">
        <v>78.500811198339903</v>
      </c>
      <c r="DA2413">
        <v>119.70431015260955</v>
      </c>
      <c r="DB2413" t="e">
        <f ca="1"/>
        <v>#NAME?</v>
      </c>
      <c r="DC2413" t="e">
        <f ca="1"/>
        <v>#NAME?</v>
      </c>
      <c r="DD2413">
        <v>76.789030079548084</v>
      </c>
      <c r="DE2413" t="e">
        <f ca="1"/>
        <v>#NAME?</v>
      </c>
      <c r="DF2413">
        <v>79.147837102863775</v>
      </c>
    </row>
    <row r="2414" spans="1:110" x14ac:dyDescent="0.25">
      <c r="A2414">
        <v>56.6</v>
      </c>
      <c r="B2414" t="b">
        <v>1</v>
      </c>
      <c r="CW2414">
        <v>0.82291666666666663</v>
      </c>
      <c r="CX2414">
        <v>77.599999999999994</v>
      </c>
      <c r="CY2414">
        <v>78.049153011780717</v>
      </c>
      <c r="CZ2414">
        <v>78.515984592633686</v>
      </c>
      <c r="DA2414">
        <v>119.83769156515366</v>
      </c>
      <c r="DB2414" t="e">
        <f ca="1"/>
        <v>#NAME?</v>
      </c>
      <c r="DC2414" t="e">
        <f ca="1"/>
        <v>#NAME?</v>
      </c>
      <c r="DD2414">
        <v>76.800839104839014</v>
      </c>
      <c r="DE2414" t="e">
        <f ca="1"/>
        <v>#NAME?</v>
      </c>
      <c r="DF2414">
        <v>79.158337622526147</v>
      </c>
    </row>
    <row r="2415" spans="1:110" x14ac:dyDescent="0.25">
      <c r="A2415">
        <v>56.4</v>
      </c>
      <c r="B2415" t="b">
        <v>1</v>
      </c>
      <c r="CW2415">
        <v>0.82325819672131151</v>
      </c>
      <c r="CX2415">
        <v>77.7</v>
      </c>
      <c r="CY2415">
        <v>78.061684765506783</v>
      </c>
      <c r="CZ2415">
        <v>78.531179423995297</v>
      </c>
      <c r="DA2415">
        <v>119.97133047093202</v>
      </c>
      <c r="DB2415" t="e">
        <f ca="1"/>
        <v>#NAME?</v>
      </c>
      <c r="DC2415" t="e">
        <f ca="1"/>
        <v>#NAME?</v>
      </c>
      <c r="DD2415">
        <v>76.81265952331232</v>
      </c>
      <c r="DE2415" t="e">
        <f ca="1"/>
        <v>#NAME?</v>
      </c>
      <c r="DF2415">
        <v>79.168844543268534</v>
      </c>
    </row>
    <row r="2416" spans="1:110" x14ac:dyDescent="0.25">
      <c r="A2416">
        <v>56</v>
      </c>
      <c r="B2416" t="b">
        <v>1</v>
      </c>
      <c r="CW2416">
        <v>0.82359972677595628</v>
      </c>
      <c r="CX2416">
        <v>77.7</v>
      </c>
      <c r="CY2416">
        <v>78.074231837884071</v>
      </c>
      <c r="CZ2416">
        <v>78.546395775298166</v>
      </c>
      <c r="DA2416">
        <v>120.10522786605081</v>
      </c>
      <c r="DB2416" t="e">
        <f ca="1"/>
        <v>#NAME?</v>
      </c>
      <c r="DC2416" t="e">
        <f ca="1"/>
        <v>#NAME?</v>
      </c>
      <c r="DD2416">
        <v>76.824491368007713</v>
      </c>
      <c r="DE2416" t="e">
        <f ca="1"/>
        <v>#NAME?</v>
      </c>
      <c r="DF2416">
        <v>79.179357889095428</v>
      </c>
    </row>
    <row r="2417" spans="1:110" x14ac:dyDescent="0.25">
      <c r="A2417">
        <v>55.4</v>
      </c>
      <c r="B2417" t="b">
        <v>1</v>
      </c>
      <c r="CW2417">
        <v>0.82394125683060104</v>
      </c>
      <c r="CX2417">
        <v>77.7</v>
      </c>
      <c r="CY2417">
        <v>78.086794288239588</v>
      </c>
      <c r="CZ2417">
        <v>78.561633729880455</v>
      </c>
      <c r="DA2417">
        <v>120.2393847524077</v>
      </c>
      <c r="DB2417" t="e">
        <f ca="1"/>
        <v>#NAME?</v>
      </c>
      <c r="DC2417" t="e">
        <f ca="1"/>
        <v>#NAME?</v>
      </c>
      <c r="DD2417">
        <v>76.836334672124906</v>
      </c>
      <c r="DE2417" t="e">
        <f ca="1"/>
        <v>#NAME?</v>
      </c>
      <c r="DF2417">
        <v>79.189877684125037</v>
      </c>
    </row>
    <row r="2418" spans="1:110" x14ac:dyDescent="0.25">
      <c r="A2418">
        <v>55</v>
      </c>
      <c r="B2418" t="b">
        <v>1</v>
      </c>
      <c r="CW2418">
        <v>0.82428278688524592</v>
      </c>
      <c r="CX2418">
        <v>77.7</v>
      </c>
      <c r="CY2418">
        <v>78.099372176225856</v>
      </c>
      <c r="CZ2418">
        <v>78.576893371548877</v>
      </c>
      <c r="DA2418">
        <v>120.37380213773662</v>
      </c>
      <c r="DB2418" t="e">
        <f ca="1"/>
        <v>#NAME?</v>
      </c>
      <c r="DC2418" t="e">
        <f ca="1"/>
        <v>#NAME?</v>
      </c>
      <c r="DD2418">
        <v>76.848189469024717</v>
      </c>
      <c r="DE2418" t="e">
        <f ca="1"/>
        <v>#NAME?</v>
      </c>
      <c r="DF2418">
        <v>79.200403952589923</v>
      </c>
    </row>
    <row r="2419" spans="1:110" x14ac:dyDescent="0.25">
      <c r="A2419">
        <v>54.3</v>
      </c>
      <c r="B2419" t="b">
        <v>1</v>
      </c>
      <c r="CW2419">
        <v>0.82462431693989069</v>
      </c>
      <c r="CX2419">
        <v>77.7</v>
      </c>
      <c r="CY2419">
        <v>78.111965561823311</v>
      </c>
      <c r="CZ2419">
        <v>78.592174784581729</v>
      </c>
      <c r="DA2419">
        <v>120.50848103565313</v>
      </c>
      <c r="DB2419" t="e">
        <f ca="1"/>
        <v>#NAME?</v>
      </c>
      <c r="DC2419" t="e">
        <f ca="1"/>
        <v>#NAME?</v>
      </c>
      <c r="DD2419">
        <v>76.860055792230128</v>
      </c>
      <c r="DE2419" t="e">
        <f ca="1"/>
        <v>#NAME?</v>
      </c>
      <c r="DF2419">
        <v>79.2109367188379</v>
      </c>
    </row>
    <row r="2420" spans="1:110" x14ac:dyDescent="0.25">
      <c r="A2420">
        <v>53.6</v>
      </c>
      <c r="B2420" t="b">
        <v>1</v>
      </c>
      <c r="CW2420">
        <v>0.82496584699453557</v>
      </c>
      <c r="CX2420">
        <v>77.7</v>
      </c>
      <c r="CY2420">
        <v>78.124574505342878</v>
      </c>
      <c r="CZ2420">
        <v>78.607478053733175</v>
      </c>
      <c r="DA2420">
        <v>120.64342246570054</v>
      </c>
      <c r="DB2420" t="e">
        <f ca="1"/>
        <v>#NAME?</v>
      </c>
      <c r="DC2420" t="e">
        <f ca="1"/>
        <v>#NAME?</v>
      </c>
      <c r="DD2420">
        <v>76.871933675427385</v>
      </c>
      <c r="DE2420" t="e">
        <f ca="1"/>
        <v>#NAME?</v>
      </c>
      <c r="DF2420">
        <v>79.221476007332797</v>
      </c>
    </row>
    <row r="2421" spans="1:110" x14ac:dyDescent="0.25">
      <c r="A2421">
        <v>53.1</v>
      </c>
      <c r="B2421" t="b">
        <v>1</v>
      </c>
      <c r="CW2421">
        <v>0.82530737704918034</v>
      </c>
      <c r="CX2421">
        <v>77.8</v>
      </c>
      <c r="CY2421">
        <v>78.137199067428412</v>
      </c>
      <c r="CZ2421">
        <v>78.622803264236396</v>
      </c>
      <c r="DA2421">
        <v>120.77862745339586</v>
      </c>
      <c r="DB2421" t="e">
        <f ca="1"/>
        <v>#NAME?</v>
      </c>
      <c r="DC2421" t="e">
        <f ca="1"/>
        <v>#NAME?</v>
      </c>
      <c r="DD2421">
        <v>76.883823152467187</v>
      </c>
      <c r="DE2421" t="e">
        <f ca="1"/>
        <v>#NAME?</v>
      </c>
      <c r="DF2421">
        <v>79.232021842655314</v>
      </c>
    </row>
    <row r="2422" spans="1:110" x14ac:dyDescent="0.25">
      <c r="A2422">
        <v>52.5</v>
      </c>
      <c r="B2422" t="b">
        <v>1</v>
      </c>
      <c r="CW2422">
        <v>0.8256489071038251</v>
      </c>
      <c r="CX2422">
        <v>77.8</v>
      </c>
      <c r="CY2422">
        <v>78.149839309059246</v>
      </c>
      <c r="CZ2422">
        <v>78.638150501807488</v>
      </c>
      <c r="DA2422">
        <v>120.91409703027692</v>
      </c>
      <c r="DB2422" t="e">
        <f ca="1"/>
        <v>#NAME?</v>
      </c>
      <c r="DC2422" t="e">
        <f ca="1"/>
        <v>#NAME?</v>
      </c>
      <c r="DD2422">
        <v>76.895724257365728</v>
      </c>
      <c r="DE2422" t="e">
        <f ca="1"/>
        <v>#NAME?</v>
      </c>
      <c r="DF2422">
        <v>79.242574249503747</v>
      </c>
    </row>
    <row r="2423" spans="1:110" x14ac:dyDescent="0.25">
      <c r="A2423">
        <v>51.9</v>
      </c>
      <c r="B2423" t="b">
        <v>1</v>
      </c>
      <c r="CW2423">
        <v>0.82599043715846998</v>
      </c>
      <c r="CX2423">
        <v>77.8</v>
      </c>
      <c r="CY2423">
        <v>78.162495291552744</v>
      </c>
      <c r="CZ2423">
        <v>78.653519852649012</v>
      </c>
      <c r="DA2423">
        <v>121.0498322339494</v>
      </c>
      <c r="DB2423" t="e">
        <f ca="1"/>
        <v>#NAME?</v>
      </c>
      <c r="DC2423" t="e">
        <f ca="1"/>
        <v>#NAME?</v>
      </c>
      <c r="DD2423">
        <v>76.907637024305899</v>
      </c>
      <c r="DE2423" t="e">
        <f ca="1"/>
        <v>#NAME?</v>
      </c>
      <c r="DF2423">
        <v>79.253133252694951</v>
      </c>
    </row>
    <row r="2424" spans="1:110" x14ac:dyDescent="0.25">
      <c r="A2424">
        <v>51.4</v>
      </c>
      <c r="B2424" t="b">
        <v>1</v>
      </c>
      <c r="CW2424">
        <v>0.82633196721311475</v>
      </c>
      <c r="CX2424">
        <v>77.8</v>
      </c>
      <c r="CY2424">
        <v>78.175167076566893</v>
      </c>
      <c r="CZ2424">
        <v>78.668911403454132</v>
      </c>
      <c r="DA2424">
        <v>121.18583410813442</v>
      </c>
      <c r="DB2424" t="e">
        <f ca="1"/>
        <v>#NAME?</v>
      </c>
      <c r="DC2424" t="e">
        <f ca="1"/>
        <v>#NAME?</v>
      </c>
      <c r="DD2424">
        <v>76.919561487638333</v>
      </c>
      <c r="DE2424" t="e">
        <f ca="1"/>
        <v>#NAME?</v>
      </c>
      <c r="DF2424">
        <v>79.263698877165041</v>
      </c>
    </row>
    <row r="2425" spans="1:110" x14ac:dyDescent="0.25">
      <c r="A2425">
        <v>58</v>
      </c>
      <c r="B2425" t="b">
        <v>1</v>
      </c>
      <c r="CW2425">
        <v>0.82667349726775952</v>
      </c>
      <c r="CX2425">
        <v>77.8</v>
      </c>
      <c r="CY2425">
        <v>78.187854726102913</v>
      </c>
      <c r="CZ2425">
        <v>78.684325241409994</v>
      </c>
      <c r="DA2425">
        <v>121.32210370271694</v>
      </c>
      <c r="DB2425" t="e">
        <f ca="1"/>
        <v>#NAME?</v>
      </c>
      <c r="DC2425" t="e">
        <f ca="1"/>
        <v>#NAME?</v>
      </c>
      <c r="DD2425">
        <v>76.931497681882718</v>
      </c>
      <c r="DE2425" t="e">
        <f ca="1"/>
        <v>#NAME?</v>
      </c>
      <c r="DF2425">
        <v>79.274271147970353</v>
      </c>
    </row>
    <row r="2426" spans="1:110" x14ac:dyDescent="0.25">
      <c r="A2426">
        <v>52</v>
      </c>
      <c r="B2426" t="b">
        <v>1</v>
      </c>
      <c r="CW2426">
        <v>0.82701502732240439</v>
      </c>
      <c r="CX2426">
        <v>77.8</v>
      </c>
      <c r="CY2426">
        <v>78.200558302507901</v>
      </c>
      <c r="CZ2426">
        <v>78.699761454201777</v>
      </c>
      <c r="DA2426">
        <v>121.45864207379428</v>
      </c>
      <c r="DB2426" t="e">
        <f ca="1"/>
        <v>#NAME?</v>
      </c>
      <c r="DC2426" t="e">
        <f ca="1"/>
        <v>#NAME?</v>
      </c>
      <c r="DD2426">
        <v>76.943445641728829</v>
      </c>
      <c r="DE2426" t="e">
        <f ca="1"/>
        <v>#NAME?</v>
      </c>
      <c r="DF2426">
        <v>79.284850090288188</v>
      </c>
    </row>
    <row r="2427" spans="1:110" x14ac:dyDescent="0.25">
      <c r="A2427">
        <v>49.6</v>
      </c>
      <c r="B2427" t="b">
        <v>1</v>
      </c>
      <c r="CW2427">
        <v>0.82735655737704916</v>
      </c>
      <c r="CX2427">
        <v>77.8</v>
      </c>
      <c r="CY2427">
        <v>78.213277868477391</v>
      </c>
      <c r="CZ2427">
        <v>78.715220130016547</v>
      </c>
      <c r="DA2427">
        <v>121.59545028372507</v>
      </c>
      <c r="DB2427" t="e">
        <f ca="1"/>
        <v>#NAME?</v>
      </c>
      <c r="DC2427" t="e">
        <f ca="1"/>
        <v>#NAME?</v>
      </c>
      <c r="DD2427">
        <v>76.955405402037727</v>
      </c>
      <c r="DE2427" t="e">
        <f ca="1"/>
        <v>#NAME?</v>
      </c>
      <c r="DF2427">
        <v>79.295435729417733</v>
      </c>
    </row>
    <row r="2428" spans="1:110" x14ac:dyDescent="0.25">
      <c r="A2428">
        <v>48.9</v>
      </c>
      <c r="B2428" t="b">
        <v>1</v>
      </c>
      <c r="CW2428">
        <v>0.82769808743169404</v>
      </c>
      <c r="CX2428">
        <v>77.8</v>
      </c>
      <c r="CY2428">
        <v>78.226013487058182</v>
      </c>
      <c r="CZ2428">
        <v>78.730701357547048</v>
      </c>
      <c r="DA2428">
        <v>121.73252940117919</v>
      </c>
      <c r="DB2428" t="e">
        <f ca="1"/>
        <v>#NAME?</v>
      </c>
      <c r="DC2428" t="e">
        <f ca="1"/>
        <v>#NAME?</v>
      </c>
      <c r="DD2428">
        <v>76.967376997843004</v>
      </c>
      <c r="DE2428" t="e">
        <f ca="1"/>
        <v>#NAME?</v>
      </c>
      <c r="DF2428">
        <v>79.306028090780941</v>
      </c>
    </row>
    <row r="2429" spans="1:110" x14ac:dyDescent="0.25">
      <c r="A2429">
        <v>82.8</v>
      </c>
      <c r="B2429" t="b">
        <v>1</v>
      </c>
      <c r="CW2429">
        <v>0.82803961748633881</v>
      </c>
      <c r="CX2429">
        <v>77.8</v>
      </c>
      <c r="CY2429">
        <v>78.238765221650951</v>
      </c>
      <c r="CZ2429">
        <v>78.746205225995922</v>
      </c>
      <c r="DA2429">
        <v>121.86988050118744</v>
      </c>
      <c r="DB2429" t="e">
        <f ca="1"/>
        <v>#NAME?</v>
      </c>
      <c r="DC2429" t="e">
        <f ca="1"/>
        <v>#NAME?</v>
      </c>
      <c r="DD2429">
        <v>76.979360464351913</v>
      </c>
      <c r="DE2429" t="e">
        <f ca="1"/>
        <v>#NAME?</v>
      </c>
      <c r="DF2429">
        <v>79.316627199923346</v>
      </c>
    </row>
    <row r="2430" spans="1:110" x14ac:dyDescent="0.25">
      <c r="A2430">
        <v>82.6</v>
      </c>
      <c r="B2430" t="b">
        <v>1</v>
      </c>
      <c r="CW2430">
        <v>0.82838114754098358</v>
      </c>
      <c r="CX2430">
        <v>77.8</v>
      </c>
      <c r="CY2430">
        <v>78.251533136012966</v>
      </c>
      <c r="CZ2430">
        <v>78.761731825079238</v>
      </c>
      <c r="DA2430">
        <v>122.0075046651925</v>
      </c>
      <c r="DB2430" t="e">
        <f ca="1"/>
        <v>#NAME?</v>
      </c>
      <c r="DC2430" t="e">
        <f ca="1"/>
        <v>#NAME?</v>
      </c>
      <c r="DD2430">
        <v>76.991355836946653</v>
      </c>
      <c r="DE2430" t="e">
        <f ca="1"/>
        <v>#NAME?</v>
      </c>
      <c r="DF2430">
        <v>79.327233082514965</v>
      </c>
    </row>
    <row r="2431" spans="1:110" x14ac:dyDescent="0.25">
      <c r="A2431">
        <v>82.4</v>
      </c>
      <c r="B2431" t="b">
        <v>1</v>
      </c>
      <c r="CW2431">
        <v>0.82872267759562845</v>
      </c>
      <c r="CX2431">
        <v>77.900000000000006</v>
      </c>
      <c r="CY2431">
        <v>78.264317294260948</v>
      </c>
      <c r="CZ2431">
        <v>78.77728124503102</v>
      </c>
      <c r="DA2431">
        <v>122.14540298109986</v>
      </c>
      <c r="DB2431" t="e">
        <f ca="1"/>
        <v>#NAME?</v>
      </c>
      <c r="DC2431" t="e">
        <f ca="1"/>
        <v>#NAME?</v>
      </c>
      <c r="DD2431">
        <v>77.003363151185511</v>
      </c>
      <c r="DE2431" t="e">
        <f ca="1"/>
        <v>#NAME?</v>
      </c>
      <c r="DF2431">
        <v>79.337845764351215</v>
      </c>
    </row>
    <row r="2432" spans="1:110" x14ac:dyDescent="0.25">
      <c r="A2432">
        <v>82</v>
      </c>
      <c r="B2432" t="b">
        <v>1</v>
      </c>
      <c r="CW2432">
        <v>0.82906420765027322</v>
      </c>
      <c r="CX2432">
        <v>77.900000000000006</v>
      </c>
      <c r="CY2432">
        <v>78.277117760873736</v>
      </c>
      <c r="CZ2432">
        <v>78.792853576606916</v>
      </c>
      <c r="DA2432">
        <v>122.28357654332929</v>
      </c>
      <c r="DB2432" t="e">
        <f ca="1"/>
        <v>#NAME?</v>
      </c>
      <c r="DC2432" t="e">
        <f ca="1"/>
        <v>#NAME?</v>
      </c>
      <c r="DD2432">
        <v>77.015382442804096</v>
      </c>
      <c r="DE2432" t="e">
        <f ca="1"/>
        <v>#NAME?</v>
      </c>
      <c r="DF2432">
        <v>79.348465271353788</v>
      </c>
    </row>
    <row r="2433" spans="1:110" x14ac:dyDescent="0.25">
      <c r="A2433">
        <v>82.1</v>
      </c>
      <c r="B2433" t="b">
        <v>1</v>
      </c>
      <c r="CW2433">
        <v>0.82940573770491799</v>
      </c>
      <c r="CX2433">
        <v>77.900000000000006</v>
      </c>
      <c r="CY2433">
        <v>78.289934600695233</v>
      </c>
      <c r="CZ2433">
        <v>78.808448911088547</v>
      </c>
      <c r="DA2433">
        <v>122.42202645286724</v>
      </c>
      <c r="DB2433" t="e">
        <f ca="1"/>
        <v>#NAME?</v>
      </c>
      <c r="DC2433" t="e">
        <f ca="1"/>
        <v>#NAME?</v>
      </c>
      <c r="DD2433">
        <v>77.027413747716665</v>
      </c>
      <c r="DE2433" t="e">
        <f ca="1"/>
        <v>#NAME?</v>
      </c>
      <c r="DF2433">
        <v>79.359091629571552</v>
      </c>
    </row>
    <row r="2434" spans="1:110" x14ac:dyDescent="0.25">
      <c r="A2434">
        <v>81.900000000000006</v>
      </c>
      <c r="B2434" t="b">
        <v>1</v>
      </c>
      <c r="CW2434">
        <v>0.82974726775956287</v>
      </c>
      <c r="CX2434">
        <v>77.900000000000006</v>
      </c>
      <c r="CY2434">
        <v>78.302767878937118</v>
      </c>
      <c r="CZ2434">
        <v>78.824067340287542</v>
      </c>
      <c r="DA2434">
        <v>122.56075381731928</v>
      </c>
      <c r="DB2434" t="e">
        <f ca="1"/>
        <v>#NAME?</v>
      </c>
      <c r="DC2434" t="e">
        <f ca="1"/>
        <v>#NAME?</v>
      </c>
      <c r="DD2434">
        <v>77.03945710201728</v>
      </c>
      <c r="DE2434" t="e">
        <f ca="1"/>
        <v>#NAME?</v>
      </c>
      <c r="DF2434">
        <v>79.369724865181468</v>
      </c>
    </row>
    <row r="2435" spans="1:110" x14ac:dyDescent="0.25">
      <c r="A2435">
        <v>81.599999999999994</v>
      </c>
      <c r="B2435" t="b">
        <v>1</v>
      </c>
      <c r="CW2435">
        <v>0.83008879781420764</v>
      </c>
      <c r="CX2435">
        <v>78</v>
      </c>
      <c r="CY2435">
        <v>78.315617661181832</v>
      </c>
      <c r="CZ2435">
        <v>78.839708956549728</v>
      </c>
      <c r="DA2435">
        <v>122.69975975096324</v>
      </c>
      <c r="DB2435" t="e">
        <f ca="1"/>
        <v>#NAME?</v>
      </c>
      <c r="DC2435" t="e">
        <f ca="1"/>
        <v>#NAME?</v>
      </c>
      <c r="DD2435">
        <v>77.051512541981097</v>
      </c>
      <c r="DE2435" t="e">
        <f ca="1"/>
        <v>#NAME?</v>
      </c>
      <c r="DF2435">
        <v>79.380365004489533</v>
      </c>
    </row>
    <row r="2436" spans="1:110" x14ac:dyDescent="0.25">
      <c r="A2436">
        <v>81.3</v>
      </c>
      <c r="B2436" t="b">
        <v>1</v>
      </c>
      <c r="CW2436">
        <v>0.83043032786885251</v>
      </c>
      <c r="CX2436">
        <v>78</v>
      </c>
      <c r="CY2436">
        <v>78.328484013385349</v>
      </c>
      <c r="CZ2436">
        <v>78.855373852759413</v>
      </c>
      <c r="DA2436">
        <v>122.83904537480308</v>
      </c>
      <c r="DB2436" t="e">
        <f ca="1"/>
        <v>#NAME?</v>
      </c>
      <c r="DC2436" t="e">
        <f ca="1"/>
        <v>#NAME?</v>
      </c>
      <c r="DD2436">
        <v>77.063580104065679</v>
      </c>
      <c r="DE2436" t="e">
        <f ca="1"/>
        <v>#NAME?</v>
      </c>
      <c r="DF2436">
        <v>79.391012073931634</v>
      </c>
    </row>
    <row r="2437" spans="1:110" x14ac:dyDescent="0.25">
      <c r="A2437">
        <v>89</v>
      </c>
      <c r="B2437" t="b">
        <v>1</v>
      </c>
      <c r="CW2437">
        <v>0.83077185792349728</v>
      </c>
      <c r="CX2437">
        <v>78</v>
      </c>
      <c r="CY2437">
        <v>78.341367001880215</v>
      </c>
      <c r="CZ2437">
        <v>78.87106212234356</v>
      </c>
      <c r="DA2437">
        <v>122.97861181662294</v>
      </c>
      <c r="DB2437" t="e">
        <f ca="1"/>
        <v>#NAME?</v>
      </c>
      <c r="DC2437" t="e">
        <f ca="1"/>
        <v>#NAME?</v>
      </c>
      <c r="DD2437">
        <v>77.07565982491225</v>
      </c>
      <c r="DE2437" t="e">
        <f ca="1"/>
        <v>#NAME?</v>
      </c>
      <c r="DF2437">
        <v>79.401666100074621</v>
      </c>
    </row>
    <row r="2438" spans="1:110" x14ac:dyDescent="0.25">
      <c r="A2438">
        <v>88</v>
      </c>
      <c r="B2438" t="b">
        <v>1</v>
      </c>
      <c r="CW2438">
        <v>0.83111338797814205</v>
      </c>
      <c r="CX2438">
        <v>78</v>
      </c>
      <c r="CY2438">
        <v>78.354266693378463</v>
      </c>
      <c r="CZ2438">
        <v>78.886773859276218</v>
      </c>
      <c r="DA2438">
        <v>123.11846021104211</v>
      </c>
      <c r="DB2438" t="e">
        <f ca="1"/>
        <v>#NAME?</v>
      </c>
      <c r="DC2438" t="e">
        <f ca="1"/>
        <v>#NAME?</v>
      </c>
      <c r="DD2438">
        <v>77.087751741346977</v>
      </c>
      <c r="DE2438" t="e">
        <f ca="1"/>
        <v>#NAME?</v>
      </c>
      <c r="DF2438">
        <v>79.412327109617109</v>
      </c>
    </row>
    <row r="2439" spans="1:110" x14ac:dyDescent="0.25">
      <c r="A2439">
        <v>81</v>
      </c>
      <c r="B2439" t="b">
        <v>1</v>
      </c>
      <c r="CW2439">
        <v>0.83145491803278693</v>
      </c>
      <c r="CX2439">
        <v>78</v>
      </c>
      <c r="CY2439">
        <v>78.367183154974583</v>
      </c>
      <c r="CZ2439">
        <v>78.902509158082779</v>
      </c>
      <c r="DA2439">
        <v>123.2585916995703</v>
      </c>
      <c r="DB2439" t="e">
        <f ca="1"/>
        <v>#NAME?</v>
      </c>
      <c r="DC2439" t="e">
        <f ca="1"/>
        <v>#NAME?</v>
      </c>
      <c r="DD2439">
        <v>77.099855890382344</v>
      </c>
      <c r="DE2439" t="e">
        <f ca="1"/>
        <v>#NAME?</v>
      </c>
      <c r="DF2439">
        <v>79.422995129390557</v>
      </c>
    </row>
    <row r="2440" spans="1:110" x14ac:dyDescent="0.25">
      <c r="A2440">
        <v>81</v>
      </c>
      <c r="B2440" t="b">
        <v>1</v>
      </c>
      <c r="CW2440">
        <v>0.83179644808743169</v>
      </c>
      <c r="CX2440">
        <v>78</v>
      </c>
      <c r="CY2440">
        <v>78.380116454148549</v>
      </c>
      <c r="CZ2440">
        <v>78.918268113844348</v>
      </c>
      <c r="DA2440">
        <v>123.3990074306634</v>
      </c>
      <c r="DB2440" t="e">
        <f ca="1"/>
        <v>#NAME?</v>
      </c>
      <c r="DC2440" t="e">
        <f ca="1"/>
        <v>#NAME?</v>
      </c>
      <c r="DD2440">
        <v>77.111972309218359</v>
      </c>
      <c r="DE2440" t="e">
        <f ca="1"/>
        <v>#NAME?</v>
      </c>
      <c r="DF2440">
        <v>79.433670186360132</v>
      </c>
    </row>
    <row r="2441" spans="1:110" x14ac:dyDescent="0.25">
      <c r="A2441">
        <v>79.400000000000006</v>
      </c>
      <c r="B2441" t="b">
        <v>1</v>
      </c>
      <c r="CW2441">
        <v>0.83213797814207646</v>
      </c>
      <c r="CX2441">
        <v>78</v>
      </c>
      <c r="CY2441">
        <v>78.393066658768817</v>
      </c>
      <c r="CZ2441">
        <v>78.934050822202266</v>
      </c>
      <c r="DA2441">
        <v>123.53970855978022</v>
      </c>
      <c r="DB2441" t="e">
        <f ca="1"/>
        <v>#NAME?</v>
      </c>
      <c r="DC2441" t="e">
        <f ca="1"/>
        <v>#NAME?</v>
      </c>
      <c r="DD2441">
        <v>77.124101035244024</v>
      </c>
      <c r="DE2441" t="e">
        <f ca="1"/>
        <v>#NAME?</v>
      </c>
      <c r="DF2441">
        <v>79.444352307625749</v>
      </c>
    </row>
    <row r="2442" spans="1:110" x14ac:dyDescent="0.25">
      <c r="A2442">
        <v>79.5</v>
      </c>
      <c r="B2442" t="b">
        <v>1</v>
      </c>
      <c r="CW2442">
        <v>0.83247950819672134</v>
      </c>
      <c r="CX2442">
        <v>78</v>
      </c>
      <c r="CY2442">
        <v>78.406033837095549</v>
      </c>
      <c r="CZ2442">
        <v>78.949857379362726</v>
      </c>
      <c r="DA2442">
        <v>123.68069624943945</v>
      </c>
      <c r="DB2442" t="e">
        <f ca="1"/>
        <v>#NAME?</v>
      </c>
      <c r="DC2442" t="e">
        <f ca="1"/>
        <v>#NAME?</v>
      </c>
      <c r="DD2442">
        <v>77.136242106038594</v>
      </c>
      <c r="DE2442" t="e">
        <f ca="1"/>
        <v>#NAME?</v>
      </c>
      <c r="DF2442">
        <v>79.455041520423023</v>
      </c>
    </row>
    <row r="2443" spans="1:110" x14ac:dyDescent="0.25">
      <c r="A2443">
        <v>79.400000000000006</v>
      </c>
      <c r="B2443" t="b">
        <v>1</v>
      </c>
      <c r="CW2443">
        <v>0.83282103825136611</v>
      </c>
      <c r="CX2443">
        <v>78</v>
      </c>
      <c r="CY2443">
        <v>78.419018057783504</v>
      </c>
      <c r="CZ2443">
        <v>78.965687882100923</v>
      </c>
      <c r="DA2443">
        <v>123.82197166927702</v>
      </c>
      <c r="DB2443" t="e">
        <f ca="1"/>
        <v>#NAME?</v>
      </c>
      <c r="DC2443" t="e">
        <f ca="1"/>
        <v>#NAME?</v>
      </c>
      <c r="DD2443">
        <v>77.148395559372943</v>
      </c>
      <c r="DE2443" t="e">
        <f ca="1"/>
        <v>#NAME?</v>
      </c>
      <c r="DF2443">
        <v>79.465737852124278</v>
      </c>
    </row>
    <row r="2444" spans="1:110" x14ac:dyDescent="0.25">
      <c r="A2444">
        <v>79.099999999999994</v>
      </c>
      <c r="B2444" t="b">
        <v>1</v>
      </c>
      <c r="CW2444">
        <v>0.83316256830601088</v>
      </c>
      <c r="CX2444">
        <v>78</v>
      </c>
      <c r="CY2444">
        <v>78.432019389885383</v>
      </c>
      <c r="CZ2444">
        <v>78.98154242776603</v>
      </c>
      <c r="DA2444">
        <v>123.96353599610482</v>
      </c>
      <c r="DB2444" t="e">
        <f ca="1"/>
        <v>#NAME?</v>
      </c>
      <c r="DC2444" t="e">
        <f ca="1"/>
        <v>#NAME?</v>
      </c>
      <c r="DD2444">
        <v>77.160561433210972</v>
      </c>
      <c r="DE2444" t="e">
        <f ca="1"/>
        <v>#NAME?</v>
      </c>
      <c r="DF2444">
        <v>79.476441330239524</v>
      </c>
    </row>
    <row r="2445" spans="1:110" x14ac:dyDescent="0.25">
      <c r="A2445">
        <v>74.900000000000006</v>
      </c>
      <c r="B2445" t="b">
        <v>1</v>
      </c>
      <c r="CW2445">
        <v>0.83350409836065575</v>
      </c>
      <c r="CX2445">
        <v>78</v>
      </c>
      <c r="CY2445">
        <v>78.44503790285475</v>
      </c>
      <c r="CZ2445">
        <v>78.997421114285601</v>
      </c>
      <c r="DA2445">
        <v>124.10539041396912</v>
      </c>
      <c r="DB2445" t="e">
        <f ca="1"/>
        <v>#NAME?</v>
      </c>
      <c r="DC2445" t="e">
        <f ca="1"/>
        <v>#NAME?</v>
      </c>
      <c r="DD2445">
        <v>77.172739765710958</v>
      </c>
      <c r="DE2445" t="e">
        <f ca="1"/>
        <v>#NAME?</v>
      </c>
      <c r="DF2445">
        <v>79.487151982417487</v>
      </c>
    </row>
    <row r="2446" spans="1:110" x14ac:dyDescent="0.25">
      <c r="A2446">
        <v>74.7</v>
      </c>
      <c r="B2446" t="b">
        <v>1</v>
      </c>
      <c r="CW2446">
        <v>0.83384562841530052</v>
      </c>
      <c r="CX2446">
        <v>78</v>
      </c>
      <c r="CY2446">
        <v>78.458073666549495</v>
      </c>
      <c r="CZ2446">
        <v>79.013324040170218</v>
      </c>
      <c r="DA2446">
        <v>124.24753611421008</v>
      </c>
      <c r="DB2446" t="e">
        <f ca="1"/>
        <v>#NAME?</v>
      </c>
      <c r="DC2446" t="e">
        <f ca="1"/>
        <v>#NAME?</v>
      </c>
      <c r="DD2446">
        <v>77.184930595226973</v>
      </c>
      <c r="DE2446" t="e">
        <f ca="1"/>
        <v>#NAME?</v>
      </c>
      <c r="DF2446">
        <v>79.497869836446654</v>
      </c>
    </row>
    <row r="2447" spans="1:110" x14ac:dyDescent="0.25">
      <c r="A2447">
        <v>74.599999999999994</v>
      </c>
      <c r="B2447" t="b">
        <v>1</v>
      </c>
      <c r="CW2447">
        <v>0.8341871584699454</v>
      </c>
      <c r="CX2447">
        <v>78</v>
      </c>
      <c r="CY2447">
        <v>78.47112675123492</v>
      </c>
      <c r="CZ2447">
        <v>79.029251304518382</v>
      </c>
      <c r="DA2447">
        <v>124.38997429552195</v>
      </c>
      <c r="DB2447" t="e">
        <f ca="1"/>
        <v>#NAME?</v>
      </c>
      <c r="DC2447" t="e">
        <f ca="1"/>
        <v>#NAME?</v>
      </c>
      <c r="DD2447">
        <v>77.197133960310254</v>
      </c>
      <c r="DE2447" t="e">
        <f ca="1"/>
        <v>#NAME?</v>
      </c>
      <c r="DF2447">
        <v>79.508594920256229</v>
      </c>
    </row>
    <row r="2448" spans="1:110" x14ac:dyDescent="0.25">
      <c r="A2448">
        <v>74.5</v>
      </c>
      <c r="B2448" t="b">
        <v>1</v>
      </c>
      <c r="CW2448">
        <v>0.83452868852459017</v>
      </c>
      <c r="CX2448">
        <v>78</v>
      </c>
      <c r="CY2448">
        <v>78.484197227586989</v>
      </c>
      <c r="CZ2448">
        <v>79.045203007021186</v>
      </c>
      <c r="DA2448">
        <v>124.53270616401342</v>
      </c>
      <c r="DB2448" t="e">
        <f ca="1"/>
        <v>#NAME?</v>
      </c>
      <c r="DC2448" t="e">
        <f ca="1"/>
        <v>#NAME?</v>
      </c>
      <c r="DD2448">
        <v>77.209349899710702</v>
      </c>
      <c r="DE2448" t="e">
        <f ca="1"/>
        <v>#NAME?</v>
      </c>
      <c r="DF2448">
        <v>79.519327261917226</v>
      </c>
    </row>
    <row r="2449" spans="1:110" x14ac:dyDescent="0.25">
      <c r="A2449">
        <v>74.5</v>
      </c>
      <c r="B2449" t="b">
        <v>1</v>
      </c>
      <c r="CW2449">
        <v>0.83487021857923494</v>
      </c>
      <c r="CX2449">
        <v>78</v>
      </c>
      <c r="CY2449">
        <v>78.497285166695661</v>
      </c>
      <c r="CZ2449">
        <v>79.061179247966919</v>
      </c>
      <c r="DA2449">
        <v>124.67573293326923</v>
      </c>
      <c r="DB2449" t="e">
        <f ca="1"/>
        <v>#NAME?</v>
      </c>
      <c r="DC2449" t="e">
        <f ca="1"/>
        <v>#NAME?</v>
      </c>
      <c r="DD2449">
        <v>77.221578452378225</v>
      </c>
      <c r="DE2449" t="e">
        <f ca="1"/>
        <v>#NAME?</v>
      </c>
      <c r="DF2449">
        <v>79.530066889643535</v>
      </c>
    </row>
    <row r="2450" spans="1:110" x14ac:dyDescent="0.25">
      <c r="A2450">
        <v>74.5</v>
      </c>
      <c r="B2450" t="b">
        <v>1</v>
      </c>
      <c r="CW2450">
        <v>0.83521174863387981</v>
      </c>
      <c r="CX2450">
        <v>78</v>
      </c>
      <c r="CY2450">
        <v>78.510390640068252</v>
      </c>
      <c r="CZ2450">
        <v>79.077180128246411</v>
      </c>
      <c r="DA2450">
        <v>124.81905582441189</v>
      </c>
      <c r="DB2450" t="e">
        <f ca="1"/>
        <v>#NAME?</v>
      </c>
      <c r="DC2450" t="e">
        <f ca="1"/>
        <v>#NAME?</v>
      </c>
      <c r="DD2450">
        <v>77.233819657464238</v>
      </c>
      <c r="DE2450" t="e">
        <f ca="1"/>
        <v>#NAME?</v>
      </c>
      <c r="DF2450">
        <v>79.540813831792917</v>
      </c>
    </row>
    <row r="2451" spans="1:110" x14ac:dyDescent="0.25">
      <c r="A2451">
        <v>71.8</v>
      </c>
      <c r="B2451" t="b">
        <v>1</v>
      </c>
      <c r="CW2451">
        <v>0.83555327868852458</v>
      </c>
      <c r="CX2451">
        <v>78</v>
      </c>
      <c r="CY2451">
        <v>78.523513719632788</v>
      </c>
      <c r="CZ2451">
        <v>79.093205749357466</v>
      </c>
      <c r="DA2451">
        <v>124.96267606616416</v>
      </c>
      <c r="DB2451" t="e">
        <f ca="1"/>
        <v>#NAME?</v>
      </c>
      <c r="DC2451" t="e">
        <f ca="1"/>
        <v>#NAME?</v>
      </c>
      <c r="DD2451">
        <v>77.246073554323146</v>
      </c>
      <c r="DE2451" t="e">
        <f ca="1"/>
        <v>#NAME?</v>
      </c>
      <c r="DF2451">
        <v>79.551568116868111</v>
      </c>
    </row>
    <row r="2452" spans="1:110" x14ac:dyDescent="0.25">
      <c r="A2452">
        <v>72.3</v>
      </c>
      <c r="B2452" t="b">
        <v>1</v>
      </c>
      <c r="CW2452">
        <v>0.83589480874316935</v>
      </c>
      <c r="CX2452">
        <v>78</v>
      </c>
      <c r="CY2452">
        <v>78.536654477741251</v>
      </c>
      <c r="CZ2452">
        <v>79.109256213410177</v>
      </c>
      <c r="DA2452">
        <v>125.1065948949125</v>
      </c>
      <c r="DB2452" t="e">
        <f ca="1"/>
        <v>#NAME?</v>
      </c>
      <c r="DC2452" t="e">
        <f ca="1"/>
        <v>#NAME?</v>
      </c>
      <c r="DD2452">
        <v>77.258340182513763</v>
      </c>
      <c r="DE2452" t="e">
        <f ca="1"/>
        <v>#NAME?</v>
      </c>
      <c r="DF2452">
        <v>79.562329773517916</v>
      </c>
    </row>
    <row r="2453" spans="1:110" x14ac:dyDescent="0.25">
      <c r="A2453">
        <v>73.7</v>
      </c>
      <c r="B2453" t="b">
        <v>1</v>
      </c>
      <c r="CW2453">
        <v>0.83623633879781423</v>
      </c>
      <c r="CX2453">
        <v>78</v>
      </c>
      <c r="CY2453">
        <v>78.549812987173297</v>
      </c>
      <c r="CZ2453">
        <v>79.125331623131601</v>
      </c>
      <c r="DA2453">
        <v>125.25081355477077</v>
      </c>
      <c r="DB2453" t="e">
        <f ca="1"/>
        <v>#NAME?</v>
      </c>
      <c r="DC2453" t="e">
        <f ca="1"/>
        <v>#NAME?</v>
      </c>
      <c r="DD2453">
        <v>77.270619581800844</v>
      </c>
      <c r="DE2453" t="e">
        <f ca="1"/>
        <v>#NAME?</v>
      </c>
      <c r="DF2453">
        <v>79.573098830538271</v>
      </c>
    </row>
    <row r="2454" spans="1:110" x14ac:dyDescent="0.25">
      <c r="A2454">
        <v>73.8</v>
      </c>
      <c r="B2454" t="b">
        <v>1</v>
      </c>
      <c r="CW2454">
        <v>0.83657786885245899</v>
      </c>
      <c r="CX2454">
        <v>78</v>
      </c>
      <c r="CY2454">
        <v>78.562989321139455</v>
      </c>
      <c r="CZ2454">
        <v>79.14143208187113</v>
      </c>
      <c r="DA2454">
        <v>125.39533329764468</v>
      </c>
      <c r="DB2454" t="e">
        <f ca="1"/>
        <v>#NAME?</v>
      </c>
      <c r="DC2454" t="e">
        <f ca="1"/>
        <v>#NAME?</v>
      </c>
      <c r="DD2454">
        <v>77.282911792156597</v>
      </c>
      <c r="DE2454" t="e">
        <f ca="1"/>
        <v>#NAME?</v>
      </c>
      <c r="DF2454">
        <v>79.58387531687336</v>
      </c>
    </row>
    <row r="2455" spans="1:110" x14ac:dyDescent="0.25">
      <c r="A2455">
        <v>74.2</v>
      </c>
      <c r="B2455" t="b">
        <v>1</v>
      </c>
      <c r="CW2455">
        <v>0.83691939890710387</v>
      </c>
      <c r="CX2455">
        <v>78</v>
      </c>
      <c r="CY2455">
        <v>78.576183553284793</v>
      </c>
      <c r="CZ2455">
        <v>79.157557693605597</v>
      </c>
      <c r="DA2455">
        <v>125.54015538329726</v>
      </c>
      <c r="DB2455" t="e">
        <f ca="1"/>
        <v>#NAME?</v>
      </c>
      <c r="DC2455" t="e">
        <f ca="1"/>
        <v>#NAME?</v>
      </c>
      <c r="DD2455">
        <v>77.295216853762128</v>
      </c>
      <c r="DE2455" t="e">
        <f ca="1"/>
        <v>#NAME?</v>
      </c>
      <c r="DF2455">
        <v>79.594659261616727</v>
      </c>
    </row>
    <row r="2456" spans="1:110" x14ac:dyDescent="0.25">
      <c r="A2456">
        <v>69.099999999999994</v>
      </c>
      <c r="B2456" t="b">
        <v>1</v>
      </c>
      <c r="CW2456">
        <v>0.83726092896174864</v>
      </c>
      <c r="CX2456">
        <v>78</v>
      </c>
      <c r="CY2456">
        <v>78.58939575769233</v>
      </c>
      <c r="CZ2456">
        <v>79.173708562944043</v>
      </c>
      <c r="DA2456">
        <v>125.68528107941442</v>
      </c>
      <c r="DB2456" t="e">
        <f ca="1"/>
        <v>#NAME?</v>
      </c>
      <c r="DC2456" t="e">
        <f ca="1"/>
        <v>#NAME?</v>
      </c>
      <c r="DD2456">
        <v>77.307534807009077</v>
      </c>
      <c r="DE2456" t="e">
        <f ca="1"/>
        <v>#NAME?</v>
      </c>
      <c r="DF2456">
        <v>79.605450694012333</v>
      </c>
    </row>
    <row r="2457" spans="1:110" x14ac:dyDescent="0.25">
      <c r="A2457">
        <v>73.900000000000006</v>
      </c>
      <c r="B2457" t="b">
        <v>1</v>
      </c>
      <c r="CW2457">
        <v>0.83760245901639341</v>
      </c>
      <c r="CX2457">
        <v>78</v>
      </c>
      <c r="CY2457">
        <v>78.602626008886759</v>
      </c>
      <c r="CZ2457">
        <v>79.189884795133437</v>
      </c>
      <c r="DA2457">
        <v>125.83071166167181</v>
      </c>
      <c r="DB2457" t="e">
        <f ca="1"/>
        <v>#NAME?</v>
      </c>
      <c r="DC2457" t="e">
        <f ca="1"/>
        <v>#NAME?</v>
      </c>
      <c r="DD2457">
        <v>77.319865692501097</v>
      </c>
      <c r="DE2457" t="e">
        <f ca="1"/>
        <v>#NAME?</v>
      </c>
      <c r="DF2457">
        <v>79.616249643455788</v>
      </c>
    </row>
    <row r="2458" spans="1:110" x14ac:dyDescent="0.25">
      <c r="A2458">
        <v>73.7</v>
      </c>
      <c r="B2458" t="b">
        <v>1</v>
      </c>
      <c r="CW2458">
        <v>0.83794398907103829</v>
      </c>
      <c r="CX2458">
        <v>78</v>
      </c>
      <c r="CY2458">
        <v>78.615874381837955</v>
      </c>
      <c r="CZ2458">
        <v>79.206086496063818</v>
      </c>
      <c r="DA2458">
        <v>125.97644841380205</v>
      </c>
      <c r="DB2458" t="e">
        <f ca="1"/>
        <v>#NAME?</v>
      </c>
      <c r="DC2458" t="e">
        <f ca="1"/>
        <v>#NAME?</v>
      </c>
      <c r="DD2458">
        <v>77.332209551055413</v>
      </c>
      <c r="DE2458" t="e">
        <f ca="1"/>
        <v>#NAME?</v>
      </c>
      <c r="DF2458">
        <v>79.627056139495451</v>
      </c>
    </row>
    <row r="2459" spans="1:110" x14ac:dyDescent="0.25">
      <c r="A2459">
        <v>72.7</v>
      </c>
      <c r="B2459" t="b">
        <v>1</v>
      </c>
      <c r="CW2459">
        <v>0.83828551912568305</v>
      </c>
      <c r="CX2459">
        <v>78</v>
      </c>
      <c r="CY2459">
        <v>78.629140951964587</v>
      </c>
      <c r="CZ2459">
        <v>79.222313772273324</v>
      </c>
      <c r="DA2459">
        <v>126.12249262766247</v>
      </c>
      <c r="DB2459" t="e">
        <f ca="1"/>
        <v>#NAME?</v>
      </c>
      <c r="DC2459" t="e">
        <f ca="1"/>
        <v>#NAME?</v>
      </c>
      <c r="DD2459">
        <v>77.34456642370445</v>
      </c>
      <c r="DE2459" t="e">
        <f ca="1"/>
        <v>#NAME?</v>
      </c>
      <c r="DF2459">
        <v>79.63787021183353</v>
      </c>
    </row>
    <row r="2460" spans="1:110" x14ac:dyDescent="0.25">
      <c r="A2460">
        <v>71.5</v>
      </c>
      <c r="B2460" t="b">
        <v>1</v>
      </c>
      <c r="CW2460">
        <v>0.83862704918032782</v>
      </c>
      <c r="CX2460">
        <v>78</v>
      </c>
      <c r="CY2460">
        <v>78.642425795137981</v>
      </c>
      <c r="CZ2460">
        <v>79.238566730954176</v>
      </c>
      <c r="DA2460">
        <v>126.26884560330414</v>
      </c>
      <c r="DB2460" t="e">
        <f ca="1"/>
        <v>#NAME?</v>
      </c>
      <c r="DC2460" t="e">
        <f ca="1"/>
        <v>#NAME?</v>
      </c>
      <c r="DD2460">
        <v>77.356936351697385</v>
      </c>
      <c r="DE2460" t="e">
        <f ca="1"/>
        <v>#NAME?</v>
      </c>
      <c r="DF2460">
        <v>79.648691890327299</v>
      </c>
    </row>
    <row r="2461" spans="1:110" x14ac:dyDescent="0.25">
      <c r="A2461">
        <v>64.099999999999994</v>
      </c>
      <c r="B2461" t="b">
        <v>1</v>
      </c>
      <c r="CW2461">
        <v>0.8389685792349727</v>
      </c>
      <c r="CX2461">
        <v>78</v>
      </c>
      <c r="CY2461">
        <v>78.655728987685549</v>
      </c>
      <c r="CZ2461">
        <v>79.254845479957325</v>
      </c>
      <c r="DA2461">
        <v>126.41550864904124</v>
      </c>
      <c r="DB2461" t="e">
        <f ca="1"/>
        <v>#NAME?</v>
      </c>
      <c r="DC2461" t="e">
        <f ca="1"/>
        <v>#NAME?</v>
      </c>
      <c r="DD2461">
        <v>77.369319376501736</v>
      </c>
      <c r="DE2461" t="e">
        <f ca="1"/>
        <v>#NAME?</v>
      </c>
      <c r="DF2461">
        <v>79.659521204990313</v>
      </c>
    </row>
    <row r="2462" spans="1:110" x14ac:dyDescent="0.25">
      <c r="A2462">
        <v>63.8</v>
      </c>
      <c r="B2462" t="b">
        <v>1</v>
      </c>
      <c r="CW2462">
        <v>0.83931010928961747</v>
      </c>
      <c r="CX2462">
        <v>78</v>
      </c>
      <c r="CY2462">
        <v>78.669050606394933</v>
      </c>
      <c r="CZ2462">
        <v>79.271150127798776</v>
      </c>
      <c r="DA2462">
        <v>126.56248308152099</v>
      </c>
      <c r="DB2462" t="e">
        <f ca="1"/>
        <v>#NAME?</v>
      </c>
      <c r="DC2462" t="e">
        <f ca="1"/>
        <v>#NAME?</v>
      </c>
      <c r="DD2462">
        <v>77.381715539805015</v>
      </c>
      <c r="DE2462" t="e">
        <f ca="1"/>
        <v>#NAME?</v>
      </c>
      <c r="DF2462">
        <v>79.670358185993464</v>
      </c>
    </row>
    <row r="2463" spans="1:110" x14ac:dyDescent="0.25">
      <c r="A2463">
        <v>63.5</v>
      </c>
      <c r="B2463" t="b">
        <v>1</v>
      </c>
      <c r="CW2463">
        <v>0.83965163934426235</v>
      </c>
      <c r="CX2463">
        <v>78</v>
      </c>
      <c r="CY2463">
        <v>78.682390728517419</v>
      </c>
      <c r="CZ2463">
        <v>79.287480783664549</v>
      </c>
      <c r="DA2463">
        <v>126.70977022579494</v>
      </c>
      <c r="DB2463" t="e">
        <f ca="1"/>
        <v>#NAME?</v>
      </c>
      <c r="DC2463" t="e">
        <f ca="1"/>
        <v>#NAME?</v>
      </c>
      <c r="DD2463">
        <v>77.394124883516398</v>
      </c>
      <c r="DE2463" t="e">
        <f ca="1"/>
        <v>#NAME?</v>
      </c>
      <c r="DF2463">
        <v>79.681202863666343</v>
      </c>
    </row>
    <row r="2464" spans="1:110" x14ac:dyDescent="0.25">
      <c r="A2464">
        <v>63.2</v>
      </c>
      <c r="B2464" t="b">
        <v>1</v>
      </c>
      <c r="CW2464">
        <v>0.83999316939890711</v>
      </c>
      <c r="CX2464">
        <v>78</v>
      </c>
      <c r="CY2464">
        <v>78.695749431772043</v>
      </c>
      <c r="CZ2464">
        <v>79.303837557416571</v>
      </c>
      <c r="DA2464">
        <v>126.85737141539028</v>
      </c>
      <c r="DB2464" t="e">
        <f ca="1"/>
        <v>#NAME?</v>
      </c>
      <c r="DC2464" t="e">
        <f ca="1"/>
        <v>#NAME?</v>
      </c>
      <c r="DD2464">
        <v>77.406547449768297</v>
      </c>
      <c r="DE2464" t="e">
        <f ca="1"/>
        <v>#NAME?</v>
      </c>
      <c r="DF2464">
        <v>79.692055268498279</v>
      </c>
    </row>
    <row r="2465" spans="1:110" x14ac:dyDescent="0.25">
      <c r="A2465">
        <v>62.7</v>
      </c>
      <c r="B2465" t="b">
        <v>1</v>
      </c>
      <c r="CW2465">
        <v>0.84033469945355188</v>
      </c>
      <c r="CX2465">
        <v>78</v>
      </c>
      <c r="CY2465">
        <v>78.709126794349388</v>
      </c>
      <c r="CZ2465">
        <v>79.320220559598468</v>
      </c>
      <c r="DA2465">
        <v>127.00528799238261</v>
      </c>
      <c r="DB2465" t="e">
        <f ca="1"/>
        <v>#NAME?</v>
      </c>
      <c r="DC2465" t="e">
        <f ca="1"/>
        <v>#NAME?</v>
      </c>
      <c r="DD2465">
        <v>77.41898328091807</v>
      </c>
      <c r="DE2465" t="e">
        <f ca="1"/>
        <v>#NAME?</v>
      </c>
      <c r="DF2465">
        <v>79.702915431139729</v>
      </c>
    </row>
    <row r="2466" spans="1:110" x14ac:dyDescent="0.25">
      <c r="A2466">
        <v>62.5</v>
      </c>
      <c r="B2466" t="b">
        <v>1</v>
      </c>
      <c r="CW2466">
        <v>0.84067622950819676</v>
      </c>
      <c r="CX2466">
        <v>78.099999999999994</v>
      </c>
      <c r="CY2466">
        <v>78.722522894915514</v>
      </c>
      <c r="CZ2466">
        <v>79.336629901440844</v>
      </c>
      <c r="DA2466">
        <v>127.15352130746901</v>
      </c>
      <c r="DB2466" t="e">
        <f ca="1"/>
        <v>#NAME?</v>
      </c>
      <c r="DC2466" t="e">
        <f ca="1"/>
        <v>#NAME?</v>
      </c>
      <c r="DD2466">
        <v>77.431432419549751</v>
      </c>
      <c r="DE2466" t="e">
        <f ca="1"/>
        <v>#NAME?</v>
      </c>
      <c r="DF2466">
        <v>79.713783382403378</v>
      </c>
    </row>
    <row r="2467" spans="1:110" x14ac:dyDescent="0.25">
      <c r="A2467">
        <v>62</v>
      </c>
      <c r="B2467" t="b">
        <v>1</v>
      </c>
      <c r="CW2467">
        <v>0.84101775956284153</v>
      </c>
      <c r="CX2467">
        <v>78.099999999999994</v>
      </c>
      <c r="CY2467">
        <v>78.735937812615802</v>
      </c>
      <c r="CZ2467">
        <v>79.353065694867524</v>
      </c>
      <c r="DA2467">
        <v>127.30207272004192</v>
      </c>
      <c r="DB2467" t="e">
        <f ca="1"/>
        <v>#NAME?</v>
      </c>
      <c r="DC2467" t="e">
        <f ca="1"/>
        <v>#NAME?</v>
      </c>
      <c r="DD2467">
        <v>77.443894908475627</v>
      </c>
      <c r="DE2467" t="e">
        <f ca="1"/>
        <v>#NAME?</v>
      </c>
      <c r="DF2467">
        <v>79.724659153265407</v>
      </c>
    </row>
    <row r="2468" spans="1:110" x14ac:dyDescent="0.25">
      <c r="A2468">
        <v>61.8</v>
      </c>
      <c r="B2468" t="b">
        <v>1</v>
      </c>
      <c r="CW2468">
        <v>0.84135928961748629</v>
      </c>
      <c r="CX2468">
        <v>78.099999999999994</v>
      </c>
      <c r="CY2468">
        <v>78.749371627079228</v>
      </c>
      <c r="CZ2468">
        <v>79.369528052501295</v>
      </c>
      <c r="DA2468">
        <v>127.45094359826419</v>
      </c>
      <c r="DB2468" t="e">
        <f ca="1"/>
        <v>#NAME?</v>
      </c>
      <c r="DC2468" t="e">
        <f ca="1"/>
        <v>#NAME?</v>
      </c>
      <c r="DD2468">
        <v>77.456370790738134</v>
      </c>
      <c r="DE2468" t="e">
        <f ca="1"/>
        <v>#NAME?</v>
      </c>
      <c r="DF2468">
        <v>79.735542774866843</v>
      </c>
    </row>
    <row r="2469" spans="1:110" x14ac:dyDescent="0.25">
      <c r="A2469">
        <v>61.4</v>
      </c>
      <c r="B2469" t="b">
        <v>1</v>
      </c>
      <c r="CW2469">
        <v>0.84170081967213117</v>
      </c>
      <c r="CX2469">
        <v>78.099999999999994</v>
      </c>
      <c r="CY2469">
        <v>78.762824418422156</v>
      </c>
      <c r="CZ2469">
        <v>79.386017087669728</v>
      </c>
      <c r="DA2469">
        <v>127.60013531914458</v>
      </c>
      <c r="DB2469" t="e">
        <f ca="1"/>
        <v>#NAME?</v>
      </c>
      <c r="DC2469" t="e">
        <f ca="1"/>
        <v>#NAME?</v>
      </c>
      <c r="DD2469">
        <v>77.468860109611413</v>
      </c>
      <c r="DE2469" t="e">
        <f ca="1"/>
        <v>#NAME?</v>
      </c>
      <c r="DF2469">
        <v>79.746434278514727</v>
      </c>
    </row>
    <row r="2470" spans="1:110" x14ac:dyDescent="0.25">
      <c r="A2470">
        <v>61</v>
      </c>
      <c r="B2470" t="b">
        <v>1</v>
      </c>
      <c r="CW2470">
        <v>0.84204234972677594</v>
      </c>
      <c r="CX2470">
        <v>78.099999999999994</v>
      </c>
      <c r="CY2470">
        <v>78.776296267252476</v>
      </c>
      <c r="CZ2470">
        <v>79.402532914411239</v>
      </c>
      <c r="DA2470">
        <v>127.74964926861401</v>
      </c>
      <c r="DB2470" t="e">
        <f ca="1"/>
        <v>#NAME?</v>
      </c>
      <c r="DC2470" t="e">
        <f ca="1"/>
        <v>#NAME?</v>
      </c>
      <c r="DD2470">
        <v>77.481362908603188</v>
      </c>
      <c r="DE2470" t="e">
        <f ca="1"/>
        <v>#NAME?</v>
      </c>
      <c r="DF2470">
        <v>79.7573336956834</v>
      </c>
    </row>
    <row r="2471" spans="1:110" x14ac:dyDescent="0.25">
      <c r="A2471">
        <v>67</v>
      </c>
      <c r="B2471" t="b">
        <v>1</v>
      </c>
      <c r="CW2471">
        <v>0.84238387978142082</v>
      </c>
      <c r="CX2471">
        <v>78.099999999999994</v>
      </c>
      <c r="CY2471">
        <v>78.789787254673868</v>
      </c>
      <c r="CZ2471">
        <v>79.419075647481151</v>
      </c>
      <c r="DA2471">
        <v>127.89948684160318</v>
      </c>
      <c r="DB2471" t="e">
        <f ca="1"/>
        <v>#NAME?</v>
      </c>
      <c r="DC2471" t="e">
        <f ca="1"/>
        <v>#NAME?</v>
      </c>
      <c r="DD2471">
        <v>77.493879231456461</v>
      </c>
      <c r="DE2471" t="e">
        <f ca="1"/>
        <v>#NAME?</v>
      </c>
      <c r="DF2471">
        <v>79.768241058015889</v>
      </c>
    </row>
    <row r="2472" spans="1:110" x14ac:dyDescent="0.25">
      <c r="A2472">
        <v>59.7</v>
      </c>
      <c r="B2472" t="b">
        <v>1</v>
      </c>
      <c r="CW2472">
        <v>0.84272540983606559</v>
      </c>
      <c r="CX2472">
        <v>78.099999999999994</v>
      </c>
      <c r="CY2472">
        <v>78.803297462289805</v>
      </c>
      <c r="CZ2472">
        <v>79.435645402357707</v>
      </c>
      <c r="DA2472">
        <v>128.0496494421202</v>
      </c>
      <c r="DB2472" t="e">
        <f ca="1"/>
        <v>#NAME?</v>
      </c>
      <c r="DC2472" t="e">
        <f ca="1"/>
        <v>#NAME?</v>
      </c>
      <c r="DD2472">
        <v>77.506409122151325</v>
      </c>
      <c r="DE2472" t="e">
        <f ca="1"/>
        <v>#NAME?</v>
      </c>
      <c r="DF2472">
        <v>79.779156397325082</v>
      </c>
    </row>
    <row r="2473" spans="1:110" x14ac:dyDescent="0.25">
      <c r="A2473">
        <v>59.6</v>
      </c>
      <c r="B2473" t="b">
        <v>1</v>
      </c>
      <c r="CW2473">
        <v>0.84306693989071035</v>
      </c>
      <c r="CX2473">
        <v>78.099999999999994</v>
      </c>
      <c r="CY2473">
        <v>78.816826972207934</v>
      </c>
      <c r="CZ2473">
        <v>79.452242295248439</v>
      </c>
      <c r="DA2473">
        <v>128.20013848332999</v>
      </c>
      <c r="DB2473" t="e">
        <f ca="1"/>
        <v>#NAME?</v>
      </c>
      <c r="DC2473" t="e">
        <f ca="1"/>
        <v>#NAME?</v>
      </c>
      <c r="DD2473">
        <v>77.518952624906802</v>
      </c>
      <c r="DE2473" t="e">
        <f ca="1"/>
        <v>#NAME?</v>
      </c>
      <c r="DF2473">
        <v>79.790079745595165</v>
      </c>
    </row>
    <row r="2474" spans="1:110" x14ac:dyDescent="0.25">
      <c r="A2474">
        <v>59.4</v>
      </c>
      <c r="B2474" t="b">
        <v>1</v>
      </c>
      <c r="CW2474">
        <v>0.84340846994535523</v>
      </c>
      <c r="CX2474">
        <v>78.099999999999994</v>
      </c>
      <c r="CY2474">
        <v>78.830375867044182</v>
      </c>
      <c r="CZ2474">
        <v>79.468866443096204</v>
      </c>
      <c r="DA2474">
        <v>128.35095538763377</v>
      </c>
      <c r="DB2474" t="e">
        <f ca="1"/>
        <v>#NAME?</v>
      </c>
      <c r="DC2474" t="e">
        <f ca="1"/>
        <v>#NAME?</v>
      </c>
      <c r="DD2474">
        <v>77.531509784182575</v>
      </c>
      <c r="DE2474" t="e">
        <f ca="1"/>
        <v>#NAME?</v>
      </c>
      <c r="DF2474">
        <v>79.801011134982872</v>
      </c>
    </row>
    <row r="2475" spans="1:110" x14ac:dyDescent="0.25">
      <c r="A2475">
        <v>58.9</v>
      </c>
      <c r="B2475" t="b">
        <v>1</v>
      </c>
      <c r="CW2475">
        <v>0.84375</v>
      </c>
      <c r="CX2475">
        <v>78.099999999999994</v>
      </c>
      <c r="CY2475">
        <v>78.843944229927203</v>
      </c>
      <c r="CZ2475">
        <v>79.485517963585707</v>
      </c>
      <c r="DA2475">
        <v>128.50210158674975</v>
      </c>
      <c r="DB2475" t="e">
        <f ca="1"/>
        <v>#NAME?</v>
      </c>
      <c r="DC2475" t="e">
        <f ca="1"/>
        <v>#NAME?</v>
      </c>
      <c r="DD2475">
        <v>77.544080644680918</v>
      </c>
      <c r="DE2475" t="e">
        <f ca="1"/>
        <v>#NAME?</v>
      </c>
      <c r="DF2475">
        <v>79.811950597818907</v>
      </c>
    </row>
    <row r="2476" spans="1:110" x14ac:dyDescent="0.25">
      <c r="A2476">
        <v>58.6</v>
      </c>
      <c r="B2476" t="b">
        <v>1</v>
      </c>
      <c r="CW2476">
        <v>0.84409153005464477</v>
      </c>
      <c r="CX2476">
        <v>78.099999999999994</v>
      </c>
      <c r="CY2476">
        <v>78.857532144502628</v>
      </c>
      <c r="CZ2476">
        <v>79.502196975149516</v>
      </c>
      <c r="DA2476">
        <v>128.65357852179483</v>
      </c>
      <c r="DB2476" t="e">
        <f ca="1"/>
        <v>#NAME?</v>
      </c>
      <c r="DC2476" t="e">
        <f ca="1"/>
        <v>#NAME?</v>
      </c>
      <c r="DD2476">
        <v>77.556665251348491</v>
      </c>
      <c r="DE2476" t="e">
        <f ca="1"/>
        <v>#NAME?</v>
      </c>
      <c r="DF2476">
        <v>79.822898166609235</v>
      </c>
    </row>
    <row r="2477" spans="1:110" x14ac:dyDescent="0.25">
      <c r="A2477">
        <v>71.599999999999994</v>
      </c>
      <c r="B2477" t="b">
        <v>1</v>
      </c>
      <c r="CW2477">
        <v>0.84443306010928965</v>
      </c>
      <c r="CX2477">
        <v>78.099999999999994</v>
      </c>
      <c r="CY2477">
        <v>78.87113969493754</v>
      </c>
      <c r="CZ2477">
        <v>79.518903596975107</v>
      </c>
      <c r="DA2477">
        <v>128.805387643367</v>
      </c>
      <c r="DB2477" t="e">
        <f ca="1"/>
        <v>#NAME?</v>
      </c>
      <c r="DC2477" t="e">
        <f ca="1"/>
        <v>#NAME?</v>
      </c>
      <c r="DD2477">
        <v>77.569263649378257</v>
      </c>
      <c r="DE2477" t="e">
        <f ca="1"/>
        <v>#NAME?</v>
      </c>
      <c r="DF2477">
        <v>79.833853874036464</v>
      </c>
    </row>
    <row r="2478" spans="1:110" x14ac:dyDescent="0.25">
      <c r="A2478">
        <v>71.400000000000006</v>
      </c>
      <c r="B2478" t="b">
        <v>1</v>
      </c>
      <c r="CW2478">
        <v>0.84477459016393441</v>
      </c>
      <c r="CX2478">
        <v>78.2</v>
      </c>
      <c r="CY2478">
        <v>78.884766965924925</v>
      </c>
      <c r="CZ2478">
        <v>79.535637949010805</v>
      </c>
      <c r="DA2478">
        <v>128.95753041162845</v>
      </c>
      <c r="DB2478" t="e">
        <f ca="1"/>
        <v>#NAME?</v>
      </c>
      <c r="DC2478" t="e">
        <f ca="1"/>
        <v>#NAME?</v>
      </c>
      <c r="DD2478">
        <v>77.581875884211343</v>
      </c>
      <c r="DE2478" t="e">
        <f ca="1"/>
        <v>#NAME?</v>
      </c>
      <c r="DF2478">
        <v>79.844817752961291</v>
      </c>
    </row>
    <row r="2479" spans="1:110" x14ac:dyDescent="0.25">
      <c r="A2479">
        <v>71.2</v>
      </c>
      <c r="B2479" t="b">
        <v>1</v>
      </c>
      <c r="CW2479">
        <v>0.84511612021857918</v>
      </c>
      <c r="CX2479">
        <v>78.2</v>
      </c>
      <c r="CY2479">
        <v>78.898414042688017</v>
      </c>
      <c r="CZ2479">
        <v>79.552400151972648</v>
      </c>
      <c r="DA2479">
        <v>129.11000829639025</v>
      </c>
      <c r="DB2479" t="e">
        <f ca="1"/>
        <v>#NAME?</v>
      </c>
      <c r="DC2479" t="e">
        <f ca="1"/>
        <v>#NAME?</v>
      </c>
      <c r="DD2479">
        <v>77.594502001538956</v>
      </c>
      <c r="DE2479" t="e">
        <f ca="1"/>
        <v>#NAME?</v>
      </c>
      <c r="DF2479">
        <v>79.85578983642381</v>
      </c>
    </row>
    <row r="2480" spans="1:110" x14ac:dyDescent="0.25">
      <c r="A2480">
        <v>71.3</v>
      </c>
      <c r="B2480" t="b">
        <v>1</v>
      </c>
      <c r="CW2480">
        <v>0.84545765027322406</v>
      </c>
      <c r="CX2480">
        <v>78.2</v>
      </c>
      <c r="CY2480">
        <v>78.912081010985162</v>
      </c>
      <c r="CZ2480">
        <v>79.569190327351038</v>
      </c>
      <c r="DA2480">
        <v>129.26282277719727</v>
      </c>
      <c r="DB2480" t="e">
        <f ca="1"/>
        <v>#NAME?</v>
      </c>
      <c r="DC2480" t="e">
        <f ca="1"/>
        <v>#NAME?</v>
      </c>
      <c r="DD2480">
        <v>77.607142047304364</v>
      </c>
      <c r="DE2480" t="e">
        <f ca="1"/>
        <v>#NAME?</v>
      </c>
      <c r="DF2480">
        <v>79.866770157645021</v>
      </c>
    </row>
    <row r="2481" spans="1:110" x14ac:dyDescent="0.25">
      <c r="A2481">
        <v>76</v>
      </c>
      <c r="B2481" t="b">
        <v>1</v>
      </c>
      <c r="CW2481">
        <v>0.84579918032786883</v>
      </c>
      <c r="CX2481">
        <v>78.2</v>
      </c>
      <c r="CY2481">
        <v>78.925767957114076</v>
      </c>
      <c r="CZ2481">
        <v>79.586008597417347</v>
      </c>
      <c r="DA2481">
        <v>129.41597534341426</v>
      </c>
      <c r="DB2481" t="e">
        <f ca="1"/>
        <v>#NAME?</v>
      </c>
      <c r="DC2481" t="e">
        <f ca="1"/>
        <v>#NAME?</v>
      </c>
      <c r="DD2481">
        <v>77.619796067704755</v>
      </c>
      <c r="DE2481" t="e">
        <f ca="1"/>
        <v>#NAME?</v>
      </c>
      <c r="DF2481">
        <v>79.877758750028207</v>
      </c>
    </row>
    <row r="2482" spans="1:110" x14ac:dyDescent="0.25">
      <c r="A2482">
        <v>73</v>
      </c>
      <c r="B2482" t="b">
        <v>1</v>
      </c>
      <c r="CW2482">
        <v>0.84614071038251371</v>
      </c>
      <c r="CX2482">
        <v>78.2</v>
      </c>
      <c r="CY2482">
        <v>78.939474967916681</v>
      </c>
      <c r="CZ2482">
        <v>79.602855085231084</v>
      </c>
      <c r="DA2482">
        <v>129.56946749431327</v>
      </c>
      <c r="DB2482" t="e">
        <f ca="1"/>
        <v>#NAME?</v>
      </c>
      <c r="DC2482" t="e">
        <f ca="1"/>
        <v>#NAME?</v>
      </c>
      <c r="DD2482">
        <v>77.632464109193279</v>
      </c>
      <c r="DE2482" t="e">
        <f ca="1"/>
        <v>#NAME?</v>
      </c>
      <c r="DF2482">
        <v>79.88875564716038</v>
      </c>
    </row>
    <row r="2483" spans="1:110" x14ac:dyDescent="0.25">
      <c r="A2483">
        <v>70</v>
      </c>
      <c r="B2483" t="b">
        <v>1</v>
      </c>
      <c r="CW2483">
        <v>0.84648224043715847</v>
      </c>
      <c r="CX2483">
        <v>78.2</v>
      </c>
      <c r="CY2483">
        <v>78.953202130783708</v>
      </c>
      <c r="CZ2483">
        <v>79.619729914646172</v>
      </c>
      <c r="DA2483">
        <v>129.72330073916135</v>
      </c>
      <c r="DB2483" t="e">
        <f ca="1"/>
        <v>#NAME?</v>
      </c>
      <c r="DC2483" t="e">
        <f ca="1"/>
        <v>#NAME?</v>
      </c>
      <c r="DD2483">
        <v>77.645146218481017</v>
      </c>
      <c r="DE2483" t="e">
        <f ca="1"/>
        <v>#NAME?</v>
      </c>
      <c r="DF2483">
        <v>79.899760882813723</v>
      </c>
    </row>
    <row r="2484" spans="1:110" x14ac:dyDescent="0.25">
      <c r="A2484">
        <v>69.8</v>
      </c>
      <c r="B2484" t="b">
        <v>1</v>
      </c>
      <c r="CW2484">
        <v>0.84682377049180324</v>
      </c>
      <c r="CX2484">
        <v>78.2</v>
      </c>
      <c r="CY2484">
        <v>78.96694953365963</v>
      </c>
      <c r="CZ2484">
        <v>79.636633210318607</v>
      </c>
      <c r="DA2484">
        <v>129.87747659730982</v>
      </c>
      <c r="DB2484" t="e">
        <f ca="1"/>
        <v>#NAME?</v>
      </c>
      <c r="DC2484" t="e">
        <f ca="1"/>
        <v>#NAME?</v>
      </c>
      <c r="DD2484">
        <v>77.657842442539007</v>
      </c>
      <c r="DE2484" t="e">
        <f ca="1"/>
        <v>#NAME?</v>
      </c>
      <c r="DF2484">
        <v>79.910774490947105</v>
      </c>
    </row>
    <row r="2485" spans="1:110" x14ac:dyDescent="0.25">
      <c r="A2485">
        <v>69.5</v>
      </c>
      <c r="B2485" t="b">
        <v>1</v>
      </c>
      <c r="CW2485">
        <v>0.84716530054644812</v>
      </c>
      <c r="CX2485">
        <v>78.2</v>
      </c>
      <c r="CY2485">
        <v>78.980717265047147</v>
      </c>
      <c r="CZ2485">
        <v>79.653565097712843</v>
      </c>
      <c r="DA2485">
        <v>130.03199659828431</v>
      </c>
      <c r="DB2485" t="e">
        <f ca="1"/>
        <v>#NAME?</v>
      </c>
      <c r="DC2485" t="e">
        <f ca="1"/>
        <v>#NAME?</v>
      </c>
      <c r="DD2485">
        <v>77.670552828600236</v>
      </c>
      <c r="DE2485" t="e">
        <f ca="1"/>
        <v>#NAME?</v>
      </c>
      <c r="DF2485">
        <v>79.921796505707562</v>
      </c>
    </row>
    <row r="2486" spans="1:110" x14ac:dyDescent="0.25">
      <c r="A2486">
        <v>69.3</v>
      </c>
      <c r="B2486" t="b">
        <v>1</v>
      </c>
      <c r="CW2486">
        <v>0.84750683060109289</v>
      </c>
      <c r="CX2486">
        <v>78.2</v>
      </c>
      <c r="CY2486">
        <v>78.994505414012281</v>
      </c>
      <c r="CZ2486">
        <v>79.670525703109305</v>
      </c>
      <c r="DA2486">
        <v>130.18686228187559</v>
      </c>
      <c r="DB2486" t="e">
        <f ca="1"/>
        <v>#NAME?</v>
      </c>
      <c r="DC2486" t="e">
        <f ca="1"/>
        <v>#NAME?</v>
      </c>
      <c r="DD2486">
        <v>77.683277424161702</v>
      </c>
      <c r="DE2486" t="e">
        <f ca="1"/>
        <v>#NAME?</v>
      </c>
      <c r="DF2486">
        <v>79.932826961431729</v>
      </c>
    </row>
    <row r="2487" spans="1:110" x14ac:dyDescent="0.25">
      <c r="A2487">
        <v>68.900000000000006</v>
      </c>
      <c r="B2487" t="b">
        <v>1</v>
      </c>
      <c r="CW2487">
        <v>0.84784836065573765</v>
      </c>
      <c r="CX2487">
        <v>78.3</v>
      </c>
      <c r="CY2487">
        <v>79.008314070189215</v>
      </c>
      <c r="CZ2487">
        <v>79.687515153611571</v>
      </c>
      <c r="DA2487">
        <v>130.3420751982319</v>
      </c>
      <c r="DB2487" t="e">
        <f ca="1"/>
        <v>#NAME?</v>
      </c>
      <c r="DC2487" t="e">
        <f ca="1"/>
        <v>#NAME?</v>
      </c>
      <c r="DD2487">
        <v>77.696016276986512</v>
      </c>
      <c r="DE2487" t="e">
        <f ca="1"/>
        <v>#NAME?</v>
      </c>
      <c r="DF2487">
        <v>79.943865892647466</v>
      </c>
    </row>
    <row r="2488" spans="1:110" x14ac:dyDescent="0.25">
      <c r="A2488">
        <v>68.3</v>
      </c>
      <c r="B2488" t="b">
        <v>1</v>
      </c>
      <c r="CW2488">
        <v>0.84818989071038253</v>
      </c>
      <c r="CX2488">
        <v>78.3</v>
      </c>
      <c r="CY2488">
        <v>79.022143323785272</v>
      </c>
      <c r="CZ2488">
        <v>79.704533577153413</v>
      </c>
      <c r="DA2488">
        <v>130.49763690795191</v>
      </c>
      <c r="DB2488" t="e">
        <f ca="1"/>
        <v>#NAME?</v>
      </c>
      <c r="DC2488" t="e">
        <f ca="1"/>
        <v>#NAME?</v>
      </c>
      <c r="DD2488">
        <v>77.70876943510595</v>
      </c>
      <c r="DE2488" t="e">
        <f ca="1"/>
        <v>#NAME?</v>
      </c>
      <c r="DF2488">
        <v>79.954913334075343</v>
      </c>
    </row>
    <row r="2489" spans="1:110" x14ac:dyDescent="0.25">
      <c r="A2489">
        <v>68</v>
      </c>
      <c r="B2489" t="b">
        <v>1</v>
      </c>
      <c r="CW2489">
        <v>0.8485314207650273</v>
      </c>
      <c r="CX2489">
        <v>78.3</v>
      </c>
      <c r="CY2489">
        <v>79.035993265585802</v>
      </c>
      <c r="CZ2489">
        <v>79.721581102506448</v>
      </c>
      <c r="DA2489">
        <v>130.65354898217888</v>
      </c>
      <c r="DB2489" t="e">
        <f ca="1"/>
        <v>#NAME?</v>
      </c>
      <c r="DC2489" t="e">
        <f ca="1"/>
        <v>#NAME?</v>
      </c>
      <c r="DD2489">
        <v>77.721536946821601</v>
      </c>
      <c r="DE2489" t="e">
        <f ca="1"/>
        <v>#NAME?</v>
      </c>
      <c r="DF2489">
        <v>79.965969320630137</v>
      </c>
    </row>
    <row r="2490" spans="1:110" x14ac:dyDescent="0.25">
      <c r="A2490">
        <v>67.900000000000006</v>
      </c>
      <c r="B2490" t="b">
        <v>1</v>
      </c>
      <c r="CW2490">
        <v>0.84887295081967218</v>
      </c>
      <c r="CX2490">
        <v>78.3</v>
      </c>
      <c r="CY2490">
        <v>79.049863986959394</v>
      </c>
      <c r="CZ2490">
        <v>79.738657859287159</v>
      </c>
      <c r="DA2490">
        <v>130.80981300269593</v>
      </c>
      <c r="DB2490" t="e">
        <f ca="1"/>
        <v>#NAME?</v>
      </c>
      <c r="DC2490" t="e">
        <f ca="1"/>
        <v>#NAME?</v>
      </c>
      <c r="DD2490">
        <v>77.734318860707461</v>
      </c>
      <c r="DE2490" t="e">
        <f ca="1"/>
        <v>#NAME?</v>
      </c>
      <c r="DF2490">
        <v>79.977033887422479</v>
      </c>
    </row>
    <row r="2491" spans="1:110" x14ac:dyDescent="0.25">
      <c r="A2491">
        <v>67.7</v>
      </c>
      <c r="B2491" t="b">
        <v>1</v>
      </c>
      <c r="CW2491">
        <v>0.84921448087431695</v>
      </c>
      <c r="CX2491">
        <v>78.3</v>
      </c>
      <c r="CY2491">
        <v>79.063755579862985</v>
      </c>
      <c r="CZ2491">
        <v>79.755763977964875</v>
      </c>
      <c r="DA2491">
        <v>130.96643056202214</v>
      </c>
      <c r="DB2491" t="e">
        <f ca="1"/>
        <v>#NAME?</v>
      </c>
      <c r="DC2491" t="e">
        <f ca="1"/>
        <v>#NAME?</v>
      </c>
      <c r="DD2491">
        <v>77.747115225612134</v>
      </c>
      <c r="DE2491" t="e">
        <f ca="1"/>
        <v>#NAME?</v>
      </c>
      <c r="DF2491">
        <v>79.988107069760389</v>
      </c>
    </row>
    <row r="2492" spans="1:110" x14ac:dyDescent="0.25">
      <c r="A2492">
        <v>67.400000000000006</v>
      </c>
      <c r="B2492" t="b">
        <v>1</v>
      </c>
      <c r="CW2492">
        <v>0.84955601092896171</v>
      </c>
      <c r="CX2492">
        <v>78.3</v>
      </c>
      <c r="CY2492">
        <v>79.077668136846953</v>
      </c>
      <c r="CZ2492">
        <v>79.772899589869098</v>
      </c>
      <c r="DA2492">
        <v>131.12340326351026</v>
      </c>
      <c r="DB2492" t="e">
        <f ca="1"/>
        <v>#NAME?</v>
      </c>
      <c r="DC2492" t="e">
        <f ca="1"/>
        <v>#NAME?</v>
      </c>
      <c r="DD2492">
        <v>77.759926090660954</v>
      </c>
      <c r="DE2492" t="e">
        <f ca="1"/>
        <v>#NAME?</v>
      </c>
      <c r="DF2492">
        <v>79.999188903150895</v>
      </c>
    </row>
    <row r="2493" spans="1:110" x14ac:dyDescent="0.25">
      <c r="A2493">
        <v>58.9</v>
      </c>
      <c r="B2493" t="b">
        <v>1</v>
      </c>
      <c r="CW2493">
        <v>0.84989754098360659</v>
      </c>
      <c r="CX2493">
        <v>78.3</v>
      </c>
      <c r="CY2493">
        <v>79.091601751060395</v>
      </c>
      <c r="CZ2493">
        <v>79.79006482719717</v>
      </c>
      <c r="DA2493">
        <v>131.28073272144493</v>
      </c>
      <c r="DB2493" t="e">
        <f ca="1"/>
        <v>#NAME?</v>
      </c>
      <c r="DC2493" t="e">
        <f ca="1"/>
        <v>#NAME?</v>
      </c>
      <c r="DD2493">
        <v>77.772751505258256</v>
      </c>
      <c r="DE2493" t="e">
        <f ca="1"/>
        <v>#NAME?</v>
      </c>
      <c r="DF2493">
        <v>80.010279423301611</v>
      </c>
    </row>
    <row r="2494" spans="1:110" x14ac:dyDescent="0.25">
      <c r="A2494">
        <v>58.4</v>
      </c>
      <c r="B2494" t="b">
        <v>1</v>
      </c>
      <c r="CW2494">
        <v>0.85023907103825136</v>
      </c>
      <c r="CX2494">
        <v>78.3</v>
      </c>
      <c r="CY2494">
        <v>79.105556516256485</v>
      </c>
      <c r="CZ2494">
        <v>79.807259823022306</v>
      </c>
      <c r="DA2494">
        <v>131.43842056114229</v>
      </c>
      <c r="DB2494" t="e">
        <f ca="1"/>
        <v>#NAME?</v>
      </c>
      <c r="DC2494" t="e">
        <f ca="1"/>
        <v>#NAME?</v>
      </c>
      <c r="DD2494">
        <v>77.785591519089536</v>
      </c>
      <c r="DE2494" t="e">
        <f ca="1"/>
        <v>#NAME?</v>
      </c>
      <c r="DF2494">
        <v>80.021378666122416</v>
      </c>
    </row>
    <row r="2495" spans="1:110" x14ac:dyDescent="0.25">
      <c r="A2495">
        <v>57.6</v>
      </c>
      <c r="B2495" t="b">
        <v>1</v>
      </c>
      <c r="CW2495">
        <v>0.85058060109289613</v>
      </c>
      <c r="CX2495">
        <v>78.3</v>
      </c>
      <c r="CY2495">
        <v>79.119532526797684</v>
      </c>
      <c r="CZ2495">
        <v>79.824484711301096</v>
      </c>
      <c r="DA2495">
        <v>131.59646841905092</v>
      </c>
      <c r="DB2495" t="e">
        <f ca="1"/>
        <v>#NAME?</v>
      </c>
      <c r="DC2495" t="e">
        <f ca="1"/>
        <v>#NAME?</v>
      </c>
      <c r="DD2495">
        <v>77.79844618212374</v>
      </c>
      <c r="DE2495" t="e">
        <f ca="1"/>
        <v>#NAME?</v>
      </c>
      <c r="DF2495">
        <v>80.032486667727085</v>
      </c>
    </row>
    <row r="2496" spans="1:110" x14ac:dyDescent="0.25">
      <c r="A2496">
        <v>56.5</v>
      </c>
      <c r="B2496" t="b">
        <v>1</v>
      </c>
      <c r="CW2496">
        <v>0.85092213114754101</v>
      </c>
      <c r="CX2496">
        <v>78.3</v>
      </c>
      <c r="CY2496">
        <v>79.133529877661402</v>
      </c>
      <c r="CZ2496">
        <v>79.841739626881747</v>
      </c>
      <c r="DA2496">
        <v>131.75487794285362</v>
      </c>
      <c r="DB2496" t="e">
        <f ca="1"/>
        <v>#NAME?</v>
      </c>
      <c r="DC2496" t="e">
        <f ca="1"/>
        <v>#NAME?</v>
      </c>
      <c r="DD2496">
        <v>77.811315544615496</v>
      </c>
      <c r="DE2496" t="e">
        <f ca="1"/>
        <v>#NAME?</v>
      </c>
      <c r="DF2496">
        <v>80.043603464434923</v>
      </c>
    </row>
    <row r="2497" spans="1:110" x14ac:dyDescent="0.25">
      <c r="A2497">
        <v>55</v>
      </c>
      <c r="B2497" t="b">
        <v>1</v>
      </c>
      <c r="CW2497">
        <v>0.85126366120218577</v>
      </c>
      <c r="CX2497">
        <v>78.400000000000006</v>
      </c>
      <c r="CY2497">
        <v>79.147548664445083</v>
      </c>
      <c r="CZ2497">
        <v>79.859024705511899</v>
      </c>
      <c r="DA2497">
        <v>131.91365079157032</v>
      </c>
      <c r="DB2497" t="e">
        <f ca="1"/>
        <v>#NAME?</v>
      </c>
      <c r="DC2497" t="e">
        <f ca="1"/>
        <v>#NAME?</v>
      </c>
      <c r="DD2497">
        <v>77.824199657107442</v>
      </c>
      <c r="DE2497" t="e">
        <f ca="1"/>
        <v>#NAME?</v>
      </c>
      <c r="DF2497">
        <v>80.054729092772476</v>
      </c>
    </row>
    <row r="2498" spans="1:110" x14ac:dyDescent="0.25">
      <c r="A2498">
        <v>53.6</v>
      </c>
      <c r="B2498" t="b">
        <v>1</v>
      </c>
      <c r="CW2498">
        <v>0.85160519125683065</v>
      </c>
      <c r="CX2498">
        <v>78.400000000000006</v>
      </c>
      <c r="CY2498">
        <v>79.161588983372155</v>
      </c>
      <c r="CZ2498">
        <v>79.87634008384687</v>
      </c>
      <c r="DA2498">
        <v>132.0727886356627</v>
      </c>
      <c r="DB2498" t="e">
        <f ca="1"/>
        <v>#NAME?</v>
      </c>
      <c r="DC2498" t="e">
        <f ca="1"/>
        <v>#NAME?</v>
      </c>
      <c r="DD2498">
        <v>77.837098570432531</v>
      </c>
      <c r="DE2498" t="e">
        <f ca="1"/>
        <v>#NAME?</v>
      </c>
      <c r="DF2498">
        <v>80.065863589475228</v>
      </c>
    </row>
    <row r="2499" spans="1:110" x14ac:dyDescent="0.25">
      <c r="A2499">
        <v>52.6</v>
      </c>
      <c r="B2499" t="b">
        <v>1</v>
      </c>
      <c r="CW2499">
        <v>0.85194672131147542</v>
      </c>
      <c r="CX2499">
        <v>78.400000000000006</v>
      </c>
      <c r="CY2499">
        <v>79.175650931297398</v>
      </c>
      <c r="CZ2499">
        <v>79.893685899458006</v>
      </c>
      <c r="DA2499">
        <v>132.23229315713925</v>
      </c>
      <c r="DB2499" t="e">
        <f ca="1"/>
        <v>#NAME?</v>
      </c>
      <c r="DC2499" t="e">
        <f ca="1"/>
        <v>#NAME?</v>
      </c>
      <c r="DD2499">
        <v>77.850012335716315</v>
      </c>
      <c r="DE2499" t="e">
        <f ca="1"/>
        <v>#NAME?</v>
      </c>
      <c r="DF2499">
        <v>80.077006991489327</v>
      </c>
    </row>
    <row r="2500" spans="1:110" x14ac:dyDescent="0.25">
      <c r="A2500">
        <v>51.4</v>
      </c>
      <c r="B2500" t="b">
        <v>1</v>
      </c>
      <c r="CW2500">
        <v>0.85228825136612019</v>
      </c>
      <c r="CX2500">
        <v>78.400000000000006</v>
      </c>
      <c r="CY2500">
        <v>79.189734605712601</v>
      </c>
      <c r="CZ2500">
        <v>79.911062290840775</v>
      </c>
      <c r="DA2500">
        <v>132.39216604966222</v>
      </c>
      <c r="DB2500" t="e">
        <f ca="1"/>
        <v>#NAME?</v>
      </c>
      <c r="DC2500" t="e">
        <f ca="1"/>
        <v>#NAME?</v>
      </c>
      <c r="DD2500">
        <v>77.862941004379422</v>
      </c>
      <c r="DE2500" t="e">
        <f ca="1"/>
        <v>#NAME?</v>
      </c>
      <c r="DF2500">
        <v>80.088159335973302</v>
      </c>
    </row>
    <row r="2501" spans="1:110" x14ac:dyDescent="0.25">
      <c r="A2501">
        <v>50</v>
      </c>
      <c r="B2501" t="b">
        <v>1</v>
      </c>
      <c r="CW2501">
        <v>0.85262978142076506</v>
      </c>
      <c r="CX2501">
        <v>78.400000000000006</v>
      </c>
      <c r="CY2501">
        <v>79.203840104752373</v>
      </c>
      <c r="CZ2501">
        <v>79.928469397423058</v>
      </c>
      <c r="DA2501">
        <v>132.55240901865548</v>
      </c>
      <c r="DB2501" t="e">
        <f ca="1"/>
        <v>#NAME?</v>
      </c>
      <c r="DC2501" t="e">
        <f ca="1"/>
        <v>#NAME?</v>
      </c>
      <c r="DD2501">
        <v>77.875884628139843</v>
      </c>
      <c r="DE2501" t="e">
        <f ca="1"/>
        <v>#NAME?</v>
      </c>
      <c r="DF2501">
        <v>80.09932066029981</v>
      </c>
    </row>
    <row r="2502" spans="1:110" x14ac:dyDescent="0.25">
      <c r="A2502">
        <v>47.8</v>
      </c>
      <c r="B2502" t="b">
        <v>1</v>
      </c>
      <c r="CW2502">
        <v>0.85297131147540983</v>
      </c>
      <c r="CX2502">
        <v>78.400000000000006</v>
      </c>
      <c r="CY2502">
        <v>79.217967527200003</v>
      </c>
      <c r="CZ2502">
        <v>79.945907359574306</v>
      </c>
      <c r="DA2502">
        <v>132.7130237814134</v>
      </c>
      <c r="DB2502" t="e">
        <f ca="1"/>
        <v>#NAME?</v>
      </c>
      <c r="DC2502" t="e">
        <f ca="1"/>
        <v>#NAME?</v>
      </c>
      <c r="DD2502">
        <v>77.888843259015388</v>
      </c>
      <c r="DE2502" t="e">
        <f ca="1"/>
        <v>#NAME?</v>
      </c>
      <c r="DF2502">
        <v>80.110491002057429</v>
      </c>
    </row>
    <row r="2503" spans="1:110" x14ac:dyDescent="0.25">
      <c r="A2503">
        <v>46</v>
      </c>
      <c r="B2503" t="b">
        <v>1</v>
      </c>
      <c r="CW2503">
        <v>0.8533128415300546</v>
      </c>
      <c r="CX2503">
        <v>78.5</v>
      </c>
      <c r="CY2503">
        <v>79.232116972492946</v>
      </c>
      <c r="CZ2503">
        <v>79.963376318613214</v>
      </c>
      <c r="DA2503">
        <v>132.87401206721171</v>
      </c>
      <c r="DB2503" t="e">
        <f ca="1"/>
        <v>#NAME?</v>
      </c>
      <c r="DC2503" t="e">
        <f ca="1"/>
        <v>#NAME?</v>
      </c>
      <c r="DD2503">
        <v>77.901816949326147</v>
      </c>
      <c r="DE2503" t="e">
        <f ca="1"/>
        <v>#NAME?</v>
      </c>
      <c r="DF2503">
        <v>80.121670399052434</v>
      </c>
    </row>
    <row r="2504" spans="1:110" x14ac:dyDescent="0.25">
      <c r="A2504">
        <v>45.6</v>
      </c>
      <c r="B2504" t="b">
        <v>1</v>
      </c>
      <c r="CW2504">
        <v>0.85365437158469948</v>
      </c>
      <c r="CX2504">
        <v>78.5</v>
      </c>
      <c r="CY2504">
        <v>79.246288540729253</v>
      </c>
      <c r="CZ2504">
        <v>79.980876416817125</v>
      </c>
      <c r="DA2504">
        <v>133.03537561741896</v>
      </c>
      <c r="DB2504" t="e">
        <f ca="1"/>
        <v>#NAME?</v>
      </c>
      <c r="DC2504" t="e">
        <f ca="1"/>
        <v>#NAME?</v>
      </c>
      <c r="DD2504">
        <v>77.914805751696903</v>
      </c>
      <c r="DE2504" t="e">
        <f ca="1"/>
        <v>#NAME?</v>
      </c>
      <c r="DF2504">
        <v>80.13285888931064</v>
      </c>
    </row>
    <row r="2505" spans="1:110" x14ac:dyDescent="0.25">
      <c r="A2505">
        <v>45.9</v>
      </c>
      <c r="B2505" t="b">
        <v>1</v>
      </c>
      <c r="CW2505">
        <v>0.85399590163934425</v>
      </c>
      <c r="CX2505">
        <v>78.5</v>
      </c>
      <c r="CY2505">
        <v>79.260482332673234</v>
      </c>
      <c r="CZ2505">
        <v>79.998407797430815</v>
      </c>
      <c r="DA2505">
        <v>133.19711618560947</v>
      </c>
      <c r="DB2505" t="e">
        <f ca="1"/>
        <v>#NAME?</v>
      </c>
      <c r="DC2505" t="e">
        <f ca="1"/>
        <v>#NAME?</v>
      </c>
      <c r="DD2505">
        <v>77.927809719059653</v>
      </c>
      <c r="DE2505" t="e">
        <f ca="1"/>
        <v>#NAME?</v>
      </c>
      <c r="DF2505">
        <v>80.144056511079171</v>
      </c>
    </row>
    <row r="2506" spans="1:110" x14ac:dyDescent="0.25">
      <c r="A2506">
        <v>46.4</v>
      </c>
      <c r="B2506" t="b">
        <v>1</v>
      </c>
      <c r="CW2506">
        <v>0.85433743169398912</v>
      </c>
      <c r="CX2506">
        <v>78.5</v>
      </c>
      <c r="CY2506">
        <v>79.274698449761587</v>
      </c>
      <c r="CZ2506">
        <v>80.015970604674806</v>
      </c>
      <c r="DA2506">
        <v>133.35923553767793</v>
      </c>
      <c r="DB2506" t="e">
        <f ca="1"/>
        <v>#NAME?</v>
      </c>
      <c r="DC2506" t="e">
        <f ca="1"/>
        <v>#NAME?</v>
      </c>
      <c r="DD2506">
        <v>77.940828904656115</v>
      </c>
      <c r="DE2506" t="e">
        <f ca="1"/>
        <v>#NAME?</v>
      </c>
      <c r="DF2506">
        <v>80.155263302828345</v>
      </c>
    </row>
    <row r="2507" spans="1:110" x14ac:dyDescent="0.25">
      <c r="A2507">
        <v>47.1</v>
      </c>
      <c r="B2507" t="b">
        <v>1</v>
      </c>
      <c r="CW2507">
        <v>0.85467896174863389</v>
      </c>
      <c r="CX2507">
        <v>78.5</v>
      </c>
      <c r="CY2507">
        <v>79.288936994109548</v>
      </c>
      <c r="CZ2507">
        <v>80.033564983754985</v>
      </c>
      <c r="DA2507">
        <v>133.52173545195475</v>
      </c>
      <c r="DB2507" t="e">
        <f ca="1"/>
        <v>#NAME?</v>
      </c>
      <c r="DC2507" t="e">
        <f ca="1"/>
        <v>#NAME?</v>
      </c>
      <c r="DD2507">
        <v>77.953863362040295</v>
      </c>
      <c r="DE2507" t="e">
        <f ca="1"/>
        <v>#NAME?</v>
      </c>
      <c r="DF2507">
        <v>80.166479303253567</v>
      </c>
    </row>
    <row r="2508" spans="1:110" x14ac:dyDescent="0.25">
      <c r="A2508">
        <v>48.4</v>
      </c>
      <c r="B2508" t="b">
        <v>1</v>
      </c>
      <c r="CW2508">
        <v>0.85502049180327866</v>
      </c>
      <c r="CX2508">
        <v>78.5</v>
      </c>
      <c r="CY2508">
        <v>79.303198068517077</v>
      </c>
      <c r="CZ2508">
        <v>80.051191080871504</v>
      </c>
      <c r="DA2508">
        <v>133.68461771932343</v>
      </c>
      <c r="DB2508" t="e">
        <f ca="1"/>
        <v>#NAME?</v>
      </c>
      <c r="DC2508" t="e">
        <f ca="1"/>
        <v>#NAME?</v>
      </c>
      <c r="DD2508">
        <v>77.966913145081008</v>
      </c>
      <c r="DE2508" t="e">
        <f ca="1"/>
        <v>#NAME?</v>
      </c>
      <c r="DF2508">
        <v>80.177704551277145</v>
      </c>
    </row>
    <row r="2509" spans="1:110" x14ac:dyDescent="0.25">
      <c r="A2509">
        <v>82.4</v>
      </c>
      <c r="B2509" t="b">
        <v>1</v>
      </c>
      <c r="CW2509">
        <v>0.85536202185792354</v>
      </c>
      <c r="CX2509">
        <v>78.5</v>
      </c>
      <c r="CY2509">
        <v>79.317481776475177</v>
      </c>
      <c r="CZ2509">
        <v>80.068849043227971</v>
      </c>
      <c r="DA2509">
        <v>133.84788414333886</v>
      </c>
      <c r="DB2509" t="e">
        <f ca="1"/>
        <v>#NAME?</v>
      </c>
      <c r="DC2509" t="e">
        <f ca="1"/>
        <v>#NAME?</v>
      </c>
      <c r="DD2509">
        <v>77.979978307964544</v>
      </c>
      <c r="DE2509" t="e">
        <f ca="1"/>
        <v>#NAME?</v>
      </c>
      <c r="DF2509">
        <v>80.188939086050269</v>
      </c>
    </row>
    <row r="2510" spans="1:110" x14ac:dyDescent="0.25">
      <c r="A2510">
        <v>82.3</v>
      </c>
      <c r="B2510" t="b">
        <v>1</v>
      </c>
      <c r="CW2510">
        <v>0.85570355191256831</v>
      </c>
      <c r="CX2510">
        <v>78.5</v>
      </c>
      <c r="CY2510">
        <v>79.331788222172094</v>
      </c>
      <c r="CZ2510">
        <v>80.086539019040771</v>
      </c>
      <c r="DA2510">
        <v>134.01153654034695</v>
      </c>
      <c r="DB2510" t="e">
        <f ca="1"/>
        <v>#NAME?</v>
      </c>
      <c r="DC2510" t="e">
        <f ca="1"/>
        <v>#NAME?</v>
      </c>
      <c r="DD2510">
        <v>77.993058905197216</v>
      </c>
      <c r="DE2510" t="e">
        <f ca="1"/>
        <v>#NAME?</v>
      </c>
      <c r="DF2510">
        <v>80.200182946954911</v>
      </c>
    </row>
    <row r="2511" spans="1:110" x14ac:dyDescent="0.25">
      <c r="A2511">
        <v>81.900000000000006</v>
      </c>
      <c r="B2511" t="b">
        <v>1</v>
      </c>
      <c r="CW2511">
        <v>0.85604508196721307</v>
      </c>
      <c r="CX2511">
        <v>78.599999999999994</v>
      </c>
      <c r="CY2511">
        <v>79.346117510499894</v>
      </c>
      <c r="CZ2511">
        <v>80.104261157548436</v>
      </c>
      <c r="DA2511">
        <v>134.17557673960619</v>
      </c>
      <c r="DB2511" t="e">
        <f ca="1"/>
        <v>#NAME?</v>
      </c>
      <c r="DC2511" t="e">
        <f ca="1"/>
        <v>#NAME?</v>
      </c>
      <c r="DD2511">
        <v>78.006154991608085</v>
      </c>
      <c r="DE2511" t="e">
        <f ca="1"/>
        <v>#NAME?</v>
      </c>
      <c r="DF2511">
        <v>80.211436173605762</v>
      </c>
    </row>
    <row r="2512" spans="1:110" x14ac:dyDescent="0.25">
      <c r="A2512">
        <v>81.7</v>
      </c>
      <c r="B2512" t="b">
        <v>1</v>
      </c>
      <c r="CW2512">
        <v>0.85638661202185795</v>
      </c>
      <c r="CX2512">
        <v>78.599999999999994</v>
      </c>
      <c r="CY2512">
        <v>79.36046974706089</v>
      </c>
      <c r="CZ2512">
        <v>80.122015609021432</v>
      </c>
      <c r="DA2512">
        <v>134.3400065834102</v>
      </c>
      <c r="DB2512" t="e">
        <f ca="1"/>
        <v>#NAME?</v>
      </c>
      <c r="DC2512" t="e">
        <f ca="1"/>
        <v>#NAME?</v>
      </c>
      <c r="DD2512">
        <v>78.01926662235158</v>
      </c>
      <c r="DE2512" t="e">
        <f ca="1"/>
        <v>#NAME?</v>
      </c>
      <c r="DF2512">
        <v>80.222698805852247</v>
      </c>
    </row>
    <row r="2513" spans="1:110" x14ac:dyDescent="0.25">
      <c r="A2513">
        <v>81.7</v>
      </c>
      <c r="B2513" t="b">
        <v>1</v>
      </c>
      <c r="CW2513">
        <v>0.85672814207650272</v>
      </c>
      <c r="CX2513">
        <v>78.599999999999994</v>
      </c>
      <c r="CY2513">
        <v>79.374845038174172</v>
      </c>
      <c r="CZ2513">
        <v>80.139802524771625</v>
      </c>
      <c r="DA2513">
        <v>134.50482792721172</v>
      </c>
      <c r="DB2513" t="e">
        <f ca="1"/>
        <v>#NAME?</v>
      </c>
      <c r="DC2513" t="e">
        <f ca="1"/>
        <v>#NAME?</v>
      </c>
      <c r="DD2513">
        <v>78.032393852910261</v>
      </c>
      <c r="DE2513" t="e">
        <f ca="1"/>
        <v>#NAME?</v>
      </c>
      <c r="DF2513">
        <v>80.233970883780444</v>
      </c>
    </row>
    <row r="2514" spans="1:110" x14ac:dyDescent="0.25">
      <c r="A2514">
        <v>81.5</v>
      </c>
      <c r="B2514" t="b">
        <v>1</v>
      </c>
      <c r="CW2514">
        <v>0.85706967213114749</v>
      </c>
      <c r="CX2514">
        <v>78.599999999999994</v>
      </c>
      <c r="CY2514">
        <v>79.389243490882293</v>
      </c>
      <c r="CZ2514">
        <v>80.157622057162115</v>
      </c>
      <c r="DA2514">
        <v>134.67004263974854</v>
      </c>
      <c r="DB2514" t="e">
        <f ca="1"/>
        <v>#NAME?</v>
      </c>
      <c r="DC2514" t="e">
        <f ca="1"/>
        <v>#NAME?</v>
      </c>
      <c r="DD2514">
        <v>78.045536739097486</v>
      </c>
      <c r="DE2514" t="e">
        <f ca="1"/>
        <v>#NAME?</v>
      </c>
      <c r="DF2514">
        <v>80.24525244771516</v>
      </c>
    </row>
    <row r="2515" spans="1:110" x14ac:dyDescent="0.25">
      <c r="A2515">
        <v>81.400000000000006</v>
      </c>
      <c r="B2515" t="b">
        <v>1</v>
      </c>
      <c r="CW2515">
        <v>0.85741120218579236</v>
      </c>
      <c r="CX2515">
        <v>78.599999999999994</v>
      </c>
      <c r="CY2515">
        <v>79.403665212957989</v>
      </c>
      <c r="CZ2515">
        <v>80.175474359616956</v>
      </c>
      <c r="DA2515">
        <v>134.83565260317044</v>
      </c>
      <c r="DB2515" t="e">
        <f ca="1"/>
        <v>#NAME?</v>
      </c>
      <c r="DC2515" t="e">
        <f ca="1"/>
        <v>#NAME?</v>
      </c>
      <c r="DD2515">
        <v>78.0586953370603</v>
      </c>
      <c r="DE2515" t="e">
        <f ca="1"/>
        <v>#NAME?</v>
      </c>
      <c r="DF2515">
        <v>80.256543538221962</v>
      </c>
    </row>
    <row r="2516" spans="1:110" x14ac:dyDescent="0.25">
      <c r="A2516">
        <v>81.099999999999994</v>
      </c>
      <c r="B2516" t="b">
        <v>1</v>
      </c>
      <c r="CW2516">
        <v>0.85775273224043713</v>
      </c>
      <c r="CX2516">
        <v>78.599999999999994</v>
      </c>
      <c r="CY2516">
        <v>79.418110312910912</v>
      </c>
      <c r="CZ2516">
        <v>80.19335958663153</v>
      </c>
      <c r="DA2516">
        <v>135.00165971316775</v>
      </c>
      <c r="DB2516" t="e">
        <f ca="1"/>
        <v>#NAME?</v>
      </c>
      <c r="DC2516" t="e">
        <f ca="1"/>
        <v>#NAME?</v>
      </c>
      <c r="DD2516">
        <v>78.071869703282104</v>
      </c>
      <c r="DE2516" t="e">
        <f ca="1"/>
        <v>#NAME?</v>
      </c>
      <c r="DF2516">
        <v>80.267844196109181</v>
      </c>
    </row>
    <row r="2517" spans="1:110" x14ac:dyDescent="0.25">
      <c r="A2517">
        <v>89</v>
      </c>
      <c r="B2517" t="b">
        <v>1</v>
      </c>
      <c r="CW2517">
        <v>0.85809426229508201</v>
      </c>
      <c r="CX2517">
        <v>78.7</v>
      </c>
      <c r="CY2517">
        <v>79.432578899994624</v>
      </c>
      <c r="CZ2517">
        <v>80.211277893782253</v>
      </c>
      <c r="DA2517">
        <v>135.16806587910185</v>
      </c>
      <c r="DB2517" t="e">
        <f ca="1"/>
        <v>#NAME?</v>
      </c>
      <c r="DC2517" t="e">
        <f ca="1"/>
        <v>#NAME?</v>
      </c>
      <c r="DD2517">
        <v>78.085059894585555</v>
      </c>
      <c r="DE2517" t="e">
        <f ca="1"/>
        <v>#NAME?</v>
      </c>
      <c r="DF2517">
        <v>80.279154462430057</v>
      </c>
    </row>
    <row r="2518" spans="1:110" x14ac:dyDescent="0.25">
      <c r="A2518">
        <v>88</v>
      </c>
      <c r="B2518" t="b">
        <v>1</v>
      </c>
      <c r="CW2518">
        <v>0.85843579234972678</v>
      </c>
      <c r="CX2518">
        <v>78.7</v>
      </c>
      <c r="CY2518">
        <v>79.44707108421342</v>
      </c>
      <c r="CZ2518">
        <v>80.229229437737033</v>
      </c>
      <c r="DA2518">
        <v>135.33487302413656</v>
      </c>
      <c r="DB2518" t="e">
        <f ca="1"/>
        <v>#NAME?</v>
      </c>
      <c r="DC2518" t="e">
        <f ca="1"/>
        <v>#NAME?</v>
      </c>
      <c r="DD2518">
        <v>78.098265968135394</v>
      </c>
      <c r="DE2518" t="e">
        <f ca="1"/>
        <v>#NAME?</v>
      </c>
      <c r="DF2518">
        <v>80.290474378484788</v>
      </c>
    </row>
    <row r="2519" spans="1:110" x14ac:dyDescent="0.25">
      <c r="A2519">
        <v>85</v>
      </c>
      <c r="B2519" t="b">
        <v>1</v>
      </c>
      <c r="CW2519">
        <v>0.85877732240437155</v>
      </c>
      <c r="CX2519">
        <v>78.7</v>
      </c>
      <c r="CY2519">
        <v>79.4615869763295</v>
      </c>
      <c r="CZ2519">
        <v>80.247214376265745</v>
      </c>
      <c r="DA2519">
        <v>135.50208308537185</v>
      </c>
      <c r="DB2519" t="e">
        <f ca="1"/>
        <v>#NAME?</v>
      </c>
      <c r="DC2519" t="e">
        <f ca="1"/>
        <v>#NAME?</v>
      </c>
      <c r="DD2519">
        <v>78.1114879814414</v>
      </c>
      <c r="DE2519" t="e">
        <f ca="1"/>
        <v>#NAME?</v>
      </c>
      <c r="DF2519">
        <v>80.301803985822716</v>
      </c>
    </row>
    <row r="2520" spans="1:110" x14ac:dyDescent="0.25">
      <c r="A2520">
        <v>83</v>
      </c>
      <c r="B2520" t="b">
        <v>1</v>
      </c>
      <c r="CW2520">
        <v>0.85911885245901642</v>
      </c>
      <c r="CX2520">
        <v>78.7</v>
      </c>
      <c r="CY2520">
        <v>79.476126687869993</v>
      </c>
      <c r="CZ2520">
        <v>80.265232868250479</v>
      </c>
      <c r="DA2520">
        <v>135.66969801397869</v>
      </c>
      <c r="DB2520" t="e">
        <f ca="1"/>
        <v>#NAME?</v>
      </c>
      <c r="DC2520" t="e">
        <f ca="1"/>
        <v>#NAME?</v>
      </c>
      <c r="DD2520">
        <v>78.124725992361206</v>
      </c>
      <c r="DE2520" t="e">
        <f ca="1"/>
        <v>#NAME?</v>
      </c>
      <c r="DF2520">
        <v>80.313143326244415</v>
      </c>
    </row>
    <row r="2521" spans="1:110" x14ac:dyDescent="0.25">
      <c r="A2521">
        <v>82</v>
      </c>
      <c r="B2521" t="b">
        <v>1</v>
      </c>
      <c r="CW2521">
        <v>0.85946038251366119</v>
      </c>
      <c r="CX2521">
        <v>78.7</v>
      </c>
      <c r="CY2521">
        <v>79.490690331134189</v>
      </c>
      <c r="CZ2521">
        <v>80.283285073696263</v>
      </c>
      <c r="DA2521">
        <v>135.83771977533544</v>
      </c>
      <c r="DB2521" t="e">
        <f ca="1"/>
        <v>#NAME?</v>
      </c>
      <c r="DC2521" t="e">
        <f ca="1"/>
        <v>#NAME?</v>
      </c>
      <c r="DD2521">
        <v>78.137980059103356</v>
      </c>
      <c r="DE2521" t="e">
        <f ca="1"/>
        <v>#NAME?</v>
      </c>
      <c r="DF2521">
        <v>80.324492441803898</v>
      </c>
    </row>
    <row r="2522" spans="1:110" x14ac:dyDescent="0.25">
      <c r="A2522">
        <v>79.900000000000006</v>
      </c>
      <c r="B2522" t="b">
        <v>1</v>
      </c>
      <c r="CW2522">
        <v>0.85980191256830596</v>
      </c>
      <c r="CX2522">
        <v>78.7</v>
      </c>
      <c r="CY2522">
        <v>79.505278019200901</v>
      </c>
      <c r="CZ2522">
        <v>80.301371153741769</v>
      </c>
      <c r="DA2522">
        <v>136.00615034916649</v>
      </c>
      <c r="DB2522" t="e">
        <f ca="1"/>
        <v>#NAME?</v>
      </c>
      <c r="DC2522" t="e">
        <f ca="1"/>
        <v>#NAME?</v>
      </c>
      <c r="DD2522">
        <v>78.151250240230212</v>
      </c>
      <c r="DE2522" t="e">
        <f ca="1"/>
        <v>#NAME?</v>
      </c>
      <c r="DF2522">
        <v>80.335851374810801</v>
      </c>
    </row>
    <row r="2523" spans="1:110" x14ac:dyDescent="0.25">
      <c r="A2523">
        <v>79.8</v>
      </c>
      <c r="B2523" t="b">
        <v>1</v>
      </c>
      <c r="CW2523">
        <v>0.86014344262295084</v>
      </c>
      <c r="CX2523">
        <v>78.7</v>
      </c>
      <c r="CY2523">
        <v>79.51988986593571</v>
      </c>
      <c r="CZ2523">
        <v>80.319491270670369</v>
      </c>
      <c r="DA2523">
        <v>136.17499172968201</v>
      </c>
      <c r="DB2523" t="e">
        <f ca="1"/>
        <v>#NAME?</v>
      </c>
      <c r="DC2523" t="e">
        <f ca="1"/>
        <v>#NAME?</v>
      </c>
      <c r="DD2523">
        <v>78.16453659466103</v>
      </c>
      <c r="DE2523" t="e">
        <f ca="1"/>
        <v>#NAME?</v>
      </c>
      <c r="DF2523">
        <v>80.347220167832646</v>
      </c>
    </row>
    <row r="2524" spans="1:110" x14ac:dyDescent="0.25">
      <c r="A2524">
        <v>79.599999999999994</v>
      </c>
      <c r="B2524" t="b">
        <v>1</v>
      </c>
      <c r="CW2524">
        <v>0.86048497267759561</v>
      </c>
      <c r="CX2524">
        <v>78.7</v>
      </c>
      <c r="CY2524">
        <v>79.534525985998599</v>
      </c>
      <c r="CZ2524">
        <v>80.337645587920733</v>
      </c>
      <c r="DA2524">
        <v>136.34424592571958</v>
      </c>
      <c r="DB2524" t="e">
        <f ca="1"/>
        <v>#NAME?</v>
      </c>
      <c r="DC2524" t="e">
        <f ca="1"/>
        <v>#NAME?</v>
      </c>
      <c r="DD2524">
        <v>78.177839181674983</v>
      </c>
      <c r="DE2524" t="e">
        <f ca="1"/>
        <v>#NAME?</v>
      </c>
      <c r="DF2524">
        <v>80.358598863696983</v>
      </c>
    </row>
    <row r="2525" spans="1:110" x14ac:dyDescent="0.25">
      <c r="A2525">
        <v>83.4</v>
      </c>
      <c r="B2525" t="b">
        <v>1</v>
      </c>
      <c r="CW2525">
        <v>0.86082650273224048</v>
      </c>
      <c r="CX2525">
        <v>78.7</v>
      </c>
      <c r="CY2525">
        <v>79.549186494851355</v>
      </c>
      <c r="CZ2525">
        <v>80.355834270098484</v>
      </c>
      <c r="DA2525">
        <v>136.5139149608878</v>
      </c>
      <c r="DB2525" t="e">
        <f ca="1"/>
        <v>#NAME?</v>
      </c>
      <c r="DC2525" t="e">
        <f ca="1"/>
        <v>#NAME?</v>
      </c>
      <c r="DD2525">
        <v>78.191158060914262</v>
      </c>
      <c r="DE2525" t="e">
        <f ca="1"/>
        <v>#NAME?</v>
      </c>
      <c r="DF2525">
        <v>80.36998750549381</v>
      </c>
    </row>
    <row r="2526" spans="1:110" x14ac:dyDescent="0.25">
      <c r="A2526">
        <v>83.2</v>
      </c>
      <c r="B2526" t="b">
        <v>1</v>
      </c>
      <c r="CW2526">
        <v>0.86116803278688525</v>
      </c>
      <c r="CX2526">
        <v>78.7</v>
      </c>
      <c r="CY2526">
        <v>79.563871508765303</v>
      </c>
      <c r="CZ2526">
        <v>80.374057482986913</v>
      </c>
      <c r="DA2526">
        <v>136.6840008737112</v>
      </c>
      <c r="DB2526" t="e">
        <f ca="1"/>
        <v>#NAME?</v>
      </c>
      <c r="DC2526" t="e">
        <f ca="1"/>
        <v>#NAME?</v>
      </c>
      <c r="DD2526">
        <v>78.204493292387156</v>
      </c>
      <c r="DE2526" t="e">
        <f ca="1"/>
        <v>#NAME?</v>
      </c>
      <c r="DF2526">
        <v>80.381386136577689</v>
      </c>
    </row>
    <row r="2527" spans="1:110" x14ac:dyDescent="0.25">
      <c r="A2527">
        <v>83</v>
      </c>
      <c r="B2527" t="b">
        <v>1</v>
      </c>
      <c r="CW2527">
        <v>0.86150956284153002</v>
      </c>
      <c r="CX2527">
        <v>78.7</v>
      </c>
      <c r="CY2527">
        <v>79.578581144829073</v>
      </c>
      <c r="CZ2527">
        <v>80.392315393558917</v>
      </c>
      <c r="DA2527">
        <v>136.85450571777741</v>
      </c>
      <c r="DB2527" t="e">
        <f ca="1"/>
        <v>#NAME?</v>
      </c>
      <c r="DC2527" t="e">
        <f ca="1"/>
        <v>#NAME?</v>
      </c>
      <c r="DD2527">
        <v>78.217844936471266</v>
      </c>
      <c r="DE2527" t="e">
        <f ca="1"/>
        <v>#NAME?</v>
      </c>
      <c r="DF2527">
        <v>80.392794800570272</v>
      </c>
    </row>
    <row r="2528" spans="1:110" x14ac:dyDescent="0.25">
      <c r="A2528">
        <v>82.7</v>
      </c>
      <c r="B2528" t="b">
        <v>1</v>
      </c>
      <c r="CW2528">
        <v>0.8618510928961749</v>
      </c>
      <c r="CX2528">
        <v>78.7</v>
      </c>
      <c r="CY2528">
        <v>79.593315520956324</v>
      </c>
      <c r="CZ2528">
        <v>80.410608169988279</v>
      </c>
      <c r="DA2528">
        <v>137.02543156188591</v>
      </c>
      <c r="DB2528" t="e">
        <f ca="1"/>
        <v>#NAME?</v>
      </c>
      <c r="DC2528" t="e">
        <f ca="1"/>
        <v>#NAME?</v>
      </c>
      <c r="DD2528">
        <v>78.231213053916662</v>
      </c>
      <c r="DE2528" t="e">
        <f ca="1"/>
        <v>#NAME?</v>
      </c>
      <c r="DF2528">
        <v>80.404213541362452</v>
      </c>
    </row>
    <row r="2529" spans="1:110" x14ac:dyDescent="0.25">
      <c r="A2529">
        <v>82.6</v>
      </c>
      <c r="B2529" t="b">
        <v>1</v>
      </c>
      <c r="CW2529">
        <v>0.86219262295081966</v>
      </c>
      <c r="CX2529">
        <v>78.7</v>
      </c>
      <c r="CY2529">
        <v>79.608074755893796</v>
      </c>
      <c r="CZ2529">
        <v>80.428935981661084</v>
      </c>
      <c r="DA2529">
        <v>137.19678049019842</v>
      </c>
      <c r="DB2529" t="e">
        <f ca="1"/>
        <v>#NAME?</v>
      </c>
      <c r="DC2529" t="e">
        <f ca="1"/>
        <v>#NAME?</v>
      </c>
      <c r="DD2529">
        <v>78.244597705849102</v>
      </c>
      <c r="DE2529" t="e">
        <f ca="1"/>
        <v>#NAME?</v>
      </c>
      <c r="DF2529">
        <v>80.415642403116891</v>
      </c>
    </row>
    <row r="2530" spans="1:110" x14ac:dyDescent="0.25">
      <c r="A2530">
        <v>82.3</v>
      </c>
      <c r="B2530" t="b">
        <v>1</v>
      </c>
      <c r="CW2530">
        <v>0.86253415300546443</v>
      </c>
      <c r="CX2530">
        <v>78.7</v>
      </c>
      <c r="CY2530">
        <v>79.622858969229242</v>
      </c>
      <c r="CZ2530">
        <v>80.44729899918822</v>
      </c>
      <c r="DA2530">
        <v>137.36855460239164</v>
      </c>
      <c r="DB2530" t="e">
        <f ca="1"/>
        <v>#NAME?</v>
      </c>
      <c r="DC2530" t="e">
        <f ca="1"/>
        <v>#NAME?</v>
      </c>
      <c r="DD2530">
        <v>78.257998953773296</v>
      </c>
      <c r="DE2530" t="e">
        <f ca="1"/>
        <v>#NAME?</v>
      </c>
      <c r="DF2530">
        <v>80.427081430270363</v>
      </c>
    </row>
    <row r="2531" spans="1:110" x14ac:dyDescent="0.25">
      <c r="A2531">
        <v>82.1</v>
      </c>
      <c r="B2531" t="b">
        <v>1</v>
      </c>
      <c r="CW2531">
        <v>0.86287568306010931</v>
      </c>
      <c r="CX2531">
        <v>78.7</v>
      </c>
      <c r="CY2531">
        <v>79.637668281399627</v>
      </c>
      <c r="CZ2531">
        <v>80.465697394416694</v>
      </c>
      <c r="DA2531">
        <v>137.5407560138116</v>
      </c>
      <c r="DB2531" t="e">
        <f ca="1"/>
        <v>#NAME?</v>
      </c>
      <c r="DC2531" t="e">
        <f ca="1"/>
        <v>#NAME?</v>
      </c>
      <c r="DD2531">
        <v>78.271416859576235</v>
      </c>
      <c r="DE2531" t="e">
        <f ca="1"/>
        <v>#NAME?</v>
      </c>
      <c r="DF2531">
        <v>80.438530667536114</v>
      </c>
    </row>
    <row r="2532" spans="1:110" x14ac:dyDescent="0.25">
      <c r="A2532">
        <v>82</v>
      </c>
      <c r="B2532" t="b">
        <v>1</v>
      </c>
      <c r="CW2532">
        <v>0.86321721311475408</v>
      </c>
      <c r="CX2532">
        <v>78.7</v>
      </c>
      <c r="CY2532">
        <v>79.652502813699243</v>
      </c>
      <c r="CZ2532">
        <v>80.48413134044219</v>
      </c>
      <c r="DA2532">
        <v>137.71338685562972</v>
      </c>
      <c r="DB2532" t="e">
        <f ca="1"/>
        <v>#NAME?</v>
      </c>
      <c r="DC2532" t="e">
        <f ca="1"/>
        <v>#NAME?</v>
      </c>
      <c r="DD2532">
        <v>78.284851485530481</v>
      </c>
      <c r="DE2532" t="e">
        <f ca="1"/>
        <v>#NAME?</v>
      </c>
      <c r="DF2532">
        <v>80.449990159906449</v>
      </c>
    </row>
    <row r="2533" spans="1:110" x14ac:dyDescent="0.25">
      <c r="A2533">
        <v>81.7</v>
      </c>
      <c r="B2533" t="b">
        <v>1</v>
      </c>
      <c r="CW2533">
        <v>0.86355874316939896</v>
      </c>
      <c r="CX2533">
        <v>78.8</v>
      </c>
      <c r="CY2533">
        <v>79.667362688288179</v>
      </c>
      <c r="CZ2533">
        <v>80.502601011621039</v>
      </c>
      <c r="DA2533">
        <v>137.88644927500144</v>
      </c>
      <c r="DB2533" t="e">
        <f ca="1"/>
        <v>#NAME?</v>
      </c>
      <c r="DC2533" t="e">
        <f ca="1"/>
        <v>#NAME?</v>
      </c>
      <c r="DD2533">
        <v>78.298302894297549</v>
      </c>
      <c r="DE2533" t="e">
        <f ca="1"/>
        <v>#NAME?</v>
      </c>
      <c r="DF2533">
        <v>80.461459952655119</v>
      </c>
    </row>
    <row r="2534" spans="1:110" x14ac:dyDescent="0.25">
      <c r="A2534">
        <v>81.5</v>
      </c>
      <c r="B2534" t="b">
        <v>1</v>
      </c>
      <c r="CW2534">
        <v>0.86390027322404372</v>
      </c>
      <c r="CX2534">
        <v>78.8</v>
      </c>
      <c r="CY2534">
        <v>79.682248028200561</v>
      </c>
      <c r="CZ2534">
        <v>80.52110658358292</v>
      </c>
      <c r="DA2534">
        <v>138.05994543522607</v>
      </c>
      <c r="DB2534" t="e">
        <f ca="1"/>
        <v>#NAME?</v>
      </c>
      <c r="DC2534" t="e">
        <f ca="1"/>
        <v>#NAME?</v>
      </c>
      <c r="DD2534">
        <v>78.311771148931328</v>
      </c>
      <c r="DE2534" t="e">
        <f ca="1"/>
        <v>#NAME?</v>
      </c>
      <c r="DF2534">
        <v>80.472940091339865</v>
      </c>
    </row>
    <row r="2535" spans="1:110" x14ac:dyDescent="0.25">
      <c r="A2535">
        <v>81.099999999999994</v>
      </c>
      <c r="B2535" t="b">
        <v>1</v>
      </c>
      <c r="CW2535">
        <v>0.86424180327868849</v>
      </c>
      <c r="CX2535">
        <v>78.8</v>
      </c>
      <c r="CY2535">
        <v>79.697158957353281</v>
      </c>
      <c r="CZ2535">
        <v>80.539648233243184</v>
      </c>
      <c r="DA2535">
        <v>138.23387751590931</v>
      </c>
      <c r="DB2535" t="e">
        <f ca="1"/>
        <v>#NAME?</v>
      </c>
      <c r="DC2535" t="e">
        <f ca="1"/>
        <v>#NAME?</v>
      </c>
      <c r="DD2535">
        <v>78.325256312881564</v>
      </c>
      <c r="DE2535" t="e">
        <f ca="1"/>
        <v>#NAME?</v>
      </c>
      <c r="DF2535">
        <v>80.484430621804975</v>
      </c>
    </row>
    <row r="2536" spans="1:110" x14ac:dyDescent="0.25">
      <c r="A2536">
        <v>81</v>
      </c>
      <c r="B2536" t="b">
        <v>1</v>
      </c>
      <c r="CW2536">
        <v>0.86458333333333337</v>
      </c>
      <c r="CX2536">
        <v>78.8</v>
      </c>
      <c r="CY2536">
        <v>79.712095600554449</v>
      </c>
      <c r="CZ2536">
        <v>80.558226138815783</v>
      </c>
      <c r="DA2536">
        <v>138.40824771312759</v>
      </c>
      <c r="DB2536" t="e">
        <f ca="1"/>
        <v>#NAME?</v>
      </c>
      <c r="DC2536" t="e">
        <f ca="1"/>
        <v>#NAME?</v>
      </c>
      <c r="DD2536">
        <v>78.338758449997272</v>
      </c>
      <c r="DE2536" t="e">
        <f ca="1"/>
        <v>#NAME?</v>
      </c>
      <c r="DF2536">
        <v>80.495931590183829</v>
      </c>
    </row>
    <row r="2537" spans="1:110" x14ac:dyDescent="0.25">
      <c r="A2537">
        <v>85</v>
      </c>
      <c r="B2537" t="b">
        <v>1</v>
      </c>
      <c r="CW2537">
        <v>0.86492486338797814</v>
      </c>
      <c r="CX2537">
        <v>78.8</v>
      </c>
      <c r="CY2537">
        <v>79.727058083512233</v>
      </c>
      <c r="CZ2537">
        <v>80.576840479826132</v>
      </c>
      <c r="DA2537">
        <v>138.58305823959407</v>
      </c>
      <c r="DB2537" t="e">
        <f ca="1"/>
        <v>#NAME?</v>
      </c>
      <c r="DC2537" t="e">
        <f ca="1"/>
        <v>#NAME?</v>
      </c>
      <c r="DD2537">
        <v>78.352277624530288</v>
      </c>
      <c r="DE2537" t="e">
        <f ca="1"/>
        <v>#NAME?</v>
      </c>
      <c r="DF2537">
        <v>80.507443042901485</v>
      </c>
    </row>
    <row r="2538" spans="1:110" x14ac:dyDescent="0.25">
      <c r="A2538">
        <v>84</v>
      </c>
      <c r="B2538" t="b">
        <v>1</v>
      </c>
      <c r="CW2538">
        <v>0.86526639344262291</v>
      </c>
      <c r="CX2538">
        <v>78.8</v>
      </c>
      <c r="CY2538">
        <v>79.742046532843673</v>
      </c>
      <c r="CZ2538">
        <v>80.595491437123883</v>
      </c>
      <c r="DA2538">
        <v>138.75831132482753</v>
      </c>
      <c r="DB2538" t="e">
        <f ca="1"/>
        <v>#NAME?</v>
      </c>
      <c r="DC2538" t="e">
        <f ca="1"/>
        <v>#NAME?</v>
      </c>
      <c r="DD2538">
        <v>78.365813901138893</v>
      </c>
      <c r="DE2538" t="e">
        <f ca="1"/>
        <v>#NAME?</v>
      </c>
      <c r="DF2538">
        <v>80.518965026677336</v>
      </c>
    </row>
    <row r="2539" spans="1:110" x14ac:dyDescent="0.25">
      <c r="A2539">
        <v>82</v>
      </c>
      <c r="B2539" t="b">
        <v>1</v>
      </c>
      <c r="CW2539">
        <v>0.86560792349726778</v>
      </c>
      <c r="CX2539">
        <v>78.8</v>
      </c>
      <c r="CY2539">
        <v>79.757061076083673</v>
      </c>
      <c r="CZ2539">
        <v>80.6141791928966</v>
      </c>
      <c r="DA2539">
        <v>138.93400921532287</v>
      </c>
      <c r="DB2539" t="e">
        <f ca="1"/>
        <v>#NAME?</v>
      </c>
      <c r="DC2539" t="e">
        <f ca="1"/>
        <v>#NAME?</v>
      </c>
      <c r="DD2539">
        <v>78.379367344891349</v>
      </c>
      <c r="DE2539" t="e">
        <f ca="1"/>
        <v>#NAME?</v>
      </c>
      <c r="DF2539">
        <v>80.53049758852778</v>
      </c>
    </row>
    <row r="2540" spans="1:110" x14ac:dyDescent="0.25">
      <c r="A2540">
        <v>79.7</v>
      </c>
      <c r="B2540" t="b">
        <v>1</v>
      </c>
      <c r="CW2540">
        <v>0.86594945355191255</v>
      </c>
      <c r="CX2540">
        <v>78.8</v>
      </c>
      <c r="CY2540">
        <v>79.772101841693967</v>
      </c>
      <c r="CZ2540">
        <v>80.632903930682801</v>
      </c>
      <c r="DA2540">
        <v>139.11015417472362</v>
      </c>
      <c r="DB2540" t="e">
        <f ca="1"/>
        <v>#NAME?</v>
      </c>
      <c r="DC2540" t="e">
        <f ca="1"/>
        <v>#NAME?</v>
      </c>
      <c r="DD2540">
        <v>78.392938021269586</v>
      </c>
      <c r="DE2540" t="e">
        <f ca="1"/>
        <v>#NAME?</v>
      </c>
      <c r="DF2540">
        <v>80.542040775768896</v>
      </c>
    </row>
    <row r="2541" spans="1:110" x14ac:dyDescent="0.25">
      <c r="A2541">
        <v>64.5</v>
      </c>
      <c r="B2541" t="b">
        <v>1</v>
      </c>
      <c r="CW2541">
        <v>0.86629098360655743</v>
      </c>
      <c r="CX2541">
        <v>78.8</v>
      </c>
      <c r="CY2541">
        <v>79.787168959072446</v>
      </c>
      <c r="CZ2541">
        <v>80.6516658353857</v>
      </c>
      <c r="DA2541">
        <v>139.2867484839974</v>
      </c>
      <c r="DB2541" t="e">
        <f ca="1"/>
        <v>#NAME?</v>
      </c>
      <c r="DC2541" t="e">
        <f ca="1"/>
        <v>#NAME?</v>
      </c>
      <c r="DD2541">
        <v>78.406525996172888</v>
      </c>
      <c r="DE2541" t="e">
        <f ca="1"/>
        <v>#NAME?</v>
      </c>
      <c r="DF2541">
        <v>80.55359463601917</v>
      </c>
    </row>
    <row r="2542" spans="1:110" x14ac:dyDescent="0.25">
      <c r="A2542">
        <v>64.400000000000006</v>
      </c>
      <c r="B2542" t="b">
        <v>1</v>
      </c>
      <c r="CW2542">
        <v>0.8666325136612022</v>
      </c>
      <c r="CX2542">
        <v>78.8</v>
      </c>
      <c r="CY2542">
        <v>79.80226255856229</v>
      </c>
      <c r="CZ2542">
        <v>80.670465093286623</v>
      </c>
      <c r="DA2542">
        <v>139.46379444161272</v>
      </c>
      <c r="DB2542" t="e">
        <f ca="1"/>
        <v>#NAME?</v>
      </c>
      <c r="DC2542" t="e">
        <f ca="1"/>
        <v>#NAME?</v>
      </c>
      <c r="DD2542">
        <v>78.420131335921582</v>
      </c>
      <c r="DE2542" t="e">
        <f ca="1"/>
        <v>#NAME?</v>
      </c>
      <c r="DF2542">
        <v>80.565159217202165</v>
      </c>
    </row>
    <row r="2543" spans="1:110" x14ac:dyDescent="0.25">
      <c r="A2543">
        <v>63.6</v>
      </c>
      <c r="B2543" t="b">
        <v>1</v>
      </c>
      <c r="CW2543">
        <v>0.86697404371584696</v>
      </c>
      <c r="CX2543">
        <v>78.8</v>
      </c>
      <c r="CY2543">
        <v>79.817382771461553</v>
      </c>
      <c r="CZ2543">
        <v>80.689301892059518</v>
      </c>
      <c r="DA2543">
        <v>139.64129436371869</v>
      </c>
      <c r="DB2543" t="e">
        <f ca="1"/>
        <v>#NAME?</v>
      </c>
      <c r="DC2543" t="e">
        <f ca="1"/>
        <v>#NAME?</v>
      </c>
      <c r="DD2543">
        <v>78.433754107260924</v>
      </c>
      <c r="DE2543" t="e">
        <f ca="1"/>
        <v>#NAME?</v>
      </c>
      <c r="DF2543">
        <v>80.576734567549465</v>
      </c>
    </row>
    <row r="2544" spans="1:110" x14ac:dyDescent="0.25">
      <c r="A2544">
        <v>62.8</v>
      </c>
      <c r="B2544" t="b">
        <v>1</v>
      </c>
      <c r="CW2544">
        <v>0.86731557377049184</v>
      </c>
      <c r="CX2544">
        <v>78.900000000000006</v>
      </c>
      <c r="CY2544">
        <v>79.832529730032519</v>
      </c>
      <c r="CZ2544">
        <v>80.708176420784326</v>
      </c>
      <c r="DA2544">
        <v>139.81925058432694</v>
      </c>
      <c r="DB2544" t="e">
        <f ca="1"/>
        <v>#NAME?</v>
      </c>
      <c r="DC2544" t="e">
        <f ca="1"/>
        <v>#NAME?</v>
      </c>
      <c r="DD2544">
        <v>78.447394377364787</v>
      </c>
      <c r="DE2544" t="e">
        <f ca="1"/>
        <v>#NAME?</v>
      </c>
      <c r="DF2544">
        <v>80.588320735603389</v>
      </c>
    </row>
    <row r="2545" spans="1:110" x14ac:dyDescent="0.25">
      <c r="A2545">
        <v>71.7</v>
      </c>
      <c r="B2545" t="b">
        <v>1</v>
      </c>
      <c r="CW2545">
        <v>0.86765710382513661</v>
      </c>
      <c r="CX2545">
        <v>78.900000000000006</v>
      </c>
      <c r="CY2545">
        <v>79.847703567511473</v>
      </c>
      <c r="CZ2545">
        <v>80.727088869961563</v>
      </c>
      <c r="DA2545">
        <v>139.99766545549534</v>
      </c>
      <c r="DB2545" t="e">
        <f ca="1"/>
        <v>#NAME?</v>
      </c>
      <c r="DC2545" t="e">
        <f ca="1"/>
        <v>#NAME?</v>
      </c>
      <c r="DD2545">
        <v>78.461052213839636</v>
      </c>
      <c r="DE2545" t="e">
        <f ca="1"/>
        <v>#NAME?</v>
      </c>
      <c r="DF2545">
        <v>80.599917770219832</v>
      </c>
    </row>
    <row r="2546" spans="1:110" x14ac:dyDescent="0.25">
      <c r="A2546">
        <v>73.7</v>
      </c>
      <c r="B2546" t="b">
        <v>1</v>
      </c>
      <c r="CW2546">
        <v>0.86799863387978138</v>
      </c>
      <c r="CX2546">
        <v>78.900000000000006</v>
      </c>
      <c r="CY2546">
        <v>79.862904418118404</v>
      </c>
      <c r="CZ2546">
        <v>80.746039431526839</v>
      </c>
      <c r="DA2546">
        <v>140.17654134751504</v>
      </c>
      <c r="DB2546" t="e">
        <f ca="1"/>
        <v>#NAME?</v>
      </c>
      <c r="DC2546" t="e">
        <f ca="1"/>
        <v>#NAME?</v>
      </c>
      <c r="DD2546">
        <v>78.474727684728336</v>
      </c>
      <c r="DE2546" t="e">
        <f ca="1"/>
        <v>#NAME?</v>
      </c>
      <c r="DF2546">
        <v>80.611525720571251</v>
      </c>
    </row>
    <row r="2547" spans="1:110" x14ac:dyDescent="0.25">
      <c r="A2547">
        <v>73.8</v>
      </c>
      <c r="B2547" t="b">
        <v>1</v>
      </c>
      <c r="CW2547">
        <v>0.86834016393442626</v>
      </c>
      <c r="CX2547">
        <v>78.900000000000006</v>
      </c>
      <c r="CY2547">
        <v>79.878132417066979</v>
      </c>
      <c r="CZ2547">
        <v>80.765028298865374</v>
      </c>
      <c r="DA2547">
        <v>140.35588064909922</v>
      </c>
      <c r="DB2547" t="e">
        <f ca="1"/>
        <v>#NAME?</v>
      </c>
      <c r="DC2547" t="e">
        <f ca="1"/>
        <v>#NAME?</v>
      </c>
      <c r="DD2547">
        <v>78.488420858514218</v>
      </c>
      <c r="DE2547" t="e">
        <f ca="1"/>
        <v>#NAME?</v>
      </c>
      <c r="DF2547">
        <v>80.623144636149405</v>
      </c>
    </row>
    <row r="2548" spans="1:110" x14ac:dyDescent="0.25">
      <c r="A2548">
        <v>73.8</v>
      </c>
      <c r="B2548" t="b">
        <v>1</v>
      </c>
      <c r="CW2548">
        <v>0.86868169398907102</v>
      </c>
      <c r="CX2548">
        <v>78.900000000000006</v>
      </c>
      <c r="CY2548">
        <v>79.893387700574422</v>
      </c>
      <c r="CZ2548">
        <v>80.784055666826674</v>
      </c>
      <c r="DA2548">
        <v>140.53568576757417</v>
      </c>
      <c r="DB2548" t="e">
        <f ca="1"/>
        <v>#NAME?</v>
      </c>
      <c r="DC2548" t="e">
        <f ca="1"/>
        <v>#NAME?</v>
      </c>
      <c r="DD2548">
        <v>78.502131804124986</v>
      </c>
      <c r="DE2548" t="e">
        <f ca="1"/>
        <v>#NAME?</v>
      </c>
      <c r="DF2548">
        <v>80.634774566768499</v>
      </c>
    </row>
    <row r="2549" spans="1:110" x14ac:dyDescent="0.25">
      <c r="A2549">
        <v>73.8</v>
      </c>
      <c r="B2549" t="b">
        <v>1</v>
      </c>
      <c r="CW2549">
        <v>0.86902322404371579</v>
      </c>
      <c r="CX2549">
        <v>78.900000000000006</v>
      </c>
      <c r="CY2549">
        <v>79.908670405871817</v>
      </c>
      <c r="CZ2549">
        <v>80.803121731739679</v>
      </c>
      <c r="DA2549">
        <v>140.7159591290737</v>
      </c>
      <c r="DB2549" t="e">
        <f ca="1"/>
        <v>#NAME?</v>
      </c>
      <c r="DC2549" t="e">
        <f ca="1"/>
        <v>#NAME?</v>
      </c>
      <c r="DD2549">
        <v>78.515860590936796</v>
      </c>
      <c r="DE2549" t="e">
        <f ca="1"/>
        <v>#NAME?</v>
      </c>
      <c r="DF2549">
        <v>80.646415562568052</v>
      </c>
    </row>
    <row r="2550" spans="1:110" x14ac:dyDescent="0.25">
      <c r="A2550">
        <v>73.7</v>
      </c>
      <c r="B2550" t="b">
        <v>1</v>
      </c>
      <c r="CW2550">
        <v>0.86936475409836067</v>
      </c>
      <c r="CX2550">
        <v>78.900000000000006</v>
      </c>
      <c r="CY2550">
        <v>79.923980671214295</v>
      </c>
      <c r="CZ2550">
        <v>80.822226691428014</v>
      </c>
      <c r="DA2550">
        <v>140.89670317873532</v>
      </c>
      <c r="DB2550" t="e">
        <f ca="1"/>
        <v>#NAME?</v>
      </c>
      <c r="DC2550" t="e">
        <f ca="1"/>
        <v>#NAME?</v>
      </c>
      <c r="DD2550">
        <v>78.529607288778408</v>
      </c>
      <c r="DE2550" t="e">
        <f ca="1"/>
        <v>#NAME?</v>
      </c>
      <c r="DF2550">
        <v>80.658067674015996</v>
      </c>
    </row>
    <row r="2551" spans="1:110" x14ac:dyDescent="0.25">
      <c r="A2551">
        <v>73.5</v>
      </c>
      <c r="B2551" t="b">
        <v>1</v>
      </c>
      <c r="CW2551">
        <v>0.86970628415300544</v>
      </c>
      <c r="CX2551">
        <v>78.900000000000006</v>
      </c>
      <c r="CY2551">
        <v>79.939318635891425</v>
      </c>
      <c r="CZ2551">
        <v>80.84137074522512</v>
      </c>
      <c r="DA2551">
        <v>141.07792038089906</v>
      </c>
      <c r="DB2551" t="e">
        <f ca="1"/>
        <v>#NAME?</v>
      </c>
      <c r="DC2551" t="e">
        <f ca="1"/>
        <v>#NAME?</v>
      </c>
      <c r="DD2551">
        <v>78.543371967935201</v>
      </c>
      <c r="DE2551" t="e">
        <f ca="1"/>
        <v>#NAME?</v>
      </c>
      <c r="DF2551">
        <v>80.669730951911589</v>
      </c>
    </row>
    <row r="2552" spans="1:110" x14ac:dyDescent="0.25">
      <c r="A2552">
        <v>73.2</v>
      </c>
      <c r="B2552" t="b">
        <v>1</v>
      </c>
      <c r="CW2552">
        <v>0.87004781420765032</v>
      </c>
      <c r="CX2552">
        <v>78.900000000000006</v>
      </c>
      <c r="CY2552">
        <v>79.954684440237827</v>
      </c>
      <c r="CZ2552">
        <v>80.86055409399016</v>
      </c>
      <c r="DA2552">
        <v>141.25961321930944</v>
      </c>
      <c r="DB2552" t="e">
        <f ca="1"/>
        <v>#NAME?</v>
      </c>
      <c r="DC2552" t="e">
        <f ca="1"/>
        <v>#NAME?</v>
      </c>
      <c r="DD2552">
        <v>78.557154699153514</v>
      </c>
      <c r="DE2552" t="e">
        <f ca="1"/>
        <v>#NAME?</v>
      </c>
      <c r="DF2552">
        <v>80.681405447388755</v>
      </c>
    </row>
    <row r="2553" spans="1:110" x14ac:dyDescent="0.25">
      <c r="A2553">
        <v>73</v>
      </c>
      <c r="B2553" t="b">
        <v>1</v>
      </c>
      <c r="CW2553">
        <v>0.87038934426229508</v>
      </c>
      <c r="CX2553">
        <v>78.900000000000006</v>
      </c>
      <c r="CY2553">
        <v>79.970078225643789</v>
      </c>
      <c r="CZ2553">
        <v>80.879776940123534</v>
      </c>
      <c r="DA2553">
        <v>141.44178419731941</v>
      </c>
      <c r="DB2553" t="e">
        <f ca="1"/>
        <v>#NAME?</v>
      </c>
      <c r="DC2553" t="e">
        <f ca="1"/>
        <v>#NAME?</v>
      </c>
      <c r="DD2553">
        <v>78.570955553644765</v>
      </c>
      <c r="DE2553" t="e">
        <f ca="1"/>
        <v>#NAME?</v>
      </c>
      <c r="DF2553">
        <v>80.693091211918954</v>
      </c>
    </row>
    <row r="2554" spans="1:110" x14ac:dyDescent="0.25">
      <c r="A2554">
        <v>72.8</v>
      </c>
      <c r="B2554" t="b">
        <v>1</v>
      </c>
      <c r="CW2554">
        <v>0.87073087431693985</v>
      </c>
      <c r="CX2554">
        <v>78.900000000000006</v>
      </c>
      <c r="CY2554">
        <v>79.985500134566124</v>
      </c>
      <c r="CZ2554">
        <v>80.899039487582982</v>
      </c>
      <c r="DA2554">
        <v>141.62443583809744</v>
      </c>
      <c r="DB2554" t="e">
        <f ca="1"/>
        <v>#NAME?</v>
      </c>
      <c r="DC2554" t="e">
        <f ca="1"/>
        <v>#NAME?</v>
      </c>
      <c r="DD2554">
        <v>78.584774603089841</v>
      </c>
      <c r="DE2554" t="e">
        <f ca="1"/>
        <v>#NAME?</v>
      </c>
      <c r="DF2554">
        <v>80.704788297314565</v>
      </c>
    </row>
    <row r="2555" spans="1:110" x14ac:dyDescent="0.25">
      <c r="A2555">
        <v>72.7</v>
      </c>
      <c r="B2555" t="b">
        <v>1</v>
      </c>
      <c r="CW2555">
        <v>0.87107240437158473</v>
      </c>
      <c r="CX2555">
        <v>78.900000000000006</v>
      </c>
      <c r="CY2555">
        <v>80.000950310539082</v>
      </c>
      <c r="CZ2555">
        <v>80.918341941899698</v>
      </c>
      <c r="DA2555">
        <v>141.80757068483729</v>
      </c>
      <c r="DB2555" t="e">
        <f ca="1"/>
        <v>#NAME?</v>
      </c>
      <c r="DC2555" t="e">
        <f ca="1"/>
        <v>#NAME?</v>
      </c>
      <c r="DD2555">
        <v>78.598611919643375</v>
      </c>
      <c r="DE2555" t="e">
        <f ca="1"/>
        <v>#NAME?</v>
      </c>
      <c r="DF2555">
        <v>80.716496755731953</v>
      </c>
    </row>
    <row r="2556" spans="1:110" x14ac:dyDescent="0.25">
      <c r="A2556">
        <v>72.599999999999994</v>
      </c>
      <c r="B2556" t="b">
        <v>1</v>
      </c>
      <c r="CW2556">
        <v>0.8714139344262295</v>
      </c>
      <c r="CX2556">
        <v>79</v>
      </c>
      <c r="CY2556">
        <v>80.016428898185467</v>
      </c>
      <c r="CZ2556">
        <v>80.937684510194913</v>
      </c>
      <c r="DA2556">
        <v>141.9911913009702</v>
      </c>
      <c r="DB2556" t="e">
        <f ca="1"/>
        <v>#NAME?</v>
      </c>
      <c r="DC2556" t="e">
        <f ca="1"/>
        <v>#NAME?</v>
      </c>
      <c r="DD2556">
        <v>78.612467575938155</v>
      </c>
      <c r="DE2556" t="e">
        <f ca="1"/>
        <v>#NAME?</v>
      </c>
      <c r="DF2556">
        <v>80.728216639674756</v>
      </c>
    </row>
    <row r="2557" spans="1:110" x14ac:dyDescent="0.25">
      <c r="A2557">
        <v>69.7</v>
      </c>
      <c r="B2557" t="b">
        <v>1</v>
      </c>
      <c r="CW2557">
        <v>0.87175546448087426</v>
      </c>
      <c r="CX2557">
        <v>79</v>
      </c>
      <c r="CY2557">
        <v>80.031936043227873</v>
      </c>
      <c r="CZ2557">
        <v>80.957067401196383</v>
      </c>
      <c r="DA2557">
        <v>142.17530027038055</v>
      </c>
      <c r="DB2557" t="e">
        <f ca="1"/>
        <v>#NAME?</v>
      </c>
      <c r="DC2557" t="e">
        <f ca="1"/>
        <v>#NAME?</v>
      </c>
      <c r="DD2557">
        <v>78.626341645089582</v>
      </c>
      <c r="DE2557" t="e">
        <f ca="1"/>
        <v>#NAME?</v>
      </c>
      <c r="DF2557">
        <v>80.739948001997249</v>
      </c>
    </row>
    <row r="2558" spans="1:110" x14ac:dyDescent="0.25">
      <c r="A2558">
        <v>69.599999999999994</v>
      </c>
      <c r="B2558" t="b">
        <v>1</v>
      </c>
      <c r="CW2558">
        <v>0.87209699453551914</v>
      </c>
      <c r="CX2558">
        <v>79</v>
      </c>
      <c r="CY2558">
        <v>80.047471892500084</v>
      </c>
      <c r="CZ2558">
        <v>80.976490825255354</v>
      </c>
      <c r="DA2558">
        <v>142.35990019762383</v>
      </c>
      <c r="DB2558" t="e">
        <f ca="1"/>
        <v>#NAME?</v>
      </c>
      <c r="DC2558" t="e">
        <f ca="1"/>
        <v>#NAME?</v>
      </c>
      <c r="DD2558">
        <v>78.640234200700192</v>
      </c>
      <c r="DE2558" t="e">
        <f ca="1"/>
        <v>#NAME?</v>
      </c>
      <c r="DF2558">
        <v>80.751690895907501</v>
      </c>
    </row>
    <row r="2559" spans="1:110" x14ac:dyDescent="0.25">
      <c r="A2559">
        <v>69.3</v>
      </c>
      <c r="B2559" t="b">
        <v>1</v>
      </c>
      <c r="CW2559">
        <v>0.87243852459016391</v>
      </c>
      <c r="CX2559">
        <v>79</v>
      </c>
      <c r="CY2559">
        <v>80.063036593958557</v>
      </c>
      <c r="CZ2559">
        <v>80.995954994363373</v>
      </c>
      <c r="DA2559">
        <v>142.54499370814756</v>
      </c>
      <c r="DB2559" t="e">
        <f ca="1"/>
        <v>#NAME?</v>
      </c>
      <c r="DC2559" t="e">
        <f ca="1"/>
        <v>#NAME?</v>
      </c>
      <c r="DD2559">
        <v>78.654145316864174</v>
      </c>
      <c r="DE2559" t="e">
        <f ca="1"/>
        <v>#NAME?</v>
      </c>
      <c r="DF2559">
        <v>80.763445374970956</v>
      </c>
    </row>
    <row r="2560" spans="1:110" x14ac:dyDescent="0.25">
      <c r="A2560">
        <v>68.8</v>
      </c>
      <c r="B2560" t="b">
        <v>1</v>
      </c>
      <c r="CW2560">
        <v>0.87278005464480879</v>
      </c>
      <c r="CX2560">
        <v>79</v>
      </c>
      <c r="CY2560">
        <v>80.0786302966942</v>
      </c>
      <c r="CZ2560">
        <v>81.015460122169898</v>
      </c>
      <c r="DA2560">
        <v>142.73058344851569</v>
      </c>
      <c r="DB2560" t="e">
        <f ca="1"/>
        <v>#NAME?</v>
      </c>
      <c r="DC2560" t="e">
        <f ca="1"/>
        <v>#NAME?</v>
      </c>
      <c r="DD2560">
        <v>78.668075068171987</v>
      </c>
      <c r="DE2560" t="e">
        <f ca="1"/>
        <v>#NAME?</v>
      </c>
      <c r="DF2560">
        <v>80.775211493113645</v>
      </c>
    </row>
    <row r="2561" spans="1:110" x14ac:dyDescent="0.25">
      <c r="A2561">
        <v>68.099999999999994</v>
      </c>
      <c r="B2561" t="b">
        <v>1</v>
      </c>
      <c r="CW2561">
        <v>0.87312158469945356</v>
      </c>
      <c r="CX2561">
        <v>79</v>
      </c>
      <c r="CY2561">
        <v>80.094253150944127</v>
      </c>
      <c r="CZ2561">
        <v>81.035006423999661</v>
      </c>
      <c r="DA2561">
        <v>142.9166720866354</v>
      </c>
      <c r="DB2561" t="e">
        <f ca="1"/>
        <v>#NAME?</v>
      </c>
      <c r="DC2561" t="e">
        <f ca="1"/>
        <v>#NAME?</v>
      </c>
      <c r="DD2561">
        <v>78.682023529715053</v>
      </c>
      <c r="DE2561" t="e">
        <f ca="1"/>
        <v>#NAME?</v>
      </c>
      <c r="DF2561">
        <v>80.786989304625735</v>
      </c>
    </row>
    <row r="2562" spans="1:110" x14ac:dyDescent="0.25">
      <c r="A2562">
        <v>67.3</v>
      </c>
      <c r="B2562" t="b">
        <v>1</v>
      </c>
      <c r="CW2562">
        <v>0.87346311475409832</v>
      </c>
      <c r="CX2562">
        <v>79</v>
      </c>
      <c r="CY2562">
        <v>80.109905308103677</v>
      </c>
      <c r="CZ2562">
        <v>81.054594116870348</v>
      </c>
      <c r="DA2562">
        <v>143.10326231198729</v>
      </c>
      <c r="DB2562" t="e">
        <f ca="1"/>
        <v>#NAME?</v>
      </c>
      <c r="DC2562" t="e">
        <f ca="1"/>
        <v>#NAME?</v>
      </c>
      <c r="DD2562">
        <v>78.695990777090458</v>
      </c>
      <c r="DE2562" t="e">
        <f ca="1"/>
        <v>#NAME?</v>
      </c>
      <c r="DF2562">
        <v>80.798778864165016</v>
      </c>
    </row>
    <row r="2563" spans="1:110" x14ac:dyDescent="0.25">
      <c r="A2563">
        <v>66.7</v>
      </c>
      <c r="B2563" t="b">
        <v>1</v>
      </c>
      <c r="CW2563">
        <v>0.8738046448087432</v>
      </c>
      <c r="CX2563">
        <v>79</v>
      </c>
      <c r="CY2563">
        <v>80.12558692073857</v>
      </c>
      <c r="CZ2563">
        <v>81.074223419510716</v>
      </c>
      <c r="DA2563">
        <v>143.29035683585872</v>
      </c>
      <c r="DB2563" t="e">
        <f ca="1"/>
        <v>#NAME?</v>
      </c>
      <c r="DC2563" t="e">
        <f ca="1"/>
        <v>#NAME?</v>
      </c>
      <c r="DD2563">
        <v>78.709976886405713</v>
      </c>
      <c r="DE2563" t="e">
        <f ca="1"/>
        <v>#NAME?</v>
      </c>
      <c r="DF2563">
        <v>80.810580226760408</v>
      </c>
    </row>
    <row r="2564" spans="1:110" x14ac:dyDescent="0.25">
      <c r="A2564">
        <v>66.400000000000006</v>
      </c>
      <c r="B2564" t="b">
        <v>1</v>
      </c>
      <c r="CW2564">
        <v>0.87414617486338797</v>
      </c>
      <c r="CX2564">
        <v>79</v>
      </c>
      <c r="CY2564">
        <v>80.141298142597236</v>
      </c>
      <c r="CZ2564">
        <v>81.093894552378927</v>
      </c>
      <c r="DA2564">
        <v>143.47795839157988</v>
      </c>
      <c r="DB2564" t="e">
        <f ca="1"/>
        <v>#NAME?</v>
      </c>
      <c r="DC2564" t="e">
        <f ca="1"/>
        <v>#NAME?</v>
      </c>
      <c r="DD2564">
        <v>78.723981934283643</v>
      </c>
      <c r="DE2564" t="e">
        <f ca="1"/>
        <v>#NAME?</v>
      </c>
      <c r="DF2564">
        <v>80.822393447815557</v>
      </c>
    </row>
    <row r="2565" spans="1:110" x14ac:dyDescent="0.25">
      <c r="A2565">
        <v>66.099999999999994</v>
      </c>
      <c r="B2565" t="b">
        <v>1</v>
      </c>
      <c r="CW2565">
        <v>0.87448770491803274</v>
      </c>
      <c r="CX2565">
        <v>79</v>
      </c>
      <c r="CY2565">
        <v>80.157039128623282</v>
      </c>
      <c r="CZ2565">
        <v>81.113607737680724</v>
      </c>
      <c r="DA2565">
        <v>143.66606973476379</v>
      </c>
      <c r="DB2565" t="e">
        <f ca="1"/>
        <v>#NAME?</v>
      </c>
      <c r="DC2565" t="e">
        <f ca="1"/>
        <v>#NAME?</v>
      </c>
      <c r="DD2565">
        <v>78.738005997867248</v>
      </c>
      <c r="DE2565" t="e">
        <f ca="1"/>
        <v>#NAME?</v>
      </c>
      <c r="DF2565">
        <v>80.83421858311246</v>
      </c>
    </row>
    <row r="2566" spans="1:110" x14ac:dyDescent="0.25">
      <c r="A2566">
        <v>65.900000000000006</v>
      </c>
      <c r="B2566" t="b">
        <v>1</v>
      </c>
      <c r="CW2566">
        <v>0.87482923497267762</v>
      </c>
      <c r="CX2566">
        <v>79</v>
      </c>
      <c r="CY2566">
        <v>80.172810034968137</v>
      </c>
      <c r="CZ2566">
        <v>81.133363199388342</v>
      </c>
      <c r="DA2566">
        <v>143.85469364354896</v>
      </c>
      <c r="DB2566" t="e">
        <f ca="1"/>
        <v>#NAME?</v>
      </c>
      <c r="DC2566" t="e">
        <f ca="1"/>
        <v>#NAME?</v>
      </c>
      <c r="DD2566">
        <v>78.752049154824675</v>
      </c>
      <c r="DE2566" t="e">
        <f ca="1"/>
        <v>#NAME?</v>
      </c>
      <c r="DF2566">
        <v>80.846055688815099</v>
      </c>
    </row>
    <row r="2567" spans="1:110" x14ac:dyDescent="0.25">
      <c r="A2567">
        <v>65.5</v>
      </c>
      <c r="B2567" t="b">
        <v>1</v>
      </c>
      <c r="CW2567">
        <v>0.87517076502732238</v>
      </c>
      <c r="CX2567">
        <v>79</v>
      </c>
      <c r="CY2567">
        <v>80.188611019003815</v>
      </c>
      <c r="CZ2567">
        <v>81.153161163259597</v>
      </c>
      <c r="DA2567">
        <v>144.04383291884542</v>
      </c>
      <c r="DB2567" t="e">
        <f ca="1"/>
        <v>#NAME?</v>
      </c>
      <c r="DC2567" t="e">
        <f ca="1"/>
        <v>#NAME?</v>
      </c>
      <c r="DD2567">
        <v>78.766111483354209</v>
      </c>
      <c r="DE2567" t="e">
        <f ca="1"/>
        <v>#NAME?</v>
      </c>
      <c r="DF2567">
        <v>80.857904821473198</v>
      </c>
    </row>
    <row r="2568" spans="1:110" x14ac:dyDescent="0.25">
      <c r="A2568">
        <v>65.900000000000006</v>
      </c>
      <c r="B2568" t="b">
        <v>1</v>
      </c>
      <c r="CW2568">
        <v>0.87551229508196726</v>
      </c>
      <c r="CX2568">
        <v>79</v>
      </c>
      <c r="CY2568">
        <v>80.204442239336004</v>
      </c>
      <c r="CZ2568">
        <v>81.173001856856928</v>
      </c>
      <c r="DA2568">
        <v>144.23349038458463</v>
      </c>
      <c r="DB2568" t="e">
        <f ca="1"/>
        <v>#NAME?</v>
      </c>
      <c r="DC2568" t="e">
        <f ca="1"/>
        <v>#NAME?</v>
      </c>
      <c r="DD2568">
        <v>78.780193062189412</v>
      </c>
      <c r="DE2568" t="e">
        <f ca="1"/>
        <v>#NAME?</v>
      </c>
      <c r="DF2568">
        <v>80.869766038025958</v>
      </c>
    </row>
    <row r="2569" spans="1:110" x14ac:dyDescent="0.25">
      <c r="A2569">
        <v>65.2</v>
      </c>
      <c r="B2569" t="b">
        <v>1</v>
      </c>
      <c r="CW2569">
        <v>0.87585382513661203</v>
      </c>
      <c r="CX2569">
        <v>79</v>
      </c>
      <c r="CY2569">
        <v>80.220303855817122</v>
      </c>
      <c r="CZ2569">
        <v>81.19288550956675</v>
      </c>
      <c r="DA2569">
        <v>144.4236688879721</v>
      </c>
      <c r="DB2569" t="e">
        <f ca="1"/>
        <v>#NAME?</v>
      </c>
      <c r="DC2569" t="e">
        <f ca="1"/>
        <v>#NAME?</v>
      </c>
      <c r="DD2569">
        <v>78.794293970604173</v>
      </c>
      <c r="DE2569" t="e">
        <f ca="1"/>
        <v>#NAME?</v>
      </c>
      <c r="DF2569">
        <v>80.881639395805848</v>
      </c>
    </row>
    <row r="2570" spans="1:110" x14ac:dyDescent="0.25">
      <c r="A2570">
        <v>64.3</v>
      </c>
      <c r="B2570" t="b">
        <v>1</v>
      </c>
      <c r="CW2570">
        <v>0.8761953551912568</v>
      </c>
      <c r="CX2570">
        <v>79</v>
      </c>
      <c r="CY2570">
        <v>80.236196029559693</v>
      </c>
      <c r="CZ2570">
        <v>81.212812352619792</v>
      </c>
      <c r="DA2570">
        <v>144.61437129974414</v>
      </c>
      <c r="DB2570" t="e">
        <f ca="1"/>
        <v>#NAME?</v>
      </c>
      <c r="DC2570" t="e">
        <f ca="1"/>
        <v>#NAME?</v>
      </c>
      <c r="DD2570">
        <v>78.808414288418021</v>
      </c>
      <c r="DE2570" t="e">
        <f ca="1"/>
        <v>#NAME?</v>
      </c>
      <c r="DF2570">
        <v>80.893524952542492</v>
      </c>
    </row>
    <row r="2571" spans="1:110" x14ac:dyDescent="0.25">
      <c r="A2571">
        <v>64</v>
      </c>
      <c r="B2571" t="b">
        <v>1</v>
      </c>
      <c r="CW2571">
        <v>0.87653688524590168</v>
      </c>
      <c r="CX2571">
        <v>79</v>
      </c>
      <c r="CY2571">
        <v>80.252118922949904</v>
      </c>
      <c r="CZ2571">
        <v>81.232782619110424</v>
      </c>
      <c r="DA2571">
        <v>144.80560051442779</v>
      </c>
      <c r="DB2571" t="e">
        <f ca="1"/>
        <v>#NAME?</v>
      </c>
      <c r="DC2571" t="e">
        <f ca="1"/>
        <v>#NAME?</v>
      </c>
      <c r="DD2571">
        <v>78.822554096001355</v>
      </c>
      <c r="DE2571" t="e">
        <f ca="1"/>
        <v>#NAME?</v>
      </c>
      <c r="DF2571">
        <v>80.905422766366542</v>
      </c>
    </row>
    <row r="2572" spans="1:110" x14ac:dyDescent="0.25">
      <c r="A2572">
        <v>63.7</v>
      </c>
      <c r="B2572" t="b">
        <v>1</v>
      </c>
      <c r="CW2572">
        <v>0.87687841530054644</v>
      </c>
      <c r="CX2572">
        <v>79</v>
      </c>
      <c r="CY2572">
        <v>80.268072699661204</v>
      </c>
      <c r="CZ2572">
        <v>81.252796544017613</v>
      </c>
      <c r="DA2572">
        <v>144.99735945060422</v>
      </c>
      <c r="DB2572" t="e">
        <f ca="1"/>
        <v>#NAME?</v>
      </c>
      <c r="DC2572" t="e">
        <f ca="1"/>
        <v>#NAME?</v>
      </c>
      <c r="DD2572">
        <v>78.8367134742807</v>
      </c>
      <c r="DE2572" t="e">
        <f ca="1"/>
        <v>#NAME?</v>
      </c>
      <c r="DF2572">
        <v>80.917332895813644</v>
      </c>
    </row>
    <row r="2573" spans="1:110" x14ac:dyDescent="0.25">
      <c r="A2573">
        <v>74.900000000000006</v>
      </c>
      <c r="B2573" t="b">
        <v>1</v>
      </c>
      <c r="CW2573">
        <v>0.87721994535519121</v>
      </c>
      <c r="CX2573">
        <v>79</v>
      </c>
      <c r="CY2573">
        <v>80.28405752466827</v>
      </c>
      <c r="CZ2573">
        <v>81.272854364224756</v>
      </c>
      <c r="DA2573">
        <v>145.1896510511763</v>
      </c>
      <c r="DB2573" t="e">
        <f ca="1"/>
        <v>#NAME?</v>
      </c>
      <c r="DC2573" t="e">
        <f ca="1"/>
        <v>#NAME?</v>
      </c>
      <c r="DD2573">
        <v>78.850892504744266</v>
      </c>
      <c r="DE2573" t="e">
        <f ca="1"/>
        <v>#NAME?</v>
      </c>
      <c r="DF2573">
        <v>80.929255399828421</v>
      </c>
    </row>
    <row r="2574" spans="1:110" x14ac:dyDescent="0.25">
      <c r="A2574">
        <v>74.599999999999994</v>
      </c>
      <c r="B2574" t="b">
        <v>1</v>
      </c>
      <c r="CW2574">
        <v>0.87756147540983609</v>
      </c>
      <c r="CX2574">
        <v>79</v>
      </c>
      <c r="CY2574">
        <v>80.300073564261083</v>
      </c>
      <c r="CZ2574">
        <v>81.292956318541457</v>
      </c>
      <c r="DA2574">
        <v>145.3824782836395</v>
      </c>
      <c r="DB2574" t="e">
        <f ca="1"/>
        <v>#NAME?</v>
      </c>
      <c r="DC2574" t="e">
        <f ca="1"/>
        <v>#NAME?</v>
      </c>
      <c r="DD2574">
        <v>78.865091269447277</v>
      </c>
      <c r="DE2574" t="e">
        <f ca="1"/>
        <v>#NAME?</v>
      </c>
      <c r="DF2574">
        <v>80.94119033776856</v>
      </c>
    </row>
    <row r="2575" spans="1:110" x14ac:dyDescent="0.25">
      <c r="A2575">
        <v>74.5</v>
      </c>
      <c r="B2575" t="b">
        <v>1</v>
      </c>
      <c r="CW2575">
        <v>0.87790300546448086</v>
      </c>
      <c r="CX2575">
        <v>79.099999999999994</v>
      </c>
      <c r="CY2575">
        <v>80.316120986059076</v>
      </c>
      <c r="CZ2575">
        <v>81.313102647723781</v>
      </c>
      <c r="DA2575">
        <v>145.57584414035648</v>
      </c>
      <c r="DB2575" t="e">
        <f ca="1"/>
        <v>#NAME?</v>
      </c>
      <c r="DC2575" t="e">
        <f ca="1"/>
        <v>#NAME?</v>
      </c>
      <c r="DD2575">
        <v>78.879309851017609</v>
      </c>
      <c r="DE2575" t="e">
        <f ca="1"/>
        <v>#NAME?</v>
      </c>
      <c r="DF2575">
        <v>80.953137769408869</v>
      </c>
    </row>
    <row r="2576" spans="1:110" x14ac:dyDescent="0.25">
      <c r="A2576">
        <v>74.3</v>
      </c>
      <c r="B2576" t="b">
        <v>1</v>
      </c>
      <c r="CW2576">
        <v>0.87824453551912574</v>
      </c>
      <c r="CX2576">
        <v>79.099999999999994</v>
      </c>
      <c r="CY2576">
        <v>80.332199959025786</v>
      </c>
      <c r="CZ2576">
        <v>81.333293594496354</v>
      </c>
      <c r="DA2576">
        <v>145.76975163883608</v>
      </c>
      <c r="DB2576" t="e">
        <f ca="1"/>
        <v>#NAME?</v>
      </c>
      <c r="DC2576" t="e">
        <f ca="1"/>
        <v>#NAME?</v>
      </c>
      <c r="DD2576">
        <v>78.893548332661354</v>
      </c>
      <c r="DE2576" t="e">
        <f ca="1"/>
        <v>#NAME?</v>
      </c>
      <c r="DF2576">
        <v>80.965097754945461</v>
      </c>
    </row>
    <row r="2577" spans="1:110" x14ac:dyDescent="0.25">
      <c r="A2577">
        <v>74.099999999999994</v>
      </c>
      <c r="B2577" t="b">
        <v>1</v>
      </c>
      <c r="CW2577">
        <v>0.8785860655737705</v>
      </c>
      <c r="CX2577">
        <v>79.099999999999994</v>
      </c>
      <c r="CY2577">
        <v>80.34831065348331</v>
      </c>
      <c r="CZ2577">
        <v>81.353529403573816</v>
      </c>
      <c r="DA2577">
        <v>145.96420382201541</v>
      </c>
      <c r="DB2577" t="e">
        <f ca="1"/>
        <v>#NAME?</v>
      </c>
      <c r="DC2577" t="e">
        <f ca="1"/>
        <v>#NAME?</v>
      </c>
      <c r="DD2577">
        <v>78.907806798168465</v>
      </c>
      <c r="DE2577" t="e">
        <f ca="1"/>
        <v>#NAME?</v>
      </c>
      <c r="DF2577">
        <v>80.977070354999952</v>
      </c>
    </row>
    <row r="2578" spans="1:110" x14ac:dyDescent="0.25">
      <c r="A2578">
        <v>73.900000000000006</v>
      </c>
      <c r="B2578" t="b">
        <v>1</v>
      </c>
      <c r="CW2578">
        <v>0.87892759562841527</v>
      </c>
      <c r="CX2578">
        <v>79.099999999999994</v>
      </c>
      <c r="CY2578">
        <v>80.364453241127308</v>
      </c>
      <c r="CZ2578">
        <v>81.373810321682882</v>
      </c>
      <c r="DA2578">
        <v>146.15920375854677</v>
      </c>
      <c r="DB2578" t="e">
        <f ca="1"/>
        <v>#NAME?</v>
      </c>
      <c r="DC2578" t="e">
        <f ca="1"/>
        <v>#NAME?</v>
      </c>
      <c r="DD2578">
        <v>78.922085331918623</v>
      </c>
      <c r="DE2578" t="e">
        <f ca="1"/>
        <v>#NAME?</v>
      </c>
      <c r="DF2578">
        <v>80.98905563062371</v>
      </c>
    </row>
    <row r="2579" spans="1:110" x14ac:dyDescent="0.25">
      <c r="A2579">
        <v>73.7</v>
      </c>
      <c r="B2579" t="b">
        <v>1</v>
      </c>
      <c r="CW2579">
        <v>0.87926912568306015</v>
      </c>
      <c r="CX2579">
        <v>79.099999999999994</v>
      </c>
      <c r="CY2579">
        <v>80.380627895042039</v>
      </c>
      <c r="CZ2579">
        <v>81.394136597584676</v>
      </c>
      <c r="DA2579">
        <v>146.35475454308815</v>
      </c>
      <c r="DB2579" t="e">
        <f ca="1"/>
        <v>#NAME?</v>
      </c>
      <c r="DC2579" t="e">
        <f ca="1"/>
        <v>#NAME?</v>
      </c>
      <c r="DD2579">
        <v>78.936384018886955</v>
      </c>
      <c r="DE2579" t="e">
        <f ca="1"/>
        <v>#NAME?</v>
      </c>
      <c r="DF2579">
        <v>81.001053643302214</v>
      </c>
    </row>
    <row r="2580" spans="1:110" x14ac:dyDescent="0.25">
      <c r="A2580">
        <v>73.5</v>
      </c>
      <c r="B2580" t="b">
        <v>1</v>
      </c>
      <c r="CW2580">
        <v>0.87961065573770492</v>
      </c>
      <c r="CX2580">
        <v>79.099999999999994</v>
      </c>
      <c r="CY2580">
        <v>80.396834789715541</v>
      </c>
      <c r="CZ2580">
        <v>81.414508482097574</v>
      </c>
      <c r="DA2580">
        <v>146.55085929659751</v>
      </c>
      <c r="DB2580" t="e">
        <f ca="1"/>
        <v>#NAME?</v>
      </c>
      <c r="DC2580" t="e">
        <f ca="1"/>
        <v>#NAME?</v>
      </c>
      <c r="DD2580">
        <v>78.950702944649947</v>
      </c>
      <c r="DE2580" t="e">
        <f ca="1"/>
        <v>#NAME?</v>
      </c>
      <c r="DF2580">
        <v>81.013064454959363</v>
      </c>
    </row>
    <row r="2581" spans="1:110" x14ac:dyDescent="0.25">
      <c r="A2581">
        <v>73.3</v>
      </c>
      <c r="B2581" t="b">
        <v>1</v>
      </c>
      <c r="CW2581">
        <v>0.87995218579234968</v>
      </c>
      <c r="CX2581">
        <v>79.099999999999994</v>
      </c>
      <c r="CY2581">
        <v>80.413074101055258</v>
      </c>
      <c r="CZ2581">
        <v>81.434926228119949</v>
      </c>
      <c r="DA2581">
        <v>146.7475211666322</v>
      </c>
      <c r="DB2581" t="e">
        <f ca="1"/>
        <v>#NAME?</v>
      </c>
      <c r="DC2581" t="e">
        <f ca="1"/>
        <v>#NAME?</v>
      </c>
      <c r="DD2581">
        <v>78.965042195391476</v>
      </c>
      <c r="DE2581" t="e">
        <f ca="1"/>
        <v>#NAME?</v>
      </c>
      <c r="DF2581">
        <v>81.025088127961936</v>
      </c>
    </row>
    <row r="2582" spans="1:110" x14ac:dyDescent="0.25">
      <c r="A2582">
        <v>73</v>
      </c>
      <c r="B2582" t="b">
        <v>1</v>
      </c>
      <c r="CW2582">
        <v>0.88029371584699456</v>
      </c>
      <c r="CX2582">
        <v>79.099999999999994</v>
      </c>
      <c r="CY2582">
        <v>80.429346006403648</v>
      </c>
      <c r="CZ2582">
        <v>81.455390090653665</v>
      </c>
      <c r="DA2582">
        <v>146.94474332765188</v>
      </c>
      <c r="DB2582" t="e">
        <f ca="1"/>
        <v>#NAME?</v>
      </c>
      <c r="DC2582" t="e">
        <f ca="1"/>
        <v>#NAME?</v>
      </c>
      <c r="DD2582">
        <v>78.979401857908854</v>
      </c>
      <c r="DE2582" t="e">
        <f ca="1"/>
        <v>#NAME?</v>
      </c>
      <c r="DF2582">
        <v>81.037124725124158</v>
      </c>
    </row>
    <row r="2583" spans="1:110" x14ac:dyDescent="0.25">
      <c r="A2583">
        <v>72.5</v>
      </c>
      <c r="B2583" t="b">
        <v>1</v>
      </c>
      <c r="CW2583">
        <v>0.88063524590163933</v>
      </c>
      <c r="CX2583">
        <v>79.099999999999994</v>
      </c>
      <c r="CY2583">
        <v>80.445650684554096</v>
      </c>
      <c r="CZ2583">
        <v>81.475900326827514</v>
      </c>
      <c r="DA2583">
        <v>147.14252898132565</v>
      </c>
      <c r="DB2583" t="e">
        <f ca="1"/>
        <v>#NAME?</v>
      </c>
      <c r="DC2583" t="e">
        <f ca="1"/>
        <v>#NAME?</v>
      </c>
      <c r="DD2583">
        <v>78.993782019618862</v>
      </c>
      <c r="DE2583" t="e">
        <f ca="1"/>
        <v>#NAME?</v>
      </c>
      <c r="DF2583">
        <v>81.049174309712029</v>
      </c>
    </row>
    <row r="2584" spans="1:110" x14ac:dyDescent="0.25">
      <c r="A2584">
        <v>71.599999999999994</v>
      </c>
      <c r="B2584" t="b">
        <v>1</v>
      </c>
      <c r="CW2584">
        <v>0.88097677595628421</v>
      </c>
      <c r="CX2584">
        <v>79.099999999999994</v>
      </c>
      <c r="CY2584">
        <v>80.461988315767144</v>
      </c>
      <c r="CZ2584">
        <v>81.496457195921323</v>
      </c>
      <c r="DA2584">
        <v>147.34088135684459</v>
      </c>
      <c r="DB2584" t="e">
        <f ca="1"/>
        <v>#NAME?</v>
      </c>
      <c r="DC2584" t="e">
        <f ca="1"/>
        <v>#NAME?</v>
      </c>
      <c r="DD2584">
        <v>79.008182768564097</v>
      </c>
      <c r="DE2584" t="e">
        <f ca="1"/>
        <v>#NAME?</v>
      </c>
      <c r="DF2584">
        <v>81.061236945448172</v>
      </c>
    </row>
    <row r="2585" spans="1:110" x14ac:dyDescent="0.25">
      <c r="A2585">
        <v>71.7</v>
      </c>
      <c r="B2585" t="b">
        <v>1</v>
      </c>
      <c r="CW2585">
        <v>0.88131830601092898</v>
      </c>
      <c r="CX2585">
        <v>79.2</v>
      </c>
      <c r="CY2585">
        <v>80.478359081786763</v>
      </c>
      <c r="CZ2585">
        <v>81.517060959390406</v>
      </c>
      <c r="DA2585">
        <v>147.53980371123731</v>
      </c>
      <c r="DB2585" t="e">
        <f ca="1"/>
        <v>#NAME?</v>
      </c>
      <c r="DC2585" t="e">
        <f ca="1"/>
        <v>#NAME?</v>
      </c>
      <c r="DD2585">
        <v>79.022604193419156</v>
      </c>
      <c r="DE2585" t="e">
        <f ca="1"/>
        <v>#NAME?</v>
      </c>
      <c r="DF2585">
        <v>81.073312696516339</v>
      </c>
    </row>
    <row r="2586" spans="1:110" x14ac:dyDescent="0.25">
      <c r="A2586">
        <v>71.400000000000006</v>
      </c>
      <c r="B2586" t="b">
        <v>1</v>
      </c>
      <c r="CW2586">
        <v>0.88165983606557374</v>
      </c>
      <c r="CX2586">
        <v>79.2</v>
      </c>
      <c r="CY2586">
        <v>80.494763165856966</v>
      </c>
      <c r="CZ2586">
        <v>81.537711880889816</v>
      </c>
      <c r="DA2586">
        <v>147.73929932969156</v>
      </c>
      <c r="DB2586" t="e">
        <f ca="1"/>
        <v>#NAME?</v>
      </c>
      <c r="DC2586" t="e">
        <f ca="1"/>
        <v>#NAME?</v>
      </c>
      <c r="DD2586">
        <v>79.037046383497056</v>
      </c>
      <c r="DE2586" t="e">
        <f ca="1"/>
        <v>#NAME?</v>
      </c>
      <c r="DF2586">
        <v>81.085401627566199</v>
      </c>
    </row>
    <row r="2587" spans="1:110" x14ac:dyDescent="0.25">
      <c r="A2587">
        <v>71.2</v>
      </c>
      <c r="B2587" t="b">
        <v>1</v>
      </c>
      <c r="CW2587">
        <v>0.88200136612021862</v>
      </c>
      <c r="CX2587">
        <v>79.2</v>
      </c>
      <c r="CY2587">
        <v>80.511200752738745</v>
      </c>
      <c r="CZ2587">
        <v>81.558410226299713</v>
      </c>
      <c r="DA2587">
        <v>147.93937152587935</v>
      </c>
      <c r="DB2587" t="e">
        <f ca="1"/>
        <v>#NAME?</v>
      </c>
      <c r="DC2587" t="e">
        <f ca="1"/>
        <v>#NAME?</v>
      </c>
      <c r="DD2587">
        <v>79.051509428755679</v>
      </c>
      <c r="DE2587" t="e">
        <f ca="1"/>
        <v>#NAME?</v>
      </c>
      <c r="DF2587">
        <v>81.09750380371807</v>
      </c>
    </row>
    <row r="2588" spans="1:110" x14ac:dyDescent="0.25">
      <c r="A2588">
        <v>71.099999999999994</v>
      </c>
      <c r="B2588" t="b">
        <v>1</v>
      </c>
      <c r="CW2588">
        <v>0.88234289617486339</v>
      </c>
      <c r="CX2588">
        <v>79.2</v>
      </c>
      <c r="CY2588">
        <v>80.527672028726982</v>
      </c>
      <c r="CZ2588">
        <v>81.579156263750534</v>
      </c>
      <c r="DA2588">
        <v>148.14002364228716</v>
      </c>
      <c r="DB2588" t="e">
        <f ca="1"/>
        <v>#NAME?</v>
      </c>
      <c r="DC2588" t="e">
        <f ca="1"/>
        <v>#NAME?</v>
      </c>
      <c r="DD2588">
        <v>79.0659934198043</v>
      </c>
      <c r="DE2588" t="e">
        <f ca="1"/>
        <v>#NAME?</v>
      </c>
      <c r="DF2588">
        <v>81.109619290567849</v>
      </c>
    </row>
    <row r="2589" spans="1:110" x14ac:dyDescent="0.25">
      <c r="A2589">
        <v>75.7</v>
      </c>
      <c r="B2589" t="b">
        <v>1</v>
      </c>
      <c r="CW2589">
        <v>0.88268442622950816</v>
      </c>
      <c r="CX2589">
        <v>79.2</v>
      </c>
      <c r="CY2589">
        <v>80.544177181667905</v>
      </c>
      <c r="CZ2589">
        <v>81.599950263648793</v>
      </c>
      <c r="DA2589">
        <v>148.3412590505514</v>
      </c>
      <c r="DB2589" t="e">
        <f ca="1"/>
        <v>#NAME?</v>
      </c>
      <c r="DC2589" t="e">
        <f ca="1"/>
        <v>#NAME?</v>
      </c>
      <c r="DD2589">
        <v>79.080498447910202</v>
      </c>
      <c r="DE2589" t="e">
        <f ca="1"/>
        <v>#NAME?</v>
      </c>
      <c r="DF2589">
        <v>81.121748154191891</v>
      </c>
    </row>
    <row r="2590" spans="1:110" x14ac:dyDescent="0.25">
      <c r="A2590">
        <v>75.5</v>
      </c>
      <c r="B2590" t="b">
        <v>1</v>
      </c>
      <c r="CW2590">
        <v>0.88302595628415304</v>
      </c>
      <c r="CX2590">
        <v>79.2</v>
      </c>
      <c r="CY2590">
        <v>80.56071640097656</v>
      </c>
      <c r="CZ2590">
        <v>81.620792498703238</v>
      </c>
      <c r="DA2590">
        <v>148.54308115179799</v>
      </c>
      <c r="DB2590" t="e">
        <f ca="1"/>
        <v>#NAME?</v>
      </c>
      <c r="DC2590" t="e">
        <f ca="1"/>
        <v>#NAME?</v>
      </c>
      <c r="DD2590">
        <v>79.095024605005449</v>
      </c>
      <c r="DE2590" t="e">
        <f ca="1"/>
        <v>#NAME?</v>
      </c>
      <c r="DF2590">
        <v>81.133890461151907</v>
      </c>
    </row>
    <row r="2591" spans="1:110" x14ac:dyDescent="0.25">
      <c r="A2591">
        <v>75.3</v>
      </c>
      <c r="B2591" t="b">
        <v>1</v>
      </c>
      <c r="CW2591">
        <v>0.8833674863387978</v>
      </c>
      <c r="CX2591">
        <v>79.2</v>
      </c>
      <c r="CY2591">
        <v>80.57728987765465</v>
      </c>
      <c r="CZ2591">
        <v>81.641683243951078</v>
      </c>
      <c r="DA2591">
        <v>148.74549337698724</v>
      </c>
      <c r="DB2591" t="e">
        <f ca="1"/>
        <v>#NAME?</v>
      </c>
      <c r="DC2591" t="e">
        <f ca="1"/>
        <v>#NAME?</v>
      </c>
      <c r="DD2591">
        <v>79.10957198369357</v>
      </c>
      <c r="DE2591" t="e">
        <f ca="1"/>
        <v>#NAME?</v>
      </c>
      <c r="DF2591">
        <v>81.146046278500137</v>
      </c>
    </row>
    <row r="2592" spans="1:110" x14ac:dyDescent="0.25">
      <c r="A2592">
        <v>75.099999999999994</v>
      </c>
      <c r="B2592" t="b">
        <v>1</v>
      </c>
      <c r="CW2592">
        <v>0.88370901639344257</v>
      </c>
      <c r="CX2592">
        <v>79.2</v>
      </c>
      <c r="CY2592">
        <v>80.593897804308625</v>
      </c>
      <c r="CZ2592">
        <v>81.66262277678527</v>
      </c>
      <c r="DA2592">
        <v>148.94849918726413</v>
      </c>
      <c r="DB2592" t="e">
        <f ca="1"/>
        <v>#NAME?</v>
      </c>
      <c r="DC2592" t="e">
        <f ca="1"/>
        <v>#NAME?</v>
      </c>
      <c r="DD2592">
        <v>79.124140677256563</v>
      </c>
      <c r="DE2592" t="e">
        <f ca="1"/>
        <v>#NAME?</v>
      </c>
      <c r="DF2592">
        <v>81.158215673784412</v>
      </c>
    </row>
    <row r="2593" spans="1:110" x14ac:dyDescent="0.25">
      <c r="A2593">
        <v>74.900000000000006</v>
      </c>
      <c r="B2593" t="b">
        <v>1</v>
      </c>
      <c r="CW2593">
        <v>0.88405054644808745</v>
      </c>
      <c r="CX2593">
        <v>79.2</v>
      </c>
      <c r="CY2593">
        <v>80.610540375167986</v>
      </c>
      <c r="CZ2593">
        <v>81.683611376981318</v>
      </c>
      <c r="DA2593">
        <v>149.15210207431326</v>
      </c>
      <c r="DB2593" t="e">
        <f ca="1"/>
        <v>#NAME?</v>
      </c>
      <c r="DC2593" t="e">
        <f ca="1"/>
        <v>#NAME?</v>
      </c>
      <c r="DD2593">
        <v>79.138730779661785</v>
      </c>
      <c r="DE2593" t="e">
        <f ca="1"/>
        <v>#NAME?</v>
      </c>
      <c r="DF2593">
        <v>81.170398715053267</v>
      </c>
    </row>
    <row r="2594" spans="1:110" x14ac:dyDescent="0.25">
      <c r="A2594">
        <v>74.7</v>
      </c>
      <c r="B2594" t="b">
        <v>1</v>
      </c>
      <c r="CW2594">
        <v>0.88439207650273222</v>
      </c>
      <c r="CX2594">
        <v>79.3</v>
      </c>
      <c r="CY2594">
        <v>80.62721778610387</v>
      </c>
      <c r="CZ2594">
        <v>81.704649326725033</v>
      </c>
      <c r="DA2594">
        <v>149.35630556071897</v>
      </c>
      <c r="DB2594" t="e">
        <f ca="1"/>
        <v>#NAME?</v>
      </c>
      <c r="DC2594" t="e">
        <f ca="1"/>
        <v>#NAME?</v>
      </c>
      <c r="DD2594">
        <v>79.153342385569076</v>
      </c>
      <c r="DE2594" t="e">
        <f ca="1"/>
        <v>#NAME?</v>
      </c>
      <c r="DF2594">
        <v>81.182595470861301</v>
      </c>
    </row>
    <row r="2595" spans="1:110" x14ac:dyDescent="0.25">
      <c r="A2595">
        <v>74.400000000000006</v>
      </c>
      <c r="B2595" t="b">
        <v>1</v>
      </c>
      <c r="CW2595">
        <v>0.88473360655737709</v>
      </c>
      <c r="CX2595">
        <v>79.3</v>
      </c>
      <c r="CY2595">
        <v>80.643930234647911</v>
      </c>
      <c r="CZ2595">
        <v>81.725736910640919</v>
      </c>
      <c r="DA2595">
        <v>149.56111320033142</v>
      </c>
      <c r="DB2595" t="e">
        <f ca="1"/>
        <v>#NAME?</v>
      </c>
      <c r="DC2595" t="e">
        <f ca="1"/>
        <v>#NAME?</v>
      </c>
      <c r="DD2595">
        <v>79.167975590337932</v>
      </c>
      <c r="DE2595" t="e">
        <f ca="1"/>
        <v>#NAME?</v>
      </c>
      <c r="DF2595">
        <v>81.194806010274419</v>
      </c>
    </row>
    <row r="2596" spans="1:110" x14ac:dyDescent="0.25">
      <c r="A2596">
        <v>74.2</v>
      </c>
      <c r="B2596" t="b">
        <v>1</v>
      </c>
      <c r="CW2596">
        <v>0.88507513661202186</v>
      </c>
      <c r="CX2596">
        <v>79.3</v>
      </c>
      <c r="CY2596">
        <v>80.660677920011395</v>
      </c>
      <c r="CZ2596">
        <v>81.746874415820045</v>
      </c>
      <c r="DA2596">
        <v>149.76652857863735</v>
      </c>
      <c r="DB2596" t="e">
        <f ca="1"/>
        <v>#NAME?</v>
      </c>
      <c r="DC2596" t="e">
        <f ca="1"/>
        <v>#NAME?</v>
      </c>
      <c r="DD2596">
        <v>79.182630490034683</v>
      </c>
      <c r="DE2596" t="e">
        <f ca="1"/>
        <v>#NAME?</v>
      </c>
      <c r="DF2596">
        <v>81.207030402875262</v>
      </c>
    </row>
    <row r="2597" spans="1:110" x14ac:dyDescent="0.25">
      <c r="A2597">
        <v>73.5</v>
      </c>
      <c r="B2597" t="b">
        <v>1</v>
      </c>
      <c r="CW2597">
        <v>0.88541666666666663</v>
      </c>
      <c r="CX2597">
        <v>79.3</v>
      </c>
      <c r="CY2597">
        <v>80.677461043104671</v>
      </c>
      <c r="CZ2597">
        <v>81.768062131849589</v>
      </c>
      <c r="DA2597">
        <v>149.97255531313712</v>
      </c>
      <c r="DB2597" t="e">
        <f ca="1"/>
        <v>#NAME?</v>
      </c>
      <c r="DC2597" t="e">
        <f ca="1"/>
        <v>#NAME?</v>
      </c>
      <c r="DD2597">
        <v>79.197307181439953</v>
      </c>
      <c r="DE2597" t="e">
        <f ca="1"/>
        <v>#NAME?</v>
      </c>
      <c r="DF2597">
        <v>81.21926871876866</v>
      </c>
    </row>
    <row r="2598" spans="1:110" x14ac:dyDescent="0.25">
      <c r="A2598">
        <v>73.7</v>
      </c>
      <c r="B2598" t="b">
        <v>1</v>
      </c>
      <c r="CW2598">
        <v>0.88575819672131151</v>
      </c>
      <c r="CX2598">
        <v>79.3</v>
      </c>
      <c r="CY2598">
        <v>80.694279806556807</v>
      </c>
      <c r="CZ2598">
        <v>81.789300350841472</v>
      </c>
      <c r="DA2598">
        <v>150.17919705372651</v>
      </c>
      <c r="DB2598" t="e">
        <f ca="1"/>
        <v>#NAME?</v>
      </c>
      <c r="DC2598" t="e">
        <f ca="1"/>
        <v>#NAME?</v>
      </c>
      <c r="DD2598">
        <v>79.212005762056066</v>
      </c>
      <c r="DE2598" t="e">
        <f ca="1"/>
        <v>#NAME?</v>
      </c>
      <c r="DF2598">
        <v>81.231521028587139</v>
      </c>
    </row>
    <row r="2599" spans="1:110" x14ac:dyDescent="0.25">
      <c r="A2599">
        <v>73.599999999999994</v>
      </c>
      <c r="B2599" t="b">
        <v>1</v>
      </c>
      <c r="CW2599">
        <v>0.88609972677595628</v>
      </c>
      <c r="CX2599">
        <v>79.3</v>
      </c>
      <c r="CY2599">
        <v>80.711134414735596</v>
      </c>
      <c r="CZ2599">
        <v>81.810589367462612</v>
      </c>
      <c r="DA2599">
        <v>150.38645748308488</v>
      </c>
      <c r="DB2599" t="e">
        <f ca="1"/>
        <v>#NAME?</v>
      </c>
      <c r="DC2599" t="e">
        <f ca="1"/>
        <v>#NAME?</v>
      </c>
      <c r="DD2599">
        <v>79.226726330114616</v>
      </c>
      <c r="DE2599" t="e">
        <f ca="1"/>
        <v>#NAME?</v>
      </c>
      <c r="DF2599">
        <v>81.243787403496597</v>
      </c>
    </row>
    <row r="2600" spans="1:110" x14ac:dyDescent="0.25">
      <c r="A2600">
        <v>73.5</v>
      </c>
      <c r="B2600" t="b">
        <v>1</v>
      </c>
      <c r="CW2600">
        <v>0.88644125683060104</v>
      </c>
      <c r="CX2600">
        <v>79.3</v>
      </c>
      <c r="CY2600">
        <v>80.728025073767839</v>
      </c>
      <c r="CZ2600">
        <v>81.831929478964767</v>
      </c>
      <c r="DA2600">
        <v>150.59434031706908</v>
      </c>
      <c r="DB2600" t="e">
        <f ca="1"/>
        <v>#NAME?</v>
      </c>
      <c r="DC2600" t="e">
        <f ca="1"/>
        <v>#NAME?</v>
      </c>
      <c r="DD2600">
        <v>79.241468984584117</v>
      </c>
      <c r="DE2600" t="e">
        <f ca="1"/>
        <v>#NAME?</v>
      </c>
      <c r="DF2600">
        <v>81.256067915201953</v>
      </c>
    </row>
    <row r="2601" spans="1:110" x14ac:dyDescent="0.25">
      <c r="A2601">
        <v>73.2</v>
      </c>
      <c r="B2601" t="b">
        <v>1</v>
      </c>
      <c r="CW2601">
        <v>0.88678278688524592</v>
      </c>
      <c r="CX2601">
        <v>79.3</v>
      </c>
      <c r="CY2601">
        <v>80.744951991559901</v>
      </c>
      <c r="CZ2601">
        <v>81.853320985215305</v>
      </c>
      <c r="DA2601">
        <v>150.80284930511314</v>
      </c>
      <c r="DB2601" t="e">
        <f ca="1"/>
        <v>#NAME?</v>
      </c>
      <c r="DC2601" t="e">
        <f ca="1"/>
        <v>#NAME?</v>
      </c>
      <c r="DD2601">
        <v>79.256233825177759</v>
      </c>
      <c r="DE2601" t="e">
        <f ca="1"/>
        <v>#NAME?</v>
      </c>
      <c r="DF2601">
        <v>81.26836263595294</v>
      </c>
    </row>
    <row r="2602" spans="1:110" x14ac:dyDescent="0.25">
      <c r="A2602">
        <v>72.8</v>
      </c>
      <c r="B2602" t="b">
        <v>1</v>
      </c>
      <c r="CW2602">
        <v>0.88712431693989069</v>
      </c>
      <c r="CX2602">
        <v>79.3</v>
      </c>
      <c r="CY2602">
        <v>80.761915377818639</v>
      </c>
      <c r="CZ2602">
        <v>81.874764188728449</v>
      </c>
      <c r="DA2602">
        <v>151.01198823063376</v>
      </c>
      <c r="DB2602" t="e">
        <f ca="1"/>
        <v>#NAME?</v>
      </c>
      <c r="DC2602" t="e">
        <f ca="1"/>
        <v>#NAME?</v>
      </c>
      <c r="DD2602">
        <v>79.271020952361283</v>
      </c>
      <c r="DE2602" t="e">
        <f ca="1"/>
        <v>#NAME?</v>
      </c>
      <c r="DF2602">
        <v>81.28067163854989</v>
      </c>
    </row>
    <row r="2603" spans="1:110" x14ac:dyDescent="0.25">
      <c r="A2603">
        <v>73.099999999999994</v>
      </c>
      <c r="B2603" t="b">
        <v>1</v>
      </c>
      <c r="CW2603">
        <v>0.88746584699453557</v>
      </c>
      <c r="CX2603">
        <v>79.3</v>
      </c>
      <c r="CY2603">
        <v>80.778915444072496</v>
      </c>
      <c r="CZ2603">
        <v>81.896259394696287</v>
      </c>
      <c r="DA2603">
        <v>151.22176091144266</v>
      </c>
      <c r="DB2603" t="e">
        <f ca="1"/>
        <v>#NAME?</v>
      </c>
      <c r="DC2603" t="e">
        <f ca="1"/>
        <v>#NAME?</v>
      </c>
      <c r="DD2603">
        <v>79.285830467360995</v>
      </c>
      <c r="DE2603" t="e">
        <f ca="1"/>
        <v>#NAME?</v>
      </c>
      <c r="DF2603">
        <v>81.29299499634979</v>
      </c>
    </row>
    <row r="2604" spans="1:110" x14ac:dyDescent="0.25">
      <c r="A2604">
        <v>72.599999999999994</v>
      </c>
      <c r="B2604" t="b">
        <v>1</v>
      </c>
      <c r="CW2604">
        <v>0.88780737704918034</v>
      </c>
      <c r="CX2604">
        <v>79.3</v>
      </c>
      <c r="CY2604">
        <v>80.795952403693079</v>
      </c>
      <c r="CZ2604">
        <v>81.917806911021529</v>
      </c>
      <c r="DA2604">
        <v>151.4321712001643</v>
      </c>
      <c r="DB2604" t="e">
        <f ca="1"/>
        <v>#NAME?</v>
      </c>
      <c r="DC2604" t="e">
        <f ca="1"/>
        <v>#NAME?</v>
      </c>
      <c r="DD2604">
        <v>79.30066247217178</v>
      </c>
      <c r="DE2604" t="e">
        <f ca="1"/>
        <v>#NAME?</v>
      </c>
      <c r="DF2604">
        <v>81.305332783272121</v>
      </c>
    </row>
    <row r="2605" spans="1:110" x14ac:dyDescent="0.25">
      <c r="A2605">
        <v>68.3</v>
      </c>
      <c r="B2605" t="b">
        <v>1</v>
      </c>
      <c r="CW2605">
        <v>0.8881489071038251</v>
      </c>
      <c r="CX2605">
        <v>79.3</v>
      </c>
      <c r="CY2605">
        <v>80.81302647191697</v>
      </c>
      <c r="CZ2605">
        <v>81.93940704834931</v>
      </c>
      <c r="DA2605">
        <v>151.64322298466095</v>
      </c>
      <c r="DB2605" t="e">
        <f ca="1"/>
        <v>#NAME?</v>
      </c>
      <c r="DC2605" t="e">
        <f ca="1"/>
        <v>#NAME?</v>
      </c>
      <c r="DD2605">
        <v>79.315517069565345</v>
      </c>
      <c r="DE2605" t="e">
        <f ca="1"/>
        <v>#NAME?</v>
      </c>
      <c r="DF2605">
        <v>81.317685073805109</v>
      </c>
    </row>
    <row r="2606" spans="1:110" x14ac:dyDescent="0.25">
      <c r="A2606">
        <v>68</v>
      </c>
      <c r="B2606" t="b">
        <v>1</v>
      </c>
      <c r="CW2606">
        <v>0.88849043715846998</v>
      </c>
      <c r="CX2606">
        <v>79.3</v>
      </c>
      <c r="CY2606">
        <v>80.830137865867854</v>
      </c>
      <c r="CZ2606">
        <v>81.961060120100626</v>
      </c>
      <c r="DA2606">
        <v>151.85492018846332</v>
      </c>
      <c r="DB2606" t="e">
        <f ca="1"/>
        <v>#NAME?</v>
      </c>
      <c r="DC2606" t="e">
        <f ca="1"/>
        <v>#NAME?</v>
      </c>
      <c r="DD2606">
        <v>79.330394363098549</v>
      </c>
      <c r="DE2606" t="e">
        <f ca="1"/>
        <v>#NAME?</v>
      </c>
      <c r="DF2606">
        <v>81.330051943011824</v>
      </c>
    </row>
    <row r="2607" spans="1:110" x14ac:dyDescent="0.25">
      <c r="A2607">
        <v>67.7</v>
      </c>
      <c r="B2607" t="b">
        <v>1</v>
      </c>
      <c r="CW2607">
        <v>0.88883196721311475</v>
      </c>
      <c r="CX2607">
        <v>79.400000000000006</v>
      </c>
      <c r="CY2607">
        <v>80.847286804578971</v>
      </c>
      <c r="CZ2607">
        <v>81.982766442505664</v>
      </c>
      <c r="DA2607">
        <v>152.06726677120821</v>
      </c>
      <c r="DB2607" t="e">
        <f ca="1"/>
        <v>#NAME?</v>
      </c>
      <c r="DC2607" t="e">
        <f ca="1"/>
        <v>#NAME?</v>
      </c>
      <c r="DD2607">
        <v>79.345294457121739</v>
      </c>
      <c r="DE2607" t="e">
        <f ca="1"/>
        <v>#NAME?</v>
      </c>
      <c r="DF2607">
        <v>81.342433466536448</v>
      </c>
    </row>
    <row r="2608" spans="1:110" x14ac:dyDescent="0.25">
      <c r="A2608">
        <v>67.400000000000006</v>
      </c>
      <c r="B2608" t="b">
        <v>1</v>
      </c>
      <c r="CW2608">
        <v>0.88917349726775952</v>
      </c>
      <c r="CX2608">
        <v>79.400000000000006</v>
      </c>
      <c r="CY2608">
        <v>80.864473509016037</v>
      </c>
      <c r="CZ2608">
        <v>82.004526334637859</v>
      </c>
      <c r="DA2608">
        <v>152.28026672908325</v>
      </c>
      <c r="DB2608" t="e">
        <f ca="1"/>
        <v>#NAME?</v>
      </c>
      <c r="DC2608" t="e">
        <f ca="1"/>
        <v>#NAME?</v>
      </c>
      <c r="DD2608">
        <v>79.360217456787367</v>
      </c>
      <c r="DE2608" t="e">
        <f ca="1"/>
        <v>#NAME?</v>
      </c>
      <c r="DF2608">
        <v>81.354829720610638</v>
      </c>
    </row>
    <row r="2609" spans="1:110" x14ac:dyDescent="0.25">
      <c r="A2609">
        <v>67.2</v>
      </c>
      <c r="B2609" t="b">
        <v>1</v>
      </c>
      <c r="CW2609">
        <v>0.88951502732240439</v>
      </c>
      <c r="CX2609">
        <v>79.400000000000006</v>
      </c>
      <c r="CY2609">
        <v>80.881698202100267</v>
      </c>
      <c r="CZ2609">
        <v>82.026340118448317</v>
      </c>
      <c r="DA2609">
        <v>152.49392409527789</v>
      </c>
      <c r="DB2609" t="e">
        <f ca="1"/>
        <v>#NAME?</v>
      </c>
      <c r="DC2609" t="e">
        <f ca="1"/>
        <v>#NAME?</v>
      </c>
      <c r="DD2609">
        <v>79.375163468058645</v>
      </c>
      <c r="DE2609" t="e">
        <f ca="1"/>
        <v>#NAME?</v>
      </c>
      <c r="DF2609">
        <v>81.367240782059952</v>
      </c>
    </row>
    <row r="2610" spans="1:110" x14ac:dyDescent="0.25">
      <c r="A2610">
        <v>66.900000000000006</v>
      </c>
      <c r="B2610" t="b">
        <v>1</v>
      </c>
      <c r="CW2610">
        <v>0.88985655737704916</v>
      </c>
      <c r="CX2610">
        <v>79.400000000000006</v>
      </c>
      <c r="CY2610">
        <v>80.898961108731982</v>
      </c>
      <c r="CZ2610">
        <v>82.048208118800844</v>
      </c>
      <c r="DA2610">
        <v>152.70824294044149</v>
      </c>
      <c r="DB2610" t="e">
        <f ca="1"/>
        <v>#NAME?</v>
      </c>
      <c r="DC2610" t="e">
        <f ca="1"/>
        <v>#NAME?</v>
      </c>
      <c r="DD2610">
        <v>79.390132597718278</v>
      </c>
      <c r="DE2610" t="e">
        <f ca="1"/>
        <v>#NAME?</v>
      </c>
      <c r="DF2610">
        <v>81.379666728310411</v>
      </c>
    </row>
    <row r="2611" spans="1:110" x14ac:dyDescent="0.25">
      <c r="A2611">
        <v>66.599999999999994</v>
      </c>
      <c r="B2611" t="b">
        <v>1</v>
      </c>
      <c r="CW2611">
        <v>0.89019808743169404</v>
      </c>
      <c r="CX2611">
        <v>79.400000000000006</v>
      </c>
      <c r="CY2611">
        <v>80.916262455814476</v>
      </c>
      <c r="CZ2611">
        <v>82.070130663507882</v>
      </c>
      <c r="DA2611">
        <v>152.92322737314902</v>
      </c>
      <c r="DB2611" t="e">
        <f ca="1"/>
        <v>#NAME?</v>
      </c>
      <c r="DC2611" t="e">
        <f ca="1"/>
        <v>#NAME?</v>
      </c>
      <c r="DD2611">
        <v>79.405124953377396</v>
      </c>
      <c r="DE2611" t="e">
        <f ca="1"/>
        <v>#NAME?</v>
      </c>
      <c r="DF2611">
        <v>81.392107637395128</v>
      </c>
    </row>
    <row r="2612" spans="1:110" x14ac:dyDescent="0.25">
      <c r="A2612">
        <v>66.2</v>
      </c>
      <c r="B2612" t="b">
        <v>1</v>
      </c>
      <c r="CW2612">
        <v>0.89053961748633881</v>
      </c>
      <c r="CX2612">
        <v>79.400000000000006</v>
      </c>
      <c r="CY2612">
        <v>80.933602472278196</v>
      </c>
      <c r="CZ2612">
        <v>82.092108083365957</v>
      </c>
      <c r="DA2612">
        <v>153.13888154037335</v>
      </c>
      <c r="DB2612" t="e">
        <f ca="1"/>
        <v>#NAME?</v>
      </c>
      <c r="DC2612" t="e">
        <f ca="1"/>
        <v>#NAME?</v>
      </c>
      <c r="DD2612">
        <v>79.420140643484572</v>
      </c>
      <c r="DE2612" t="e">
        <f ca="1"/>
        <v>#NAME?</v>
      </c>
      <c r="DF2612">
        <v>81.404563587960951</v>
      </c>
    </row>
    <row r="2613" spans="1:110" x14ac:dyDescent="0.25">
      <c r="A2613">
        <v>65.8</v>
      </c>
      <c r="B2613" t="b">
        <v>1</v>
      </c>
      <c r="CW2613">
        <v>0.89088114754098358</v>
      </c>
      <c r="CX2613">
        <v>79.400000000000006</v>
      </c>
      <c r="CY2613">
        <v>80.95098138910538</v>
      </c>
      <c r="CZ2613">
        <v>82.114140712193063</v>
      </c>
      <c r="DA2613">
        <v>153.35520962796539</v>
      </c>
      <c r="DB2613" t="e">
        <f ca="1"/>
        <v>#NAME?</v>
      </c>
      <c r="DC2613" t="e">
        <f ca="1"/>
        <v>#NAME?</v>
      </c>
      <c r="DD2613">
        <v>79.435179777334966</v>
      </c>
      <c r="DE2613" t="e">
        <f ca="1"/>
        <v>#NAME?</v>
      </c>
      <c r="DF2613">
        <v>81.417034659275345</v>
      </c>
    </row>
    <row r="2614" spans="1:110" x14ac:dyDescent="0.25">
      <c r="A2614">
        <v>64.900000000000006</v>
      </c>
      <c r="B2614" t="b">
        <v>1</v>
      </c>
      <c r="CW2614">
        <v>0.89122267759562845</v>
      </c>
      <c r="CX2614">
        <v>79.400000000000006</v>
      </c>
      <c r="CY2614">
        <v>80.968399439355039</v>
      </c>
      <c r="CZ2614">
        <v>82.136228886865524</v>
      </c>
      <c r="DA2614">
        <v>153.5722158611417</v>
      </c>
      <c r="DB2614" t="e">
        <f ca="1"/>
        <v>#NAME?</v>
      </c>
      <c r="DC2614" t="e">
        <f ca="1"/>
        <v>#NAME?</v>
      </c>
      <c r="DD2614">
        <v>79.45024246507964</v>
      </c>
      <c r="DE2614" t="e">
        <f ca="1"/>
        <v>#NAME?</v>
      </c>
      <c r="DF2614">
        <v>81.429520931233327</v>
      </c>
    </row>
    <row r="2615" spans="1:110" x14ac:dyDescent="0.25">
      <c r="A2615">
        <v>63.7</v>
      </c>
      <c r="B2615" t="b">
        <v>1</v>
      </c>
      <c r="CW2615">
        <v>0.89156420765027322</v>
      </c>
      <c r="CX2615">
        <v>79.400000000000006</v>
      </c>
      <c r="CY2615">
        <v>80.985856858188313</v>
      </c>
      <c r="CZ2615">
        <v>82.158372947355815</v>
      </c>
      <c r="DA2615">
        <v>153.78990450497912</v>
      </c>
      <c r="DB2615" t="e">
        <f ca="1"/>
        <v>#NAME?</v>
      </c>
      <c r="DC2615" t="e">
        <f ca="1"/>
        <v>#NAME?</v>
      </c>
      <c r="DD2615">
        <v>79.465328817734928</v>
      </c>
      <c r="DE2615" t="e">
        <f ca="1"/>
        <v>#NAME?</v>
      </c>
      <c r="DF2615">
        <v>81.442022484364372</v>
      </c>
    </row>
    <row r="2616" spans="1:110" x14ac:dyDescent="0.25">
      <c r="A2616">
        <v>62.3</v>
      </c>
      <c r="B2616" t="b">
        <v>1</v>
      </c>
      <c r="CW2616">
        <v>0.89190573770491799</v>
      </c>
      <c r="CX2616">
        <v>79.400000000000006</v>
      </c>
      <c r="CY2616">
        <v>81.003353882894174</v>
      </c>
      <c r="CZ2616">
        <v>82.180573236771295</v>
      </c>
      <c r="DA2616">
        <v>154.00827986491851</v>
      </c>
      <c r="DB2616" t="e">
        <f ca="1"/>
        <v>#NAME?</v>
      </c>
      <c r="DC2616" t="e">
        <f ca="1"/>
        <v>#NAME?</v>
      </c>
      <c r="DD2616">
        <v>79.480438947192027</v>
      </c>
      <c r="DE2616" t="e">
        <f ca="1"/>
        <v>#NAME?</v>
      </c>
      <c r="DF2616">
        <v>81.454539399839604</v>
      </c>
    </row>
    <row r="2617" spans="1:110" x14ac:dyDescent="0.25">
      <c r="A2617">
        <v>61</v>
      </c>
      <c r="B2617" t="b">
        <v>1</v>
      </c>
      <c r="CW2617">
        <v>0.89224726775956287</v>
      </c>
      <c r="CX2617">
        <v>79.400000000000006</v>
      </c>
      <c r="CY2617">
        <v>81.020890752915719</v>
      </c>
      <c r="CZ2617">
        <v>82.202830101392848</v>
      </c>
      <c r="DA2617">
        <v>154.22734628727525</v>
      </c>
      <c r="DB2617" t="e">
        <f ca="1"/>
        <v>#NAME?</v>
      </c>
      <c r="DC2617" t="e">
        <f ca="1"/>
        <v>#NAME?</v>
      </c>
      <c r="DD2617">
        <v>79.495572966226604</v>
      </c>
      <c r="DE2617" t="e">
        <f ca="1"/>
        <v>#NAME?</v>
      </c>
      <c r="DF2617">
        <v>81.467071759479012</v>
      </c>
    </row>
    <row r="2618" spans="1:110" x14ac:dyDescent="0.25">
      <c r="A2618">
        <v>62</v>
      </c>
      <c r="B2618" t="b">
        <v>1</v>
      </c>
      <c r="CW2618">
        <v>0.89258879781420764</v>
      </c>
      <c r="CX2618">
        <v>79.400000000000006</v>
      </c>
      <c r="CY2618">
        <v>81.038467709876556</v>
      </c>
      <c r="CZ2618">
        <v>82.225143890714648</v>
      </c>
      <c r="DA2618">
        <v>154.44710815975805</v>
      </c>
      <c r="DB2618" t="e">
        <f ca="1"/>
        <v>#NAME?</v>
      </c>
      <c r="DC2618" t="e">
        <f ca="1"/>
        <v>#NAME?</v>
      </c>
      <c r="DD2618">
        <v>79.510730988508698</v>
      </c>
      <c r="DE2618" t="e">
        <f ca="1"/>
        <v>#NAME?</v>
      </c>
      <c r="DF2618">
        <v>81.479619645758703</v>
      </c>
    </row>
    <row r="2619" spans="1:110" x14ac:dyDescent="0.25">
      <c r="A2619">
        <v>59.4</v>
      </c>
      <c r="B2619" t="b">
        <v>1</v>
      </c>
      <c r="CW2619">
        <v>0.89293032786885251</v>
      </c>
      <c r="CX2619">
        <v>79.5</v>
      </c>
      <c r="CY2619">
        <v>81.056084997607854</v>
      </c>
      <c r="CZ2619">
        <v>82.24751495748464</v>
      </c>
      <c r="DA2619">
        <v>154.66756991199691</v>
      </c>
      <c r="DB2619" t="e">
        <f ca="1"/>
        <v>#NAME?</v>
      </c>
      <c r="DC2619" t="e">
        <f ca="1"/>
        <v>#NAME?</v>
      </c>
      <c r="DD2619">
        <v>79.525913128612672</v>
      </c>
      <c r="DE2619" t="e">
        <f ca="1"/>
        <v>#NAME?</v>
      </c>
      <c r="DF2619">
        <v>81.492183141818373</v>
      </c>
    </row>
    <row r="2620" spans="1:110" x14ac:dyDescent="0.25">
      <c r="A2620">
        <v>58.7</v>
      </c>
      <c r="B2620" t="b">
        <v>1</v>
      </c>
      <c r="CW2620">
        <v>0.89327185792349728</v>
      </c>
      <c r="CX2620">
        <v>79.5</v>
      </c>
      <c r="CY2620">
        <v>81.073742862175806</v>
      </c>
      <c r="CZ2620">
        <v>82.269943657744989</v>
      </c>
      <c r="DA2620">
        <v>154.88873601607818</v>
      </c>
      <c r="DB2620" t="e">
        <f ca="1"/>
        <v>#NAME?</v>
      </c>
      <c r="DC2620" t="e">
        <f ca="1"/>
        <v>#NAME?</v>
      </c>
      <c r="DD2620">
        <v>79.541119502027229</v>
      </c>
      <c r="DE2620" t="e">
        <f ca="1"/>
        <v>#NAME?</v>
      </c>
      <c r="DF2620">
        <v>81.504762331468839</v>
      </c>
    </row>
    <row r="2621" spans="1:110" x14ac:dyDescent="0.25">
      <c r="A2621">
        <v>59.9</v>
      </c>
      <c r="B2621" t="b">
        <v>1</v>
      </c>
      <c r="CW2621">
        <v>0.89361338797814205</v>
      </c>
      <c r="CX2621">
        <v>79.5</v>
      </c>
      <c r="CY2621">
        <v>81.091441551909313</v>
      </c>
      <c r="CZ2621">
        <v>82.292430350874156</v>
      </c>
      <c r="DA2621">
        <v>155.11061098708936</v>
      </c>
      <c r="DB2621" t="e">
        <f ca="1"/>
        <v>#NAME?</v>
      </c>
      <c r="DC2621" t="e">
        <f ca="1"/>
        <v>#NAME?</v>
      </c>
      <c r="DD2621">
        <v>79.556350225165787</v>
      </c>
      <c r="DE2621" t="e">
        <f ca="1"/>
        <v>#NAME?</v>
      </c>
      <c r="DF2621">
        <v>81.517357299199617</v>
      </c>
    </row>
    <row r="2622" spans="1:110" x14ac:dyDescent="0.25">
      <c r="A2622">
        <v>59.7</v>
      </c>
      <c r="B2622" t="b">
        <v>1</v>
      </c>
      <c r="CW2622">
        <v>0.89395491803278693</v>
      </c>
      <c r="CX2622">
        <v>79.5</v>
      </c>
      <c r="CY2622">
        <v>81.109181317428323</v>
      </c>
      <c r="CZ2622">
        <v>82.314975399628622</v>
      </c>
      <c r="DA2622">
        <v>155.33319938367214</v>
      </c>
      <c r="DB2622" t="e">
        <f ca="1"/>
        <v>#NAME?</v>
      </c>
      <c r="DC2622" t="e">
        <f ca="1"/>
        <v>#NAME?</v>
      </c>
      <c r="DD2622">
        <v>79.57160541537678</v>
      </c>
      <c r="DE2622" t="e">
        <f ca="1"/>
        <v>#NAME?</v>
      </c>
      <c r="DF2622">
        <v>81.529968130186774</v>
      </c>
    </row>
    <row r="2623" spans="1:110" x14ac:dyDescent="0.25">
      <c r="A2623">
        <v>59.4</v>
      </c>
      <c r="B2623" t="b">
        <v>1</v>
      </c>
      <c r="CW2623">
        <v>0.89429644808743169</v>
      </c>
      <c r="CX2623">
        <v>79.5</v>
      </c>
      <c r="CY2623">
        <v>81.126962411672537</v>
      </c>
      <c r="CZ2623">
        <v>82.337579170185833</v>
      </c>
      <c r="DA2623">
        <v>155.55650580858384</v>
      </c>
      <c r="DB2623" t="e">
        <f ca="1"/>
        <v>#NAME?</v>
      </c>
      <c r="DC2623" t="e">
        <f ca="1"/>
        <v>#NAME?</v>
      </c>
      <c r="DD2623">
        <v>79.586885190954263</v>
      </c>
      <c r="DE2623" t="e">
        <f ca="1"/>
        <v>#NAME?</v>
      </c>
      <c r="DF2623">
        <v>81.542594910300693</v>
      </c>
    </row>
    <row r="2624" spans="1:110" x14ac:dyDescent="0.25">
      <c r="A2624">
        <v>58.9</v>
      </c>
      <c r="B2624" t="b">
        <v>1</v>
      </c>
      <c r="CW2624">
        <v>0.89463797814207646</v>
      </c>
      <c r="CX2624">
        <v>79.5</v>
      </c>
      <c r="CY2624">
        <v>81.144785089930565</v>
      </c>
      <c r="CZ2624">
        <v>82.360242032188211</v>
      </c>
      <c r="DA2624">
        <v>155.78053490926928</v>
      </c>
      <c r="DB2624" t="e">
        <f ca="1"/>
        <v>#NAME?</v>
      </c>
      <c r="DC2624" t="e">
        <f ca="1"/>
        <v>#NAME?</v>
      </c>
      <c r="DD2624">
        <v>79.602189671148579</v>
      </c>
      <c r="DE2624" t="e">
        <f ca="1"/>
        <v>#NAME?</v>
      </c>
      <c r="DF2624">
        <v>81.555237726114086</v>
      </c>
    </row>
    <row r="2625" spans="1:110" x14ac:dyDescent="0.25">
      <c r="A2625">
        <v>58.3</v>
      </c>
      <c r="B2625" t="b">
        <v>1</v>
      </c>
      <c r="CW2625">
        <v>0.89497950819672134</v>
      </c>
      <c r="CX2625">
        <v>79.5</v>
      </c>
      <c r="CY2625">
        <v>81.162649609869504</v>
      </c>
      <c r="CZ2625">
        <v>82.382964358786708</v>
      </c>
      <c r="DA2625">
        <v>156.00529137844063</v>
      </c>
      <c r="DB2625" t="e">
        <f ca="1"/>
        <v>#NAME?</v>
      </c>
      <c r="DC2625" t="e">
        <f ca="1"/>
        <v>#NAME?</v>
      </c>
      <c r="DD2625">
        <v>79.617518976177223</v>
      </c>
      <c r="DE2625" t="e">
        <f ca="1"/>
        <v>#NAME?</v>
      </c>
      <c r="DF2625">
        <v>81.567896664910165</v>
      </c>
    </row>
    <row r="2626" spans="1:110" x14ac:dyDescent="0.25">
      <c r="A2626">
        <v>57.4</v>
      </c>
      <c r="B2626" t="b">
        <v>1</v>
      </c>
      <c r="CW2626">
        <v>0.89532103825136611</v>
      </c>
      <c r="CX2626">
        <v>79.5</v>
      </c>
      <c r="CY2626">
        <v>81.180556231565077</v>
      </c>
      <c r="CZ2626">
        <v>82.405746526686329</v>
      </c>
      <c r="DA2626">
        <v>156.23077995466721</v>
      </c>
      <c r="DB2626" t="e">
        <f ca="1"/>
        <v>#NAME?</v>
      </c>
      <c r="DC2626" t="e">
        <f ca="1"/>
        <v>#NAME?</v>
      </c>
      <c r="DD2626">
        <v>79.632873227235905</v>
      </c>
      <c r="DE2626" t="e">
        <f ca="1"/>
        <v>#NAME?</v>
      </c>
      <c r="DF2626">
        <v>81.5805718146907</v>
      </c>
    </row>
    <row r="2627" spans="1:110" x14ac:dyDescent="0.25">
      <c r="A2627">
        <v>56.7</v>
      </c>
      <c r="B2627" t="b">
        <v>1</v>
      </c>
      <c r="CW2627">
        <v>0.89566256830601088</v>
      </c>
      <c r="CX2627">
        <v>79.5</v>
      </c>
      <c r="CY2627">
        <v>81.198505217532144</v>
      </c>
      <c r="CZ2627">
        <v>82.428588916191501</v>
      </c>
      <c r="DA2627">
        <v>156.4570054229753</v>
      </c>
      <c r="DB2627" t="e">
        <f ca="1"/>
        <v>#NAME?</v>
      </c>
      <c r="DC2627" t="e">
        <f ca="1"/>
        <v>#NAME?</v>
      </c>
      <c r="DD2627">
        <v>79.648252546509653</v>
      </c>
      <c r="DE2627" t="e">
        <f ca="1"/>
        <v>#NAME?</v>
      </c>
      <c r="DF2627">
        <v>81.593263264184515</v>
      </c>
    </row>
    <row r="2628" spans="1:110" x14ac:dyDescent="0.25">
      <c r="A2628">
        <v>56.2</v>
      </c>
      <c r="B2628" t="b">
        <v>1</v>
      </c>
      <c r="CW2628">
        <v>0.89600409836065575</v>
      </c>
      <c r="CX2628">
        <v>79.5</v>
      </c>
      <c r="CY2628">
        <v>81.216496832755894</v>
      </c>
      <c r="CZ2628">
        <v>82.45149191125266</v>
      </c>
      <c r="DA2628">
        <v>156.68397261545707</v>
      </c>
      <c r="DB2628" t="e">
        <f ca="1"/>
        <v>#NAME?</v>
      </c>
      <c r="DC2628" t="e">
        <f ca="1"/>
        <v>#NAME?</v>
      </c>
      <c r="DD2628">
        <v>79.66365705718421</v>
      </c>
      <c r="DE2628" t="e">
        <f ca="1"/>
        <v>#NAME?</v>
      </c>
      <c r="DF2628">
        <v>81.605971102855875</v>
      </c>
    </row>
    <row r="2629" spans="1:110" x14ac:dyDescent="0.25">
      <c r="A2629">
        <v>55.9</v>
      </c>
      <c r="B2629" t="b">
        <v>1</v>
      </c>
      <c r="CW2629">
        <v>0.89634562841530052</v>
      </c>
      <c r="CX2629">
        <v>79.599999999999994</v>
      </c>
      <c r="CY2629">
        <v>81.234531344723237</v>
      </c>
      <c r="CZ2629">
        <v>82.474455899513416</v>
      </c>
      <c r="DA2629">
        <v>156.91168641188986</v>
      </c>
      <c r="DB2629" t="e">
        <f ca="1"/>
        <v>#NAME?</v>
      </c>
      <c r="DC2629" t="e">
        <f ca="1"/>
        <v>#NAME?</v>
      </c>
      <c r="DD2629">
        <v>79.679086883457543</v>
      </c>
      <c r="DE2629" t="e">
        <f ca="1"/>
        <v>#NAME?</v>
      </c>
      <c r="DF2629">
        <v>81.61869542091307</v>
      </c>
    </row>
    <row r="2630" spans="1:110" x14ac:dyDescent="0.25">
      <c r="A2630">
        <v>55.7</v>
      </c>
      <c r="B2630" t="b">
        <v>1</v>
      </c>
      <c r="CW2630">
        <v>0.8966871584699454</v>
      </c>
      <c r="CX2630">
        <v>79.599999999999994</v>
      </c>
      <c r="CY2630">
        <v>81.252609023455037</v>
      </c>
      <c r="CZ2630">
        <v>82.497481272358385</v>
      </c>
      <c r="DA2630">
        <v>157.14015174036609</v>
      </c>
      <c r="DB2630" t="e">
        <f ca="1"/>
        <v>#NAME?</v>
      </c>
      <c r="DC2630" t="e">
        <f ca="1"/>
        <v>#NAME?</v>
      </c>
      <c r="DD2630">
        <v>79.694542150551499</v>
      </c>
      <c r="DE2630" t="e">
        <f ca="1"/>
        <v>#NAME?</v>
      </c>
      <c r="DF2630">
        <v>81.631436309317195</v>
      </c>
    </row>
    <row r="2631" spans="1:110" x14ac:dyDescent="0.25">
      <c r="A2631">
        <v>55</v>
      </c>
      <c r="B2631" t="b">
        <v>1</v>
      </c>
      <c r="CW2631">
        <v>0.89702868852459017</v>
      </c>
      <c r="CX2631">
        <v>79.599999999999994</v>
      </c>
      <c r="CY2631">
        <v>81.270730141538536</v>
      </c>
      <c r="CZ2631">
        <v>82.520568424962107</v>
      </c>
      <c r="DA2631">
        <v>157.36937357793261</v>
      </c>
      <c r="DB2631" t="e">
        <f ca="1"/>
        <v>#NAME?</v>
      </c>
      <c r="DC2631" t="e">
        <f ca="1"/>
        <v>#NAME?</v>
      </c>
      <c r="DD2631">
        <v>79.710022984723679</v>
      </c>
      <c r="DE2631" t="e">
        <f ca="1"/>
        <v>#NAME?</v>
      </c>
      <c r="DF2631">
        <v>81.644193859790889</v>
      </c>
    </row>
    <row r="2632" spans="1:110" x14ac:dyDescent="0.25">
      <c r="A2632">
        <v>54.9</v>
      </c>
      <c r="B2632" t="b">
        <v>1</v>
      </c>
      <c r="CW2632">
        <v>0.89737021857923494</v>
      </c>
      <c r="CX2632">
        <v>79.599999999999994</v>
      </c>
      <c r="CY2632">
        <v>81.288894974160669</v>
      </c>
      <c r="CZ2632">
        <v>82.543717756338324</v>
      </c>
      <c r="DA2632">
        <v>157.59935695124176</v>
      </c>
      <c r="DB2632" t="e">
        <f ca="1"/>
        <v>#NAME?</v>
      </c>
      <c r="DC2632" t="e">
        <f ca="1"/>
        <v>#NAME?</v>
      </c>
      <c r="DD2632">
        <v>79.725529513279469</v>
      </c>
      <c r="DE2632" t="e">
        <f ca="1"/>
        <v>#NAME?</v>
      </c>
      <c r="DF2632">
        <v>81.656968164827447</v>
      </c>
    </row>
    <row r="2633" spans="1:110" x14ac:dyDescent="0.25">
      <c r="A2633">
        <v>54.7</v>
      </c>
      <c r="B2633" t="b">
        <v>1</v>
      </c>
      <c r="CW2633">
        <v>0.89771174863387981</v>
      </c>
      <c r="CX2633">
        <v>79.599999999999994</v>
      </c>
      <c r="CY2633">
        <v>81.30710379914153</v>
      </c>
      <c r="CZ2633">
        <v>82.56692966939076</v>
      </c>
      <c r="DA2633">
        <v>157.83010693721266</v>
      </c>
      <c r="DB2633" t="e">
        <f ca="1"/>
        <v>#NAME?</v>
      </c>
      <c r="DC2633" t="e">
        <f ca="1"/>
        <v>#NAME?</v>
      </c>
      <c r="DD2633">
        <v>79.741061864584282</v>
      </c>
      <c r="DE2633" t="e">
        <f ca="1"/>
        <v>#NAME?</v>
      </c>
      <c r="DF2633">
        <v>81.669759317699857</v>
      </c>
    </row>
    <row r="2634" spans="1:110" x14ac:dyDescent="0.25">
      <c r="A2634">
        <v>54.7</v>
      </c>
      <c r="B2634" t="b">
        <v>1</v>
      </c>
      <c r="CW2634">
        <v>0.89805327868852458</v>
      </c>
      <c r="CX2634">
        <v>79.599999999999994</v>
      </c>
      <c r="CY2634">
        <v>81.325356896968685</v>
      </c>
      <c r="CZ2634">
        <v>82.590204570963735</v>
      </c>
      <c r="DA2634">
        <v>158.06162866370332</v>
      </c>
      <c r="DB2634" t="e">
        <f ca="1"/>
        <v>#NAME?</v>
      </c>
      <c r="DC2634" t="e">
        <f ca="1"/>
        <v>#NAME?</v>
      </c>
      <c r="DD2634">
        <v>79.756620168075898</v>
      </c>
      <c r="DE2634" t="e">
        <f ca="1"/>
        <v>#NAME?</v>
      </c>
      <c r="DF2634">
        <v>81.682567412470064</v>
      </c>
    </row>
    <row r="2635" spans="1:110" x14ac:dyDescent="0.25">
      <c r="A2635">
        <v>54.6</v>
      </c>
      <c r="B2635" t="b">
        <v>1</v>
      </c>
      <c r="CW2635">
        <v>0.89839480874316935</v>
      </c>
      <c r="CX2635">
        <v>79.599999999999994</v>
      </c>
      <c r="CY2635">
        <v>81.343654550831957</v>
      </c>
      <c r="CZ2635">
        <v>82.61354287189468</v>
      </c>
      <c r="DA2635">
        <v>158.29392731019493</v>
      </c>
      <c r="DB2635" t="e">
        <f ca="1"/>
        <v>#NAME?</v>
      </c>
      <c r="DC2635" t="e">
        <f ca="1"/>
        <v>#NAME?</v>
      </c>
      <c r="DD2635">
        <v>79.772204554277067</v>
      </c>
      <c r="DE2635" t="e">
        <f ca="1"/>
        <v>#NAME?</v>
      </c>
      <c r="DF2635">
        <v>81.695392543998423</v>
      </c>
    </row>
    <row r="2636" spans="1:110" x14ac:dyDescent="0.25">
      <c r="A2636">
        <v>54.6</v>
      </c>
      <c r="B2636" t="b">
        <v>1</v>
      </c>
      <c r="CW2636">
        <v>0.89873633879781423</v>
      </c>
      <c r="CX2636">
        <v>79.599999999999994</v>
      </c>
      <c r="CY2636">
        <v>81.361997046658743</v>
      </c>
      <c r="CZ2636">
        <v>82.63694498706684</v>
      </c>
      <c r="DA2636">
        <v>158.52700810848685</v>
      </c>
      <c r="DB2636" t="e">
        <f ca="1"/>
        <v>#NAME?</v>
      </c>
      <c r="DC2636" t="e">
        <f ca="1"/>
        <v>#NAME?</v>
      </c>
      <c r="DD2636">
        <v>79.787815154808357</v>
      </c>
      <c r="DE2636" t="e">
        <f ca="1"/>
        <v>#NAME?</v>
      </c>
      <c r="DF2636">
        <v>81.70823480795319</v>
      </c>
    </row>
    <row r="2637" spans="1:110" x14ac:dyDescent="0.25">
      <c r="A2637">
        <v>73.5</v>
      </c>
      <c r="B2637" t="b">
        <v>1</v>
      </c>
      <c r="CW2637">
        <v>0.89907786885245899</v>
      </c>
      <c r="CX2637">
        <v>79.7</v>
      </c>
      <c r="CY2637">
        <v>81.380384673149862</v>
      </c>
      <c r="CZ2637">
        <v>82.660411335462868</v>
      </c>
      <c r="DA2637">
        <v>158.76087634340345</v>
      </c>
      <c r="DB2637" t="e">
        <f ca="1"/>
        <v>#NAME?</v>
      </c>
      <c r="DC2637" t="e">
        <f ca="1"/>
        <v>#NAME?</v>
      </c>
      <c r="DD2637">
        <v>79.803452102400982</v>
      </c>
      <c r="DE2637" t="e">
        <f ca="1"/>
        <v>#NAME?</v>
      </c>
      <c r="DF2637">
        <v>81.72109430082017</v>
      </c>
    </row>
    <row r="2638" spans="1:110" x14ac:dyDescent="0.25">
      <c r="A2638">
        <v>73.3</v>
      </c>
      <c r="B2638" t="b">
        <v>1</v>
      </c>
      <c r="CW2638">
        <v>0.89941939890710387</v>
      </c>
      <c r="CX2638">
        <v>79.7</v>
      </c>
      <c r="CY2638">
        <v>81.398817721816243</v>
      </c>
      <c r="CZ2638">
        <v>82.683942340220057</v>
      </c>
      <c r="DA2638">
        <v>158.99553735351355</v>
      </c>
      <c r="DB2638" t="e">
        <f ca="1"/>
        <v>#NAME?</v>
      </c>
      <c r="DC2638" t="e">
        <f ca="1"/>
        <v>#NAME?</v>
      </c>
      <c r="DD2638">
        <v>79.819115530910139</v>
      </c>
      <c r="DE2638" t="e">
        <f ca="1"/>
        <v>#NAME?</v>
      </c>
      <c r="DF2638">
        <v>81.733971119912724</v>
      </c>
    </row>
    <row r="2639" spans="1:110" x14ac:dyDescent="0.25">
      <c r="A2639">
        <v>73.2</v>
      </c>
      <c r="B2639" t="b">
        <v>1</v>
      </c>
      <c r="CW2639">
        <v>0.89976092896174864</v>
      </c>
      <c r="CX2639">
        <v>79.7</v>
      </c>
      <c r="CY2639">
        <v>81.417296487015861</v>
      </c>
      <c r="CZ2639">
        <v>82.70753842868514</v>
      </c>
      <c r="DA2639">
        <v>159.23099653186105</v>
      </c>
      <c r="DB2639" t="e">
        <f ca="1"/>
        <v>#NAME?</v>
      </c>
      <c r="DC2639" t="e">
        <f ca="1"/>
        <v>#NAME?</v>
      </c>
      <c r="DD2639">
        <v>79.834805575328204</v>
      </c>
      <c r="DE2639" t="e">
        <f ca="1"/>
        <v>#NAME?</v>
      </c>
      <c r="DF2639">
        <v>81.746865363381545</v>
      </c>
    </row>
    <row r="2640" spans="1:110" x14ac:dyDescent="0.25">
      <c r="A2640">
        <v>73</v>
      </c>
      <c r="B2640" t="b">
        <v>1</v>
      </c>
      <c r="CW2640">
        <v>0.90010245901639341</v>
      </c>
      <c r="CX2640">
        <v>79.7</v>
      </c>
      <c r="CY2640">
        <v>81.435821265991649</v>
      </c>
      <c r="CZ2640">
        <v>82.731200032471477</v>
      </c>
      <c r="DA2640">
        <v>159.46725932670918</v>
      </c>
      <c r="DB2640" t="e">
        <f ca="1"/>
        <v>#NAME?</v>
      </c>
      <c r="DC2640" t="e">
        <f ca="1"/>
        <v>#NAME?</v>
      </c>
      <c r="DD2640">
        <v>79.850522371798434</v>
      </c>
      <c r="DE2640" t="e">
        <f ca="1"/>
        <v>#NAME?</v>
      </c>
      <c r="DF2640">
        <v>81.759777130224961</v>
      </c>
    </row>
    <row r="2641" spans="1:110" x14ac:dyDescent="0.25">
      <c r="A2641">
        <v>72.900000000000006</v>
      </c>
      <c r="B2641" t="b">
        <v>1</v>
      </c>
      <c r="CW2641">
        <v>0.90044398907103829</v>
      </c>
      <c r="CX2641">
        <v>79.7</v>
      </c>
      <c r="CY2641">
        <v>81.454392358909843</v>
      </c>
      <c r="CZ2641">
        <v>82.75492758751632</v>
      </c>
      <c r="DA2641">
        <v>159.70433124229672</v>
      </c>
      <c r="DB2641" t="e">
        <f ca="1"/>
        <v>#NAME?</v>
      </c>
      <c r="DC2641" t="e">
        <f ca="1"/>
        <v>#NAME?</v>
      </c>
      <c r="DD2641">
        <v>79.866266057628721</v>
      </c>
      <c r="DE2641" t="e">
        <f ca="1"/>
        <v>#NAME?</v>
      </c>
      <c r="DF2641">
        <v>81.772706520299153</v>
      </c>
    </row>
    <row r="2642" spans="1:110" x14ac:dyDescent="0.25">
      <c r="A2642">
        <v>72.8</v>
      </c>
      <c r="B2642" t="b">
        <v>1</v>
      </c>
      <c r="CW2642">
        <v>0.90078551912568305</v>
      </c>
      <c r="CX2642">
        <v>79.7</v>
      </c>
      <c r="CY2642">
        <v>81.473010068898859</v>
      </c>
      <c r="CZ2642">
        <v>82.77872153413918</v>
      </c>
      <c r="DA2642">
        <v>159.9422178396072</v>
      </c>
      <c r="DB2642" t="e">
        <f ca="1"/>
        <v>#NAME?</v>
      </c>
      <c r="DC2642" t="e">
        <f ca="1"/>
        <v>#NAME?</v>
      </c>
      <c r="DD2642">
        <v>79.882036771305522</v>
      </c>
      <c r="DE2642" t="e">
        <f ca="1"/>
        <v>#NAME?</v>
      </c>
      <c r="DF2642">
        <v>81.785653634328696</v>
      </c>
    </row>
    <row r="2643" spans="1:110" x14ac:dyDescent="0.25">
      <c r="A2643">
        <v>72.5</v>
      </c>
      <c r="B2643" t="b">
        <v>1</v>
      </c>
      <c r="CW2643">
        <v>0.90112704918032782</v>
      </c>
      <c r="CX2643">
        <v>79.7</v>
      </c>
      <c r="CY2643">
        <v>81.491674702089185</v>
      </c>
      <c r="CZ2643">
        <v>82.802582317101397</v>
      </c>
      <c r="DA2643">
        <v>160.18092473715194</v>
      </c>
      <c r="DB2643" t="e">
        <f ca="1"/>
        <v>#NAME?</v>
      </c>
      <c r="DC2643" t="e">
        <f ca="1"/>
        <v>#NAME?</v>
      </c>
      <c r="DD2643">
        <v>79.897834652508152</v>
      </c>
      <c r="DE2643" t="e">
        <f ca="1"/>
        <v>#NAME?</v>
      </c>
      <c r="DF2643">
        <v>81.798618573917111</v>
      </c>
    </row>
    <row r="2644" spans="1:110" x14ac:dyDescent="0.25">
      <c r="A2644">
        <v>72.599999999999994</v>
      </c>
      <c r="B2644" t="b">
        <v>1</v>
      </c>
      <c r="CW2644">
        <v>0.9014685792349727</v>
      </c>
      <c r="CX2644">
        <v>79.7</v>
      </c>
      <c r="CY2644">
        <v>81.51038656765364</v>
      </c>
      <c r="CZ2644">
        <v>82.826510385666694</v>
      </c>
      <c r="DA2644">
        <v>160.42045761176615</v>
      </c>
      <c r="DB2644" t="e">
        <f ca="1"/>
        <v>#NAME?</v>
      </c>
      <c r="DC2644" t="e">
        <f ca="1"/>
        <v>#NAME?</v>
      </c>
      <c r="DD2644">
        <v>79.913659842123195</v>
      </c>
      <c r="DE2644" t="e">
        <f ca="1"/>
        <v>#NAME?</v>
      </c>
      <c r="DF2644">
        <v>81.811601441557684</v>
      </c>
    </row>
    <row r="2645" spans="1:110" x14ac:dyDescent="0.25">
      <c r="A2645">
        <v>72.5</v>
      </c>
      <c r="B2645" t="b">
        <v>1</v>
      </c>
      <c r="CW2645">
        <v>0.90181010928961747</v>
      </c>
      <c r="CX2645">
        <v>79.7</v>
      </c>
      <c r="CY2645">
        <v>81.529145977848344</v>
      </c>
      <c r="CZ2645">
        <v>82.850506193662412</v>
      </c>
      <c r="DA2645">
        <v>160.66082219941885</v>
      </c>
      <c r="DB2645" t="e">
        <f ca="1"/>
        <v>#NAME?</v>
      </c>
      <c r="DC2645" t="e">
        <f ca="1"/>
        <v>#NAME?</v>
      </c>
      <c r="DD2645">
        <v>79.929512482259142</v>
      </c>
      <c r="DE2645" t="e">
        <f ca="1"/>
        <v>#NAME?</v>
      </c>
      <c r="DF2645">
        <v>81.824602340644475</v>
      </c>
    </row>
    <row r="2646" spans="1:110" x14ac:dyDescent="0.25">
      <c r="A2646">
        <v>72.400000000000006</v>
      </c>
      <c r="B2646" t="b">
        <v>1</v>
      </c>
      <c r="CW2646">
        <v>0.90215163934426235</v>
      </c>
      <c r="CX2646">
        <v>79.7</v>
      </c>
      <c r="CY2646">
        <v>81.547953248054597</v>
      </c>
      <c r="CZ2646">
        <v>82.874570199542404</v>
      </c>
      <c r="DA2646">
        <v>160.90202429603735</v>
      </c>
      <c r="DB2646" t="e">
        <f ca="1"/>
        <v>#NAME?</v>
      </c>
      <c r="DC2646" t="e">
        <f ca="1"/>
        <v>#NAME?</v>
      </c>
      <c r="DD2646">
        <v>79.945392716261267</v>
      </c>
      <c r="DE2646" t="e">
        <f ca="1"/>
        <v>#NAME?</v>
      </c>
      <c r="DF2646">
        <v>81.837621375483394</v>
      </c>
    </row>
    <row r="2647" spans="1:110" x14ac:dyDescent="0.25">
      <c r="A2647">
        <v>72.3</v>
      </c>
      <c r="B2647" t="b">
        <v>1</v>
      </c>
      <c r="CW2647">
        <v>0.90249316939890711</v>
      </c>
      <c r="CX2647">
        <v>79.7</v>
      </c>
      <c r="CY2647">
        <v>81.566808696821212</v>
      </c>
      <c r="CZ2647">
        <v>82.898702866450336</v>
      </c>
      <c r="DA2647">
        <v>161.14406975834544</v>
      </c>
      <c r="DB2647" t="e">
        <f ca="1"/>
        <v>#NAME?</v>
      </c>
      <c r="DC2647" t="e">
        <f ca="1"/>
        <v>#NAME?</v>
      </c>
      <c r="DD2647">
        <v>79.961300688726823</v>
      </c>
      <c r="DE2647" t="e">
        <f ca="1"/>
        <v>#NAME?</v>
      </c>
      <c r="DF2647">
        <v>81.850658651303547</v>
      </c>
    </row>
    <row r="2648" spans="1:110" x14ac:dyDescent="0.25">
      <c r="A2648">
        <v>72.2</v>
      </c>
      <c r="B2648" t="b">
        <v>1</v>
      </c>
      <c r="CW2648">
        <v>0.90283469945355188</v>
      </c>
      <c r="CX2648">
        <v>79.8</v>
      </c>
      <c r="CY2648">
        <v>81.585712645907748</v>
      </c>
      <c r="CZ2648">
        <v>82.922904662284907</v>
      </c>
      <c r="DA2648">
        <v>161.38696450471699</v>
      </c>
      <c r="DB2648" t="e">
        <f ca="1"/>
        <v>#NAME?</v>
      </c>
      <c r="DC2648" t="e">
        <f ca="1"/>
        <v>#NAME?</v>
      </c>
      <c r="DD2648">
        <v>79.977236545520313</v>
      </c>
      <c r="DE2648" t="e">
        <f ca="1"/>
        <v>#NAME?</v>
      </c>
      <c r="DF2648">
        <v>81.863714274268744</v>
      </c>
    </row>
    <row r="2649" spans="1:110" x14ac:dyDescent="0.25">
      <c r="A2649">
        <v>72</v>
      </c>
      <c r="B2649" t="b">
        <v>1</v>
      </c>
      <c r="CW2649">
        <v>0.90317622950819676</v>
      </c>
      <c r="CX2649">
        <v>79.8</v>
      </c>
      <c r="CY2649">
        <v>81.604665420328445</v>
      </c>
      <c r="CZ2649">
        <v>82.947176059765198</v>
      </c>
      <c r="DA2649">
        <v>161.63071451604429</v>
      </c>
      <c r="DB2649" t="e">
        <f ca="1"/>
        <v>#NAME?</v>
      </c>
      <c r="DC2649" t="e">
        <f ca="1"/>
        <v>#NAME?</v>
      </c>
      <c r="DD2649">
        <v>79.99320043378917</v>
      </c>
      <c r="DE2649" t="e">
        <f ca="1"/>
        <v>#NAME?</v>
      </c>
      <c r="DF2649">
        <v>81.876788351489182</v>
      </c>
    </row>
    <row r="2650" spans="1:110" x14ac:dyDescent="0.25">
      <c r="A2650">
        <v>71.900000000000006</v>
      </c>
      <c r="B2650" t="b">
        <v>1</v>
      </c>
      <c r="CW2650">
        <v>0.90351775956284153</v>
      </c>
      <c r="CX2650">
        <v>79.8</v>
      </c>
      <c r="CY2650">
        <v>81.62366734839685</v>
      </c>
      <c r="CZ2650">
        <v>82.971517536498155</v>
      </c>
      <c r="DA2650">
        <v>161.87532583662127</v>
      </c>
      <c r="DB2650" t="e">
        <f ca="1"/>
        <v>#NAME?</v>
      </c>
      <c r="DC2650" t="e">
        <f ca="1"/>
        <v>#NAME?</v>
      </c>
      <c r="DD2650">
        <v>80.009192501979555</v>
      </c>
      <c r="DE2650" t="e">
        <f ca="1"/>
        <v>#NAME?</v>
      </c>
      <c r="DF2650">
        <v>81.88988099103328</v>
      </c>
    </row>
    <row r="2651" spans="1:110" x14ac:dyDescent="0.25">
      <c r="A2651">
        <v>71.8</v>
      </c>
      <c r="B2651" t="b">
        <v>1</v>
      </c>
      <c r="CW2651">
        <v>0.90385928961748629</v>
      </c>
      <c r="CX2651">
        <v>79.8</v>
      </c>
      <c r="CY2651">
        <v>81.64271876177132</v>
      </c>
      <c r="CZ2651">
        <v>82.995929575046503</v>
      </c>
      <c r="DA2651">
        <v>162.12080457504339</v>
      </c>
      <c r="DB2651" t="e">
        <f ca="1"/>
        <v>#NAME?</v>
      </c>
      <c r="DC2651" t="e">
        <f ca="1"/>
        <v>#NAME?</v>
      </c>
      <c r="DD2651">
        <v>80.025212899852477</v>
      </c>
      <c r="DE2651" t="e">
        <f ca="1"/>
        <v>#NAME?</v>
      </c>
      <c r="DF2651">
        <v>81.902992301939761</v>
      </c>
    </row>
    <row r="2652" spans="1:110" x14ac:dyDescent="0.25">
      <c r="A2652">
        <v>71.599999999999994</v>
      </c>
      <c r="B2652" t="b">
        <v>1</v>
      </c>
      <c r="CW2652">
        <v>0.90420081967213117</v>
      </c>
      <c r="CX2652">
        <v>79.8</v>
      </c>
      <c r="CY2652">
        <v>81.661819995501276</v>
      </c>
      <c r="CZ2652">
        <v>83.02041266299824</v>
      </c>
      <c r="DA2652">
        <v>162.36715690512273</v>
      </c>
      <c r="DB2652" t="e">
        <f ca="1"/>
        <v>#NAME?</v>
      </c>
      <c r="DC2652" t="e">
        <f ca="1"/>
        <v>#NAME?</v>
      </c>
      <c r="DD2652">
        <v>80.041261778500186</v>
      </c>
      <c r="DE2652" t="e">
        <f ca="1"/>
        <v>#NAME?</v>
      </c>
      <c r="DF2652">
        <v>81.916122394229916</v>
      </c>
    </row>
    <row r="2653" spans="1:110" x14ac:dyDescent="0.25">
      <c r="A2653">
        <v>71.2</v>
      </c>
      <c r="B2653" t="b">
        <v>1</v>
      </c>
      <c r="CW2653">
        <v>0.90454234972677594</v>
      </c>
      <c r="CX2653">
        <v>79.8</v>
      </c>
      <c r="CY2653">
        <v>81.680971388074198</v>
      </c>
      <c r="CZ2653">
        <v>83.044967293037175</v>
      </c>
      <c r="DA2653">
        <v>162.61438906681931</v>
      </c>
      <c r="DB2653" t="e">
        <f ca="1"/>
        <v>#NAME?</v>
      </c>
      <c r="DC2653" t="e">
        <f ca="1"/>
        <v>#NAME?</v>
      </c>
      <c r="DD2653">
        <v>80.057339290362748</v>
      </c>
      <c r="DE2653" t="e">
        <f ca="1"/>
        <v>#NAME?</v>
      </c>
      <c r="DF2653">
        <v>81.929271378920049</v>
      </c>
    </row>
    <row r="2654" spans="1:110" x14ac:dyDescent="0.25">
      <c r="A2654">
        <v>71.099999999999994</v>
      </c>
      <c r="B2654" t="b">
        <v>1</v>
      </c>
      <c r="CW2654">
        <v>0.90488387978142082</v>
      </c>
      <c r="CX2654">
        <v>79.8</v>
      </c>
      <c r="CY2654">
        <v>81.700173281463563</v>
      </c>
      <c r="CZ2654">
        <v>83.069593963015123</v>
      </c>
      <c r="DA2654">
        <v>162.86250736719018</v>
      </c>
      <c r="DB2654" t="e">
        <f ca="1"/>
        <v>#NAME?</v>
      </c>
      <c r="DC2654" t="e">
        <f ca="1"/>
        <v>#NAME?</v>
      </c>
      <c r="DD2654">
        <v>80.073445589244983</v>
      </c>
      <c r="DE2654" t="e">
        <f ca="1"/>
        <v>#NAME?</v>
      </c>
      <c r="DF2654">
        <v>81.942439368034101</v>
      </c>
    </row>
    <row r="2655" spans="1:110" x14ac:dyDescent="0.25">
      <c r="A2655">
        <v>71</v>
      </c>
      <c r="B2655" t="b">
        <v>1</v>
      </c>
      <c r="CW2655">
        <v>0.90522540983606559</v>
      </c>
      <c r="CX2655">
        <v>79.8</v>
      </c>
      <c r="CY2655">
        <v>81.719426021177497</v>
      </c>
      <c r="CZ2655">
        <v>83.094293176024564</v>
      </c>
      <c r="DA2655">
        <v>163.11151818135411</v>
      </c>
      <c r="DB2655" t="e">
        <f ca="1"/>
        <v>#NAME?</v>
      </c>
      <c r="DC2655" t="e">
        <f ca="1"/>
        <v>#NAME?</v>
      </c>
      <c r="DD2655">
        <v>80.089580830333603</v>
      </c>
      <c r="DE2655" t="e">
        <f ca="1"/>
        <v>#NAME?</v>
      </c>
      <c r="DF2655">
        <v>81.955626474616594</v>
      </c>
    </row>
    <row r="2656" spans="1:110" x14ac:dyDescent="0.25">
      <c r="A2656">
        <v>78</v>
      </c>
      <c r="B2656" t="b">
        <v>1</v>
      </c>
      <c r="CW2656">
        <v>0.90556693989071035</v>
      </c>
      <c r="CX2656">
        <v>79.8</v>
      </c>
      <c r="CY2656">
        <v>81.738729956308461</v>
      </c>
      <c r="CZ2656">
        <v>83.119065440473562</v>
      </c>
      <c r="DA2656">
        <v>163.36142795347504</v>
      </c>
      <c r="DB2656" t="e">
        <f ca="1"/>
        <v>#NAME?</v>
      </c>
      <c r="DC2656" t="e">
        <f ca="1"/>
        <v>#NAME?</v>
      </c>
      <c r="DD2656">
        <v>80.105745170214661</v>
      </c>
      <c r="DE2656" t="e">
        <f ca="1"/>
        <v>#NAME?</v>
      </c>
      <c r="DF2656">
        <v>81.968832812745603</v>
      </c>
    </row>
    <row r="2657" spans="1:110" x14ac:dyDescent="0.25">
      <c r="A2657">
        <v>76</v>
      </c>
      <c r="B2657" t="b">
        <v>1</v>
      </c>
      <c r="CW2657">
        <v>0.90590846994535523</v>
      </c>
      <c r="CX2657">
        <v>79.8</v>
      </c>
      <c r="CY2657">
        <v>81.758085439583624</v>
      </c>
      <c r="CZ2657">
        <v>83.14391127016107</v>
      </c>
      <c r="DA2657">
        <v>163.61224319776238</v>
      </c>
      <c r="DB2657" t="e">
        <f ca="1"/>
        <v>#NAME?</v>
      </c>
      <c r="DC2657" t="e">
        <f ca="1"/>
        <v>#NAME?</v>
      </c>
      <c r="DD2657">
        <v>80.121938766891304</v>
      </c>
      <c r="DE2657" t="e">
        <f ca="1"/>
        <v>#NAME?</v>
      </c>
      <c r="DF2657">
        <v>81.982058497546163</v>
      </c>
    </row>
    <row r="2658" spans="1:110" x14ac:dyDescent="0.25">
      <c r="A2658">
        <v>74</v>
      </c>
      <c r="B2658" t="b">
        <v>1</v>
      </c>
      <c r="CW2658">
        <v>0.90625</v>
      </c>
      <c r="CX2658">
        <v>79.8</v>
      </c>
      <c r="CY2658">
        <v>81.777492827416197</v>
      </c>
      <c r="CZ2658">
        <v>83.168831184354659</v>
      </c>
      <c r="DA2658">
        <v>163.86397049948985</v>
      </c>
      <c r="DB2658" t="e">
        <f ca="1"/>
        <v>#NAME?</v>
      </c>
      <c r="DC2658" t="e">
        <f ca="1"/>
        <v>#NAME?</v>
      </c>
      <c r="DD2658">
        <v>80.138161779801777</v>
      </c>
      <c r="DE2658" t="e">
        <f ca="1"/>
        <v>#NAME?</v>
      </c>
      <c r="DF2658">
        <v>81.995303645203634</v>
      </c>
    </row>
    <row r="2659" spans="1:110" x14ac:dyDescent="0.25">
      <c r="A2659">
        <v>71</v>
      </c>
      <c r="B2659" t="b">
        <v>1</v>
      </c>
      <c r="CW2659">
        <v>0.90659153005464477</v>
      </c>
      <c r="CX2659">
        <v>79.900000000000006</v>
      </c>
      <c r="CY2659">
        <v>81.796952479957838</v>
      </c>
      <c r="CZ2659">
        <v>83.193825707868584</v>
      </c>
      <c r="DA2659">
        <v>164.11661651603313</v>
      </c>
      <c r="DB2659" t="e">
        <f ca="1"/>
        <v>#NAME?</v>
      </c>
      <c r="DC2659" t="e">
        <f ca="1"/>
        <v>#NAME?</v>
      </c>
      <c r="DD2659">
        <v>80.154414369837696</v>
      </c>
      <c r="DE2659" t="e">
        <f ca="1"/>
        <v>#NAME?</v>
      </c>
      <c r="DF2659">
        <v>82.008568372977578</v>
      </c>
    </row>
    <row r="2660" spans="1:110" x14ac:dyDescent="0.25">
      <c r="A2660">
        <v>69.900000000000006</v>
      </c>
      <c r="B2660" t="b">
        <v>1</v>
      </c>
      <c r="CW2660">
        <v>0.90693306010928965</v>
      </c>
      <c r="CX2660">
        <v>79.900000000000006</v>
      </c>
      <c r="CY2660">
        <v>81.816464761151678</v>
      </c>
      <c r="CZ2660">
        <v>83.218895371143944</v>
      </c>
      <c r="DA2660">
        <v>164.37018797792629</v>
      </c>
      <c r="DB2660" t="e">
        <f ca="1"/>
        <v>#NAME?</v>
      </c>
      <c r="DC2660" t="e">
        <f ca="1"/>
        <v>#NAME?</v>
      </c>
      <c r="DD2660">
        <v>80.170696699362765</v>
      </c>
      <c r="DE2660" t="e">
        <f ca="1"/>
        <v>#NAME?</v>
      </c>
      <c r="DF2660">
        <v>82.021852799215623</v>
      </c>
    </row>
    <row r="2661" spans="1:110" x14ac:dyDescent="0.25">
      <c r="A2661">
        <v>69.7</v>
      </c>
      <c r="B2661" t="b">
        <v>1</v>
      </c>
      <c r="CW2661">
        <v>0.90727459016393441</v>
      </c>
      <c r="CX2661">
        <v>79.900000000000006</v>
      </c>
      <c r="CY2661">
        <v>81.836030038786646</v>
      </c>
      <c r="CZ2661">
        <v>83.244040710329998</v>
      </c>
      <c r="DA2661">
        <v>164.62469168993735</v>
      </c>
      <c r="DB2661" t="e">
        <f ca="1"/>
        <v>#NAME?</v>
      </c>
      <c r="DC2661" t="e">
        <f ca="1"/>
        <v>#NAME?</v>
      </c>
      <c r="DD2661">
        <v>80.187008932231592</v>
      </c>
      <c r="DE2661" t="e">
        <f ca="1"/>
        <v>#NAME?</v>
      </c>
      <c r="DF2661">
        <v>82.035157043367704</v>
      </c>
    </row>
    <row r="2662" spans="1:110" x14ac:dyDescent="0.25">
      <c r="A2662">
        <v>69.599999999999994</v>
      </c>
      <c r="B2662" t="b">
        <v>1</v>
      </c>
      <c r="CW2662">
        <v>0.90761612021857918</v>
      </c>
      <c r="CX2662">
        <v>79.900000000000006</v>
      </c>
      <c r="CY2662">
        <v>81.855648684552506</v>
      </c>
      <c r="CZ2662">
        <v>83.269262267367253</v>
      </c>
      <c r="DA2662">
        <v>164.88013453216433</v>
      </c>
      <c r="DB2662" t="e">
        <f ca="1"/>
        <v>#NAME?</v>
      </c>
      <c r="DC2662" t="e">
        <f ca="1"/>
        <v>#NAME?</v>
      </c>
      <c r="DD2662">
        <v>80.203351233808974</v>
      </c>
      <c r="DE2662" t="e">
        <f ca="1"/>
        <v>#NAME?</v>
      </c>
      <c r="DF2662">
        <v>82.048481226000462</v>
      </c>
    </row>
    <row r="2663" spans="1:110" x14ac:dyDescent="0.25">
      <c r="A2663">
        <v>69.5</v>
      </c>
      <c r="B2663" t="b">
        <v>1</v>
      </c>
      <c r="CW2663">
        <v>0.90795765027322406</v>
      </c>
      <c r="CX2663">
        <v>79.900000000000006</v>
      </c>
      <c r="CY2663">
        <v>81.87532107409605</v>
      </c>
      <c r="CZ2663">
        <v>83.294560590071598</v>
      </c>
      <c r="DA2663">
        <v>165.1365234611512</v>
      </c>
      <c r="DB2663" t="e">
        <f ca="1"/>
        <v>#NAME?</v>
      </c>
      <c r="DC2663" t="e">
        <f ca="1"/>
        <v>#NAME?</v>
      </c>
      <c r="DD2663">
        <v>80.219723770989518</v>
      </c>
      <c r="DE2663" t="e">
        <f ca="1"/>
        <v>#NAME?</v>
      </c>
      <c r="DF2663">
        <v>82.061825468811989</v>
      </c>
    </row>
    <row r="2664" spans="1:110" x14ac:dyDescent="0.25">
      <c r="A2664">
        <v>69.400000000000006</v>
      </c>
      <c r="B2664" t="b">
        <v>1</v>
      </c>
      <c r="CW2664">
        <v>0.90829918032786883</v>
      </c>
      <c r="CX2664">
        <v>79.900000000000006</v>
      </c>
      <c r="CY2664">
        <v>81.89504758707821</v>
      </c>
      <c r="CZ2664">
        <v>83.319936232220471</v>
      </c>
      <c r="DA2664">
        <v>165.39386551102436</v>
      </c>
      <c r="DB2664" t="e">
        <f ca="1"/>
        <v>#NAME?</v>
      </c>
      <c r="DC2664" t="e">
        <f ca="1"/>
        <v>#NAME?</v>
      </c>
      <c r="DD2664">
        <v>80.23612671221737</v>
      </c>
      <c r="DE2664" t="e">
        <f ca="1"/>
        <v>#NAME?</v>
      </c>
      <c r="DF2664">
        <v>82.075189894646655</v>
      </c>
    </row>
    <row r="2665" spans="1:110" x14ac:dyDescent="0.25">
      <c r="A2665">
        <v>69.3</v>
      </c>
      <c r="B2665" t="b">
        <v>1</v>
      </c>
      <c r="CW2665">
        <v>0.90864071038251371</v>
      </c>
      <c r="CX2665">
        <v>79.900000000000006</v>
      </c>
      <c r="CY2665">
        <v>81.91482860723238</v>
      </c>
      <c r="CZ2665">
        <v>83.345389753640461</v>
      </c>
      <c r="DA2665">
        <v>165.65216779465106</v>
      </c>
      <c r="DB2665" t="e">
        <f ca="1"/>
        <v>#NAME?</v>
      </c>
      <c r="DC2665" t="e">
        <f ca="1"/>
        <v>#NAME?</v>
      </c>
      <c r="DD2665">
        <v>80.252560227506606</v>
      </c>
      <c r="DE2665" t="e">
        <f ca="1"/>
        <v>#NAME?</v>
      </c>
      <c r="DF2665">
        <v>82.088574627510354</v>
      </c>
    </row>
    <row r="2666" spans="1:110" x14ac:dyDescent="0.25">
      <c r="A2666">
        <v>69.2</v>
      </c>
      <c r="B2666" t="b">
        <v>1</v>
      </c>
      <c r="CW2666">
        <v>0.90898224043715847</v>
      </c>
      <c r="CX2666">
        <v>79.900000000000006</v>
      </c>
      <c r="CY2666">
        <v>81.934664522423461</v>
      </c>
      <c r="CZ2666">
        <v>83.370921720296067</v>
      </c>
      <c r="DA2666">
        <v>165.91143750481842</v>
      </c>
      <c r="DB2666" t="e">
        <f ca="1"/>
        <v>#NAME?</v>
      </c>
      <c r="DC2666" t="e">
        <f ca="1"/>
        <v>#NAME?</v>
      </c>
      <c r="DD2666">
        <v>80.269024488461682</v>
      </c>
      <c r="DE2666" t="e">
        <f ca="1"/>
        <v>#NAME?</v>
      </c>
      <c r="DF2666">
        <v>82.101979792585908</v>
      </c>
    </row>
    <row r="2667" spans="1:110" x14ac:dyDescent="0.25">
      <c r="A2667">
        <v>69.099999999999994</v>
      </c>
      <c r="B2667" t="b">
        <v>1</v>
      </c>
      <c r="CW2667">
        <v>0.90932377049180324</v>
      </c>
      <c r="CX2667">
        <v>79.900000000000006</v>
      </c>
      <c r="CY2667">
        <v>81.954555724708484</v>
      </c>
      <c r="CZ2667">
        <v>83.396532704381087</v>
      </c>
      <c r="DA2667">
        <v>166.17168191543595</v>
      </c>
      <c r="DB2667" t="e">
        <f ca="1"/>
        <v>#NAME?</v>
      </c>
      <c r="DC2667" t="e">
        <f ca="1"/>
        <v>#NAME?</v>
      </c>
      <c r="DD2667">
        <v>80.285519668298377</v>
      </c>
      <c r="DE2667" t="e">
        <f ca="1"/>
        <v>#NAME?</v>
      </c>
      <c r="DF2667">
        <v>82.115405516248799</v>
      </c>
    </row>
    <row r="2668" spans="1:110" x14ac:dyDescent="0.25">
      <c r="A2668">
        <v>69.099999999999994</v>
      </c>
      <c r="B2668" t="b">
        <v>1</v>
      </c>
      <c r="CW2668">
        <v>0.90966530054644812</v>
      </c>
      <c r="CX2668">
        <v>79.900000000000006</v>
      </c>
      <c r="CY2668">
        <v>81.974502610397849</v>
      </c>
      <c r="CZ2668">
        <v>83.422223284410748</v>
      </c>
      <c r="DA2668">
        <v>166.43290838275962</v>
      </c>
      <c r="DB2668" t="e">
        <f ca="1"/>
        <v>#NAME?</v>
      </c>
      <c r="DC2668" t="e">
        <f ca="1"/>
        <v>#NAME?</v>
      </c>
      <c r="DD2668">
        <v>80.302045941865046</v>
      </c>
      <c r="DE2668" t="e">
        <f ca="1"/>
        <v>#NAME?</v>
      </c>
      <c r="DF2668">
        <v>82.128851926083101</v>
      </c>
    </row>
    <row r="2669" spans="1:110" x14ac:dyDescent="0.25">
      <c r="A2669">
        <v>75.3</v>
      </c>
      <c r="B2669" t="b">
        <v>1</v>
      </c>
      <c r="CW2669">
        <v>0.91000683060109289</v>
      </c>
      <c r="CX2669">
        <v>80</v>
      </c>
      <c r="CY2669">
        <v>81.994505580118144</v>
      </c>
      <c r="CZ2669">
        <v>83.447994045315951</v>
      </c>
      <c r="DA2669">
        <v>166.69512434663935</v>
      </c>
      <c r="DB2669" t="e">
        <f ca="1"/>
        <v>#NAME?</v>
      </c>
      <c r="DC2669" t="e">
        <f ca="1"/>
        <v>#NAME?</v>
      </c>
      <c r="DD2669">
        <v>80.318603485664269</v>
      </c>
      <c r="DE2669" t="e">
        <f ca="1"/>
        <v>#NAME?</v>
      </c>
      <c r="DF2669">
        <v>82.14231915089772</v>
      </c>
    </row>
    <row r="2670" spans="1:110" x14ac:dyDescent="0.25">
      <c r="A2670">
        <v>75.099999999999994</v>
      </c>
      <c r="B2670" t="b">
        <v>1</v>
      </c>
      <c r="CW2670">
        <v>0.91034836065573765</v>
      </c>
      <c r="CX2670">
        <v>80</v>
      </c>
      <c r="CY2670">
        <v>82.01456503887573</v>
      </c>
      <c r="CZ2670">
        <v>83.473845578539624</v>
      </c>
      <c r="DA2670">
        <v>166.95833733179097</v>
      </c>
      <c r="DB2670" t="e">
        <f ca="1"/>
        <v>#NAME?</v>
      </c>
      <c r="DC2670" t="e">
        <f ca="1"/>
        <v>#NAME?</v>
      </c>
      <c r="DD2670">
        <v>80.335192477874799</v>
      </c>
      <c r="DE2670" t="e">
        <f ca="1"/>
        <v>#NAME?</v>
      </c>
      <c r="DF2670">
        <v>82.155807320742952</v>
      </c>
    </row>
    <row r="2671" spans="1:110" x14ac:dyDescent="0.25">
      <c r="A2671">
        <v>74.900000000000006</v>
      </c>
      <c r="B2671" t="b">
        <v>1</v>
      </c>
      <c r="CW2671">
        <v>0.91068989071038253</v>
      </c>
      <c r="CX2671">
        <v>80</v>
      </c>
      <c r="CY2671">
        <v>82.034681396121826</v>
      </c>
      <c r="CZ2671">
        <v>83.499778482134047</v>
      </c>
      <c r="DA2671">
        <v>167.22255494909163</v>
      </c>
      <c r="DB2671" t="e">
        <f ca="1"/>
        <v>#NAME?</v>
      </c>
      <c r="DC2671" t="e">
        <f ca="1"/>
        <v>#NAME?</v>
      </c>
      <c r="DD2671">
        <v>80.351813098373981</v>
      </c>
      <c r="DE2671" t="e">
        <f ca="1"/>
        <v>#NAME?</v>
      </c>
      <c r="DF2671">
        <v>82.169316566927279</v>
      </c>
    </row>
    <row r="2672" spans="1:110" x14ac:dyDescent="0.25">
      <c r="A2672">
        <v>74.900000000000006</v>
      </c>
      <c r="B2672" t="b">
        <v>1</v>
      </c>
      <c r="CW2672">
        <v>0.9110314207650273</v>
      </c>
      <c r="CX2672">
        <v>80</v>
      </c>
      <c r="CY2672">
        <v>82.054855065818685</v>
      </c>
      <c r="CZ2672">
        <v>83.525793360860987</v>
      </c>
      <c r="DA2672">
        <v>167.48778489689988</v>
      </c>
      <c r="DB2672" t="e">
        <f ca="1"/>
        <v>#NAME?</v>
      </c>
      <c r="DC2672" t="e">
        <f ca="1"/>
        <v>#NAME?</v>
      </c>
      <c r="DD2672">
        <v>80.368465528760453</v>
      </c>
      <c r="DE2672" t="e">
        <f ca="1"/>
        <v>#NAME?</v>
      </c>
      <c r="DF2672">
        <v>82.182847022034451</v>
      </c>
    </row>
    <row r="2673" spans="1:110" x14ac:dyDescent="0.25">
      <c r="A2673">
        <v>74.8</v>
      </c>
      <c r="B2673" t="b">
        <v>1</v>
      </c>
      <c r="CW2673">
        <v>0.91137295081967218</v>
      </c>
      <c r="CX2673">
        <v>80</v>
      </c>
      <c r="CY2673">
        <v>82.07508646650696</v>
      </c>
      <c r="CZ2673">
        <v>83.55189082629289</v>
      </c>
      <c r="DA2673">
        <v>167.75403496240239</v>
      </c>
      <c r="DB2673" t="e">
        <f ca="1"/>
        <v>#NAME?</v>
      </c>
      <c r="DC2673" t="e">
        <f ca="1"/>
        <v>#NAME?</v>
      </c>
      <c r="DD2673">
        <v>80.385149952377375</v>
      </c>
      <c r="DE2673" t="e">
        <f ca="1"/>
        <v>#NAME?</v>
      </c>
      <c r="DF2673">
        <v>82.196398819940896</v>
      </c>
    </row>
    <row r="2674" spans="1:110" x14ac:dyDescent="0.25">
      <c r="A2674">
        <v>74.8</v>
      </c>
      <c r="B2674" t="b">
        <v>1</v>
      </c>
      <c r="CW2674">
        <v>0.91171448087431695</v>
      </c>
      <c r="CX2674">
        <v>80</v>
      </c>
      <c r="CY2674">
        <v>82.09537602137442</v>
      </c>
      <c r="CZ2674">
        <v>83.578071496916749</v>
      </c>
      <c r="DA2674">
        <v>168.02131302298488</v>
      </c>
      <c r="DB2674" t="e">
        <f ca="1"/>
        <v>#NAME?</v>
      </c>
      <c r="DC2674" t="e">
        <f ca="1"/>
        <v>#NAME?</v>
      </c>
      <c r="DD2674">
        <v>80.401866554335882</v>
      </c>
      <c r="DE2674" t="e">
        <f ca="1"/>
        <v>#NAME?</v>
      </c>
      <c r="DF2674">
        <v>82.209972095833464</v>
      </c>
    </row>
    <row r="2675" spans="1:110" x14ac:dyDescent="0.25">
      <c r="A2675">
        <v>74.7</v>
      </c>
      <c r="B2675" t="b">
        <v>1</v>
      </c>
      <c r="CW2675">
        <v>0.91205601092896171</v>
      </c>
      <c r="CX2675">
        <v>80</v>
      </c>
      <c r="CY2675">
        <v>82.115724158326032</v>
      </c>
      <c r="CZ2675">
        <v>83.604335998239165</v>
      </c>
      <c r="DA2675">
        <v>168.28962704763143</v>
      </c>
      <c r="DB2675" t="e">
        <f ca="1"/>
        <v>#NAME?</v>
      </c>
      <c r="DC2675" t="e">
        <f ca="1"/>
        <v>#NAME?</v>
      </c>
      <c r="DD2675">
        <v>80.418615521539138</v>
      </c>
      <c r="DE2675" t="e">
        <f ca="1"/>
        <v>#NAME?</v>
      </c>
      <c r="DF2675">
        <v>82.223566986227382</v>
      </c>
    </row>
    <row r="2676" spans="1:110" x14ac:dyDescent="0.25">
      <c r="A2676">
        <v>74.7</v>
      </c>
      <c r="B2676" t="b">
        <v>1</v>
      </c>
      <c r="CW2676">
        <v>0.91239754098360659</v>
      </c>
      <c r="CX2676">
        <v>80</v>
      </c>
      <c r="CY2676">
        <v>82.136131310055177</v>
      </c>
      <c r="CZ2676">
        <v>83.630684962894421</v>
      </c>
      <c r="DA2676">
        <v>168.55898509834961</v>
      </c>
      <c r="DB2676" t="e">
        <f ca="1"/>
        <v>#NAME?</v>
      </c>
      <c r="DC2676" t="e">
        <f ca="1"/>
        <v>#NAME?</v>
      </c>
      <c r="DD2676">
        <v>80.435397042706654</v>
      </c>
      <c r="DE2676" t="e">
        <f ca="1"/>
        <v>#NAME?</v>
      </c>
      <c r="DF2676">
        <v>82.237183628984653</v>
      </c>
    </row>
    <row r="2677" spans="1:110" x14ac:dyDescent="0.25">
      <c r="A2677">
        <v>74.599999999999994</v>
      </c>
      <c r="B2677" t="b">
        <v>1</v>
      </c>
      <c r="CW2677">
        <v>0.91273907103825136</v>
      </c>
      <c r="CX2677">
        <v>80</v>
      </c>
      <c r="CY2677">
        <v>82.156597914116418</v>
      </c>
      <c r="CZ2677">
        <v>83.657119030753464</v>
      </c>
      <c r="DA2677">
        <v>168.82939533162394</v>
      </c>
      <c r="DB2677" t="e">
        <f ca="1"/>
        <v>#NAME?</v>
      </c>
      <c r="DC2677" t="e">
        <f ca="1"/>
        <v>#NAME?</v>
      </c>
      <c r="DD2677">
        <v>80.452211308399129</v>
      </c>
      <c r="DE2677" t="e">
        <f ca="1"/>
        <v>#NAME?</v>
      </c>
      <c r="DF2677">
        <v>82.250822163332657</v>
      </c>
    </row>
    <row r="2678" spans="1:110" x14ac:dyDescent="0.25">
      <c r="A2678">
        <v>74.400000000000006</v>
      </c>
      <c r="B2678" t="b">
        <v>1</v>
      </c>
      <c r="CW2678">
        <v>0.91308060109289613</v>
      </c>
      <c r="CX2678">
        <v>80</v>
      </c>
      <c r="CY2678">
        <v>82.177124412999575</v>
      </c>
      <c r="CZ2678">
        <v>83.683638849036072</v>
      </c>
      <c r="DA2678">
        <v>169.10086599989836</v>
      </c>
      <c r="DB2678" t="e">
        <f ca="1"/>
        <v>#NAME?</v>
      </c>
      <c r="DC2678" t="e">
        <f ca="1"/>
        <v>#NAME?</v>
      </c>
      <c r="DD2678">
        <v>80.46905851104367</v>
      </c>
      <c r="DE2678" t="e">
        <f ca="1"/>
        <v>#NAME?</v>
      </c>
      <c r="DF2678">
        <v>82.264482729883184</v>
      </c>
    </row>
    <row r="2679" spans="1:110" x14ac:dyDescent="0.25">
      <c r="A2679">
        <v>74.2</v>
      </c>
      <c r="B2679" t="b">
        <v>1</v>
      </c>
      <c r="CW2679">
        <v>0.91342213114754101</v>
      </c>
      <c r="CX2679">
        <v>80</v>
      </c>
      <c r="CY2679">
        <v>82.197711254205274</v>
      </c>
      <c r="CZ2679">
        <v>83.710245072424456</v>
      </c>
      <c r="DA2679">
        <v>169.37340545308703</v>
      </c>
      <c r="DB2679" t="e">
        <f ca="1"/>
        <v>#NAME?</v>
      </c>
      <c r="DC2679" t="e">
        <f ca="1"/>
        <v>#NAME?</v>
      </c>
      <c r="DD2679">
        <v>80.485938844959534</v>
      </c>
      <c r="DE2679" t="e">
        <f ca="1"/>
        <v>#NAME?</v>
      </c>
      <c r="DF2679">
        <v>82.2781654706518</v>
      </c>
    </row>
    <row r="2680" spans="1:110" x14ac:dyDescent="0.25">
      <c r="A2680">
        <v>74</v>
      </c>
      <c r="B2680" t="b">
        <v>1</v>
      </c>
      <c r="CW2680">
        <v>0.91376366120218577</v>
      </c>
      <c r="CX2680">
        <v>81</v>
      </c>
      <c r="CY2680">
        <v>82.218358890321824</v>
      </c>
      <c r="CZ2680">
        <v>83.736938363179547</v>
      </c>
      <c r="DA2680">
        <v>169.6470221401153</v>
      </c>
      <c r="DB2680" t="e">
        <f ca="1"/>
        <v>#NAME?</v>
      </c>
      <c r="DC2680" t="e">
        <f ca="1"/>
        <v>#NAME?</v>
      </c>
      <c r="DD2680">
        <v>80.502852506384215</v>
      </c>
      <c r="DE2680" t="e">
        <f ca="1"/>
        <v>#NAME?</v>
      </c>
      <c r="DF2680">
        <v>82.291870529077428</v>
      </c>
    </row>
    <row r="2681" spans="1:110" x14ac:dyDescent="0.25">
      <c r="A2681">
        <v>73.7</v>
      </c>
      <c r="B2681" t="b">
        <v>1</v>
      </c>
      <c r="CW2681">
        <v>0.91410519125683065</v>
      </c>
      <c r="CX2681">
        <v>81</v>
      </c>
      <c r="CY2681">
        <v>82.239067779103848</v>
      </c>
      <c r="CZ2681">
        <v>83.763719391259258</v>
      </c>
      <c r="DA2681">
        <v>169.92172461049174</v>
      </c>
      <c r="DB2681" t="e">
        <f ca="1"/>
        <v>#NAME?</v>
      </c>
      <c r="DC2681" t="e">
        <f ca="1"/>
        <v>#NAME?</v>
      </c>
      <c r="DD2681">
        <v>80.519799693500104</v>
      </c>
      <c r="DE2681" t="e">
        <f ca="1"/>
        <v>#NAME?</v>
      </c>
      <c r="DF2681">
        <v>82.305598050042505</v>
      </c>
    </row>
    <row r="2682" spans="1:110" x14ac:dyDescent="0.25">
      <c r="A2682">
        <v>73.5</v>
      </c>
      <c r="B2682" t="b">
        <v>1</v>
      </c>
      <c r="CW2682">
        <v>0.91444672131147542</v>
      </c>
      <c r="CX2682">
        <v>81</v>
      </c>
      <c r="CY2682">
        <v>82.259838383552093</v>
      </c>
      <c r="CZ2682">
        <v>83.790588834439376</v>
      </c>
      <c r="DA2682">
        <v>170.19752151591055</v>
      </c>
      <c r="DB2682" t="e">
        <f ca="1"/>
        <v>#NAME?</v>
      </c>
      <c r="DC2682" t="e">
        <f ca="1"/>
        <v>#NAME?</v>
      </c>
      <c r="DD2682">
        <v>80.536780606461576</v>
      </c>
      <c r="DE2682" t="e">
        <f ca="1"/>
        <v>#NAME?</v>
      </c>
      <c r="DF2682">
        <v>82.319348179893268</v>
      </c>
    </row>
    <row r="2683" spans="1:110" x14ac:dyDescent="0.25">
      <c r="A2683">
        <v>73.2</v>
      </c>
      <c r="B2683" t="b">
        <v>1</v>
      </c>
      <c r="CW2683">
        <v>0.91478825136612019</v>
      </c>
      <c r="CX2683">
        <v>81</v>
      </c>
      <c r="CY2683">
        <v>82.280671171995166</v>
      </c>
      <c r="CZ2683">
        <v>83.817547378436387</v>
      </c>
      <c r="DA2683">
        <v>170.47442161188695</v>
      </c>
      <c r="DB2683" t="e">
        <f ca="1"/>
        <v>#NAME?</v>
      </c>
      <c r="DC2683" t="e">
        <f ca="1"/>
        <v>#NAME?</v>
      </c>
      <c r="DD2683">
        <v>80.553795447422544</v>
      </c>
      <c r="DE2683" t="e">
        <f ca="1"/>
        <v>#NAME?</v>
      </c>
      <c r="DF2683">
        <v>82.33312106646062</v>
      </c>
    </row>
    <row r="2684" spans="1:110" x14ac:dyDescent="0.25">
      <c r="A2684">
        <v>72.900000000000006</v>
      </c>
      <c r="B2684" t="b">
        <v>1</v>
      </c>
      <c r="CW2684">
        <v>0.91512978142076506</v>
      </c>
      <c r="CX2684">
        <v>81</v>
      </c>
      <c r="CY2684">
        <v>82.301566618172586</v>
      </c>
      <c r="CZ2684">
        <v>83.844595717033187</v>
      </c>
      <c r="DA2684">
        <v>170.75243375942509</v>
      </c>
      <c r="DB2684" t="e">
        <f ca="1"/>
        <v>#NAME?</v>
      </c>
      <c r="DC2684" t="e">
        <f ca="1"/>
        <v>#NAME?</v>
      </c>
      <c r="DD2684">
        <v>80.570844420564597</v>
      </c>
      <c r="DE2684" t="e">
        <f ca="1"/>
        <v>#NAME?</v>
      </c>
      <c r="DF2684">
        <v>82.346916859081233</v>
      </c>
    </row>
    <row r="2685" spans="1:110" x14ac:dyDescent="0.25">
      <c r="A2685">
        <v>75.8</v>
      </c>
      <c r="B2685" t="b">
        <v>1</v>
      </c>
      <c r="CW2685">
        <v>0.91547131147540983</v>
      </c>
      <c r="CX2685">
        <v>81</v>
      </c>
      <c r="CY2685">
        <v>82.322525201319664</v>
      </c>
      <c r="CZ2685">
        <v>83.871734552207215</v>
      </c>
      <c r="DA2685">
        <v>171.03156692671877</v>
      </c>
      <c r="DB2685" t="e">
        <f ca="1"/>
        <v>#NAME?</v>
      </c>
      <c r="DC2685" t="e">
        <f ca="1"/>
        <v>#NAME?</v>
      </c>
      <c r="DD2685">
        <v>80.587927732125479</v>
      </c>
      <c r="DE2685" t="e">
        <f ca="1"/>
        <v>#NAME?</v>
      </c>
      <c r="DF2685">
        <v>82.360735708619103</v>
      </c>
    </row>
    <row r="2686" spans="1:110" x14ac:dyDescent="0.25">
      <c r="A2686">
        <v>75.5</v>
      </c>
      <c r="B2686" t="b">
        <v>1</v>
      </c>
      <c r="CW2686">
        <v>0.9158128415300546</v>
      </c>
      <c r="CX2686">
        <v>81</v>
      </c>
      <c r="CY2686">
        <v>82.343547406253919</v>
      </c>
      <c r="CZ2686">
        <v>83.898964594260818</v>
      </c>
      <c r="DA2686">
        <v>171.31183019088814</v>
      </c>
      <c r="DB2686" t="e">
        <f ca="1"/>
        <v>#NAME?</v>
      </c>
      <c r="DC2686" t="e">
        <f ca="1"/>
        <v>#NAME?</v>
      </c>
      <c r="DD2686">
        <v>80.605045590428347</v>
      </c>
      <c r="DE2686" t="e">
        <f ca="1"/>
        <v>#NAME?</v>
      </c>
      <c r="DF2686">
        <v>82.374577767487409</v>
      </c>
    </row>
    <row r="2687" spans="1:110" x14ac:dyDescent="0.25">
      <c r="A2687">
        <v>75.2</v>
      </c>
      <c r="B2687" t="b">
        <v>1</v>
      </c>
      <c r="CW2687">
        <v>0.91615437158469948</v>
      </c>
      <c r="CX2687">
        <v>81</v>
      </c>
      <c r="CY2687">
        <v>82.364633723463385</v>
      </c>
      <c r="CZ2687">
        <v>83.926286561954697</v>
      </c>
      <c r="DA2687">
        <v>171.59323273975065</v>
      </c>
      <c r="DB2687" t="e">
        <f ca="1"/>
        <v>#NAME?</v>
      </c>
      <c r="DC2687" t="e">
        <f ca="1"/>
        <v>#NAME?</v>
      </c>
      <c r="DD2687">
        <v>80.622198205911275</v>
      </c>
      <c r="DE2687" t="e">
        <f ca="1"/>
        <v>#NAME?</v>
      </c>
      <c r="DF2687">
        <v>82.388443189670966</v>
      </c>
    </row>
    <row r="2688" spans="1:110" x14ac:dyDescent="0.25">
      <c r="A2688">
        <v>74.8</v>
      </c>
      <c r="B2688" t="b">
        <v>1</v>
      </c>
      <c r="CW2688">
        <v>0.91649590163934425</v>
      </c>
      <c r="CX2688">
        <v>81</v>
      </c>
      <c r="CY2688">
        <v>82.385784649196438</v>
      </c>
      <c r="CZ2688">
        <v>83.953701182643627</v>
      </c>
      <c r="DA2688">
        <v>171.87578387362785</v>
      </c>
      <c r="DB2688" t="e">
        <f ca="1"/>
        <v>#NAME?</v>
      </c>
      <c r="DC2688" t="e">
        <f ca="1"/>
        <v>#NAME?</v>
      </c>
      <c r="DD2688">
        <v>80.639385791157508</v>
      </c>
      <c r="DE2688" t="e">
        <f ca="1"/>
        <v>#NAME?</v>
      </c>
      <c r="DF2688">
        <v>82.402332130748931</v>
      </c>
    </row>
    <row r="2689" spans="1:110" x14ac:dyDescent="0.25">
      <c r="A2689">
        <v>74.5</v>
      </c>
      <c r="B2689" t="b">
        <v>1</v>
      </c>
      <c r="CW2689">
        <v>0.91683743169398912</v>
      </c>
      <c r="CX2689">
        <v>81</v>
      </c>
      <c r="CY2689">
        <v>82.407000685553726</v>
      </c>
      <c r="CZ2689">
        <v>83.981209192415321</v>
      </c>
      <c r="DA2689">
        <v>172.1594930071906</v>
      </c>
      <c r="DB2689" t="e">
        <f ca="1"/>
        <v>#NAME?</v>
      </c>
      <c r="DC2689" t="e">
        <f ca="1"/>
        <v>#NAME?</v>
      </c>
      <c r="DD2689">
        <v>80.656608560926173</v>
      </c>
      <c r="DE2689" t="e">
        <f ca="1"/>
        <v>#NAME?</v>
      </c>
      <c r="DF2689">
        <v>82.416244747917901</v>
      </c>
    </row>
    <row r="2690" spans="1:110" x14ac:dyDescent="0.25">
      <c r="A2690">
        <v>74.2</v>
      </c>
      <c r="B2690" t="b">
        <v>1</v>
      </c>
      <c r="CW2690">
        <v>0.91717896174863389</v>
      </c>
      <c r="CX2690">
        <v>81</v>
      </c>
      <c r="CY2690">
        <v>82.428282340581617</v>
      </c>
      <c r="CZ2690">
        <v>84.008811336231688</v>
      </c>
      <c r="DA2690">
        <v>172.4443696713405</v>
      </c>
      <c r="DB2690" t="e">
        <f ca="1"/>
        <v>#NAME?</v>
      </c>
      <c r="DC2690" t="e">
        <f ca="1"/>
        <v>#NAME?</v>
      </c>
      <c r="DD2690">
        <v>80.673866732183598</v>
      </c>
      <c r="DE2690" t="e">
        <f ca="1"/>
        <v>#NAME?</v>
      </c>
      <c r="DF2690">
        <v>82.430181200015653</v>
      </c>
    </row>
    <row r="2691" spans="1:110" x14ac:dyDescent="0.25">
      <c r="A2691">
        <v>73.900000000000006</v>
      </c>
      <c r="B2691" t="b">
        <v>1</v>
      </c>
      <c r="CW2691">
        <v>0.91752049180327866</v>
      </c>
      <c r="CX2691">
        <v>81</v>
      </c>
      <c r="CY2691">
        <v>82.449630128367815</v>
      </c>
      <c r="CZ2691">
        <v>84.036508368073257</v>
      </c>
      <c r="DA2691">
        <v>172.73042351513172</v>
      </c>
      <c r="DB2691" t="e">
        <f ca="1"/>
        <v>#NAME?</v>
      </c>
      <c r="DC2691" t="e">
        <f ca="1"/>
        <v>#NAME?</v>
      </c>
      <c r="DD2691">
        <v>80.691160524135242</v>
      </c>
      <c r="DE2691" t="e">
        <f ca="1"/>
        <v>#NAME?</v>
      </c>
      <c r="DF2691">
        <v>82.444141647545123</v>
      </c>
    </row>
    <row r="2692" spans="1:110" x14ac:dyDescent="0.25">
      <c r="A2692">
        <v>73.5</v>
      </c>
      <c r="B2692" t="b">
        <v>1</v>
      </c>
      <c r="CW2692">
        <v>0.91786202185792354</v>
      </c>
      <c r="CX2692">
        <v>81</v>
      </c>
      <c r="CY2692">
        <v>82.471044569138868</v>
      </c>
      <c r="CZ2692">
        <v>84.064301051086872</v>
      </c>
      <c r="DA2692">
        <v>173.01766430773196</v>
      </c>
      <c r="DB2692" t="e">
        <f ca="1"/>
        <v>#NAME?</v>
      </c>
      <c r="DC2692" t="e">
        <f ca="1"/>
        <v>#NAME?</v>
      </c>
      <c r="DD2692">
        <v>80.708490158258087</v>
      </c>
      <c r="DE2692" t="e">
        <f ca="1"/>
        <v>#NAME?</v>
      </c>
      <c r="DF2692">
        <v>82.458126252698904</v>
      </c>
    </row>
    <row r="2693" spans="1:110" x14ac:dyDescent="0.25">
      <c r="A2693">
        <v>73.2</v>
      </c>
      <c r="B2693" t="b">
        <v>1</v>
      </c>
      <c r="CW2693">
        <v>0.91820355191256831</v>
      </c>
      <c r="CX2693">
        <v>81</v>
      </c>
      <c r="CY2693">
        <v>82.492526189359424</v>
      </c>
      <c r="CZ2693">
        <v>84.09219015773543</v>
      </c>
      <c r="DA2693">
        <v>173.30610194042384</v>
      </c>
      <c r="DB2693" t="e">
        <f ca="1"/>
        <v>#NAME?</v>
      </c>
      <c r="DC2693" t="e">
        <f ca="1"/>
        <v>#NAME?</v>
      </c>
      <c r="DD2693">
        <v>80.725855858333816</v>
      </c>
      <c r="DE2693" t="e">
        <f ca="1"/>
        <v>#NAME?</v>
      </c>
      <c r="DF2693">
        <v>82.47213517938421</v>
      </c>
    </row>
    <row r="2694" spans="1:110" x14ac:dyDescent="0.25">
      <c r="A2694">
        <v>72.8</v>
      </c>
      <c r="B2694" t="b">
        <v>1</v>
      </c>
      <c r="CW2694">
        <v>0.91854508196721307</v>
      </c>
      <c r="CX2694">
        <v>81</v>
      </c>
      <c r="CY2694">
        <v>82.514075521833803</v>
      </c>
      <c r="CZ2694">
        <v>84.120176469951886</v>
      </c>
      <c r="DA2694">
        <v>173.59574642864939</v>
      </c>
      <c r="DB2694" t="e">
        <f ca="1"/>
        <v>#NAME?</v>
      </c>
      <c r="DC2694" t="e">
        <f ca="1"/>
        <v>#NAME?</v>
      </c>
      <c r="DD2694">
        <v>80.743257850482479</v>
      </c>
      <c r="DE2694" t="e">
        <f ca="1"/>
        <v>#NAME?</v>
      </c>
      <c r="DF2694">
        <v>82.486168593248394</v>
      </c>
    </row>
    <row r="2695" spans="1:110" x14ac:dyDescent="0.25">
      <c r="A2695">
        <v>72.400000000000006</v>
      </c>
      <c r="B2695" t="b">
        <v>1</v>
      </c>
      <c r="CW2695">
        <v>0.91888661202185795</v>
      </c>
      <c r="CX2695">
        <v>81</v>
      </c>
      <c r="CY2695">
        <v>82.5356931058096</v>
      </c>
      <c r="CZ2695">
        <v>84.14826077929547</v>
      </c>
      <c r="DA2695">
        <v>173.88660791409637</v>
      </c>
      <c r="DB2695" t="e">
        <f ca="1"/>
        <v>#NAME?</v>
      </c>
      <c r="DC2695" t="e">
        <f ca="1"/>
        <v>#NAME?</v>
      </c>
      <c r="DD2695">
        <v>80.760696363196885</v>
      </c>
      <c r="DE2695" t="e">
        <f ca="1"/>
        <v>#NAME?</v>
      </c>
      <c r="DF2695">
        <v>82.500226661704787</v>
      </c>
    </row>
    <row r="2696" spans="1:110" x14ac:dyDescent="0.25">
      <c r="A2696">
        <v>72</v>
      </c>
      <c r="B2696" t="b">
        <v>1</v>
      </c>
      <c r="CW2696">
        <v>0.91922814207650272</v>
      </c>
      <c r="CX2696">
        <v>81</v>
      </c>
      <c r="CY2696">
        <v>82.557379487083267</v>
      </c>
      <c r="CZ2696">
        <v>84.176443887111972</v>
      </c>
      <c r="DA2696">
        <v>174.17869666682887</v>
      </c>
      <c r="DB2696" t="e">
        <f ca="1"/>
        <v>#NAME?</v>
      </c>
      <c r="DC2696" t="e">
        <f ca="1"/>
        <v>#NAME?</v>
      </c>
      <c r="DD2696">
        <v>80.778171627377546</v>
      </c>
      <c r="DE2696" t="e">
        <f ca="1"/>
        <v>#NAME?</v>
      </c>
      <c r="DF2696">
        <v>82.514309553959166</v>
      </c>
    </row>
    <row r="2697" spans="1:110" x14ac:dyDescent="0.25">
      <c r="A2697">
        <v>71.599999999999994</v>
      </c>
      <c r="B2697" t="b">
        <v>1</v>
      </c>
      <c r="CW2697">
        <v>0.91956967213114749</v>
      </c>
      <c r="CX2697">
        <v>81</v>
      </c>
      <c r="CY2697">
        <v>82.579135218108078</v>
      </c>
      <c r="CZ2697">
        <v>84.204726604696901</v>
      </c>
      <c r="DA2697">
        <v>174.47202308746367</v>
      </c>
      <c r="DB2697" t="e">
        <f ca="1"/>
        <v>#NAME?</v>
      </c>
      <c r="DC2697" t="e">
        <f ca="1"/>
        <v>#NAME?</v>
      </c>
      <c r="DD2697">
        <v>80.795683876368415</v>
      </c>
      <c r="DE2697" t="e">
        <f ca="1"/>
        <v>#NAME?</v>
      </c>
      <c r="DF2697">
        <v>82.528417441036694</v>
      </c>
    </row>
    <row r="2698" spans="1:110" x14ac:dyDescent="0.25">
      <c r="A2698">
        <v>71.2</v>
      </c>
      <c r="B2698" t="b">
        <v>1</v>
      </c>
      <c r="CW2698">
        <v>0.91991120218579236</v>
      </c>
      <c r="CX2698">
        <v>81</v>
      </c>
      <c r="CY2698">
        <v>82.600960858104202</v>
      </c>
      <c r="CZ2698">
        <v>84.233109753462145</v>
      </c>
      <c r="DA2698">
        <v>174.76659770939224</v>
      </c>
      <c r="DB2698" t="e">
        <f ca="1"/>
        <v>#NAME?</v>
      </c>
      <c r="DC2698" t="e">
        <f ca="1"/>
        <v>#NAME?</v>
      </c>
      <c r="DD2698">
        <v>80.813233345993211</v>
      </c>
      <c r="DE2698" t="e">
        <f ca="1"/>
        <v>#NAME?</v>
      </c>
      <c r="DF2698">
        <v>82.54255049580938</v>
      </c>
    </row>
    <row r="2699" spans="1:110" x14ac:dyDescent="0.25">
      <c r="A2699">
        <v>78</v>
      </c>
      <c r="B2699" t="b">
        <v>1</v>
      </c>
      <c r="CW2699">
        <v>0.92025273224043713</v>
      </c>
      <c r="CX2699">
        <v>81</v>
      </c>
      <c r="CY2699">
        <v>82.622856973171139</v>
      </c>
      <c r="CZ2699">
        <v>84.261594165106089</v>
      </c>
      <c r="DA2699">
        <v>175.06243120105003</v>
      </c>
      <c r="DB2699" t="e">
        <f ca="1"/>
        <v>#NAME?</v>
      </c>
      <c r="DC2699" t="e">
        <f ca="1"/>
        <v>#NAME?</v>
      </c>
      <c r="DD2699">
        <v>80.830820274592455</v>
      </c>
      <c r="DE2699" t="e">
        <f ca="1"/>
        <v>#NAME?</v>
      </c>
      <c r="DF2699">
        <v>82.556708893024023</v>
      </c>
    </row>
    <row r="2700" spans="1:110" x14ac:dyDescent="0.25">
      <c r="A2700">
        <v>74</v>
      </c>
      <c r="B2700" t="b">
        <v>1</v>
      </c>
      <c r="CW2700">
        <v>0.92059426229508201</v>
      </c>
      <c r="CX2700">
        <v>81</v>
      </c>
      <c r="CY2700">
        <v>82.64482413640259</v>
      </c>
      <c r="CZ2700">
        <v>84.290180681787632</v>
      </c>
      <c r="DA2700">
        <v>175.35953436823544</v>
      </c>
      <c r="DB2700" t="e">
        <f ca="1"/>
        <v>#NAME?</v>
      </c>
      <c r="DC2700" t="e">
        <f ca="1"/>
        <v>#NAME?</v>
      </c>
      <c r="DD2700">
        <v>80.84844490306125</v>
      </c>
      <c r="DE2700" t="e">
        <f ca="1"/>
        <v>#NAME?</v>
      </c>
      <c r="DF2700">
        <v>82.570892809330786</v>
      </c>
    </row>
    <row r="2701" spans="1:110" x14ac:dyDescent="0.25">
      <c r="A2701">
        <v>66.3</v>
      </c>
      <c r="B2701" t="b">
        <v>1</v>
      </c>
      <c r="CW2701">
        <v>0.92093579234972678</v>
      </c>
      <c r="CX2701">
        <v>81</v>
      </c>
      <c r="CY2701">
        <v>82.666862928003496</v>
      </c>
      <c r="CZ2701">
        <v>84.318870156303689</v>
      </c>
      <c r="DA2701">
        <v>175.65791815647768</v>
      </c>
      <c r="DB2701" t="e">
        <f ca="1"/>
        <v>#NAME?</v>
      </c>
      <c r="DC2701" t="e">
        <f ca="1"/>
        <v>#NAME?</v>
      </c>
      <c r="DD2701">
        <v>80.86610747488777</v>
      </c>
      <c r="DE2701" t="e">
        <f ca="1"/>
        <v>#NAME?</v>
      </c>
      <c r="DF2701">
        <v>82.585102423312293</v>
      </c>
    </row>
    <row r="2702" spans="1:110" x14ac:dyDescent="0.25">
      <c r="A2702">
        <v>66</v>
      </c>
      <c r="B2702" t="b">
        <v>1</v>
      </c>
      <c r="CW2702">
        <v>0.92127732240437155</v>
      </c>
      <c r="CX2702">
        <v>81</v>
      </c>
      <c r="CY2702">
        <v>82.688973935409976</v>
      </c>
      <c r="CZ2702">
        <v>84.347663452270382</v>
      </c>
      <c r="DA2702">
        <v>175.95759365345674</v>
      </c>
      <c r="DB2702" t="e">
        <f ca="1"/>
        <v>#NAME?</v>
      </c>
      <c r="DC2702" t="e">
        <f ca="1"/>
        <v>#NAME?</v>
      </c>
      <c r="DD2702">
        <v>80.88380823619255</v>
      </c>
      <c r="DE2702" t="e">
        <f ca="1"/>
        <v>#NAME?</v>
      </c>
      <c r="DF2702">
        <v>82.599337915513289</v>
      </c>
    </row>
    <row r="2703" spans="1:110" x14ac:dyDescent="0.25">
      <c r="A2703">
        <v>65.400000000000006</v>
      </c>
      <c r="B2703" t="b">
        <v>1</v>
      </c>
      <c r="CW2703">
        <v>0.92161885245901642</v>
      </c>
      <c r="CX2703">
        <v>81</v>
      </c>
      <c r="CY2703">
        <v>82.711157753411271</v>
      </c>
      <c r="CZ2703">
        <v>84.376561444308479</v>
      </c>
      <c r="DA2703">
        <v>176.25857209147543</v>
      </c>
      <c r="DB2703" t="e">
        <f ca="1"/>
        <v>#NAME?</v>
      </c>
      <c r="DC2703" t="e">
        <f ca="1"/>
        <v>#NAME?</v>
      </c>
      <c r="DD2703">
        <v>80.901547435768421</v>
      </c>
      <c r="DE2703" t="e">
        <f ca="1"/>
        <v>#NAME?</v>
      </c>
      <c r="DF2703">
        <v>82.613599468470866</v>
      </c>
    </row>
    <row r="2704" spans="1:110" x14ac:dyDescent="0.25">
      <c r="A2704">
        <v>65.599999999999994</v>
      </c>
      <c r="B2704" t="b">
        <v>1</v>
      </c>
      <c r="CW2704">
        <v>0.92196038251366119</v>
      </c>
      <c r="CX2704">
        <v>81</v>
      </c>
      <c r="CY2704">
        <v>82.733414984274873</v>
      </c>
      <c r="CZ2704">
        <v>84.40556501823238</v>
      </c>
      <c r="DA2704">
        <v>176.56086484998534</v>
      </c>
      <c r="DB2704" t="e">
        <f ca="1"/>
        <v>#NAME?</v>
      </c>
      <c r="DC2704" t="e">
        <f ca="1"/>
        <v>#NAME?</v>
      </c>
      <c r="DD2704">
        <v>80.919325325121378</v>
      </c>
      <c r="DE2704" t="e">
        <f ca="1"/>
        <v>#NAME?</v>
      </c>
      <c r="DF2704">
        <v>82.627887266745333</v>
      </c>
    </row>
    <row r="2705" spans="1:110" x14ac:dyDescent="0.25">
      <c r="A2705">
        <v>65.599999999999994</v>
      </c>
      <c r="B2705" t="b">
        <v>1</v>
      </c>
      <c r="CW2705">
        <v>0.92230191256830596</v>
      </c>
      <c r="CX2705">
        <v>81.099999999999994</v>
      </c>
      <c r="CY2705">
        <v>82.755746237873836</v>
      </c>
      <c r="CZ2705">
        <v>84.434675071243618</v>
      </c>
      <c r="DA2705">
        <v>176.86448345816882</v>
      </c>
      <c r="DB2705" t="e">
        <f ca="1"/>
        <v>#NAME?</v>
      </c>
      <c r="DC2705" t="e">
        <f ca="1"/>
        <v>#NAME?</v>
      </c>
      <c r="DD2705">
        <v>80.93714215851216</v>
      </c>
      <c r="DE2705" t="e">
        <f ca="1"/>
        <v>#NAME?</v>
      </c>
      <c r="DF2705">
        <v>82.642201496951699</v>
      </c>
    </row>
    <row r="2706" spans="1:110" x14ac:dyDescent="0.25">
      <c r="A2706">
        <v>65.8</v>
      </c>
      <c r="B2706" t="b">
        <v>1</v>
      </c>
      <c r="CW2706">
        <v>0.92264344262295084</v>
      </c>
      <c r="CX2706">
        <v>81.099999999999994</v>
      </c>
      <c r="CY2706">
        <v>82.778152131817222</v>
      </c>
      <c r="CZ2706">
        <v>84.463892512128325</v>
      </c>
      <c r="DA2706">
        <v>177.16943959757737</v>
      </c>
      <c r="DB2706" t="e">
        <f ca="1"/>
        <v>#NAME?</v>
      </c>
      <c r="DC2706" t="e">
        <f ca="1"/>
        <v>#NAME?</v>
      </c>
      <c r="DD2706">
        <v>80.954998192998659</v>
      </c>
      <c r="DE2706" t="e">
        <f ca="1"/>
        <v>#NAME?</v>
      </c>
      <c r="DF2706">
        <v>82.656542347791742</v>
      </c>
    </row>
    <row r="2707" spans="1:110" x14ac:dyDescent="0.25">
      <c r="A2707">
        <v>65.599999999999994</v>
      </c>
      <c r="B2707" t="b">
        <v>1</v>
      </c>
      <c r="CW2707">
        <v>0.92298497267759561</v>
      </c>
      <c r="CX2707">
        <v>81.099999999999994</v>
      </c>
      <c r="CY2707">
        <v>82.800633291583054</v>
      </c>
      <c r="CZ2707">
        <v>84.493218261459106</v>
      </c>
      <c r="DA2707">
        <v>177.47574510482798</v>
      </c>
      <c r="DB2707" t="e">
        <f ca="1"/>
        <v>#NAME?</v>
      </c>
      <c r="DC2707" t="e">
        <f ca="1"/>
        <v>#NAME?</v>
      </c>
      <c r="DD2707">
        <v>80.972893688479246</v>
      </c>
      <c r="DE2707" t="e">
        <f ca="1"/>
        <v>#NAME?</v>
      </c>
      <c r="DF2707">
        <v>82.670910010086743</v>
      </c>
    </row>
    <row r="2708" spans="1:110" x14ac:dyDescent="0.25">
      <c r="A2708">
        <v>64.5</v>
      </c>
      <c r="B2708" t="b">
        <v>1</v>
      </c>
      <c r="CW2708">
        <v>0.92332650273224048</v>
      </c>
      <c r="CX2708">
        <v>81.099999999999994</v>
      </c>
      <c r="CY2708">
        <v>82.8231903506544</v>
      </c>
      <c r="CZ2708">
        <v>84.522653251801302</v>
      </c>
      <c r="DA2708">
        <v>177.7834119743606</v>
      </c>
      <c r="DB2708" t="e">
        <f ca="1"/>
        <v>#NAME?</v>
      </c>
      <c r="DC2708" t="e">
        <f ca="1"/>
        <v>#NAME?</v>
      </c>
      <c r="DD2708">
        <v>80.990828907736841</v>
      </c>
      <c r="DE2708" t="e">
        <f ca="1"/>
        <v>#NAME?</v>
      </c>
      <c r="DF2708">
        <v>82.685304676810972</v>
      </c>
    </row>
    <row r="2709" spans="1:110" x14ac:dyDescent="0.25">
      <c r="A2709">
        <v>64.099999999999994</v>
      </c>
      <c r="B2709" t="b">
        <v>1</v>
      </c>
      <c r="CW2709">
        <v>0.92366803278688525</v>
      </c>
      <c r="CX2709">
        <v>81.099999999999994</v>
      </c>
      <c r="CY2709">
        <v>82.845823950658328</v>
      </c>
      <c r="CZ2709">
        <v>84.552198427923742</v>
      </c>
      <c r="DA2709">
        <v>178.09245236125577</v>
      </c>
      <c r="DB2709" t="e">
        <f ca="1"/>
        <v>#NAME?</v>
      </c>
      <c r="DC2709" t="e">
        <f ca="1"/>
        <v>#NAME?</v>
      </c>
      <c r="DD2709">
        <v>81.008804116483958</v>
      </c>
      <c r="DE2709" t="e">
        <f ca="1"/>
        <v>#NAME?</v>
      </c>
      <c r="DF2709">
        <v>82.699726543125593</v>
      </c>
    </row>
    <row r="2710" spans="1:110" x14ac:dyDescent="0.25">
      <c r="A2710">
        <v>63.7</v>
      </c>
      <c r="B2710" t="b">
        <v>1</v>
      </c>
      <c r="CW2710">
        <v>0.92400956284153002</v>
      </c>
      <c r="CX2710">
        <v>81.099999999999994</v>
      </c>
      <c r="CY2710">
        <v>82.868534741507787</v>
      </c>
      <c r="CZ2710">
        <v>84.581854747014418</v>
      </c>
      <c r="DA2710">
        <v>178.40287858411656</v>
      </c>
      <c r="DB2710" t="e">
        <f ca="1"/>
        <v>#NAME?</v>
      </c>
      <c r="DC2710" t="e">
        <f ca="1"/>
        <v>#NAME?</v>
      </c>
      <c r="DD2710">
        <v>81.026819583408667</v>
      </c>
      <c r="DE2710" t="e">
        <f ca="1"/>
        <v>#NAME?</v>
      </c>
      <c r="DF2710">
        <v>82.714175806413621</v>
      </c>
    </row>
    <row r="2711" spans="1:110" x14ac:dyDescent="0.25">
      <c r="A2711">
        <v>63.3</v>
      </c>
      <c r="B2711" t="b">
        <v>1</v>
      </c>
      <c r="CW2711">
        <v>0.9243510928961749</v>
      </c>
      <c r="CX2711">
        <v>81.099999999999994</v>
      </c>
      <c r="CY2711">
        <v>82.891323381547011</v>
      </c>
      <c r="CZ2711">
        <v>84.611623178900686</v>
      </c>
      <c r="DA2711">
        <v>178.71470312801483</v>
      </c>
      <c r="DB2711" t="e">
        <f ca="1"/>
        <v>#NAME?</v>
      </c>
      <c r="DC2711" t="e">
        <f ca="1"/>
        <v>#NAME?</v>
      </c>
      <c r="DD2711">
        <v>81.044875580221429</v>
      </c>
      <c r="DE2711" t="e">
        <f ca="1"/>
        <v>#NAME?</v>
      </c>
      <c r="DF2711">
        <v>82.728652666315327</v>
      </c>
    </row>
    <row r="2712" spans="1:110" x14ac:dyDescent="0.25">
      <c r="A2712">
        <v>63.5</v>
      </c>
      <c r="B2712" t="b">
        <v>1</v>
      </c>
      <c r="CW2712">
        <v>0.92469262295081966</v>
      </c>
      <c r="CX2712">
        <v>81.099999999999994</v>
      </c>
      <c r="CY2712">
        <v>82.914190537699554</v>
      </c>
      <c r="CZ2712">
        <v>84.641504706274375</v>
      </c>
      <c r="DA2712">
        <v>179.0279386475039</v>
      </c>
      <c r="DB2712" t="e">
        <f ca="1"/>
        <v>#NAME?</v>
      </c>
      <c r="DC2712" t="e">
        <f ca="1"/>
        <v>#NAME?</v>
      </c>
      <c r="DD2712">
        <v>81.062972381702878</v>
      </c>
      <c r="DE2712" t="e">
        <f ca="1"/>
        <v>#NAME?</v>
      </c>
      <c r="DF2712">
        <v>82.743157324764411</v>
      </c>
    </row>
    <row r="2713" spans="1:110" x14ac:dyDescent="0.25">
      <c r="A2713">
        <v>63.4</v>
      </c>
      <c r="B2713" t="b">
        <v>1</v>
      </c>
      <c r="CW2713">
        <v>0.92503415300546443</v>
      </c>
      <c r="CX2713">
        <v>81.099999999999994</v>
      </c>
      <c r="CY2713">
        <v>82.93713688562022</v>
      </c>
      <c r="CZ2713">
        <v>84.671500324922405</v>
      </c>
      <c r="DA2713">
        <v>179.34259796970065</v>
      </c>
      <c r="DB2713" t="e">
        <f ca="1"/>
        <v>#NAME?</v>
      </c>
      <c r="DC2713" t="e">
        <f ca="1"/>
        <v>#NAME?</v>
      </c>
      <c r="DD2713">
        <v>81.081110265752642</v>
      </c>
      <c r="DE2713" t="e">
        <f ca="1"/>
        <v>#NAME?</v>
      </c>
      <c r="DF2713">
        <v>82.757689986025071</v>
      </c>
    </row>
    <row r="2714" spans="1:110" x14ac:dyDescent="0.25">
      <c r="A2714">
        <v>63.3</v>
      </c>
      <c r="B2714" t="b">
        <v>1</v>
      </c>
      <c r="CW2714">
        <v>0.92537568306010931</v>
      </c>
      <c r="CX2714">
        <v>81.099999999999994</v>
      </c>
      <c r="CY2714">
        <v>82.960163109849901</v>
      </c>
      <c r="CZ2714">
        <v>84.701611043961947</v>
      </c>
      <c r="DA2714">
        <v>179.65869409743706</v>
      </c>
      <c r="DB2714" t="e">
        <f ca="1"/>
        <v>#NAME?</v>
      </c>
      <c r="DC2714" t="e">
        <f ca="1"/>
        <v>#NAME?</v>
      </c>
      <c r="DD2714">
        <v>81.099289513439174</v>
      </c>
      <c r="DE2714" t="e">
        <f ca="1"/>
        <v>#NAME?</v>
      </c>
      <c r="DF2714">
        <v>82.772250856729642</v>
      </c>
    </row>
    <row r="2715" spans="1:110" x14ac:dyDescent="0.25">
      <c r="A2715">
        <v>64</v>
      </c>
      <c r="B2715" t="b">
        <v>1</v>
      </c>
      <c r="CW2715">
        <v>0.92571721311475408</v>
      </c>
      <c r="CX2715">
        <v>81.099999999999994</v>
      </c>
      <c r="CY2715">
        <v>82.983269903974175</v>
      </c>
      <c r="CZ2715">
        <v>84.731837886081209</v>
      </c>
      <c r="DA2715">
        <v>179.97624021248424</v>
      </c>
      <c r="DB2715" t="e">
        <f ca="1"/>
        <v>#NAME?</v>
      </c>
      <c r="DC2715" t="e">
        <f ca="1"/>
        <v>#NAME?</v>
      </c>
      <c r="DD2715">
        <v>81.117510409050482</v>
      </c>
      <c r="DE2715" t="e">
        <f ca="1"/>
        <v>#NAME?</v>
      </c>
      <c r="DF2715">
        <v>82.786840145917068</v>
      </c>
    </row>
    <row r="2716" spans="1:110" x14ac:dyDescent="0.25">
      <c r="A2716">
        <v>63.8</v>
      </c>
      <c r="B2716" t="b">
        <v>1</v>
      </c>
      <c r="CW2716">
        <v>0.92605874316939896</v>
      </c>
      <c r="CX2716">
        <v>81.099999999999994</v>
      </c>
      <c r="CY2716">
        <v>83.006457970785434</v>
      </c>
      <c r="CZ2716">
        <v>84.762181887786227</v>
      </c>
      <c r="DA2716">
        <v>180.29524967885129</v>
      </c>
      <c r="DB2716" t="e">
        <f ca="1"/>
        <v>#NAME?</v>
      </c>
      <c r="DC2716" t="e">
        <f ca="1"/>
        <v>#NAME?</v>
      </c>
      <c r="DD2716">
        <v>81.135773240146065</v>
      </c>
      <c r="DE2716" t="e">
        <f ca="1"/>
        <v>#NAME?</v>
      </c>
      <c r="DF2716">
        <v>82.801458065072438</v>
      </c>
    </row>
    <row r="2717" spans="1:110" x14ac:dyDescent="0.25">
      <c r="A2717" t="str">
        <v/>
      </c>
      <c r="B2717" t="b">
        <v>0</v>
      </c>
      <c r="CW2717">
        <v>0.92640027322404372</v>
      </c>
      <c r="CX2717">
        <v>81.099999999999994</v>
      </c>
      <c r="CY2717">
        <v>83.02972802244858</v>
      </c>
      <c r="CZ2717">
        <v>84.792644099652051</v>
      </c>
      <c r="DA2717">
        <v>180.61573604615955</v>
      </c>
      <c r="DB2717" t="e">
        <f ca="1"/>
        <v>#NAME?</v>
      </c>
      <c r="DC2717" t="e">
        <f ca="1"/>
        <v>#NAME?</v>
      </c>
      <c r="DD2717">
        <v>81.154078297609814</v>
      </c>
      <c r="DE2717" t="e">
        <f ca="1"/>
        <v>#NAME?</v>
      </c>
      <c r="DF2717">
        <v>82.816104828166857</v>
      </c>
    </row>
    <row r="2718" spans="1:110" x14ac:dyDescent="0.25">
      <c r="A2718">
        <v>62.3</v>
      </c>
      <c r="B2718" t="b">
        <v>1</v>
      </c>
      <c r="CW2718">
        <v>0.92674180327868849</v>
      </c>
      <c r="CX2718">
        <v>81.099999999999994</v>
      </c>
      <c r="CY2718">
        <v>83.053080780670612</v>
      </c>
      <c r="CZ2718">
        <v>84.82322558658133</v>
      </c>
      <c r="DA2718">
        <v>180.93771305309656</v>
      </c>
      <c r="DB2718" t="e">
        <f ca="1"/>
        <v>#NAME?</v>
      </c>
      <c r="DC2718" t="e">
        <f ca="1"/>
        <v>#NAME?</v>
      </c>
      <c r="DD2718">
        <v>81.172425875704121</v>
      </c>
      <c r="DE2718" t="e">
        <f ca="1"/>
        <v>#NAME?</v>
      </c>
      <c r="DF2718">
        <v>82.83078065169866</v>
      </c>
    </row>
    <row r="2719" spans="1:110" x14ac:dyDescent="0.25">
      <c r="A2719">
        <v>61.5</v>
      </c>
      <c r="B2719" t="b">
        <v>1</v>
      </c>
      <c r="CW2719">
        <v>0.92708333333333337</v>
      </c>
      <c r="CX2719">
        <v>81.099999999999994</v>
      </c>
      <c r="CY2719">
        <v>83.076516976874018</v>
      </c>
      <c r="CZ2719">
        <v>84.853927428067095</v>
      </c>
      <c r="DA2719">
        <v>181.26119463094952</v>
      </c>
      <c r="DB2719" t="e">
        <f ca="1"/>
        <v>#NAME?</v>
      </c>
      <c r="DC2719" t="e">
        <f ca="1"/>
        <v>#NAME?</v>
      </c>
      <c r="DD2719">
        <v>81.190816272125048</v>
      </c>
      <c r="DE2719" t="e">
        <f ca="1"/>
        <v>#NAME?</v>
      </c>
      <c r="DF2719">
        <v>82.845485754735165</v>
      </c>
    </row>
    <row r="2720" spans="1:110" x14ac:dyDescent="0.25">
      <c r="A2720">
        <v>67</v>
      </c>
      <c r="B2720" t="b">
        <v>1</v>
      </c>
      <c r="CW2720">
        <v>0.92742486338797814</v>
      </c>
      <c r="CX2720">
        <v>81.099999999999994</v>
      </c>
      <c r="CY2720">
        <v>83.100037352374144</v>
      </c>
      <c r="CZ2720">
        <v>84.884750718463451</v>
      </c>
      <c r="DA2720">
        <v>181.58619490722219</v>
      </c>
      <c r="DB2720" t="e">
        <f ca="1"/>
        <v>#NAME?</v>
      </c>
      <c r="DC2720" t="e">
        <f ca="1"/>
        <v>#NAME?</v>
      </c>
      <c r="DD2720">
        <v>81.209249788058642</v>
      </c>
      <c r="DE2720" t="e">
        <f ca="1"/>
        <v>#NAME?</v>
      </c>
      <c r="DF2720">
        <v>82.860220358955416</v>
      </c>
    </row>
    <row r="2721" spans="1:110" x14ac:dyDescent="0.25">
      <c r="A2721">
        <v>60</v>
      </c>
      <c r="B2721" t="b">
        <v>1</v>
      </c>
      <c r="CW2721">
        <v>0.92776639344262291</v>
      </c>
      <c r="CX2721">
        <v>81.099999999999994</v>
      </c>
      <c r="CY2721">
        <v>83.123642658560769</v>
      </c>
      <c r="CZ2721">
        <v>84.91569656726081</v>
      </c>
      <c r="DA2721">
        <v>181.91272820933753</v>
      </c>
      <c r="DB2721" t="e">
        <f ca="1"/>
        <v>#NAME?</v>
      </c>
      <c r="DC2721" t="e">
        <f ca="1"/>
        <v>#NAME?</v>
      </c>
      <c r="DD2721">
        <v>81.227726728238565</v>
      </c>
      <c r="DE2721" t="e">
        <f ca="1"/>
        <v>#NAME?</v>
      </c>
      <c r="DF2721">
        <v>82.874984688693985</v>
      </c>
    </row>
    <row r="2722" spans="1:110" x14ac:dyDescent="0.25">
      <c r="A2722">
        <v>59.3</v>
      </c>
      <c r="B2722" t="b">
        <v>1</v>
      </c>
      <c r="CW2722">
        <v>0.92810792349726778</v>
      </c>
      <c r="CX2722">
        <v>81.2</v>
      </c>
      <c r="CY2722">
        <v>83.147333657083706</v>
      </c>
      <c r="CZ2722">
        <v>84.946766099369114</v>
      </c>
      <c r="DA2722">
        <v>182.24080906842755</v>
      </c>
      <c r="DB2722" t="e">
        <f ca="1"/>
        <v>#NAME?</v>
      </c>
      <c r="DC2722" t="e">
        <f ca="1"/>
        <v>#NAME?</v>
      </c>
      <c r="DD2722">
        <v>81.246247401004823</v>
      </c>
      <c r="DE2722" t="e">
        <f ca="1"/>
        <v>#NAME?</v>
      </c>
      <c r="DF2722">
        <v>82.889778970985446</v>
      </c>
    </row>
    <row r="2723" spans="1:110" x14ac:dyDescent="0.25">
      <c r="A2723">
        <v>58.4</v>
      </c>
      <c r="B2723" t="b">
        <v>1</v>
      </c>
      <c r="CW2723">
        <v>0.92844945355191255</v>
      </c>
      <c r="CX2723">
        <v>81.2</v>
      </c>
      <c r="CY2723">
        <v>83.171111120042895</v>
      </c>
      <c r="CZ2723">
        <v>84.977960455406688</v>
      </c>
      <c r="DA2723">
        <v>182.57045222321307</v>
      </c>
      <c r="DB2723" t="e">
        <f ca="1"/>
        <v>#NAME?</v>
      </c>
      <c r="DC2723" t="e">
        <f ca="1"/>
        <v>#NAME?</v>
      </c>
      <c r="DD2723">
        <v>81.264812118363764</v>
      </c>
      <c r="DE2723" t="e">
        <f ca="1"/>
        <v>#NAME?</v>
      </c>
      <c r="DF2723">
        <v>82.904603435610056</v>
      </c>
    </row>
    <row r="2724" spans="1:110" x14ac:dyDescent="0.25">
      <c r="A2724">
        <v>57.5</v>
      </c>
      <c r="B2724" t="b">
        <v>1</v>
      </c>
      <c r="CW2724">
        <v>0.92879098360655743</v>
      </c>
      <c r="CX2724">
        <v>81.2</v>
      </c>
      <c r="CY2724">
        <v>83.194975830182855</v>
      </c>
      <c r="CZ2724">
        <v>85.009280791996488</v>
      </c>
      <c r="DA2724">
        <v>182.90167262397745</v>
      </c>
      <c r="DB2724" t="e">
        <f ca="1"/>
        <v>#NAME?</v>
      </c>
      <c r="DC2724" t="e">
        <f ca="1"/>
        <v>#NAME?</v>
      </c>
      <c r="DD2724">
        <v>81.283421196049517</v>
      </c>
      <c r="DE2724" t="e">
        <f ca="1"/>
        <v>#NAME?</v>
      </c>
      <c r="DF2724">
        <v>82.919458315140247</v>
      </c>
    </row>
    <row r="2725" spans="1:110" x14ac:dyDescent="0.25">
      <c r="A2725">
        <v>56.3</v>
      </c>
      <c r="B2725" t="b">
        <v>1</v>
      </c>
      <c r="CW2725">
        <v>0.9291325136612022</v>
      </c>
      <c r="CX2725">
        <v>81.2</v>
      </c>
      <c r="CY2725">
        <v>83.218928581091731</v>
      </c>
      <c r="CZ2725">
        <v>85.040728282068827</v>
      </c>
      <c r="DA2725">
        <v>183.2344854366344</v>
      </c>
      <c r="DB2725" t="e">
        <f ca="1"/>
        <v>#NAME?</v>
      </c>
      <c r="DC2725" t="e">
        <f ca="1"/>
        <v>#NAME?</v>
      </c>
      <c r="DD2725">
        <v>81.302074953586498</v>
      </c>
      <c r="DE2725" t="e">
        <f ca="1"/>
        <v>#NAME?</v>
      </c>
      <c r="DF2725">
        <v>82.934343844988263</v>
      </c>
    </row>
    <row r="2726" spans="1:110" x14ac:dyDescent="0.25">
      <c r="A2726">
        <v>55.5</v>
      </c>
      <c r="B2726" t="b">
        <v>1</v>
      </c>
      <c r="CW2726">
        <v>0.92947404371584696</v>
      </c>
      <c r="CX2726">
        <v>81.2</v>
      </c>
      <c r="CY2726">
        <v>83.24297017740507</v>
      </c>
      <c r="CZ2726">
        <v>85.072304115172201</v>
      </c>
      <c r="DA2726">
        <v>183.56890604689562</v>
      </c>
      <c r="DB2726" t="e">
        <f ca="1"/>
        <v>#NAME?</v>
      </c>
      <c r="DC2726" t="e">
        <f ca="1"/>
        <v>#NAME?</v>
      </c>
      <c r="DD2726">
        <v>81.320773714353578</v>
      </c>
      <c r="DE2726" t="e">
        <f ca="1"/>
        <v>#NAME?</v>
      </c>
      <c r="DF2726">
        <v>82.949260263454789</v>
      </c>
    </row>
    <row r="2727" spans="1:110" x14ac:dyDescent="0.25">
      <c r="A2727">
        <v>54.9</v>
      </c>
      <c r="B2727" t="b">
        <v>1</v>
      </c>
      <c r="CW2727">
        <v>0.92981557377049184</v>
      </c>
      <c r="CX2727">
        <v>81.2</v>
      </c>
      <c r="CY2727">
        <v>83.267101435014425</v>
      </c>
      <c r="CZ2727">
        <v>85.104009497790614</v>
      </c>
      <c r="DA2727">
        <v>183.9049500645381</v>
      </c>
      <c r="DB2727" t="e">
        <f ca="1"/>
        <v>#NAME?</v>
      </c>
      <c r="DC2727" t="e">
        <f ca="1"/>
        <v>#NAME?</v>
      </c>
      <c r="DD2727">
        <v>81.339517805649351</v>
      </c>
      <c r="DE2727" t="e">
        <f ca="1"/>
        <v>#NAME?</v>
      </c>
      <c r="DF2727">
        <v>82.964207811778664</v>
      </c>
    </row>
    <row r="2728" spans="1:110" x14ac:dyDescent="0.25">
      <c r="A2728">
        <v>53.2</v>
      </c>
      <c r="B2728" t="b">
        <v>1</v>
      </c>
      <c r="CW2728">
        <v>0.93015710382513661</v>
      </c>
      <c r="CX2728">
        <v>81.3</v>
      </c>
      <c r="CY2728">
        <v>83.291323181280887</v>
      </c>
      <c r="CZ2728">
        <v>85.13584565366908</v>
      </c>
      <c r="DA2728">
        <v>184.24263332777625</v>
      </c>
      <c r="DB2728" t="e">
        <f ca="1"/>
        <v>#NAME?</v>
      </c>
      <c r="DC2728" t="e">
        <f ca="1"/>
        <v>#NAME?</v>
      </c>
      <c r="DD2728">
        <v>81.358307558759051</v>
      </c>
      <c r="DE2728" t="e">
        <f ca="1"/>
        <v>#NAME?</v>
      </c>
      <c r="DF2728">
        <v>82.979186734187664</v>
      </c>
    </row>
    <row r="2729" spans="1:110" x14ac:dyDescent="0.25">
      <c r="A2729">
        <v>51.3</v>
      </c>
      <c r="B2729" t="b">
        <v>1</v>
      </c>
      <c r="CW2729">
        <v>0.93049863387978138</v>
      </c>
      <c r="CX2729">
        <v>81.3</v>
      </c>
      <c r="CY2729">
        <v>83.315636255253821</v>
      </c>
      <c r="CZ2729">
        <v>85.167813824147103</v>
      </c>
      <c r="DA2729">
        <v>184.58197190774146</v>
      </c>
      <c r="DB2729" t="e">
        <f ca="1"/>
        <v>#NAME?</v>
      </c>
      <c r="DC2729" t="e">
        <f ca="1"/>
        <v>#NAME?</v>
      </c>
      <c r="DD2729">
        <v>81.37714330902287</v>
      </c>
      <c r="DE2729" t="e">
        <f ca="1"/>
        <v>#NAME?</v>
      </c>
      <c r="DF2729">
        <v>82.994197277950391</v>
      </c>
    </row>
    <row r="2730" spans="1:110" x14ac:dyDescent="0.25">
      <c r="A2730">
        <v>51</v>
      </c>
      <c r="B2730" t="b">
        <v>1</v>
      </c>
      <c r="CW2730">
        <v>0.93084016393442626</v>
      </c>
      <c r="CX2730">
        <v>81.3</v>
      </c>
      <c r="CY2730">
        <v>83.340041507894867</v>
      </c>
      <c r="CZ2730">
        <v>85.199915268500078</v>
      </c>
      <c r="DA2730">
        <v>184.9229821130715</v>
      </c>
      <c r="DB2730" t="e">
        <f ca="1"/>
        <v>#NAME?</v>
      </c>
      <c r="DC2730" t="e">
        <f ca="1"/>
        <v>#NAME?</v>
      </c>
      <c r="DD2730">
        <v>81.396025395905767</v>
      </c>
      <c r="DE2730" t="e">
        <f ca="1"/>
        <v>#NAME?</v>
      </c>
      <c r="DF2730">
        <v>83.009239693429521</v>
      </c>
    </row>
    <row r="2731" spans="1:110" x14ac:dyDescent="0.25">
      <c r="A2731">
        <v>48.8</v>
      </c>
      <c r="B2731" t="b">
        <v>1</v>
      </c>
      <c r="CW2731">
        <v>0.93118169398907102</v>
      </c>
      <c r="CX2731">
        <v>81.3</v>
      </c>
      <c r="CY2731">
        <v>83.364539802307263</v>
      </c>
      <c r="CZ2731">
        <v>85.232151264288689</v>
      </c>
      <c r="DA2731">
        <v>185.26568049461324</v>
      </c>
      <c r="DB2731" t="e">
        <f ca="1"/>
        <v>#NAME?</v>
      </c>
      <c r="DC2731" t="e">
        <f ca="1"/>
        <v>#NAME?</v>
      </c>
      <c r="DD2731">
        <v>81.414954163068828</v>
      </c>
      <c r="DE2731" t="e">
        <f ca="1"/>
        <v>#NAME?</v>
      </c>
      <c r="DF2731">
        <v>83.024314234135929</v>
      </c>
    </row>
    <row r="2732" spans="1:110" x14ac:dyDescent="0.25">
      <c r="A2732">
        <v>47.7</v>
      </c>
      <c r="B2732" t="b">
        <v>1</v>
      </c>
      <c r="CW2732">
        <v>0.93152322404371579</v>
      </c>
      <c r="CX2732">
        <v>81.3</v>
      </c>
      <c r="CY2732">
        <v>83.38913201397088</v>
      </c>
      <c r="CZ2732">
        <v>85.264523107717849</v>
      </c>
      <c r="DA2732">
        <v>185.61008385024348</v>
      </c>
      <c r="DB2732" t="e">
        <f ca="1"/>
        <v>#NAME?</v>
      </c>
      <c r="DC2732" t="e">
        <f ca="1"/>
        <v>#NAME?</v>
      </c>
      <c r="DD2732">
        <v>81.433929958442292</v>
      </c>
      <c r="DE2732" t="e">
        <f ca="1"/>
        <v>#NAME?</v>
      </c>
      <c r="DF2732">
        <v>83.039421156784329</v>
      </c>
    </row>
    <row r="2733" spans="1:110" x14ac:dyDescent="0.25">
      <c r="A2733">
        <v>46.6</v>
      </c>
      <c r="B2733" t="b">
        <v>1</v>
      </c>
      <c r="CW2733">
        <v>0.93186475409836067</v>
      </c>
      <c r="CX2733">
        <v>81.3</v>
      </c>
      <c r="CY2733">
        <v>83.413819030982992</v>
      </c>
      <c r="CZ2733">
        <v>85.297032114003528</v>
      </c>
      <c r="DA2733">
        <v>185.95620922980922</v>
      </c>
      <c r="DB2733" t="e">
        <f ca="1"/>
        <v>#NAME?</v>
      </c>
      <c r="DC2733" t="e">
        <f ca="1"/>
        <v>#NAME?</v>
      </c>
      <c r="DD2733">
        <v>81.452953134300117</v>
      </c>
      <c r="DE2733" t="e">
        <f ca="1"/>
        <v>#NAME?</v>
      </c>
      <c r="DF2733">
        <v>83.054560721349972</v>
      </c>
    </row>
    <row r="2734" spans="1:110" x14ac:dyDescent="0.25">
      <c r="A2734">
        <v>71.3</v>
      </c>
      <c r="B2734" t="b">
        <v>1</v>
      </c>
      <c r="CW2734">
        <v>0.93220628415300544</v>
      </c>
      <c r="CX2734">
        <v>81.3</v>
      </c>
      <c r="CY2734">
        <v>83.438601754304841</v>
      </c>
      <c r="CZ2734">
        <v>85.329679617749022</v>
      </c>
      <c r="DA2734">
        <v>186.30407394019224</v>
      </c>
      <c r="DB2734" t="e">
        <f ca="1"/>
        <v>#NAME?</v>
      </c>
      <c r="DC2734" t="e">
        <f ca="1"/>
        <v>#NAME?</v>
      </c>
      <c r="DD2734">
        <v>81.472024047336348</v>
      </c>
      <c r="DE2734" t="e">
        <f ca="1"/>
        <v>#NAME?</v>
      </c>
      <c r="DF2734">
        <v>83.069733191126801</v>
      </c>
    </row>
    <row r="2735" spans="1:110" x14ac:dyDescent="0.25">
      <c r="A2735">
        <v>78</v>
      </c>
      <c r="B2735" t="b">
        <v>1</v>
      </c>
      <c r="CW2735">
        <v>0.93254781420765032</v>
      </c>
      <c r="CX2735">
        <v>81.3</v>
      </c>
      <c r="CY2735">
        <v>83.463481098014441</v>
      </c>
      <c r="CZ2735">
        <v>85.362466973331294</v>
      </c>
      <c r="DA2735">
        <v>186.65369555050231</v>
      </c>
      <c r="DB2735" t="e">
        <f ca="1"/>
        <v>#NAME?</v>
      </c>
      <c r="DC2735" t="e">
        <f ca="1"/>
        <v>#NAME?</v>
      </c>
      <c r="DD2735">
        <v>81.491143058743063</v>
      </c>
      <c r="DE2735" t="e">
        <f ca="1"/>
        <v>#NAME?</v>
      </c>
      <c r="DF2735">
        <v>83.084938832786776</v>
      </c>
    </row>
    <row r="2736" spans="1:110" x14ac:dyDescent="0.25">
      <c r="A2736">
        <v>71</v>
      </c>
      <c r="B2736" t="b">
        <v>1</v>
      </c>
      <c r="CW2736">
        <v>0.93288934426229508</v>
      </c>
      <c r="CX2736">
        <v>81.400000000000006</v>
      </c>
      <c r="CY2736">
        <v>83.488457989565632</v>
      </c>
      <c r="CZ2736">
        <v>85.395395555295565</v>
      </c>
      <c r="DA2736">
        <v>187.00509189740106</v>
      </c>
      <c r="DB2736" t="e">
        <f ca="1"/>
        <v>#NAME?</v>
      </c>
      <c r="DC2736" t="e">
        <f ca="1"/>
        <v>#NAME?</v>
      </c>
      <c r="DD2736">
        <v>81.510310534290298</v>
      </c>
      <c r="DE2736" t="e">
        <f ca="1"/>
        <v>#NAME?</v>
      </c>
      <c r="DF2736">
        <v>83.100177916440728</v>
      </c>
    </row>
    <row r="2737" spans="1:110" x14ac:dyDescent="0.25">
      <c r="A2737">
        <v>77</v>
      </c>
      <c r="B2737" t="b">
        <v>1</v>
      </c>
      <c r="CW2737">
        <v>0.93323087431693985</v>
      </c>
      <c r="CX2737">
        <v>81.400000000000006</v>
      </c>
      <c r="CY2737">
        <v>83.513533370053523</v>
      </c>
      <c r="CZ2737">
        <v>85.428466758761346</v>
      </c>
      <c r="DA2737">
        <v>187.35828109056285</v>
      </c>
      <c r="DB2737" t="e">
        <f ca="1"/>
        <v>#NAME?</v>
      </c>
      <c r="DC2737" t="e">
        <f ca="1"/>
        <v>#NAME?</v>
      </c>
      <c r="DD2737">
        <v>81.52952684440757</v>
      </c>
      <c r="DE2737" t="e">
        <f ca="1"/>
        <v>#NAME?</v>
      </c>
      <c r="DF2737">
        <v>83.115450715700504</v>
      </c>
    </row>
    <row r="2738" spans="1:110" x14ac:dyDescent="0.25">
      <c r="A2738">
        <v>75</v>
      </c>
      <c r="B2738" t="b">
        <v>1</v>
      </c>
      <c r="CW2738">
        <v>0.93357240437158473</v>
      </c>
      <c r="CX2738">
        <v>81.400000000000006</v>
      </c>
      <c r="CY2738">
        <v>83.53870819448673</v>
      </c>
      <c r="CZ2738">
        <v>85.461681999838007</v>
      </c>
      <c r="DA2738">
        <v>187.71328151827493</v>
      </c>
      <c r="DB2738" t="e">
        <f ca="1"/>
        <v>#NAME?</v>
      </c>
      <c r="DC2738" t="e">
        <f ca="1"/>
        <v>#NAME?</v>
      </c>
      <c r="DD2738">
        <v>81.548792364267499</v>
      </c>
      <c r="DE2738" t="e">
        <f ca="1"/>
        <v>#NAME?</v>
      </c>
      <c r="DF2738">
        <v>83.130757507742601</v>
      </c>
    </row>
    <row r="2739" spans="1:110" x14ac:dyDescent="0.25">
      <c r="A2739">
        <v>69.8</v>
      </c>
      <c r="B2739" t="b">
        <v>1</v>
      </c>
      <c r="CW2739">
        <v>0.9339139344262295</v>
      </c>
      <c r="CX2739">
        <v>81.400000000000006</v>
      </c>
      <c r="CY2739">
        <v>83.563983432066308</v>
      </c>
      <c r="CZ2739">
        <v>85.495042716050577</v>
      </c>
      <c r="DA2739">
        <v>188.07011185318157</v>
      </c>
      <c r="DB2739" t="e">
        <f ca="1"/>
        <v>#NAME?</v>
      </c>
      <c r="DC2739" t="e">
        <f ca="1"/>
        <v>#NAME?</v>
      </c>
      <c r="DD2739">
        <v>81.568107473871251</v>
      </c>
      <c r="DE2739" t="e">
        <f ca="1"/>
        <v>#NAME?</v>
      </c>
      <c r="DF2739">
        <v>83.146098573373322</v>
      </c>
    </row>
    <row r="2740" spans="1:110" x14ac:dyDescent="0.25">
      <c r="A2740">
        <v>69.2</v>
      </c>
      <c r="B2740" t="b">
        <v>1</v>
      </c>
      <c r="CW2740">
        <v>0.93425546448087426</v>
      </c>
      <c r="CX2740">
        <v>81.400000000000006</v>
      </c>
      <c r="CY2740">
        <v>83.589360066471954</v>
      </c>
      <c r="CZ2740">
        <v>85.528550366777651</v>
      </c>
      <c r="DA2740">
        <v>188.42879105817835</v>
      </c>
      <c r="DB2740" t="e">
        <f ca="1"/>
        <v>#NAME?</v>
      </c>
      <c r="DC2740" t="e">
        <f ca="1"/>
        <v>#NAME?</v>
      </c>
      <c r="DD2740">
        <v>81.587472558135943</v>
      </c>
      <c r="DE2740" t="e">
        <f ca="1"/>
        <v>#NAME?</v>
      </c>
      <c r="DF2740">
        <v>83.161474197095373</v>
      </c>
    </row>
    <row r="2741" spans="1:110" x14ac:dyDescent="0.25">
      <c r="A2741">
        <v>67.7</v>
      </c>
      <c r="B2741" t="b">
        <v>1</v>
      </c>
      <c r="CW2741">
        <v>0.93459699453551914</v>
      </c>
      <c r="CX2741">
        <v>81.400000000000006</v>
      </c>
      <c r="CY2741">
        <v>83.61483909615535</v>
      </c>
      <c r="CZ2741">
        <v>85.562206433699131</v>
      </c>
      <c r="DA2741">
        <v>188.7893383924588</v>
      </c>
      <c r="DB2741" t="e">
        <f ca="1"/>
        <v>#NAME?</v>
      </c>
      <c r="DC2741" t="e">
        <f ca="1"/>
        <v>#NAME?</v>
      </c>
      <c r="DD2741">
        <v>81.606888006984192</v>
      </c>
      <c r="DE2741" t="e">
        <f ca="1"/>
        <v>#NAME?</v>
      </c>
      <c r="DF2741">
        <v>83.176884667176211</v>
      </c>
    </row>
    <row r="2742" spans="1:110" x14ac:dyDescent="0.25">
      <c r="A2742">
        <v>67.5</v>
      </c>
      <c r="B2742" t="b">
        <v>1</v>
      </c>
      <c r="CW2742">
        <v>0.93493852459016391</v>
      </c>
      <c r="CX2742">
        <v>81.400000000000006</v>
      </c>
      <c r="CY2742">
        <v>83.640421534641092</v>
      </c>
      <c r="CZ2742">
        <v>85.596012421256773</v>
      </c>
      <c r="DA2742">
        <v>189.1517734177192</v>
      </c>
      <c r="DB2742" t="e">
        <f ca="1"/>
        <v>#NAME?</v>
      </c>
      <c r="DC2742" t="e">
        <f ca="1"/>
        <v>#NAME?</v>
      </c>
      <c r="DD2742">
        <v>81.626354215435697</v>
      </c>
      <c r="DE2742" t="e">
        <f ca="1"/>
        <v>#NAME?</v>
      </c>
      <c r="DF2742">
        <v>83.192330275717751</v>
      </c>
    </row>
    <row r="2743" spans="1:110" x14ac:dyDescent="0.25">
      <c r="A2743">
        <v>67.7</v>
      </c>
      <c r="B2743" t="b">
        <v>1</v>
      </c>
      <c r="CW2743">
        <v>0.93528005464480879</v>
      </c>
      <c r="CX2743">
        <v>81.400000000000006</v>
      </c>
      <c r="CY2743">
        <v>83.666108410835363</v>
      </c>
      <c r="CZ2743">
        <v>85.629969857125971</v>
      </c>
      <c r="DA2743">
        <v>189.51611600452804</v>
      </c>
      <c r="DB2743" t="e">
        <f ca="1"/>
        <v>#NAME?</v>
      </c>
      <c r="DC2743" t="e">
        <f ca="1"/>
        <v>#NAME?</v>
      </c>
      <c r="DD2743">
        <v>81.645871583701037</v>
      </c>
      <c r="DE2743" t="e">
        <f ca="1"/>
        <v>#NAME?</v>
      </c>
      <c r="DF2743">
        <v>83.207811318728005</v>
      </c>
    </row>
    <row r="2744" spans="1:110" x14ac:dyDescent="0.25">
      <c r="A2744">
        <v>67</v>
      </c>
      <c r="B2744" t="b">
        <v>1</v>
      </c>
      <c r="CW2744">
        <v>0.93562158469945356</v>
      </c>
      <c r="CX2744">
        <v>81.5</v>
      </c>
      <c r="CY2744">
        <v>83.691900769342624</v>
      </c>
      <c r="CZ2744">
        <v>85.664080292700064</v>
      </c>
      <c r="DA2744">
        <v>189.88238633886209</v>
      </c>
      <c r="DB2744" t="e">
        <f ca="1"/>
        <v>#NAME?</v>
      </c>
      <c r="DC2744" t="e">
        <f ca="1"/>
        <v>#NAME?</v>
      </c>
      <c r="DD2744">
        <v>81.665440517277617</v>
      </c>
      <c r="DE2744" t="e">
        <f ca="1"/>
        <v>#NAME?</v>
      </c>
      <c r="DF2744">
        <v>83.22332809619428</v>
      </c>
    </row>
    <row r="2745" spans="1:110" x14ac:dyDescent="0.25">
      <c r="A2745">
        <v>67.400000000000006</v>
      </c>
      <c r="B2745" t="b">
        <v>1</v>
      </c>
      <c r="CW2745">
        <v>0.93596311475409832</v>
      </c>
      <c r="CX2745">
        <v>81.5</v>
      </c>
      <c r="CY2745">
        <v>83.717799670790498</v>
      </c>
      <c r="CZ2745">
        <v>85.698345303587629</v>
      </c>
      <c r="DA2745">
        <v>190.25060492881818</v>
      </c>
      <c r="DB2745" t="e">
        <f ca="1"/>
        <v>#NAME?</v>
      </c>
      <c r="DC2745" t="e">
        <f ca="1"/>
        <v>#NAME?</v>
      </c>
      <c r="DD2745">
        <v>81.685061427048041</v>
      </c>
      <c r="DE2745" t="e">
        <f ca="1"/>
        <v>#NAME?</v>
      </c>
      <c r="DF2745">
        <v>83.238880912158194</v>
      </c>
    </row>
    <row r="2746" spans="1:110" x14ac:dyDescent="0.25">
      <c r="A2746">
        <v>67.599999999999994</v>
      </c>
      <c r="B2746" t="b">
        <v>1</v>
      </c>
      <c r="CW2746">
        <v>0.9363046448087432</v>
      </c>
      <c r="CX2746">
        <v>81.5</v>
      </c>
      <c r="CY2746">
        <v>83.743806192163177</v>
      </c>
      <c r="CZ2746">
        <v>85.73276649012233</v>
      </c>
      <c r="DA2746">
        <v>190.62079261150316</v>
      </c>
      <c r="DB2746" t="e">
        <f ca="1"/>
        <v>#NAME?</v>
      </c>
      <c r="DC2746" t="e">
        <f ca="1"/>
        <v>#NAME?</v>
      </c>
      <c r="DD2746">
        <v>81.704734729380704</v>
      </c>
      <c r="DE2746" t="e">
        <f ca="1"/>
        <v>#NAME?</v>
      </c>
      <c r="DF2746">
        <v>83.254470074792565</v>
      </c>
    </row>
    <row r="2747" spans="1:110" x14ac:dyDescent="0.25">
      <c r="A2747">
        <v>67.599999999999994</v>
      </c>
      <c r="B2747" t="b">
        <v>1</v>
      </c>
      <c r="CW2747">
        <v>0.93664617486338797</v>
      </c>
      <c r="CX2747">
        <v>81.5</v>
      </c>
      <c r="CY2747">
        <v>83.769921427143629</v>
      </c>
      <c r="CZ2747">
        <v>85.767345477887361</v>
      </c>
      <c r="DA2747">
        <v>190.99297056010906</v>
      </c>
      <c r="DB2747" t="e">
        <f ca="1"/>
        <v>#NAME?</v>
      </c>
      <c r="DC2747" t="e">
        <f ca="1"/>
        <v>#NAME?</v>
      </c>
      <c r="DD2747">
        <v>81.724460846232887</v>
      </c>
      <c r="DE2747" t="e">
        <f ca="1"/>
        <v>#NAME?</v>
      </c>
      <c r="DF2747">
        <v>83.270095896480029</v>
      </c>
    </row>
    <row r="2748" spans="1:110" x14ac:dyDescent="0.25">
      <c r="A2748">
        <v>67.7</v>
      </c>
      <c r="B2748" t="b">
        <v>1</v>
      </c>
      <c r="CW2748">
        <v>0.93698770491803274</v>
      </c>
      <c r="CX2748">
        <v>81.5</v>
      </c>
      <c r="CY2748">
        <v>83.796146486464863</v>
      </c>
      <c r="CZ2748">
        <v>85.802083918252521</v>
      </c>
      <c r="DA2748">
        <v>191.36716029118065</v>
      </c>
      <c r="DB2748" t="e">
        <f ca="1"/>
        <v>#NAME?</v>
      </c>
      <c r="DC2748" t="e">
        <f ca="1"/>
        <v>#NAME?</v>
      </c>
      <c r="DD2748">
        <v>81.744240205256432</v>
      </c>
      <c r="DE2748" t="e">
        <f ca="1"/>
        <v>#NAME?</v>
      </c>
      <c r="DF2748">
        <v>83.285758693893783</v>
      </c>
    </row>
    <row r="2749" spans="1:110" x14ac:dyDescent="0.25">
      <c r="A2749">
        <v>67.5</v>
      </c>
      <c r="B2749" t="b">
        <v>1</v>
      </c>
      <c r="CW2749">
        <v>0.93732923497267762</v>
      </c>
      <c r="CX2749">
        <v>81.5</v>
      </c>
      <c r="CY2749">
        <v>83.822482498270475</v>
      </c>
      <c r="CZ2749">
        <v>85.836983488926819</v>
      </c>
      <c r="DA2749">
        <v>191.74338367207937</v>
      </c>
      <c r="DB2749" t="e">
        <f ca="1"/>
        <v>#NAME?</v>
      </c>
      <c r="DC2749" t="e">
        <f ca="1"/>
        <v>#NAME?</v>
      </c>
      <c r="DD2749">
        <v>81.764073239905812</v>
      </c>
      <c r="DE2749" t="e">
        <f ca="1"/>
        <v>#NAME?</v>
      </c>
      <c r="DF2749">
        <v>83.301458788080112</v>
      </c>
    </row>
    <row r="2750" spans="1:110" x14ac:dyDescent="0.25">
      <c r="A2750">
        <v>77.099999999999994</v>
      </c>
      <c r="B2750" t="b">
        <v>1</v>
      </c>
      <c r="CW2750">
        <v>0.93767076502732238</v>
      </c>
      <c r="CX2750">
        <v>81.5</v>
      </c>
      <c r="CY2750">
        <v>83.848930608484892</v>
      </c>
      <c r="CZ2750">
        <v>85.872045894525783</v>
      </c>
      <c r="DA2750">
        <v>192.12166292865115</v>
      </c>
      <c r="DB2750" t="e">
        <f ca="1"/>
        <v>#NAME?</v>
      </c>
      <c r="DC2750" t="e">
        <f ca="1"/>
        <v>#NAME?</v>
      </c>
      <c r="DD2750">
        <v>81.783960389549023</v>
      </c>
      <c r="DE2750" t="e">
        <f ca="1"/>
        <v>#NAME?</v>
      </c>
      <c r="DF2750">
        <v>83.317196504543205</v>
      </c>
    </row>
    <row r="2751" spans="1:110" x14ac:dyDescent="0.25">
      <c r="A2751">
        <v>76.900000000000006</v>
      </c>
      <c r="B2751" t="b">
        <v>1</v>
      </c>
      <c r="CW2751">
        <v>0.93801229508196726</v>
      </c>
      <c r="CX2751">
        <v>81.5</v>
      </c>
      <c r="CY2751">
        <v>83.875491981193619</v>
      </c>
      <c r="CZ2751">
        <v>85.907272867153566</v>
      </c>
      <c r="DA2751">
        <v>192.5020206531062</v>
      </c>
      <c r="DB2751" t="e">
        <f ca="1"/>
        <v>#NAME?</v>
      </c>
      <c r="DC2751" t="e">
        <f ca="1"/>
        <v>#NAME?</v>
      </c>
      <c r="DD2751">
        <v>81.803902099581151</v>
      </c>
      <c r="DE2751" t="e">
        <f ca="1"/>
        <v>#NAME?</v>
      </c>
      <c r="DF2751">
        <v>83.332972173331825</v>
      </c>
    </row>
    <row r="2752" spans="1:110" x14ac:dyDescent="0.25">
      <c r="A2752">
        <v>76.7</v>
      </c>
      <c r="B2752" t="b">
        <v>1</v>
      </c>
      <c r="CW2752">
        <v>0.93835382513661203</v>
      </c>
      <c r="CX2752">
        <v>81.5</v>
      </c>
      <c r="CY2752">
        <v>83.902167799033663</v>
      </c>
      <c r="CZ2752">
        <v>85.942666167001846</v>
      </c>
      <c r="DA2752">
        <v>192.88447981211451</v>
      </c>
      <c r="DB2752" t="e">
        <f ca="1"/>
        <v>#NAME?</v>
      </c>
      <c r="DC2752" t="e">
        <f ca="1"/>
        <v>#NAME?</v>
      </c>
      <c r="DD2752">
        <v>81.823898821540695</v>
      </c>
      <c r="DE2752" t="e">
        <f ca="1"/>
        <v>#NAME?</v>
      </c>
      <c r="DF2752">
        <v>83.348786129128385</v>
      </c>
    </row>
    <row r="2753" spans="1:110" x14ac:dyDescent="0.25">
      <c r="A2753">
        <v>76.5</v>
      </c>
      <c r="B2753" t="b">
        <v>1</v>
      </c>
      <c r="CW2753">
        <v>0.9386953551912568</v>
      </c>
      <c r="CX2753">
        <v>81.5</v>
      </c>
      <c r="CY2753">
        <v>83.928959263594635</v>
      </c>
      <c r="CZ2753">
        <v>85.978227582964522</v>
      </c>
      <c r="DA2753">
        <v>193.26906375512823</v>
      </c>
      <c r="DB2753" t="e">
        <f ca="1"/>
        <v>#NAME?</v>
      </c>
      <c r="DC2753" t="e">
        <f ca="1"/>
        <v>#NAME?</v>
      </c>
      <c r="DD2753">
        <v>81.84395101322896</v>
      </c>
      <c r="DE2753" t="e">
        <f ca="1"/>
        <v>#NAME?</v>
      </c>
      <c r="DF2753">
        <v>83.36463871134012</v>
      </c>
    </row>
    <row r="2754" spans="1:110" x14ac:dyDescent="0.25">
      <c r="A2754">
        <v>76.3</v>
      </c>
      <c r="B2754" t="b">
        <v>1</v>
      </c>
      <c r="CW2754">
        <v>0.93903688524590168</v>
      </c>
      <c r="CX2754">
        <v>81.599999999999994</v>
      </c>
      <c r="CY2754">
        <v>83.955867595830824</v>
      </c>
      <c r="CZ2754">
        <v>86.013958933269762</v>
      </c>
      <c r="DA2754">
        <v>193.65579622293512</v>
      </c>
      <c r="DB2754" t="e">
        <f ca="1"/>
        <v>#NAME?</v>
      </c>
      <c r="DC2754" t="e">
        <f ca="1"/>
        <v>#NAME?</v>
      </c>
      <c r="DD2754">
        <v>81.86405913883226</v>
      </c>
      <c r="DE2754" t="e">
        <f ca="1"/>
        <v>#NAME?</v>
      </c>
      <c r="DF2754">
        <v>83.3805302641926</v>
      </c>
    </row>
    <row r="2755" spans="1:110" x14ac:dyDescent="0.25">
      <c r="A2755">
        <v>76.2</v>
      </c>
      <c r="B2755" t="b">
        <v>1</v>
      </c>
      <c r="CW2755">
        <v>0.93937841530054644</v>
      </c>
      <c r="CX2755">
        <v>81.599999999999994</v>
      </c>
      <c r="CY2755">
        <v>83.982894036484623</v>
      </c>
      <c r="CZ2755">
        <v>86.049862066129023</v>
      </c>
      <c r="DA2755">
        <v>194.04470135645226</v>
      </c>
      <c r="DB2755" t="e">
        <f ca="1"/>
        <v>#NAME?</v>
      </c>
      <c r="DC2755" t="e">
        <f ca="1"/>
        <v>#NAME?</v>
      </c>
      <c r="DD2755">
        <v>81.884223669047358</v>
      </c>
      <c r="DE2755" t="e">
        <f ca="1"/>
        <v>#NAME?</v>
      </c>
      <c r="DF2755">
        <v>83.396461136825721</v>
      </c>
    </row>
    <row r="2756" spans="1:110" x14ac:dyDescent="0.25">
      <c r="A2756">
        <v>76</v>
      </c>
      <c r="B2756" t="b">
        <v>1</v>
      </c>
      <c r="CW2756">
        <v>0.93971994535519121</v>
      </c>
      <c r="CX2756">
        <v>81.599999999999994</v>
      </c>
      <c r="CY2756">
        <v>84.010039846521607</v>
      </c>
      <c r="CZ2756">
        <v>86.085938860405435</v>
      </c>
      <c r="DA2756">
        <v>194.43580370576973</v>
      </c>
      <c r="DB2756" t="e">
        <f ca="1"/>
        <v>#NAME?</v>
      </c>
      <c r="DC2756" t="e">
        <f ca="1"/>
        <v>#NAME?</v>
      </c>
      <c r="DD2756">
        <v>81.904445081209943</v>
      </c>
      <c r="DE2756" t="e">
        <f ca="1"/>
        <v>#NAME?</v>
      </c>
      <c r="DF2756">
        <v>83.412431683392057</v>
      </c>
    </row>
    <row r="2757" spans="1:110" x14ac:dyDescent="0.25">
      <c r="A2757">
        <v>75.8</v>
      </c>
      <c r="B2757" t="b">
        <v>1</v>
      </c>
      <c r="CW2757">
        <v>0.94006147540983609</v>
      </c>
      <c r="CX2757">
        <v>81.599999999999994</v>
      </c>
      <c r="CY2757">
        <v>84.037306307577765</v>
      </c>
      <c r="CZ2757">
        <v>86.122191226299321</v>
      </c>
      <c r="DA2757">
        <v>194.82912823944932</v>
      </c>
      <c r="DB2757" t="e">
        <f ca="1"/>
        <v>#NAME?</v>
      </c>
      <c r="DC2757" t="e">
        <f ca="1"/>
        <v>#NAME?</v>
      </c>
      <c r="DD2757">
        <v>81.924723859426578</v>
      </c>
      <c r="DE2757" t="e">
        <f ca="1"/>
        <v>#NAME?</v>
      </c>
      <c r="DF2757">
        <v>83.428442263157748</v>
      </c>
    </row>
    <row r="2758" spans="1:110" x14ac:dyDescent="0.25">
      <c r="A2758">
        <v>75.599999999999994</v>
      </c>
      <c r="B2758" t="b">
        <v>1</v>
      </c>
      <c r="CW2758">
        <v>0.94040300546448086</v>
      </c>
      <c r="CX2758">
        <v>81.599999999999994</v>
      </c>
      <c r="CY2758">
        <v>84.064694722419233</v>
      </c>
      <c r="CZ2758">
        <v>86.158621106054468</v>
      </c>
      <c r="DA2758">
        <v>195.22470035408969</v>
      </c>
      <c r="DB2758" t="e">
        <f ca="1"/>
        <v>#NAME?</v>
      </c>
      <c r="DC2758" t="e">
        <f ca="1"/>
        <v>#NAME?</v>
      </c>
      <c r="DD2758">
        <v>81.945060494709807</v>
      </c>
      <c r="DE2758" t="e">
        <f ca="1"/>
        <v>#NAME?</v>
      </c>
      <c r="DF2758">
        <v>83.444493240606079</v>
      </c>
    </row>
    <row r="2759" spans="1:110" x14ac:dyDescent="0.25">
      <c r="A2759">
        <v>75.400000000000006</v>
      </c>
      <c r="B2759" t="b">
        <v>1</v>
      </c>
      <c r="CW2759">
        <v>0.94074453551912574</v>
      </c>
      <c r="CX2759">
        <v>81.599999999999994</v>
      </c>
      <c r="CY2759">
        <v>84.092206415414935</v>
      </c>
      <c r="CZ2759">
        <v>86.195230474683584</v>
      </c>
      <c r="DA2759">
        <v>195.6225458841671</v>
      </c>
      <c r="DB2759" t="e">
        <f ca="1"/>
        <v>#NAME?</v>
      </c>
      <c r="DC2759" t="e">
        <f ca="1"/>
        <v>#NAME?</v>
      </c>
      <c r="DD2759">
        <v>81.965455485116962</v>
      </c>
      <c r="DE2759" t="e">
        <f ca="1"/>
        <v>#NAME?</v>
      </c>
      <c r="DF2759">
        <v>83.460584985543704</v>
      </c>
    </row>
    <row r="2760" spans="1:110" x14ac:dyDescent="0.25">
      <c r="A2760">
        <v>75.3</v>
      </c>
      <c r="B2760" t="b">
        <v>1</v>
      </c>
      <c r="CW2760">
        <v>0.9410860655737705</v>
      </c>
      <c r="CX2760">
        <v>81.7</v>
      </c>
      <c r="CY2760">
        <v>84.119842733022665</v>
      </c>
      <c r="CZ2760">
        <v>86.232021340715249</v>
      </c>
      <c r="DA2760">
        <v>196.02269111215895</v>
      </c>
      <c r="DB2760" t="e">
        <f ca="1"/>
        <v>#NAME?</v>
      </c>
      <c r="DC2760" t="e">
        <f ca="1"/>
        <v>#NAME?</v>
      </c>
      <c r="DD2760">
        <v>81.985909335892444</v>
      </c>
      <c r="DE2760" t="e">
        <f ca="1"/>
        <v>#NAME?</v>
      </c>
      <c r="DF2760">
        <v>83.47671787320968</v>
      </c>
    </row>
    <row r="2761" spans="1:110" x14ac:dyDescent="0.25">
      <c r="A2761">
        <v>75.099999999999994</v>
      </c>
      <c r="B2761" t="b">
        <v>1</v>
      </c>
      <c r="CW2761">
        <v>0.94142759562841527</v>
      </c>
      <c r="CX2761">
        <v>81.7</v>
      </c>
      <c r="CY2761">
        <v>84.147605044288923</v>
      </c>
      <c r="CZ2761">
        <v>86.268995746961352</v>
      </c>
      <c r="DA2761">
        <v>196.42516277896354</v>
      </c>
      <c r="DB2761" t="e">
        <f ca="1"/>
        <v>#NAME?</v>
      </c>
      <c r="DC2761" t="e">
        <f ca="1"/>
        <v>#NAME?</v>
      </c>
      <c r="DD2761">
        <v>82.006422559613796</v>
      </c>
      <c r="DE2761" t="e">
        <f ca="1"/>
        <v>#NAME?</v>
      </c>
      <c r="DF2761">
        <v>83.492892284387381</v>
      </c>
    </row>
    <row r="2762" spans="1:110" x14ac:dyDescent="0.25">
      <c r="A2762">
        <v>74.900000000000006</v>
      </c>
      <c r="B2762" t="b">
        <v>1</v>
      </c>
      <c r="CW2762">
        <v>0.94176912568306015</v>
      </c>
      <c r="CX2762">
        <v>81.7</v>
      </c>
      <c r="CY2762">
        <v>84.175494741363124</v>
      </c>
      <c r="CZ2762">
        <v>86.306155771307729</v>
      </c>
      <c r="DA2762">
        <v>196.82998809462285</v>
      </c>
      <c r="DB2762" t="e">
        <f ca="1"/>
        <v>#NAME?</v>
      </c>
      <c r="DC2762" t="e">
        <f ca="1"/>
        <v>#NAME?</v>
      </c>
      <c r="DD2762">
        <v>82.026995676341528</v>
      </c>
      <c r="DE2762" t="e">
        <f ca="1"/>
        <v>#NAME?</v>
      </c>
      <c r="DF2762">
        <v>83.509108605519415</v>
      </c>
    </row>
    <row r="2763" spans="1:110" x14ac:dyDescent="0.25">
      <c r="A2763">
        <v>74.7</v>
      </c>
      <c r="B2763" t="b">
        <v>1</v>
      </c>
      <c r="CW2763">
        <v>0.94211065573770492</v>
      </c>
      <c r="CX2763">
        <v>81.7</v>
      </c>
      <c r="CY2763">
        <v>84.203513240026624</v>
      </c>
      <c r="CZ2763">
        <v>86.343503527527133</v>
      </c>
      <c r="DA2763">
        <v>197.23719474936135</v>
      </c>
      <c r="DB2763" t="e">
        <f ca="1"/>
        <v>#NAME?</v>
      </c>
      <c r="DC2763" t="e">
        <f ca="1"/>
        <v>#NAME?</v>
      </c>
      <c r="DD2763">
        <v>82.047629213772979</v>
      </c>
      <c r="DE2763" t="e">
        <f ca="1"/>
        <v>#NAME?</v>
      </c>
      <c r="DF2763">
        <v>83.525367228825473</v>
      </c>
    </row>
    <row r="2764" spans="1:110" x14ac:dyDescent="0.25">
      <c r="A2764">
        <v>74.5</v>
      </c>
      <c r="B2764" t="b">
        <v>1</v>
      </c>
      <c r="CW2764">
        <v>0.94245218579234968</v>
      </c>
      <c r="CX2764">
        <v>81.7</v>
      </c>
      <c r="CY2764">
        <v>84.231661980236979</v>
      </c>
      <c r="CZ2764">
        <v>86.381041166116333</v>
      </c>
      <c r="DA2764">
        <v>197.64681092495198</v>
      </c>
      <c r="DB2764" t="e">
        <f ca="1"/>
        <v>#NAME?</v>
      </c>
      <c r="DC2764" t="e">
        <f ca="1"/>
        <v>#NAME?</v>
      </c>
      <c r="DD2764">
        <v>82.068323707400268</v>
      </c>
      <c r="DE2764" t="e">
        <f ca="1"/>
        <v>#NAME?</v>
      </c>
      <c r="DF2764">
        <v>83.541668552423516</v>
      </c>
    </row>
    <row r="2765" spans="1:110" x14ac:dyDescent="0.25">
      <c r="A2765">
        <v>74.2</v>
      </c>
      <c r="B2765" t="b">
        <v>1</v>
      </c>
      <c r="CW2765">
        <v>0.94279371584699456</v>
      </c>
      <c r="CX2765">
        <v>81.7</v>
      </c>
      <c r="CY2765">
        <v>84.259942426688227</v>
      </c>
      <c r="CZ2765">
        <v>86.418770875157733</v>
      </c>
      <c r="DA2765">
        <v>198.05886530641951</v>
      </c>
      <c r="DB2765" t="e">
        <f ca="1"/>
        <v>#NAME?</v>
      </c>
      <c r="DC2765" t="e">
        <f ca="1"/>
        <v>#NAME?</v>
      </c>
      <c r="DD2765">
        <v>82.089079700672428</v>
      </c>
      <c r="DE2765" t="e">
        <f ca="1"/>
        <v>#NAME?</v>
      </c>
      <c r="DF2765">
        <v>83.558012980454237</v>
      </c>
    </row>
    <row r="2766" spans="1:110" x14ac:dyDescent="0.25">
      <c r="A2766">
        <v>81.2</v>
      </c>
      <c r="B2766" t="b">
        <v>1</v>
      </c>
      <c r="CW2766">
        <v>0.94313524590163933</v>
      </c>
      <c r="CX2766">
        <v>81.7</v>
      </c>
      <c r="CY2766">
        <v>84.288356069387419</v>
      </c>
      <c r="CZ2766">
        <v>86.456694881206246</v>
      </c>
      <c r="DA2766">
        <v>198.47338709409419</v>
      </c>
      <c r="DB2766" t="e">
        <f ca="1"/>
        <v>#NAME?</v>
      </c>
      <c r="DC2766" t="e">
        <f ca="1"/>
        <v>#NAME?</v>
      </c>
      <c r="DD2766">
        <v>82.109897745161916</v>
      </c>
      <c r="DE2766" t="e">
        <f ca="1"/>
        <v>#NAME?</v>
      </c>
      <c r="DF2766">
        <v>83.574400923208657</v>
      </c>
    </row>
    <row r="2767" spans="1:110" x14ac:dyDescent="0.25">
      <c r="A2767">
        <v>81</v>
      </c>
      <c r="B2767" t="b">
        <v>1</v>
      </c>
      <c r="CW2767">
        <v>0.94347677595628421</v>
      </c>
      <c r="CX2767">
        <v>81.7</v>
      </c>
      <c r="CY2767">
        <v>84.316904424248293</v>
      </c>
      <c r="CZ2767">
        <v>86.494815450203134</v>
      </c>
      <c r="DA2767">
        <v>198.89040601603006</v>
      </c>
      <c r="DB2767" t="e">
        <f ca="1"/>
        <v>#NAME?</v>
      </c>
      <c r="DC2767" t="e">
        <f ca="1"/>
        <v>#NAME?</v>
      </c>
      <c r="DD2767">
        <v>82.130778400735622</v>
      </c>
      <c r="DE2767" t="e">
        <f ca="1"/>
        <v>#NAME?</v>
      </c>
      <c r="DF2767">
        <v>83.59083279725958</v>
      </c>
    </row>
    <row r="2768" spans="1:110" x14ac:dyDescent="0.25">
      <c r="A2768">
        <v>87</v>
      </c>
      <c r="B2768" t="b">
        <v>1</v>
      </c>
      <c r="CW2768">
        <v>0.94381830601092898</v>
      </c>
      <c r="CX2768">
        <v>81.7</v>
      </c>
      <c r="CY2768">
        <v>84.345589033702552</v>
      </c>
      <c r="CZ2768">
        <v>86.533134888416839</v>
      </c>
      <c r="DA2768">
        <v>199.30995234079725</v>
      </c>
      <c r="DB2768" t="e">
        <f ca="1"/>
        <v>#NAME?</v>
      </c>
      <c r="DC2768" t="e">
        <f ca="1"/>
        <v>#NAME?</v>
      </c>
      <c r="DD2768">
        <v>82.151722235730603</v>
      </c>
      <c r="DE2768" t="e">
        <f ca="1"/>
        <v>#NAME?</v>
      </c>
      <c r="DF2768">
        <v>83.607309025596322</v>
      </c>
    </row>
    <row r="2769" spans="1:110" x14ac:dyDescent="0.25">
      <c r="A2769">
        <v>86</v>
      </c>
      <c r="B2769" t="b">
        <v>1</v>
      </c>
      <c r="CW2769">
        <v>0.94415983606557374</v>
      </c>
      <c r="CX2769">
        <v>81.7</v>
      </c>
      <c r="CY2769">
        <v>84.374411467329267</v>
      </c>
      <c r="CZ2769">
        <v>86.571655543412135</v>
      </c>
      <c r="DA2769">
        <v>199.73205689066634</v>
      </c>
      <c r="DB2769" t="e">
        <f ca="1"/>
        <v>#NAME?</v>
      </c>
      <c r="DC2769" t="e">
        <f ca="1"/>
        <v>#NAME?</v>
      </c>
      <c r="DD2769">
        <v>82.172729827134532</v>
      </c>
      <c r="DE2769" t="e">
        <f ca="1"/>
        <v>#NAME?</v>
      </c>
      <c r="DF2769">
        <v>83.623830037763454</v>
      </c>
    </row>
    <row r="2770" spans="1:110" x14ac:dyDescent="0.25">
      <c r="A2770">
        <v>86</v>
      </c>
      <c r="B2770" t="b">
        <v>1</v>
      </c>
      <c r="CW2770">
        <v>0.94450136612021862</v>
      </c>
      <c r="CX2770">
        <v>81.7</v>
      </c>
      <c r="CY2770">
        <v>84.403373322503398</v>
      </c>
      <c r="CZ2770">
        <v>86.61037980504922</v>
      </c>
      <c r="DA2770">
        <v>200.15675105519611</v>
      </c>
      <c r="DB2770" t="e">
        <f ca="1"/>
        <v>#NAME?</v>
      </c>
      <c r="DC2770" t="e">
        <f ca="1"/>
        <v>#NAME?</v>
      </c>
      <c r="DD2770">
        <v>82.19380176077118</v>
      </c>
      <c r="DE2770" t="e">
        <f ca="1"/>
        <v>#NAME?</v>
      </c>
      <c r="DF2770">
        <v>83.64039627000318</v>
      </c>
    </row>
    <row r="2771" spans="1:110" x14ac:dyDescent="0.25">
      <c r="A2771">
        <v>82</v>
      </c>
      <c r="B2771" t="b">
        <v>1</v>
      </c>
      <c r="CW2771">
        <v>0.94484289617486339</v>
      </c>
      <c r="CX2771">
        <v>81.8</v>
      </c>
      <c r="CY2771">
        <v>84.432476225063695</v>
      </c>
      <c r="CZ2771">
        <v>86.649310106512416</v>
      </c>
      <c r="DA2771">
        <v>200.58406680524038</v>
      </c>
      <c r="DB2771" t="e">
        <f ca="1"/>
        <v>#NAME?</v>
      </c>
      <c r="DC2771" t="e">
        <f ca="1"/>
        <v>#NAME?</v>
      </c>
      <c r="DD2771">
        <v>82.214938631490995</v>
      </c>
      <c r="DE2771" t="e">
        <f ca="1"/>
        <v>#NAME?</v>
      </c>
      <c r="DF2771">
        <v>83.657008165401891</v>
      </c>
    </row>
    <row r="2772" spans="1:110" x14ac:dyDescent="0.25">
      <c r="A2772">
        <v>81</v>
      </c>
      <c r="B2772" t="b">
        <v>1</v>
      </c>
      <c r="CW2772">
        <v>0.94518442622950816</v>
      </c>
      <c r="CX2772">
        <v>81.8</v>
      </c>
      <c r="CY2772">
        <v>84.46172183000111</v>
      </c>
      <c r="CZ2772">
        <v>86.688448925371233</v>
      </c>
      <c r="DA2772">
        <v>201.01403670739106</v>
      </c>
      <c r="DB2772" t="e">
        <f ca="1"/>
        <v>#NAME?</v>
      </c>
      <c r="DC2772" t="e">
        <f ca="1"/>
        <v>#NAME?</v>
      </c>
      <c r="DD2772">
        <v>82.236141043367113</v>
      </c>
      <c r="DE2772" t="e">
        <f ca="1"/>
        <v>#NAME?</v>
      </c>
      <c r="DF2772">
        <v>83.673666174040676</v>
      </c>
    </row>
    <row r="2773" spans="1:110" x14ac:dyDescent="0.25">
      <c r="A2773">
        <v>79.599999999999994</v>
      </c>
      <c r="B2773" t="b">
        <v>1</v>
      </c>
      <c r="CW2773">
        <v>0.94552595628415304</v>
      </c>
      <c r="CX2773">
        <v>81.8</v>
      </c>
      <c r="CY2773">
        <v>84.491111822168151</v>
      </c>
      <c r="CZ2773">
        <v>86.727798784674206</v>
      </c>
      <c r="DA2773">
        <v>201.44669393887168</v>
      </c>
      <c r="DB2773" t="e">
        <f ca="1"/>
        <v>#NAME?</v>
      </c>
      <c r="DC2773" t="e">
        <f ca="1"/>
        <v>#NAME?</v>
      </c>
      <c r="DD2773">
        <v>82.257409609896726</v>
      </c>
      <c r="DE2773" t="e">
        <f ca="1"/>
        <v>#NAME?</v>
      </c>
      <c r="DF2773">
        <v>83.690370753150276</v>
      </c>
    </row>
    <row r="2774" spans="1:110" x14ac:dyDescent="0.25">
      <c r="A2774">
        <v>79.5</v>
      </c>
      <c r="B2774" t="b">
        <v>1</v>
      </c>
      <c r="CW2774">
        <v>0.9458674863387978</v>
      </c>
      <c r="CX2774">
        <v>81.8</v>
      </c>
      <c r="CY2774">
        <v>84.520647917010137</v>
      </c>
      <c r="CZ2774">
        <v>86.767362254075849</v>
      </c>
      <c r="DA2774">
        <v>201.88207230289876</v>
      </c>
      <c r="DB2774" t="e">
        <f ca="1"/>
        <v>#NAME?</v>
      </c>
      <c r="DC2774" t="e">
        <f ca="1"/>
        <v>#NAME?</v>
      </c>
      <c r="DD2774">
        <v>82.278744954208236</v>
      </c>
      <c r="DE2774" t="e">
        <f ca="1"/>
        <v>#NAME?</v>
      </c>
      <c r="DF2774">
        <v>83.707122367270344</v>
      </c>
    </row>
    <row r="2775" spans="1:110" x14ac:dyDescent="0.25">
      <c r="A2775">
        <v>79.3</v>
      </c>
      <c r="B2775" t="b">
        <v>1</v>
      </c>
      <c r="CW2775">
        <v>0.94620901639344257</v>
      </c>
      <c r="CX2775">
        <v>81.8</v>
      </c>
      <c r="CY2775">
        <v>84.550331861319108</v>
      </c>
      <c r="CZ2775">
        <v>86.807141951000176</v>
      </c>
      <c r="DA2775">
        <v>202.32020624453105</v>
      </c>
      <c r="DB2775" t="e">
        <f ca="1"/>
        <v>#NAME?</v>
      </c>
      <c r="DC2775" t="e">
        <f ca="1"/>
        <v>#NAME?</v>
      </c>
      <c r="DD2775">
        <v>82.300147709274242</v>
      </c>
      <c r="DE2775" t="e">
        <f ca="1"/>
        <v>#NAME?</v>
      </c>
      <c r="DF2775">
        <v>83.723921488413339</v>
      </c>
    </row>
    <row r="2776" spans="1:110" x14ac:dyDescent="0.25">
      <c r="A2776">
        <v>79</v>
      </c>
      <c r="B2776" t="b">
        <v>1</v>
      </c>
      <c r="CW2776">
        <v>0.94655054644808745</v>
      </c>
      <c r="CX2776">
        <v>81.8</v>
      </c>
      <c r="CY2776">
        <v>84.580165434011306</v>
      </c>
      <c r="CZ2776">
        <v>86.847140541840048</v>
      </c>
      <c r="DA2776">
        <v>202.76113086702188</v>
      </c>
      <c r="DB2776" t="e">
        <f ca="1"/>
        <v>#NAME?</v>
      </c>
      <c r="DC2776" t="e">
        <f ca="1"/>
        <v>#NAME?</v>
      </c>
      <c r="DD2776">
        <v>82.32161851813072</v>
      </c>
      <c r="DE2776" t="e">
        <f ca="1"/>
        <v>#NAME?</v>
      </c>
      <c r="DF2776">
        <v>83.740768596233124</v>
      </c>
    </row>
    <row r="2777" spans="1:110" x14ac:dyDescent="0.25">
      <c r="A2777">
        <v>78.8</v>
      </c>
      <c r="B2777" t="b">
        <v>1</v>
      </c>
      <c r="CW2777">
        <v>0.94689207650273222</v>
      </c>
      <c r="CX2777">
        <v>81.8</v>
      </c>
      <c r="CY2777">
        <v>84.610150446928913</v>
      </c>
      <c r="CZ2777">
        <v>86.887360743194463</v>
      </c>
      <c r="DA2777">
        <v>203.20488194869591</v>
      </c>
      <c r="DB2777" t="e">
        <f ca="1"/>
        <v>#NAME?</v>
      </c>
      <c r="DC2777" t="e">
        <f ca="1"/>
        <v>#NAME?</v>
      </c>
      <c r="DD2777">
        <v>82.343158034102373</v>
      </c>
      <c r="DE2777" t="e">
        <f ca="1"/>
        <v>#NAME?</v>
      </c>
      <c r="DF2777">
        <v>83.757664178198453</v>
      </c>
    </row>
    <row r="2778" spans="1:110" x14ac:dyDescent="0.25">
      <c r="A2778">
        <v>78.3</v>
      </c>
      <c r="B2778" t="b">
        <v>1</v>
      </c>
      <c r="CW2778">
        <v>0.94723360655737709</v>
      </c>
      <c r="CX2778">
        <v>81.900000000000006</v>
      </c>
      <c r="CY2778">
        <v>84.640288745667306</v>
      </c>
      <c r="CZ2778">
        <v>86.927805323146004</v>
      </c>
      <c r="DA2778">
        <v>203.65149596037159</v>
      </c>
      <c r="DB2778" t="e">
        <f ca="1"/>
        <v>#NAME?</v>
      </c>
      <c r="DC2778" t="e">
        <f ca="1"/>
        <v>#NAME?</v>
      </c>
      <c r="DD2778">
        <v>82.364766921034629</v>
      </c>
      <c r="DE2778" t="e">
        <f ca="1"/>
        <v>#NAME?</v>
      </c>
      <c r="DF2778">
        <v>83.774608729771671</v>
      </c>
    </row>
    <row r="2779" spans="1:110" x14ac:dyDescent="0.25">
      <c r="A2779">
        <v>78.2</v>
      </c>
      <c r="B2779" t="b">
        <v>1</v>
      </c>
      <c r="CW2779">
        <v>0.94757513661202186</v>
      </c>
      <c r="CX2779">
        <v>81.900000000000006</v>
      </c>
      <c r="CY2779">
        <v>84.67058221042852</v>
      </c>
      <c r="CZ2779">
        <v>86.968477102578731</v>
      </c>
      <c r="DA2779">
        <v>204.10101008334718</v>
      </c>
      <c r="DB2779" t="e">
        <f ca="1"/>
        <v>#NAME?</v>
      </c>
      <c r="DC2779" t="e">
        <f ca="1"/>
        <v>#NAME?</v>
      </c>
      <c r="DD2779">
        <v>82.386445853532351</v>
      </c>
      <c r="DE2779" t="e">
        <f ca="1"/>
        <v>#NAME?</v>
      </c>
      <c r="DF2779">
        <v>83.791602754592503</v>
      </c>
    </row>
    <row r="2780" spans="1:110" x14ac:dyDescent="0.25">
      <c r="A2780">
        <v>78</v>
      </c>
      <c r="B2780" t="b">
        <v>1</v>
      </c>
      <c r="CW2780">
        <v>0.94791666666666663</v>
      </c>
      <c r="CX2780">
        <v>81.900000000000006</v>
      </c>
      <c r="CY2780">
        <v>84.701032756902066</v>
      </c>
      <c r="CZ2780">
        <v>87.009378956538683</v>
      </c>
      <c r="DA2780">
        <v>204.55346222797664</v>
      </c>
      <c r="DB2780" t="e">
        <f ca="1"/>
        <v>#NAME?</v>
      </c>
      <c r="DC2780" t="e">
        <f ca="1"/>
        <v>#NAME?</v>
      </c>
      <c r="DD2780">
        <v>82.408195517205584</v>
      </c>
      <c r="DE2780" t="e">
        <f ca="1"/>
        <v>#NAME?</v>
      </c>
      <c r="DF2780">
        <v>83.808646764667401</v>
      </c>
    </row>
    <row r="2781" spans="1:110" x14ac:dyDescent="0.25">
      <c r="A2781">
        <v>77.8</v>
      </c>
      <c r="B2781" t="b">
        <v>1</v>
      </c>
      <c r="CW2781">
        <v>0.94825819672131151</v>
      </c>
      <c r="CX2781">
        <v>81.900000000000006</v>
      </c>
      <c r="CY2781">
        <v>84.731642337174094</v>
      </c>
      <c r="CZ2781">
        <v>87.050513815639121</v>
      </c>
      <c r="DA2781">
        <v>205.00889105285546</v>
      </c>
      <c r="DB2781" t="e">
        <f ca="1"/>
        <v>#NAME?</v>
      </c>
      <c r="DC2781" t="e">
        <f ca="1"/>
        <v>#NAME?</v>
      </c>
      <c r="DD2781">
        <v>82.430016608922571</v>
      </c>
      <c r="DE2781" t="e">
        <f ca="1"/>
        <v>#NAME?</v>
      </c>
      <c r="DF2781">
        <v>83.8257412805645</v>
      </c>
    </row>
    <row r="2782" spans="1:110" x14ac:dyDescent="0.25">
      <c r="A2782">
        <v>61.8</v>
      </c>
      <c r="B2782" t="b">
        <v>1</v>
      </c>
      <c r="CW2782">
        <v>0.94859972677595628</v>
      </c>
      <c r="CX2782">
        <v>81.900000000000006</v>
      </c>
      <c r="CY2782">
        <v>84.762412940666039</v>
      </c>
      <c r="CZ2782">
        <v>87.091884667511351</v>
      </c>
      <c r="DA2782">
        <v>205.46733598464121</v>
      </c>
      <c r="DB2782" t="e">
        <f ca="1"/>
        <v>#NAME?</v>
      </c>
      <c r="DC2782" t="e">
        <f ca="1"/>
        <v>#NAME?</v>
      </c>
      <c r="DD2782">
        <v>82.451909837070204</v>
      </c>
      <c r="DE2782" t="e">
        <f ca="1"/>
        <v>#NAME?</v>
      </c>
      <c r="DF2782">
        <v>83.84288683161455</v>
      </c>
    </row>
    <row r="2783" spans="1:110" x14ac:dyDescent="0.25">
      <c r="A2783">
        <v>67</v>
      </c>
      <c r="B2783" t="b">
        <v>1</v>
      </c>
      <c r="CW2783">
        <v>0.94894125683060104</v>
      </c>
      <c r="CX2783">
        <v>82</v>
      </c>
      <c r="CY2783">
        <v>84.793346595104069</v>
      </c>
      <c r="CZ2783">
        <v>87.133494558303511</v>
      </c>
      <c r="DA2783">
        <v>205.92883723853672</v>
      </c>
      <c r="DB2783" t="e">
        <f ca="1"/>
        <v>#NAME?</v>
      </c>
      <c r="DC2783" t="e">
        <f ca="1"/>
        <v>#NAME?</v>
      </c>
      <c r="DD2783">
        <v>82.473875921822454</v>
      </c>
      <c r="DE2783" t="e">
        <f ca="1"/>
        <v>#NAME?</v>
      </c>
      <c r="DF2783">
        <v>83.860083956117705</v>
      </c>
    </row>
    <row r="2784" spans="1:110" x14ac:dyDescent="0.25">
      <c r="A2784">
        <v>59.7</v>
      </c>
      <c r="B2784" t="b">
        <v>1</v>
      </c>
      <c r="CW2784">
        <v>0.94928278688524592</v>
      </c>
      <c r="CX2784">
        <v>82</v>
      </c>
      <c r="CY2784">
        <v>84.824445367520184</v>
      </c>
      <c r="CZ2784">
        <v>87.175346594229183</v>
      </c>
      <c r="DA2784">
        <v>206.39343583945887</v>
      </c>
      <c r="DB2784" t="e">
        <f ca="1"/>
        <v>#NAME?</v>
      </c>
      <c r="DC2784" t="e">
        <f ca="1"/>
        <v>#NAME?</v>
      </c>
      <c r="DD2784">
        <v>82.495915595416733</v>
      </c>
      <c r="DE2784" t="e">
        <f ca="1"/>
        <v>#NAME?</v>
      </c>
      <c r="DF2784">
        <v>83.877333201556866</v>
      </c>
    </row>
    <row r="2785" spans="1:110" x14ac:dyDescent="0.25">
      <c r="A2785">
        <v>58.6</v>
      </c>
      <c r="B2785" t="b">
        <v>1</v>
      </c>
      <c r="CW2785">
        <v>0.94962431693989069</v>
      </c>
      <c r="CX2785">
        <v>82</v>
      </c>
      <c r="CY2785">
        <v>84.855711365286538</v>
      </c>
      <c r="CZ2785">
        <v>87.217443943167609</v>
      </c>
      <c r="DA2785">
        <v>206.86117364392283</v>
      </c>
      <c r="DB2785" t="e">
        <f ca="1"/>
        <v>#NAME?</v>
      </c>
      <c r="DC2785" t="e">
        <f ca="1"/>
        <v>#NAME?</v>
      </c>
      <c r="DD2785">
        <v>82.518029602438673</v>
      </c>
      <c r="DE2785" t="e">
        <f ca="1"/>
        <v>#NAME?</v>
      </c>
      <c r="DF2785">
        <v>83.89463512481737</v>
      </c>
    </row>
    <row r="2786" spans="1:110" x14ac:dyDescent="0.25">
      <c r="A2786">
        <v>58.3</v>
      </c>
      <c r="B2786" t="b">
        <v>1</v>
      </c>
      <c r="CW2786">
        <v>0.94996584699453557</v>
      </c>
      <c r="CX2786">
        <v>82</v>
      </c>
      <c r="CY2786">
        <v>84.887146737184352</v>
      </c>
      <c r="CZ2786">
        <v>87.259789836317907</v>
      </c>
      <c r="DA2786">
        <v>207.33209336267191</v>
      </c>
      <c r="DB2786" t="e">
        <f ca="1"/>
        <v>#NAME?</v>
      </c>
      <c r="DC2786" t="e">
        <f ca="1"/>
        <v>#NAME?</v>
      </c>
      <c r="DD2786">
        <v>82.540218700115744</v>
      </c>
      <c r="DE2786" t="e">
        <f ca="1"/>
        <v>#NAME?</v>
      </c>
      <c r="DF2786">
        <v>83.91199029241362</v>
      </c>
    </row>
    <row r="2787" spans="1:110" x14ac:dyDescent="0.25">
      <c r="A2787">
        <v>57.5</v>
      </c>
      <c r="B2787" t="b">
        <v>1</v>
      </c>
      <c r="CW2787">
        <v>0.95030737704918034</v>
      </c>
      <c r="CX2787">
        <v>82</v>
      </c>
      <c r="CY2787">
        <v>84.918753674508423</v>
      </c>
      <c r="CZ2787">
        <v>87.302387569909428</v>
      </c>
      <c r="DA2787">
        <v>207.80623858408057</v>
      </c>
      <c r="DB2787" t="e">
        <f ca="1"/>
        <v>#NAME?</v>
      </c>
      <c r="DC2787" t="e">
        <f ca="1"/>
        <v>#NAME?</v>
      </c>
      <c r="DD2787">
        <v>82.562483658619684</v>
      </c>
      <c r="DE2787" t="e">
        <f ca="1"/>
        <v>#NAME?</v>
      </c>
      <c r="DF2787">
        <v>83.929399280722549</v>
      </c>
    </row>
    <row r="2788" spans="1:110" x14ac:dyDescent="0.25">
      <c r="A2788">
        <v>56.9</v>
      </c>
      <c r="B2788" t="b">
        <v>1</v>
      </c>
      <c r="CW2788">
        <v>0.9506489071038251</v>
      </c>
      <c r="CX2788">
        <v>82</v>
      </c>
      <c r="CY2788">
        <v>84.950534412209265</v>
      </c>
      <c r="CZ2788">
        <v>87.345240506969986</v>
      </c>
      <c r="DA2788">
        <v>208.28365379836617</v>
      </c>
      <c r="DB2788" t="e">
        <f ca="1"/>
        <v>#NAME?</v>
      </c>
      <c r="DC2788" t="e">
        <f ca="1"/>
        <v>#NAME?</v>
      </c>
      <c r="DD2788">
        <v>82.584825261378512</v>
      </c>
      <c r="DE2788" t="e">
        <f ca="1"/>
        <v>#NAME?</v>
      </c>
      <c r="DF2788">
        <v>83.946862676224697</v>
      </c>
    </row>
    <row r="2789" spans="1:110" x14ac:dyDescent="0.25">
      <c r="A2789">
        <v>56.2</v>
      </c>
      <c r="B2789" t="b">
        <v>1</v>
      </c>
      <c r="CW2789">
        <v>0.95099043715846998</v>
      </c>
      <c r="CX2789">
        <v>82</v>
      </c>
      <c r="CY2789">
        <v>84.982491230073833</v>
      </c>
      <c r="CZ2789">
        <v>87.388352079155581</v>
      </c>
      <c r="DA2789">
        <v>208.76438442264038</v>
      </c>
      <c r="DB2789" t="e">
        <f ca="1"/>
        <v>#NAME?</v>
      </c>
      <c r="DC2789" t="e">
        <f ca="1"/>
        <v>#NAME?</v>
      </c>
      <c r="DD2789">
        <v>82.607244305398126</v>
      </c>
      <c r="DE2789" t="e">
        <f ca="1"/>
        <v>#NAME?</v>
      </c>
      <c r="DF2789">
        <v>83.964381075752613</v>
      </c>
    </row>
    <row r="2790" spans="1:110" x14ac:dyDescent="0.25">
      <c r="A2790">
        <v>54.5</v>
      </c>
      <c r="B2790" t="b">
        <v>1</v>
      </c>
      <c r="CW2790">
        <v>0.95133196721311475</v>
      </c>
      <c r="CX2790">
        <v>82</v>
      </c>
      <c r="CY2790">
        <v>85.014626453946804</v>
      </c>
      <c r="CZ2790">
        <v>87.43172578864241</v>
      </c>
      <c r="DA2790">
        <v>209.2484768268364</v>
      </c>
      <c r="DB2790" t="e">
        <f ca="1"/>
        <v>#NAME?</v>
      </c>
      <c r="DC2790" t="e">
        <f ca="1"/>
        <v>#NAME?</v>
      </c>
      <c r="DD2790">
        <v>82.629741601594034</v>
      </c>
      <c r="DE2790" t="e">
        <f ca="1"/>
        <v>#NAME?</v>
      </c>
      <c r="DF2790">
        <v>83.981955086747263</v>
      </c>
    </row>
    <row r="2791" spans="1:110" x14ac:dyDescent="0.25">
      <c r="A2791">
        <v>53.1</v>
      </c>
      <c r="B2791" t="b">
        <v>1</v>
      </c>
      <c r="CW2791">
        <v>0.95167349726775952</v>
      </c>
      <c r="CX2791">
        <v>82</v>
      </c>
      <c r="CY2791">
        <v>85.046942456994088</v>
      </c>
      <c r="CZ2791">
        <v>87.475365210086039</v>
      </c>
      <c r="DA2791">
        <v>209.73597836055032</v>
      </c>
      <c r="DB2791" t="e">
        <f ca="1"/>
        <v>#NAME?</v>
      </c>
      <c r="DC2791" t="e">
        <f ca="1"/>
        <v>#NAME?</v>
      </c>
      <c r="DD2791">
        <v>82.652317975133698</v>
      </c>
      <c r="DE2791" t="e">
        <f ca="1"/>
        <v>#NAME?</v>
      </c>
      <c r="DF2791">
        <v>83.999585327522652</v>
      </c>
    </row>
    <row r="2792" spans="1:110" x14ac:dyDescent="0.25">
      <c r="A2792">
        <v>52.2</v>
      </c>
      <c r="B2792" t="b">
        <v>1</v>
      </c>
      <c r="CW2792">
        <v>0.95201502732240439</v>
      </c>
      <c r="CX2792">
        <v>82</v>
      </c>
      <c r="CY2792">
        <v>85.079441661010037</v>
      </c>
      <c r="CZ2792">
        <v>87.519273992647911</v>
      </c>
      <c r="DA2792">
        <v>210.22693738083316</v>
      </c>
      <c r="DB2792" t="e">
        <f ca="1"/>
        <v>#NAME?</v>
      </c>
      <c r="DC2792" t="e">
        <f ca="1"/>
        <v>#NAME?</v>
      </c>
      <c r="DD2792">
        <v>82.674974265789615</v>
      </c>
      <c r="DE2792" t="e">
        <f ca="1"/>
        <v>#NAME?</v>
      </c>
      <c r="DF2792">
        <v>84.01727242753887</v>
      </c>
    </row>
    <row r="2793" spans="1:110" x14ac:dyDescent="0.25">
      <c r="A2793">
        <v>51.5</v>
      </c>
      <c r="B2793" t="b">
        <v>1</v>
      </c>
      <c r="CW2793">
        <v>0.95235655737704916</v>
      </c>
      <c r="CX2793">
        <v>82</v>
      </c>
      <c r="CY2793">
        <v>85.11212653777055</v>
      </c>
      <c r="CZ2793">
        <v>87.563455862094926</v>
      </c>
      <c r="DA2793">
        <v>210.72140328097549</v>
      </c>
      <c r="DB2793" t="e">
        <f ca="1"/>
        <v>#NAME?</v>
      </c>
      <c r="DC2793" t="e">
        <f ca="1"/>
        <v>#NAME?</v>
      </c>
      <c r="DD2793">
        <v>82.697711328303782</v>
      </c>
      <c r="DE2793" t="e">
        <f ca="1"/>
        <v>#NAME?</v>
      </c>
      <c r="DF2793">
        <v>84.035017027684177</v>
      </c>
    </row>
    <row r="2794" spans="1:110" x14ac:dyDescent="0.25">
      <c r="A2794">
        <v>58</v>
      </c>
      <c r="B2794" t="b">
        <v>1</v>
      </c>
      <c r="CW2794">
        <v>0.95269808743169404</v>
      </c>
      <c r="CX2794">
        <v>82</v>
      </c>
      <c r="CY2794">
        <v>85.144999610433871</v>
      </c>
      <c r="CZ2794">
        <v>87.607914622972288</v>
      </c>
      <c r="DA2794">
        <v>211.21942652032885</v>
      </c>
      <c r="DB2794" t="e">
        <f ca="1"/>
        <v>#NAME?</v>
      </c>
      <c r="DC2794" t="e">
        <f ca="1"/>
        <v>#NAME?</v>
      </c>
      <c r="DD2794">
        <v>82.720530032764032</v>
      </c>
      <c r="DE2794" t="e">
        <f ca="1"/>
        <v>#NAME?</v>
      </c>
      <c r="DF2794">
        <v>84.052819780566026</v>
      </c>
    </row>
    <row r="2795" spans="1:110" x14ac:dyDescent="0.25">
      <c r="A2795">
        <v>52</v>
      </c>
      <c r="B2795" t="b">
        <v>1</v>
      </c>
      <c r="CW2795">
        <v>0.95303961748633881</v>
      </c>
      <c r="CX2795">
        <v>82</v>
      </c>
      <c r="CY2795">
        <v>85.178063454990991</v>
      </c>
      <c r="CZ2795">
        <v>87.652654160855548</v>
      </c>
      <c r="DA2795">
        <v>211.72105865520564</v>
      </c>
      <c r="DB2795" t="e">
        <f ca="1"/>
        <v>#NAME?</v>
      </c>
      <c r="DC2795" t="e">
        <f ca="1"/>
        <v>#NAME?</v>
      </c>
      <c r="DD2795">
        <v>82.743431264992509</v>
      </c>
      <c r="DE2795" t="e">
        <f ca="1"/>
        <v>#NAME?</v>
      </c>
      <c r="DF2795">
        <v>84.070681350811924</v>
      </c>
    </row>
    <row r="2796" spans="1:110" x14ac:dyDescent="0.25">
      <c r="A2796">
        <v>49.6</v>
      </c>
      <c r="B2796" t="b">
        <v>1</v>
      </c>
      <c r="CW2796">
        <v>0.95338114754098358</v>
      </c>
      <c r="CX2796">
        <v>82</v>
      </c>
      <c r="CY2796">
        <v>85.211320701768017</v>
      </c>
      <c r="CZ2796">
        <v>87.69767844468285</v>
      </c>
      <c r="DA2796">
        <v>212.22635237090893</v>
      </c>
      <c r="DB2796" t="e">
        <f ca="1"/>
        <v>#NAME?</v>
      </c>
      <c r="DC2796" t="e">
        <f ca="1"/>
        <v>#NAME?</v>
      </c>
      <c r="DD2796">
        <v>82.766415926946905</v>
      </c>
      <c r="DE2796" t="e">
        <f ca="1"/>
        <v>#NAME?</v>
      </c>
      <c r="DF2796">
        <v>84.088602415380109</v>
      </c>
    </row>
    <row r="2797" spans="1:110" x14ac:dyDescent="0.25">
      <c r="A2797">
        <v>49.2</v>
      </c>
      <c r="B2797" t="b">
        <v>1</v>
      </c>
      <c r="CW2797">
        <v>0.95372267759562845</v>
      </c>
      <c r="CX2797">
        <v>82</v>
      </c>
      <c r="CY2797">
        <v>85.24477403698279</v>
      </c>
      <c r="CZ2797">
        <v>87.742991529173167</v>
      </c>
      <c r="DA2797">
        <v>212.73536151493821</v>
      </c>
      <c r="DB2797" t="e">
        <f ca="1"/>
        <v>#NAME?</v>
      </c>
      <c r="DC2797" t="e">
        <f ca="1"/>
        <v>#NAME?</v>
      </c>
      <c r="DD2797">
        <v>82.789484937135029</v>
      </c>
      <c r="DE2797" t="e">
        <f ca="1"/>
        <v>#NAME?</v>
      </c>
      <c r="DF2797">
        <v>84.106583663880627</v>
      </c>
    </row>
    <row r="2798" spans="1:110" x14ac:dyDescent="0.25">
      <c r="A2798">
        <v>79.3</v>
      </c>
      <c r="B2798" t="b">
        <v>1</v>
      </c>
      <c r="CW2798">
        <v>0.95406420765027322</v>
      </c>
      <c r="CX2798">
        <v>82</v>
      </c>
      <c r="CY2798">
        <v>85.278426204357572</v>
      </c>
      <c r="CZ2798">
        <v>87.788597557331826</v>
      </c>
      <c r="DA2798">
        <v>213.24814113142537</v>
      </c>
      <c r="DB2798" t="e">
        <f ca="1"/>
        <v>#NAME?</v>
      </c>
      <c r="DC2798" t="e">
        <f ca="1"/>
        <v>#NAME?</v>
      </c>
      <c r="DD2798">
        <v>82.812639231042965</v>
      </c>
      <c r="DE2798" t="e">
        <f ca="1"/>
        <v>#NAME?</v>
      </c>
      <c r="DF2798">
        <v>84.124625798907232</v>
      </c>
    </row>
    <row r="2799" spans="1:110" x14ac:dyDescent="0.25">
      <c r="A2799">
        <v>79.099999999999994</v>
      </c>
      <c r="B2799" t="b">
        <v>1</v>
      </c>
      <c r="CW2799">
        <v>0.95440573770491799</v>
      </c>
      <c r="CX2799">
        <v>82</v>
      </c>
      <c r="CY2799">
        <v>85.312280006791326</v>
      </c>
      <c r="CZ2799">
        <v>87.834500763049704</v>
      </c>
      <c r="DA2799">
        <v>213.76474749685661</v>
      </c>
      <c r="DB2799" t="e">
        <f ca="1"/>
        <v>#NAME?</v>
      </c>
      <c r="DC2799" t="e">
        <f ca="1"/>
        <v>#NAME?</v>
      </c>
      <c r="DD2799">
        <v>82.8358797615779</v>
      </c>
      <c r="DE2799" t="e">
        <f ca="1"/>
        <v>#NAME?</v>
      </c>
      <c r="DF2799">
        <v>84.142729536380472</v>
      </c>
    </row>
    <row r="2800" spans="1:110" x14ac:dyDescent="0.25">
      <c r="A2800">
        <v>78.900000000000006</v>
      </c>
      <c r="B2800" t="b">
        <v>1</v>
      </c>
      <c r="CW2800">
        <v>0.95474726775956287</v>
      </c>
      <c r="CX2800">
        <v>82</v>
      </c>
      <c r="CY2800">
        <v>85.346338308092982</v>
      </c>
      <c r="CZ2800">
        <v>87.880705473798741</v>
      </c>
      <c r="DA2800">
        <v>214.28523815713632</v>
      </c>
      <c r="DB2800" t="e">
        <f ca="1"/>
        <v>#NAME?</v>
      </c>
      <c r="DC2800" t="e">
        <f ca="1"/>
        <v>#NAME?</v>
      </c>
      <c r="DD2800">
        <v>82.859207499525624</v>
      </c>
      <c r="DE2800" t="e">
        <f ca="1"/>
        <v>#NAME?</v>
      </c>
      <c r="DF2800">
        <v>84.160895605902624</v>
      </c>
    </row>
    <row r="2801" spans="1:110" x14ac:dyDescent="0.25">
      <c r="A2801">
        <v>78.8</v>
      </c>
      <c r="B2801" t="b">
        <v>1</v>
      </c>
      <c r="CW2801">
        <v>0.95508879781420764</v>
      </c>
      <c r="CX2801">
        <v>82</v>
      </c>
      <c r="CY2801">
        <v>85.380604034779481</v>
      </c>
      <c r="CZ2801">
        <v>87.927216113427903</v>
      </c>
      <c r="DA2801">
        <v>214.80967196605448</v>
      </c>
      <c r="DB2801" t="e">
        <f ca="1"/>
        <v>#NAME?</v>
      </c>
      <c r="DC2801" t="e">
        <f ca="1"/>
        <v>#NAME?</v>
      </c>
      <c r="DD2801">
        <v>82.882623434023671</v>
      </c>
      <c r="DE2801" t="e">
        <f ca="1"/>
        <v>#NAME?</v>
      </c>
      <c r="DF2801">
        <v>84.179124751124561</v>
      </c>
    </row>
    <row r="2802" spans="1:110" x14ac:dyDescent="0.25">
      <c r="A2802">
        <v>78.7</v>
      </c>
      <c r="B2802" t="b">
        <v>1</v>
      </c>
      <c r="CW2802">
        <v>0.95543032786885251</v>
      </c>
      <c r="CX2802">
        <v>82</v>
      </c>
      <c r="CY2802">
        <v>85.415080177940908</v>
      </c>
      <c r="CZ2802">
        <v>87.974037205065628</v>
      </c>
      <c r="DA2802">
        <v>215.33810912522441</v>
      </c>
      <c r="DB2802" t="e">
        <f ca="1"/>
        <v>#NAME?</v>
      </c>
      <c r="DC2802" t="e">
        <f ca="1"/>
        <v>#NAME?</v>
      </c>
      <c r="DD2802">
        <v>82.906128573050822</v>
      </c>
      <c r="DE2802" t="e">
        <f ca="1"/>
        <v>#NAME?</v>
      </c>
      <c r="DF2802">
        <v>84.197417730125665</v>
      </c>
    </row>
    <row r="2803" spans="1:110" x14ac:dyDescent="0.25">
      <c r="A2803">
        <v>78.7</v>
      </c>
      <c r="B2803" t="b">
        <v>1</v>
      </c>
      <c r="CW2803">
        <v>0.95577185792349728</v>
      </c>
      <c r="CX2803">
        <v>82</v>
      </c>
      <c r="CY2803">
        <v>85.449769795175882</v>
      </c>
      <c r="CZ2803">
        <v>88.021173374132275</v>
      </c>
      <c r="DA2803">
        <v>215.87061122555389</v>
      </c>
      <c r="DB2803" t="e">
        <f ca="1"/>
        <v>#NAME?</v>
      </c>
      <c r="DC2803" t="e">
        <f ca="1"/>
        <v>#NAME?</v>
      </c>
      <c r="DD2803">
        <v>82.929723943933311</v>
      </c>
      <c r="DE2803" t="e">
        <f ca="1"/>
        <v>#NAME?</v>
      </c>
      <c r="DF2803">
        <v>84.215775315806738</v>
      </c>
    </row>
    <row r="2804" spans="1:110" x14ac:dyDescent="0.25">
      <c r="A2804">
        <v>78.5</v>
      </c>
      <c r="B2804" t="b">
        <v>1</v>
      </c>
      <c r="CW2804">
        <v>0.95611338797814205</v>
      </c>
      <c r="CX2804">
        <v>82.1</v>
      </c>
      <c r="CY2804">
        <v>85.484676012600545</v>
      </c>
      <c r="CZ2804">
        <v>88.068629351468175</v>
      </c>
      <c r="DA2804">
        <v>216.40724129032608</v>
      </c>
      <c r="DB2804" t="e">
        <f ca="1"/>
        <v>#NAME?</v>
      </c>
      <c r="DC2804" t="e">
        <f ca="1"/>
        <v>#NAME?</v>
      </c>
      <c r="DD2804">
        <v>82.953410593868838</v>
      </c>
      <c r="DE2804" t="e">
        <f ca="1"/>
        <v>#NAME?</v>
      </c>
      <c r="DF2804">
        <v>84.234198296296881</v>
      </c>
    </row>
    <row r="2805" spans="1:110" x14ac:dyDescent="0.25">
      <c r="A2805">
        <v>78.2</v>
      </c>
      <c r="B2805" t="b">
        <v>1</v>
      </c>
      <c r="CW2805">
        <v>0.95645491803278693</v>
      </c>
      <c r="CX2805">
        <v>82.1</v>
      </c>
      <c r="CY2805">
        <v>85.519802026934499</v>
      </c>
      <c r="CZ2805">
        <v>88.116409976582602</v>
      </c>
      <c r="DA2805">
        <v>216.94806381996233</v>
      </c>
      <c r="DB2805" t="e">
        <f ca="1"/>
        <v>#NAME?</v>
      </c>
      <c r="DC2805" t="e">
        <f ca="1"/>
        <v>#NAME?</v>
      </c>
      <c r="DD2805">
        <v>82.977189590468825</v>
      </c>
      <c r="DE2805" t="e">
        <f ca="1"/>
        <v>#NAME?</v>
      </c>
      <c r="DF2805">
        <v>84.252687475374742</v>
      </c>
    </row>
    <row r="2806" spans="1:110" x14ac:dyDescent="0.25">
      <c r="A2806">
        <v>78.099999999999994</v>
      </c>
      <c r="B2806" t="b">
        <v>1</v>
      </c>
      <c r="CW2806">
        <v>0.95679644808743169</v>
      </c>
      <c r="CX2806">
        <v>82.1</v>
      </c>
      <c r="CY2806">
        <v>85.555151107667086</v>
      </c>
      <c r="CZ2806">
        <v>88.164520201028992</v>
      </c>
      <c r="DA2806">
        <v>217.49314483854633</v>
      </c>
      <c r="DB2806" t="e">
        <f ca="1"/>
        <v>#NAME?</v>
      </c>
      <c r="DC2806" t="e">
        <f ca="1"/>
        <v>#NAME?</v>
      </c>
      <c r="DD2806">
        <v>83.001062022319942</v>
      </c>
      <c r="DE2806" t="e">
        <f ca="1"/>
        <v>#NAME?</v>
      </c>
      <c r="DF2806">
        <v>84.271243672904831</v>
      </c>
    </row>
    <row r="2807" spans="1:110" x14ac:dyDescent="0.25">
      <c r="A2807">
        <v>77.8</v>
      </c>
      <c r="B2807" t="b">
        <v>1</v>
      </c>
      <c r="CW2807">
        <v>0.95713797814207646</v>
      </c>
      <c r="CX2807">
        <v>82.1</v>
      </c>
      <c r="CY2807">
        <v>85.590726599308056</v>
      </c>
      <c r="CZ2807">
        <v>88.212965091913716</v>
      </c>
      <c r="DA2807">
        <v>218.04255194219709</v>
      </c>
      <c r="DB2807" t="e">
        <f ca="1"/>
        <v>#NAME?</v>
      </c>
      <c r="DC2807" t="e">
        <f ca="1"/>
        <v>#NAME?</v>
      </c>
      <c r="DD2807">
        <v>83.025028999565635</v>
      </c>
      <c r="DE2807" t="e">
        <f ca="1"/>
        <v>#NAME?</v>
      </c>
      <c r="DF2807">
        <v>84.289867725289554</v>
      </c>
    </row>
    <row r="2808" spans="1:110" x14ac:dyDescent="0.25">
      <c r="A2808">
        <v>77.5</v>
      </c>
      <c r="B2808" t="b">
        <v>1</v>
      </c>
      <c r="CW2808">
        <v>0.95747950819672134</v>
      </c>
      <c r="CX2808">
        <v>82.1</v>
      </c>
      <c r="CY2808">
        <v>85.626531923726404</v>
      </c>
      <c r="CZ2808">
        <v>88.261749835542616</v>
      </c>
      <c r="DA2808">
        <v>218.59635434937454</v>
      </c>
      <c r="DB2808" t="e">
        <f ca="1"/>
        <v>#NAME?</v>
      </c>
      <c r="DC2808" t="e">
        <f ca="1"/>
        <v>#NAME?</v>
      </c>
      <c r="DD2808">
        <v>83.049091654508487</v>
      </c>
      <c r="DE2808" t="e">
        <f ca="1"/>
        <v>#NAME?</v>
      </c>
      <c r="DF2808">
        <v>84.308560485937733</v>
      </c>
    </row>
    <row r="2809" spans="1:110" x14ac:dyDescent="0.25">
      <c r="A2809">
        <v>77.5</v>
      </c>
      <c r="B2809" t="b">
        <v>1</v>
      </c>
      <c r="CW2809">
        <v>0.95782103825136611</v>
      </c>
      <c r="CX2809">
        <v>82.2</v>
      </c>
      <c r="CY2809">
        <v>85.662570582581694</v>
      </c>
      <c r="CZ2809">
        <v>88.31087974121354</v>
      </c>
      <c r="DA2809">
        <v>219.15462295321424</v>
      </c>
      <c r="DB2809" t="e">
        <f ca="1"/>
        <v>#NAME?</v>
      </c>
      <c r="DC2809" t="e">
        <f ca="1"/>
        <v>#NAME?</v>
      </c>
      <c r="DD2809">
        <v>83.073251142234497</v>
      </c>
      <c r="DE2809" t="e">
        <f ca="1"/>
        <v>#NAME?</v>
      </c>
      <c r="DF2809">
        <v>84.327322825750002</v>
      </c>
    </row>
    <row r="2810" spans="1:110" x14ac:dyDescent="0.25">
      <c r="A2810">
        <v>77.2</v>
      </c>
      <c r="B2810" t="b">
        <v>1</v>
      </c>
      <c r="CW2810">
        <v>0.95816256830601088</v>
      </c>
      <c r="CX2810">
        <v>82.2</v>
      </c>
      <c r="CY2810">
        <v>85.698846159852195</v>
      </c>
      <c r="CZ2810">
        <v>88.360360245161559</v>
      </c>
      <c r="DA2810">
        <v>219.71743037599069</v>
      </c>
      <c r="DB2810" t="e">
        <f ca="1"/>
        <v>#NAME?</v>
      </c>
      <c r="DC2810" t="e">
        <f ca="1"/>
        <v>#NAME?</v>
      </c>
      <c r="DD2810">
        <v>83.097508641260035</v>
      </c>
      <c r="DE2810" t="e">
        <f ca="1"/>
        <v>#NAME?</v>
      </c>
      <c r="DF2810">
        <v>84.34615563362253</v>
      </c>
    </row>
    <row r="2811" spans="1:110" x14ac:dyDescent="0.25">
      <c r="A2811">
        <v>77</v>
      </c>
      <c r="B2811" t="b">
        <v>1</v>
      </c>
      <c r="CW2811">
        <v>0.95850409836065575</v>
      </c>
      <c r="CX2811">
        <v>82.2</v>
      </c>
      <c r="CY2811">
        <v>85.735362324464646</v>
      </c>
      <c r="CZ2811">
        <v>88.410196914663899</v>
      </c>
      <c r="DA2811">
        <v>220.28485102581158</v>
      </c>
      <c r="DB2811" t="e">
        <f ca="1"/>
        <v>#NAME?</v>
      </c>
      <c r="DC2811" t="e">
        <f ca="1"/>
        <v>#NAME?</v>
      </c>
      <c r="DD2811">
        <v>83.121865354202754</v>
      </c>
      <c r="DE2811" t="e">
        <f ca="1"/>
        <v>#NAME?</v>
      </c>
      <c r="DF2811">
        <v>84.365059816969165</v>
      </c>
    </row>
    <row r="2812" spans="1:110" x14ac:dyDescent="0.25">
      <c r="A2812">
        <v>76.900000000000006</v>
      </c>
      <c r="B2812" t="b">
        <v>1</v>
      </c>
      <c r="CW2812">
        <v>0.95884562841530052</v>
      </c>
      <c r="CX2812">
        <v>82.2</v>
      </c>
      <c r="CY2812">
        <v>85.772122833030437</v>
      </c>
      <c r="CZ2812">
        <v>88.460395452313122</v>
      </c>
      <c r="DA2812">
        <v>220.85696115565469</v>
      </c>
      <c r="DB2812" t="e">
        <f ca="1"/>
        <v>#NAME?</v>
      </c>
      <c r="DC2812" t="e">
        <f ca="1"/>
        <v>#NAME?</v>
      </c>
      <c r="DD2812">
        <v>83.146322508477226</v>
      </c>
      <c r="DE2812" t="e">
        <f ca="1"/>
        <v>#NAME?</v>
      </c>
      <c r="DF2812">
        <v>84.38403630226324</v>
      </c>
    </row>
    <row r="2813" spans="1:110" x14ac:dyDescent="0.25">
      <c r="A2813">
        <v>76.8</v>
      </c>
      <c r="B2813" t="b">
        <v>1</v>
      </c>
      <c r="CW2813">
        <v>0.9591871584699454</v>
      </c>
      <c r="CX2813">
        <v>82.3</v>
      </c>
      <c r="CY2813">
        <v>85.809131532693698</v>
      </c>
      <c r="CZ2813">
        <v>88.510961700466154</v>
      </c>
      <c r="DA2813">
        <v>221.43383892486651</v>
      </c>
      <c r="DB2813" t="e">
        <f ca="1"/>
        <v>#NAME?</v>
      </c>
      <c r="DC2813" t="e">
        <f ca="1"/>
        <v>#NAME?</v>
      </c>
      <c r="DD2813">
        <v>83.17088135701681</v>
      </c>
      <c r="DE2813" t="e">
        <f ca="1"/>
        <v>#NAME?</v>
      </c>
      <c r="DF2813">
        <v>84.403086035599884</v>
      </c>
    </row>
    <row r="2814" spans="1:110" x14ac:dyDescent="0.25">
      <c r="A2814">
        <v>77</v>
      </c>
      <c r="B2814" t="b">
        <v>1</v>
      </c>
      <c r="CW2814">
        <v>0.95952868852459017</v>
      </c>
      <c r="CX2814">
        <v>82.3</v>
      </c>
      <c r="CY2814">
        <v>85.846392364096502</v>
      </c>
      <c r="CZ2814">
        <v>88.561901645878706</v>
      </c>
      <c r="DA2814">
        <v>222.01556446324236</v>
      </c>
      <c r="DB2814" t="e">
        <f ca="1"/>
        <v>#NAME?</v>
      </c>
      <c r="DC2814" t="e">
        <f ca="1"/>
        <v>#NAME?</v>
      </c>
      <c r="DD2814">
        <v>83.195543179022565</v>
      </c>
      <c r="DE2814" t="e">
        <f ca="1"/>
        <v>#NAME?</v>
      </c>
      <c r="DF2814">
        <v>84.422209983279856</v>
      </c>
    </row>
    <row r="2815" spans="1:110" x14ac:dyDescent="0.25">
      <c r="A2815">
        <v>76.8</v>
      </c>
      <c r="B2815" t="b">
        <v>1</v>
      </c>
      <c r="CW2815">
        <v>0.95987021857923494</v>
      </c>
      <c r="CX2815">
        <v>82.3</v>
      </c>
      <c r="CY2815">
        <v>85.88390936446747</v>
      </c>
      <c r="CZ2815">
        <v>88.613221424533563</v>
      </c>
      <c r="DA2815">
        <v>222.60221993782437</v>
      </c>
      <c r="DB2815" t="e">
        <f ca="1"/>
        <v>#NAME?</v>
      </c>
      <c r="DC2815" t="e">
        <f ca="1"/>
        <v>#NAME?</v>
      </c>
      <c r="DD2815">
        <v>83.220309280740835</v>
      </c>
      <c r="DE2815" t="e">
        <f ca="1"/>
        <v>#NAME?</v>
      </c>
      <c r="DF2815">
        <v>84.441409132415657</v>
      </c>
    </row>
    <row r="2816" spans="1:110" x14ac:dyDescent="0.25">
      <c r="A2816">
        <v>76.8</v>
      </c>
      <c r="B2816" t="b">
        <v>1</v>
      </c>
      <c r="CW2816">
        <v>0.96021174863387981</v>
      </c>
      <c r="CX2816">
        <v>82.3</v>
      </c>
      <c r="CY2816">
        <v>85.92168667083952</v>
      </c>
      <c r="CZ2816">
        <v>88.664927326673649</v>
      </c>
      <c r="DA2816">
        <v>223.19388962255266</v>
      </c>
      <c r="DB2816" t="e">
        <f ca="1"/>
        <v>#NAME?</v>
      </c>
      <c r="DC2816" t="e">
        <f ca="1"/>
        <v>#NAME?</v>
      </c>
      <c r="DD2816">
        <v>83.245180996270591</v>
      </c>
      <c r="DE2816" t="e">
        <f ca="1"/>
        <v>#NAME?</v>
      </c>
      <c r="DF2816">
        <v>84.46068449156131</v>
      </c>
    </row>
    <row r="2817" spans="1:110" x14ac:dyDescent="0.25">
      <c r="A2817">
        <v>76.5</v>
      </c>
      <c r="B2817" t="b">
        <v>1</v>
      </c>
      <c r="CW2817">
        <v>0.96055327868852458</v>
      </c>
      <c r="CX2817">
        <v>82.3</v>
      </c>
      <c r="CY2817">
        <v>85.959728523403712</v>
      </c>
      <c r="CZ2817">
        <v>88.717025802049207</v>
      </c>
      <c r="DA2817">
        <v>223.79065997091848</v>
      </c>
      <c r="DB2817" t="e">
        <f ca="1"/>
        <v>#NAME?</v>
      </c>
      <c r="DC2817" t="e">
        <f ca="1"/>
        <v>#NAME?</v>
      </c>
      <c r="DD2817">
        <v>83.270159688401975</v>
      </c>
      <c r="DE2817" t="e">
        <f ca="1"/>
        <v>#NAME?</v>
      </c>
      <c r="DF2817">
        <v>84.480037091366711</v>
      </c>
    </row>
    <row r="2818" spans="1:110" x14ac:dyDescent="0.25">
      <c r="A2818">
        <v>77</v>
      </c>
      <c r="B2818" t="b">
        <v>1</v>
      </c>
      <c r="CW2818">
        <v>0.96089480874316935</v>
      </c>
      <c r="CX2818">
        <v>82.4</v>
      </c>
      <c r="CY2818">
        <v>85.9980392690061</v>
      </c>
      <c r="CZ2818">
        <v>88.769523465391686</v>
      </c>
      <c r="DA2818">
        <v>224.39261969177829</v>
      </c>
      <c r="DB2818" t="e">
        <f ca="1"/>
        <v>#NAME?</v>
      </c>
      <c r="DC2818" t="e">
        <f ca="1"/>
        <v>#NAME?</v>
      </c>
      <c r="DD2818">
        <v>83.295246749487745</v>
      </c>
      <c r="DE2818" t="e">
        <f ca="1"/>
        <v>#NAME?</v>
      </c>
      <c r="DF2818">
        <v>84.499467985257752</v>
      </c>
    </row>
    <row r="2819" spans="1:110" x14ac:dyDescent="0.25">
      <c r="A2819">
        <v>76.3</v>
      </c>
      <c r="B2819" t="b">
        <v>1</v>
      </c>
      <c r="CW2819">
        <v>0.96123633879781423</v>
      </c>
      <c r="CX2819">
        <v>82.4</v>
      </c>
      <c r="CY2819">
        <v>86.036623364794835</v>
      </c>
      <c r="CZ2819">
        <v>88.822427102124053</v>
      </c>
      <c r="DA2819">
        <v>224.99985982849117</v>
      </c>
      <c r="DB2819" t="e">
        <f ca="1"/>
        <v>#NAME?</v>
      </c>
      <c r="DC2819" t="e">
        <f ca="1"/>
        <v>#NAME?</v>
      </c>
      <c r="DD2819">
        <v>83.320443602348917</v>
      </c>
      <c r="DE2819" t="e">
        <f ca="1"/>
        <v>#NAME?</v>
      </c>
      <c r="DF2819">
        <v>84.518978250143618</v>
      </c>
    </row>
    <row r="2820" spans="1:110" x14ac:dyDescent="0.25">
      <c r="A2820">
        <v>76.599999999999994</v>
      </c>
      <c r="B2820" t="b">
        <v>1</v>
      </c>
      <c r="CW2820">
        <v>0.96157786885245899</v>
      </c>
      <c r="CX2820">
        <v>82.4</v>
      </c>
      <c r="CY2820">
        <v>86.075485382025477</v>
      </c>
      <c r="CZ2820">
        <v>88.875743674322564</v>
      </c>
      <c r="DA2820">
        <v>225.61247384155828</v>
      </c>
      <c r="DB2820" t="e">
        <f ca="1"/>
        <v>#NAME?</v>
      </c>
      <c r="DC2820" t="e">
        <f ca="1"/>
        <v>#NAME?</v>
      </c>
      <c r="DD2820">
        <v>83.345751701216329</v>
      </c>
      <c r="DE2820" t="e">
        <f ca="1"/>
        <v>#NAME?</v>
      </c>
      <c r="DF2820">
        <v>84.538568987152431</v>
      </c>
    </row>
    <row r="2821" spans="1:110" x14ac:dyDescent="0.25">
      <c r="A2821">
        <v>76.400000000000006</v>
      </c>
      <c r="B2821" t="b">
        <v>1</v>
      </c>
      <c r="CW2821">
        <v>0.96191939890710387</v>
      </c>
      <c r="CX2821">
        <v>82.4</v>
      </c>
      <c r="CY2821">
        <v>86.114630010032997</v>
      </c>
      <c r="CZ2821">
        <v>88.929480326940606</v>
      </c>
      <c r="DA2821">
        <v>226.23055769495352</v>
      </c>
      <c r="DB2821" t="e">
        <f ca="1"/>
        <v>#NAME?</v>
      </c>
      <c r="DC2821" t="e">
        <f ca="1"/>
        <v>#NAME?</v>
      </c>
      <c r="DD2821">
        <v>83.371172532710276</v>
      </c>
      <c r="DE2821" t="e">
        <f ca="1"/>
        <v>#NAME?</v>
      </c>
      <c r="DF2821">
        <v>84.558241322396668</v>
      </c>
    </row>
    <row r="2822" spans="1:110" x14ac:dyDescent="0.25">
      <c r="A2822">
        <v>75.400000000000006</v>
      </c>
      <c r="B2822" t="b">
        <v>1</v>
      </c>
      <c r="CW2822">
        <v>0.96226092896174864</v>
      </c>
      <c r="CX2822">
        <v>82.4</v>
      </c>
      <c r="CY2822">
        <v>86.154062060379019</v>
      </c>
      <c r="CZ2822">
        <v>88.983644394311185</v>
      </c>
      <c r="DA2822">
        <v>226.85420994634012</v>
      </c>
      <c r="DB2822" t="e">
        <f ca="1"/>
        <v>#NAME?</v>
      </c>
      <c r="DC2822" t="e">
        <f ca="1"/>
        <v>#NAME?</v>
      </c>
      <c r="DD2822">
        <v>83.396707616859317</v>
      </c>
      <c r="DE2822" t="e">
        <f ca="1"/>
        <v>#NAME?</v>
      </c>
      <c r="DF2822">
        <v>84.577996407769902</v>
      </c>
    </row>
    <row r="2823" spans="1:110" x14ac:dyDescent="0.25">
      <c r="A2823">
        <v>76.2</v>
      </c>
      <c r="B2823" t="b">
        <v>1</v>
      </c>
      <c r="CW2823">
        <v>0.96260245901639341</v>
      </c>
      <c r="CX2823">
        <v>82.5</v>
      </c>
      <c r="CY2823">
        <v>86.19378647118404</v>
      </c>
      <c r="CZ2823">
        <v>89.038243406941476</v>
      </c>
      <c r="DA2823">
        <v>227.48353184139117</v>
      </c>
      <c r="DB2823" t="e">
        <f ca="1"/>
        <v>#NAME?</v>
      </c>
      <c r="DC2823" t="e">
        <f ca="1"/>
        <v>#NAME?</v>
      </c>
      <c r="DD2823">
        <v>83.422358508161039</v>
      </c>
      <c r="DE2823" t="e">
        <f ca="1"/>
        <v>#NAME?</v>
      </c>
      <c r="DF2823">
        <v>84.597835421776452</v>
      </c>
    </row>
    <row r="2824" spans="1:110" x14ac:dyDescent="0.25">
      <c r="A2824">
        <v>75.7</v>
      </c>
      <c r="B2824" t="b">
        <v>1</v>
      </c>
      <c r="CW2824">
        <v>0.96294398907103829</v>
      </c>
      <c r="CX2824">
        <v>82.5</v>
      </c>
      <c r="CY2824">
        <v>86.2338083116544</v>
      </c>
      <c r="CZ2824">
        <v>89.093285098616036</v>
      </c>
      <c r="DA2824">
        <v>228.11862741243525</v>
      </c>
      <c r="DB2824" t="e">
        <f ca="1"/>
        <v>#NAME?</v>
      </c>
      <c r="DC2824" t="e">
        <f ca="1"/>
        <v>#NAME?</v>
      </c>
      <c r="DD2824">
        <v>83.448126796686367</v>
      </c>
      <c r="DE2824" t="e">
        <f ca="1"/>
        <v>#NAME?</v>
      </c>
      <c r="DF2824">
        <v>84.617759570395464</v>
      </c>
    </row>
    <row r="2825" spans="1:110" x14ac:dyDescent="0.25">
      <c r="A2825">
        <v>75.400000000000006</v>
      </c>
      <c r="B2825" t="b">
        <v>1</v>
      </c>
      <c r="CW2825">
        <v>0.96328551912568305</v>
      </c>
      <c r="CX2825">
        <v>82.5</v>
      </c>
      <c r="CY2825">
        <v>86.274132786814747</v>
      </c>
      <c r="CZ2825">
        <v>89.148777413825115</v>
      </c>
      <c r="DA2825">
        <v>228.75960358166842</v>
      </c>
      <c r="DB2825" t="e">
        <f ca="1"/>
        <v>#NAME?</v>
      </c>
      <c r="DC2825" t="e">
        <f ca="1"/>
        <v>#NAME?</v>
      </c>
      <c r="DD2825">
        <v>83.474014109229742</v>
      </c>
      <c r="DE2825" t="e">
        <f ca="1"/>
        <v>#NAME?</v>
      </c>
      <c r="DF2825">
        <v>84.637770087981352</v>
      </c>
    </row>
    <row r="2826" spans="1:110" x14ac:dyDescent="0.25">
      <c r="A2826">
        <v>75.400000000000006</v>
      </c>
      <c r="B2826" t="b">
        <v>1</v>
      </c>
      <c r="CW2826">
        <v>0.96362704918032782</v>
      </c>
      <c r="CX2826">
        <v>82.5</v>
      </c>
      <c r="CY2826">
        <v>86.314765242457455</v>
      </c>
      <c r="CZ2826">
        <v>89.20472851553761</v>
      </c>
      <c r="DA2826">
        <v>229.40657026919229</v>
      </c>
      <c r="DB2826" t="e">
        <f ca="1"/>
        <v>#NAME?</v>
      </c>
      <c r="DC2826" t="e">
        <f ca="1"/>
        <v>#NAME?</v>
      </c>
      <c r="DD2826">
        <v>83.500022110507672</v>
      </c>
      <c r="DE2826" t="e">
        <f ca="1"/>
        <v>#NAME?</v>
      </c>
      <c r="DF2826">
        <v>84.657868238202497</v>
      </c>
    </row>
    <row r="2827" spans="1:110" x14ac:dyDescent="0.25">
      <c r="A2827">
        <v>75.400000000000006</v>
      </c>
      <c r="B2827" t="b">
        <v>1</v>
      </c>
      <c r="CW2827">
        <v>0.9639685792349727</v>
      </c>
      <c r="CX2827">
        <v>82.5</v>
      </c>
      <c r="CY2827">
        <v>86.355711170320831</v>
      </c>
      <c r="CZ2827">
        <v>89.261146793335826</v>
      </c>
      <c r="DA2827">
        <v>230.05964050614554</v>
      </c>
      <c r="DB2827" t="e">
        <f ca="1"/>
        <v>#NAME?</v>
      </c>
      <c r="DC2827" t="e">
        <f ca="1"/>
        <v>#NAME?</v>
      </c>
      <c r="DD2827">
        <v>83.526152504407946</v>
      </c>
      <c r="DE2827" t="e">
        <f ca="1"/>
        <v>#NAME?</v>
      </c>
      <c r="DF2827">
        <v>84.67805531501989</v>
      </c>
    </row>
    <row r="2828" spans="1:110" x14ac:dyDescent="0.25">
      <c r="A2828">
        <v>75.2</v>
      </c>
      <c r="B2828" t="b">
        <v>1</v>
      </c>
      <c r="CW2828">
        <v>0.96431010928961747</v>
      </c>
      <c r="CX2828">
        <v>82.5</v>
      </c>
      <c r="CY2828">
        <v>86.39697621350912</v>
      </c>
      <c r="CZ2828">
        <v>89.318040871934599</v>
      </c>
      <c r="DA2828">
        <v>230.71893055322377</v>
      </c>
      <c r="DB2828" t="e">
        <f ca="1"/>
        <v>#NAME?</v>
      </c>
      <c r="DC2828" t="e">
        <f ca="1"/>
        <v>#NAME?</v>
      </c>
      <c r="DD2828">
        <v>83.552407035292333</v>
      </c>
      <c r="DE2828" t="e">
        <f ca="1"/>
        <v>#NAME?</v>
      </c>
      <c r="DF2828">
        <v>84.698332643708397</v>
      </c>
    </row>
    <row r="2829" spans="1:110" x14ac:dyDescent="0.25">
      <c r="A2829">
        <v>75.099999999999994</v>
      </c>
      <c r="B2829" t="b">
        <v>1</v>
      </c>
      <c r="CW2829">
        <v>0.96465163934426235</v>
      </c>
      <c r="CX2829">
        <v>82.5</v>
      </c>
      <c r="CY2829">
        <v>86.438566172168194</v>
      </c>
      <c r="CZ2829">
        <v>89.375419620105518</v>
      </c>
      <c r="DA2829">
        <v>231.38456002489917</v>
      </c>
      <c r="DB2829" t="e">
        <f ca="1"/>
        <v>#NAME?</v>
      </c>
      <c r="DC2829" t="e">
        <f ca="1"/>
        <v>#NAME?</v>
      </c>
      <c r="DD2829">
        <v>83.578787489355491</v>
      </c>
      <c r="DE2829" t="e">
        <f ca="1"/>
        <v>#NAME?</v>
      </c>
      <c r="DF2829">
        <v>84.718701581922232</v>
      </c>
    </row>
    <row r="2830" spans="1:110" x14ac:dyDescent="0.25">
      <c r="A2830">
        <v>69.400000000000006</v>
      </c>
      <c r="B2830" t="b">
        <v>1</v>
      </c>
      <c r="CW2830">
        <v>0.96499316939890711</v>
      </c>
      <c r="CX2830">
        <v>82.6</v>
      </c>
      <c r="CY2830">
        <v>86.480487009431187</v>
      </c>
      <c r="CZ2830">
        <v>89.433292160029993</v>
      </c>
      <c r="DA2830">
        <v>232.05665201966755</v>
      </c>
      <c r="DB2830" t="e">
        <f ca="1"/>
        <v>#NAME?</v>
      </c>
      <c r="DC2830" t="e">
        <f ca="1"/>
        <v>#NAME?</v>
      </c>
      <c r="DD2830">
        <v>83.605295696043072</v>
      </c>
      <c r="DE2830" t="e">
        <f ca="1"/>
        <v>#NAME?</v>
      </c>
      <c r="DF2830">
        <v>84.739163520807608</v>
      </c>
    </row>
    <row r="2831" spans="1:110" x14ac:dyDescent="0.25">
      <c r="A2831">
        <v>69.2</v>
      </c>
      <c r="B2831" t="b">
        <v>1</v>
      </c>
      <c r="CW2831">
        <v>0.96533469945355188</v>
      </c>
      <c r="CX2831">
        <v>82.6</v>
      </c>
      <c r="CY2831">
        <v>86.522744857650139</v>
      </c>
      <c r="CZ2831">
        <v>89.491667877106451</v>
      </c>
      <c r="DA2831">
        <v>232.73533325668396</v>
      </c>
      <c r="DB2831" t="e">
        <f ca="1"/>
        <v>#NAME?</v>
      </c>
      <c r="DC2831" t="e">
        <f ca="1"/>
        <v>#NAME?</v>
      </c>
      <c r="DD2831">
        <v>83.631933529532347</v>
      </c>
      <c r="DE2831" t="e">
        <f ca="1"/>
        <v>#NAME?</v>
      </c>
      <c r="DF2831">
        <v>84.759719886164774</v>
      </c>
    </row>
    <row r="2832" spans="1:110" x14ac:dyDescent="0.25">
      <c r="A2832">
        <v>69.099999999999994</v>
      </c>
      <c r="B2832" t="b">
        <v>1</v>
      </c>
      <c r="CW2832">
        <v>0.96567622950819676</v>
      </c>
      <c r="CX2832">
        <v>82.6</v>
      </c>
      <c r="CY2832">
        <v>86.565346024930065</v>
      </c>
      <c r="CZ2832">
        <v>89.550556430238089</v>
      </c>
      <c r="DA2832">
        <v>233.42073421915964</v>
      </c>
      <c r="DB2832" t="e">
        <f ca="1"/>
        <v>#NAME?</v>
      </c>
      <c r="DC2832" t="e">
        <f ca="1"/>
        <v>#NAME?</v>
      </c>
      <c r="DD2832">
        <v>83.658702910278492</v>
      </c>
      <c r="DE2832" t="e">
        <f ca="1"/>
        <v>#NAME?</v>
      </c>
      <c r="DF2832">
        <v>84.780372139662205</v>
      </c>
    </row>
    <row r="2833" spans="1:110" x14ac:dyDescent="0.25">
      <c r="A2833">
        <v>68.8</v>
      </c>
      <c r="B2833" t="b">
        <v>1</v>
      </c>
      <c r="CW2833">
        <v>0.96601775956284153</v>
      </c>
      <c r="CX2833">
        <v>82.7</v>
      </c>
      <c r="CY2833">
        <v>86.608297001983431</v>
      </c>
      <c r="CZ2833">
        <v>89.609967762630021</v>
      </c>
      <c r="DA2833">
        <v>234.1129893049303</v>
      </c>
      <c r="DB2833" t="e">
        <f ca="1"/>
        <v>#NAME?</v>
      </c>
      <c r="DC2833" t="e">
        <f ca="1"/>
        <v>#NAME?</v>
      </c>
      <c r="DD2833">
        <v>83.685605806630363</v>
      </c>
      <c r="DE2833" t="e">
        <f ca="1"/>
        <v>#NAME?</v>
      </c>
      <c r="DF2833">
        <v>84.801121780105973</v>
      </c>
    </row>
    <row r="2834" spans="1:110" x14ac:dyDescent="0.25">
      <c r="A2834">
        <v>68.5</v>
      </c>
      <c r="B2834" t="b">
        <v>1</v>
      </c>
      <c r="CW2834">
        <v>0.96635928961748629</v>
      </c>
      <c r="CX2834">
        <v>82.7</v>
      </c>
      <c r="CY2834">
        <v>86.651604469324212</v>
      </c>
      <c r="CZ2834">
        <v>89.669912113126358</v>
      </c>
      <c r="DA2834">
        <v>234.81223698463035</v>
      </c>
      <c r="DB2834" t="e">
        <f ca="1"/>
        <v>#NAME?</v>
      </c>
      <c r="DC2834" t="e">
        <f ca="1"/>
        <v>#NAME?</v>
      </c>
      <c r="DD2834">
        <v>83.712644236519623</v>
      </c>
      <c r="DE2834" t="e">
        <f ca="1"/>
        <v>#NAME?</v>
      </c>
      <c r="DF2834">
        <v>84.821970344767223</v>
      </c>
    </row>
    <row r="2835" spans="1:110" x14ac:dyDescent="0.25">
      <c r="A2835">
        <v>68.3</v>
      </c>
      <c r="B2835" t="b">
        <v>1</v>
      </c>
      <c r="CW2835">
        <v>0.96670081967213117</v>
      </c>
      <c r="CX2835">
        <v>82.7</v>
      </c>
      <c r="CY2835">
        <v>86.695275304821834</v>
      </c>
      <c r="CZ2835">
        <v>89.730400028119575</v>
      </c>
      <c r="DA2835">
        <v>235.51861996793622</v>
      </c>
      <c r="DB2835" t="e">
        <f ca="1"/>
        <v>#NAME?</v>
      </c>
      <c r="DC2835" t="e">
        <f ca="1"/>
        <v>#NAME?</v>
      </c>
      <c r="DD2835">
        <v>83.739820269227081</v>
      </c>
      <c r="DE2835" t="e">
        <f ca="1"/>
        <v>#NAME?</v>
      </c>
      <c r="DF2835">
        <v>84.842919410771117</v>
      </c>
    </row>
    <row r="2836" spans="1:110" x14ac:dyDescent="0.25">
      <c r="A2836">
        <v>68</v>
      </c>
      <c r="B2836" t="b">
        <v>1</v>
      </c>
      <c r="CW2836">
        <v>0.96704234972677594</v>
      </c>
      <c r="CX2836">
        <v>82.7</v>
      </c>
      <c r="CY2836">
        <v>86.739316591637063</v>
      </c>
      <c r="CZ2836">
        <v>89.79144237406841</v>
      </c>
      <c r="DA2836">
        <v>236.23228537837886</v>
      </c>
      <c r="DB2836" t="e">
        <f ca="1"/>
        <v>#NAME?</v>
      </c>
      <c r="DC2836" t="e">
        <f ca="1"/>
        <v>#NAME?</v>
      </c>
      <c r="DD2836">
        <v>83.767136027230805</v>
      </c>
      <c r="DE2836" t="e">
        <f ca="1"/>
        <v>#NAME?</v>
      </c>
      <c r="DF2836">
        <v>84.863970596550672</v>
      </c>
    </row>
    <row r="2837" spans="1:110" x14ac:dyDescent="0.25">
      <c r="A2837">
        <v>67.900000000000006</v>
      </c>
      <c r="B2837" t="b">
        <v>1</v>
      </c>
      <c r="CW2837">
        <v>0.96738387978142082</v>
      </c>
      <c r="CX2837">
        <v>82.7</v>
      </c>
      <c r="CY2837">
        <v>86.783735626563299</v>
      </c>
      <c r="CZ2837">
        <v>89.853050350661007</v>
      </c>
      <c r="DA2837">
        <v>236.95338493726439</v>
      </c>
      <c r="DB2837" t="e">
        <f ca="1"/>
        <v>#NAME?</v>
      </c>
      <c r="DC2837" t="e">
        <f ca="1"/>
        <v>#NAME?</v>
      </c>
      <c r="DD2837">
        <v>83.794593688140807</v>
      </c>
      <c r="DE2837" t="e">
        <f ca="1"/>
        <v>#NAME?</v>
      </c>
      <c r="DF2837">
        <v>84.885125563369371</v>
      </c>
    </row>
    <row r="2838" spans="1:110" x14ac:dyDescent="0.25">
      <c r="A2838">
        <v>67.8</v>
      </c>
      <c r="B2838" t="b">
        <v>1</v>
      </c>
      <c r="CW2838">
        <v>0.96772540983606559</v>
      </c>
      <c r="CX2838">
        <v>82.7</v>
      </c>
      <c r="CY2838">
        <v>86.828539928798349</v>
      </c>
      <c r="CZ2838">
        <v>89.915235504663883</v>
      </c>
      <c r="DA2838">
        <v>237.68207515727121</v>
      </c>
      <c r="DB2838" t="e">
        <f ca="1"/>
        <v>#NAME?</v>
      </c>
      <c r="DC2838" t="e">
        <f ca="1"/>
        <v>#NAME?</v>
      </c>
      <c r="DD2838">
        <v>83.82219548672488</v>
      </c>
      <c r="DE2838" t="e">
        <f ca="1"/>
        <v>#NAME?</v>
      </c>
      <c r="DF2838">
        <v>84.906386016916443</v>
      </c>
    </row>
    <row r="2839" spans="1:110" x14ac:dyDescent="0.25">
      <c r="A2839">
        <v>67.599999999999994</v>
      </c>
      <c r="B2839" t="b">
        <v>1</v>
      </c>
      <c r="CW2839">
        <v>0.96806693989071035</v>
      </c>
      <c r="CX2839">
        <v>82.8</v>
      </c>
      <c r="CY2839">
        <v>86.87373724917407</v>
      </c>
      <c r="CZ2839">
        <v>89.97800974450054</v>
      </c>
      <c r="DA2839">
        <v>238.41851754634959</v>
      </c>
      <c r="DB2839" t="e">
        <f ca="1"/>
        <v>#NAME?</v>
      </c>
      <c r="DC2839" t="e">
        <f ca="1"/>
        <v>#NAME?</v>
      </c>
      <c r="DD2839">
        <v>83.849943717031394</v>
      </c>
      <c r="DE2839" t="e">
        <f ca="1"/>
        <v>#NAME?</v>
      </c>
      <c r="DF2839">
        <v>84.927753708979097</v>
      </c>
    </row>
    <row r="2840" spans="1:110" x14ac:dyDescent="0.25">
      <c r="A2840">
        <v>67.3</v>
      </c>
      <c r="B2840" t="b">
        <v>1</v>
      </c>
      <c r="CW2840">
        <v>0.96840846994535523</v>
      </c>
      <c r="CX2840">
        <v>82.8</v>
      </c>
      <c r="CY2840">
        <v>86.919335579872524</v>
      </c>
      <c r="CZ2840">
        <v>90.04138535560638</v>
      </c>
      <c r="DA2840">
        <v>239.16287882258115</v>
      </c>
      <c r="DB2840" t="e">
        <f ca="1"/>
        <v>#NAME?</v>
      </c>
      <c r="DC2840" t="e">
        <f ca="1"/>
        <v>#NAME?</v>
      </c>
      <c r="DD2840">
        <v>83.877840734614409</v>
      </c>
      <c r="DE2840" t="e">
        <f ca="1"/>
        <v>#NAME?</v>
      </c>
      <c r="DF2840">
        <v>84.949230439196327</v>
      </c>
    </row>
    <row r="2841" spans="1:110" x14ac:dyDescent="0.25">
      <c r="A2841">
        <v>67.8</v>
      </c>
      <c r="B2841" t="b">
        <v>1</v>
      </c>
      <c r="CW2841">
        <v>0.96875</v>
      </c>
      <c r="CX2841">
        <v>82.9</v>
      </c>
      <c r="CY2841">
        <v>86.965343164660126</v>
      </c>
      <c r="CZ2841">
        <v>90.105375016609443</v>
      </c>
      <c r="DA2841">
        <v>239.91533114071677</v>
      </c>
      <c r="DB2841" t="e">
        <f ca="1"/>
        <v>#NAME?</v>
      </c>
      <c r="DC2841" t="e">
        <f ca="1"/>
        <v>#NAME?</v>
      </c>
      <c r="DD2841">
        <v>83.905888958867351</v>
      </c>
      <c r="DE2841" t="e">
        <f ca="1"/>
        <v>#NAME?</v>
      </c>
      <c r="DF2841">
        <v>84.970818056899162</v>
      </c>
    </row>
    <row r="2842" spans="1:110" x14ac:dyDescent="0.25">
      <c r="A2842">
        <v>67.2</v>
      </c>
      <c r="B2842" t="b">
        <v>1</v>
      </c>
      <c r="CW2842">
        <v>0.96909153005464477</v>
      </c>
      <c r="CX2842">
        <v>83</v>
      </c>
      <c r="CY2842">
        <v>87.011768509673558</v>
      </c>
      <c r="CZ2842">
        <v>90.169991816392454</v>
      </c>
      <c r="DA2842">
        <v>240.67605233116421</v>
      </c>
      <c r="DB2842" t="e">
        <f ca="1"/>
        <v>#NAME?</v>
      </c>
      <c r="DC2842" t="e">
        <f ca="1"/>
        <v>#NAME?</v>
      </c>
      <c r="DD2842">
        <v>83.934090875471838</v>
      </c>
      <c r="DE2842" t="e">
        <f ca="1"/>
        <v>#NAME?</v>
      </c>
      <c r="DF2842">
        <v>84.992518463042728</v>
      </c>
    </row>
    <row r="2843" spans="1:110" x14ac:dyDescent="0.25">
      <c r="A2843">
        <v>67.099999999999994</v>
      </c>
      <c r="B2843" t="b">
        <v>1</v>
      </c>
      <c r="CW2843">
        <v>0.96943306010928965</v>
      </c>
      <c r="CX2843">
        <v>83</v>
      </c>
      <c r="CY2843">
        <v>87.058620394793294</v>
      </c>
      <c r="CZ2843">
        <v>90.235249272092759</v>
      </c>
      <c r="DA2843">
        <v>241.44522615225139</v>
      </c>
      <c r="DB2843" t="e">
        <f ca="1"/>
        <v>#NAME?</v>
      </c>
      <c r="DC2843" t="e">
        <f ca="1"/>
        <v>#NAME?</v>
      </c>
      <c r="DD2843">
        <v>83.962449038968643</v>
      </c>
      <c r="DE2843" t="e">
        <f ca="1"/>
        <v>#NAME?</v>
      </c>
      <c r="DF2843">
        <v>85.014333612235532</v>
      </c>
    </row>
    <row r="2844" spans="1:110" x14ac:dyDescent="0.25">
      <c r="A2844">
        <v>67.400000000000006</v>
      </c>
      <c r="B2844" t="b">
        <v>1</v>
      </c>
      <c r="CW2844">
        <v>0.96977459016393441</v>
      </c>
      <c r="CX2844">
        <v>83</v>
      </c>
      <c r="CY2844">
        <v>87.105907885643958</v>
      </c>
      <c r="CZ2844">
        <v>90.301161348103903</v>
      </c>
      <c r="DA2844">
        <v>242.2230425566629</v>
      </c>
      <c r="DB2844" t="e">
        <f ca="1"/>
        <v>#NAME?</v>
      </c>
      <c r="DC2844" t="e">
        <f ca="1"/>
        <v>#NAME?</v>
      </c>
      <c r="DD2844">
        <v>83.990966075458076</v>
      </c>
      <c r="DE2844" t="e">
        <f ca="1"/>
        <v>#NAME?</v>
      </c>
      <c r="DF2844">
        <v>85.036265514872156</v>
      </c>
    </row>
    <row r="2845" spans="1:110" x14ac:dyDescent="0.25">
      <c r="A2845">
        <v>67.099999999999994</v>
      </c>
      <c r="B2845" t="b">
        <v>1</v>
      </c>
      <c r="CW2845">
        <v>0.97011612021857918</v>
      </c>
      <c r="CX2845">
        <v>83</v>
      </c>
      <c r="CY2845">
        <v>87.1536403462637</v>
      </c>
      <c r="CZ2845">
        <v>90.367742476146759</v>
      </c>
      <c r="DA2845">
        <v>243.00969797301786</v>
      </c>
      <c r="DB2845" t="e">
        <f ca="1"/>
        <v>#NAME?</v>
      </c>
      <c r="DC2845" t="e">
        <f ca="1"/>
        <v>#NAME?</v>
      </c>
      <c r="DD2845">
        <v>84.019644685438422</v>
      </c>
      <c r="DE2845" t="e">
        <f ca="1"/>
        <v>#NAME?</v>
      </c>
      <c r="DF2845">
        <v>85.058316239376055</v>
      </c>
    </row>
    <row r="2846" spans="1:110" x14ac:dyDescent="0.25">
      <c r="A2846">
        <v>72</v>
      </c>
      <c r="B2846" t="b">
        <v>1</v>
      </c>
      <c r="CW2846">
        <v>0.97045765027322406</v>
      </c>
      <c r="CX2846">
        <v>83</v>
      </c>
      <c r="CY2846">
        <v>87.201827452487777</v>
      </c>
      <c r="CZ2846">
        <v>90.435007576482874</v>
      </c>
      <c r="DA2846">
        <v>243.80539560362931</v>
      </c>
      <c r="DB2846" t="e">
        <f ca="1"/>
        <v>#NAME?</v>
      </c>
      <c r="DC2846" t="e">
        <f ca="1"/>
        <v>#NAME?</v>
      </c>
      <c r="DD2846">
        <v>84.04848764679052</v>
      </c>
      <c r="DE2846" t="e">
        <f ca="1"/>
        <v>#NAME?</v>
      </c>
      <c r="DF2846">
        <v>85.080487914559029</v>
      </c>
    </row>
    <row r="2847" spans="1:110" x14ac:dyDescent="0.25">
      <c r="A2847">
        <v>71.7</v>
      </c>
      <c r="B2847" t="b">
        <v>1</v>
      </c>
      <c r="CW2847">
        <v>0.97079918032786883</v>
      </c>
      <c r="CX2847">
        <v>83</v>
      </c>
      <c r="CY2847">
        <v>87.25047920609542</v>
      </c>
      <c r="CZ2847">
        <v>90.502972080349025</v>
      </c>
      <c r="DA2847">
        <v>244.61034573957645</v>
      </c>
      <c r="DB2847" t="e">
        <f ca="1"/>
        <v>#NAME?</v>
      </c>
      <c r="DC2847" t="e">
        <f ca="1"/>
        <v>#NAME?</v>
      </c>
      <c r="DD2847">
        <v>84.077497817918129</v>
      </c>
      <c r="DE2847" t="e">
        <f ca="1"/>
        <v>#NAME?</v>
      </c>
      <c r="DF2847">
        <v>85.102782732105197</v>
      </c>
    </row>
    <row r="2848" spans="1:110" x14ac:dyDescent="0.25">
      <c r="A2848">
        <v>71.599999999999994</v>
      </c>
      <c r="B2848" t="b">
        <v>1</v>
      </c>
      <c r="CW2848">
        <v>0.97114071038251371</v>
      </c>
      <c r="CX2848">
        <v>83</v>
      </c>
      <c r="CY2848">
        <v>87.299605949773422</v>
      </c>
      <c r="CZ2848">
        <v>90.571651953699359</v>
      </c>
      <c r="DA2848">
        <v>245.42476609431409</v>
      </c>
      <c r="DB2848" t="e">
        <f ca="1"/>
        <v>#NAME?</v>
      </c>
      <c r="DC2848" t="e">
        <f ca="1"/>
        <v>#NAME?</v>
      </c>
      <c r="DD2848">
        <v>84.106678141054161</v>
      </c>
      <c r="DE2848" t="e">
        <f ca="1"/>
        <v>#NAME?</v>
      </c>
      <c r="DF2848">
        <v>85.125202949187539</v>
      </c>
    </row>
    <row r="2849" spans="1:110" x14ac:dyDescent="0.25">
      <c r="A2849">
        <v>71.400000000000006</v>
      </c>
      <c r="B2849" t="b">
        <v>1</v>
      </c>
      <c r="CW2849">
        <v>0.97148224043715847</v>
      </c>
      <c r="CX2849">
        <v>83</v>
      </c>
      <c r="CY2849">
        <v>87.349218382953211</v>
      </c>
      <c r="CZ2849">
        <v>90.641063722346885</v>
      </c>
      <c r="DA2849">
        <v>246.24888215713747</v>
      </c>
      <c r="DB2849" t="e">
        <f ca="1"/>
        <v>#NAME?</v>
      </c>
      <c r="DC2849" t="e">
        <f ca="1"/>
        <v>#NAME?</v>
      </c>
      <c r="DD2849">
        <v>84.136031645743444</v>
      </c>
      <c r="DE2849" t="e">
        <f ca="1"/>
        <v>#NAME?</v>
      </c>
      <c r="DF2849">
        <v>85.147750891225641</v>
      </c>
    </row>
    <row r="2850" spans="1:110" x14ac:dyDescent="0.25">
      <c r="A2850">
        <v>71.2</v>
      </c>
      <c r="B2850" t="b">
        <v>1</v>
      </c>
      <c r="CW2850">
        <v>0.97182377049180324</v>
      </c>
      <c r="CX2850">
        <v>83</v>
      </c>
      <c r="CY2850">
        <v>87.399327578584334</v>
      </c>
      <c r="CZ2850">
        <v>90.711224498605006</v>
      </c>
      <c r="DA2850">
        <v>247.0829275679456</v>
      </c>
      <c r="DB2850" t="e">
        <f ca="1"/>
        <v>#NAME?</v>
      </c>
      <c r="DC2850" t="e">
        <f ca="1"/>
        <v>#NAME?</v>
      </c>
      <c r="DD2850">
        <v>84.165561452513771</v>
      </c>
      <c r="DE2850" t="e">
        <f ca="1"/>
        <v>#NAME?</v>
      </c>
      <c r="DF2850">
        <v>85.170428954794062</v>
      </c>
    </row>
    <row r="2851" spans="1:110" x14ac:dyDescent="0.25">
      <c r="A2851">
        <v>71</v>
      </c>
      <c r="B2851" t="b">
        <v>1</v>
      </c>
      <c r="CW2851">
        <v>0.97216530054644812</v>
      </c>
      <c r="CX2851">
        <v>83</v>
      </c>
      <c r="CY2851">
        <v>87.449945000911242</v>
      </c>
      <c r="CZ2851">
        <v>90.782152009538436</v>
      </c>
      <c r="DA2851">
        <v>247.92714451485492</v>
      </c>
      <c r="DB2851" t="e">
        <f ca="1"/>
        <v>#NAME?</v>
      </c>
      <c r="DC2851" t="e">
        <f ca="1"/>
        <v>#NAME?</v>
      </c>
      <c r="DD2851">
        <v>84.19527077674789</v>
      </c>
      <c r="DE2851" t="e">
        <f ca="1"/>
        <v>#NAME?</v>
      </c>
      <c r="DF2851">
        <v>85.193239610691563</v>
      </c>
    </row>
    <row r="2852" spans="1:110" x14ac:dyDescent="0.25">
      <c r="A2852">
        <v>78</v>
      </c>
      <c r="B2852" t="b">
        <v>1</v>
      </c>
      <c r="CW2852">
        <v>0.97250683060109289</v>
      </c>
      <c r="CX2852">
        <v>83</v>
      </c>
      <c r="CY2852">
        <v>87.501082524326719</v>
      </c>
      <c r="CZ2852">
        <v>90.853864626941203</v>
      </c>
      <c r="DA2852">
        <v>248.7817841563587</v>
      </c>
      <c r="DB2852" t="e">
        <f ca="1"/>
        <v>#NAME?</v>
      </c>
      <c r="DC2852" t="e">
        <f ca="1"/>
        <v>#NAME?</v>
      </c>
      <c r="DD2852">
        <v>84.225162932769805</v>
      </c>
      <c r="DE2852" t="e">
        <f ca="1"/>
        <v>#NAME?</v>
      </c>
      <c r="DF2852">
        <v>85.216185407182167</v>
      </c>
    </row>
    <row r="2853" spans="1:110" x14ac:dyDescent="0.25">
      <c r="A2853">
        <v>75</v>
      </c>
      <c r="B2853" t="b">
        <v>1</v>
      </c>
      <c r="CW2853">
        <v>0.97284836065573765</v>
      </c>
      <c r="CX2853">
        <v>83</v>
      </c>
      <c r="CY2853">
        <v>87.552752453381771</v>
      </c>
      <c r="CZ2853">
        <v>90.926381399170523</v>
      </c>
      <c r="DA2853">
        <v>249.64710706987626</v>
      </c>
      <c r="DB2853" t="e">
        <f ca="1"/>
        <v>#NAME?</v>
      </c>
      <c r="DC2853" t="e">
        <f ca="1"/>
        <v>#NAME?</v>
      </c>
      <c r="DD2853">
        <v>84.255241338160431</v>
      </c>
      <c r="DE2853" t="e">
        <f ca="1"/>
        <v>#NAME?</v>
      </c>
      <c r="DF2853">
        <v>85.239268973419883</v>
      </c>
    </row>
    <row r="2854" spans="1:110" x14ac:dyDescent="0.25">
      <c r="A2854">
        <v>73</v>
      </c>
      <c r="B2854" t="b">
        <v>1</v>
      </c>
      <c r="CW2854">
        <v>0.97318989071038253</v>
      </c>
      <c r="CX2854">
        <v>83</v>
      </c>
      <c r="CY2854">
        <v>87.604967544038004</v>
      </c>
      <c r="CZ2854">
        <v>90.999722084976824</v>
      </c>
      <c r="DA2854">
        <v>250.52338372869073</v>
      </c>
      <c r="DB2854" t="e">
        <f ca="1"/>
        <v>#NAME?</v>
      </c>
      <c r="DC2854" t="e">
        <f ca="1"/>
        <v>#NAME?</v>
      </c>
      <c r="DD2854">
        <v>84.285509518318236</v>
      </c>
      <c r="DE2854" t="e">
        <f ca="1"/>
        <v>#NAME?</v>
      </c>
      <c r="DF2854">
        <v>85.262493023069837</v>
      </c>
    </row>
    <row r="2855" spans="1:110" x14ac:dyDescent="0.25">
      <c r="A2855">
        <v>71</v>
      </c>
      <c r="B2855" t="b">
        <v>1</v>
      </c>
      <c r="CW2855">
        <v>0.9735314207650273</v>
      </c>
      <c r="CX2855">
        <v>83</v>
      </c>
      <c r="CY2855">
        <v>87.657741026256915</v>
      </c>
      <c r="CZ2855">
        <v>91.073907189481275</v>
      </c>
      <c r="DA2855">
        <v>251.41089500946234</v>
      </c>
      <c r="DB2855" t="e">
        <f ca="1"/>
        <v>#NAME?</v>
      </c>
      <c r="DC2855" t="e">
        <f ca="1"/>
        <v>#NAME?</v>
      </c>
      <c r="DD2855">
        <v>84.315971111282053</v>
      </c>
      <c r="DE2855" t="e">
        <f ca="1"/>
        <v>#NAME?</v>
      </c>
      <c r="DF2855">
        <v>85.285860358140155</v>
      </c>
    </row>
    <row r="2856" spans="1:110" x14ac:dyDescent="0.25">
      <c r="A2856">
        <v>69.900000000000006</v>
      </c>
      <c r="B2856" t="b">
        <v>1</v>
      </c>
      <c r="CW2856">
        <v>0.97387295081967218</v>
      </c>
      <c r="CX2856">
        <v>83</v>
      </c>
      <c r="CY2856">
        <v>87.711086628028625</v>
      </c>
      <c r="CZ2856">
        <v>91.148958002468333</v>
      </c>
      <c r="DA2856">
        <v>252.30993273270249</v>
      </c>
      <c r="DB2856" t="e">
        <f ca="1"/>
        <v>#NAME?</v>
      </c>
      <c r="DC2856" t="e">
        <f ca="1"/>
        <v>#NAME?</v>
      </c>
      <c r="DD2856">
        <v>84.346629872835194</v>
      </c>
      <c r="DE2856" t="e">
        <f ca="1"/>
        <v>#NAME?</v>
      </c>
      <c r="DF2856">
        <v>85.309373873039249</v>
      </c>
    </row>
    <row r="2857" spans="1:110" x14ac:dyDescent="0.25">
      <c r="A2857">
        <v>69.599999999999994</v>
      </c>
      <c r="B2857" t="b">
        <v>1</v>
      </c>
      <c r="CW2857">
        <v>0.97421448087431695</v>
      </c>
      <c r="CX2857">
        <v>83</v>
      </c>
      <c r="CY2857">
        <v>87.76501860095189</v>
      </c>
      <c r="CZ2857">
        <v>91.224896639173664</v>
      </c>
      <c r="DA2857">
        <v>253.22080023880432</v>
      </c>
      <c r="DB2857" t="e">
        <f ca="1"/>
        <v>#NAME?</v>
      </c>
      <c r="DC2857" t="e">
        <f ca="1"/>
        <v>#NAME?</v>
      </c>
      <c r="DD2857">
        <v>84.377489681910461</v>
      </c>
      <c r="DE2857" t="e">
        <f ca="1"/>
        <v>#NAME?</v>
      </c>
      <c r="DF2857">
        <v>85.333036558875136</v>
      </c>
    </row>
    <row r="2858" spans="1:110" x14ac:dyDescent="0.25">
      <c r="A2858">
        <v>69.400000000000006</v>
      </c>
      <c r="B2858" t="b">
        <v>1</v>
      </c>
      <c r="CW2858">
        <v>0.97455601092896171</v>
      </c>
      <c r="CX2858">
        <v>83.1</v>
      </c>
      <c r="CY2858">
        <v>87.819551747487779</v>
      </c>
      <c r="CZ2858">
        <v>91.301746083765366</v>
      </c>
      <c r="DA2858">
        <v>254.14381300248263</v>
      </c>
      <c r="DB2858" t="e">
        <f ca="1"/>
        <v>#NAME?</v>
      </c>
      <c r="DC2858" t="e">
        <f ca="1"/>
        <v>#NAME?</v>
      </c>
      <c r="DD2858">
        <v>84.408554546318683</v>
      </c>
      <c r="DE2858" t="e">
        <f ca="1"/>
        <v>#NAME?</v>
      </c>
      <c r="DF2858">
        <v>85.356851508014614</v>
      </c>
    </row>
    <row r="2859" spans="1:110" x14ac:dyDescent="0.25">
      <c r="A2859">
        <v>69.3</v>
      </c>
      <c r="B2859" t="b">
        <v>1</v>
      </c>
      <c r="CW2859">
        <v>0.97489754098360659</v>
      </c>
      <c r="CX2859">
        <v>83.2</v>
      </c>
      <c r="CY2859">
        <v>87.874701450020467</v>
      </c>
      <c r="CZ2859">
        <v>91.379530235736965</v>
      </c>
      <c r="DA2859">
        <v>255.07929928873097</v>
      </c>
      <c r="DB2859" t="e">
        <f ca="1"/>
        <v>#NAME?</v>
      </c>
      <c r="DC2859" t="e">
        <f ca="1"/>
        <v>#NAME?</v>
      </c>
      <c r="DD2859">
        <v>84.439828608824371</v>
      </c>
      <c r="DE2859" t="e">
        <f ca="1"/>
        <v>#NAME?</v>
      </c>
      <c r="DF2859">
        <v>85.380821918921896</v>
      </c>
    </row>
    <row r="2860" spans="1:110" x14ac:dyDescent="0.25">
      <c r="A2860">
        <v>69.099999999999994</v>
      </c>
      <c r="B2860" t="b">
        <v>1</v>
      </c>
      <c r="CW2860">
        <v>0.97523907103825136</v>
      </c>
      <c r="CX2860">
        <v>83.3</v>
      </c>
      <c r="CY2860">
        <v>87.930483701871538</v>
      </c>
      <c r="CZ2860">
        <v>91.458273959447027</v>
      </c>
      <c r="DA2860">
        <v>256.02760085371119</v>
      </c>
      <c r="DB2860" t="e">
        <f ca="1"/>
        <v>#NAME?</v>
      </c>
      <c r="DC2860" t="e">
        <f ca="1"/>
        <v>#NAME?</v>
      </c>
      <c r="DD2860">
        <v>84.471316153594586</v>
      </c>
      <c r="DE2860" t="e">
        <f ca="1"/>
        <v>#NAME?</v>
      </c>
      <c r="DF2860">
        <v>85.404951101297371</v>
      </c>
    </row>
    <row r="2861" spans="1:110" x14ac:dyDescent="0.25">
      <c r="A2861">
        <v>69</v>
      </c>
      <c r="B2861" t="b">
        <v>1</v>
      </c>
      <c r="CW2861">
        <v>0.97558060109289613</v>
      </c>
      <c r="CX2861">
        <v>83.4</v>
      </c>
      <c r="CY2861">
        <v>87.986915140428252</v>
      </c>
      <c r="CZ2861">
        <v>91.538003137068415</v>
      </c>
      <c r="DA2861">
        <v>256.98907369432339</v>
      </c>
      <c r="DB2861" t="e">
        <f ca="1"/>
        <v>#NAME?</v>
      </c>
      <c r="DC2861" t="e">
        <f ca="1"/>
        <v>#NAME?</v>
      </c>
      <c r="DD2861">
        <v>84.503021613049725</v>
      </c>
      <c r="DE2861" t="e">
        <f ca="1"/>
        <v>#NAME?</v>
      </c>
      <c r="DF2861">
        <v>85.429242481540143</v>
      </c>
    </row>
    <row r="2862" spans="1:110" x14ac:dyDescent="0.25">
      <c r="A2862">
        <v>74.099999999999994</v>
      </c>
      <c r="B2862" t="b">
        <v>1</v>
      </c>
      <c r="CW2862">
        <v>0.97592213114754101</v>
      </c>
      <c r="CX2862">
        <v>83.5</v>
      </c>
      <c r="CY2862">
        <v>88.044013082561435</v>
      </c>
      <c r="CZ2862">
        <v>91.61874472523121</v>
      </c>
      <c r="DA2862">
        <v>257.96408885056456</v>
      </c>
      <c r="DB2862" t="e">
        <f ca="1"/>
        <v>#NAME?</v>
      </c>
      <c r="DC2862" t="e">
        <f ca="1"/>
        <v>#NAME?</v>
      </c>
      <c r="DD2862">
        <v>84.534949575146911</v>
      </c>
      <c r="DE2862" t="e">
        <f ca="1"/>
        <v>#NAME?</v>
      </c>
      <c r="DF2862">
        <v>85.453699608559134</v>
      </c>
    </row>
    <row r="2863" spans="1:110" x14ac:dyDescent="0.25">
      <c r="A2863">
        <v>73.900000000000006</v>
      </c>
      <c r="B2863" t="b">
        <v>1</v>
      </c>
      <c r="CW2863">
        <v>0.97626366120218577</v>
      </c>
      <c r="CX2863">
        <v>83.5</v>
      </c>
      <c r="CY2863">
        <v>88.10179556252659</v>
      </c>
      <c r="CZ2863">
        <v>91.700526815674436</v>
      </c>
      <c r="DA2863">
        <v>258.95303326520428</v>
      </c>
      <c r="DB2863" t="e">
        <f ca="1"/>
        <v>#NAME?</v>
      </c>
      <c r="DC2863" t="e">
        <f ca="1"/>
        <v>#NAME?</v>
      </c>
      <c r="DD2863">
        <v>84.567104791129935</v>
      </c>
      <c r="DE2863" t="e">
        <f ca="1"/>
        <v>#NAME?</v>
      </c>
      <c r="DF2863">
        <v>85.478326159960488</v>
      </c>
    </row>
    <row r="2864" spans="1:110" x14ac:dyDescent="0.25">
      <c r="A2864">
        <v>73.8</v>
      </c>
      <c r="B2864" t="b">
        <v>1</v>
      </c>
      <c r="CW2864">
        <v>0.97660519125683065</v>
      </c>
      <c r="CX2864">
        <v>83.7</v>
      </c>
      <c r="CY2864">
        <v>88.160281372560846</v>
      </c>
      <c r="CZ2864">
        <v>91.783378700253223</v>
      </c>
      <c r="DA2864">
        <v>259.95631070576513</v>
      </c>
      <c r="DB2864" t="e">
        <f ca="1"/>
        <v>#NAME?</v>
      </c>
      <c r="DC2864" t="e">
        <f ca="1"/>
        <v>#NAME?</v>
      </c>
      <c r="DD2864">
        <v>84.599492183783028</v>
      </c>
      <c r="DE2864" t="e">
        <f ca="1"/>
        <v>#NAME?</v>
      </c>
      <c r="DF2864">
        <v>85.503125948641411</v>
      </c>
    </row>
    <row r="2865" spans="1:110" x14ac:dyDescent="0.25">
      <c r="A2865">
        <v>73.7</v>
      </c>
      <c r="B2865" t="b">
        <v>1</v>
      </c>
      <c r="CW2865">
        <v>0.97694672131147542</v>
      </c>
      <c r="CX2865">
        <v>84</v>
      </c>
      <c r="CY2865">
        <v>88.219490106409793</v>
      </c>
      <c r="CZ2865">
        <v>91.867330940680645</v>
      </c>
      <c r="DA2865">
        <v>260.97434275429845</v>
      </c>
      <c r="DB2865" t="e">
        <f ca="1"/>
        <v>#NAME?</v>
      </c>
      <c r="DC2865" t="e">
        <f ca="1"/>
        <v>#NAME?</v>
      </c>
      <c r="DD2865">
        <v>84.632116856228819</v>
      </c>
      <c r="DE2865" t="e">
        <f ca="1"/>
        <v>#NAME?</v>
      </c>
      <c r="DF2865">
        <v>85.528102929823277</v>
      </c>
    </row>
    <row r="2866" spans="1:110" x14ac:dyDescent="0.25">
      <c r="A2866">
        <v>73.8</v>
      </c>
      <c r="B2866" t="b">
        <v>1</v>
      </c>
      <c r="CW2866">
        <v>0.97728825136612019</v>
      </c>
      <c r="CX2866">
        <v>84</v>
      </c>
      <c r="CY2866">
        <v>88.279442206043214</v>
      </c>
      <c r="CZ2866">
        <v>91.952415443428364</v>
      </c>
      <c r="DA2866">
        <v>262.00756987103608</v>
      </c>
      <c r="DB2866" t="e">
        <f ca="1"/>
        <v>#NAME?</v>
      </c>
      <c r="DC2866" t="e">
        <f ca="1"/>
        <v>#NAME?</v>
      </c>
      <c r="DD2866">
        <v>84.664984101315156</v>
      </c>
      <c r="DE2866" t="e">
        <f ca="1"/>
        <v>#NAME?</v>
      </c>
      <c r="DF2866">
        <v>85.55326120856077</v>
      </c>
    </row>
    <row r="2867" spans="1:110" x14ac:dyDescent="0.25">
      <c r="A2867">
        <v>73.7</v>
      </c>
      <c r="B2867" t="b">
        <v>1</v>
      </c>
      <c r="CW2867">
        <v>0.97762978142076506</v>
      </c>
      <c r="CX2867">
        <v>84</v>
      </c>
      <c r="CY2867">
        <v>88.340159011844605</v>
      </c>
      <c r="CZ2867">
        <v>92.038665540248701</v>
      </c>
      <c r="DA2867">
        <v>263.05645253862809</v>
      </c>
      <c r="DB2867" t="e">
        <f ca="1"/>
        <v>#NAME?</v>
      </c>
      <c r="DC2867" t="e">
        <f ca="1"/>
        <v>#NAME?</v>
      </c>
      <c r="DD2867">
        <v>84.698099411639504</v>
      </c>
      <c r="DE2867" t="e">
        <f ca="1"/>
        <v>#NAME?</v>
      </c>
      <c r="DF2867">
        <v>85.578605047766231</v>
      </c>
    </row>
    <row r="2868" spans="1:110" x14ac:dyDescent="0.25">
      <c r="A2868">
        <v>73.599999999999994</v>
      </c>
      <c r="B2868" t="b">
        <v>1</v>
      </c>
      <c r="CW2868">
        <v>0.97797131147540983</v>
      </c>
      <c r="CX2868">
        <v>84</v>
      </c>
      <c r="CY2868">
        <v>88.401662816590942</v>
      </c>
      <c r="CZ2868">
        <v>92.126116074835281</v>
      </c>
      <c r="DA2868">
        <v>264.12147249440852</v>
      </c>
      <c r="DB2868" t="e">
        <f ca="1"/>
        <v>#NAME?</v>
      </c>
      <c r="DC2868" t="e">
        <f ca="1"/>
        <v>#NAME?</v>
      </c>
      <c r="DD2868">
        <v>84.731468490264902</v>
      </c>
      <c r="DE2868" t="e">
        <f ca="1"/>
        <v>#NAME?</v>
      </c>
      <c r="DF2868">
        <v>85.60413887679357</v>
      </c>
    </row>
    <row r="2869" spans="1:110" x14ac:dyDescent="0.25">
      <c r="A2869">
        <v>73.2</v>
      </c>
      <c r="B2869" t="b">
        <v>1</v>
      </c>
      <c r="CW2869">
        <v>0.9783128415300546</v>
      </c>
      <c r="CX2869">
        <v>84</v>
      </c>
      <c r="CY2869">
        <v>88.463976923572488</v>
      </c>
      <c r="CZ2869">
        <v>92.214803496192701</v>
      </c>
      <c r="DA2869">
        <v>265.20313405894603</v>
      </c>
      <c r="DB2869" t="e">
        <f ca="1"/>
        <v>#NAME?</v>
      </c>
      <c r="DC2869" t="e">
        <f ca="1"/>
        <v>#NAME?</v>
      </c>
      <c r="DD2869">
        <v>84.765097262186558</v>
      </c>
      <c r="DE2869" t="e">
        <f ca="1"/>
        <v>#NAME?</v>
      </c>
      <c r="DF2869">
        <v>85.629867300629911</v>
      </c>
    </row>
    <row r="2870" spans="1:110" x14ac:dyDescent="0.25">
      <c r="A2870">
        <v>73.400000000000006</v>
      </c>
      <c r="B2870" t="b">
        <v>1</v>
      </c>
      <c r="CW2870">
        <v>0.97865437158469948</v>
      </c>
      <c r="CX2870">
        <v>84</v>
      </c>
      <c r="CY2870">
        <v>88.527125709240963</v>
      </c>
      <c r="CZ2870">
        <v>92.304765959349453</v>
      </c>
      <c r="DA2870">
        <v>266.3019655700453</v>
      </c>
      <c r="DB2870" t="e">
        <f ca="1"/>
        <v>#NAME?</v>
      </c>
      <c r="DC2870" t="e">
        <f ca="1"/>
        <v>#NAME?</v>
      </c>
      <c r="DD2870">
        <v>84.798991886614317</v>
      </c>
      <c r="DE2870" t="e">
        <f ca="1"/>
        <v>#NAME?</v>
      </c>
      <c r="DF2870">
        <v>85.655795109748226</v>
      </c>
    </row>
    <row r="2871" spans="1:110" x14ac:dyDescent="0.25">
      <c r="A2871">
        <v>73.599999999999994</v>
      </c>
      <c r="B2871" t="b">
        <v>1</v>
      </c>
      <c r="CW2871">
        <v>0.97899590163934425</v>
      </c>
      <c r="CX2871">
        <v>84</v>
      </c>
      <c r="CY2871">
        <v>88.591134690818095</v>
      </c>
      <c r="CZ2871">
        <v>92.396043434120159</v>
      </c>
      <c r="DA2871">
        <v>267.4185209324076</v>
      </c>
      <c r="DB2871" t="e">
        <f ca="1"/>
        <v>#NAME?</v>
      </c>
      <c r="DC2871" t="e">
        <f ca="1"/>
        <v>#NAME?</v>
      </c>
      <c r="DD2871">
        <v>84.833158770143243</v>
      </c>
      <c r="DE2871" t="e">
        <f ca="1"/>
        <v>#NAME?</v>
      </c>
      <c r="DF2871">
        <v>85.681927290679852</v>
      </c>
    </row>
    <row r="2872" spans="1:110" x14ac:dyDescent="0.25">
      <c r="A2872">
        <v>73.599999999999994</v>
      </c>
      <c r="B2872" t="b">
        <v>1</v>
      </c>
      <c r="CW2872">
        <v>0.97933743169398912</v>
      </c>
      <c r="CX2872">
        <v>84</v>
      </c>
      <c r="CY2872">
        <v>88.656030599345073</v>
      </c>
      <c r="CZ2872">
        <v>92.48867782270294</v>
      </c>
      <c r="DA2872">
        <v>268.55338129433324</v>
      </c>
      <c r="DB2872" t="e">
        <f ca="1"/>
        <v>#NAME?</v>
      </c>
      <c r="DC2872" t="e">
        <f ca="1"/>
        <v>#NAME?</v>
      </c>
      <c r="DD2872">
        <v>84.867604580891992</v>
      </c>
      <c r="DE2872" t="e">
        <f ca="1"/>
        <v>#NAME?</v>
      </c>
      <c r="DF2872">
        <v>85.708269037372446</v>
      </c>
    </row>
    <row r="2873" spans="1:110" x14ac:dyDescent="0.25">
      <c r="A2873">
        <v>73.3</v>
      </c>
      <c r="B2873" t="b">
        <v>1</v>
      </c>
      <c r="CW2873">
        <v>0.97967896174863389</v>
      </c>
      <c r="CX2873">
        <v>84</v>
      </c>
      <c r="CY2873">
        <v>88.721841458708838</v>
      </c>
      <c r="CZ2873">
        <v>92.582713086989358</v>
      </c>
      <c r="DA2873">
        <v>269.70715686416207</v>
      </c>
      <c r="DB2873" t="e">
        <f ca="1"/>
        <v>#NAME?</v>
      </c>
      <c r="DC2873" t="e">
        <f ca="1"/>
        <v>#NAME?</v>
      </c>
      <c r="DD2873">
        <v>84.902336263697265</v>
      </c>
      <c r="DE2873" t="e">
        <f ca="1"/>
        <v>#NAME?</v>
      </c>
      <c r="DF2873">
        <v>85.734825763405127</v>
      </c>
    </row>
    <row r="2874" spans="1:110" x14ac:dyDescent="0.25">
      <c r="A2874">
        <v>72.400000000000006</v>
      </c>
      <c r="B2874" t="b">
        <v>1</v>
      </c>
      <c r="CW2874">
        <v>0.98002049180327866</v>
      </c>
      <c r="CX2874">
        <v>84</v>
      </c>
      <c r="CY2874">
        <v>88.788596671244491</v>
      </c>
      <c r="CZ2874">
        <v>92.678195386566912</v>
      </c>
      <c r="DA2874">
        <v>270.88048888067613</v>
      </c>
      <c r="DB2874" t="e">
        <f ca="1"/>
        <v>#NAME?</v>
      </c>
      <c r="DC2874" t="e">
        <f ca="1"/>
        <v>#NAME?</v>
      </c>
      <c r="DD2874">
        <v>84.937361056462706</v>
      </c>
      <c r="DE2874" t="e">
        <f ca="1"/>
        <v>#NAME?</v>
      </c>
      <c r="DF2874">
        <v>85.761603115141753</v>
      </c>
    </row>
    <row r="2875" spans="1:110" x14ac:dyDescent="0.25">
      <c r="A2875">
        <v>73.099999999999994</v>
      </c>
      <c r="B2875" t="b">
        <v>1</v>
      </c>
      <c r="CW2875">
        <v>0.98036202185792354</v>
      </c>
      <c r="CX2875">
        <v>84</v>
      </c>
      <c r="CY2875">
        <v>88.856327110583564</v>
      </c>
      <c r="CZ2875">
        <v>92.775173228513452</v>
      </c>
      <c r="DA2875">
        <v>272.07405175338607</v>
      </c>
      <c r="DB2875" t="e">
        <f ca="1"/>
        <v>#NAME?</v>
      </c>
      <c r="DC2875" t="e">
        <f ca="1"/>
        <v>#NAME?</v>
      </c>
      <c r="DD2875">
        <v>84.972686507770774</v>
      </c>
      <c r="DE2875" t="e">
        <f ca="1"/>
        <v>#NAME?</v>
      </c>
      <c r="DF2875">
        <v>85.788606985911258</v>
      </c>
    </row>
    <row r="2876" spans="1:110" x14ac:dyDescent="0.25">
      <c r="A2876">
        <v>72.5</v>
      </c>
      <c r="B2876" t="b">
        <v>1</v>
      </c>
      <c r="CW2876">
        <v>0.98070355191256831</v>
      </c>
      <c r="CX2876">
        <v>85</v>
      </c>
      <c r="CY2876">
        <v>88.925065222499967</v>
      </c>
      <c r="CZ2876">
        <v>92.873697630215418</v>
      </c>
      <c r="DA2876">
        <v>273.28855539058833</v>
      </c>
      <c r="DB2876" t="e">
        <f ca="1"/>
        <v>#NAME?</v>
      </c>
      <c r="DC2876" t="e">
        <f ca="1"/>
        <v>#NAME?</v>
      </c>
      <c r="DD2876">
        <v>85.008320495879445</v>
      </c>
      <c r="DE2876" t="e">
        <f ca="1"/>
        <v>#NAME?</v>
      </c>
      <c r="DF2876">
        <v>85.815843531314727</v>
      </c>
    </row>
    <row r="2877" spans="1:110" x14ac:dyDescent="0.25">
      <c r="A2877">
        <v>72.5</v>
      </c>
      <c r="B2877" t="b">
        <v>1</v>
      </c>
      <c r="CW2877">
        <v>0.98104508196721307</v>
      </c>
      <c r="CX2877">
        <v>85</v>
      </c>
      <c r="CY2877">
        <v>88.994845134598137</v>
      </c>
      <c r="CZ2877">
        <v>92.973822296595173</v>
      </c>
      <c r="DA2877">
        <v>274.524747735321</v>
      </c>
      <c r="DB2877" t="e">
        <f ca="1"/>
        <v>#NAME?</v>
      </c>
      <c r="DC2877" t="e">
        <f ca="1"/>
        <v>#NAME?</v>
      </c>
      <c r="DD2877">
        <v>85.044271249238889</v>
      </c>
      <c r="DE2877" t="e">
        <f ca="1"/>
        <v>#NAME?</v>
      </c>
      <c r="DF2877">
        <v>85.843319185770582</v>
      </c>
    </row>
    <row r="2878" spans="1:110" x14ac:dyDescent="0.25">
      <c r="A2878">
        <v>76</v>
      </c>
      <c r="B2878" t="b">
        <v>1</v>
      </c>
      <c r="CW2878">
        <v>0.98138661202185795</v>
      </c>
      <c r="CX2878">
        <v>85</v>
      </c>
      <c r="CY2878">
        <v>89.065702775793355</v>
      </c>
      <c r="CZ2878">
        <v>93.075603813309442</v>
      </c>
      <c r="DA2878">
        <v>275.78341753189341</v>
      </c>
      <c r="DB2878" t="e">
        <f ca="1"/>
        <v>#NAME?</v>
      </c>
      <c r="DC2878" t="e">
        <f ca="1"/>
        <v>#NAME?</v>
      </c>
      <c r="DD2878">
        <v>85.080547368679532</v>
      </c>
      <c r="DE2878" t="e">
        <f ca="1"/>
        <v>#NAME?</v>
      </c>
      <c r="DF2878">
        <v>85.871040680421899</v>
      </c>
    </row>
    <row r="2879" spans="1:110" x14ac:dyDescent="0.25">
      <c r="A2879">
        <v>75.900000000000006</v>
      </c>
      <c r="B2879" t="b">
        <v>1</v>
      </c>
      <c r="CW2879">
        <v>0.98172814207650272</v>
      </c>
      <c r="CX2879">
        <v>85</v>
      </c>
      <c r="CY2879">
        <v>89.137676006656861</v>
      </c>
      <c r="CZ2879">
        <v>93.179101857679612</v>
      </c>
      <c r="DA2879">
        <v>277.06539734861803</v>
      </c>
      <c r="DB2879" t="e">
        <f ca="1"/>
        <v>#NAME?</v>
      </c>
      <c r="DC2879" t="e">
        <f ca="1"/>
        <v>#NAME?</v>
      </c>
      <c r="DD2879">
        <v>85.11715785144105</v>
      </c>
      <c r="DE2879" t="e">
        <f ca="1"/>
        <v>#NAME?</v>
      </c>
      <c r="DF2879">
        <v>85.899015062545487</v>
      </c>
    </row>
    <row r="2880" spans="1:110" x14ac:dyDescent="0.25">
      <c r="A2880">
        <v>75.7</v>
      </c>
      <c r="B2880" t="b">
        <v>1</v>
      </c>
      <c r="CW2880">
        <v>0.98206967213114749</v>
      </c>
      <c r="CX2880">
        <v>85</v>
      </c>
      <c r="CY2880">
        <v>89.210804761837665</v>
      </c>
      <c r="CZ2880">
        <v>93.284379429349229</v>
      </c>
      <c r="DA2880">
        <v>278.37156688575783</v>
      </c>
      <c r="DB2880" t="e">
        <f ca="1"/>
        <v>#NAME?</v>
      </c>
      <c r="DC2880" t="e">
        <f ca="1"/>
        <v>#NAME?</v>
      </c>
      <c r="DD2880">
        <v>85.154112117232458</v>
      </c>
      <c r="DE2880" t="e">
        <f ca="1"/>
        <v>#NAME?</v>
      </c>
      <c r="DF2880">
        <v>85.927249716619258</v>
      </c>
    </row>
    <row r="2881" spans="1:110" x14ac:dyDescent="0.25">
      <c r="A2881">
        <v>75.599999999999994</v>
      </c>
      <c r="B2881" t="b">
        <v>1</v>
      </c>
      <c r="CW2881">
        <v>0.98241120218579236</v>
      </c>
      <c r="CX2881">
        <v>85</v>
      </c>
      <c r="CY2881">
        <v>89.285131205934121</v>
      </c>
      <c r="CZ2881">
        <v>93.391503102926805</v>
      </c>
      <c r="DA2881">
        <v>279.70285660159851</v>
      </c>
      <c r="DB2881" t="e">
        <f ca="1"/>
        <v>#NAME?</v>
      </c>
      <c r="DC2881" t="e">
        <f ca="1"/>
        <v>#NAME?</v>
      </c>
      <c r="DD2881">
        <v>85.191420036537139</v>
      </c>
      <c r="DE2881" t="e">
        <f ca="1"/>
        <v>#NAME?</v>
      </c>
      <c r="DF2881">
        <v>85.955752387223797</v>
      </c>
    </row>
    <row r="2882" spans="1:110" x14ac:dyDescent="0.25">
      <c r="A2882">
        <v>75.400000000000006</v>
      </c>
      <c r="B2882" t="b">
        <v>1</v>
      </c>
      <c r="CW2882">
        <v>0.98275273224043713</v>
      </c>
      <c r="CX2882">
        <v>85</v>
      </c>
      <c r="CY2882">
        <v>89.360699904374826</v>
      </c>
      <c r="CZ2882">
        <v>93.50054330518465</v>
      </c>
      <c r="DA2882">
        <v>281.0602516940823</v>
      </c>
      <c r="DB2882" t="e">
        <f ca="1"/>
        <v>#NAME?</v>
      </c>
      <c r="DC2882" t="e">
        <f ca="1"/>
        <v>#NAME?</v>
      </c>
      <c r="DD2882">
        <v>85.229091961403782</v>
      </c>
      <c r="DE2882" t="e">
        <f ca="1"/>
        <v>#NAME?</v>
      </c>
      <c r="DF2882">
        <v>85.98453120397707</v>
      </c>
    </row>
    <row r="2883" spans="1:110" x14ac:dyDescent="0.25">
      <c r="A2883">
        <v>75.2</v>
      </c>
      <c r="B2883" t="b">
        <v>1</v>
      </c>
      <c r="CW2883">
        <v>0.98309426229508201</v>
      </c>
      <c r="CX2883">
        <v>85</v>
      </c>
      <c r="CY2883">
        <v>89.437558011083894</v>
      </c>
      <c r="CZ2883">
        <v>93.611574619739869</v>
      </c>
      <c r="DA2883">
        <v>282.44479648068597</v>
      </c>
      <c r="DB2883" t="e">
        <f ca="1"/>
        <v>#NAME?</v>
      </c>
      <c r="DC2883" t="e">
        <f ca="1"/>
        <v>#NAME?</v>
      </c>
      <c r="DD2883">
        <v>85.267138758995515</v>
      </c>
      <c r="DE2883" t="e">
        <f ca="1"/>
        <v>#NAME?</v>
      </c>
      <c r="DF2883">
        <v>86.013594708726743</v>
      </c>
    </row>
    <row r="2884" spans="1:110" x14ac:dyDescent="0.25">
      <c r="A2884">
        <v>75</v>
      </c>
      <c r="B2884" t="b">
        <v>1</v>
      </c>
      <c r="CW2884">
        <v>0.98343579234972678</v>
      </c>
      <c r="CX2884">
        <v>85</v>
      </c>
      <c r="CY2884">
        <v>89.515755474955853</v>
      </c>
      <c r="CZ2884">
        <v>93.724676122558506</v>
      </c>
      <c r="DA2884">
        <v>283.85759922530752</v>
      </c>
      <c r="DB2884" t="e">
        <f ca="1"/>
        <v>#NAME?</v>
      </c>
      <c r="DC2884" t="e">
        <f ca="1"/>
        <v>#NAME?</v>
      </c>
      <c r="DD2884">
        <v>85.305571848205176</v>
      </c>
      <c r="DE2884" t="e">
        <f ca="1"/>
        <v>#NAME?</v>
      </c>
      <c r="DF2884">
        <v>86.042951885254354</v>
      </c>
    </row>
    <row r="2885" spans="1:110" x14ac:dyDescent="0.25">
      <c r="A2885">
        <v>74.900000000000006</v>
      </c>
      <c r="B2885" t="b">
        <v>1</v>
      </c>
      <c r="CW2885">
        <v>0.98377732240437155</v>
      </c>
      <c r="CX2885">
        <v>85</v>
      </c>
      <c r="CY2885">
        <v>89.595345267458143</v>
      </c>
      <c r="CZ2885">
        <v>93.83993175211117</v>
      </c>
      <c r="DA2885">
        <v>285.29983746806317</v>
      </c>
      <c r="DB2885" t="e">
        <f ca="1"/>
        <v>#NAME?</v>
      </c>
      <c r="DC2885" t="e">
        <f ca="1"/>
        <v>#NAME?</v>
      </c>
      <c r="DD2885">
        <v>85.344403239686542</v>
      </c>
      <c r="DE2885" t="e">
        <f ca="1"/>
        <v>#NAME?</v>
      </c>
      <c r="DF2885">
        <v>86.072612191780877</v>
      </c>
    </row>
    <row r="2886" spans="1:110" x14ac:dyDescent="0.25">
      <c r="A2886">
        <v>74.7</v>
      </c>
      <c r="B2886" t="b">
        <v>1</v>
      </c>
      <c r="CW2886">
        <v>0.98411885245901642</v>
      </c>
      <c r="CX2886">
        <v>85</v>
      </c>
      <c r="CY2886">
        <v>89.676383634018663</v>
      </c>
      <c r="CZ2886">
        <v>93.95743071857332</v>
      </c>
      <c r="DA2886">
        <v>286.77276392220261</v>
      </c>
      <c r="DB2886" t="e">
        <f ca="1"/>
        <v>#NAME?</v>
      </c>
      <c r="DC2886" t="e">
        <f ca="1"/>
        <v>#NAME?</v>
      </c>
      <c r="DD2886">
        <v>85.383645579699163</v>
      </c>
      <c r="DE2886" t="e">
        <f ca="1"/>
        <v>#NAME?</v>
      </c>
      <c r="DF2886">
        <v>86.102585596602026</v>
      </c>
    </row>
    <row r="2887" spans="1:110" x14ac:dyDescent="0.25">
      <c r="A2887">
        <v>74.599999999999994</v>
      </c>
      <c r="B2887" t="b">
        <v>1</v>
      </c>
      <c r="CW2887">
        <v>0.98446038251366119</v>
      </c>
      <c r="CX2887">
        <v>85</v>
      </c>
      <c r="CY2887">
        <v>89.758930372257041</v>
      </c>
      <c r="CZ2887">
        <v>94.077267957127603</v>
      </c>
      <c r="DA2887">
        <v>288.27771301213585</v>
      </c>
      <c r="DB2887" t="e">
        <f ca="1"/>
        <v>#NAME?</v>
      </c>
      <c r="DC2887" t="e">
        <f ca="1"/>
        <v>#NAME?</v>
      </c>
      <c r="DD2887">
        <v>85.423312198220344</v>
      </c>
      <c r="DE2887" t="e">
        <f ca="1"/>
        <v>#NAME?</v>
      </c>
      <c r="DF2887">
        <v>86.132882617229626</v>
      </c>
    </row>
    <row r="2888" spans="1:110" x14ac:dyDescent="0.25">
      <c r="A2888">
        <v>74.400000000000006</v>
      </c>
      <c r="B2888" t="b">
        <v>1</v>
      </c>
      <c r="CW2888">
        <v>0.98480191256830596</v>
      </c>
      <c r="CX2888">
        <v>86</v>
      </c>
      <c r="CY2888">
        <v>89.843049140587297</v>
      </c>
      <c r="CZ2888">
        <v>94.199544631211552</v>
      </c>
      <c r="DA2888">
        <v>289.81610813808339</v>
      </c>
      <c r="DB2888" t="e">
        <f ca="1"/>
        <v>#NAME?</v>
      </c>
      <c r="DC2888" t="e">
        <f ca="1"/>
        <v>#NAME?</v>
      </c>
      <c r="DD2888">
        <v>85.463417161843481</v>
      </c>
      <c r="DE2888" t="e">
        <f ca="1"/>
        <v>#NAME?</v>
      </c>
      <c r="DF2888">
        <v>86.163514363468806</v>
      </c>
    </row>
    <row r="2889" spans="1:110" x14ac:dyDescent="0.25">
      <c r="A2889">
        <v>74.2</v>
      </c>
      <c r="B2889" t="b">
        <v>1</v>
      </c>
      <c r="CW2889">
        <v>0.98514344262295084</v>
      </c>
      <c r="CX2889">
        <v>86</v>
      </c>
      <c r="CY2889">
        <v>89.928807801274274</v>
      </c>
      <c r="CZ2889">
        <v>94.324368692473584</v>
      </c>
      <c r="DA2889">
        <v>291.38946976645138</v>
      </c>
      <c r="DB2889" t="e">
        <f ca="1"/>
        <v>#NAME?</v>
      </c>
      <c r="DC2889" t="e">
        <f ca="1"/>
        <v>#NAME?</v>
      </c>
      <c r="DD2889">
        <v>85.503975332057635</v>
      </c>
      <c r="DE2889" t="e">
        <f ca="1"/>
        <v>#NAME?</v>
      </c>
      <c r="DF2889">
        <v>86.194492584924916</v>
      </c>
    </row>
    <row r="2890" spans="1:110" x14ac:dyDescent="0.25">
      <c r="A2890">
        <v>74</v>
      </c>
      <c r="B2890" t="b">
        <v>1</v>
      </c>
      <c r="CW2890">
        <v>0.98548497267759561</v>
      </c>
      <c r="CX2890">
        <v>86</v>
      </c>
      <c r="CY2890">
        <v>90.016278802682692</v>
      </c>
      <c r="CZ2890">
        <v>94.451855505299164</v>
      </c>
      <c r="DA2890">
        <v>292.99942446118905</v>
      </c>
      <c r="DB2890" t="e">
        <f ca="1"/>
        <v>#NAME?</v>
      </c>
      <c r="DC2890" t="e">
        <f ca="1"/>
        <v>#NAME?</v>
      </c>
      <c r="DD2890">
        <v>85.545002429592799</v>
      </c>
      <c r="DE2890" t="e">
        <f ca="1"/>
        <v>#NAME?</v>
      </c>
      <c r="DF2890">
        <v>86.225829723508767</v>
      </c>
    </row>
    <row r="2891" spans="1:110" x14ac:dyDescent="0.25">
      <c r="A2891">
        <v>73.8</v>
      </c>
      <c r="B2891" t="b">
        <v>1</v>
      </c>
      <c r="CW2891">
        <v>0.98582650273224048</v>
      </c>
      <c r="CX2891">
        <v>86</v>
      </c>
      <c r="CY2891">
        <v>90.105539606239006</v>
      </c>
      <c r="CZ2891">
        <v>94.582128545070674</v>
      </c>
      <c r="DA2891">
        <v>294.64771499060168</v>
      </c>
      <c r="DB2891" t="e">
        <f ca="1"/>
        <v>#NAME?</v>
      </c>
      <c r="DC2891" t="e">
        <f ca="1"/>
        <v>#NAME?</v>
      </c>
      <c r="DD2891">
        <v>85.586515105621402</v>
      </c>
      <c r="DE2891" t="e">
        <f ca="1"/>
        <v>#NAME?</v>
      </c>
      <c r="DF2891">
        <v>86.257538971597</v>
      </c>
    </row>
    <row r="2892" spans="1:110" x14ac:dyDescent="0.25">
      <c r="A2892">
        <v>73.599999999999994</v>
      </c>
      <c r="B2892" t="b">
        <v>1</v>
      </c>
      <c r="CW2892">
        <v>0.98616803278688525</v>
      </c>
      <c r="CX2892">
        <v>86</v>
      </c>
      <c r="CY2892">
        <v>90.196673164555591</v>
      </c>
      <c r="CZ2892">
        <v>94.715320180879402</v>
      </c>
      <c r="DA2892">
        <v>296.33621166703853</v>
      </c>
      <c r="DB2892" t="e">
        <f ca="1"/>
        <v>#NAME?</v>
      </c>
      <c r="DC2892" t="e">
        <f ca="1"/>
        <v>#NAME?</v>
      </c>
      <c r="DD2892">
        <v>85.62853102072981</v>
      </c>
      <c r="DE2892" t="e">
        <f ca="1"/>
        <v>#NAME?</v>
      </c>
      <c r="DF2892">
        <v>86.289634336608771</v>
      </c>
    </row>
    <row r="2893" spans="1:110" x14ac:dyDescent="0.25">
      <c r="A2893">
        <v>73.400000000000006</v>
      </c>
      <c r="B2893" t="b">
        <v>1</v>
      </c>
      <c r="CW2893">
        <v>0.98650956284153002</v>
      </c>
      <c r="CX2893">
        <v>86</v>
      </c>
      <c r="CY2893">
        <v>90.289768458284314</v>
      </c>
      <c r="CZ2893">
        <v>94.851572555277158</v>
      </c>
      <c r="DA2893">
        <v>298.06692510446914</v>
      </c>
      <c r="DB2893" t="e">
        <f ca="1"/>
        <v>#NAME?</v>
      </c>
      <c r="DC2893" t="e">
        <f ca="1"/>
        <v>#NAME?</v>
      </c>
      <c r="DD2893">
        <v>85.671068932722818</v>
      </c>
      <c r="DE2893" t="e">
        <f ca="1"/>
        <v>#NAME?</v>
      </c>
      <c r="DF2893">
        <v>86.322130712883876</v>
      </c>
    </row>
    <row r="2894" spans="1:110" x14ac:dyDescent="0.25">
      <c r="A2894">
        <v>65.7</v>
      </c>
      <c r="B2894" t="b">
        <v>1</v>
      </c>
      <c r="CW2894">
        <v>0.9868510928961749</v>
      </c>
      <c r="CX2894">
        <v>86</v>
      </c>
      <c r="CY2894">
        <v>90.384921100606604</v>
      </c>
      <c r="CZ2894">
        <v>94.991038575897861</v>
      </c>
      <c r="DA2894">
        <v>299.84202061214563</v>
      </c>
      <c r="DB2894" t="e">
        <f ca="1"/>
        <v>#NAME?</v>
      </c>
      <c r="DC2894" t="e">
        <f ca="1"/>
        <v>#NAME?</v>
      </c>
      <c r="DD2894">
        <v>85.714148794499025</v>
      </c>
      <c r="DE2894" t="e">
        <f ca="1"/>
        <v>#NAME?</v>
      </c>
      <c r="DF2894">
        <v>86.355043961895021</v>
      </c>
    </row>
    <row r="2895" spans="1:110" x14ac:dyDescent="0.25">
      <c r="A2895">
        <v>65.400000000000006</v>
      </c>
      <c r="B2895" t="b">
        <v>1</v>
      </c>
      <c r="CW2895">
        <v>0.98719262295081966</v>
      </c>
      <c r="CX2895">
        <v>86</v>
      </c>
      <c r="CY2895">
        <v>90.482234019889802</v>
      </c>
      <c r="CZ2895">
        <v>95.133883036500748</v>
      </c>
      <c r="DA2895">
        <v>301.66383448278526</v>
      </c>
      <c r="DB2895" t="e">
        <f ca="1"/>
        <v>#NAME?</v>
      </c>
      <c r="DC2895" t="e">
        <f ca="1"/>
        <v>#NAME?</v>
      </c>
      <c r="DD2895">
        <v>85.757791863445973</v>
      </c>
      <c r="DE2895" t="e">
        <f ca="1"/>
        <v>#NAME?</v>
      </c>
      <c r="DF2895">
        <v>86.388391002004411</v>
      </c>
    </row>
    <row r="2896" spans="1:110" x14ac:dyDescent="0.25">
      <c r="A2896">
        <v>65.400000000000006</v>
      </c>
      <c r="B2896" t="b">
        <v>1</v>
      </c>
      <c r="CW2896">
        <v>0.98753415300546443</v>
      </c>
      <c r="CX2896">
        <v>86</v>
      </c>
      <c r="CY2896">
        <v>90.58181823300805</v>
      </c>
      <c r="CZ2896">
        <v>95.280283888288139</v>
      </c>
      <c r="DA2896">
        <v>303.53489248261792</v>
      </c>
      <c r="DB2896" t="e">
        <f ca="1"/>
        <v>#NAME?</v>
      </c>
      <c r="DC2896" t="e">
        <f ca="1"/>
        <v>#NAME?</v>
      </c>
      <c r="DD2896">
        <v>85.802020824057252</v>
      </c>
      <c r="DE2896" t="e">
        <f ca="1"/>
        <v>#NAME?</v>
      </c>
      <c r="DF2896">
        <v>86.422189909187352</v>
      </c>
    </row>
    <row r="2897" spans="1:110" x14ac:dyDescent="0.25">
      <c r="A2897">
        <v>64.7</v>
      </c>
      <c r="B2897" t="b">
        <v>1</v>
      </c>
      <c r="CW2897">
        <v>0.98787568306010931</v>
      </c>
      <c r="CX2897">
        <v>86</v>
      </c>
      <c r="CY2897">
        <v>90.683793724227058</v>
      </c>
      <c r="CZ2897">
        <v>95.430433686384887</v>
      </c>
      <c r="DA2897">
        <v>305.45793091041941</v>
      </c>
      <c r="DB2897" t="e">
        <f ca="1"/>
        <v>#NAME?</v>
      </c>
      <c r="DC2897" t="e">
        <f ca="1"/>
        <v>#NAME?</v>
      </c>
      <c r="DD2897">
        <v>85.846859925778332</v>
      </c>
      <c r="DE2897" t="e">
        <f ca="1"/>
        <v>#NAME?</v>
      </c>
      <c r="DF2897">
        <v>86.456460030402809</v>
      </c>
    </row>
    <row r="2898" spans="1:110" x14ac:dyDescent="0.25">
      <c r="A2898">
        <v>64.599999999999994</v>
      </c>
      <c r="B2898" t="b">
        <v>1</v>
      </c>
      <c r="CW2898">
        <v>0.98821721311475408</v>
      </c>
      <c r="CX2898">
        <v>86</v>
      </c>
      <c r="CY2898">
        <v>90.788290447497673</v>
      </c>
      <c r="CZ2898">
        <v>95.584541241317282</v>
      </c>
      <c r="DA2898">
        <v>307.43592066612587</v>
      </c>
      <c r="DB2898" t="e">
        <f ca="1"/>
        <v>#NAME?</v>
      </c>
      <c r="DC2898" t="e">
        <f ca="1"/>
        <v>#NAME?</v>
      </c>
      <c r="DD2898">
        <v>85.892335138458932</v>
      </c>
      <c r="DE2898" t="e">
        <f ca="1"/>
        <v>#NAME?</v>
      </c>
      <c r="DF2898">
        <v>86.49122211160352</v>
      </c>
    </row>
    <row r="2899" spans="1:110" x14ac:dyDescent="0.25">
      <c r="A2899">
        <v>64.400000000000006</v>
      </c>
      <c r="B2899" t="b">
        <v>1</v>
      </c>
      <c r="CW2899">
        <v>0.98855874316939896</v>
      </c>
      <c r="CX2899">
        <v>86</v>
      </c>
      <c r="CY2899">
        <v>90.895449473634287</v>
      </c>
      <c r="CZ2899">
        <v>95.742833511444474</v>
      </c>
      <c r="DA2899">
        <v>309.47209486038685</v>
      </c>
      <c r="DB2899" t="e">
        <f ca="1"/>
        <v>#NAME?</v>
      </c>
      <c r="DC2899" t="e">
        <f ca="1"/>
        <v>#NAME?</v>
      </c>
      <c r="DD2899">
        <v>85.938474328241227</v>
      </c>
      <c r="DE2899" t="e">
        <f ca="1"/>
        <v>#NAME?</v>
      </c>
      <c r="DF2899">
        <v>86.526498442759831</v>
      </c>
    </row>
    <row r="2900" spans="1:110" x14ac:dyDescent="0.25">
      <c r="A2900">
        <v>64.099999999999994</v>
      </c>
      <c r="B2900" t="b">
        <v>1</v>
      </c>
      <c r="CW2900">
        <v>0.98890027322404372</v>
      </c>
      <c r="CX2900">
        <v>86</v>
      </c>
      <c r="CY2900">
        <v>91.005424308356083</v>
      </c>
      <c r="CZ2900">
        <v>95.905557779877427</v>
      </c>
      <c r="DA2900">
        <v>311.56998060916317</v>
      </c>
      <c r="DB2900" t="e">
        <f ca="1"/>
        <v>#NAME?</v>
      </c>
      <c r="DC2900" t="e">
        <f ca="1"/>
        <v>#NAME?</v>
      </c>
      <c r="DD2900">
        <v>85.985307457266146</v>
      </c>
      <c r="DE2900" t="e">
        <f ca="1"/>
        <v>#NAME?</v>
      </c>
      <c r="DF2900">
        <v>86.562313022738792</v>
      </c>
    </row>
    <row r="2901" spans="1:110" x14ac:dyDescent="0.25">
      <c r="A2901">
        <v>63.8</v>
      </c>
      <c r="B2901" t="b">
        <v>1</v>
      </c>
      <c r="CW2901">
        <v>0.98924180327868849</v>
      </c>
      <c r="CX2901">
        <v>86</v>
      </c>
      <c r="CY2901">
        <v>91.118382412787085</v>
      </c>
      <c r="CZ2901">
        <v>96.072984168902082</v>
      </c>
      <c r="DA2901">
        <v>313.73343579849791</v>
      </c>
      <c r="DB2901" t="e">
        <f ca="1"/>
        <v>#NAME?</v>
      </c>
      <c r="DC2901" t="e">
        <f ca="1"/>
        <v>#NAME?</v>
      </c>
      <c r="DD2901">
        <v>86.032866811263048</v>
      </c>
      <c r="DE2901" t="e">
        <f ca="1"/>
        <v>#NAME?</v>
      </c>
      <c r="DF2901">
        <v>86.598691747458744</v>
      </c>
    </row>
    <row r="2902" spans="1:110" x14ac:dyDescent="0.25">
      <c r="A2902">
        <v>63.4</v>
      </c>
      <c r="B2902" t="b">
        <v>1</v>
      </c>
      <c r="CW2902">
        <v>0.98958333333333337</v>
      </c>
      <c r="CX2902">
        <v>86</v>
      </c>
      <c r="CY2902">
        <v>91.234506965062167</v>
      </c>
      <c r="CZ2902">
        <v>96.245408556832245</v>
      </c>
      <c r="DA2902">
        <v>315.96669178194395</v>
      </c>
      <c r="DB2902" t="e">
        <f ca="1"/>
        <v>#NAME?</v>
      </c>
      <c r="DC2902" t="e">
        <f ca="1"/>
        <v>#NAME?</v>
      </c>
      <c r="DD2902">
        <v>86.081187259933927</v>
      </c>
      <c r="DE2902" t="e">
        <f ca="1"/>
        <v>#NAME?</v>
      </c>
      <c r="DF2902">
        <v>86.635662625456575</v>
      </c>
    </row>
    <row r="2903" spans="1:110" x14ac:dyDescent="0.25">
      <c r="A2903">
        <v>63</v>
      </c>
      <c r="B2903" t="b">
        <v>1</v>
      </c>
      <c r="CW2903">
        <v>0.98992486338797814</v>
      </c>
      <c r="CX2903">
        <v>87</v>
      </c>
      <c r="CY2903">
        <v>91.353998910600865</v>
      </c>
      <c r="CZ2903">
        <v>96.423155977292083</v>
      </c>
      <c r="DA2903">
        <v>318.27440319788985</v>
      </c>
      <c r="DB2903" t="e">
        <f ca="1"/>
        <v>#NAME?</v>
      </c>
      <c r="DC2903" t="e">
        <f ca="1"/>
        <v>#NAME?</v>
      </c>
      <c r="DD2903">
        <v>86.130306556099455</v>
      </c>
      <c r="DE2903" t="e">
        <f ca="1"/>
        <v>#NAME?</v>
      </c>
      <c r="DF2903">
        <v>86.67325602590212</v>
      </c>
    </row>
    <row r="2904" spans="1:110" x14ac:dyDescent="0.25">
      <c r="A2904">
        <v>62.6</v>
      </c>
      <c r="B2904" t="b">
        <v>1</v>
      </c>
      <c r="CW2904">
        <v>0.99026639344262291</v>
      </c>
      <c r="CX2904">
        <v>87</v>
      </c>
      <c r="CY2904">
        <v>91.477079359960982</v>
      </c>
      <c r="CZ2904">
        <v>96.606584600149247</v>
      </c>
      <c r="DA2904">
        <v>320.66170638080314</v>
      </c>
      <c r="DB2904" t="e">
        <f ca="1"/>
        <v>#NAME?</v>
      </c>
      <c r="DC2904" t="e">
        <f ca="1"/>
        <v>#NAME?</v>
      </c>
      <c r="DD2904">
        <v>86.18026568090221</v>
      </c>
      <c r="DE2904" t="e">
        <f ca="1"/>
        <v>#NAME?</v>
      </c>
      <c r="DF2904">
        <v>86.711504965222645</v>
      </c>
    </row>
    <row r="2905" spans="1:110" x14ac:dyDescent="0.25">
      <c r="A2905">
        <v>62.2</v>
      </c>
      <c r="B2905" t="b">
        <v>1</v>
      </c>
      <c r="CW2905">
        <v>0.99060792349726778</v>
      </c>
      <c r="CX2905">
        <v>87</v>
      </c>
      <c r="CY2905">
        <v>91.603992407742282</v>
      </c>
      <c r="CZ2905">
        <v>96.796090418001683</v>
      </c>
      <c r="DA2905">
        <v>323.13428820917284</v>
      </c>
      <c r="DB2905" t="e">
        <f ca="1"/>
        <v>#NAME?</v>
      </c>
      <c r="DC2905" t="e">
        <f ca="1"/>
        <v>#NAME?</v>
      </c>
      <c r="DD2905">
        <v>86.231109244041832</v>
      </c>
      <c r="DE2905" t="e">
        <f ca="1"/>
        <v>#NAME?</v>
      </c>
      <c r="DF2905">
        <v>86.750445439931809</v>
      </c>
    </row>
    <row r="2906" spans="1:110" x14ac:dyDescent="0.25">
      <c r="A2906">
        <v>61.9</v>
      </c>
      <c r="B2906" t="b">
        <v>1</v>
      </c>
      <c r="CW2906">
        <v>0.99094945355191255</v>
      </c>
      <c r="CX2906">
        <v>87</v>
      </c>
      <c r="CY2906">
        <v>91.735008464845151</v>
      </c>
      <c r="CZ2906">
        <v>96.992112794097167</v>
      </c>
      <c r="DA2906">
        <v>325.69846771110321</v>
      </c>
      <c r="DB2906" t="e">
        <f ca="1"/>
        <v>#NAME?</v>
      </c>
      <c r="DC2906" t="e">
        <f ca="1"/>
        <v>#NAME?</v>
      </c>
      <c r="DD2906">
        <v>86.282885950160832</v>
      </c>
      <c r="DE2906" t="e">
        <f ca="1"/>
        <v>#NAME?</v>
      </c>
      <c r="DF2906">
        <v>86.790116815084787</v>
      </c>
    </row>
    <row r="2907" spans="1:110" x14ac:dyDescent="0.25">
      <c r="A2907">
        <v>61.5</v>
      </c>
      <c r="B2907" t="b">
        <v>1</v>
      </c>
      <c r="CW2907">
        <v>0.99129098360655743</v>
      </c>
      <c r="CX2907">
        <v>87</v>
      </c>
      <c r="CY2907">
        <v>91.870428220960306</v>
      </c>
      <c r="CZ2907">
        <v>97.195141069335577</v>
      </c>
      <c r="DA2907">
        <v>328.3612933739297</v>
      </c>
      <c r="DB2907" t="e">
        <f ca="1"/>
        <v>#NAME?</v>
      </c>
      <c r="DC2907" t="e">
        <f ca="1"/>
        <v>#NAME?</v>
      </c>
      <c r="DD2907">
        <v>86.335649145256156</v>
      </c>
      <c r="DE2907" t="e">
        <f ca="1"/>
        <v>#NAME?</v>
      </c>
      <c r="DF2907">
        <v>86.830562280136959</v>
      </c>
    </row>
    <row r="2908" spans="1:110" x14ac:dyDescent="0.25">
      <c r="A2908">
        <v>61.1</v>
      </c>
      <c r="B2908" t="b">
        <v>1</v>
      </c>
      <c r="CW2908">
        <v>0.9916325136612022</v>
      </c>
      <c r="CX2908">
        <v>87</v>
      </c>
      <c r="CY2908">
        <v>92.010587386523824</v>
      </c>
      <c r="CZ2908">
        <v>97.405722481097328</v>
      </c>
      <c r="DA2908">
        <v>331.13065992995791</v>
      </c>
      <c r="DB2908" t="e">
        <f ca="1"/>
        <v>#NAME?</v>
      </c>
      <c r="DC2908" t="e">
        <f ca="1"/>
        <v>#NAME?</v>
      </c>
      <c r="DD2908">
        <v>86.389457460567627</v>
      </c>
      <c r="DE2908" t="e">
        <f ca="1"/>
        <v>#NAME?</v>
      </c>
      <c r="DF2908">
        <v>86.871829387043078</v>
      </c>
    </row>
    <row r="2909" spans="1:110" x14ac:dyDescent="0.25">
      <c r="A2909">
        <v>68</v>
      </c>
      <c r="B2909" t="b">
        <v>1</v>
      </c>
      <c r="CW2909">
        <v>0.99197404371584696</v>
      </c>
      <c r="CX2909">
        <v>87</v>
      </c>
      <c r="CY2909">
        <v>92.155862406417057</v>
      </c>
      <c r="CZ2909">
        <v>97.624471720028353</v>
      </c>
      <c r="DA2909">
        <v>334.01544949179123</v>
      </c>
      <c r="DB2909" t="e">
        <f ca="1"/>
        <v>#NAME?</v>
      </c>
      <c r="DC2909" t="e">
        <f ca="1"/>
        <v>#NAME?</v>
      </c>
      <c r="DD2909">
        <v>86.444375576079523</v>
      </c>
      <c r="DE2909" t="e">
        <f ca="1"/>
        <v>#NAME?</v>
      </c>
      <c r="DF2909">
        <v>86.913970689449357</v>
      </c>
    </row>
    <row r="2910" spans="1:110" x14ac:dyDescent="0.25">
      <c r="A2910">
        <v>61.8</v>
      </c>
      <c r="B2910" t="b">
        <v>1</v>
      </c>
      <c r="CW2910">
        <v>0.99231557377049184</v>
      </c>
      <c r="CX2910">
        <v>87</v>
      </c>
      <c r="CY2910">
        <v>92.306677395564321</v>
      </c>
      <c r="CZ2910">
        <v>97.852082549737787</v>
      </c>
      <c r="DA2910">
        <v>337.02570339552574</v>
      </c>
      <c r="DB2910" t="e">
        <f ca="1"/>
        <v>#NAME?</v>
      </c>
      <c r="DC2910" t="e">
        <f ca="1"/>
        <v>#NAME?</v>
      </c>
      <c r="DD2910">
        <v>86.500475131968599</v>
      </c>
      <c r="DE2910" t="e">
        <f ca="1"/>
        <v>#NAME?</v>
      </c>
      <c r="DF2910">
        <v>86.95704450715283</v>
      </c>
    </row>
    <row r="2911" spans="1:110" x14ac:dyDescent="0.25">
      <c r="A2911">
        <v>61.1</v>
      </c>
      <c r="B2911" t="b">
        <v>1</v>
      </c>
      <c r="CW2911">
        <v>0.99265710382513661</v>
      </c>
      <c r="CX2911">
        <v>87</v>
      </c>
      <c r="CY2911">
        <v>92.463512625305071</v>
      </c>
      <c r="CZ2911">
        <v>98.089342049007726</v>
      </c>
      <c r="DA2911">
        <v>340.17283313563547</v>
      </c>
      <c r="DB2911" t="e">
        <f ca="1"/>
        <v>#NAME?</v>
      </c>
      <c r="DC2911" t="e">
        <f ca="1"/>
        <v>#NAME?</v>
      </c>
      <c r="DD2911">
        <v>86.557835824623751</v>
      </c>
      <c r="DE2911" t="e">
        <f ca="1"/>
        <v>#NAME?</v>
      </c>
      <c r="DF2911">
        <v>87.001115847134002</v>
      </c>
    </row>
    <row r="2912" spans="1:110" x14ac:dyDescent="0.25">
      <c r="A2912">
        <v>63</v>
      </c>
      <c r="B2912" t="b">
        <v>1</v>
      </c>
      <c r="CW2912">
        <v>0.99299863387978138</v>
      </c>
      <c r="CX2912">
        <v>88</v>
      </c>
      <c r="CY2912">
        <v>92.626914997856872</v>
      </c>
      <c r="CZ2912">
        <v>98.337148221876774</v>
      </c>
      <c r="DA2912">
        <v>343.46988157363415</v>
      </c>
      <c r="DB2912" t="e">
        <f ca="1"/>
        <v>#NAME?</v>
      </c>
      <c r="DC2912" t="e">
        <f ca="1"/>
        <v>#NAME?</v>
      </c>
      <c r="DD2912">
        <v>86.616546735085478</v>
      </c>
      <c r="DE2912" t="e">
        <f ca="1"/>
        <v>#NAME?</v>
      </c>
      <c r="DF2912">
        <v>87.046257522143037</v>
      </c>
    </row>
    <row r="2913" spans="1:110" x14ac:dyDescent="0.25">
      <c r="A2913">
        <v>59.2</v>
      </c>
      <c r="B2913" t="b">
        <v>1</v>
      </c>
      <c r="CW2913">
        <v>0.99334016393442626</v>
      </c>
      <c r="CX2913">
        <v>88</v>
      </c>
      <c r="CY2913">
        <v>92.797511097601401</v>
      </c>
      <c r="CZ2913">
        <v>98.596531980799867</v>
      </c>
      <c r="DA2913">
        <v>346.93184952190353</v>
      </c>
      <c r="DB2913" t="e">
        <f ca="1"/>
        <v>#NAME?</v>
      </c>
      <c r="DC2913" t="e">
        <f ca="1"/>
        <v>#NAME?</v>
      </c>
      <c r="DD2913">
        <v>86.676707953142198</v>
      </c>
      <c r="DE2913" t="e">
        <f ca="1"/>
        <v>#NAME?</v>
      </c>
      <c r="DF2913">
        <v>87.092551521108021</v>
      </c>
    </row>
    <row r="2914" spans="1:110" x14ac:dyDescent="0.25">
      <c r="A2914">
        <v>58.2</v>
      </c>
      <c r="B2914" t="b">
        <v>1</v>
      </c>
      <c r="CW2914">
        <v>0.99368169398907102</v>
      </c>
      <c r="CX2914">
        <v>88</v>
      </c>
      <c r="CY2914">
        <v>92.97602362253059</v>
      </c>
      <c r="CZ2914">
        <v>98.868684877008164</v>
      </c>
      <c r="DA2914">
        <v>350.57610837654795</v>
      </c>
      <c r="DB2914" t="e">
        <f ca="1"/>
        <v>#NAME?</v>
      </c>
      <c r="DC2914" t="e">
        <f ca="1"/>
        <v>#NAME?</v>
      </c>
      <c r="DD2914">
        <v>86.73843258172063</v>
      </c>
      <c r="DE2914" t="e">
        <f ca="1"/>
        <v>#NAME?</v>
      </c>
      <c r="DF2914">
        <v>87.140090704155199</v>
      </c>
    </row>
    <row r="2915" spans="1:110" x14ac:dyDescent="0.25">
      <c r="A2915">
        <v>58</v>
      </c>
      <c r="B2915" t="b">
        <v>1</v>
      </c>
      <c r="CW2915">
        <v>0.99402322404371579</v>
      </c>
      <c r="CX2915">
        <v>88</v>
      </c>
      <c r="CY2915">
        <v>93.163292308331293</v>
      </c>
      <c r="CZ2915">
        <v>99.154994484626926</v>
      </c>
      <c r="DA2915">
        <v>354.42292752698438</v>
      </c>
      <c r="DB2915" t="e">
        <f ca="1"/>
        <v>#NAME?</v>
      </c>
      <c r="DC2915" t="e">
        <f ca="1"/>
        <v>#NAME?</v>
      </c>
      <c r="DD2915">
        <v>86.801849236424744</v>
      </c>
      <c r="DE2915" t="e">
        <f ca="1"/>
        <v>#NAME?</v>
      </c>
      <c r="DF2915">
        <v>87.188980921237203</v>
      </c>
    </row>
    <row r="2916" spans="1:110" x14ac:dyDescent="0.25">
      <c r="A2916">
        <v>57.4</v>
      </c>
      <c r="B2916" t="b">
        <v>1</v>
      </c>
      <c r="CW2916">
        <v>0.99436475409836067</v>
      </c>
      <c r="CX2916">
        <v>88</v>
      </c>
      <c r="CY2916">
        <v>93.360300910947188</v>
      </c>
      <c r="CZ2916">
        <v>99.457090127453526</v>
      </c>
      <c r="DA2916">
        <v>358.49615712191292</v>
      </c>
      <c r="DB2916" t="e">
        <f ca="1"/>
        <v>#NAME?</v>
      </c>
      <c r="DC2916" t="e">
        <f ca="1"/>
        <v>#NAME?</v>
      </c>
      <c r="DD2916">
        <v>86.867105198472245</v>
      </c>
      <c r="DE2916" t="e">
        <f ca="1"/>
        <v>#NAME?</v>
      </c>
      <c r="DF2916">
        <v>87.239343691089204</v>
      </c>
    </row>
    <row r="2917" spans="1:110" x14ac:dyDescent="0.25">
      <c r="A2917">
        <v>55.7</v>
      </c>
      <c r="B2917" t="b">
        <v>1</v>
      </c>
      <c r="CW2917">
        <v>0.99470628415300544</v>
      </c>
      <c r="CX2917">
        <v>88</v>
      </c>
      <c r="CY2917">
        <v>93.568212491590529</v>
      </c>
      <c r="CZ2917">
        <v>99.776902809917431</v>
      </c>
      <c r="DA2917">
        <v>362.82412456342905</v>
      </c>
      <c r="DB2917" t="e">
        <f ca="1"/>
        <v>#NAME?</v>
      </c>
      <c r="DC2917" t="e">
        <f ca="1"/>
        <v>#NAME?</v>
      </c>
      <c r="DD2917">
        <v>86.934370442767928</v>
      </c>
      <c r="DE2917" t="e">
        <f ca="1"/>
        <v>#NAME?</v>
      </c>
      <c r="DF2917">
        <v>87.291319632558114</v>
      </c>
    </row>
    <row r="2918" spans="1:110" x14ac:dyDescent="0.25">
      <c r="A2918">
        <v>52.6</v>
      </c>
      <c r="B2918" t="b">
        <v>1</v>
      </c>
      <c r="CW2918">
        <v>0.99504781420765032</v>
      </c>
      <c r="CX2918">
        <v>88</v>
      </c>
      <c r="CY2918">
        <v>93.788416285011451</v>
      </c>
      <c r="CZ2918">
        <v>100.11674501049356</v>
      </c>
      <c r="DA2918">
        <v>367.44083040767885</v>
      </c>
      <c r="DB2918" t="e">
        <f ca="1"/>
        <v>#NAME?</v>
      </c>
      <c r="DC2918" t="e">
        <f ca="1"/>
        <v>#NAME?</v>
      </c>
      <c r="DD2918">
        <v>87.003842857683622</v>
      </c>
      <c r="DE2918" t="e">
        <f ca="1"/>
        <v>#NAME?</v>
      </c>
      <c r="DF2918">
        <v>87.345072923198813</v>
      </c>
    </row>
    <row r="2919" spans="1:110" x14ac:dyDescent="0.25">
      <c r="A2919">
        <v>58</v>
      </c>
      <c r="B2919" t="b">
        <v>1</v>
      </c>
      <c r="CW2919">
        <v>0.99538934426229508</v>
      </c>
      <c r="CX2919">
        <v>88</v>
      </c>
      <c r="CY2919">
        <v>94.022591056455894</v>
      </c>
      <c r="CZ2919">
        <v>100.47941881758298</v>
      </c>
      <c r="DA2919">
        <v>372.38757230826553</v>
      </c>
      <c r="DB2919" t="e">
        <f ca="1"/>
        <v>#NAME?</v>
      </c>
      <c r="DC2919" t="e">
        <f ca="1"/>
        <v>#NAME?</v>
      </c>
      <c r="DD2919">
        <v>87.07575511806759</v>
      </c>
      <c r="DE2919" t="e">
        <f ca="1"/>
        <v>#NAME?</v>
      </c>
      <c r="DF2919">
        <v>87.400797187011989</v>
      </c>
    </row>
    <row r="2920" spans="1:110" x14ac:dyDescent="0.25">
      <c r="A2920">
        <v>49.3</v>
      </c>
      <c r="B2920" t="b">
        <v>1</v>
      </c>
      <c r="CW2920">
        <v>0.99573087431693985</v>
      </c>
      <c r="CX2920">
        <v>88</v>
      </c>
      <c r="CY2920">
        <v>94.272792469576899</v>
      </c>
      <c r="CZ2920">
        <v>100.86836544391574</v>
      </c>
      <c r="DA2920">
        <v>377.71519512401159</v>
      </c>
      <c r="DB2920" t="e">
        <f ca="1"/>
        <v>#NAME?</v>
      </c>
      <c r="DC2920" t="e">
        <f ca="1"/>
        <v>#NAME?</v>
      </c>
      <c r="DD2920">
        <v>87.150383900405444</v>
      </c>
      <c r="DE2920" t="e">
        <f ca="1"/>
        <v>#NAME?</v>
      </c>
      <c r="DF2920">
        <v>87.458723412980888</v>
      </c>
    </row>
    <row r="2921" spans="1:110" x14ac:dyDescent="0.25">
      <c r="A2921">
        <v>47.9</v>
      </c>
      <c r="B2921" t="b">
        <v>1</v>
      </c>
      <c r="CW2921">
        <v>0.99607240437158473</v>
      </c>
      <c r="CX2921">
        <v>88</v>
      </c>
      <c r="CY2921">
        <v>94.541576336495211</v>
      </c>
      <c r="CZ2921">
        <v>101.28787674667966</v>
      </c>
      <c r="DA2921">
        <v>383.4872813073535</v>
      </c>
      <c r="DB2921" t="e">
        <f ca="1"/>
        <v>#NAME?</v>
      </c>
      <c r="DC2921" t="e">
        <f ca="1"/>
        <v>#NAME?</v>
      </c>
      <c r="DD2921">
        <v>87.228062496451841</v>
      </c>
      <c r="DE2921" t="e">
        <f ca="1"/>
        <v>#NAME?</v>
      </c>
      <c r="DF2921">
        <v>87.519130829838886</v>
      </c>
    </row>
    <row r="2922" spans="1:110" x14ac:dyDescent="0.25">
      <c r="A2922">
        <v>46.4</v>
      </c>
      <c r="B2922" t="b">
        <v>1</v>
      </c>
      <c r="CW2922">
        <v>0.9964139344262295</v>
      </c>
      <c r="CX2922">
        <v>89</v>
      </c>
      <c r="CY2922">
        <v>94.832177112147264</v>
      </c>
      <c r="CZ2922">
        <v>101.74340249207715</v>
      </c>
      <c r="DA2922">
        <v>389.78479643972491</v>
      </c>
      <c r="DB2922" t="e">
        <f ca="1"/>
        <v>#NAME?</v>
      </c>
      <c r="DC2922" t="e">
        <f ca="1"/>
        <v>#NAME?</v>
      </c>
      <c r="DD2922">
        <v>87.309198495574961</v>
      </c>
      <c r="DE2922" t="e">
        <f ca="1"/>
        <v>#NAME?</v>
      </c>
      <c r="DF2922">
        <v>87.582362205327172</v>
      </c>
    </row>
    <row r="2923" spans="1:110" x14ac:dyDescent="0.25">
      <c r="A2923">
        <v>45.5</v>
      </c>
      <c r="B2923" t="b">
        <v>1</v>
      </c>
      <c r="CW2923">
        <v>0.99675546448087426</v>
      </c>
      <c r="CX2923">
        <v>89</v>
      </c>
      <c r="CY2923">
        <v>95.14877444341235</v>
      </c>
      <c r="CZ2923">
        <v>102.24201071137871</v>
      </c>
      <c r="DA2923">
        <v>396.71306702202929</v>
      </c>
      <c r="DB2923" t="e">
        <f ca="1"/>
        <v>#NAME?</v>
      </c>
      <c r="DC2923" t="e">
        <f ca="1"/>
        <v>#NAME?</v>
      </c>
      <c r="DD2923">
        <v>87.394299272639358</v>
      </c>
      <c r="DE2923" t="e">
        <f ca="1"/>
        <v>#NAME?</v>
      </c>
      <c r="DF2923">
        <v>87.648845984654059</v>
      </c>
    </row>
    <row r="2924" spans="1:110" x14ac:dyDescent="0.25">
      <c r="A2924">
        <v>44.6</v>
      </c>
      <c r="B2924" t="b">
        <v>1</v>
      </c>
      <c r="CW2924">
        <v>0.99709699453551914</v>
      </c>
      <c r="CX2924">
        <v>89</v>
      </c>
      <c r="CY2924">
        <v>95.496905926475947</v>
      </c>
      <c r="CZ2924">
        <v>102.79310312702293</v>
      </c>
      <c r="DA2924">
        <v>404.4126540151567</v>
      </c>
      <c r="DB2924" t="e">
        <f ca="1"/>
        <v>#NAME?</v>
      </c>
      <c r="DC2924" t="e">
        <f ca="1"/>
        <v>#NAME?</v>
      </c>
      <c r="DD2924">
        <v>87.484009957611732</v>
      </c>
      <c r="DE2924" t="e">
        <f ca="1"/>
        <v>#NAME?</v>
      </c>
      <c r="DF2924">
        <v>87.719129410517269</v>
      </c>
    </row>
    <row r="2925" spans="1:110" x14ac:dyDescent="0.25">
      <c r="A2925">
        <v>43.8</v>
      </c>
      <c r="B2925" t="b">
        <v>1</v>
      </c>
      <c r="CW2925">
        <v>0.99743852459016391</v>
      </c>
      <c r="CX2925">
        <v>89</v>
      </c>
      <c r="CY2925">
        <v>95.88413481752869</v>
      </c>
      <c r="CZ2925">
        <v>103.40957703559148</v>
      </c>
      <c r="DA2925">
        <v>413.07706403675166</v>
      </c>
      <c r="DB2925" t="e">
        <f ca="1"/>
        <v>#NAME?</v>
      </c>
      <c r="DC2925" t="e">
        <f ca="1"/>
        <v>#NAME?</v>
      </c>
      <c r="DD2925">
        <v>87.579172285409598</v>
      </c>
      <c r="DE2925" t="e">
        <f ca="1"/>
        <v>#NAME?</v>
      </c>
      <c r="DF2925">
        <v>87.793930097270561</v>
      </c>
    </row>
    <row r="2926" spans="1:110" x14ac:dyDescent="0.25">
      <c r="A2926">
        <v>67</v>
      </c>
      <c r="B2926" t="b">
        <v>1</v>
      </c>
      <c r="CW2926">
        <v>0.99778005464480879</v>
      </c>
      <c r="CX2926">
        <v>89</v>
      </c>
      <c r="CY2926">
        <v>96.32118974004652</v>
      </c>
      <c r="CZ2926">
        <v>104.10981716330566</v>
      </c>
      <c r="DA2926">
        <v>422.98321016313162</v>
      </c>
      <c r="DB2926" t="e">
        <f ca="1"/>
        <v>#NAME?</v>
      </c>
      <c r="DC2926" t="e">
        <f ca="1"/>
        <v>#NAME?</v>
      </c>
      <c r="DD2926">
        <v>87.680920352154246</v>
      </c>
      <c r="DE2926" t="e">
        <f ca="1"/>
        <v>#NAME?</v>
      </c>
      <c r="DF2926">
        <v>87.874220388472168</v>
      </c>
    </row>
    <row r="2927" spans="1:110" x14ac:dyDescent="0.25">
      <c r="A2927">
        <v>59.2</v>
      </c>
      <c r="B2927" t="b">
        <v>1</v>
      </c>
      <c r="CW2927">
        <v>0.99812158469945356</v>
      </c>
      <c r="CX2927">
        <v>89</v>
      </c>
      <c r="CY2927">
        <v>96.824046226867353</v>
      </c>
      <c r="CZ2927">
        <v>104.92135142426493</v>
      </c>
      <c r="DA2927">
        <v>434.54751776313987</v>
      </c>
      <c r="DB2927" t="e">
        <f ca="1"/>
        <v>#NAME?</v>
      </c>
      <c r="DC2927" t="e">
        <f ca="1"/>
        <v>#NAME?</v>
      </c>
      <c r="DD2927">
        <v>87.790846252998506</v>
      </c>
      <c r="DE2927" t="e">
        <f ca="1"/>
        <v>#NAME?</v>
      </c>
      <c r="DF2927">
        <v>87.961374144698297</v>
      </c>
    </row>
    <row r="2928" spans="1:110" x14ac:dyDescent="0.25">
      <c r="A2928">
        <v>58</v>
      </c>
      <c r="B2928" t="b">
        <v>1</v>
      </c>
      <c r="CW2928">
        <v>0.99846311475409832</v>
      </c>
      <c r="CX2928">
        <v>89</v>
      </c>
      <c r="CY2928">
        <v>97.418079165549869</v>
      </c>
      <c r="CZ2928">
        <v>105.8881848819921</v>
      </c>
      <c r="DA2928">
        <v>448.43893294949078</v>
      </c>
      <c r="DB2928" t="e">
        <f ca="1"/>
        <v>#NAME?</v>
      </c>
      <c r="DC2928" t="e">
        <f ca="1"/>
        <v>#NAME?</v>
      </c>
      <c r="DD2928">
        <v>87.911310340243261</v>
      </c>
      <c r="DE2928" t="e">
        <f ca="1"/>
        <v>#NAME?</v>
      </c>
      <c r="DF2928">
        <v>88.057443585103172</v>
      </c>
    </row>
    <row r="2929" spans="1:110" x14ac:dyDescent="0.25">
      <c r="A2929">
        <v>56.6</v>
      </c>
      <c r="B2929" t="b">
        <v>1</v>
      </c>
      <c r="CW2929">
        <v>0.9988046448087432</v>
      </c>
      <c r="CX2929">
        <v>89</v>
      </c>
      <c r="CY2929">
        <v>98.147408818027969</v>
      </c>
      <c r="CZ2929">
        <v>107.08741650025355</v>
      </c>
      <c r="DA2929">
        <v>465.83615708095402</v>
      </c>
      <c r="DB2929" t="e">
        <f ca="1"/>
        <v>#NAME?</v>
      </c>
      <c r="DC2929" t="e">
        <f ca="1"/>
        <v>#NAME?</v>
      </c>
      <c r="DD2929">
        <v>88.046088937087703</v>
      </c>
      <c r="DE2929" t="e">
        <f ca="1"/>
        <v>#NAME?</v>
      </c>
      <c r="DF2929">
        <v>88.165741977666883</v>
      </c>
    </row>
    <row r="2930" spans="1:110" x14ac:dyDescent="0.25">
      <c r="A2930">
        <v>54.9</v>
      </c>
      <c r="B2930" t="b">
        <v>1</v>
      </c>
      <c r="CW2930">
        <v>0.99914617486338797</v>
      </c>
      <c r="CX2930">
        <v>89</v>
      </c>
      <c r="CY2930">
        <v>99.100013513782784</v>
      </c>
      <c r="CZ2930">
        <v>108.67425644539846</v>
      </c>
      <c r="DA2930">
        <v>489.12842467797861</v>
      </c>
      <c r="DB2930" t="e">
        <f ca="1"/>
        <v>#NAME?</v>
      </c>
      <c r="DC2930" t="e">
        <f ca="1"/>
        <v>#NAME?</v>
      </c>
      <c r="DD2930">
        <v>88.201958377322867</v>
      </c>
      <c r="DE2930" t="e">
        <f ca="1"/>
        <v>#NAME?</v>
      </c>
      <c r="DF2930">
        <v>88.292283243400163</v>
      </c>
    </row>
    <row r="2931" spans="1:110" x14ac:dyDescent="0.25">
      <c r="A2931">
        <v>52.4</v>
      </c>
      <c r="B2931" t="b">
        <v>1</v>
      </c>
      <c r="CW2931">
        <v>0.99948770491803274</v>
      </c>
      <c r="CX2931">
        <v>89</v>
      </c>
      <c r="CY2931">
        <v>100.49832184025213</v>
      </c>
      <c r="CZ2931">
        <v>111.04623395855724</v>
      </c>
      <c r="DA2931">
        <v>524.49029359071267</v>
      </c>
      <c r="DB2931" t="e">
        <f ca="1"/>
        <v>#NAME?</v>
      </c>
      <c r="DC2931" t="e">
        <f ca="1"/>
        <v>#NAME?</v>
      </c>
      <c r="DD2931">
        <v>88.393718372689165</v>
      </c>
      <c r="DE2931" t="e">
        <f ca="1"/>
        <v>#NAME?</v>
      </c>
      <c r="DF2931">
        <v>88.450410926885269</v>
      </c>
    </row>
    <row r="2932" spans="1:110" x14ac:dyDescent="0.25">
      <c r="A2932">
        <v>50</v>
      </c>
      <c r="B2932" t="b">
        <v>1</v>
      </c>
      <c r="CW2932">
        <v>0.99982923497267762</v>
      </c>
      <c r="CX2932">
        <v>89</v>
      </c>
      <c r="CY2932">
        <v>103.3353701585884</v>
      </c>
      <c r="CZ2932">
        <v>116.01904493442143</v>
      </c>
      <c r="DA2932">
        <v>600.54165423195468</v>
      </c>
      <c r="DB2932" t="e">
        <f ca="1"/>
        <v>#NAME?</v>
      </c>
      <c r="DC2932" t="e">
        <f ca="1"/>
        <v>#NAME?</v>
      </c>
      <c r="DD2932">
        <v>88.672236780081107</v>
      </c>
      <c r="DE2932" t="e">
        <f ca="1"/>
        <v>#NAME?</v>
      </c>
      <c r="DF2932">
        <v>88.687272278498298</v>
      </c>
    </row>
    <row r="2933" spans="1:110" x14ac:dyDescent="0.25">
      <c r="A2933">
        <v>48.2</v>
      </c>
      <c r="B2933" t="b">
        <v>1</v>
      </c>
    </row>
    <row r="2934" spans="1:110" x14ac:dyDescent="0.25">
      <c r="A2934">
        <v>46.6</v>
      </c>
      <c r="B2934" t="b">
        <v>1</v>
      </c>
    </row>
    <row r="2935" spans="1:110" x14ac:dyDescent="0.25">
      <c r="A2935">
        <v>45.4</v>
      </c>
      <c r="B2935" t="b">
        <v>1</v>
      </c>
    </row>
    <row r="2936" spans="1:110" x14ac:dyDescent="0.25">
      <c r="A2936">
        <v>44.6</v>
      </c>
      <c r="B2936" t="b">
        <v>1</v>
      </c>
    </row>
    <row r="2937" spans="1:110" x14ac:dyDescent="0.25">
      <c r="A2937">
        <v>44.3</v>
      </c>
      <c r="B2937" t="b">
        <v>1</v>
      </c>
    </row>
    <row r="2938" spans="1:110" x14ac:dyDescent="0.25">
      <c r="A2938">
        <v>44.5</v>
      </c>
      <c r="B2938" t="b">
        <v>1</v>
      </c>
    </row>
    <row r="2939" spans="1:110" x14ac:dyDescent="0.25">
      <c r="A2939">
        <v>44.8</v>
      </c>
      <c r="B2939" t="b">
        <v>1</v>
      </c>
    </row>
    <row r="2940" spans="1:110" x14ac:dyDescent="0.25">
      <c r="A2940">
        <v>45.3</v>
      </c>
      <c r="B2940" t="b">
        <v>1</v>
      </c>
    </row>
    <row r="2941" spans="1:110" x14ac:dyDescent="0.25">
      <c r="A2941">
        <v>46</v>
      </c>
      <c r="B2941" t="b">
        <v>1</v>
      </c>
    </row>
  </sheetData>
  <mergeCells count="9">
    <mergeCell ref="BE53:BY53"/>
    <mergeCell ref="CA53:CU53"/>
    <mergeCell ref="U1:BC1"/>
    <mergeCell ref="G2:S2"/>
    <mergeCell ref="CW1:DF1"/>
    <mergeCell ref="BE1:BY1"/>
    <mergeCell ref="CA1:CU1"/>
    <mergeCell ref="BE27:BY27"/>
    <mergeCell ref="CA27:CU27"/>
  </mergeCells>
  <conditionalFormatting sqref="G5:S12">
    <cfRule type="expression" dxfId="46" priority="1" stopIfTrue="1">
      <formula>$P5=MIN($P$5:$P$12)</formula>
    </cfRule>
  </conditionalFormatting>
  <conditionalFormatting sqref="BM3">
    <cfRule type="expression" dxfId="45" priority="2" stopIfTrue="1">
      <formula>OR(INDEX(Grid_Argument_Minimum(UV_WB_S1),1,3)=1,INDEX(Grid_Argument_Minimum(UV_WB_S1),1,3)=$BF$3)</formula>
    </cfRule>
  </conditionalFormatting>
  <conditionalFormatting sqref="BM4">
    <cfRule type="expression" dxfId="44" priority="3" stopIfTrue="1">
      <formula>OR(INDEX(Grid_Argument_Minimum(UV_WB_S1),1,2)=1,INDEX(Grid_Argument_Minimum(UV_WB_S1),1,2)=$BF$3)</formula>
    </cfRule>
  </conditionalFormatting>
  <conditionalFormatting sqref="BF6:BY25">
    <cfRule type="colorScale" priority="4">
      <colorScale>
        <cfvo type="min"/>
        <cfvo type="percentile" val="50"/>
        <cfvo type="max"/>
        <color rgb="FF7BBE63"/>
        <color rgb="FF84EBFF"/>
        <color rgb="FF6B69F8"/>
      </colorScale>
    </cfRule>
  </conditionalFormatting>
  <conditionalFormatting sqref="CI3">
    <cfRule type="expression" dxfId="43" priority="5" stopIfTrue="1">
      <formula>OR(INDEX(Grid_Argument_Minimum(UV_WB_S2),1,3)=1,INDEX(Grid_Argument_Minimum(UV_WB_S2),1,3)=$CB$3)</formula>
    </cfRule>
  </conditionalFormatting>
  <conditionalFormatting sqref="CI4">
    <cfRule type="expression" dxfId="42" priority="6" stopIfTrue="1">
      <formula>OR(INDEX(Grid_Argument_Minimum(UV_WB_S2),1,2)=1,INDEX(Grid_Argument_Minimum(UV_WB_S2),1,2)=$CB$3)</formula>
    </cfRule>
  </conditionalFormatting>
  <conditionalFormatting sqref="CB6:CU25">
    <cfRule type="colorScale" priority="7">
      <colorScale>
        <cfvo type="min"/>
        <cfvo type="percentile" val="50"/>
        <cfvo type="max"/>
        <color rgb="FF7BBE63"/>
        <color rgb="FF84EBFF"/>
        <color rgb="FF6B69F8"/>
      </colorScale>
    </cfRule>
  </conditionalFormatting>
  <conditionalFormatting sqref="BM29">
    <cfRule type="expression" dxfId="41" priority="8" stopIfTrue="1">
      <formula>OR(INDEX(Grid_Argument_Minimum(UV_GAMMA_S1),1,3)=1,INDEX(Grid_Argument_Minimum(UV_GAMMA_S1),1,3)=$BF$29)</formula>
    </cfRule>
  </conditionalFormatting>
  <conditionalFormatting sqref="BM30">
    <cfRule type="expression" dxfId="40" priority="9" stopIfTrue="1">
      <formula>OR(INDEX(Grid_Argument_Minimum(UV_GAMMA_S1),1,2)=1,INDEX(Grid_Argument_Minimum(UV_GAMMA_S1),1,2)=$BF$29)</formula>
    </cfRule>
  </conditionalFormatting>
  <conditionalFormatting sqref="BF32:BY51">
    <cfRule type="colorScale" priority="10">
      <colorScale>
        <cfvo type="min"/>
        <cfvo type="percentile" val="50"/>
        <cfvo type="max"/>
        <color rgb="FF7BBE63"/>
        <color rgb="FF84EBFF"/>
        <color rgb="FF6B69F8"/>
      </colorScale>
    </cfRule>
  </conditionalFormatting>
  <conditionalFormatting sqref="CI29">
    <cfRule type="expression" dxfId="39" priority="11" stopIfTrue="1">
      <formula>OR(INDEX(Grid_Argument_Minimum(UV_GAMMA_S2),1,3)=1,INDEX(Grid_Argument_Minimum(UV_GAMMA_S2),1,3)=$CB$29)</formula>
    </cfRule>
  </conditionalFormatting>
  <conditionalFormatting sqref="CI30">
    <cfRule type="expression" dxfId="38" priority="12" stopIfTrue="1">
      <formula>OR(INDEX(Grid_Argument_Minimum(UV_GAMMA_S2),1,2)=1,INDEX(Grid_Argument_Minimum(UV_GAMMA_S2),1,2)=$CB$29)</formula>
    </cfRule>
  </conditionalFormatting>
  <conditionalFormatting sqref="CB32:CU51">
    <cfRule type="colorScale" priority="13">
      <colorScale>
        <cfvo type="min"/>
        <cfvo type="percentile" val="50"/>
        <cfvo type="max"/>
        <color rgb="FF7BBE63"/>
        <color rgb="FF84EBFF"/>
        <color rgb="FF6B69F8"/>
      </colorScale>
    </cfRule>
  </conditionalFormatting>
  <conditionalFormatting sqref="BM55">
    <cfRule type="expression" dxfId="37" priority="14" stopIfTrue="1">
      <formula>OR(INDEX(Grid_Argument_Minimum(UV_BETA_S1),1,3)=1,INDEX(Grid_Argument_Minimum(UV_BETA_S1),1,3)=$BF$55)</formula>
    </cfRule>
  </conditionalFormatting>
  <conditionalFormatting sqref="BM56">
    <cfRule type="expression" dxfId="36" priority="15" stopIfTrue="1">
      <formula>OR(INDEX(Grid_Argument_Minimum(UV_BETA_S1),1,2)=1,INDEX(Grid_Argument_Minimum(UV_BETA_S1),1,2)=$BF$55)</formula>
    </cfRule>
  </conditionalFormatting>
  <conditionalFormatting sqref="BF58:BY77">
    <cfRule type="colorScale" priority="16">
      <colorScale>
        <cfvo type="min"/>
        <cfvo type="percentile" val="50"/>
        <cfvo type="max"/>
        <color rgb="FF7BBE63"/>
        <color rgb="FF84EBFF"/>
        <color rgb="FF6B69F8"/>
      </colorScale>
    </cfRule>
  </conditionalFormatting>
  <conditionalFormatting sqref="CI55">
    <cfRule type="expression" dxfId="35" priority="17" stopIfTrue="1">
      <formula>OR(INDEX(Grid_Argument_Minimum(UV_BETA_S2),1,3)=1,INDEX(Grid_Argument_Minimum(UV_BETA_S2),1,3)=$CB$55)</formula>
    </cfRule>
  </conditionalFormatting>
  <conditionalFormatting sqref="CI56">
    <cfRule type="expression" dxfId="34" priority="18" stopIfTrue="1">
      <formula>OR(INDEX(Grid_Argument_Minimum(UV_BETA_S2),1,2)=1,INDEX(Grid_Argument_Minimum(UV_BETA_S2),1,2)=$CB$55)</formula>
    </cfRule>
  </conditionalFormatting>
  <conditionalFormatting sqref="CB58:CU77">
    <cfRule type="colorScale" priority="19">
      <colorScale>
        <cfvo type="min"/>
        <cfvo type="percentile" val="50"/>
        <cfvo type="max"/>
        <color rgb="FF7BBE63"/>
        <color rgb="FF84EBFF"/>
        <color rgb="FF6B69F8"/>
      </colorScale>
    </cfRule>
  </conditionalFormatting>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DF595-A131-4AD1-AFE9-AD76CDE54DB8}">
  <dimension ref="A1:J20"/>
  <sheetViews>
    <sheetView tabSelected="1" workbookViewId="0">
      <pane ySplit="1" topLeftCell="A2" activePane="bottomLeft" state="frozenSplit"/>
      <selection pane="bottomLeft"/>
    </sheetView>
  </sheetViews>
  <sheetFormatPr defaultRowHeight="15" x14ac:dyDescent="0.25"/>
  <cols>
    <col min="1" max="1" width="11.28515625" customWidth="1"/>
    <col min="2" max="2" width="9.85546875" customWidth="1"/>
    <col min="3" max="3" width="14.42578125" customWidth="1"/>
    <col min="4" max="4" width="11.140625" customWidth="1"/>
    <col min="6" max="6" width="34.7109375" customWidth="1"/>
    <col min="9" max="9" width="38.7109375" customWidth="1"/>
  </cols>
  <sheetData>
    <row r="1" spans="1:10" x14ac:dyDescent="0.25">
      <c r="A1" t="s">
        <v>1746</v>
      </c>
      <c r="B1" t="s">
        <v>1493</v>
      </c>
      <c r="C1" t="s">
        <v>1747</v>
      </c>
      <c r="D1" t="s">
        <v>1748</v>
      </c>
      <c r="F1" s="4" t="s">
        <v>1750</v>
      </c>
      <c r="G1" s="4" t="s">
        <v>1751</v>
      </c>
      <c r="I1" s="4" t="s">
        <v>1771</v>
      </c>
    </row>
    <row r="2" spans="1:10" x14ac:dyDescent="0.25">
      <c r="A2" s="74" t="s">
        <v>651</v>
      </c>
      <c r="B2" s="74" t="b">
        <v>1</v>
      </c>
      <c r="C2" s="74" t="s">
        <v>1749</v>
      </c>
      <c r="D2" s="74"/>
      <c r="F2" t="s">
        <v>1752</v>
      </c>
      <c r="G2" t="e">
        <f ca="1">_xlfn.TEXTJOIN("|", FALSE, Dummy_Levels(Dummy_Test[Category]))="Developing"</f>
        <v>#NAME?</v>
      </c>
      <c r="I2" t="s">
        <v>1772</v>
      </c>
      <c r="J2" t="e">
        <f ca="1">Dummy_Levels(Dummy_Test[Category])</f>
        <v>#NAME?</v>
      </c>
    </row>
    <row r="3" spans="1:10" x14ac:dyDescent="0.25">
      <c r="A3" s="74" t="s">
        <v>643</v>
      </c>
      <c r="B3" s="74" t="b">
        <v>1</v>
      </c>
      <c r="C3" s="74" t="s">
        <v>1749</v>
      </c>
      <c r="D3" s="74"/>
      <c r="F3" t="s">
        <v>1753</v>
      </c>
      <c r="G3" t="e">
        <f ca="1">_xlfn.TEXTJOIN("|", FALSE, Dummy_Levels(Dummy_Test[Category], ""))="Developing"</f>
        <v>#NAME?</v>
      </c>
    </row>
    <row r="4" spans="1:10" x14ac:dyDescent="0.25">
      <c r="A4" s="74" t="s">
        <v>651</v>
      </c>
      <c r="B4" s="74" t="b">
        <v>1</v>
      </c>
      <c r="C4" s="74" t="s">
        <v>1749</v>
      </c>
      <c r="D4" s="74"/>
      <c r="F4" t="s">
        <v>1754</v>
      </c>
      <c r="G4" t="e">
        <f ca="1">_xlfn.TEXTJOIN("|", FALSE, Dummy_Levels(Dummy_Test[Category], "Developing"))="Developed"</f>
        <v>#NAME?</v>
      </c>
      <c r="I4" t="s">
        <v>1773</v>
      </c>
      <c r="J4" t="e">
        <f ca="1">Dummy_Levels(Dummy_Test[Category], "Developing")</f>
        <v>#NAME?</v>
      </c>
    </row>
    <row r="5" spans="1:10" x14ac:dyDescent="0.25">
      <c r="A5" s="74" t="s">
        <v>643</v>
      </c>
      <c r="B5" s="74" t="b">
        <v>1</v>
      </c>
      <c r="C5" s="74" t="s">
        <v>1749</v>
      </c>
      <c r="D5" s="74"/>
      <c r="F5" t="s">
        <v>1755</v>
      </c>
      <c r="G5" t="b">
        <f ca="1">ISNA(Dummy_Levels(Dummy_Test[Category], "Developped"))</f>
        <v>0</v>
      </c>
    </row>
    <row r="6" spans="1:10" x14ac:dyDescent="0.25">
      <c r="A6" s="74" t="s">
        <v>643</v>
      </c>
      <c r="B6" s="74" t="b">
        <v>1</v>
      </c>
      <c r="C6" s="74" t="s">
        <v>1749</v>
      </c>
      <c r="D6" s="74"/>
      <c r="F6" t="s">
        <v>1756</v>
      </c>
      <c r="G6" t="b">
        <f ca="1">NOT(ISTEXT(Dummy_Levels(Dummy_Test[Category], "Developped")))</f>
        <v>1</v>
      </c>
      <c r="I6" t="s">
        <v>1774</v>
      </c>
      <c r="J6" t="e">
        <f ca="1">Dummy_Code(Dummy_Test[Category], "Developed", Dummy_Test[Include])</f>
        <v>#NAME?</v>
      </c>
    </row>
    <row r="7" spans="1:10" x14ac:dyDescent="0.25">
      <c r="A7" s="74"/>
      <c r="B7" s="74" t="b">
        <v>1</v>
      </c>
      <c r="C7" s="74" t="s">
        <v>1749</v>
      </c>
      <c r="D7" s="74"/>
      <c r="F7" t="s">
        <v>1757</v>
      </c>
      <c r="G7" t="b">
        <f ca="1">ISNA(Dummy_Levels(Dummy_Test[Single_Level]))</f>
        <v>0</v>
      </c>
    </row>
    <row r="8" spans="1:10" x14ac:dyDescent="0.25">
      <c r="A8" s="74" t="s">
        <v>651</v>
      </c>
      <c r="B8" s="74" t="b">
        <v>0</v>
      </c>
      <c r="C8" s="74" t="s">
        <v>1749</v>
      </c>
      <c r="D8" s="74"/>
      <c r="F8" t="s">
        <v>1758</v>
      </c>
      <c r="G8" t="b">
        <f ca="1">ISNA(Dummy_Levels(Dummy_Test[Category], "Developed", FALSE))</f>
        <v>0</v>
      </c>
    </row>
    <row r="9" spans="1:10" x14ac:dyDescent="0.25">
      <c r="A9" s="74" t="s">
        <v>643</v>
      </c>
      <c r="B9" s="74" t="b">
        <v>1</v>
      </c>
      <c r="C9" s="74" t="s">
        <v>1749</v>
      </c>
      <c r="D9" s="74"/>
      <c r="F9" t="s">
        <v>1759</v>
      </c>
      <c r="G9" t="b">
        <f ca="1">ISNA(Dummy_Levels(Dummy_Test[All_Blank]))</f>
        <v>0</v>
      </c>
    </row>
    <row r="10" spans="1:10" x14ac:dyDescent="0.25">
      <c r="F10" t="s">
        <v>1760</v>
      </c>
      <c r="G10" t="e">
        <f ca="1">COLUMNS(Dummy_Code(Dummy_Test[Category]))=1</f>
        <v>#NAME?</v>
      </c>
    </row>
    <row r="11" spans="1:10" x14ac:dyDescent="0.25">
      <c r="F11" t="s">
        <v>1761</v>
      </c>
      <c r="G11" t="e">
        <f ca="1">SUMPRODUCT(--(Dummy_Code(Dummy_Test[Category])=1))=4</f>
        <v>#NAME?</v>
      </c>
    </row>
    <row r="12" spans="1:10" x14ac:dyDescent="0.25">
      <c r="F12" t="s">
        <v>1762</v>
      </c>
      <c r="G12" t="e">
        <f ca="1">SUMPRODUCT(--(Dummy_Code(Dummy_Test[Category])=0))=3</f>
        <v>#NAME?</v>
      </c>
    </row>
    <row r="13" spans="1:10" x14ac:dyDescent="0.25">
      <c r="F13" t="s">
        <v>1763</v>
      </c>
      <c r="G13" t="e">
        <f ca="1">INDEX(Dummy_Code(Dummy_Test[Category]), 6, 1)=""</f>
        <v>#NAME?</v>
      </c>
    </row>
    <row r="14" spans="1:10" x14ac:dyDescent="0.25">
      <c r="F14" t="s">
        <v>1764</v>
      </c>
      <c r="G14" t="e">
        <f ca="1">SUMPRODUCT(--(Dummy_Code(Dummy_Test[Category], "Developed", Dummy_Test[Include])=1))=4</f>
        <v>#NAME?</v>
      </c>
    </row>
    <row r="15" spans="1:10" x14ac:dyDescent="0.25">
      <c r="F15" t="s">
        <v>1765</v>
      </c>
      <c r="G15" t="e">
        <f ca="1">SUMPRODUCT(--(Dummy_Code(Dummy_Test[Category], "Developed", Dummy_Test[Include])=0))=2</f>
        <v>#NAME?</v>
      </c>
    </row>
    <row r="16" spans="1:10" x14ac:dyDescent="0.25">
      <c r="F16" t="s">
        <v>1766</v>
      </c>
      <c r="G16" t="e">
        <f ca="1">INDEX(Dummy_Code(Dummy_Test[Category], "Developed", Dummy_Test[Include]), 7, 1)=""</f>
        <v>#NAME?</v>
      </c>
    </row>
    <row r="17" spans="6:7" x14ac:dyDescent="0.25">
      <c r="F17" t="s">
        <v>1767</v>
      </c>
      <c r="G17" t="e">
        <f ca="1">ROWS(Dummy_Code(Dummy_Test[Category], "Developed", Dummy_Test[Include]))=8</f>
        <v>#NAME?</v>
      </c>
    </row>
    <row r="18" spans="6:7" x14ac:dyDescent="0.25">
      <c r="F18" t="s">
        <v>1768</v>
      </c>
      <c r="G18" t="b">
        <f ca="1">ISNA(Dummy_Code(Dummy_Test[Category], "Developped", Dummy_Test[Include]))</f>
        <v>0</v>
      </c>
    </row>
    <row r="19" spans="6:7" x14ac:dyDescent="0.25">
      <c r="F19" t="s">
        <v>1769</v>
      </c>
      <c r="G19" t="b">
        <f ca="1">ISNA(Dummy_Code(Dummy_Test[Single_Level]))</f>
        <v>0</v>
      </c>
    </row>
    <row r="20" spans="6:7" x14ac:dyDescent="0.25">
      <c r="F20" s="4" t="s">
        <v>1770</v>
      </c>
      <c r="G20" s="4" t="e">
        <f ca="1">AND(G2:G19)</f>
        <v>#NAME?</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18</vt:i4>
      </vt:variant>
    </vt:vector>
  </HeadingPairs>
  <TitlesOfParts>
    <vt:vector size="27" baseType="lpstr">
      <vt:lpstr>LAMBDA_functions</vt:lpstr>
      <vt:lpstr>Life Expectancy Data</vt:lpstr>
      <vt:lpstr>Auto_MPG</vt:lpstr>
      <vt:lpstr>Regression Instructions</vt:lpstr>
      <vt:lpstr>Diagnostic Guide</vt:lpstr>
      <vt:lpstr>Version History</vt:lpstr>
      <vt:lpstr>Regression</vt:lpstr>
      <vt:lpstr>Univariate</vt:lpstr>
      <vt:lpstr>Dummy_Test</vt:lpstr>
      <vt:lpstr>Regression!Allow_Intercept</vt:lpstr>
      <vt:lpstr>Regression!alpha</vt:lpstr>
      <vt:lpstr>Regression!Source_Table</vt:lpstr>
      <vt:lpstr>Regression!Spec_Include</vt:lpstr>
      <vt:lpstr>Regression!Spec_Order</vt:lpstr>
      <vt:lpstr>Regression!Spec_Period_In_Use</vt:lpstr>
      <vt:lpstr>Regression!Spec_Reference</vt:lpstr>
      <vt:lpstr>Regression!Spec_Role</vt:lpstr>
      <vt:lpstr>Regression!Spec_Sequence</vt:lpstr>
      <vt:lpstr>Regression!Spec_Sequence_Period</vt:lpstr>
      <vt:lpstr>Regression!Spec_Transform</vt:lpstr>
      <vt:lpstr>Regression!Spec_Type</vt:lpstr>
      <vt:lpstr>Univariate!UV_BETA_S1</vt:lpstr>
      <vt:lpstr>Univariate!UV_BETA_S2</vt:lpstr>
      <vt:lpstr>Univariate!UV_GAMMA_S1</vt:lpstr>
      <vt:lpstr>Univariate!UV_GAMMA_S2</vt:lpstr>
      <vt:lpstr>Univariate!UV_WB_S1</vt:lpstr>
      <vt:lpstr>Univariate!UV_WB_S2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Colodner</dc:creator>
  <cp:lastModifiedBy>Stephen Colodner</cp:lastModifiedBy>
  <dcterms:created xsi:type="dcterms:W3CDTF">2026-07-24T00:58:50Z</dcterms:created>
  <dcterms:modified xsi:type="dcterms:W3CDTF">2026-07-24T01:21:22Z</dcterms:modified>
</cp:coreProperties>
</file>